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2172\Box\CM_Work\ARC\Projects\Dispatchable Wind\Modeling studies\"/>
    </mc:Choice>
  </mc:AlternateContent>
  <xr:revisionPtr revIDLastSave="0" documentId="13_ncr:1_{E265FE5F-6103-454D-9C30-7ABFB4BA149E}" xr6:coauthVersionLast="47" xr6:coauthVersionMax="47" xr10:uidLastSave="{00000000-0000-0000-0000-000000000000}"/>
  <bookViews>
    <workbookView xWindow="-80" yWindow="-80" windowWidth="19360" windowHeight="10240" activeTab="1" xr2:uid="{F4A2D2BE-7563-4744-9C3F-A8634577D31F}"/>
  </bookViews>
  <sheets>
    <sheet name="Input &amp; KPI plots" sheetId="6" r:id="rId1"/>
    <sheet name="1GW Plant data" sheetId="2" r:id="rId2"/>
  </sheets>
  <definedNames>
    <definedName name="_xlnm._FilterDatabase" localSheetId="1" hidden="1">'1GW Plant data'!$A$1:$BT$1631</definedName>
    <definedName name="aero_capex_adj">'Input &amp; KPI plots'!$R$13</definedName>
    <definedName name="bess_capex_adj">'Input &amp; KPI plots'!$R$17</definedName>
    <definedName name="fuel_adj">'Input &amp; KPI plots'!$R$14</definedName>
    <definedName name="hdgt_capex_adj">'Input &amp; KPI plots'!$R$12</definedName>
    <definedName name="solar_capex_adj">'Input &amp; KPI plots'!$R$4</definedName>
    <definedName name="wind_capex_adj">'Input &amp; KPI plots'!$R$8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7" i="2" l="1"/>
  <c r="BF8" i="2"/>
  <c r="BF9" i="2"/>
  <c r="BF12" i="2"/>
  <c r="BF15" i="2"/>
  <c r="BF23" i="2"/>
  <c r="BF30" i="2"/>
  <c r="BF41" i="2"/>
  <c r="BF52" i="2"/>
  <c r="BF80" i="2"/>
  <c r="BF107" i="2"/>
  <c r="BF134" i="2"/>
  <c r="BF173" i="2"/>
  <c r="BF214" i="2"/>
  <c r="BF276" i="2"/>
  <c r="BF2" i="2"/>
  <c r="BF4" i="2"/>
  <c r="BF5" i="2"/>
  <c r="BF11" i="2"/>
  <c r="BF17" i="2"/>
  <c r="BF26" i="2"/>
  <c r="BF35" i="2"/>
  <c r="BF46" i="2"/>
  <c r="BF69" i="2"/>
  <c r="BF94" i="2"/>
  <c r="BF122" i="2"/>
  <c r="BF155" i="2"/>
  <c r="BF199" i="2"/>
  <c r="BF244" i="2"/>
  <c r="BF3" i="2"/>
  <c r="BF6" i="2"/>
  <c r="BF13" i="2"/>
  <c r="BF18" i="2"/>
  <c r="BF28" i="2"/>
  <c r="BF36" i="2"/>
  <c r="BF45" i="2"/>
  <c r="BF67" i="2"/>
  <c r="BF93" i="2"/>
  <c r="BF120" i="2"/>
  <c r="BF151" i="2"/>
  <c r="BF196" i="2"/>
  <c r="BF237" i="2"/>
  <c r="BF10" i="2"/>
  <c r="BF16" i="2"/>
  <c r="BF25" i="2"/>
  <c r="BF31" i="2"/>
  <c r="BF40" i="2"/>
  <c r="BF48" i="2"/>
  <c r="BF73" i="2"/>
  <c r="BF96" i="2"/>
  <c r="BF124" i="2"/>
  <c r="BF157" i="2"/>
  <c r="BF200" i="2"/>
  <c r="BF242" i="2"/>
  <c r="BF22" i="2"/>
  <c r="BF29" i="2"/>
  <c r="BF34" i="2"/>
  <c r="BF44" i="2"/>
  <c r="BF57" i="2"/>
  <c r="BF78" i="2"/>
  <c r="BF104" i="2"/>
  <c r="BF127" i="2"/>
  <c r="BF164" i="2"/>
  <c r="BF207" i="2"/>
  <c r="BF257" i="2"/>
  <c r="BF90" i="2"/>
  <c r="BF19" i="2"/>
  <c r="BF21" i="2"/>
  <c r="BF20" i="2"/>
  <c r="BF24" i="2"/>
  <c r="BF27" i="2"/>
  <c r="BF32" i="2"/>
  <c r="BF43" i="2"/>
  <c r="BF49" i="2"/>
  <c r="BF75" i="2"/>
  <c r="BF103" i="2"/>
  <c r="BF128" i="2"/>
  <c r="BF168" i="2"/>
  <c r="BF211" i="2"/>
  <c r="BF265" i="2"/>
  <c r="BF344" i="2"/>
  <c r="BF181" i="2"/>
  <c r="BF131" i="2"/>
  <c r="BF38" i="2"/>
  <c r="BF37" i="2"/>
  <c r="BF33" i="2"/>
  <c r="BF39" i="2"/>
  <c r="BF42" i="2"/>
  <c r="BF47" i="2"/>
  <c r="BF66" i="2"/>
  <c r="BF89" i="2"/>
  <c r="BF119" i="2"/>
  <c r="BF149" i="2"/>
  <c r="BF197" i="2"/>
  <c r="BF241" i="2"/>
  <c r="BF322" i="2"/>
  <c r="BF424" i="2"/>
  <c r="BF544" i="2"/>
  <c r="BF550" i="2"/>
  <c r="BF287" i="2"/>
  <c r="BF201" i="2"/>
  <c r="BF62" i="2"/>
  <c r="BF54" i="2"/>
  <c r="BF50" i="2"/>
  <c r="BF56" i="2"/>
  <c r="BF68" i="2"/>
  <c r="BF86" i="2"/>
  <c r="BF115" i="2"/>
  <c r="BF143" i="2"/>
  <c r="BF192" i="2"/>
  <c r="BF236" i="2"/>
  <c r="BF316" i="2"/>
  <c r="BF426" i="2"/>
  <c r="BF555" i="2"/>
  <c r="BF691" i="2"/>
  <c r="BF814" i="2"/>
  <c r="BF1594" i="2"/>
  <c r="BF1025" i="2"/>
  <c r="BF581" i="2"/>
  <c r="BF108" i="2"/>
  <c r="BF112" i="2"/>
  <c r="BF106" i="2"/>
  <c r="BF97" i="2"/>
  <c r="BF105" i="2"/>
  <c r="BF121" i="2"/>
  <c r="BF145" i="2"/>
  <c r="BF195" i="2"/>
  <c r="BF250" i="2"/>
  <c r="BF339" i="2"/>
  <c r="BF449" i="2"/>
  <c r="BF594" i="2"/>
  <c r="BF736" i="2"/>
  <c r="BF878" i="2"/>
  <c r="BF1061" i="2"/>
  <c r="BF1227" i="2"/>
  <c r="BF378" i="2"/>
  <c r="BF280" i="2"/>
  <c r="BF288" i="2"/>
  <c r="BF298" i="2"/>
  <c r="BF351" i="2"/>
  <c r="BF379" i="2"/>
  <c r="BF430" i="2"/>
  <c r="BF490" i="2"/>
  <c r="BF573" i="2"/>
  <c r="BF658" i="2"/>
  <c r="BF756" i="2"/>
  <c r="BF858" i="2"/>
  <c r="BF978" i="2"/>
  <c r="BF1124" i="2"/>
  <c r="BF1243" i="2"/>
  <c r="BF1350" i="2"/>
  <c r="BF284" i="2"/>
  <c r="BF302" i="2"/>
  <c r="BF328" i="2"/>
  <c r="BF362" i="2"/>
  <c r="BF404" i="2"/>
  <c r="BF466" i="2"/>
  <c r="BF543" i="2"/>
  <c r="BF636" i="2"/>
  <c r="BF739" i="2"/>
  <c r="BF833" i="2"/>
  <c r="BF960" i="2"/>
  <c r="BF1102" i="2"/>
  <c r="BF1230" i="2"/>
  <c r="BF1337" i="2"/>
  <c r="BF305" i="2"/>
  <c r="BF331" i="2"/>
  <c r="BF365" i="2"/>
  <c r="BF405" i="2"/>
  <c r="BF470" i="2"/>
  <c r="BF549" i="2"/>
  <c r="BF639" i="2"/>
  <c r="BF740" i="2"/>
  <c r="BF835" i="2"/>
  <c r="BF963" i="2"/>
  <c r="BF1104" i="2"/>
  <c r="BF1231" i="2"/>
  <c r="BF1346" i="2"/>
  <c r="BF350" i="2"/>
  <c r="BF376" i="2"/>
  <c r="BF427" i="2"/>
  <c r="BF487" i="2"/>
  <c r="BF563" i="2"/>
  <c r="BF650" i="2"/>
  <c r="BF750" i="2"/>
  <c r="BF856" i="2"/>
  <c r="BF983" i="2"/>
  <c r="BF1127" i="2"/>
  <c r="BF1248" i="2"/>
  <c r="BF1362" i="2"/>
  <c r="BF419" i="2"/>
  <c r="BF464" i="2"/>
  <c r="BF520" i="2"/>
  <c r="BF592" i="2"/>
  <c r="BF676" i="2"/>
  <c r="BF760" i="2"/>
  <c r="BF875" i="2"/>
  <c r="BF1006" i="2"/>
  <c r="BF1144" i="2"/>
  <c r="BF1265" i="2"/>
  <c r="BF1378" i="2"/>
  <c r="BF289" i="2"/>
  <c r="BF300" i="2"/>
  <c r="BF319" i="2"/>
  <c r="BF368" i="2"/>
  <c r="BF387" i="2"/>
  <c r="BF423" i="2"/>
  <c r="BF472" i="2"/>
  <c r="BF538" i="2"/>
  <c r="BF615" i="2"/>
  <c r="BF705" i="2"/>
  <c r="BF792" i="2"/>
  <c r="BF912" i="2"/>
  <c r="BF1045" i="2"/>
  <c r="BF1166" i="2"/>
  <c r="BF1279" i="2"/>
  <c r="BF1386" i="2"/>
  <c r="BF281" i="2"/>
  <c r="BF291" i="2"/>
  <c r="BF335" i="2"/>
  <c r="BF357" i="2"/>
  <c r="BF408" i="2"/>
  <c r="BF439" i="2"/>
  <c r="BF482" i="2"/>
  <c r="BF547" i="2"/>
  <c r="BF619" i="2"/>
  <c r="BF701" i="2"/>
  <c r="BF787" i="2"/>
  <c r="BF890" i="2"/>
  <c r="BF1020" i="2"/>
  <c r="BF1141" i="2"/>
  <c r="BF1253" i="2"/>
  <c r="BF1355" i="2"/>
  <c r="BF1442" i="2"/>
  <c r="BF323" i="2"/>
  <c r="BF310" i="2"/>
  <c r="BF327" i="2"/>
  <c r="BF346" i="2"/>
  <c r="BF429" i="2"/>
  <c r="BF456" i="2"/>
  <c r="BF508" i="2"/>
  <c r="BF566" i="2"/>
  <c r="BF634" i="2"/>
  <c r="BF717" i="2"/>
  <c r="BF791" i="2"/>
  <c r="BF892" i="2"/>
  <c r="BF1013" i="2"/>
  <c r="BF1133" i="2"/>
  <c r="BF1244" i="2"/>
  <c r="BF1345" i="2"/>
  <c r="BF1430" i="2"/>
  <c r="BF1507" i="2"/>
  <c r="BF313" i="2"/>
  <c r="BF330" i="2"/>
  <c r="BF349" i="2"/>
  <c r="BF370" i="2"/>
  <c r="BF453" i="2"/>
  <c r="BF479" i="2"/>
  <c r="BF523" i="2"/>
  <c r="BF584" i="2"/>
  <c r="BF653" i="2"/>
  <c r="BF727" i="2"/>
  <c r="BF799" i="2"/>
  <c r="BF901" i="2"/>
  <c r="BF1016" i="2"/>
  <c r="BF1131" i="2"/>
  <c r="BF1236" i="2"/>
  <c r="BF1335" i="2"/>
  <c r="BF1425" i="2"/>
  <c r="BF1500" i="2"/>
  <c r="BF1554" i="2"/>
  <c r="BF229" i="2"/>
  <c r="BF240" i="2"/>
  <c r="BF254" i="2"/>
  <c r="BF285" i="2"/>
  <c r="BF321" i="2"/>
  <c r="BF367" i="2"/>
  <c r="BF425" i="2"/>
  <c r="BF499" i="2"/>
  <c r="BF587" i="2"/>
  <c r="BF683" i="2"/>
  <c r="BF775" i="2"/>
  <c r="BF887" i="2"/>
  <c r="BF1027" i="2"/>
  <c r="BF1159" i="2"/>
  <c r="BF1270" i="2"/>
  <c r="BF230" i="2"/>
  <c r="BF247" i="2"/>
  <c r="BF272" i="2"/>
  <c r="BF297" i="2"/>
  <c r="BF342" i="2"/>
  <c r="BF395" i="2"/>
  <c r="BF471" i="2"/>
  <c r="BF561" i="2"/>
  <c r="BF663" i="2"/>
  <c r="BF764" i="2"/>
  <c r="BF876" i="2"/>
  <c r="BF1009" i="2"/>
  <c r="BF1151" i="2"/>
  <c r="BF1262" i="2"/>
  <c r="BF245" i="2"/>
  <c r="BF270" i="2"/>
  <c r="BF290" i="2"/>
  <c r="BF334" i="2"/>
  <c r="BF400" i="2"/>
  <c r="BF478" i="2"/>
  <c r="BF571" i="2"/>
  <c r="BF672" i="2"/>
  <c r="BF770" i="2"/>
  <c r="BF880" i="2"/>
  <c r="BF1010" i="2"/>
  <c r="BF1149" i="2"/>
  <c r="BF1264" i="2"/>
  <c r="BF279" i="2"/>
  <c r="BF296" i="2"/>
  <c r="BF355" i="2"/>
  <c r="BF418" i="2"/>
  <c r="BF485" i="2"/>
  <c r="BF578" i="2"/>
  <c r="BF681" i="2"/>
  <c r="BF780" i="2"/>
  <c r="BF902" i="2"/>
  <c r="BF1031" i="2"/>
  <c r="BF1158" i="2"/>
  <c r="BF1282" i="2"/>
  <c r="BF329" i="2"/>
  <c r="BF373" i="2"/>
  <c r="BF432" i="2"/>
  <c r="BF502" i="2"/>
  <c r="BF595" i="2"/>
  <c r="BF688" i="2"/>
  <c r="BF796" i="2"/>
  <c r="BF919" i="2"/>
  <c r="BF1052" i="2"/>
  <c r="BF1182" i="2"/>
  <c r="BF1303" i="2"/>
  <c r="BF246" i="2"/>
  <c r="BF264" i="2"/>
  <c r="BF274" i="2"/>
  <c r="BF301" i="2"/>
  <c r="BF326" i="2"/>
  <c r="BF358" i="2"/>
  <c r="BF399" i="2"/>
  <c r="BF462" i="2"/>
  <c r="BF537" i="2"/>
  <c r="BF626" i="2"/>
  <c r="BF725" i="2"/>
  <c r="BF810" i="2"/>
  <c r="BF932" i="2"/>
  <c r="BF1065" i="2"/>
  <c r="BF1189" i="2"/>
  <c r="BF1304" i="2"/>
  <c r="BF232" i="2"/>
  <c r="BF227" i="2"/>
  <c r="BF271" i="2"/>
  <c r="BF303" i="2"/>
  <c r="BF347" i="2"/>
  <c r="BF371" i="2"/>
  <c r="BF410" i="2"/>
  <c r="BF467" i="2"/>
  <c r="BF535" i="2"/>
  <c r="BF617" i="2"/>
  <c r="BF709" i="2"/>
  <c r="BF795" i="2"/>
  <c r="BF911" i="2"/>
  <c r="BF1037" i="2"/>
  <c r="BF1160" i="2"/>
  <c r="BF1269" i="2"/>
  <c r="BF1374" i="2"/>
  <c r="BF228" i="2"/>
  <c r="BF235" i="2"/>
  <c r="BF267" i="2"/>
  <c r="BF307" i="2"/>
  <c r="BF380" i="2"/>
  <c r="BF401" i="2"/>
  <c r="BF433" i="2"/>
  <c r="BF481" i="2"/>
  <c r="BF552" i="2"/>
  <c r="BF622" i="2"/>
  <c r="BF706" i="2"/>
  <c r="BF788" i="2"/>
  <c r="BF889" i="2"/>
  <c r="BF1014" i="2"/>
  <c r="BF1138" i="2"/>
  <c r="BF1245" i="2"/>
  <c r="BF1347" i="2"/>
  <c r="BF1433" i="2"/>
  <c r="BF252" i="2"/>
  <c r="BF249" i="2"/>
  <c r="BF256" i="2"/>
  <c r="BF283" i="2"/>
  <c r="BF417" i="2"/>
  <c r="BF431" i="2"/>
  <c r="BF452" i="2"/>
  <c r="BF504" i="2"/>
  <c r="BF565" i="2"/>
  <c r="BF631" i="2"/>
  <c r="BF715" i="2"/>
  <c r="BF789" i="2"/>
  <c r="BF888" i="2"/>
  <c r="BF1007" i="2"/>
  <c r="BF1132" i="2"/>
  <c r="BF1239" i="2"/>
  <c r="BF1339" i="2"/>
  <c r="BF1428" i="2"/>
  <c r="BF1504" i="2"/>
  <c r="BF458" i="2"/>
  <c r="BF340" i="2"/>
  <c r="BF359" i="2"/>
  <c r="BF377" i="2"/>
  <c r="BF414" i="2"/>
  <c r="BF459" i="2"/>
  <c r="BF519" i="2"/>
  <c r="BF588" i="2"/>
  <c r="BF661" i="2"/>
  <c r="BF754" i="2"/>
  <c r="BF845" i="2"/>
  <c r="BF958" i="2"/>
  <c r="BF1094" i="2"/>
  <c r="BF1219" i="2"/>
  <c r="BF1325" i="2"/>
  <c r="BF1419" i="2"/>
  <c r="BF333" i="2"/>
  <c r="BF364" i="2"/>
  <c r="BF396" i="2"/>
  <c r="BF442" i="2"/>
  <c r="BF503" i="2"/>
  <c r="BF575" i="2"/>
  <c r="BF652" i="2"/>
  <c r="BF744" i="2"/>
  <c r="BF828" i="2"/>
  <c r="BF945" i="2"/>
  <c r="BF1080" i="2"/>
  <c r="BF1202" i="2"/>
  <c r="BF1315" i="2"/>
  <c r="BF1411" i="2"/>
  <c r="BF366" i="2"/>
  <c r="BF402" i="2"/>
  <c r="BF448" i="2"/>
  <c r="BF514" i="2"/>
  <c r="BF583" i="2"/>
  <c r="BF660" i="2"/>
  <c r="BF751" i="2"/>
  <c r="BF837" i="2"/>
  <c r="BF954" i="2"/>
  <c r="BF1087" i="2"/>
  <c r="BF1211" i="2"/>
  <c r="BF1323" i="2"/>
  <c r="BF1421" i="2"/>
  <c r="BF420" i="2"/>
  <c r="BF474" i="2"/>
  <c r="BF530" i="2"/>
  <c r="BF601" i="2"/>
  <c r="BF685" i="2"/>
  <c r="BF763" i="2"/>
  <c r="BF867" i="2"/>
  <c r="BF976" i="2"/>
  <c r="BF1115" i="2"/>
  <c r="BF1233" i="2"/>
  <c r="BF1338" i="2"/>
  <c r="BF1432" i="2"/>
  <c r="BF510" i="2"/>
  <c r="BF567" i="2"/>
  <c r="BF632" i="2"/>
  <c r="BF714" i="2"/>
  <c r="BF790" i="2"/>
  <c r="BF893" i="2"/>
  <c r="BF1021" i="2"/>
  <c r="BF1143" i="2"/>
  <c r="BF1259" i="2"/>
  <c r="BF1364" i="2"/>
  <c r="BF1454" i="2"/>
  <c r="BF336" i="2"/>
  <c r="BF360" i="2"/>
  <c r="BF384" i="2"/>
  <c r="BF412" i="2"/>
  <c r="BF446" i="2"/>
  <c r="BF494" i="2"/>
  <c r="BF553" i="2"/>
  <c r="BF621" i="2"/>
  <c r="BF699" i="2"/>
  <c r="BF783" i="2"/>
  <c r="BF885" i="2"/>
  <c r="BF1005" i="2"/>
  <c r="BF1139" i="2"/>
  <c r="BF1250" i="2"/>
  <c r="BF1351" i="2"/>
  <c r="BF1440" i="2"/>
  <c r="BF341" i="2"/>
  <c r="BF363" i="2"/>
  <c r="BF385" i="2"/>
  <c r="BF415" i="2"/>
  <c r="BF447" i="2"/>
  <c r="BF488" i="2"/>
  <c r="BF542" i="2"/>
  <c r="BF609" i="2"/>
  <c r="BF690" i="2"/>
  <c r="BF767" i="2"/>
  <c r="BF865" i="2"/>
  <c r="BF968" i="2"/>
  <c r="BF1098" i="2"/>
  <c r="BF1216" i="2"/>
  <c r="BF1322" i="2"/>
  <c r="BF1414" i="2"/>
  <c r="BF1491" i="2"/>
  <c r="BF337" i="2"/>
  <c r="BF361" i="2"/>
  <c r="BF391" i="2"/>
  <c r="BF422" i="2"/>
  <c r="BF451" i="2"/>
  <c r="BF495" i="2"/>
  <c r="BF541" i="2"/>
  <c r="BF602" i="2"/>
  <c r="BF684" i="2"/>
  <c r="BF757" i="2"/>
  <c r="BF843" i="2"/>
  <c r="BF947" i="2"/>
  <c r="BF1069" i="2"/>
  <c r="BF1186" i="2"/>
  <c r="BF1296" i="2"/>
  <c r="BF1391" i="2"/>
  <c r="BF1467" i="2"/>
  <c r="BF1536" i="2"/>
  <c r="BF354" i="2"/>
  <c r="BF369" i="2"/>
  <c r="BF389" i="2"/>
  <c r="BF421" i="2"/>
  <c r="BF455" i="2"/>
  <c r="BF497" i="2"/>
  <c r="BF540" i="2"/>
  <c r="BF599" i="2"/>
  <c r="BF679" i="2"/>
  <c r="BF755" i="2"/>
  <c r="BF827" i="2"/>
  <c r="BF931" i="2"/>
  <c r="BF1057" i="2"/>
  <c r="BF1171" i="2"/>
  <c r="BF1271" i="2"/>
  <c r="BF1373" i="2"/>
  <c r="BF1457" i="2"/>
  <c r="BF1523" i="2"/>
  <c r="BF1567" i="2"/>
  <c r="BF167" i="2"/>
  <c r="BF95" i="2"/>
  <c r="BF87" i="2"/>
  <c r="BF83" i="2"/>
  <c r="BF76" i="2"/>
  <c r="BF74" i="2"/>
  <c r="BF81" i="2"/>
  <c r="BF85" i="2"/>
  <c r="BF100" i="2"/>
  <c r="BF118" i="2"/>
  <c r="BF139" i="2"/>
  <c r="BF175" i="2"/>
  <c r="BF210" i="2"/>
  <c r="BF253" i="2"/>
  <c r="BF315" i="2"/>
  <c r="BF398" i="2"/>
  <c r="BF71" i="2"/>
  <c r="BF63" i="2"/>
  <c r="BF59" i="2"/>
  <c r="BF60" i="2"/>
  <c r="BF65" i="2"/>
  <c r="BF79" i="2"/>
  <c r="BF92" i="2"/>
  <c r="BF113" i="2"/>
  <c r="BF135" i="2"/>
  <c r="BF166" i="2"/>
  <c r="BF202" i="2"/>
  <c r="BF239" i="2"/>
  <c r="BF299" i="2"/>
  <c r="BF386" i="2"/>
  <c r="BF51" i="2"/>
  <c r="BF53" i="2"/>
  <c r="BF58" i="2"/>
  <c r="BF64" i="2"/>
  <c r="BF77" i="2"/>
  <c r="BF91" i="2"/>
  <c r="BF114" i="2"/>
  <c r="BF136" i="2"/>
  <c r="BF169" i="2"/>
  <c r="BF204" i="2"/>
  <c r="BF243" i="2"/>
  <c r="BF308" i="2"/>
  <c r="BF394" i="2"/>
  <c r="BF55" i="2"/>
  <c r="BF61" i="2"/>
  <c r="BF72" i="2"/>
  <c r="BF84" i="2"/>
  <c r="BF99" i="2"/>
  <c r="BF117" i="2"/>
  <c r="BF141" i="2"/>
  <c r="BF178" i="2"/>
  <c r="BF212" i="2"/>
  <c r="BF260" i="2"/>
  <c r="BF325" i="2"/>
  <c r="BF411" i="2"/>
  <c r="BF70" i="2"/>
  <c r="BF82" i="2"/>
  <c r="BF88" i="2"/>
  <c r="BF110" i="2"/>
  <c r="BF125" i="2"/>
  <c r="BF148" i="2"/>
  <c r="BF183" i="2"/>
  <c r="BF220" i="2"/>
  <c r="BF273" i="2"/>
  <c r="BF345" i="2"/>
  <c r="BF434" i="2"/>
  <c r="BF728" i="2"/>
  <c r="BF130" i="2"/>
  <c r="BF123" i="2"/>
  <c r="BF111" i="2"/>
  <c r="BF102" i="2"/>
  <c r="BF98" i="2"/>
  <c r="BF101" i="2"/>
  <c r="BF109" i="2"/>
  <c r="BF116" i="2"/>
  <c r="BF133" i="2"/>
  <c r="BF156" i="2"/>
  <c r="BF188" i="2"/>
  <c r="BF221" i="2"/>
  <c r="BF275" i="2"/>
  <c r="BF343" i="2"/>
  <c r="BF428" i="2"/>
  <c r="BF1377" i="2"/>
  <c r="BF972" i="2"/>
  <c r="BF198" i="2"/>
  <c r="BF177" i="2"/>
  <c r="BF147" i="2"/>
  <c r="BF137" i="2"/>
  <c r="BF129" i="2"/>
  <c r="BF126" i="2"/>
  <c r="BF132" i="2"/>
  <c r="BF140" i="2"/>
  <c r="BF158" i="2"/>
  <c r="BF187" i="2"/>
  <c r="BF218" i="2"/>
  <c r="BF261" i="2"/>
  <c r="BF318" i="2"/>
  <c r="BF397" i="2"/>
  <c r="BF493" i="2"/>
  <c r="BF1621" i="2"/>
  <c r="BF1576" i="2"/>
  <c r="BF1297" i="2"/>
  <c r="BF311" i="2"/>
  <c r="BF248" i="2"/>
  <c r="BF216" i="2"/>
  <c r="BF194" i="2"/>
  <c r="BF180" i="2"/>
  <c r="BF172" i="2"/>
  <c r="BF176" i="2"/>
  <c r="BF186" i="2"/>
  <c r="BF209" i="2"/>
  <c r="BF234" i="2"/>
  <c r="BF282" i="2"/>
  <c r="BF352" i="2"/>
  <c r="BF435" i="2"/>
  <c r="BF526" i="2"/>
  <c r="BF628" i="2"/>
  <c r="BF1629" i="2"/>
  <c r="BF1625" i="2"/>
  <c r="BF1620" i="2"/>
  <c r="BF1556" i="2"/>
  <c r="BF562" i="2"/>
  <c r="BF441" i="2"/>
  <c r="BF353" i="2"/>
  <c r="BF294" i="2"/>
  <c r="BF258" i="2"/>
  <c r="BF238" i="2"/>
  <c r="BF251" i="2"/>
  <c r="BF278" i="2"/>
  <c r="BF320" i="2"/>
  <c r="BF381" i="2"/>
  <c r="BF469" i="2"/>
  <c r="BF569" i="2"/>
  <c r="BF668" i="2"/>
  <c r="BF772" i="2"/>
  <c r="BF881" i="2"/>
  <c r="BF1096" i="2"/>
  <c r="BF533" i="2"/>
  <c r="BF517" i="2"/>
  <c r="BF539" i="2"/>
  <c r="BF570" i="2"/>
  <c r="BF600" i="2"/>
  <c r="BF649" i="2"/>
  <c r="BF698" i="2"/>
  <c r="BF822" i="2"/>
  <c r="BF915" i="2"/>
  <c r="BF1008" i="2"/>
  <c r="BF1161" i="2"/>
  <c r="BF1263" i="2"/>
  <c r="BF1363" i="2"/>
  <c r="BF1449" i="2"/>
  <c r="BF1518" i="2"/>
  <c r="BF480" i="2"/>
  <c r="BF509" i="2"/>
  <c r="BF536" i="2"/>
  <c r="BF579" i="2"/>
  <c r="BF618" i="2"/>
  <c r="BF713" i="2"/>
  <c r="BF804" i="2"/>
  <c r="BF891" i="2"/>
  <c r="BF994" i="2"/>
  <c r="BF1114" i="2"/>
  <c r="BF1260" i="2"/>
  <c r="BF1360" i="2"/>
  <c r="BF1450" i="2"/>
  <c r="BF1521" i="2"/>
  <c r="BF525" i="2"/>
  <c r="BF529" i="2"/>
  <c r="BF531" i="2"/>
  <c r="BF585" i="2"/>
  <c r="BF720" i="2"/>
  <c r="BF809" i="2"/>
  <c r="BF907" i="2"/>
  <c r="BF1017" i="2"/>
  <c r="BF1125" i="2"/>
  <c r="BF1232" i="2"/>
  <c r="BF1365" i="2"/>
  <c r="BF1453" i="2"/>
  <c r="BF1525" i="2"/>
  <c r="BF604" i="2"/>
  <c r="BF616" i="2"/>
  <c r="BF674" i="2"/>
  <c r="BF734" i="2"/>
  <c r="BF826" i="2"/>
  <c r="BF920" i="2"/>
  <c r="BF1029" i="2"/>
  <c r="BF1150" i="2"/>
  <c r="BF1251" i="2"/>
  <c r="BF1383" i="2"/>
  <c r="BF1464" i="2"/>
  <c r="BF1535" i="2"/>
  <c r="BF677" i="2"/>
  <c r="BF731" i="2"/>
  <c r="BF784" i="2"/>
  <c r="BF859" i="2"/>
  <c r="BF946" i="2"/>
  <c r="BF1055" i="2"/>
  <c r="BF1175" i="2"/>
  <c r="BF1274" i="2"/>
  <c r="BF1366" i="2"/>
  <c r="BF1479" i="2"/>
  <c r="BF1548" i="2"/>
  <c r="BF551" i="2"/>
  <c r="BF606" i="2"/>
  <c r="BF557" i="2"/>
  <c r="BF591" i="2"/>
  <c r="BF612" i="2"/>
  <c r="BF647" i="2"/>
  <c r="BF610" i="2"/>
  <c r="BF696" i="2"/>
  <c r="BF861" i="2"/>
  <c r="BF936" i="2"/>
  <c r="BF1075" i="2"/>
  <c r="BF1176" i="2"/>
  <c r="BF1277" i="2"/>
  <c r="BF1369" i="2"/>
  <c r="BF1448" i="2"/>
  <c r="BF1520" i="2"/>
  <c r="BF568" i="2"/>
  <c r="BF589" i="2"/>
  <c r="BF605" i="2"/>
  <c r="BF643" i="2"/>
  <c r="BF633" i="2"/>
  <c r="BF625" i="2"/>
  <c r="BF657" i="2"/>
  <c r="BF729" i="2"/>
  <c r="BF882" i="2"/>
  <c r="BF944" i="2"/>
  <c r="BF1038" i="2"/>
  <c r="BF1126" i="2"/>
  <c r="BF1217" i="2"/>
  <c r="BF1306" i="2"/>
  <c r="BF1395" i="2"/>
  <c r="BF1465" i="2"/>
  <c r="BF1529" i="2"/>
  <c r="BF627" i="2"/>
  <c r="BF607" i="2"/>
  <c r="BF630" i="2"/>
  <c r="BF624" i="2"/>
  <c r="BF655" i="2"/>
  <c r="BF686" i="2"/>
  <c r="BF719" i="2"/>
  <c r="BF748" i="2"/>
  <c r="BF855" i="2"/>
  <c r="BF941" i="2"/>
  <c r="BF1024" i="2"/>
  <c r="BF1101" i="2"/>
  <c r="BF1187" i="2"/>
  <c r="BF1278" i="2"/>
  <c r="BF1367" i="2"/>
  <c r="BF1439" i="2"/>
  <c r="BF1505" i="2"/>
  <c r="BF1553" i="2"/>
  <c r="BF613" i="2"/>
  <c r="BF637" i="2"/>
  <c r="BF659" i="2"/>
  <c r="BF693" i="2"/>
  <c r="BF721" i="2"/>
  <c r="BF745" i="2"/>
  <c r="BF769" i="2"/>
  <c r="BF797" i="2"/>
  <c r="BF831" i="2"/>
  <c r="BF969" i="2"/>
  <c r="BF1050" i="2"/>
  <c r="BF1117" i="2"/>
  <c r="BF1195" i="2"/>
  <c r="BF1287" i="2"/>
  <c r="BF1368" i="2"/>
  <c r="BF1438" i="2"/>
  <c r="BF1503" i="2"/>
  <c r="BF1550" i="2"/>
  <c r="BF1582" i="2"/>
  <c r="BF463" i="2"/>
  <c r="BF440" i="2"/>
  <c r="BF436" i="2"/>
  <c r="BF457" i="2"/>
  <c r="BF501" i="2"/>
  <c r="BF548" i="2"/>
  <c r="BF603" i="2"/>
  <c r="BF741" i="2"/>
  <c r="BF842" i="2"/>
  <c r="BF971" i="2"/>
  <c r="BF1091" i="2"/>
  <c r="BF1204" i="2"/>
  <c r="BF1313" i="2"/>
  <c r="BF1407" i="2"/>
  <c r="BF1484" i="2"/>
  <c r="BF409" i="2"/>
  <c r="BF372" i="2"/>
  <c r="BF403" i="2"/>
  <c r="BF444" i="2"/>
  <c r="BF491" i="2"/>
  <c r="BF614" i="2"/>
  <c r="BF723" i="2"/>
  <c r="BF820" i="2"/>
  <c r="BF933" i="2"/>
  <c r="BF1095" i="2"/>
  <c r="BF1212" i="2"/>
  <c r="BF1316" i="2"/>
  <c r="BF1410" i="2"/>
  <c r="BF1486" i="2"/>
  <c r="BF445" i="2"/>
  <c r="BF450" i="2"/>
  <c r="BF438" i="2"/>
  <c r="BF489" i="2"/>
  <c r="BF654" i="2"/>
  <c r="BF733" i="2"/>
  <c r="BF834" i="2"/>
  <c r="BF950" i="2"/>
  <c r="BF1106" i="2"/>
  <c r="BF1225" i="2"/>
  <c r="BF1318" i="2"/>
  <c r="BF1406" i="2"/>
  <c r="BF1487" i="2"/>
  <c r="BF521" i="2"/>
  <c r="BF528" i="2"/>
  <c r="BF598" i="2"/>
  <c r="BF675" i="2"/>
  <c r="BF743" i="2"/>
  <c r="BF848" i="2"/>
  <c r="BF955" i="2"/>
  <c r="BF1088" i="2"/>
  <c r="BF1235" i="2"/>
  <c r="BF1330" i="2"/>
  <c r="BF1409" i="2"/>
  <c r="BF1496" i="2"/>
  <c r="BF580" i="2"/>
  <c r="BF651" i="2"/>
  <c r="BF712" i="2"/>
  <c r="BF774" i="2"/>
  <c r="BF871" i="2"/>
  <c r="BF964" i="2"/>
  <c r="BF1120" i="2"/>
  <c r="BF1228" i="2"/>
  <c r="BF1332" i="2"/>
  <c r="BF1434" i="2"/>
  <c r="BF1513" i="2"/>
  <c r="BF483" i="2"/>
  <c r="BF515" i="2"/>
  <c r="BF454" i="2"/>
  <c r="BF477" i="2"/>
  <c r="BF505" i="2"/>
  <c r="BF532" i="2"/>
  <c r="BF513" i="2"/>
  <c r="BF629" i="2"/>
  <c r="BF785" i="2"/>
  <c r="BF910" i="2"/>
  <c r="BF996" i="2"/>
  <c r="BF1103" i="2"/>
  <c r="BF1220" i="2"/>
  <c r="BF1314" i="2"/>
  <c r="BF1403" i="2"/>
  <c r="BF1481" i="2"/>
  <c r="BF500" i="2"/>
  <c r="BF492" i="2"/>
  <c r="BF476" i="2"/>
  <c r="BF512" i="2"/>
  <c r="BF527" i="2"/>
  <c r="BF554" i="2"/>
  <c r="BF545" i="2"/>
  <c r="BF656" i="2"/>
  <c r="BF765" i="2"/>
  <c r="BF817" i="2"/>
  <c r="BF938" i="2"/>
  <c r="BF1043" i="2"/>
  <c r="BF1142" i="2"/>
  <c r="BF1234" i="2"/>
  <c r="BF1329" i="2"/>
  <c r="BF1413" i="2"/>
  <c r="BF1490" i="2"/>
  <c r="BF486" i="2"/>
  <c r="BF507" i="2"/>
  <c r="BF558" i="2"/>
  <c r="BF546" i="2"/>
  <c r="BF572" i="2"/>
  <c r="BF590" i="2"/>
  <c r="BF608" i="2"/>
  <c r="BF638" i="2"/>
  <c r="BF779" i="2"/>
  <c r="BF863" i="2"/>
  <c r="BF926" i="2"/>
  <c r="BF1004" i="2"/>
  <c r="BF1099" i="2"/>
  <c r="BF1191" i="2"/>
  <c r="BF1291" i="2"/>
  <c r="BF1380" i="2"/>
  <c r="BF1458" i="2"/>
  <c r="BF1515" i="2"/>
  <c r="BF518" i="2"/>
  <c r="BF516" i="2"/>
  <c r="BF522" i="2"/>
  <c r="BF597" i="2"/>
  <c r="BF642" i="2"/>
  <c r="BF665" i="2"/>
  <c r="BF687" i="2"/>
  <c r="BF710" i="2"/>
  <c r="BF738" i="2"/>
  <c r="BF904" i="2"/>
  <c r="BF948" i="2"/>
  <c r="BF1028" i="2"/>
  <c r="BF1113" i="2"/>
  <c r="BF1199" i="2"/>
  <c r="BF1293" i="2"/>
  <c r="BF1376" i="2"/>
  <c r="BF1446" i="2"/>
  <c r="BF1509" i="2"/>
  <c r="BF1555" i="2"/>
  <c r="BF645" i="2"/>
  <c r="BF667" i="2"/>
  <c r="BF702" i="2"/>
  <c r="BF737" i="2"/>
  <c r="BF776" i="2"/>
  <c r="BF825" i="2"/>
  <c r="BF903" i="2"/>
  <c r="BF975" i="2"/>
  <c r="BF1077" i="2"/>
  <c r="BF1178" i="2"/>
  <c r="BF1276" i="2"/>
  <c r="BF1371" i="2"/>
  <c r="BF1451" i="2"/>
  <c r="BF1517" i="2"/>
  <c r="BF1561" i="2"/>
  <c r="BF641" i="2"/>
  <c r="BF680" i="2"/>
  <c r="BF718" i="2"/>
  <c r="BF759" i="2"/>
  <c r="BF806" i="2"/>
  <c r="BF884" i="2"/>
  <c r="BF966" i="2"/>
  <c r="BF1070" i="2"/>
  <c r="BF1177" i="2"/>
  <c r="BF1273" i="2"/>
  <c r="BF1370" i="2"/>
  <c r="BF1452" i="2"/>
  <c r="BF1519" i="2"/>
  <c r="BF1563" i="2"/>
  <c r="BF664" i="2"/>
  <c r="BF716" i="2"/>
  <c r="BF761" i="2"/>
  <c r="BF815" i="2"/>
  <c r="BF898" i="2"/>
  <c r="BF982" i="2"/>
  <c r="BF1085" i="2"/>
  <c r="BF1188" i="2"/>
  <c r="BF1290" i="2"/>
  <c r="BF1382" i="2"/>
  <c r="BF1463" i="2"/>
  <c r="BF1528" i="2"/>
  <c r="BF1572" i="2"/>
  <c r="BF726" i="2"/>
  <c r="BF777" i="2"/>
  <c r="BF838" i="2"/>
  <c r="BF921" i="2"/>
  <c r="BF1019" i="2"/>
  <c r="BF1116" i="2"/>
  <c r="BF1214" i="2"/>
  <c r="BF1308" i="2"/>
  <c r="BF1397" i="2"/>
  <c r="BF1474" i="2"/>
  <c r="BF1540" i="2"/>
  <c r="BF1577" i="2"/>
  <c r="BF793" i="2"/>
  <c r="BF868" i="2"/>
  <c r="BF942" i="2"/>
  <c r="BF1054" i="2"/>
  <c r="BF1152" i="2"/>
  <c r="BF1240" i="2"/>
  <c r="BF1331" i="2"/>
  <c r="BF1418" i="2"/>
  <c r="BF1492" i="2"/>
  <c r="BF1549" i="2"/>
  <c r="BF1583" i="2"/>
  <c r="BF640" i="2"/>
  <c r="BF670" i="2"/>
  <c r="BF700" i="2"/>
  <c r="BF742" i="2"/>
  <c r="BF768" i="2"/>
  <c r="BF802" i="2"/>
  <c r="BF860" i="2"/>
  <c r="BF925" i="2"/>
  <c r="BF995" i="2"/>
  <c r="BF1089" i="2"/>
  <c r="BF1183" i="2"/>
  <c r="BF1280" i="2"/>
  <c r="BF1372" i="2"/>
  <c r="BF1447" i="2"/>
  <c r="BF1514" i="2"/>
  <c r="BF1559" i="2"/>
  <c r="BF648" i="2"/>
  <c r="BF671" i="2"/>
  <c r="BF703" i="2"/>
  <c r="BF747" i="2"/>
  <c r="BF773" i="2"/>
  <c r="BF803" i="2"/>
  <c r="BF847" i="2"/>
  <c r="BF895" i="2"/>
  <c r="BF952" i="2"/>
  <c r="BF1039" i="2"/>
  <c r="BF1122" i="2"/>
  <c r="BF1205" i="2"/>
  <c r="BF1299" i="2"/>
  <c r="BF1390" i="2"/>
  <c r="BF1462" i="2"/>
  <c r="BF1524" i="2"/>
  <c r="BF1566" i="2"/>
  <c r="BF646" i="2"/>
  <c r="BF669" i="2"/>
  <c r="BF707" i="2"/>
  <c r="BF752" i="2"/>
  <c r="BF781" i="2"/>
  <c r="BF813" i="2"/>
  <c r="BF857" i="2"/>
  <c r="BF896" i="2"/>
  <c r="BF940" i="2"/>
  <c r="BF1001" i="2"/>
  <c r="BF1083" i="2"/>
  <c r="BF1172" i="2"/>
  <c r="BF1255" i="2"/>
  <c r="BF1336" i="2"/>
  <c r="BF1420" i="2"/>
  <c r="BF1489" i="2"/>
  <c r="BF1545" i="2"/>
  <c r="BF1578" i="2"/>
  <c r="BF662" i="2"/>
  <c r="BF689" i="2"/>
  <c r="BF708" i="2"/>
  <c r="BF753" i="2"/>
  <c r="BF786" i="2"/>
  <c r="BF821" i="2"/>
  <c r="BF866" i="2"/>
  <c r="BF908" i="2"/>
  <c r="BF943" i="2"/>
  <c r="BF1003" i="2"/>
  <c r="BF1076" i="2"/>
  <c r="BF1162" i="2"/>
  <c r="BF1241" i="2"/>
  <c r="BF1327" i="2"/>
  <c r="BF1405" i="2"/>
  <c r="BF1472" i="2"/>
  <c r="BF1532" i="2"/>
  <c r="BF1570" i="2"/>
  <c r="BF1596" i="2"/>
  <c r="BF949" i="2"/>
  <c r="BF304" i="2"/>
  <c r="BF266" i="2"/>
  <c r="BF224" i="2"/>
  <c r="BF206" i="2"/>
  <c r="BF190" i="2"/>
  <c r="BF184" i="2"/>
  <c r="BF189" i="2"/>
  <c r="BF208" i="2"/>
  <c r="BF225" i="2"/>
  <c r="BF269" i="2"/>
  <c r="BF317" i="2"/>
  <c r="BF388" i="2"/>
  <c r="BF475" i="2"/>
  <c r="BF576" i="2"/>
  <c r="BF673" i="2"/>
  <c r="BF215" i="2"/>
  <c r="BF191" i="2"/>
  <c r="BF174" i="2"/>
  <c r="BF163" i="2"/>
  <c r="BF159" i="2"/>
  <c r="BF170" i="2"/>
  <c r="BF185" i="2"/>
  <c r="BF217" i="2"/>
  <c r="BF255" i="2"/>
  <c r="BF306" i="2"/>
  <c r="BF374" i="2"/>
  <c r="BF465" i="2"/>
  <c r="BF564" i="2"/>
  <c r="BF666" i="2"/>
  <c r="BF160" i="2"/>
  <c r="BF153" i="2"/>
  <c r="BF146" i="2"/>
  <c r="BF150" i="2"/>
  <c r="BF162" i="2"/>
  <c r="BF182" i="2"/>
  <c r="BF213" i="2"/>
  <c r="BF259" i="2"/>
  <c r="BF309" i="2"/>
  <c r="BF375" i="2"/>
  <c r="BF468" i="2"/>
  <c r="BF574" i="2"/>
  <c r="BF678" i="2"/>
  <c r="BF142" i="2"/>
  <c r="BF144" i="2"/>
  <c r="BF154" i="2"/>
  <c r="BF171" i="2"/>
  <c r="BF193" i="2"/>
  <c r="BF219" i="2"/>
  <c r="BF263" i="2"/>
  <c r="BF324" i="2"/>
  <c r="BF392" i="2"/>
  <c r="BF484" i="2"/>
  <c r="BF593" i="2"/>
  <c r="BF697" i="2"/>
  <c r="BF152" i="2"/>
  <c r="BF161" i="2"/>
  <c r="BF179" i="2"/>
  <c r="BF203" i="2"/>
  <c r="BF226" i="2"/>
  <c r="BF277" i="2"/>
  <c r="BF332" i="2"/>
  <c r="BF413" i="2"/>
  <c r="BF511" i="2"/>
  <c r="BF611" i="2"/>
  <c r="BF724" i="2"/>
  <c r="BF1598" i="2"/>
  <c r="BF460" i="2"/>
  <c r="BF382" i="2"/>
  <c r="BF312" i="2"/>
  <c r="BF268" i="2"/>
  <c r="BF233" i="2"/>
  <c r="BF222" i="2"/>
  <c r="BF223" i="2"/>
  <c r="BF231" i="2"/>
  <c r="BF262" i="2"/>
  <c r="BF293" i="2"/>
  <c r="BF348" i="2"/>
  <c r="BF416" i="2"/>
  <c r="BF506" i="2"/>
  <c r="BF596" i="2"/>
  <c r="BF692" i="2"/>
  <c r="BF1623" i="2"/>
  <c r="BF1619" i="2"/>
  <c r="BF704" i="2"/>
  <c r="BF582" i="2"/>
  <c r="BF461" i="2"/>
  <c r="BF390" i="2"/>
  <c r="BF338" i="2"/>
  <c r="BF295" i="2"/>
  <c r="BF286" i="2"/>
  <c r="BF292" i="2"/>
  <c r="BF314" i="2"/>
  <c r="BF356" i="2"/>
  <c r="BF406" i="2"/>
  <c r="BF473" i="2"/>
  <c r="BF556" i="2"/>
  <c r="BF644" i="2"/>
  <c r="BF735" i="2"/>
  <c r="BF1628" i="2"/>
  <c r="BF1626" i="2"/>
  <c r="BF1622" i="2"/>
  <c r="BF1036" i="2"/>
  <c r="BF811" i="2"/>
  <c r="BF694" i="2"/>
  <c r="BF586" i="2"/>
  <c r="BF496" i="2"/>
  <c r="BF437" i="2"/>
  <c r="BF393" i="2"/>
  <c r="BF383" i="2"/>
  <c r="BF407" i="2"/>
  <c r="BF443" i="2"/>
  <c r="BF498" i="2"/>
  <c r="BF560" i="2"/>
  <c r="BF635" i="2"/>
  <c r="BF722" i="2"/>
  <c r="BF800" i="2"/>
  <c r="BF1631" i="2"/>
  <c r="BF1630" i="2"/>
  <c r="BF1627" i="2"/>
  <c r="BF1624" i="2"/>
  <c r="BF1412" i="2"/>
  <c r="BF1210" i="2"/>
  <c r="BF1002" i="2"/>
  <c r="BF823" i="2"/>
  <c r="BF711" i="2"/>
  <c r="BF623" i="2"/>
  <c r="BF559" i="2"/>
  <c r="BF524" i="2"/>
  <c r="BF534" i="2"/>
  <c r="BF577" i="2"/>
  <c r="BF620" i="2"/>
  <c r="BF682" i="2"/>
  <c r="BF749" i="2"/>
  <c r="BF816" i="2"/>
  <c r="BF922" i="2"/>
  <c r="BF1605" i="2"/>
  <c r="BF879" i="2"/>
  <c r="BF862" i="2"/>
  <c r="BF883" i="2"/>
  <c r="BF930" i="2"/>
  <c r="BF970" i="2"/>
  <c r="BF1041" i="2"/>
  <c r="BF1097" i="2"/>
  <c r="BF1168" i="2"/>
  <c r="BF1123" i="2"/>
  <c r="BF1203" i="2"/>
  <c r="BF1294" i="2"/>
  <c r="BF1379" i="2"/>
  <c r="BF1459" i="2"/>
  <c r="BF1522" i="2"/>
  <c r="BF1602" i="2"/>
  <c r="BF808" i="2"/>
  <c r="BF840" i="2"/>
  <c r="BF877" i="2"/>
  <c r="BF928" i="2"/>
  <c r="BF991" i="2"/>
  <c r="BF1066" i="2"/>
  <c r="BF1147" i="2"/>
  <c r="BF1224" i="2"/>
  <c r="BF1305" i="2"/>
  <c r="BF1352" i="2"/>
  <c r="BF1344" i="2"/>
  <c r="BF1426" i="2"/>
  <c r="BF1501" i="2"/>
  <c r="BF1551" i="2"/>
  <c r="BF830" i="2"/>
  <c r="BF832" i="2"/>
  <c r="BF874" i="2"/>
  <c r="BF929" i="2"/>
  <c r="BF1026" i="2"/>
  <c r="BF1100" i="2"/>
  <c r="BF1185" i="2"/>
  <c r="BF1275" i="2"/>
  <c r="BF1357" i="2"/>
  <c r="BF1431" i="2"/>
  <c r="BF1499" i="2"/>
  <c r="BF1502" i="2"/>
  <c r="BF1506" i="2"/>
  <c r="BF839" i="2"/>
  <c r="BF899" i="2"/>
  <c r="BF957" i="2"/>
  <c r="BF1048" i="2"/>
  <c r="BF1119" i="2"/>
  <c r="BF1196" i="2"/>
  <c r="BF1288" i="2"/>
  <c r="BF1375" i="2"/>
  <c r="BF1445" i="2"/>
  <c r="BF1508" i="2"/>
  <c r="BF1443" i="2"/>
  <c r="BF1581" i="2"/>
  <c r="BF918" i="2"/>
  <c r="BF980" i="2"/>
  <c r="BF1062" i="2"/>
  <c r="BF1148" i="2"/>
  <c r="BF1215" i="2"/>
  <c r="BF1156" i="2"/>
  <c r="BF1223" i="2"/>
  <c r="BF1319" i="2"/>
  <c r="BF1381" i="2"/>
  <c r="BF1542" i="2"/>
  <c r="BF1584" i="2"/>
  <c r="BF894" i="2"/>
  <c r="BF965" i="2"/>
  <c r="BF914" i="2"/>
  <c r="BF937" i="2"/>
  <c r="BF984" i="2"/>
  <c r="BF1033" i="2"/>
  <c r="BF981" i="2"/>
  <c r="BF1051" i="2"/>
  <c r="BF1109" i="2"/>
  <c r="BF1181" i="2"/>
  <c r="BF1261" i="2"/>
  <c r="BF1334" i="2"/>
  <c r="BF1415" i="2"/>
  <c r="BF1480" i="2"/>
  <c r="BF1562" i="2"/>
  <c r="BF1603" i="2"/>
  <c r="BF917" i="2"/>
  <c r="BF935" i="2"/>
  <c r="BF959" i="2"/>
  <c r="BF999" i="2"/>
  <c r="BF989" i="2"/>
  <c r="BF992" i="2"/>
  <c r="BF1049" i="2"/>
  <c r="BF1079" i="2"/>
  <c r="BF1137" i="2"/>
  <c r="BF1190" i="2"/>
  <c r="BF1256" i="2"/>
  <c r="BF1321" i="2"/>
  <c r="BF1393" i="2"/>
  <c r="BF1460" i="2"/>
  <c r="BF1512" i="2"/>
  <c r="BF1585" i="2"/>
  <c r="BF1604" i="2"/>
  <c r="BF979" i="2"/>
  <c r="BF956" i="2"/>
  <c r="BF986" i="2"/>
  <c r="BF967" i="2"/>
  <c r="BF1015" i="2"/>
  <c r="BF1064" i="2"/>
  <c r="BF1105" i="2"/>
  <c r="BF1146" i="2"/>
  <c r="BF1180" i="2"/>
  <c r="BF1221" i="2"/>
  <c r="BF1267" i="2"/>
  <c r="BF1326" i="2"/>
  <c r="BF1389" i="2"/>
  <c r="BF1441" i="2"/>
  <c r="BF1497" i="2"/>
  <c r="BF1571" i="2"/>
  <c r="BF1592" i="2"/>
  <c r="BF1606" i="2"/>
  <c r="BF962" i="2"/>
  <c r="BF990" i="2"/>
  <c r="BF1030" i="2"/>
  <c r="BF1060" i="2"/>
  <c r="BF1086" i="2"/>
  <c r="BF1134" i="2"/>
  <c r="BF1170" i="2"/>
  <c r="BF1201" i="2"/>
  <c r="BF1238" i="2"/>
  <c r="BF1268" i="2"/>
  <c r="BF1302" i="2"/>
  <c r="BF1340" i="2"/>
  <c r="BF1394" i="2"/>
  <c r="BF1444" i="2"/>
  <c r="BF1495" i="2"/>
  <c r="BF1537" i="2"/>
  <c r="BF1579" i="2"/>
  <c r="BF1601" i="2"/>
  <c r="BF1611" i="2"/>
  <c r="BF805" i="2"/>
  <c r="BF782" i="2"/>
  <c r="BF766" i="2"/>
  <c r="BF801" i="2"/>
  <c r="BF844" i="2"/>
  <c r="BF905" i="2"/>
  <c r="BF961" i="2"/>
  <c r="BF1053" i="2"/>
  <c r="BF1011" i="2"/>
  <c r="BF1110" i="2"/>
  <c r="BF1207" i="2"/>
  <c r="BF1309" i="2"/>
  <c r="BF1398" i="2"/>
  <c r="BF1475" i="2"/>
  <c r="BF1588" i="2"/>
  <c r="BF746" i="2"/>
  <c r="BF695" i="2"/>
  <c r="BF730" i="2"/>
  <c r="BF771" i="2"/>
  <c r="BF824" i="2"/>
  <c r="BF906" i="2"/>
  <c r="BF977" i="2"/>
  <c r="BF1082" i="2"/>
  <c r="BF1184" i="2"/>
  <c r="BF1284" i="2"/>
  <c r="BF1311" i="2"/>
  <c r="BF1400" i="2"/>
  <c r="BF1477" i="2"/>
  <c r="BF1538" i="2"/>
  <c r="BF758" i="2"/>
  <c r="BF732" i="2"/>
  <c r="BF762" i="2"/>
  <c r="BF812" i="2"/>
  <c r="BF909" i="2"/>
  <c r="BF988" i="2"/>
  <c r="BF1090" i="2"/>
  <c r="BF1192" i="2"/>
  <c r="BF1292" i="2"/>
  <c r="BF1387" i="2"/>
  <c r="BF1461" i="2"/>
  <c r="BF1482" i="2"/>
  <c r="BF1546" i="2"/>
  <c r="BF794" i="2"/>
  <c r="BF778" i="2"/>
  <c r="BF846" i="2"/>
  <c r="BF927" i="2"/>
  <c r="BF1018" i="2"/>
  <c r="BF1107" i="2"/>
  <c r="BF1206" i="2"/>
  <c r="BF1307" i="2"/>
  <c r="BF1396" i="2"/>
  <c r="BF1468" i="2"/>
  <c r="BF1493" i="2"/>
  <c r="BF1560" i="2"/>
  <c r="BF864" i="2"/>
  <c r="BF869" i="2"/>
  <c r="BF939" i="2"/>
  <c r="BF1040" i="2"/>
  <c r="BF1128" i="2"/>
  <c r="BF1154" i="2"/>
  <c r="BF1257" i="2"/>
  <c r="BF1348" i="2"/>
  <c r="BF1435" i="2"/>
  <c r="BF1510" i="2"/>
  <c r="BF1558" i="2"/>
  <c r="BF829" i="2"/>
  <c r="BF873" i="2"/>
  <c r="BF798" i="2"/>
  <c r="BF807" i="2"/>
  <c r="BF853" i="2"/>
  <c r="BF886" i="2"/>
  <c r="BF850" i="2"/>
  <c r="BF913" i="2"/>
  <c r="BF974" i="2"/>
  <c r="BF1067" i="2"/>
  <c r="BF1164" i="2"/>
  <c r="BF1252" i="2"/>
  <c r="BF1342" i="2"/>
  <c r="BF1422" i="2"/>
  <c r="BF1533" i="2"/>
  <c r="BF1587" i="2"/>
  <c r="BF841" i="2"/>
  <c r="BF836" i="2"/>
  <c r="BF818" i="2"/>
  <c r="BF851" i="2"/>
  <c r="BF872" i="2"/>
  <c r="BF916" i="2"/>
  <c r="BF900" i="2"/>
  <c r="BF934" i="2"/>
  <c r="BF987" i="2"/>
  <c r="BF1063" i="2"/>
  <c r="BF1140" i="2"/>
  <c r="BF1218" i="2"/>
  <c r="BF1300" i="2"/>
  <c r="BF1385" i="2"/>
  <c r="BF1456" i="2"/>
  <c r="BF1557" i="2"/>
  <c r="BF1586" i="2"/>
  <c r="BF819" i="2"/>
  <c r="BF849" i="2"/>
  <c r="BF923" i="2"/>
  <c r="BF897" i="2"/>
  <c r="BF924" i="2"/>
  <c r="BF951" i="2"/>
  <c r="BF973" i="2"/>
  <c r="BF1023" i="2"/>
  <c r="BF1056" i="2"/>
  <c r="BF1092" i="2"/>
  <c r="BF1153" i="2"/>
  <c r="BF1213" i="2"/>
  <c r="BF1285" i="2"/>
  <c r="BF1354" i="2"/>
  <c r="BF1423" i="2"/>
  <c r="BF1530" i="2"/>
  <c r="BF1564" i="2"/>
  <c r="BF1589" i="2"/>
  <c r="BF854" i="2"/>
  <c r="BF852" i="2"/>
  <c r="BF870" i="2"/>
  <c r="BF953" i="2"/>
  <c r="BF1022" i="2"/>
  <c r="BF1059" i="2"/>
  <c r="BF1073" i="2"/>
  <c r="BF1108" i="2"/>
  <c r="BF1145" i="2"/>
  <c r="BF1169" i="2"/>
  <c r="BF1194" i="2"/>
  <c r="BF1242" i="2"/>
  <c r="BF1298" i="2"/>
  <c r="BF1356" i="2"/>
  <c r="BF1417" i="2"/>
  <c r="BF1470" i="2"/>
  <c r="BF1543" i="2"/>
  <c r="BF1574" i="2"/>
  <c r="BF1597" i="2"/>
  <c r="BF998" i="2"/>
  <c r="BF1042" i="2"/>
  <c r="BF1068" i="2"/>
  <c r="BF1121" i="2"/>
  <c r="BF1173" i="2"/>
  <c r="BF1226" i="2"/>
  <c r="BF1286" i="2"/>
  <c r="BF1343" i="2"/>
  <c r="BF1012" i="2"/>
  <c r="BF1111" i="2"/>
  <c r="BF1208" i="2"/>
  <c r="BF1310" i="2"/>
  <c r="BF1399" i="2"/>
  <c r="BF1476" i="2"/>
  <c r="BF1614" i="2"/>
  <c r="BF985" i="2"/>
  <c r="BF1035" i="2"/>
  <c r="BF1074" i="2"/>
  <c r="BF1135" i="2"/>
  <c r="BF1200" i="2"/>
  <c r="BF1266" i="2"/>
  <c r="BF1333" i="2"/>
  <c r="BF1404" i="2"/>
  <c r="BF1466" i="2"/>
  <c r="BF1526" i="2"/>
  <c r="BF1312" i="2"/>
  <c r="BF1401" i="2"/>
  <c r="BF1478" i="2"/>
  <c r="BF1539" i="2"/>
  <c r="BF1034" i="2"/>
  <c r="BF1084" i="2"/>
  <c r="BF1136" i="2"/>
  <c r="BF1193" i="2"/>
  <c r="BF1272" i="2"/>
  <c r="BF1341" i="2"/>
  <c r="BF1408" i="2"/>
  <c r="BF1473" i="2"/>
  <c r="BF1531" i="2"/>
  <c r="BF1569" i="2"/>
  <c r="BF1593" i="2"/>
  <c r="BF1483" i="2"/>
  <c r="BF1547" i="2"/>
  <c r="BF1093" i="2"/>
  <c r="BF1165" i="2"/>
  <c r="BF1229" i="2"/>
  <c r="BF1295" i="2"/>
  <c r="BF1361" i="2"/>
  <c r="BF1424" i="2"/>
  <c r="BF1488" i="2"/>
  <c r="BF1541" i="2"/>
  <c r="BF1575" i="2"/>
  <c r="BF1599" i="2"/>
  <c r="BF1494" i="2"/>
  <c r="BF1617" i="2"/>
  <c r="BF1179" i="2"/>
  <c r="BF1246" i="2"/>
  <c r="BF1317" i="2"/>
  <c r="BF1388" i="2"/>
  <c r="BF1437" i="2"/>
  <c r="BF1155" i="2"/>
  <c r="BF1258" i="2"/>
  <c r="BF1349" i="2"/>
  <c r="BF1436" i="2"/>
  <c r="BF1511" i="2"/>
  <c r="BF1618" i="2"/>
  <c r="BF993" i="2"/>
  <c r="BF1046" i="2"/>
  <c r="BF1071" i="2"/>
  <c r="BF1112" i="2"/>
  <c r="BF1163" i="2"/>
  <c r="BF1197" i="2"/>
  <c r="BF1249" i="2"/>
  <c r="BF1301" i="2"/>
  <c r="BF1358" i="2"/>
  <c r="BF1416" i="2"/>
  <c r="BF1471" i="2"/>
  <c r="BF1527" i="2"/>
  <c r="BF1565" i="2"/>
  <c r="BF1590" i="2"/>
  <c r="BF1607" i="2"/>
  <c r="BF1613" i="2"/>
  <c r="BF1000" i="2"/>
  <c r="BF1047" i="2"/>
  <c r="BF1072" i="2"/>
  <c r="BF1118" i="2"/>
  <c r="BF1157" i="2"/>
  <c r="BF1198" i="2"/>
  <c r="BF1237" i="2"/>
  <c r="BF1281" i="2"/>
  <c r="BF1328" i="2"/>
  <c r="BF1384" i="2"/>
  <c r="BF1429" i="2"/>
  <c r="BF1485" i="2"/>
  <c r="BF1534" i="2"/>
  <c r="BF1568" i="2"/>
  <c r="BF1591" i="2"/>
  <c r="BF1608" i="2"/>
  <c r="BF1612" i="2"/>
  <c r="BF997" i="2"/>
  <c r="BF1044" i="2"/>
  <c r="BF1078" i="2"/>
  <c r="BF1129" i="2"/>
  <c r="BF1167" i="2"/>
  <c r="BF1209" i="2"/>
  <c r="BF1247" i="2"/>
  <c r="BF1283" i="2"/>
  <c r="BF1320" i="2"/>
  <c r="BF1359" i="2"/>
  <c r="BF1402" i="2"/>
  <c r="BF1455" i="2"/>
  <c r="BF1498" i="2"/>
  <c r="BF1544" i="2"/>
  <c r="BF1573" i="2"/>
  <c r="BF1595" i="2"/>
  <c r="BF1609" i="2"/>
  <c r="BF1615" i="2"/>
  <c r="BF1032" i="2"/>
  <c r="BF1058" i="2"/>
  <c r="BF1081" i="2"/>
  <c r="BF1130" i="2"/>
  <c r="BF1174" i="2"/>
  <c r="BF1222" i="2"/>
  <c r="BF1254" i="2"/>
  <c r="BF1289" i="2"/>
  <c r="BF1324" i="2"/>
  <c r="BF1353" i="2"/>
  <c r="BF1392" i="2"/>
  <c r="BF1427" i="2"/>
  <c r="BF1469" i="2"/>
  <c r="BF1516" i="2"/>
  <c r="BF1552" i="2"/>
  <c r="BF1580" i="2"/>
  <c r="BF1600" i="2"/>
  <c r="BF1610" i="2"/>
  <c r="BF1616" i="2"/>
  <c r="BF205" i="2"/>
  <c r="BF165" i="2"/>
  <c r="BF138" i="2"/>
  <c r="BF14" i="2"/>
  <c r="AZ326" i="2"/>
  <c r="AZ1263" i="2"/>
  <c r="AZ557" i="2"/>
  <c r="AZ1553" i="2"/>
  <c r="AZ1091" i="2"/>
  <c r="AZ1212" i="2"/>
  <c r="AZ1318" i="2"/>
  <c r="AZ580" i="2"/>
  <c r="AZ454" i="2"/>
  <c r="AZ476" i="2"/>
  <c r="AZ486" i="2"/>
  <c r="AZ1291" i="2"/>
  <c r="AZ1028" i="2"/>
  <c r="AZ825" i="2"/>
  <c r="AZ966" i="2"/>
  <c r="AZ1188" i="2"/>
  <c r="AZ1397" i="2"/>
  <c r="AZ640" i="2"/>
  <c r="AZ1514" i="2"/>
  <c r="AZ1462" i="2"/>
  <c r="AZ1172" i="2"/>
  <c r="AZ908" i="2"/>
  <c r="AZ224" i="2"/>
  <c r="AZ191" i="2"/>
  <c r="AZ150" i="2"/>
  <c r="AZ219" i="2"/>
  <c r="AZ332" i="2"/>
  <c r="AZ231" i="2"/>
  <c r="AZ582" i="2"/>
  <c r="AZ735" i="2"/>
  <c r="AZ407" i="2"/>
  <c r="AZ1624" i="2"/>
  <c r="AZ620" i="2"/>
  <c r="AZ1041" i="2"/>
  <c r="AZ808" i="2"/>
  <c r="AZ1426" i="2"/>
  <c r="AZ1357" i="2"/>
  <c r="AZ1196" i="2"/>
  <c r="AZ1215" i="2"/>
  <c r="AZ984" i="2"/>
  <c r="AZ1562" i="2"/>
  <c r="AZ1190" i="2"/>
  <c r="AZ967" i="2"/>
  <c r="AZ1441" i="2"/>
  <c r="AZ1170" i="2"/>
  <c r="AZ1601" i="2"/>
  <c r="AZ1011" i="2"/>
  <c r="AZ824" i="2"/>
  <c r="AZ732" i="2"/>
  <c r="AZ1482" i="2"/>
  <c r="AZ1468" i="2"/>
  <c r="AZ1435" i="2"/>
  <c r="AZ913" i="2"/>
  <c r="AZ818" i="2"/>
  <c r="AZ1385" i="2"/>
  <c r="AZ973" i="2"/>
  <c r="AZ1589" i="2"/>
  <c r="AZ1194" i="2"/>
  <c r="AZ1042" i="2"/>
  <c r="AZ1111" i="2"/>
  <c r="AZ1074" i="2"/>
  <c r="AZ1312" i="2"/>
  <c r="AZ1272" i="2"/>
  <c r="AZ1547" i="2"/>
  <c r="AZ1541" i="2"/>
  <c r="AZ1388" i="2"/>
  <c r="AZ993" i="2"/>
  <c r="AZ1358" i="2"/>
  <c r="AZ1000" i="2"/>
  <c r="AZ1328" i="2"/>
  <c r="AZ1612" i="2"/>
  <c r="AZ1283" i="2"/>
  <c r="AZ1595" i="2"/>
  <c r="AZ1222" i="2"/>
  <c r="AZ1516" i="2"/>
  <c r="AZ138" i="2"/>
  <c r="AO7" i="2"/>
  <c r="AO8" i="2"/>
  <c r="AO9" i="2"/>
  <c r="AO12" i="2"/>
  <c r="AO15" i="2"/>
  <c r="AO23" i="2"/>
  <c r="AO30" i="2"/>
  <c r="AO41" i="2"/>
  <c r="AO52" i="2"/>
  <c r="AO80" i="2"/>
  <c r="AO107" i="2"/>
  <c r="AO134" i="2"/>
  <c r="AO173" i="2"/>
  <c r="AO214" i="2"/>
  <c r="AO276" i="2"/>
  <c r="AO2" i="2"/>
  <c r="AO4" i="2"/>
  <c r="AO5" i="2"/>
  <c r="AO11" i="2"/>
  <c r="AO17" i="2"/>
  <c r="AO26" i="2"/>
  <c r="AO35" i="2"/>
  <c r="AO46" i="2"/>
  <c r="AO69" i="2"/>
  <c r="AO94" i="2"/>
  <c r="AO122" i="2"/>
  <c r="AO155" i="2"/>
  <c r="AO199" i="2"/>
  <c r="AO244" i="2"/>
  <c r="AO3" i="2"/>
  <c r="AO6" i="2"/>
  <c r="AO13" i="2"/>
  <c r="AO18" i="2"/>
  <c r="AO28" i="2"/>
  <c r="AO36" i="2"/>
  <c r="AO45" i="2"/>
  <c r="AO67" i="2"/>
  <c r="AO93" i="2"/>
  <c r="AO120" i="2"/>
  <c r="AO151" i="2"/>
  <c r="AO196" i="2"/>
  <c r="AO237" i="2"/>
  <c r="AO10" i="2"/>
  <c r="AO16" i="2"/>
  <c r="AO25" i="2"/>
  <c r="AO31" i="2"/>
  <c r="AO40" i="2"/>
  <c r="AO48" i="2"/>
  <c r="AO73" i="2"/>
  <c r="AO96" i="2"/>
  <c r="AO124" i="2"/>
  <c r="AO157" i="2"/>
  <c r="AO200" i="2"/>
  <c r="AO242" i="2"/>
  <c r="AO22" i="2"/>
  <c r="AO29" i="2"/>
  <c r="AO34" i="2"/>
  <c r="AO44" i="2"/>
  <c r="AO57" i="2"/>
  <c r="AO78" i="2"/>
  <c r="AO104" i="2"/>
  <c r="AO127" i="2"/>
  <c r="AO164" i="2"/>
  <c r="AO207" i="2"/>
  <c r="AO257" i="2"/>
  <c r="AO90" i="2"/>
  <c r="AO19" i="2"/>
  <c r="AO21" i="2"/>
  <c r="AO20" i="2"/>
  <c r="AO24" i="2"/>
  <c r="AO27" i="2"/>
  <c r="AO32" i="2"/>
  <c r="AO43" i="2"/>
  <c r="AO49" i="2"/>
  <c r="AO75" i="2"/>
  <c r="AO103" i="2"/>
  <c r="AO128" i="2"/>
  <c r="AO168" i="2"/>
  <c r="AO211" i="2"/>
  <c r="AO265" i="2"/>
  <c r="AO344" i="2"/>
  <c r="AO181" i="2"/>
  <c r="AO131" i="2"/>
  <c r="AO38" i="2"/>
  <c r="AO37" i="2"/>
  <c r="AO33" i="2"/>
  <c r="AO39" i="2"/>
  <c r="AO42" i="2"/>
  <c r="AO47" i="2"/>
  <c r="AO66" i="2"/>
  <c r="AO89" i="2"/>
  <c r="AO119" i="2"/>
  <c r="AO149" i="2"/>
  <c r="AO197" i="2"/>
  <c r="AO241" i="2"/>
  <c r="AO322" i="2"/>
  <c r="AO424" i="2"/>
  <c r="AO544" i="2"/>
  <c r="AO550" i="2"/>
  <c r="AO287" i="2"/>
  <c r="AO201" i="2"/>
  <c r="AO62" i="2"/>
  <c r="AO54" i="2"/>
  <c r="AO50" i="2"/>
  <c r="AO56" i="2"/>
  <c r="AO68" i="2"/>
  <c r="AO86" i="2"/>
  <c r="AO115" i="2"/>
  <c r="AO143" i="2"/>
  <c r="AO192" i="2"/>
  <c r="AO236" i="2"/>
  <c r="AO316" i="2"/>
  <c r="AO426" i="2"/>
  <c r="AO555" i="2"/>
  <c r="AO691" i="2"/>
  <c r="AO814" i="2"/>
  <c r="AO1594" i="2"/>
  <c r="AO1025" i="2"/>
  <c r="AO581" i="2"/>
  <c r="AO108" i="2"/>
  <c r="AO112" i="2"/>
  <c r="AO106" i="2"/>
  <c r="AO97" i="2"/>
  <c r="AO105" i="2"/>
  <c r="AO121" i="2"/>
  <c r="AO145" i="2"/>
  <c r="AO195" i="2"/>
  <c r="AO250" i="2"/>
  <c r="AO339" i="2"/>
  <c r="AO449" i="2"/>
  <c r="AO594" i="2"/>
  <c r="AO736" i="2"/>
  <c r="AO878" i="2"/>
  <c r="AO1061" i="2"/>
  <c r="AO1227" i="2"/>
  <c r="AO167" i="2"/>
  <c r="AO95" i="2"/>
  <c r="AO87" i="2"/>
  <c r="AO83" i="2"/>
  <c r="AO76" i="2"/>
  <c r="AO74" i="2"/>
  <c r="AO81" i="2"/>
  <c r="AO85" i="2"/>
  <c r="AO100" i="2"/>
  <c r="AO118" i="2"/>
  <c r="AO139" i="2"/>
  <c r="AO175" i="2"/>
  <c r="AO210" i="2"/>
  <c r="AO253" i="2"/>
  <c r="AO315" i="2"/>
  <c r="AO398" i="2"/>
  <c r="AO71" i="2"/>
  <c r="AO63" i="2"/>
  <c r="AO59" i="2"/>
  <c r="AO60" i="2"/>
  <c r="AO65" i="2"/>
  <c r="AO79" i="2"/>
  <c r="AO92" i="2"/>
  <c r="AO113" i="2"/>
  <c r="AO135" i="2"/>
  <c r="AO166" i="2"/>
  <c r="AO202" i="2"/>
  <c r="AO239" i="2"/>
  <c r="AO299" i="2"/>
  <c r="AO386" i="2"/>
  <c r="AO51" i="2"/>
  <c r="AO53" i="2"/>
  <c r="AO58" i="2"/>
  <c r="AO64" i="2"/>
  <c r="AO77" i="2"/>
  <c r="AO91" i="2"/>
  <c r="AO114" i="2"/>
  <c r="AO136" i="2"/>
  <c r="AO169" i="2"/>
  <c r="AO204" i="2"/>
  <c r="AO243" i="2"/>
  <c r="AO308" i="2"/>
  <c r="AO394" i="2"/>
  <c r="AO55" i="2"/>
  <c r="AO61" i="2"/>
  <c r="AO72" i="2"/>
  <c r="AO84" i="2"/>
  <c r="AO99" i="2"/>
  <c r="AO117" i="2"/>
  <c r="AO141" i="2"/>
  <c r="AO178" i="2"/>
  <c r="AO212" i="2"/>
  <c r="AO260" i="2"/>
  <c r="AO325" i="2"/>
  <c r="AO411" i="2"/>
  <c r="AO70" i="2"/>
  <c r="AO82" i="2"/>
  <c r="AO88" i="2"/>
  <c r="AO110" i="2"/>
  <c r="AO125" i="2"/>
  <c r="AO148" i="2"/>
  <c r="AO183" i="2"/>
  <c r="AO220" i="2"/>
  <c r="AO273" i="2"/>
  <c r="AO345" i="2"/>
  <c r="AO434" i="2"/>
  <c r="AO728" i="2"/>
  <c r="AO130" i="2"/>
  <c r="AO123" i="2"/>
  <c r="AO111" i="2"/>
  <c r="AO102" i="2"/>
  <c r="AO98" i="2"/>
  <c r="AO101" i="2"/>
  <c r="AO109" i="2"/>
  <c r="AO116" i="2"/>
  <c r="AO133" i="2"/>
  <c r="AO156" i="2"/>
  <c r="AO188" i="2"/>
  <c r="AO221" i="2"/>
  <c r="AO275" i="2"/>
  <c r="AO343" i="2"/>
  <c r="AO428" i="2"/>
  <c r="AO1377" i="2"/>
  <c r="AO972" i="2"/>
  <c r="AO198" i="2"/>
  <c r="AO177" i="2"/>
  <c r="AO147" i="2"/>
  <c r="AO137" i="2"/>
  <c r="AO129" i="2"/>
  <c r="AO126" i="2"/>
  <c r="AO132" i="2"/>
  <c r="AO140" i="2"/>
  <c r="AO158" i="2"/>
  <c r="AO187" i="2"/>
  <c r="AO218" i="2"/>
  <c r="AO261" i="2"/>
  <c r="AO318" i="2"/>
  <c r="AO397" i="2"/>
  <c r="AO493" i="2"/>
  <c r="AO1621" i="2"/>
  <c r="AO1576" i="2"/>
  <c r="AO1297" i="2"/>
  <c r="AO311" i="2"/>
  <c r="AO248" i="2"/>
  <c r="AO216" i="2"/>
  <c r="AO194" i="2"/>
  <c r="AO180" i="2"/>
  <c r="AO172" i="2"/>
  <c r="AO176" i="2"/>
  <c r="AO186" i="2"/>
  <c r="AO209" i="2"/>
  <c r="AO234" i="2"/>
  <c r="AO282" i="2"/>
  <c r="AO352" i="2"/>
  <c r="AO435" i="2"/>
  <c r="AO526" i="2"/>
  <c r="AO628" i="2"/>
  <c r="AO1629" i="2"/>
  <c r="AO1625" i="2"/>
  <c r="AO1620" i="2"/>
  <c r="AO1556" i="2"/>
  <c r="AO562" i="2"/>
  <c r="AO441" i="2"/>
  <c r="AO353" i="2"/>
  <c r="AO294" i="2"/>
  <c r="AO258" i="2"/>
  <c r="AO238" i="2"/>
  <c r="AO251" i="2"/>
  <c r="AO278" i="2"/>
  <c r="AO320" i="2"/>
  <c r="AO381" i="2"/>
  <c r="AO469" i="2"/>
  <c r="AO569" i="2"/>
  <c r="AO668" i="2"/>
  <c r="AO772" i="2"/>
  <c r="AO881" i="2"/>
  <c r="AO949" i="2"/>
  <c r="AO304" i="2"/>
  <c r="AO266" i="2"/>
  <c r="AO224" i="2"/>
  <c r="AO206" i="2"/>
  <c r="AO190" i="2"/>
  <c r="AO184" i="2"/>
  <c r="AO189" i="2"/>
  <c r="AO208" i="2"/>
  <c r="AO225" i="2"/>
  <c r="AO269" i="2"/>
  <c r="AO317" i="2"/>
  <c r="AO388" i="2"/>
  <c r="AO475" i="2"/>
  <c r="AO576" i="2"/>
  <c r="AO673" i="2"/>
  <c r="AO215" i="2"/>
  <c r="AO191" i="2"/>
  <c r="AO174" i="2"/>
  <c r="AO163" i="2"/>
  <c r="AO159" i="2"/>
  <c r="AO170" i="2"/>
  <c r="AO185" i="2"/>
  <c r="AO217" i="2"/>
  <c r="AO255" i="2"/>
  <c r="AO306" i="2"/>
  <c r="AO374" i="2"/>
  <c r="AO465" i="2"/>
  <c r="AO564" i="2"/>
  <c r="AO666" i="2"/>
  <c r="AO160" i="2"/>
  <c r="AO153" i="2"/>
  <c r="AO146" i="2"/>
  <c r="AO150" i="2"/>
  <c r="AO162" i="2"/>
  <c r="AO182" i="2"/>
  <c r="AO213" i="2"/>
  <c r="AO259" i="2"/>
  <c r="AO309" i="2"/>
  <c r="AO375" i="2"/>
  <c r="AO468" i="2"/>
  <c r="AO574" i="2"/>
  <c r="AO678" i="2"/>
  <c r="AO142" i="2"/>
  <c r="AO144" i="2"/>
  <c r="AO154" i="2"/>
  <c r="AO171" i="2"/>
  <c r="AO193" i="2"/>
  <c r="AO219" i="2"/>
  <c r="AO263" i="2"/>
  <c r="AO324" i="2"/>
  <c r="AO392" i="2"/>
  <c r="AO484" i="2"/>
  <c r="AO593" i="2"/>
  <c r="AO697" i="2"/>
  <c r="AO152" i="2"/>
  <c r="AO161" i="2"/>
  <c r="AO179" i="2"/>
  <c r="AO203" i="2"/>
  <c r="AO226" i="2"/>
  <c r="AO277" i="2"/>
  <c r="AO332" i="2"/>
  <c r="AO413" i="2"/>
  <c r="AO511" i="2"/>
  <c r="AO611" i="2"/>
  <c r="AO724" i="2"/>
  <c r="AO1598" i="2"/>
  <c r="AO460" i="2"/>
  <c r="AO382" i="2"/>
  <c r="AO312" i="2"/>
  <c r="AO268" i="2"/>
  <c r="AO233" i="2"/>
  <c r="AO222" i="2"/>
  <c r="AO223" i="2"/>
  <c r="AO231" i="2"/>
  <c r="AO262" i="2"/>
  <c r="AO293" i="2"/>
  <c r="AO348" i="2"/>
  <c r="AO416" i="2"/>
  <c r="AO506" i="2"/>
  <c r="AO596" i="2"/>
  <c r="AO692" i="2"/>
  <c r="AO1623" i="2"/>
  <c r="AO1619" i="2"/>
  <c r="AO704" i="2"/>
  <c r="AO582" i="2"/>
  <c r="AO461" i="2"/>
  <c r="AO390" i="2"/>
  <c r="AO338" i="2"/>
  <c r="AO295" i="2"/>
  <c r="AO286" i="2"/>
  <c r="AO292" i="2"/>
  <c r="AO314" i="2"/>
  <c r="AO356" i="2"/>
  <c r="AO406" i="2"/>
  <c r="AO473" i="2"/>
  <c r="AO556" i="2"/>
  <c r="AO644" i="2"/>
  <c r="AO735" i="2"/>
  <c r="AO1628" i="2"/>
  <c r="AO1626" i="2"/>
  <c r="AO1622" i="2"/>
  <c r="AO1036" i="2"/>
  <c r="AO811" i="2"/>
  <c r="AO694" i="2"/>
  <c r="AO586" i="2"/>
  <c r="AO496" i="2"/>
  <c r="AO437" i="2"/>
  <c r="AO393" i="2"/>
  <c r="AO383" i="2"/>
  <c r="AO407" i="2"/>
  <c r="AO443" i="2"/>
  <c r="AO498" i="2"/>
  <c r="AO560" i="2"/>
  <c r="AO635" i="2"/>
  <c r="AO722" i="2"/>
  <c r="AO800" i="2"/>
  <c r="AO1631" i="2"/>
  <c r="AO1630" i="2"/>
  <c r="AO1627" i="2"/>
  <c r="AO1624" i="2"/>
  <c r="AO1412" i="2"/>
  <c r="AO1210" i="2"/>
  <c r="AO1002" i="2"/>
  <c r="AO823" i="2"/>
  <c r="AO711" i="2"/>
  <c r="AO623" i="2"/>
  <c r="AO559" i="2"/>
  <c r="AO524" i="2"/>
  <c r="AO534" i="2"/>
  <c r="AO577" i="2"/>
  <c r="AO620" i="2"/>
  <c r="AO682" i="2"/>
  <c r="AO749" i="2"/>
  <c r="AO816" i="2"/>
  <c r="AO922" i="2"/>
  <c r="AO14" i="2"/>
  <c r="AN7" i="2"/>
  <c r="AN8" i="2"/>
  <c r="AN9" i="2"/>
  <c r="AN12" i="2"/>
  <c r="AN15" i="2"/>
  <c r="AN23" i="2"/>
  <c r="AN30" i="2"/>
  <c r="AN41" i="2"/>
  <c r="AN52" i="2"/>
  <c r="AN80" i="2"/>
  <c r="AN107" i="2"/>
  <c r="AN134" i="2"/>
  <c r="AN173" i="2"/>
  <c r="AN214" i="2"/>
  <c r="AN276" i="2"/>
  <c r="AN2" i="2"/>
  <c r="AN4" i="2"/>
  <c r="AN5" i="2"/>
  <c r="AN11" i="2"/>
  <c r="AN17" i="2"/>
  <c r="AN26" i="2"/>
  <c r="AN35" i="2"/>
  <c r="AN46" i="2"/>
  <c r="AN69" i="2"/>
  <c r="AN94" i="2"/>
  <c r="AN122" i="2"/>
  <c r="AN155" i="2"/>
  <c r="AN199" i="2"/>
  <c r="AN244" i="2"/>
  <c r="AN3" i="2"/>
  <c r="AN6" i="2"/>
  <c r="AN13" i="2"/>
  <c r="AN18" i="2"/>
  <c r="AN28" i="2"/>
  <c r="AN36" i="2"/>
  <c r="AN45" i="2"/>
  <c r="AN67" i="2"/>
  <c r="AN93" i="2"/>
  <c r="AN120" i="2"/>
  <c r="AN151" i="2"/>
  <c r="AN196" i="2"/>
  <c r="AN237" i="2"/>
  <c r="AN10" i="2"/>
  <c r="AN16" i="2"/>
  <c r="AN25" i="2"/>
  <c r="AN31" i="2"/>
  <c r="AN40" i="2"/>
  <c r="AN48" i="2"/>
  <c r="AN73" i="2"/>
  <c r="AN96" i="2"/>
  <c r="AN124" i="2"/>
  <c r="AN157" i="2"/>
  <c r="AN200" i="2"/>
  <c r="AN242" i="2"/>
  <c r="AN22" i="2"/>
  <c r="AN29" i="2"/>
  <c r="AN34" i="2"/>
  <c r="AN44" i="2"/>
  <c r="AN57" i="2"/>
  <c r="AN78" i="2"/>
  <c r="AN104" i="2"/>
  <c r="AN127" i="2"/>
  <c r="AN164" i="2"/>
  <c r="AN207" i="2"/>
  <c r="AN257" i="2"/>
  <c r="AN90" i="2"/>
  <c r="AN19" i="2"/>
  <c r="AN21" i="2"/>
  <c r="AN20" i="2"/>
  <c r="AN24" i="2"/>
  <c r="AN27" i="2"/>
  <c r="AN32" i="2"/>
  <c r="AN43" i="2"/>
  <c r="AN49" i="2"/>
  <c r="AN75" i="2"/>
  <c r="AN103" i="2"/>
  <c r="AN128" i="2"/>
  <c r="AN168" i="2"/>
  <c r="AN211" i="2"/>
  <c r="AN265" i="2"/>
  <c r="AN344" i="2"/>
  <c r="AN181" i="2"/>
  <c r="AN131" i="2"/>
  <c r="AN38" i="2"/>
  <c r="AN37" i="2"/>
  <c r="AN33" i="2"/>
  <c r="AN39" i="2"/>
  <c r="AN42" i="2"/>
  <c r="AN47" i="2"/>
  <c r="AN66" i="2"/>
  <c r="AN89" i="2"/>
  <c r="AN119" i="2"/>
  <c r="AN149" i="2"/>
  <c r="AN197" i="2"/>
  <c r="AN241" i="2"/>
  <c r="AN322" i="2"/>
  <c r="AN424" i="2"/>
  <c r="AN544" i="2"/>
  <c r="AN550" i="2"/>
  <c r="AN287" i="2"/>
  <c r="AN201" i="2"/>
  <c r="AN62" i="2"/>
  <c r="AN54" i="2"/>
  <c r="AN50" i="2"/>
  <c r="AN56" i="2"/>
  <c r="AN68" i="2"/>
  <c r="AN86" i="2"/>
  <c r="AN115" i="2"/>
  <c r="AN143" i="2"/>
  <c r="AN192" i="2"/>
  <c r="AN236" i="2"/>
  <c r="AN316" i="2"/>
  <c r="AN426" i="2"/>
  <c r="AN555" i="2"/>
  <c r="AN691" i="2"/>
  <c r="AN814" i="2"/>
  <c r="AN1594" i="2"/>
  <c r="AN1025" i="2"/>
  <c r="AN581" i="2"/>
  <c r="AN108" i="2"/>
  <c r="AN112" i="2"/>
  <c r="AN106" i="2"/>
  <c r="AN97" i="2"/>
  <c r="AN105" i="2"/>
  <c r="AN121" i="2"/>
  <c r="AN145" i="2"/>
  <c r="AN195" i="2"/>
  <c r="AN250" i="2"/>
  <c r="AN339" i="2"/>
  <c r="AN449" i="2"/>
  <c r="AN594" i="2"/>
  <c r="AN736" i="2"/>
  <c r="AN878" i="2"/>
  <c r="AN1061" i="2"/>
  <c r="AN1227" i="2"/>
  <c r="AN378" i="2"/>
  <c r="AN280" i="2"/>
  <c r="AN288" i="2"/>
  <c r="AN298" i="2"/>
  <c r="AN351" i="2"/>
  <c r="AN379" i="2"/>
  <c r="AN430" i="2"/>
  <c r="AN490" i="2"/>
  <c r="AN573" i="2"/>
  <c r="AN658" i="2"/>
  <c r="AN756" i="2"/>
  <c r="AN858" i="2"/>
  <c r="AN978" i="2"/>
  <c r="AN1124" i="2"/>
  <c r="AN1243" i="2"/>
  <c r="AN1350" i="2"/>
  <c r="AN284" i="2"/>
  <c r="AN302" i="2"/>
  <c r="AN328" i="2"/>
  <c r="AN362" i="2"/>
  <c r="AN404" i="2"/>
  <c r="AN466" i="2"/>
  <c r="AN543" i="2"/>
  <c r="AN636" i="2"/>
  <c r="AN739" i="2"/>
  <c r="AN833" i="2"/>
  <c r="AN960" i="2"/>
  <c r="AN1102" i="2"/>
  <c r="AN1230" i="2"/>
  <c r="AN1337" i="2"/>
  <c r="AN305" i="2"/>
  <c r="AN331" i="2"/>
  <c r="AN365" i="2"/>
  <c r="AN405" i="2"/>
  <c r="AN470" i="2"/>
  <c r="AN549" i="2"/>
  <c r="AN639" i="2"/>
  <c r="AN740" i="2"/>
  <c r="AN835" i="2"/>
  <c r="AN963" i="2"/>
  <c r="AN1104" i="2"/>
  <c r="AN1231" i="2"/>
  <c r="AN1346" i="2"/>
  <c r="AN350" i="2"/>
  <c r="AN376" i="2"/>
  <c r="AN427" i="2"/>
  <c r="AN487" i="2"/>
  <c r="AN563" i="2"/>
  <c r="AN650" i="2"/>
  <c r="AN750" i="2"/>
  <c r="AN856" i="2"/>
  <c r="AN983" i="2"/>
  <c r="AN1127" i="2"/>
  <c r="AN1248" i="2"/>
  <c r="AN1362" i="2"/>
  <c r="AN419" i="2"/>
  <c r="AN464" i="2"/>
  <c r="AN520" i="2"/>
  <c r="AN592" i="2"/>
  <c r="AN676" i="2"/>
  <c r="AN760" i="2"/>
  <c r="AN875" i="2"/>
  <c r="AN1006" i="2"/>
  <c r="AN1144" i="2"/>
  <c r="AN1265" i="2"/>
  <c r="AN1378" i="2"/>
  <c r="AN289" i="2"/>
  <c r="AN300" i="2"/>
  <c r="AN319" i="2"/>
  <c r="AN368" i="2"/>
  <c r="AN387" i="2"/>
  <c r="AN423" i="2"/>
  <c r="AN472" i="2"/>
  <c r="AN538" i="2"/>
  <c r="AN615" i="2"/>
  <c r="AN705" i="2"/>
  <c r="AN792" i="2"/>
  <c r="AN912" i="2"/>
  <c r="AN1045" i="2"/>
  <c r="AN1166" i="2"/>
  <c r="AN1279" i="2"/>
  <c r="AN1386" i="2"/>
  <c r="AN281" i="2"/>
  <c r="AN291" i="2"/>
  <c r="AN335" i="2"/>
  <c r="AN357" i="2"/>
  <c r="AN408" i="2"/>
  <c r="AN439" i="2"/>
  <c r="AN482" i="2"/>
  <c r="AN547" i="2"/>
  <c r="AN619" i="2"/>
  <c r="AN701" i="2"/>
  <c r="AN787" i="2"/>
  <c r="AN890" i="2"/>
  <c r="AN1020" i="2"/>
  <c r="AN1141" i="2"/>
  <c r="AN1253" i="2"/>
  <c r="AN1355" i="2"/>
  <c r="AN1442" i="2"/>
  <c r="AN323" i="2"/>
  <c r="AN310" i="2"/>
  <c r="AN327" i="2"/>
  <c r="AN346" i="2"/>
  <c r="AN429" i="2"/>
  <c r="AN456" i="2"/>
  <c r="AN508" i="2"/>
  <c r="AN566" i="2"/>
  <c r="AN634" i="2"/>
  <c r="AN717" i="2"/>
  <c r="AN791" i="2"/>
  <c r="AN892" i="2"/>
  <c r="AN1013" i="2"/>
  <c r="AN1133" i="2"/>
  <c r="AN1244" i="2"/>
  <c r="AN1345" i="2"/>
  <c r="AN1430" i="2"/>
  <c r="AN1507" i="2"/>
  <c r="AN313" i="2"/>
  <c r="AN330" i="2"/>
  <c r="AN349" i="2"/>
  <c r="AN370" i="2"/>
  <c r="AN453" i="2"/>
  <c r="AN479" i="2"/>
  <c r="AN523" i="2"/>
  <c r="AN584" i="2"/>
  <c r="AN653" i="2"/>
  <c r="AN727" i="2"/>
  <c r="AN799" i="2"/>
  <c r="AN901" i="2"/>
  <c r="AN1016" i="2"/>
  <c r="AN1131" i="2"/>
  <c r="AN1236" i="2"/>
  <c r="AN1335" i="2"/>
  <c r="AN1425" i="2"/>
  <c r="AN1500" i="2"/>
  <c r="AN1554" i="2"/>
  <c r="AN229" i="2"/>
  <c r="AN240" i="2"/>
  <c r="AN254" i="2"/>
  <c r="AN285" i="2"/>
  <c r="AN321" i="2"/>
  <c r="AN367" i="2"/>
  <c r="AN425" i="2"/>
  <c r="AN499" i="2"/>
  <c r="AN587" i="2"/>
  <c r="AN683" i="2"/>
  <c r="AN775" i="2"/>
  <c r="AN887" i="2"/>
  <c r="AN1027" i="2"/>
  <c r="AN1159" i="2"/>
  <c r="AN1270" i="2"/>
  <c r="AN230" i="2"/>
  <c r="AN247" i="2"/>
  <c r="AN272" i="2"/>
  <c r="AN297" i="2"/>
  <c r="AN342" i="2"/>
  <c r="AN395" i="2"/>
  <c r="AN471" i="2"/>
  <c r="AN561" i="2"/>
  <c r="AN663" i="2"/>
  <c r="AN764" i="2"/>
  <c r="AN876" i="2"/>
  <c r="AN1009" i="2"/>
  <c r="AN1151" i="2"/>
  <c r="AN1262" i="2"/>
  <c r="AN245" i="2"/>
  <c r="AN270" i="2"/>
  <c r="AN290" i="2"/>
  <c r="AN334" i="2"/>
  <c r="AN400" i="2"/>
  <c r="AN478" i="2"/>
  <c r="AN571" i="2"/>
  <c r="AN672" i="2"/>
  <c r="AN770" i="2"/>
  <c r="AN880" i="2"/>
  <c r="AN1010" i="2"/>
  <c r="AN1149" i="2"/>
  <c r="AN1264" i="2"/>
  <c r="AN279" i="2"/>
  <c r="AN296" i="2"/>
  <c r="AN355" i="2"/>
  <c r="AN418" i="2"/>
  <c r="AN485" i="2"/>
  <c r="AN578" i="2"/>
  <c r="AN681" i="2"/>
  <c r="AN780" i="2"/>
  <c r="AN902" i="2"/>
  <c r="AN1031" i="2"/>
  <c r="AN1158" i="2"/>
  <c r="AN1282" i="2"/>
  <c r="AN329" i="2"/>
  <c r="AN373" i="2"/>
  <c r="AN432" i="2"/>
  <c r="AN502" i="2"/>
  <c r="AN595" i="2"/>
  <c r="AN688" i="2"/>
  <c r="AN796" i="2"/>
  <c r="AN919" i="2"/>
  <c r="AN1052" i="2"/>
  <c r="AN1182" i="2"/>
  <c r="AN1303" i="2"/>
  <c r="AN246" i="2"/>
  <c r="AN264" i="2"/>
  <c r="AN274" i="2"/>
  <c r="AN301" i="2"/>
  <c r="AN326" i="2"/>
  <c r="AN358" i="2"/>
  <c r="AN399" i="2"/>
  <c r="AN462" i="2"/>
  <c r="AN537" i="2"/>
  <c r="AN626" i="2"/>
  <c r="AN725" i="2"/>
  <c r="AN810" i="2"/>
  <c r="AN932" i="2"/>
  <c r="AN1065" i="2"/>
  <c r="AN1189" i="2"/>
  <c r="AN1304" i="2"/>
  <c r="AN232" i="2"/>
  <c r="AN227" i="2"/>
  <c r="AN271" i="2"/>
  <c r="AN303" i="2"/>
  <c r="AN347" i="2"/>
  <c r="AN371" i="2"/>
  <c r="AN410" i="2"/>
  <c r="AN467" i="2"/>
  <c r="AN535" i="2"/>
  <c r="AN617" i="2"/>
  <c r="AN709" i="2"/>
  <c r="AN795" i="2"/>
  <c r="AN911" i="2"/>
  <c r="AN1037" i="2"/>
  <c r="AN1160" i="2"/>
  <c r="AN1269" i="2"/>
  <c r="AN1374" i="2"/>
  <c r="AN228" i="2"/>
  <c r="AN235" i="2"/>
  <c r="AN267" i="2"/>
  <c r="AN307" i="2"/>
  <c r="AN380" i="2"/>
  <c r="AN401" i="2"/>
  <c r="AN433" i="2"/>
  <c r="AN481" i="2"/>
  <c r="AN552" i="2"/>
  <c r="AN622" i="2"/>
  <c r="AN706" i="2"/>
  <c r="AN788" i="2"/>
  <c r="AN889" i="2"/>
  <c r="AN1014" i="2"/>
  <c r="AN1138" i="2"/>
  <c r="AN1245" i="2"/>
  <c r="AN1347" i="2"/>
  <c r="AN1433" i="2"/>
  <c r="AN252" i="2"/>
  <c r="AN249" i="2"/>
  <c r="AN256" i="2"/>
  <c r="AN283" i="2"/>
  <c r="AN417" i="2"/>
  <c r="AN431" i="2"/>
  <c r="AN452" i="2"/>
  <c r="AN504" i="2"/>
  <c r="AN565" i="2"/>
  <c r="AN631" i="2"/>
  <c r="AN715" i="2"/>
  <c r="AN789" i="2"/>
  <c r="AN888" i="2"/>
  <c r="AN1007" i="2"/>
  <c r="AN1132" i="2"/>
  <c r="AN1239" i="2"/>
  <c r="AN1339" i="2"/>
  <c r="AN1428" i="2"/>
  <c r="AN1504" i="2"/>
  <c r="AN458" i="2"/>
  <c r="AN340" i="2"/>
  <c r="AN359" i="2"/>
  <c r="AN377" i="2"/>
  <c r="AN414" i="2"/>
  <c r="AN459" i="2"/>
  <c r="AN519" i="2"/>
  <c r="AN588" i="2"/>
  <c r="AN661" i="2"/>
  <c r="AN754" i="2"/>
  <c r="AN845" i="2"/>
  <c r="AN958" i="2"/>
  <c r="AN1094" i="2"/>
  <c r="AN1219" i="2"/>
  <c r="AN1325" i="2"/>
  <c r="AN1419" i="2"/>
  <c r="AN333" i="2"/>
  <c r="AN364" i="2"/>
  <c r="AN396" i="2"/>
  <c r="AN442" i="2"/>
  <c r="AN503" i="2"/>
  <c r="AN575" i="2"/>
  <c r="AN652" i="2"/>
  <c r="AN744" i="2"/>
  <c r="AN828" i="2"/>
  <c r="AN945" i="2"/>
  <c r="AN1080" i="2"/>
  <c r="AN1202" i="2"/>
  <c r="AN1315" i="2"/>
  <c r="AN1411" i="2"/>
  <c r="AN366" i="2"/>
  <c r="AN402" i="2"/>
  <c r="AN448" i="2"/>
  <c r="AN514" i="2"/>
  <c r="AN583" i="2"/>
  <c r="AN660" i="2"/>
  <c r="AN751" i="2"/>
  <c r="AN837" i="2"/>
  <c r="AN954" i="2"/>
  <c r="AN1087" i="2"/>
  <c r="AN1211" i="2"/>
  <c r="AN1323" i="2"/>
  <c r="AN1421" i="2"/>
  <c r="AN420" i="2"/>
  <c r="AN474" i="2"/>
  <c r="AN530" i="2"/>
  <c r="AN601" i="2"/>
  <c r="AN685" i="2"/>
  <c r="AN763" i="2"/>
  <c r="AN867" i="2"/>
  <c r="AN976" i="2"/>
  <c r="AN1115" i="2"/>
  <c r="AN1233" i="2"/>
  <c r="AN1338" i="2"/>
  <c r="AN1432" i="2"/>
  <c r="AN510" i="2"/>
  <c r="AN567" i="2"/>
  <c r="AN632" i="2"/>
  <c r="AN714" i="2"/>
  <c r="AN790" i="2"/>
  <c r="AN893" i="2"/>
  <c r="AN1021" i="2"/>
  <c r="AN1143" i="2"/>
  <c r="AN1259" i="2"/>
  <c r="AN1364" i="2"/>
  <c r="AN1454" i="2"/>
  <c r="AN336" i="2"/>
  <c r="AN360" i="2"/>
  <c r="AN384" i="2"/>
  <c r="AN412" i="2"/>
  <c r="AN446" i="2"/>
  <c r="AN494" i="2"/>
  <c r="AN553" i="2"/>
  <c r="AN621" i="2"/>
  <c r="AN699" i="2"/>
  <c r="AN783" i="2"/>
  <c r="AN885" i="2"/>
  <c r="AN1005" i="2"/>
  <c r="AN1139" i="2"/>
  <c r="AN1250" i="2"/>
  <c r="AN1351" i="2"/>
  <c r="AN1440" i="2"/>
  <c r="AN341" i="2"/>
  <c r="AN363" i="2"/>
  <c r="AN385" i="2"/>
  <c r="AN415" i="2"/>
  <c r="AN447" i="2"/>
  <c r="AN488" i="2"/>
  <c r="AN542" i="2"/>
  <c r="AN609" i="2"/>
  <c r="AN690" i="2"/>
  <c r="AN767" i="2"/>
  <c r="AN865" i="2"/>
  <c r="AN968" i="2"/>
  <c r="AN1098" i="2"/>
  <c r="AN1216" i="2"/>
  <c r="AN1322" i="2"/>
  <c r="AN1414" i="2"/>
  <c r="AN1491" i="2"/>
  <c r="AN337" i="2"/>
  <c r="AN361" i="2"/>
  <c r="AN391" i="2"/>
  <c r="AN422" i="2"/>
  <c r="AN451" i="2"/>
  <c r="AN495" i="2"/>
  <c r="AN541" i="2"/>
  <c r="AN602" i="2"/>
  <c r="AN684" i="2"/>
  <c r="AN757" i="2"/>
  <c r="AN843" i="2"/>
  <c r="AN947" i="2"/>
  <c r="AN1069" i="2"/>
  <c r="AN1186" i="2"/>
  <c r="AN1296" i="2"/>
  <c r="AN1391" i="2"/>
  <c r="AN1467" i="2"/>
  <c r="AN1536" i="2"/>
  <c r="AN354" i="2"/>
  <c r="AN369" i="2"/>
  <c r="AN389" i="2"/>
  <c r="AN421" i="2"/>
  <c r="AN455" i="2"/>
  <c r="AN497" i="2"/>
  <c r="AN540" i="2"/>
  <c r="AN599" i="2"/>
  <c r="AN679" i="2"/>
  <c r="AN755" i="2"/>
  <c r="AN827" i="2"/>
  <c r="AN931" i="2"/>
  <c r="AN1057" i="2"/>
  <c r="AN1171" i="2"/>
  <c r="AN1271" i="2"/>
  <c r="AN1373" i="2"/>
  <c r="AN1457" i="2"/>
  <c r="AN1523" i="2"/>
  <c r="AN1567" i="2"/>
  <c r="AN167" i="2"/>
  <c r="AN95" i="2"/>
  <c r="AN87" i="2"/>
  <c r="AN83" i="2"/>
  <c r="AN76" i="2"/>
  <c r="AN74" i="2"/>
  <c r="AN81" i="2"/>
  <c r="AN85" i="2"/>
  <c r="AN100" i="2"/>
  <c r="AN118" i="2"/>
  <c r="AN139" i="2"/>
  <c r="AN175" i="2"/>
  <c r="AN210" i="2"/>
  <c r="AN253" i="2"/>
  <c r="AN315" i="2"/>
  <c r="AN398" i="2"/>
  <c r="AN71" i="2"/>
  <c r="AN63" i="2"/>
  <c r="AN59" i="2"/>
  <c r="AN60" i="2"/>
  <c r="AN65" i="2"/>
  <c r="AN79" i="2"/>
  <c r="AN92" i="2"/>
  <c r="AN113" i="2"/>
  <c r="AN135" i="2"/>
  <c r="AN166" i="2"/>
  <c r="AN202" i="2"/>
  <c r="AN239" i="2"/>
  <c r="AN299" i="2"/>
  <c r="AN386" i="2"/>
  <c r="AN51" i="2"/>
  <c r="AN53" i="2"/>
  <c r="AN58" i="2"/>
  <c r="AN64" i="2"/>
  <c r="AN77" i="2"/>
  <c r="AN91" i="2"/>
  <c r="AN114" i="2"/>
  <c r="AN136" i="2"/>
  <c r="AN169" i="2"/>
  <c r="AN204" i="2"/>
  <c r="AN243" i="2"/>
  <c r="AN308" i="2"/>
  <c r="AN394" i="2"/>
  <c r="AN55" i="2"/>
  <c r="AN61" i="2"/>
  <c r="AN72" i="2"/>
  <c r="AN84" i="2"/>
  <c r="AN99" i="2"/>
  <c r="AN117" i="2"/>
  <c r="AN141" i="2"/>
  <c r="AN178" i="2"/>
  <c r="AN212" i="2"/>
  <c r="AN260" i="2"/>
  <c r="AN325" i="2"/>
  <c r="AN411" i="2"/>
  <c r="AN70" i="2"/>
  <c r="AN82" i="2"/>
  <c r="AN88" i="2"/>
  <c r="AN110" i="2"/>
  <c r="AN125" i="2"/>
  <c r="AN148" i="2"/>
  <c r="AN183" i="2"/>
  <c r="AN220" i="2"/>
  <c r="AN273" i="2"/>
  <c r="AN345" i="2"/>
  <c r="AN434" i="2"/>
  <c r="AN728" i="2"/>
  <c r="AN130" i="2"/>
  <c r="AN123" i="2"/>
  <c r="AN111" i="2"/>
  <c r="AN102" i="2"/>
  <c r="AN98" i="2"/>
  <c r="AN101" i="2"/>
  <c r="AN109" i="2"/>
  <c r="AN116" i="2"/>
  <c r="AN133" i="2"/>
  <c r="AN156" i="2"/>
  <c r="AN188" i="2"/>
  <c r="AN221" i="2"/>
  <c r="AN275" i="2"/>
  <c r="AN343" i="2"/>
  <c r="AN428" i="2"/>
  <c r="AN1377" i="2"/>
  <c r="AN972" i="2"/>
  <c r="AN198" i="2"/>
  <c r="AN177" i="2"/>
  <c r="AN147" i="2"/>
  <c r="AN137" i="2"/>
  <c r="AN129" i="2"/>
  <c r="AN126" i="2"/>
  <c r="AN132" i="2"/>
  <c r="AN140" i="2"/>
  <c r="AN158" i="2"/>
  <c r="AN187" i="2"/>
  <c r="AN218" i="2"/>
  <c r="AN261" i="2"/>
  <c r="AN318" i="2"/>
  <c r="AN397" i="2"/>
  <c r="AN493" i="2"/>
  <c r="AN1621" i="2"/>
  <c r="AN1576" i="2"/>
  <c r="AN1297" i="2"/>
  <c r="AN311" i="2"/>
  <c r="AN248" i="2"/>
  <c r="AN216" i="2"/>
  <c r="AN194" i="2"/>
  <c r="AN180" i="2"/>
  <c r="AN172" i="2"/>
  <c r="AN176" i="2"/>
  <c r="AN186" i="2"/>
  <c r="AN209" i="2"/>
  <c r="AN234" i="2"/>
  <c r="AN282" i="2"/>
  <c r="AN352" i="2"/>
  <c r="AN435" i="2"/>
  <c r="AN526" i="2"/>
  <c r="AN628" i="2"/>
  <c r="AN1629" i="2"/>
  <c r="AN1625" i="2"/>
  <c r="AN1620" i="2"/>
  <c r="AN1556" i="2"/>
  <c r="AN562" i="2"/>
  <c r="AN441" i="2"/>
  <c r="AN353" i="2"/>
  <c r="AN294" i="2"/>
  <c r="AN258" i="2"/>
  <c r="AN238" i="2"/>
  <c r="AN251" i="2"/>
  <c r="AN278" i="2"/>
  <c r="AN320" i="2"/>
  <c r="AN381" i="2"/>
  <c r="AN469" i="2"/>
  <c r="AN569" i="2"/>
  <c r="AN668" i="2"/>
  <c r="AN772" i="2"/>
  <c r="AN881" i="2"/>
  <c r="AN1096" i="2"/>
  <c r="AN533" i="2"/>
  <c r="AN517" i="2"/>
  <c r="AN539" i="2"/>
  <c r="AN570" i="2"/>
  <c r="AN600" i="2"/>
  <c r="AN649" i="2"/>
  <c r="AN698" i="2"/>
  <c r="AN822" i="2"/>
  <c r="AN915" i="2"/>
  <c r="AN1008" i="2"/>
  <c r="AN1161" i="2"/>
  <c r="AN1263" i="2"/>
  <c r="AN1363" i="2"/>
  <c r="AN1449" i="2"/>
  <c r="AN1518" i="2"/>
  <c r="AN480" i="2"/>
  <c r="AN509" i="2"/>
  <c r="AN536" i="2"/>
  <c r="AN579" i="2"/>
  <c r="AN618" i="2"/>
  <c r="AN713" i="2"/>
  <c r="AN804" i="2"/>
  <c r="AN891" i="2"/>
  <c r="AN994" i="2"/>
  <c r="AN1114" i="2"/>
  <c r="AN1260" i="2"/>
  <c r="AN1360" i="2"/>
  <c r="AN1450" i="2"/>
  <c r="AN1521" i="2"/>
  <c r="AN525" i="2"/>
  <c r="AN529" i="2"/>
  <c r="AN531" i="2"/>
  <c r="AN585" i="2"/>
  <c r="AN720" i="2"/>
  <c r="AN809" i="2"/>
  <c r="AN907" i="2"/>
  <c r="AN1017" i="2"/>
  <c r="AN1125" i="2"/>
  <c r="AN1232" i="2"/>
  <c r="AN1365" i="2"/>
  <c r="AN1453" i="2"/>
  <c r="AN1525" i="2"/>
  <c r="AN604" i="2"/>
  <c r="AN616" i="2"/>
  <c r="AN674" i="2"/>
  <c r="AN734" i="2"/>
  <c r="AN826" i="2"/>
  <c r="AN920" i="2"/>
  <c r="AN1029" i="2"/>
  <c r="AN1150" i="2"/>
  <c r="AN1251" i="2"/>
  <c r="AN1383" i="2"/>
  <c r="AN1464" i="2"/>
  <c r="AN1535" i="2"/>
  <c r="AN677" i="2"/>
  <c r="AN731" i="2"/>
  <c r="AN784" i="2"/>
  <c r="AN859" i="2"/>
  <c r="AN946" i="2"/>
  <c r="AN1055" i="2"/>
  <c r="AN1175" i="2"/>
  <c r="AN1274" i="2"/>
  <c r="AN1366" i="2"/>
  <c r="AN1479" i="2"/>
  <c r="AN1548" i="2"/>
  <c r="AN551" i="2"/>
  <c r="AN606" i="2"/>
  <c r="AN557" i="2"/>
  <c r="AN591" i="2"/>
  <c r="AN612" i="2"/>
  <c r="AN647" i="2"/>
  <c r="AN610" i="2"/>
  <c r="AN696" i="2"/>
  <c r="AN861" i="2"/>
  <c r="AN936" i="2"/>
  <c r="AN1075" i="2"/>
  <c r="AN1176" i="2"/>
  <c r="AN1277" i="2"/>
  <c r="AN1369" i="2"/>
  <c r="AN1448" i="2"/>
  <c r="AN1520" i="2"/>
  <c r="AN568" i="2"/>
  <c r="AN589" i="2"/>
  <c r="AN605" i="2"/>
  <c r="AN643" i="2"/>
  <c r="AN633" i="2"/>
  <c r="AN625" i="2"/>
  <c r="AN657" i="2"/>
  <c r="AN729" i="2"/>
  <c r="AN882" i="2"/>
  <c r="AN944" i="2"/>
  <c r="AN1038" i="2"/>
  <c r="AN1126" i="2"/>
  <c r="AN1217" i="2"/>
  <c r="AN1306" i="2"/>
  <c r="AN1395" i="2"/>
  <c r="AN1465" i="2"/>
  <c r="AN1529" i="2"/>
  <c r="AN627" i="2"/>
  <c r="AN607" i="2"/>
  <c r="AN630" i="2"/>
  <c r="AN624" i="2"/>
  <c r="AN655" i="2"/>
  <c r="AN686" i="2"/>
  <c r="AN719" i="2"/>
  <c r="AN748" i="2"/>
  <c r="AN855" i="2"/>
  <c r="AN941" i="2"/>
  <c r="AN1024" i="2"/>
  <c r="AN1101" i="2"/>
  <c r="AN1187" i="2"/>
  <c r="AN1278" i="2"/>
  <c r="AN1367" i="2"/>
  <c r="AN1439" i="2"/>
  <c r="AN1505" i="2"/>
  <c r="AN1553" i="2"/>
  <c r="AN613" i="2"/>
  <c r="AN637" i="2"/>
  <c r="AN659" i="2"/>
  <c r="AN693" i="2"/>
  <c r="AN721" i="2"/>
  <c r="AN745" i="2"/>
  <c r="AN769" i="2"/>
  <c r="AN797" i="2"/>
  <c r="AN831" i="2"/>
  <c r="AN969" i="2"/>
  <c r="AN1050" i="2"/>
  <c r="AN1117" i="2"/>
  <c r="AN1195" i="2"/>
  <c r="AN1287" i="2"/>
  <c r="AN1368" i="2"/>
  <c r="AN1438" i="2"/>
  <c r="AN1503" i="2"/>
  <c r="AN1550" i="2"/>
  <c r="AN1582" i="2"/>
  <c r="AN463" i="2"/>
  <c r="AN440" i="2"/>
  <c r="AN436" i="2"/>
  <c r="AN457" i="2"/>
  <c r="AN501" i="2"/>
  <c r="AN548" i="2"/>
  <c r="AN603" i="2"/>
  <c r="AN741" i="2"/>
  <c r="AN842" i="2"/>
  <c r="AN971" i="2"/>
  <c r="AN1091" i="2"/>
  <c r="AN1204" i="2"/>
  <c r="AN1313" i="2"/>
  <c r="AN1407" i="2"/>
  <c r="AN1484" i="2"/>
  <c r="AN409" i="2"/>
  <c r="AN372" i="2"/>
  <c r="AN403" i="2"/>
  <c r="AN444" i="2"/>
  <c r="AN491" i="2"/>
  <c r="AN614" i="2"/>
  <c r="AN723" i="2"/>
  <c r="AN820" i="2"/>
  <c r="AN933" i="2"/>
  <c r="AN1095" i="2"/>
  <c r="AN1212" i="2"/>
  <c r="AN1316" i="2"/>
  <c r="AN1410" i="2"/>
  <c r="AN1486" i="2"/>
  <c r="AN445" i="2"/>
  <c r="AN450" i="2"/>
  <c r="AN438" i="2"/>
  <c r="AN489" i="2"/>
  <c r="AN654" i="2"/>
  <c r="AN733" i="2"/>
  <c r="AN834" i="2"/>
  <c r="AN950" i="2"/>
  <c r="AN1106" i="2"/>
  <c r="AN1225" i="2"/>
  <c r="AN1318" i="2"/>
  <c r="AN1406" i="2"/>
  <c r="AN1487" i="2"/>
  <c r="AN521" i="2"/>
  <c r="AN528" i="2"/>
  <c r="AN598" i="2"/>
  <c r="AN675" i="2"/>
  <c r="AN743" i="2"/>
  <c r="AN848" i="2"/>
  <c r="AN955" i="2"/>
  <c r="AN1088" i="2"/>
  <c r="AN1235" i="2"/>
  <c r="AN1330" i="2"/>
  <c r="AN1409" i="2"/>
  <c r="AN1496" i="2"/>
  <c r="AN580" i="2"/>
  <c r="AN651" i="2"/>
  <c r="AN712" i="2"/>
  <c r="AN774" i="2"/>
  <c r="AN871" i="2"/>
  <c r="AN964" i="2"/>
  <c r="AN1120" i="2"/>
  <c r="AN1228" i="2"/>
  <c r="AN1332" i="2"/>
  <c r="AN1434" i="2"/>
  <c r="AN1513" i="2"/>
  <c r="AN483" i="2"/>
  <c r="AN515" i="2"/>
  <c r="AN454" i="2"/>
  <c r="AN477" i="2"/>
  <c r="AN505" i="2"/>
  <c r="AN532" i="2"/>
  <c r="AN513" i="2"/>
  <c r="AN629" i="2"/>
  <c r="AN785" i="2"/>
  <c r="AN910" i="2"/>
  <c r="AN996" i="2"/>
  <c r="AN1103" i="2"/>
  <c r="AN1220" i="2"/>
  <c r="AN1314" i="2"/>
  <c r="AN1403" i="2"/>
  <c r="AN1481" i="2"/>
  <c r="AN500" i="2"/>
  <c r="AN492" i="2"/>
  <c r="AN476" i="2"/>
  <c r="AN512" i="2"/>
  <c r="AN527" i="2"/>
  <c r="AN554" i="2"/>
  <c r="AN545" i="2"/>
  <c r="AN656" i="2"/>
  <c r="AN765" i="2"/>
  <c r="AN817" i="2"/>
  <c r="AN938" i="2"/>
  <c r="AN1043" i="2"/>
  <c r="AN1142" i="2"/>
  <c r="AN1234" i="2"/>
  <c r="AN1329" i="2"/>
  <c r="AN1413" i="2"/>
  <c r="AN1490" i="2"/>
  <c r="AN486" i="2"/>
  <c r="AN507" i="2"/>
  <c r="AN558" i="2"/>
  <c r="AN546" i="2"/>
  <c r="AN572" i="2"/>
  <c r="AN590" i="2"/>
  <c r="AN608" i="2"/>
  <c r="AN638" i="2"/>
  <c r="AN779" i="2"/>
  <c r="AN863" i="2"/>
  <c r="AN926" i="2"/>
  <c r="AN1004" i="2"/>
  <c r="AN1099" i="2"/>
  <c r="AN1191" i="2"/>
  <c r="AN1291" i="2"/>
  <c r="AN1380" i="2"/>
  <c r="AN1458" i="2"/>
  <c r="AN1515" i="2"/>
  <c r="AN518" i="2"/>
  <c r="AN516" i="2"/>
  <c r="AN522" i="2"/>
  <c r="AN597" i="2"/>
  <c r="AN642" i="2"/>
  <c r="AN665" i="2"/>
  <c r="AN687" i="2"/>
  <c r="AN710" i="2"/>
  <c r="AN738" i="2"/>
  <c r="AN904" i="2"/>
  <c r="AN948" i="2"/>
  <c r="AN1028" i="2"/>
  <c r="AN1113" i="2"/>
  <c r="AN1199" i="2"/>
  <c r="AN1293" i="2"/>
  <c r="AN1376" i="2"/>
  <c r="AN1446" i="2"/>
  <c r="AN1509" i="2"/>
  <c r="AN1555" i="2"/>
  <c r="AN645" i="2"/>
  <c r="AN667" i="2"/>
  <c r="AN702" i="2"/>
  <c r="AN737" i="2"/>
  <c r="AN776" i="2"/>
  <c r="AN825" i="2"/>
  <c r="AN903" i="2"/>
  <c r="AN975" i="2"/>
  <c r="AN1077" i="2"/>
  <c r="AN1178" i="2"/>
  <c r="AN1276" i="2"/>
  <c r="AN1371" i="2"/>
  <c r="AN1451" i="2"/>
  <c r="AN1517" i="2"/>
  <c r="AN1561" i="2"/>
  <c r="AN641" i="2"/>
  <c r="AN680" i="2"/>
  <c r="AN718" i="2"/>
  <c r="AN759" i="2"/>
  <c r="AN806" i="2"/>
  <c r="AN884" i="2"/>
  <c r="AN966" i="2"/>
  <c r="AN1070" i="2"/>
  <c r="AN1177" i="2"/>
  <c r="AN1273" i="2"/>
  <c r="AN1370" i="2"/>
  <c r="AN1452" i="2"/>
  <c r="AN1519" i="2"/>
  <c r="AN1563" i="2"/>
  <c r="AN664" i="2"/>
  <c r="AN716" i="2"/>
  <c r="AN761" i="2"/>
  <c r="AN815" i="2"/>
  <c r="AN898" i="2"/>
  <c r="AN982" i="2"/>
  <c r="AN1085" i="2"/>
  <c r="AN1188" i="2"/>
  <c r="AN1290" i="2"/>
  <c r="AN1382" i="2"/>
  <c r="AN1463" i="2"/>
  <c r="AN1528" i="2"/>
  <c r="AN1572" i="2"/>
  <c r="AN726" i="2"/>
  <c r="AN777" i="2"/>
  <c r="AN838" i="2"/>
  <c r="AN921" i="2"/>
  <c r="AN1019" i="2"/>
  <c r="AN1116" i="2"/>
  <c r="AN1214" i="2"/>
  <c r="AN1308" i="2"/>
  <c r="AN1397" i="2"/>
  <c r="AN1474" i="2"/>
  <c r="AN1540" i="2"/>
  <c r="AN1577" i="2"/>
  <c r="AN793" i="2"/>
  <c r="AN868" i="2"/>
  <c r="AN942" i="2"/>
  <c r="AN1054" i="2"/>
  <c r="AN1152" i="2"/>
  <c r="AN1240" i="2"/>
  <c r="AN1331" i="2"/>
  <c r="AN1418" i="2"/>
  <c r="AN1492" i="2"/>
  <c r="AN1549" i="2"/>
  <c r="AN1583" i="2"/>
  <c r="AN640" i="2"/>
  <c r="AN670" i="2"/>
  <c r="AN700" i="2"/>
  <c r="AN742" i="2"/>
  <c r="AN768" i="2"/>
  <c r="AN802" i="2"/>
  <c r="AN860" i="2"/>
  <c r="AN925" i="2"/>
  <c r="AN995" i="2"/>
  <c r="AN1089" i="2"/>
  <c r="AN1183" i="2"/>
  <c r="AN1280" i="2"/>
  <c r="AN1372" i="2"/>
  <c r="AN1447" i="2"/>
  <c r="AN1514" i="2"/>
  <c r="AN1559" i="2"/>
  <c r="AN648" i="2"/>
  <c r="AN671" i="2"/>
  <c r="AN703" i="2"/>
  <c r="AN747" i="2"/>
  <c r="AN773" i="2"/>
  <c r="AN803" i="2"/>
  <c r="AN847" i="2"/>
  <c r="AN895" i="2"/>
  <c r="AN952" i="2"/>
  <c r="AN1039" i="2"/>
  <c r="AN1122" i="2"/>
  <c r="AN1205" i="2"/>
  <c r="AN1299" i="2"/>
  <c r="AN1390" i="2"/>
  <c r="AN1462" i="2"/>
  <c r="AN1524" i="2"/>
  <c r="AN1566" i="2"/>
  <c r="AN646" i="2"/>
  <c r="AN669" i="2"/>
  <c r="AN707" i="2"/>
  <c r="AN752" i="2"/>
  <c r="AN781" i="2"/>
  <c r="AN813" i="2"/>
  <c r="AN857" i="2"/>
  <c r="AN896" i="2"/>
  <c r="AN940" i="2"/>
  <c r="AN1001" i="2"/>
  <c r="AN1083" i="2"/>
  <c r="AN1172" i="2"/>
  <c r="AN1255" i="2"/>
  <c r="AN1336" i="2"/>
  <c r="AN1420" i="2"/>
  <c r="AN1489" i="2"/>
  <c r="AN1545" i="2"/>
  <c r="AN1578" i="2"/>
  <c r="AN662" i="2"/>
  <c r="AN689" i="2"/>
  <c r="AN708" i="2"/>
  <c r="AN753" i="2"/>
  <c r="AN786" i="2"/>
  <c r="AN821" i="2"/>
  <c r="AN866" i="2"/>
  <c r="AN908" i="2"/>
  <c r="AN943" i="2"/>
  <c r="AN1003" i="2"/>
  <c r="AN1076" i="2"/>
  <c r="AN1162" i="2"/>
  <c r="AN1241" i="2"/>
  <c r="AN1327" i="2"/>
  <c r="AN1405" i="2"/>
  <c r="AN1472" i="2"/>
  <c r="AN1532" i="2"/>
  <c r="AN1570" i="2"/>
  <c r="AN1596" i="2"/>
  <c r="AN949" i="2"/>
  <c r="AN304" i="2"/>
  <c r="AN266" i="2"/>
  <c r="AN224" i="2"/>
  <c r="AN206" i="2"/>
  <c r="AN190" i="2"/>
  <c r="AN184" i="2"/>
  <c r="AN189" i="2"/>
  <c r="AN208" i="2"/>
  <c r="AN225" i="2"/>
  <c r="AN269" i="2"/>
  <c r="AN317" i="2"/>
  <c r="AN388" i="2"/>
  <c r="AN475" i="2"/>
  <c r="AN576" i="2"/>
  <c r="AN673" i="2"/>
  <c r="AN215" i="2"/>
  <c r="AN191" i="2"/>
  <c r="AN174" i="2"/>
  <c r="AN163" i="2"/>
  <c r="AN159" i="2"/>
  <c r="AN170" i="2"/>
  <c r="AN185" i="2"/>
  <c r="AN217" i="2"/>
  <c r="AN255" i="2"/>
  <c r="AN306" i="2"/>
  <c r="AN374" i="2"/>
  <c r="AN465" i="2"/>
  <c r="AN564" i="2"/>
  <c r="AN666" i="2"/>
  <c r="AN160" i="2"/>
  <c r="AN153" i="2"/>
  <c r="AN146" i="2"/>
  <c r="AN150" i="2"/>
  <c r="AN162" i="2"/>
  <c r="AN182" i="2"/>
  <c r="AN213" i="2"/>
  <c r="AN259" i="2"/>
  <c r="AN309" i="2"/>
  <c r="AN375" i="2"/>
  <c r="AN468" i="2"/>
  <c r="AN574" i="2"/>
  <c r="AN678" i="2"/>
  <c r="AN142" i="2"/>
  <c r="AN144" i="2"/>
  <c r="AN154" i="2"/>
  <c r="AN171" i="2"/>
  <c r="AN193" i="2"/>
  <c r="AN219" i="2"/>
  <c r="AN263" i="2"/>
  <c r="AN324" i="2"/>
  <c r="AN392" i="2"/>
  <c r="AN484" i="2"/>
  <c r="AN593" i="2"/>
  <c r="AN697" i="2"/>
  <c r="AN152" i="2"/>
  <c r="AN161" i="2"/>
  <c r="AN179" i="2"/>
  <c r="AN203" i="2"/>
  <c r="AN226" i="2"/>
  <c r="AN277" i="2"/>
  <c r="AN332" i="2"/>
  <c r="AN413" i="2"/>
  <c r="AN511" i="2"/>
  <c r="AN611" i="2"/>
  <c r="AN724" i="2"/>
  <c r="AN1598" i="2"/>
  <c r="AN460" i="2"/>
  <c r="AN382" i="2"/>
  <c r="AN312" i="2"/>
  <c r="AN268" i="2"/>
  <c r="AN233" i="2"/>
  <c r="AN222" i="2"/>
  <c r="AN223" i="2"/>
  <c r="AN231" i="2"/>
  <c r="AN262" i="2"/>
  <c r="AN293" i="2"/>
  <c r="AN348" i="2"/>
  <c r="AN416" i="2"/>
  <c r="AN506" i="2"/>
  <c r="AN596" i="2"/>
  <c r="AN692" i="2"/>
  <c r="AN1623" i="2"/>
  <c r="AN1619" i="2"/>
  <c r="AN704" i="2"/>
  <c r="AN582" i="2"/>
  <c r="AN461" i="2"/>
  <c r="AN390" i="2"/>
  <c r="AN338" i="2"/>
  <c r="AN295" i="2"/>
  <c r="AN286" i="2"/>
  <c r="AN292" i="2"/>
  <c r="AN314" i="2"/>
  <c r="AN356" i="2"/>
  <c r="AN406" i="2"/>
  <c r="AN473" i="2"/>
  <c r="AN556" i="2"/>
  <c r="AN644" i="2"/>
  <c r="AN735" i="2"/>
  <c r="AN1628" i="2"/>
  <c r="AN1626" i="2"/>
  <c r="AN1622" i="2"/>
  <c r="AN1036" i="2"/>
  <c r="AN811" i="2"/>
  <c r="AN694" i="2"/>
  <c r="AN586" i="2"/>
  <c r="AN496" i="2"/>
  <c r="AN437" i="2"/>
  <c r="AN393" i="2"/>
  <c r="AN383" i="2"/>
  <c r="AN407" i="2"/>
  <c r="AN443" i="2"/>
  <c r="AN498" i="2"/>
  <c r="AN560" i="2"/>
  <c r="AN635" i="2"/>
  <c r="AN722" i="2"/>
  <c r="AN800" i="2"/>
  <c r="AN1631" i="2"/>
  <c r="AN1630" i="2"/>
  <c r="AN1627" i="2"/>
  <c r="AN1624" i="2"/>
  <c r="AN1412" i="2"/>
  <c r="AN1210" i="2"/>
  <c r="AN1002" i="2"/>
  <c r="AN823" i="2"/>
  <c r="AN711" i="2"/>
  <c r="AN623" i="2"/>
  <c r="AN559" i="2"/>
  <c r="AN524" i="2"/>
  <c r="AN534" i="2"/>
  <c r="AN577" i="2"/>
  <c r="AN620" i="2"/>
  <c r="AN682" i="2"/>
  <c r="AN749" i="2"/>
  <c r="AN816" i="2"/>
  <c r="AN922" i="2"/>
  <c r="AN1605" i="2"/>
  <c r="AN879" i="2"/>
  <c r="AN862" i="2"/>
  <c r="AN883" i="2"/>
  <c r="AN930" i="2"/>
  <c r="AN970" i="2"/>
  <c r="AN1041" i="2"/>
  <c r="AN1097" i="2"/>
  <c r="AN1168" i="2"/>
  <c r="AN1123" i="2"/>
  <c r="AN1203" i="2"/>
  <c r="AN1294" i="2"/>
  <c r="AN1379" i="2"/>
  <c r="AN1459" i="2"/>
  <c r="AN1522" i="2"/>
  <c r="AN1602" i="2"/>
  <c r="AN808" i="2"/>
  <c r="AN840" i="2"/>
  <c r="AN877" i="2"/>
  <c r="AN928" i="2"/>
  <c r="AN991" i="2"/>
  <c r="AN1066" i="2"/>
  <c r="AN1147" i="2"/>
  <c r="AN1224" i="2"/>
  <c r="AN1305" i="2"/>
  <c r="AN1352" i="2"/>
  <c r="AN1344" i="2"/>
  <c r="AN1426" i="2"/>
  <c r="AN1501" i="2"/>
  <c r="AN1551" i="2"/>
  <c r="AN830" i="2"/>
  <c r="AN832" i="2"/>
  <c r="AN874" i="2"/>
  <c r="AN929" i="2"/>
  <c r="AN1026" i="2"/>
  <c r="AN1100" i="2"/>
  <c r="AN1185" i="2"/>
  <c r="AN1275" i="2"/>
  <c r="AN1357" i="2"/>
  <c r="AN1431" i="2"/>
  <c r="AN1499" i="2"/>
  <c r="AN1502" i="2"/>
  <c r="AN1506" i="2"/>
  <c r="AN839" i="2"/>
  <c r="AN899" i="2"/>
  <c r="AN957" i="2"/>
  <c r="AN1048" i="2"/>
  <c r="AN1119" i="2"/>
  <c r="AN1196" i="2"/>
  <c r="AN1288" i="2"/>
  <c r="AN1375" i="2"/>
  <c r="AN1445" i="2"/>
  <c r="AN1508" i="2"/>
  <c r="AN1443" i="2"/>
  <c r="AN1581" i="2"/>
  <c r="AN918" i="2"/>
  <c r="AN980" i="2"/>
  <c r="AN1062" i="2"/>
  <c r="AN1148" i="2"/>
  <c r="AN1215" i="2"/>
  <c r="AN1156" i="2"/>
  <c r="AN1223" i="2"/>
  <c r="AN1319" i="2"/>
  <c r="AN1381" i="2"/>
  <c r="AN1542" i="2"/>
  <c r="AN1584" i="2"/>
  <c r="AN894" i="2"/>
  <c r="AN965" i="2"/>
  <c r="AN914" i="2"/>
  <c r="AN937" i="2"/>
  <c r="AN984" i="2"/>
  <c r="AN1033" i="2"/>
  <c r="AN981" i="2"/>
  <c r="AN1051" i="2"/>
  <c r="AN1109" i="2"/>
  <c r="AN1181" i="2"/>
  <c r="AN1261" i="2"/>
  <c r="AN1334" i="2"/>
  <c r="AN1415" i="2"/>
  <c r="AN1480" i="2"/>
  <c r="AN1562" i="2"/>
  <c r="AN1603" i="2"/>
  <c r="AN917" i="2"/>
  <c r="AN935" i="2"/>
  <c r="AN959" i="2"/>
  <c r="AN999" i="2"/>
  <c r="AN989" i="2"/>
  <c r="AN992" i="2"/>
  <c r="AN1049" i="2"/>
  <c r="AN1079" i="2"/>
  <c r="AN1137" i="2"/>
  <c r="AN1190" i="2"/>
  <c r="AN1256" i="2"/>
  <c r="AN1321" i="2"/>
  <c r="AN1393" i="2"/>
  <c r="AN1460" i="2"/>
  <c r="AN1512" i="2"/>
  <c r="AN1585" i="2"/>
  <c r="AN1604" i="2"/>
  <c r="AN979" i="2"/>
  <c r="AN956" i="2"/>
  <c r="AN986" i="2"/>
  <c r="AN967" i="2"/>
  <c r="AN1015" i="2"/>
  <c r="AN1064" i="2"/>
  <c r="AN1105" i="2"/>
  <c r="AN1146" i="2"/>
  <c r="AN1180" i="2"/>
  <c r="AN1221" i="2"/>
  <c r="AN1267" i="2"/>
  <c r="AN1326" i="2"/>
  <c r="AN1389" i="2"/>
  <c r="AN1441" i="2"/>
  <c r="AN1497" i="2"/>
  <c r="AN1571" i="2"/>
  <c r="AN1592" i="2"/>
  <c r="AN1606" i="2"/>
  <c r="AN962" i="2"/>
  <c r="AN990" i="2"/>
  <c r="AN1030" i="2"/>
  <c r="AN1060" i="2"/>
  <c r="AN1086" i="2"/>
  <c r="AN1134" i="2"/>
  <c r="AN1170" i="2"/>
  <c r="AN1201" i="2"/>
  <c r="AN1238" i="2"/>
  <c r="AN1268" i="2"/>
  <c r="AN1302" i="2"/>
  <c r="AN1340" i="2"/>
  <c r="AN1394" i="2"/>
  <c r="AN1444" i="2"/>
  <c r="AN1495" i="2"/>
  <c r="AN1537" i="2"/>
  <c r="AN1579" i="2"/>
  <c r="AN1601" i="2"/>
  <c r="AN1611" i="2"/>
  <c r="AN805" i="2"/>
  <c r="AN782" i="2"/>
  <c r="AN766" i="2"/>
  <c r="AN801" i="2"/>
  <c r="AN844" i="2"/>
  <c r="AN905" i="2"/>
  <c r="AN961" i="2"/>
  <c r="AN1053" i="2"/>
  <c r="AN1011" i="2"/>
  <c r="AN1110" i="2"/>
  <c r="AN1207" i="2"/>
  <c r="AN1309" i="2"/>
  <c r="AN1398" i="2"/>
  <c r="AN1475" i="2"/>
  <c r="AN1588" i="2"/>
  <c r="AN746" i="2"/>
  <c r="AN695" i="2"/>
  <c r="AN730" i="2"/>
  <c r="AN771" i="2"/>
  <c r="AN824" i="2"/>
  <c r="AN906" i="2"/>
  <c r="AN977" i="2"/>
  <c r="AN1082" i="2"/>
  <c r="AN1184" i="2"/>
  <c r="AN1284" i="2"/>
  <c r="AN1311" i="2"/>
  <c r="AN1400" i="2"/>
  <c r="AN1477" i="2"/>
  <c r="AN1538" i="2"/>
  <c r="AN758" i="2"/>
  <c r="AN732" i="2"/>
  <c r="AN762" i="2"/>
  <c r="AN812" i="2"/>
  <c r="AN909" i="2"/>
  <c r="AN988" i="2"/>
  <c r="AN1090" i="2"/>
  <c r="AN1192" i="2"/>
  <c r="AN1292" i="2"/>
  <c r="AN1387" i="2"/>
  <c r="AN1461" i="2"/>
  <c r="AN1482" i="2"/>
  <c r="AN1546" i="2"/>
  <c r="AN794" i="2"/>
  <c r="AN778" i="2"/>
  <c r="AN846" i="2"/>
  <c r="AN927" i="2"/>
  <c r="AN1018" i="2"/>
  <c r="AN1107" i="2"/>
  <c r="AN1206" i="2"/>
  <c r="AN1307" i="2"/>
  <c r="AN1396" i="2"/>
  <c r="AN1468" i="2"/>
  <c r="AN1493" i="2"/>
  <c r="AN1560" i="2"/>
  <c r="AN864" i="2"/>
  <c r="AN869" i="2"/>
  <c r="AN939" i="2"/>
  <c r="AN1040" i="2"/>
  <c r="AN1128" i="2"/>
  <c r="AN1154" i="2"/>
  <c r="AN1257" i="2"/>
  <c r="AN1348" i="2"/>
  <c r="AN1435" i="2"/>
  <c r="AN1510" i="2"/>
  <c r="AN1558" i="2"/>
  <c r="AN829" i="2"/>
  <c r="AN873" i="2"/>
  <c r="AN798" i="2"/>
  <c r="AN807" i="2"/>
  <c r="AN853" i="2"/>
  <c r="AN886" i="2"/>
  <c r="AN850" i="2"/>
  <c r="AN913" i="2"/>
  <c r="AN974" i="2"/>
  <c r="AN1067" i="2"/>
  <c r="AN1164" i="2"/>
  <c r="AN1252" i="2"/>
  <c r="AN1342" i="2"/>
  <c r="AN1422" i="2"/>
  <c r="AN1533" i="2"/>
  <c r="AN1587" i="2"/>
  <c r="AN841" i="2"/>
  <c r="AN836" i="2"/>
  <c r="AN818" i="2"/>
  <c r="AN851" i="2"/>
  <c r="AN872" i="2"/>
  <c r="AN916" i="2"/>
  <c r="AN900" i="2"/>
  <c r="AN934" i="2"/>
  <c r="AN987" i="2"/>
  <c r="AN1063" i="2"/>
  <c r="AN1140" i="2"/>
  <c r="AN1218" i="2"/>
  <c r="AN1300" i="2"/>
  <c r="AN1385" i="2"/>
  <c r="AN1456" i="2"/>
  <c r="AN1557" i="2"/>
  <c r="AN1586" i="2"/>
  <c r="AN819" i="2"/>
  <c r="AN849" i="2"/>
  <c r="AN923" i="2"/>
  <c r="AN897" i="2"/>
  <c r="AN924" i="2"/>
  <c r="AN951" i="2"/>
  <c r="AN973" i="2"/>
  <c r="AN1023" i="2"/>
  <c r="AN1056" i="2"/>
  <c r="AN1092" i="2"/>
  <c r="AN1153" i="2"/>
  <c r="AN1213" i="2"/>
  <c r="AN1285" i="2"/>
  <c r="AN1354" i="2"/>
  <c r="AN1423" i="2"/>
  <c r="AN1530" i="2"/>
  <c r="AN1564" i="2"/>
  <c r="AN1589" i="2"/>
  <c r="AN854" i="2"/>
  <c r="AN852" i="2"/>
  <c r="AN870" i="2"/>
  <c r="AN953" i="2"/>
  <c r="AN1022" i="2"/>
  <c r="AN1059" i="2"/>
  <c r="AN1073" i="2"/>
  <c r="AN1108" i="2"/>
  <c r="AN1145" i="2"/>
  <c r="AN1169" i="2"/>
  <c r="AN1194" i="2"/>
  <c r="AN1242" i="2"/>
  <c r="AN1298" i="2"/>
  <c r="AN1356" i="2"/>
  <c r="AN1417" i="2"/>
  <c r="AN1470" i="2"/>
  <c r="AN1543" i="2"/>
  <c r="AN1574" i="2"/>
  <c r="AN1597" i="2"/>
  <c r="AN998" i="2"/>
  <c r="AN1042" i="2"/>
  <c r="AN1068" i="2"/>
  <c r="AN1121" i="2"/>
  <c r="AN1173" i="2"/>
  <c r="AN1226" i="2"/>
  <c r="AN1286" i="2"/>
  <c r="AN1343" i="2"/>
  <c r="AN1012" i="2"/>
  <c r="AN1111" i="2"/>
  <c r="AN1208" i="2"/>
  <c r="AN1310" i="2"/>
  <c r="AN1399" i="2"/>
  <c r="AN1476" i="2"/>
  <c r="AN1614" i="2"/>
  <c r="AN985" i="2"/>
  <c r="AN1035" i="2"/>
  <c r="AN1074" i="2"/>
  <c r="AN1135" i="2"/>
  <c r="AN1200" i="2"/>
  <c r="AN1266" i="2"/>
  <c r="AN1333" i="2"/>
  <c r="AN1404" i="2"/>
  <c r="AN1466" i="2"/>
  <c r="AN1526" i="2"/>
  <c r="AN1312" i="2"/>
  <c r="AN1401" i="2"/>
  <c r="AN1478" i="2"/>
  <c r="AN1539" i="2"/>
  <c r="AN1034" i="2"/>
  <c r="AN1084" i="2"/>
  <c r="AN1136" i="2"/>
  <c r="AN1193" i="2"/>
  <c r="AN1272" i="2"/>
  <c r="AN1341" i="2"/>
  <c r="AN1408" i="2"/>
  <c r="AN1473" i="2"/>
  <c r="AN1531" i="2"/>
  <c r="AN1569" i="2"/>
  <c r="AN1593" i="2"/>
  <c r="AN1483" i="2"/>
  <c r="AN1547" i="2"/>
  <c r="AN1093" i="2"/>
  <c r="AN1165" i="2"/>
  <c r="AN1229" i="2"/>
  <c r="AN1295" i="2"/>
  <c r="AN1361" i="2"/>
  <c r="AN1424" i="2"/>
  <c r="AN1488" i="2"/>
  <c r="AN1541" i="2"/>
  <c r="AN1575" i="2"/>
  <c r="AN1599" i="2"/>
  <c r="AN1494" i="2"/>
  <c r="AN1617" i="2"/>
  <c r="AN1179" i="2"/>
  <c r="AN1246" i="2"/>
  <c r="AN1317" i="2"/>
  <c r="AN1388" i="2"/>
  <c r="AN1437" i="2"/>
  <c r="AN1155" i="2"/>
  <c r="AN1258" i="2"/>
  <c r="AN1349" i="2"/>
  <c r="AN1436" i="2"/>
  <c r="AN1511" i="2"/>
  <c r="AN1618" i="2"/>
  <c r="AN993" i="2"/>
  <c r="AN1046" i="2"/>
  <c r="AN1071" i="2"/>
  <c r="AN1112" i="2"/>
  <c r="AN1163" i="2"/>
  <c r="AN1197" i="2"/>
  <c r="AN1249" i="2"/>
  <c r="AN1301" i="2"/>
  <c r="AN1358" i="2"/>
  <c r="AN1416" i="2"/>
  <c r="AN1471" i="2"/>
  <c r="AN1527" i="2"/>
  <c r="AN1565" i="2"/>
  <c r="AN1590" i="2"/>
  <c r="AN1607" i="2"/>
  <c r="AN1613" i="2"/>
  <c r="AN1000" i="2"/>
  <c r="AN1047" i="2"/>
  <c r="AN1072" i="2"/>
  <c r="AN1118" i="2"/>
  <c r="AN1157" i="2"/>
  <c r="AN1198" i="2"/>
  <c r="AN1237" i="2"/>
  <c r="AN1281" i="2"/>
  <c r="AN1328" i="2"/>
  <c r="AN1384" i="2"/>
  <c r="AN1429" i="2"/>
  <c r="AN1485" i="2"/>
  <c r="AN1534" i="2"/>
  <c r="AN1568" i="2"/>
  <c r="AN1591" i="2"/>
  <c r="AN1608" i="2"/>
  <c r="AN1612" i="2"/>
  <c r="AN997" i="2"/>
  <c r="AN1044" i="2"/>
  <c r="AN1078" i="2"/>
  <c r="AN1129" i="2"/>
  <c r="AN1167" i="2"/>
  <c r="AN1209" i="2"/>
  <c r="AN1247" i="2"/>
  <c r="AN1283" i="2"/>
  <c r="AN1320" i="2"/>
  <c r="AN1359" i="2"/>
  <c r="AN1402" i="2"/>
  <c r="AN1455" i="2"/>
  <c r="AN1498" i="2"/>
  <c r="AN1544" i="2"/>
  <c r="AN1573" i="2"/>
  <c r="AN1595" i="2"/>
  <c r="AN1609" i="2"/>
  <c r="AN1615" i="2"/>
  <c r="AN1032" i="2"/>
  <c r="AN1058" i="2"/>
  <c r="AN1081" i="2"/>
  <c r="AN1130" i="2"/>
  <c r="AN1174" i="2"/>
  <c r="AN1222" i="2"/>
  <c r="AN1254" i="2"/>
  <c r="AN1289" i="2"/>
  <c r="AN1324" i="2"/>
  <c r="AN1353" i="2"/>
  <c r="AN1392" i="2"/>
  <c r="AN1427" i="2"/>
  <c r="AN1469" i="2"/>
  <c r="AN1516" i="2"/>
  <c r="AN1552" i="2"/>
  <c r="AN1580" i="2"/>
  <c r="AN1600" i="2"/>
  <c r="AN1610" i="2"/>
  <c r="AN1616" i="2"/>
  <c r="AN205" i="2"/>
  <c r="AN165" i="2"/>
  <c r="AN138" i="2"/>
  <c r="AN14" i="2"/>
  <c r="AL8" i="2"/>
  <c r="AL538" i="2"/>
  <c r="R17" i="6"/>
  <c r="R14" i="6"/>
  <c r="R13" i="6"/>
  <c r="BD902" i="2" s="1"/>
  <c r="R12" i="6"/>
  <c r="BB335" i="2" s="1"/>
  <c r="R8" i="6"/>
  <c r="AZ791" i="2" s="1"/>
  <c r="R4" i="6"/>
  <c r="AH167" i="2"/>
  <c r="AQ167" i="2"/>
  <c r="BK167" i="2"/>
  <c r="AA167" i="2"/>
  <c r="AH7" i="2"/>
  <c r="AH8" i="2"/>
  <c r="AH9" i="2"/>
  <c r="AH12" i="2"/>
  <c r="AH15" i="2"/>
  <c r="AH23" i="2"/>
  <c r="AH30" i="2"/>
  <c r="AH41" i="2"/>
  <c r="AH52" i="2"/>
  <c r="AH80" i="2"/>
  <c r="AH107" i="2"/>
  <c r="AH134" i="2"/>
  <c r="AH173" i="2"/>
  <c r="AH214" i="2"/>
  <c r="AH276" i="2"/>
  <c r="AH2" i="2"/>
  <c r="AH4" i="2"/>
  <c r="AI4" i="2" s="1"/>
  <c r="AH5" i="2"/>
  <c r="AH11" i="2"/>
  <c r="AH17" i="2"/>
  <c r="AH26" i="2"/>
  <c r="AH35" i="2"/>
  <c r="AH46" i="2"/>
  <c r="AH69" i="2"/>
  <c r="AH94" i="2"/>
  <c r="AH122" i="2"/>
  <c r="AH155" i="2"/>
  <c r="AH199" i="2"/>
  <c r="AH244" i="2"/>
  <c r="AH3" i="2"/>
  <c r="AH6" i="2"/>
  <c r="AH13" i="2"/>
  <c r="AH18" i="2"/>
  <c r="AH28" i="2"/>
  <c r="AH36" i="2"/>
  <c r="AH45" i="2"/>
  <c r="AH67" i="2"/>
  <c r="AH93" i="2"/>
  <c r="AH120" i="2"/>
  <c r="AH151" i="2"/>
  <c r="AH196" i="2"/>
  <c r="AI196" i="2" s="1"/>
  <c r="AH237" i="2"/>
  <c r="AH10" i="2"/>
  <c r="AH16" i="2"/>
  <c r="AH25" i="2"/>
  <c r="AH31" i="2"/>
  <c r="AH40" i="2"/>
  <c r="AH48" i="2"/>
  <c r="AH73" i="2"/>
  <c r="AH96" i="2"/>
  <c r="AH124" i="2"/>
  <c r="AH157" i="2"/>
  <c r="AH200" i="2"/>
  <c r="AH242" i="2"/>
  <c r="AH22" i="2"/>
  <c r="AH29" i="2"/>
  <c r="AH34" i="2"/>
  <c r="AH44" i="2"/>
  <c r="AH57" i="2"/>
  <c r="AH78" i="2"/>
  <c r="AH104" i="2"/>
  <c r="AH127" i="2"/>
  <c r="AH164" i="2"/>
  <c r="AH207" i="2"/>
  <c r="AH257" i="2"/>
  <c r="AI257" i="2" s="1"/>
  <c r="AH90" i="2"/>
  <c r="AH19" i="2"/>
  <c r="AH21" i="2"/>
  <c r="AH20" i="2"/>
  <c r="AH24" i="2"/>
  <c r="AH27" i="2"/>
  <c r="AH32" i="2"/>
  <c r="AH43" i="2"/>
  <c r="AH49" i="2"/>
  <c r="AH75" i="2"/>
  <c r="AH103" i="2"/>
  <c r="AH128" i="2"/>
  <c r="AH168" i="2"/>
  <c r="AH211" i="2"/>
  <c r="AH265" i="2"/>
  <c r="AH344" i="2"/>
  <c r="AH181" i="2"/>
  <c r="AH131" i="2"/>
  <c r="AH38" i="2"/>
  <c r="AH37" i="2"/>
  <c r="AH33" i="2"/>
  <c r="AH39" i="2"/>
  <c r="AH42" i="2"/>
  <c r="AH47" i="2"/>
  <c r="AI47" i="2" s="1"/>
  <c r="AH66" i="2"/>
  <c r="AH89" i="2"/>
  <c r="AH119" i="2"/>
  <c r="AH149" i="2"/>
  <c r="AH197" i="2"/>
  <c r="AH241" i="2"/>
  <c r="AH322" i="2"/>
  <c r="AH424" i="2"/>
  <c r="AH544" i="2"/>
  <c r="AH550" i="2"/>
  <c r="AH287" i="2"/>
  <c r="AH201" i="2"/>
  <c r="AH62" i="2"/>
  <c r="AH54" i="2"/>
  <c r="AH50" i="2"/>
  <c r="AH56" i="2"/>
  <c r="AH68" i="2"/>
  <c r="AH86" i="2"/>
  <c r="AH115" i="2"/>
  <c r="AH143" i="2"/>
  <c r="AH192" i="2"/>
  <c r="AH236" i="2"/>
  <c r="AH316" i="2"/>
  <c r="AH426" i="2"/>
  <c r="AI426" i="2" s="1"/>
  <c r="AH555" i="2"/>
  <c r="AH691" i="2"/>
  <c r="AH814" i="2"/>
  <c r="AH1594" i="2"/>
  <c r="AH1025" i="2"/>
  <c r="AH581" i="2"/>
  <c r="AH108" i="2"/>
  <c r="AH112" i="2"/>
  <c r="AH106" i="2"/>
  <c r="AH97" i="2"/>
  <c r="AH105" i="2"/>
  <c r="AH121" i="2"/>
  <c r="AH145" i="2"/>
  <c r="AH195" i="2"/>
  <c r="AH250" i="2"/>
  <c r="AH339" i="2"/>
  <c r="AH449" i="2"/>
  <c r="AH594" i="2"/>
  <c r="AH736" i="2"/>
  <c r="AH878" i="2"/>
  <c r="AH1061" i="2"/>
  <c r="AH1227" i="2"/>
  <c r="AH378" i="2"/>
  <c r="AH280" i="2"/>
  <c r="AI280" i="2" s="1"/>
  <c r="AH288" i="2"/>
  <c r="AH298" i="2"/>
  <c r="AH351" i="2"/>
  <c r="AH379" i="2"/>
  <c r="AH430" i="2"/>
  <c r="AH490" i="2"/>
  <c r="AH573" i="2"/>
  <c r="AH658" i="2"/>
  <c r="AH756" i="2"/>
  <c r="AH858" i="2"/>
  <c r="AH978" i="2"/>
  <c r="AH1124" i="2"/>
  <c r="AH1243" i="2"/>
  <c r="AH1350" i="2"/>
  <c r="AH284" i="2"/>
  <c r="AH302" i="2"/>
  <c r="AH328" i="2"/>
  <c r="AH362" i="2"/>
  <c r="AH404" i="2"/>
  <c r="AH466" i="2"/>
  <c r="AH543" i="2"/>
  <c r="AH636" i="2"/>
  <c r="AH739" i="2"/>
  <c r="AH833" i="2"/>
  <c r="AI833" i="2" s="1"/>
  <c r="AH960" i="2"/>
  <c r="AH1102" i="2"/>
  <c r="AH1230" i="2"/>
  <c r="AH1337" i="2"/>
  <c r="AH305" i="2"/>
  <c r="AH331" i="2"/>
  <c r="AH365" i="2"/>
  <c r="AH405" i="2"/>
  <c r="AH470" i="2"/>
  <c r="AH549" i="2"/>
  <c r="AH639" i="2"/>
  <c r="AH740" i="2"/>
  <c r="AH835" i="2"/>
  <c r="AH963" i="2"/>
  <c r="AH1104" i="2"/>
  <c r="AH1231" i="2"/>
  <c r="AH1346" i="2"/>
  <c r="AH350" i="2"/>
  <c r="AH376" i="2"/>
  <c r="AH427" i="2"/>
  <c r="AH487" i="2"/>
  <c r="AH563" i="2"/>
  <c r="AH650" i="2"/>
  <c r="AH750" i="2"/>
  <c r="AI750" i="2" s="1"/>
  <c r="AH856" i="2"/>
  <c r="AH983" i="2"/>
  <c r="AH1127" i="2"/>
  <c r="AH1248" i="2"/>
  <c r="AH1362" i="2"/>
  <c r="AH419" i="2"/>
  <c r="AH464" i="2"/>
  <c r="AH520" i="2"/>
  <c r="AH592" i="2"/>
  <c r="AH676" i="2"/>
  <c r="AH760" i="2"/>
  <c r="AH875" i="2"/>
  <c r="AH1006" i="2"/>
  <c r="AH1144" i="2"/>
  <c r="AH1265" i="2"/>
  <c r="AH1378" i="2"/>
  <c r="AH289" i="2"/>
  <c r="AH300" i="2"/>
  <c r="AH319" i="2"/>
  <c r="AH368" i="2"/>
  <c r="AH387" i="2"/>
  <c r="AH423" i="2"/>
  <c r="AH472" i="2"/>
  <c r="AH538" i="2"/>
  <c r="AI538" i="2" s="1"/>
  <c r="AH615" i="2"/>
  <c r="AH705" i="2"/>
  <c r="AH792" i="2"/>
  <c r="AH912" i="2"/>
  <c r="AH1045" i="2"/>
  <c r="AH1166" i="2"/>
  <c r="AH1279" i="2"/>
  <c r="AH1386" i="2"/>
  <c r="AH281" i="2"/>
  <c r="AH291" i="2"/>
  <c r="AH335" i="2"/>
  <c r="AH357" i="2"/>
  <c r="AH408" i="2"/>
  <c r="AH439" i="2"/>
  <c r="AH482" i="2"/>
  <c r="AH547" i="2"/>
  <c r="AH619" i="2"/>
  <c r="AH701" i="2"/>
  <c r="AH787" i="2"/>
  <c r="AH890" i="2"/>
  <c r="AH1020" i="2"/>
  <c r="AH1141" i="2"/>
  <c r="AH1253" i="2"/>
  <c r="AH1355" i="2"/>
  <c r="AI1355" i="2" s="1"/>
  <c r="AH1442" i="2"/>
  <c r="AH323" i="2"/>
  <c r="AH310" i="2"/>
  <c r="AH327" i="2"/>
  <c r="AH346" i="2"/>
  <c r="AH429" i="2"/>
  <c r="AH456" i="2"/>
  <c r="AH508" i="2"/>
  <c r="AH566" i="2"/>
  <c r="AH634" i="2"/>
  <c r="AH717" i="2"/>
  <c r="AH791" i="2"/>
  <c r="AH892" i="2"/>
  <c r="AH1013" i="2"/>
  <c r="AH1133" i="2"/>
  <c r="AH1244" i="2"/>
  <c r="AH1345" i="2"/>
  <c r="AH1430" i="2"/>
  <c r="AH1507" i="2"/>
  <c r="AH313" i="2"/>
  <c r="AH330" i="2"/>
  <c r="AH349" i="2"/>
  <c r="AH370" i="2"/>
  <c r="AH453" i="2"/>
  <c r="AI453" i="2" s="1"/>
  <c r="AH479" i="2"/>
  <c r="AH523" i="2"/>
  <c r="AH584" i="2"/>
  <c r="AH653" i="2"/>
  <c r="AH727" i="2"/>
  <c r="AH799" i="2"/>
  <c r="AH901" i="2"/>
  <c r="AH1016" i="2"/>
  <c r="AH1131" i="2"/>
  <c r="AH1236" i="2"/>
  <c r="AH1335" i="2"/>
  <c r="AH1425" i="2"/>
  <c r="AH1500" i="2"/>
  <c r="AH1554" i="2"/>
  <c r="AH229" i="2"/>
  <c r="AH240" i="2"/>
  <c r="AH254" i="2"/>
  <c r="AH285" i="2"/>
  <c r="AH321" i="2"/>
  <c r="AH367" i="2"/>
  <c r="AH425" i="2"/>
  <c r="AH499" i="2"/>
  <c r="AH587" i="2"/>
  <c r="AH683" i="2"/>
  <c r="AI683" i="2" s="1"/>
  <c r="AH775" i="2"/>
  <c r="AH887" i="2"/>
  <c r="AH1027" i="2"/>
  <c r="AH1159" i="2"/>
  <c r="AH1270" i="2"/>
  <c r="AH230" i="2"/>
  <c r="AH247" i="2"/>
  <c r="AH272" i="2"/>
  <c r="AH297" i="2"/>
  <c r="AH342" i="2"/>
  <c r="AH395" i="2"/>
  <c r="AH471" i="2"/>
  <c r="AH561" i="2"/>
  <c r="AH663" i="2"/>
  <c r="AH764" i="2"/>
  <c r="AH876" i="2"/>
  <c r="AH1009" i="2"/>
  <c r="AH1151" i="2"/>
  <c r="AH1262" i="2"/>
  <c r="AH245" i="2"/>
  <c r="AH270" i="2"/>
  <c r="AH290" i="2"/>
  <c r="AH334" i="2"/>
  <c r="AH400" i="2"/>
  <c r="AI400" i="2" s="1"/>
  <c r="AH478" i="2"/>
  <c r="AH571" i="2"/>
  <c r="AH672" i="2"/>
  <c r="AH770" i="2"/>
  <c r="AH880" i="2"/>
  <c r="AH1010" i="2"/>
  <c r="AH1149" i="2"/>
  <c r="AH1264" i="2"/>
  <c r="AH279" i="2"/>
  <c r="AH296" i="2"/>
  <c r="AH355" i="2"/>
  <c r="AH418" i="2"/>
  <c r="AH485" i="2"/>
  <c r="AH578" i="2"/>
  <c r="AH681" i="2"/>
  <c r="AH780" i="2"/>
  <c r="AH902" i="2"/>
  <c r="AH1031" i="2"/>
  <c r="AH1158" i="2"/>
  <c r="AH1282" i="2"/>
  <c r="AH329" i="2"/>
  <c r="AH373" i="2"/>
  <c r="AH432" i="2"/>
  <c r="AH502" i="2"/>
  <c r="AI502" i="2" s="1"/>
  <c r="AH595" i="2"/>
  <c r="AH688" i="2"/>
  <c r="AH796" i="2"/>
  <c r="AH919" i="2"/>
  <c r="AH1052" i="2"/>
  <c r="AH1182" i="2"/>
  <c r="AH1303" i="2"/>
  <c r="AH246" i="2"/>
  <c r="AH264" i="2"/>
  <c r="AH274" i="2"/>
  <c r="AH301" i="2"/>
  <c r="AH326" i="2"/>
  <c r="AH358" i="2"/>
  <c r="AH399" i="2"/>
  <c r="AH462" i="2"/>
  <c r="AH537" i="2"/>
  <c r="AH626" i="2"/>
  <c r="AH725" i="2"/>
  <c r="AH810" i="2"/>
  <c r="AH932" i="2"/>
  <c r="AH1065" i="2"/>
  <c r="AH1189" i="2"/>
  <c r="AH1304" i="2"/>
  <c r="AH232" i="2"/>
  <c r="AI232" i="2" s="1"/>
  <c r="AH227" i="2"/>
  <c r="AH271" i="2"/>
  <c r="AH303" i="2"/>
  <c r="AH347" i="2"/>
  <c r="AH371" i="2"/>
  <c r="AH410" i="2"/>
  <c r="AH467" i="2"/>
  <c r="AH535" i="2"/>
  <c r="AH617" i="2"/>
  <c r="AH709" i="2"/>
  <c r="AH795" i="2"/>
  <c r="AH911" i="2"/>
  <c r="AH1037" i="2"/>
  <c r="AH1160" i="2"/>
  <c r="AH1269" i="2"/>
  <c r="AH1374" i="2"/>
  <c r="AH228" i="2"/>
  <c r="AH235" i="2"/>
  <c r="AH267" i="2"/>
  <c r="AH307" i="2"/>
  <c r="AH380" i="2"/>
  <c r="AH401" i="2"/>
  <c r="AH433" i="2"/>
  <c r="AH481" i="2"/>
  <c r="AI481" i="2" s="1"/>
  <c r="AH552" i="2"/>
  <c r="AH622" i="2"/>
  <c r="AH706" i="2"/>
  <c r="AH788" i="2"/>
  <c r="AH889" i="2"/>
  <c r="AH1014" i="2"/>
  <c r="AH1138" i="2"/>
  <c r="AH1245" i="2"/>
  <c r="AH1347" i="2"/>
  <c r="AH1433" i="2"/>
  <c r="AH252" i="2"/>
  <c r="AH249" i="2"/>
  <c r="AH256" i="2"/>
  <c r="AH283" i="2"/>
  <c r="AH417" i="2"/>
  <c r="AH431" i="2"/>
  <c r="AH452" i="2"/>
  <c r="AH504" i="2"/>
  <c r="AH565" i="2"/>
  <c r="AH631" i="2"/>
  <c r="AH715" i="2"/>
  <c r="AH789" i="2"/>
  <c r="AH888" i="2"/>
  <c r="AH1007" i="2"/>
  <c r="AI1007" i="2" s="1"/>
  <c r="AH1132" i="2"/>
  <c r="AH1239" i="2"/>
  <c r="AH1339" i="2"/>
  <c r="AH1428" i="2"/>
  <c r="AH1504" i="2"/>
  <c r="AH458" i="2"/>
  <c r="AH340" i="2"/>
  <c r="AH359" i="2"/>
  <c r="AH377" i="2"/>
  <c r="AH414" i="2"/>
  <c r="AH459" i="2"/>
  <c r="AH519" i="2"/>
  <c r="AH588" i="2"/>
  <c r="AH661" i="2"/>
  <c r="AH754" i="2"/>
  <c r="AH845" i="2"/>
  <c r="AH958" i="2"/>
  <c r="AH1094" i="2"/>
  <c r="AH1219" i="2"/>
  <c r="AH1325" i="2"/>
  <c r="AH1419" i="2"/>
  <c r="AH333" i="2"/>
  <c r="AH364" i="2"/>
  <c r="AH396" i="2"/>
  <c r="AI396" i="2" s="1"/>
  <c r="AH442" i="2"/>
  <c r="AH503" i="2"/>
  <c r="AH575" i="2"/>
  <c r="AH652" i="2"/>
  <c r="AH744" i="2"/>
  <c r="AH828" i="2"/>
  <c r="AH945" i="2"/>
  <c r="AH1080" i="2"/>
  <c r="AH1202" i="2"/>
  <c r="AH1315" i="2"/>
  <c r="AH1411" i="2"/>
  <c r="AH366" i="2"/>
  <c r="AH402" i="2"/>
  <c r="AH448" i="2"/>
  <c r="AH514" i="2"/>
  <c r="AH583" i="2"/>
  <c r="AH660" i="2"/>
  <c r="AH751" i="2"/>
  <c r="AH837" i="2"/>
  <c r="AH954" i="2"/>
  <c r="AH1087" i="2"/>
  <c r="AH1211" i="2"/>
  <c r="AH1323" i="2"/>
  <c r="AH1421" i="2"/>
  <c r="AI1421" i="2" s="1"/>
  <c r="AH420" i="2"/>
  <c r="AH474" i="2"/>
  <c r="AH530" i="2"/>
  <c r="AH601" i="2"/>
  <c r="AH685" i="2"/>
  <c r="AH763" i="2"/>
  <c r="AH867" i="2"/>
  <c r="AH976" i="2"/>
  <c r="AH1115" i="2"/>
  <c r="AH1233" i="2"/>
  <c r="AH1338" i="2"/>
  <c r="AH1432" i="2"/>
  <c r="AH510" i="2"/>
  <c r="AH567" i="2"/>
  <c r="AH632" i="2"/>
  <c r="AH714" i="2"/>
  <c r="AH790" i="2"/>
  <c r="AH893" i="2"/>
  <c r="AH1021" i="2"/>
  <c r="AH1143" i="2"/>
  <c r="AH1259" i="2"/>
  <c r="AH1364" i="2"/>
  <c r="AH1454" i="2"/>
  <c r="AH336" i="2"/>
  <c r="AI336" i="2" s="1"/>
  <c r="AH360" i="2"/>
  <c r="AH384" i="2"/>
  <c r="AH412" i="2"/>
  <c r="AH446" i="2"/>
  <c r="AH494" i="2"/>
  <c r="AH553" i="2"/>
  <c r="AH621" i="2"/>
  <c r="AH699" i="2"/>
  <c r="AH783" i="2"/>
  <c r="AH885" i="2"/>
  <c r="AH1005" i="2"/>
  <c r="AH1139" i="2"/>
  <c r="AH1250" i="2"/>
  <c r="AH1351" i="2"/>
  <c r="AH1440" i="2"/>
  <c r="AH341" i="2"/>
  <c r="AH363" i="2"/>
  <c r="AH385" i="2"/>
  <c r="AH415" i="2"/>
  <c r="AH447" i="2"/>
  <c r="AH488" i="2"/>
  <c r="AH542" i="2"/>
  <c r="AH609" i="2"/>
  <c r="AH690" i="2"/>
  <c r="AI690" i="2" s="1"/>
  <c r="AH767" i="2"/>
  <c r="AH865" i="2"/>
  <c r="AH968" i="2"/>
  <c r="AH1098" i="2"/>
  <c r="AH1216" i="2"/>
  <c r="AH1322" i="2"/>
  <c r="AH1414" i="2"/>
  <c r="AH1491" i="2"/>
  <c r="AH337" i="2"/>
  <c r="AH361" i="2"/>
  <c r="AH391" i="2"/>
  <c r="AH422" i="2"/>
  <c r="AH451" i="2"/>
  <c r="AH495" i="2"/>
  <c r="AH541" i="2"/>
  <c r="AH602" i="2"/>
  <c r="AH684" i="2"/>
  <c r="AH757" i="2"/>
  <c r="AH843" i="2"/>
  <c r="AH947" i="2"/>
  <c r="AH1069" i="2"/>
  <c r="AH1186" i="2"/>
  <c r="AH1296" i="2"/>
  <c r="AH1391" i="2"/>
  <c r="AI1391" i="2" s="1"/>
  <c r="AH1467" i="2"/>
  <c r="AH1536" i="2"/>
  <c r="AH354" i="2"/>
  <c r="AH369" i="2"/>
  <c r="AH389" i="2"/>
  <c r="AH421" i="2"/>
  <c r="AH455" i="2"/>
  <c r="AH497" i="2"/>
  <c r="AH540" i="2"/>
  <c r="AH599" i="2"/>
  <c r="AH679" i="2"/>
  <c r="AH755" i="2"/>
  <c r="AH827" i="2"/>
  <c r="AH931" i="2"/>
  <c r="AH1057" i="2"/>
  <c r="AH1171" i="2"/>
  <c r="AH1271" i="2"/>
  <c r="AH1373" i="2"/>
  <c r="AH1457" i="2"/>
  <c r="AH1523" i="2"/>
  <c r="AH1567" i="2"/>
  <c r="AH95" i="2"/>
  <c r="AH87" i="2"/>
  <c r="AH83" i="2"/>
  <c r="AI83" i="2" s="1"/>
  <c r="AH76" i="2"/>
  <c r="AH74" i="2"/>
  <c r="AH81" i="2"/>
  <c r="AH85" i="2"/>
  <c r="AH100" i="2"/>
  <c r="AH118" i="2"/>
  <c r="AH139" i="2"/>
  <c r="AH175" i="2"/>
  <c r="AH210" i="2"/>
  <c r="AH253" i="2"/>
  <c r="AH315" i="2"/>
  <c r="AH398" i="2"/>
  <c r="AH71" i="2"/>
  <c r="AH63" i="2"/>
  <c r="AH59" i="2"/>
  <c r="AH60" i="2"/>
  <c r="AH65" i="2"/>
  <c r="AH79" i="2"/>
  <c r="AH92" i="2"/>
  <c r="AH113" i="2"/>
  <c r="AH135" i="2"/>
  <c r="AH166" i="2"/>
  <c r="AH202" i="2"/>
  <c r="AH239" i="2"/>
  <c r="AI239" i="2" s="1"/>
  <c r="AH299" i="2"/>
  <c r="AH386" i="2"/>
  <c r="AH51" i="2"/>
  <c r="AH53" i="2"/>
  <c r="AH58" i="2"/>
  <c r="AH64" i="2"/>
  <c r="AH77" i="2"/>
  <c r="AH91" i="2"/>
  <c r="AH114" i="2"/>
  <c r="AH136" i="2"/>
  <c r="AH169" i="2"/>
  <c r="AH204" i="2"/>
  <c r="AH243" i="2"/>
  <c r="AH308" i="2"/>
  <c r="AH394" i="2"/>
  <c r="AH55" i="2"/>
  <c r="AH61" i="2"/>
  <c r="AH72" i="2"/>
  <c r="AH84" i="2"/>
  <c r="AH99" i="2"/>
  <c r="AH117" i="2"/>
  <c r="AH141" i="2"/>
  <c r="AH178" i="2"/>
  <c r="AH212" i="2"/>
  <c r="AI212" i="2" s="1"/>
  <c r="AH260" i="2"/>
  <c r="AH325" i="2"/>
  <c r="AH411" i="2"/>
  <c r="AH70" i="2"/>
  <c r="AH82" i="2"/>
  <c r="AH88" i="2"/>
  <c r="AH110" i="2"/>
  <c r="AH125" i="2"/>
  <c r="AH148" i="2"/>
  <c r="AH183" i="2"/>
  <c r="AH220" i="2"/>
  <c r="AH273" i="2"/>
  <c r="AH345" i="2"/>
  <c r="AH434" i="2"/>
  <c r="AH728" i="2"/>
  <c r="AH130" i="2"/>
  <c r="AH123" i="2"/>
  <c r="AH111" i="2"/>
  <c r="AH102" i="2"/>
  <c r="AH98" i="2"/>
  <c r="AH101" i="2"/>
  <c r="AH109" i="2"/>
  <c r="AH116" i="2"/>
  <c r="AH133" i="2"/>
  <c r="AI133" i="2" s="1"/>
  <c r="AH156" i="2"/>
  <c r="AH188" i="2"/>
  <c r="AH221" i="2"/>
  <c r="AH275" i="2"/>
  <c r="AH343" i="2"/>
  <c r="AH428" i="2"/>
  <c r="AH1377" i="2"/>
  <c r="AH972" i="2"/>
  <c r="AH198" i="2"/>
  <c r="AH177" i="2"/>
  <c r="AH147" i="2"/>
  <c r="AH137" i="2"/>
  <c r="AH129" i="2"/>
  <c r="AH126" i="2"/>
  <c r="AH132" i="2"/>
  <c r="AH140" i="2"/>
  <c r="AH158" i="2"/>
  <c r="AH187" i="2"/>
  <c r="AH218" i="2"/>
  <c r="AH261" i="2"/>
  <c r="AH318" i="2"/>
  <c r="AH397" i="2"/>
  <c r="AH493" i="2"/>
  <c r="AH1621" i="2"/>
  <c r="AI1621" i="2" s="1"/>
  <c r="AH1576" i="2"/>
  <c r="AH1297" i="2"/>
  <c r="AH311" i="2"/>
  <c r="AH248" i="2"/>
  <c r="AH216" i="2"/>
  <c r="AH194" i="2"/>
  <c r="AH180" i="2"/>
  <c r="AH172" i="2"/>
  <c r="AH176" i="2"/>
  <c r="AH186" i="2"/>
  <c r="AH209" i="2"/>
  <c r="AH234" i="2"/>
  <c r="AH282" i="2"/>
  <c r="AH352" i="2"/>
  <c r="AH435" i="2"/>
  <c r="AH526" i="2"/>
  <c r="AH628" i="2"/>
  <c r="AH1629" i="2"/>
  <c r="AH1625" i="2"/>
  <c r="AH1620" i="2"/>
  <c r="AH1556" i="2"/>
  <c r="AH562" i="2"/>
  <c r="AH441" i="2"/>
  <c r="AH353" i="2"/>
  <c r="AI353" i="2" s="1"/>
  <c r="AH294" i="2"/>
  <c r="AH258" i="2"/>
  <c r="AH238" i="2"/>
  <c r="AH251" i="2"/>
  <c r="AH278" i="2"/>
  <c r="AH320" i="2"/>
  <c r="AH381" i="2"/>
  <c r="AH469" i="2"/>
  <c r="AH569" i="2"/>
  <c r="AH668" i="2"/>
  <c r="AH772" i="2"/>
  <c r="AH881" i="2"/>
  <c r="AH1096" i="2"/>
  <c r="AH533" i="2"/>
  <c r="AH517" i="2"/>
  <c r="AH539" i="2"/>
  <c r="AH570" i="2"/>
  <c r="AH600" i="2"/>
  <c r="AH649" i="2"/>
  <c r="AH698" i="2"/>
  <c r="AH822" i="2"/>
  <c r="AH915" i="2"/>
  <c r="AH1008" i="2"/>
  <c r="AH1161" i="2"/>
  <c r="AI1161" i="2" s="1"/>
  <c r="AH1263" i="2"/>
  <c r="AH1363" i="2"/>
  <c r="AH1449" i="2"/>
  <c r="AH1518" i="2"/>
  <c r="AH480" i="2"/>
  <c r="AH509" i="2"/>
  <c r="AH536" i="2"/>
  <c r="AH579" i="2"/>
  <c r="AH618" i="2"/>
  <c r="AH713" i="2"/>
  <c r="AH804" i="2"/>
  <c r="AH891" i="2"/>
  <c r="AH994" i="2"/>
  <c r="AH1114" i="2"/>
  <c r="AH1260" i="2"/>
  <c r="AH1360" i="2"/>
  <c r="AH1450" i="2"/>
  <c r="AH1521" i="2"/>
  <c r="AH525" i="2"/>
  <c r="AH529" i="2"/>
  <c r="AH531" i="2"/>
  <c r="AH585" i="2"/>
  <c r="AH720" i="2"/>
  <c r="AH809" i="2"/>
  <c r="AI809" i="2" s="1"/>
  <c r="AH907" i="2"/>
  <c r="AH1017" i="2"/>
  <c r="AH1125" i="2"/>
  <c r="AH1232" i="2"/>
  <c r="AH1365" i="2"/>
  <c r="AH1453" i="2"/>
  <c r="AH1525" i="2"/>
  <c r="AH604" i="2"/>
  <c r="AH616" i="2"/>
  <c r="AH674" i="2"/>
  <c r="AH734" i="2"/>
  <c r="AH826" i="2"/>
  <c r="AH920" i="2"/>
  <c r="AH1029" i="2"/>
  <c r="AH1150" i="2"/>
  <c r="AH1251" i="2"/>
  <c r="AH1383" i="2"/>
  <c r="AH1464" i="2"/>
  <c r="AH1535" i="2"/>
  <c r="AH677" i="2"/>
  <c r="AH731" i="2"/>
  <c r="AH784" i="2"/>
  <c r="AH859" i="2"/>
  <c r="AH946" i="2"/>
  <c r="AI946" i="2" s="1"/>
  <c r="AH1055" i="2"/>
  <c r="AH1175" i="2"/>
  <c r="AH1274" i="2"/>
  <c r="AH1366" i="2"/>
  <c r="AH1479" i="2"/>
  <c r="AH1548" i="2"/>
  <c r="AH551" i="2"/>
  <c r="AH606" i="2"/>
  <c r="AH557" i="2"/>
  <c r="AH591" i="2"/>
  <c r="AH612" i="2"/>
  <c r="AH647" i="2"/>
  <c r="AH610" i="2"/>
  <c r="AH696" i="2"/>
  <c r="AH861" i="2"/>
  <c r="AH936" i="2"/>
  <c r="AH1075" i="2"/>
  <c r="AH1176" i="2"/>
  <c r="AH1277" i="2"/>
  <c r="AH1369" i="2"/>
  <c r="AH1448" i="2"/>
  <c r="AH1520" i="2"/>
  <c r="AH568" i="2"/>
  <c r="AH589" i="2"/>
  <c r="AI589" i="2" s="1"/>
  <c r="AH605" i="2"/>
  <c r="AH643" i="2"/>
  <c r="AH633" i="2"/>
  <c r="AH625" i="2"/>
  <c r="AH657" i="2"/>
  <c r="AH729" i="2"/>
  <c r="AH882" i="2"/>
  <c r="AH944" i="2"/>
  <c r="AH1038" i="2"/>
  <c r="AH1126" i="2"/>
  <c r="AH1217" i="2"/>
  <c r="AH1306" i="2"/>
  <c r="AH1395" i="2"/>
  <c r="AH1465" i="2"/>
  <c r="AH1529" i="2"/>
  <c r="AH627" i="2"/>
  <c r="AH607" i="2"/>
  <c r="AH630" i="2"/>
  <c r="AH624" i="2"/>
  <c r="AH655" i="2"/>
  <c r="AH686" i="2"/>
  <c r="AH719" i="2"/>
  <c r="AH748" i="2"/>
  <c r="AH855" i="2"/>
  <c r="AI855" i="2" s="1"/>
  <c r="AH941" i="2"/>
  <c r="AH1024" i="2"/>
  <c r="AH1101" i="2"/>
  <c r="AH1187" i="2"/>
  <c r="AH1278" i="2"/>
  <c r="AH1367" i="2"/>
  <c r="AH1439" i="2"/>
  <c r="AH1505" i="2"/>
  <c r="AH1553" i="2"/>
  <c r="AH613" i="2"/>
  <c r="AH637" i="2"/>
  <c r="AH659" i="2"/>
  <c r="AH693" i="2"/>
  <c r="AH721" i="2"/>
  <c r="AH745" i="2"/>
  <c r="AH769" i="2"/>
  <c r="AH797" i="2"/>
  <c r="AH831" i="2"/>
  <c r="AH969" i="2"/>
  <c r="AH1050" i="2"/>
  <c r="AH1117" i="2"/>
  <c r="AH1195" i="2"/>
  <c r="AH1287" i="2"/>
  <c r="AH1368" i="2"/>
  <c r="AI1368" i="2" s="1"/>
  <c r="AH1438" i="2"/>
  <c r="AH1503" i="2"/>
  <c r="AH1550" i="2"/>
  <c r="AH1582" i="2"/>
  <c r="AH463" i="2"/>
  <c r="AH440" i="2"/>
  <c r="AH436" i="2"/>
  <c r="AH457" i="2"/>
  <c r="AH501" i="2"/>
  <c r="AH548" i="2"/>
  <c r="AH603" i="2"/>
  <c r="AH741" i="2"/>
  <c r="AH842" i="2"/>
  <c r="AH971" i="2"/>
  <c r="AH1091" i="2"/>
  <c r="AH1204" i="2"/>
  <c r="AH1313" i="2"/>
  <c r="AH1407" i="2"/>
  <c r="AH1484" i="2"/>
  <c r="AH409" i="2"/>
  <c r="AH372" i="2"/>
  <c r="AH403" i="2"/>
  <c r="AH444" i="2"/>
  <c r="AH491" i="2"/>
  <c r="AI491" i="2" s="1"/>
  <c r="AH614" i="2"/>
  <c r="AH723" i="2"/>
  <c r="AH820" i="2"/>
  <c r="AH933" i="2"/>
  <c r="AH1095" i="2"/>
  <c r="AH1212" i="2"/>
  <c r="AH1316" i="2"/>
  <c r="AH1410" i="2"/>
  <c r="AH1486" i="2"/>
  <c r="AH445" i="2"/>
  <c r="AH450" i="2"/>
  <c r="AH438" i="2"/>
  <c r="AH489" i="2"/>
  <c r="AH654" i="2"/>
  <c r="AH733" i="2"/>
  <c r="AH834" i="2"/>
  <c r="AH950" i="2"/>
  <c r="AH1106" i="2"/>
  <c r="AH1225" i="2"/>
  <c r="AH1318" i="2"/>
  <c r="AH1406" i="2"/>
  <c r="AH1487" i="2"/>
  <c r="AH521" i="2"/>
  <c r="AH528" i="2"/>
  <c r="AI528" i="2" s="1"/>
  <c r="AH598" i="2"/>
  <c r="AH675" i="2"/>
  <c r="AH743" i="2"/>
  <c r="AH848" i="2"/>
  <c r="AH955" i="2"/>
  <c r="AH1088" i="2"/>
  <c r="AH1235" i="2"/>
  <c r="AH1330" i="2"/>
  <c r="AH1409" i="2"/>
  <c r="AH1496" i="2"/>
  <c r="AH580" i="2"/>
  <c r="AH651" i="2"/>
  <c r="AH712" i="2"/>
  <c r="AH774" i="2"/>
  <c r="AH871" i="2"/>
  <c r="AH964" i="2"/>
  <c r="AH1120" i="2"/>
  <c r="AH1228" i="2"/>
  <c r="AH1332" i="2"/>
  <c r="AH1434" i="2"/>
  <c r="AH1513" i="2"/>
  <c r="AH483" i="2"/>
  <c r="AH515" i="2"/>
  <c r="AH454" i="2"/>
  <c r="AI454" i="2" s="1"/>
  <c r="AH477" i="2"/>
  <c r="AH505" i="2"/>
  <c r="AH532" i="2"/>
  <c r="AH513" i="2"/>
  <c r="AH629" i="2"/>
  <c r="AH785" i="2"/>
  <c r="AH910" i="2"/>
  <c r="AH996" i="2"/>
  <c r="AH1103" i="2"/>
  <c r="AH1220" i="2"/>
  <c r="AH1314" i="2"/>
  <c r="AH1403" i="2"/>
  <c r="AH1481" i="2"/>
  <c r="AH500" i="2"/>
  <c r="AH492" i="2"/>
  <c r="AH476" i="2"/>
  <c r="AH512" i="2"/>
  <c r="AH527" i="2"/>
  <c r="AH554" i="2"/>
  <c r="AH545" i="2"/>
  <c r="AH656" i="2"/>
  <c r="AH765" i="2"/>
  <c r="AH817" i="2"/>
  <c r="AH938" i="2"/>
  <c r="AI938" i="2" s="1"/>
  <c r="AH1043" i="2"/>
  <c r="AH1142" i="2"/>
  <c r="AH1234" i="2"/>
  <c r="AH1329" i="2"/>
  <c r="AH1413" i="2"/>
  <c r="AH1490" i="2"/>
  <c r="AH486" i="2"/>
  <c r="AH507" i="2"/>
  <c r="AH558" i="2"/>
  <c r="AH546" i="2"/>
  <c r="AH572" i="2"/>
  <c r="AH590" i="2"/>
  <c r="AH608" i="2"/>
  <c r="AH638" i="2"/>
  <c r="AH779" i="2"/>
  <c r="AH863" i="2"/>
  <c r="AH926" i="2"/>
  <c r="AH1004" i="2"/>
  <c r="AH1099" i="2"/>
  <c r="AH1191" i="2"/>
  <c r="AH1291" i="2"/>
  <c r="AH1380" i="2"/>
  <c r="AH1458" i="2"/>
  <c r="AH1515" i="2"/>
  <c r="AI1515" i="2" s="1"/>
  <c r="AH518" i="2"/>
  <c r="AH516" i="2"/>
  <c r="AH522" i="2"/>
  <c r="AH597" i="2"/>
  <c r="AH642" i="2"/>
  <c r="AH665" i="2"/>
  <c r="AH687" i="2"/>
  <c r="AH710" i="2"/>
  <c r="AH738" i="2"/>
  <c r="AH904" i="2"/>
  <c r="AH948" i="2"/>
  <c r="AH1028" i="2"/>
  <c r="AH1113" i="2"/>
  <c r="AH1199" i="2"/>
  <c r="AH1293" i="2"/>
  <c r="AH1376" i="2"/>
  <c r="AH1446" i="2"/>
  <c r="AH1509" i="2"/>
  <c r="AH1555" i="2"/>
  <c r="AH645" i="2"/>
  <c r="AH667" i="2"/>
  <c r="AH702" i="2"/>
  <c r="AH737" i="2"/>
  <c r="AH776" i="2"/>
  <c r="AI776" i="2" s="1"/>
  <c r="AH825" i="2"/>
  <c r="AH903" i="2"/>
  <c r="AH975" i="2"/>
  <c r="AH1077" i="2"/>
  <c r="AH1178" i="2"/>
  <c r="AH1276" i="2"/>
  <c r="AH1371" i="2"/>
  <c r="AH1451" i="2"/>
  <c r="AH1517" i="2"/>
  <c r="AH1561" i="2"/>
  <c r="AH641" i="2"/>
  <c r="AH680" i="2"/>
  <c r="AH718" i="2"/>
  <c r="AH759" i="2"/>
  <c r="AH806" i="2"/>
  <c r="AH884" i="2"/>
  <c r="AH966" i="2"/>
  <c r="AH1070" i="2"/>
  <c r="AH1177" i="2"/>
  <c r="AH1273" i="2"/>
  <c r="AH1370" i="2"/>
  <c r="AH1452" i="2"/>
  <c r="AH1519" i="2"/>
  <c r="AH1563" i="2"/>
  <c r="AI1563" i="2" s="1"/>
  <c r="AH664" i="2"/>
  <c r="AH716" i="2"/>
  <c r="AH761" i="2"/>
  <c r="AH815" i="2"/>
  <c r="AH898" i="2"/>
  <c r="AH982" i="2"/>
  <c r="AH1085" i="2"/>
  <c r="AH1188" i="2"/>
  <c r="AH1290" i="2"/>
  <c r="AH1382" i="2"/>
  <c r="AH1463" i="2"/>
  <c r="AH1528" i="2"/>
  <c r="AH1572" i="2"/>
  <c r="AH726" i="2"/>
  <c r="AH777" i="2"/>
  <c r="AH838" i="2"/>
  <c r="AH921" i="2"/>
  <c r="AH1019" i="2"/>
  <c r="AH1116" i="2"/>
  <c r="AH1214" i="2"/>
  <c r="AH1308" i="2"/>
  <c r="AH1397" i="2"/>
  <c r="AH1474" i="2"/>
  <c r="AH1540" i="2"/>
  <c r="AI1540" i="2" s="1"/>
  <c r="AH1577" i="2"/>
  <c r="AH793" i="2"/>
  <c r="AH868" i="2"/>
  <c r="AH942" i="2"/>
  <c r="AH1054" i="2"/>
  <c r="AH1152" i="2"/>
  <c r="AH1240" i="2"/>
  <c r="AH1331" i="2"/>
  <c r="AH1418" i="2"/>
  <c r="AH1492" i="2"/>
  <c r="AH1549" i="2"/>
  <c r="AH1583" i="2"/>
  <c r="AH640" i="2"/>
  <c r="AH670" i="2"/>
  <c r="AH700" i="2"/>
  <c r="AH742" i="2"/>
  <c r="AH768" i="2"/>
  <c r="AH802" i="2"/>
  <c r="AH860" i="2"/>
  <c r="AH925" i="2"/>
  <c r="AH995" i="2"/>
  <c r="AH1089" i="2"/>
  <c r="AH1183" i="2"/>
  <c r="AH1280" i="2"/>
  <c r="AI1280" i="2" s="1"/>
  <c r="AH1372" i="2"/>
  <c r="AH1447" i="2"/>
  <c r="AH1514" i="2"/>
  <c r="AH1559" i="2"/>
  <c r="AH648" i="2"/>
  <c r="AH671" i="2"/>
  <c r="AH703" i="2"/>
  <c r="AH747" i="2"/>
  <c r="AH773" i="2"/>
  <c r="AH803" i="2"/>
  <c r="AH847" i="2"/>
  <c r="AH895" i="2"/>
  <c r="AH952" i="2"/>
  <c r="AH1039" i="2"/>
  <c r="AH1122" i="2"/>
  <c r="AH1205" i="2"/>
  <c r="AH1299" i="2"/>
  <c r="AH1390" i="2"/>
  <c r="AH1462" i="2"/>
  <c r="AH1524" i="2"/>
  <c r="AH1566" i="2"/>
  <c r="AH646" i="2"/>
  <c r="AH669" i="2"/>
  <c r="AH707" i="2"/>
  <c r="AI707" i="2" s="1"/>
  <c r="AH752" i="2"/>
  <c r="AH781" i="2"/>
  <c r="AH813" i="2"/>
  <c r="AH857" i="2"/>
  <c r="AH896" i="2"/>
  <c r="AH940" i="2"/>
  <c r="AH1001" i="2"/>
  <c r="AH1083" i="2"/>
  <c r="AH1172" i="2"/>
  <c r="AH1255" i="2"/>
  <c r="AH1336" i="2"/>
  <c r="AH1420" i="2"/>
  <c r="AH1489" i="2"/>
  <c r="AH1545" i="2"/>
  <c r="AH1578" i="2"/>
  <c r="AH662" i="2"/>
  <c r="AH689" i="2"/>
  <c r="AH708" i="2"/>
  <c r="AH753" i="2"/>
  <c r="AH786" i="2"/>
  <c r="AH821" i="2"/>
  <c r="AH866" i="2"/>
  <c r="AH908" i="2"/>
  <c r="AH943" i="2"/>
  <c r="AI943" i="2" s="1"/>
  <c r="AH1003" i="2"/>
  <c r="AH1076" i="2"/>
  <c r="AH1162" i="2"/>
  <c r="AH1241" i="2"/>
  <c r="AH1327" i="2"/>
  <c r="AH1405" i="2"/>
  <c r="AH1472" i="2"/>
  <c r="AH1532" i="2"/>
  <c r="AH1570" i="2"/>
  <c r="AH1596" i="2"/>
  <c r="AH949" i="2"/>
  <c r="AH304" i="2"/>
  <c r="AH266" i="2"/>
  <c r="AH224" i="2"/>
  <c r="AH206" i="2"/>
  <c r="AH190" i="2"/>
  <c r="AH184" i="2"/>
  <c r="AH189" i="2"/>
  <c r="AH208" i="2"/>
  <c r="AH225" i="2"/>
  <c r="AH269" i="2"/>
  <c r="AH317" i="2"/>
  <c r="AH388" i="2"/>
  <c r="AH475" i="2"/>
  <c r="AI475" i="2" s="1"/>
  <c r="AH576" i="2"/>
  <c r="AH673" i="2"/>
  <c r="AH215" i="2"/>
  <c r="AH191" i="2"/>
  <c r="AH174" i="2"/>
  <c r="AH163" i="2"/>
  <c r="AH159" i="2"/>
  <c r="AH170" i="2"/>
  <c r="AH185" i="2"/>
  <c r="AH217" i="2"/>
  <c r="AH255" i="2"/>
  <c r="AH306" i="2"/>
  <c r="AH374" i="2"/>
  <c r="AH465" i="2"/>
  <c r="AH564" i="2"/>
  <c r="AH666" i="2"/>
  <c r="AH160" i="2"/>
  <c r="AH153" i="2"/>
  <c r="AH146" i="2"/>
  <c r="AH150" i="2"/>
  <c r="AH162" i="2"/>
  <c r="AH182" i="2"/>
  <c r="AH213" i="2"/>
  <c r="AH259" i="2"/>
  <c r="AI259" i="2" s="1"/>
  <c r="AH309" i="2"/>
  <c r="AH375" i="2"/>
  <c r="AH468" i="2"/>
  <c r="AH574" i="2"/>
  <c r="AH678" i="2"/>
  <c r="AH142" i="2"/>
  <c r="AH144" i="2"/>
  <c r="AH154" i="2"/>
  <c r="AH171" i="2"/>
  <c r="AH193" i="2"/>
  <c r="AH219" i="2"/>
  <c r="AH263" i="2"/>
  <c r="AH324" i="2"/>
  <c r="AH392" i="2"/>
  <c r="AH484" i="2"/>
  <c r="AH593" i="2"/>
  <c r="AH697" i="2"/>
  <c r="AH152" i="2"/>
  <c r="AH161" i="2"/>
  <c r="AH179" i="2"/>
  <c r="AH203" i="2"/>
  <c r="AH226" i="2"/>
  <c r="AH277" i="2"/>
  <c r="AH332" i="2"/>
  <c r="AI332" i="2" s="1"/>
  <c r="AH413" i="2"/>
  <c r="AH511" i="2"/>
  <c r="AH611" i="2"/>
  <c r="AH724" i="2"/>
  <c r="AH1598" i="2"/>
  <c r="AH460" i="2"/>
  <c r="AH382" i="2"/>
  <c r="AH312" i="2"/>
  <c r="AH268" i="2"/>
  <c r="AH233" i="2"/>
  <c r="AH222" i="2"/>
  <c r="AH223" i="2"/>
  <c r="AH231" i="2"/>
  <c r="AH262" i="2"/>
  <c r="AH293" i="2"/>
  <c r="AH348" i="2"/>
  <c r="AH416" i="2"/>
  <c r="AH506" i="2"/>
  <c r="AH596" i="2"/>
  <c r="AH692" i="2"/>
  <c r="AH1623" i="2"/>
  <c r="AH1619" i="2"/>
  <c r="AH704" i="2"/>
  <c r="AH582" i="2"/>
  <c r="AI582" i="2" s="1"/>
  <c r="AH461" i="2"/>
  <c r="AH390" i="2"/>
  <c r="AH338" i="2"/>
  <c r="AH295" i="2"/>
  <c r="AH286" i="2"/>
  <c r="AH292" i="2"/>
  <c r="AH314" i="2"/>
  <c r="AH356" i="2"/>
  <c r="AH406" i="2"/>
  <c r="AH473" i="2"/>
  <c r="AH556" i="2"/>
  <c r="AH644" i="2"/>
  <c r="AH735" i="2"/>
  <c r="AH1628" i="2"/>
  <c r="AH1626" i="2"/>
  <c r="AH1622" i="2"/>
  <c r="AH1036" i="2"/>
  <c r="AH811" i="2"/>
  <c r="AH694" i="2"/>
  <c r="AH586" i="2"/>
  <c r="AH496" i="2"/>
  <c r="AH437" i="2"/>
  <c r="AH393" i="2"/>
  <c r="AH383" i="2"/>
  <c r="AI383" i="2" s="1"/>
  <c r="AH407" i="2"/>
  <c r="AH443" i="2"/>
  <c r="AH498" i="2"/>
  <c r="AH560" i="2"/>
  <c r="AH635" i="2"/>
  <c r="AH722" i="2"/>
  <c r="AH800" i="2"/>
  <c r="AH1631" i="2"/>
  <c r="AH1630" i="2"/>
  <c r="AH1627" i="2"/>
  <c r="AH1624" i="2"/>
  <c r="AH1412" i="2"/>
  <c r="AH1210" i="2"/>
  <c r="AH1002" i="2"/>
  <c r="AH823" i="2"/>
  <c r="AH711" i="2"/>
  <c r="AH623" i="2"/>
  <c r="AH559" i="2"/>
  <c r="AH524" i="2"/>
  <c r="AH534" i="2"/>
  <c r="AH577" i="2"/>
  <c r="AH620" i="2"/>
  <c r="AH682" i="2"/>
  <c r="AH749" i="2"/>
  <c r="AI749" i="2" s="1"/>
  <c r="AH816" i="2"/>
  <c r="AH922" i="2"/>
  <c r="AH1605" i="2"/>
  <c r="AH879" i="2"/>
  <c r="AH862" i="2"/>
  <c r="AH883" i="2"/>
  <c r="AH930" i="2"/>
  <c r="AH970" i="2"/>
  <c r="AH1041" i="2"/>
  <c r="AH1097" i="2"/>
  <c r="AH1168" i="2"/>
  <c r="AH1123" i="2"/>
  <c r="AH1203" i="2"/>
  <c r="AH1294" i="2"/>
  <c r="AH1379" i="2"/>
  <c r="AH1459" i="2"/>
  <c r="AH1522" i="2"/>
  <c r="AH1602" i="2"/>
  <c r="AH808" i="2"/>
  <c r="AH840" i="2"/>
  <c r="AH877" i="2"/>
  <c r="AH928" i="2"/>
  <c r="AH991" i="2"/>
  <c r="AH1066" i="2"/>
  <c r="AI1066" i="2" s="1"/>
  <c r="AH1147" i="2"/>
  <c r="AH1224" i="2"/>
  <c r="AH1305" i="2"/>
  <c r="AH1352" i="2"/>
  <c r="AH1344" i="2"/>
  <c r="AH1426" i="2"/>
  <c r="AH1501" i="2"/>
  <c r="AH1551" i="2"/>
  <c r="AH830" i="2"/>
  <c r="AH832" i="2"/>
  <c r="AH874" i="2"/>
  <c r="AH929" i="2"/>
  <c r="AH1026" i="2"/>
  <c r="AH1100" i="2"/>
  <c r="AH1185" i="2"/>
  <c r="AH1275" i="2"/>
  <c r="AH1357" i="2"/>
  <c r="AH1431" i="2"/>
  <c r="AH1499" i="2"/>
  <c r="AH1502" i="2"/>
  <c r="AH1506" i="2"/>
  <c r="AH839" i="2"/>
  <c r="AH899" i="2"/>
  <c r="AH957" i="2"/>
  <c r="AI957" i="2" s="1"/>
  <c r="AH1048" i="2"/>
  <c r="AH1119" i="2"/>
  <c r="AH1196" i="2"/>
  <c r="AH1288" i="2"/>
  <c r="AH1375" i="2"/>
  <c r="AH1445" i="2"/>
  <c r="AH1508" i="2"/>
  <c r="AH1443" i="2"/>
  <c r="AH1581" i="2"/>
  <c r="AH918" i="2"/>
  <c r="AH980" i="2"/>
  <c r="AH1062" i="2"/>
  <c r="AH1148" i="2"/>
  <c r="AH1215" i="2"/>
  <c r="AH1156" i="2"/>
  <c r="AH1223" i="2"/>
  <c r="AH1319" i="2"/>
  <c r="AH1381" i="2"/>
  <c r="AH1542" i="2"/>
  <c r="AH1584" i="2"/>
  <c r="AH894" i="2"/>
  <c r="AH965" i="2"/>
  <c r="AH914" i="2"/>
  <c r="AH937" i="2"/>
  <c r="AI937" i="2" s="1"/>
  <c r="AH984" i="2"/>
  <c r="AH1033" i="2"/>
  <c r="AH981" i="2"/>
  <c r="AH1051" i="2"/>
  <c r="AH1109" i="2"/>
  <c r="AH1181" i="2"/>
  <c r="AH1261" i="2"/>
  <c r="AH1334" i="2"/>
  <c r="AH1415" i="2"/>
  <c r="AH1480" i="2"/>
  <c r="AH1562" i="2"/>
  <c r="AH1603" i="2"/>
  <c r="AH917" i="2"/>
  <c r="AH935" i="2"/>
  <c r="AH959" i="2"/>
  <c r="AH999" i="2"/>
  <c r="AH989" i="2"/>
  <c r="AH992" i="2"/>
  <c r="AH1049" i="2"/>
  <c r="AH1079" i="2"/>
  <c r="AH1137" i="2"/>
  <c r="AH1190" i="2"/>
  <c r="AH1256" i="2"/>
  <c r="AH1321" i="2"/>
  <c r="AI1321" i="2" s="1"/>
  <c r="AH1393" i="2"/>
  <c r="AH1460" i="2"/>
  <c r="AH1512" i="2"/>
  <c r="AH1585" i="2"/>
  <c r="AH1604" i="2"/>
  <c r="AH979" i="2"/>
  <c r="AH956" i="2"/>
  <c r="AH986" i="2"/>
  <c r="AH967" i="2"/>
  <c r="AH1015" i="2"/>
  <c r="AH1064" i="2"/>
  <c r="AH1105" i="2"/>
  <c r="AH1146" i="2"/>
  <c r="AH1180" i="2"/>
  <c r="AH1221" i="2"/>
  <c r="AH1267" i="2"/>
  <c r="AH1326" i="2"/>
  <c r="AH1389" i="2"/>
  <c r="AH1441" i="2"/>
  <c r="AH1497" i="2"/>
  <c r="AH1571" i="2"/>
  <c r="AH1592" i="2"/>
  <c r="AH1606" i="2"/>
  <c r="AH962" i="2"/>
  <c r="AI962" i="2" s="1"/>
  <c r="AH990" i="2"/>
  <c r="AH1030" i="2"/>
  <c r="AH1060" i="2"/>
  <c r="AH1086" i="2"/>
  <c r="AH1134" i="2"/>
  <c r="AH1170" i="2"/>
  <c r="AH1201" i="2"/>
  <c r="AH1238" i="2"/>
  <c r="AH1268" i="2"/>
  <c r="AH1302" i="2"/>
  <c r="AH1340" i="2"/>
  <c r="AH1394" i="2"/>
  <c r="AH1444" i="2"/>
  <c r="AH1495" i="2"/>
  <c r="AH1537" i="2"/>
  <c r="AH1579" i="2"/>
  <c r="AH1601" i="2"/>
  <c r="AH1611" i="2"/>
  <c r="AH805" i="2"/>
  <c r="AH782" i="2"/>
  <c r="AH766" i="2"/>
  <c r="AH801" i="2"/>
  <c r="AH844" i="2"/>
  <c r="AH905" i="2"/>
  <c r="AI905" i="2" s="1"/>
  <c r="AH961" i="2"/>
  <c r="AH1053" i="2"/>
  <c r="AH1011" i="2"/>
  <c r="AH1110" i="2"/>
  <c r="AH1207" i="2"/>
  <c r="AH1309" i="2"/>
  <c r="AH1398" i="2"/>
  <c r="AH1475" i="2"/>
  <c r="AH1588" i="2"/>
  <c r="AH746" i="2"/>
  <c r="AH695" i="2"/>
  <c r="AH730" i="2"/>
  <c r="AH771" i="2"/>
  <c r="AH824" i="2"/>
  <c r="AH906" i="2"/>
  <c r="AH977" i="2"/>
  <c r="AH1082" i="2"/>
  <c r="AH1184" i="2"/>
  <c r="AH1284" i="2"/>
  <c r="AH1311" i="2"/>
  <c r="AH1400" i="2"/>
  <c r="AH1477" i="2"/>
  <c r="AH1538" i="2"/>
  <c r="AH758" i="2"/>
  <c r="AI758" i="2" s="1"/>
  <c r="AH732" i="2"/>
  <c r="AH762" i="2"/>
  <c r="AH812" i="2"/>
  <c r="AH909" i="2"/>
  <c r="AH988" i="2"/>
  <c r="AH1090" i="2"/>
  <c r="AH1192" i="2"/>
  <c r="AH1292" i="2"/>
  <c r="AH1387" i="2"/>
  <c r="AH1461" i="2"/>
  <c r="AH1482" i="2"/>
  <c r="AH1546" i="2"/>
  <c r="AH794" i="2"/>
  <c r="AH778" i="2"/>
  <c r="AH846" i="2"/>
  <c r="AH927" i="2"/>
  <c r="AH1018" i="2"/>
  <c r="AH1107" i="2"/>
  <c r="AH1206" i="2"/>
  <c r="AH1307" i="2"/>
  <c r="AH1396" i="2"/>
  <c r="AH1468" i="2"/>
  <c r="AH1493" i="2"/>
  <c r="AH1560" i="2"/>
  <c r="AI1560" i="2" s="1"/>
  <c r="AH864" i="2"/>
  <c r="AH869" i="2"/>
  <c r="AH939" i="2"/>
  <c r="AH1040" i="2"/>
  <c r="AH1128" i="2"/>
  <c r="AH1154" i="2"/>
  <c r="AH1257" i="2"/>
  <c r="AH1348" i="2"/>
  <c r="AH1435" i="2"/>
  <c r="AH1510" i="2"/>
  <c r="AH1558" i="2"/>
  <c r="AH829" i="2"/>
  <c r="AH873" i="2"/>
  <c r="AH798" i="2"/>
  <c r="AH807" i="2"/>
  <c r="AH853" i="2"/>
  <c r="AH886" i="2"/>
  <c r="AH850" i="2"/>
  <c r="AH913" i="2"/>
  <c r="AH974" i="2"/>
  <c r="AH1067" i="2"/>
  <c r="AH1164" i="2"/>
  <c r="AH1252" i="2"/>
  <c r="AH1342" i="2"/>
  <c r="AI1342" i="2" s="1"/>
  <c r="AH1422" i="2"/>
  <c r="AH1533" i="2"/>
  <c r="AH1587" i="2"/>
  <c r="AH841" i="2"/>
  <c r="AH836" i="2"/>
  <c r="AH818" i="2"/>
  <c r="AH851" i="2"/>
  <c r="AH872" i="2"/>
  <c r="AH916" i="2"/>
  <c r="AH900" i="2"/>
  <c r="AH934" i="2"/>
  <c r="AH987" i="2"/>
  <c r="AH1063" i="2"/>
  <c r="AH1140" i="2"/>
  <c r="AH1218" i="2"/>
  <c r="AH1300" i="2"/>
  <c r="AH1385" i="2"/>
  <c r="AH1456" i="2"/>
  <c r="AH1557" i="2"/>
  <c r="AH1586" i="2"/>
  <c r="AH819" i="2"/>
  <c r="AH849" i="2"/>
  <c r="AH923" i="2"/>
  <c r="AH897" i="2"/>
  <c r="AI897" i="2" s="1"/>
  <c r="AH924" i="2"/>
  <c r="AH951" i="2"/>
  <c r="AH973" i="2"/>
  <c r="AH1023" i="2"/>
  <c r="AH1056" i="2"/>
  <c r="AH1092" i="2"/>
  <c r="AH1153" i="2"/>
  <c r="AH1213" i="2"/>
  <c r="AH1285" i="2"/>
  <c r="AH1354" i="2"/>
  <c r="AH1423" i="2"/>
  <c r="AH1530" i="2"/>
  <c r="AH1564" i="2"/>
  <c r="AH1589" i="2"/>
  <c r="AH854" i="2"/>
  <c r="AH852" i="2"/>
  <c r="AH870" i="2"/>
  <c r="AH953" i="2"/>
  <c r="AH1022" i="2"/>
  <c r="AH1059" i="2"/>
  <c r="AH1073" i="2"/>
  <c r="AH1108" i="2"/>
  <c r="AH1145" i="2"/>
  <c r="AH1169" i="2"/>
  <c r="AI1169" i="2" s="1"/>
  <c r="AH1194" i="2"/>
  <c r="AH1242" i="2"/>
  <c r="AH1298" i="2"/>
  <c r="AH1356" i="2"/>
  <c r="AH1417" i="2"/>
  <c r="AH1470" i="2"/>
  <c r="AH1543" i="2"/>
  <c r="AH1574" i="2"/>
  <c r="AH1597" i="2"/>
  <c r="AH998" i="2"/>
  <c r="AH1042" i="2"/>
  <c r="AH1068" i="2"/>
  <c r="AH1121" i="2"/>
  <c r="AH1173" i="2"/>
  <c r="AH1226" i="2"/>
  <c r="AH1286" i="2"/>
  <c r="AH1343" i="2"/>
  <c r="AH1012" i="2"/>
  <c r="AH1111" i="2"/>
  <c r="AH1208" i="2"/>
  <c r="AH1310" i="2"/>
  <c r="AH1399" i="2"/>
  <c r="AH1476" i="2"/>
  <c r="AH1614" i="2"/>
  <c r="AI1614" i="2" s="1"/>
  <c r="AH985" i="2"/>
  <c r="AH1035" i="2"/>
  <c r="AH1074" i="2"/>
  <c r="AH1135" i="2"/>
  <c r="AH1200" i="2"/>
  <c r="AH1266" i="2"/>
  <c r="AH1333" i="2"/>
  <c r="AH1404" i="2"/>
  <c r="AH1466" i="2"/>
  <c r="AH1526" i="2"/>
  <c r="AH1312" i="2"/>
  <c r="AH1401" i="2"/>
  <c r="AH1478" i="2"/>
  <c r="AH1539" i="2"/>
  <c r="AH1034" i="2"/>
  <c r="AH1084" i="2"/>
  <c r="AH1136" i="2"/>
  <c r="AH1193" i="2"/>
  <c r="AH1272" i="2"/>
  <c r="AH1341" i="2"/>
  <c r="AH1408" i="2"/>
  <c r="AH1473" i="2"/>
  <c r="AH1531" i="2"/>
  <c r="AH1569" i="2"/>
  <c r="AI1569" i="2" s="1"/>
  <c r="AH1593" i="2"/>
  <c r="AH1483" i="2"/>
  <c r="AH1547" i="2"/>
  <c r="AH1093" i="2"/>
  <c r="AH1165" i="2"/>
  <c r="AH1229" i="2"/>
  <c r="AH1295" i="2"/>
  <c r="AH1361" i="2"/>
  <c r="AH1424" i="2"/>
  <c r="AH1488" i="2"/>
  <c r="AH1541" i="2"/>
  <c r="AH1575" i="2"/>
  <c r="AH1599" i="2"/>
  <c r="AH1494" i="2"/>
  <c r="AH1617" i="2"/>
  <c r="AH1179" i="2"/>
  <c r="AH1246" i="2"/>
  <c r="AH1317" i="2"/>
  <c r="AH1388" i="2"/>
  <c r="AH1437" i="2"/>
  <c r="AH1155" i="2"/>
  <c r="AH1258" i="2"/>
  <c r="AH1349" i="2"/>
  <c r="AH1436" i="2"/>
  <c r="AI1436" i="2" s="1"/>
  <c r="AH1511" i="2"/>
  <c r="AH1618" i="2"/>
  <c r="AH993" i="2"/>
  <c r="AH1046" i="2"/>
  <c r="AH1071" i="2"/>
  <c r="AH1112" i="2"/>
  <c r="AH1163" i="2"/>
  <c r="AH1197" i="2"/>
  <c r="AH1249" i="2"/>
  <c r="AH1301" i="2"/>
  <c r="AH1358" i="2"/>
  <c r="AH1416" i="2"/>
  <c r="AH1471" i="2"/>
  <c r="AH1527" i="2"/>
  <c r="AH1565" i="2"/>
  <c r="AH1590" i="2"/>
  <c r="AH1607" i="2"/>
  <c r="AH1613" i="2"/>
  <c r="AH1000" i="2"/>
  <c r="AH1047" i="2"/>
  <c r="AH1072" i="2"/>
  <c r="AH1118" i="2"/>
  <c r="AH1157" i="2"/>
  <c r="AH1198" i="2"/>
  <c r="AI1198" i="2" s="1"/>
  <c r="AH1237" i="2"/>
  <c r="AH1281" i="2"/>
  <c r="AH1328" i="2"/>
  <c r="AH1384" i="2"/>
  <c r="AH1429" i="2"/>
  <c r="AH1485" i="2"/>
  <c r="AH1534" i="2"/>
  <c r="AH1568" i="2"/>
  <c r="AH1591" i="2"/>
  <c r="AH1608" i="2"/>
  <c r="AH1612" i="2"/>
  <c r="AH997" i="2"/>
  <c r="AH1044" i="2"/>
  <c r="AH1078" i="2"/>
  <c r="AH1129" i="2"/>
  <c r="AH1167" i="2"/>
  <c r="AH1209" i="2"/>
  <c r="AH1247" i="2"/>
  <c r="AH1283" i="2"/>
  <c r="AH1320" i="2"/>
  <c r="AH1359" i="2"/>
  <c r="AH1402" i="2"/>
  <c r="AH1455" i="2"/>
  <c r="AH1498" i="2"/>
  <c r="AI1498" i="2" s="1"/>
  <c r="AH1544" i="2"/>
  <c r="AH1573" i="2"/>
  <c r="AH1595" i="2"/>
  <c r="AH1609" i="2"/>
  <c r="AH1615" i="2"/>
  <c r="AH1032" i="2"/>
  <c r="AH1058" i="2"/>
  <c r="AH1081" i="2"/>
  <c r="AH1130" i="2"/>
  <c r="AH1174" i="2"/>
  <c r="AH1222" i="2"/>
  <c r="AH1254" i="2"/>
  <c r="AH1289" i="2"/>
  <c r="AH1324" i="2"/>
  <c r="AH1353" i="2"/>
  <c r="AH1392" i="2"/>
  <c r="AH1427" i="2"/>
  <c r="AH1469" i="2"/>
  <c r="AH1516" i="2"/>
  <c r="AH1552" i="2"/>
  <c r="AH1580" i="2"/>
  <c r="AH1600" i="2"/>
  <c r="AH1610" i="2"/>
  <c r="AH1616" i="2"/>
  <c r="AI1616" i="2" s="1"/>
  <c r="AH205" i="2"/>
  <c r="AH165" i="2"/>
  <c r="AH138" i="2"/>
  <c r="AH14" i="2"/>
  <c r="AQ7" i="2"/>
  <c r="AQ8" i="2"/>
  <c r="AQ9" i="2"/>
  <c r="AQ12" i="2"/>
  <c r="AQ15" i="2"/>
  <c r="AQ23" i="2"/>
  <c r="AQ30" i="2"/>
  <c r="AR30" i="2" s="1"/>
  <c r="AT30" i="2" s="1"/>
  <c r="AQ41" i="2"/>
  <c r="AQ52" i="2"/>
  <c r="AQ80" i="2"/>
  <c r="AR80" i="2" s="1"/>
  <c r="AT80" i="2" s="1"/>
  <c r="AQ107" i="2"/>
  <c r="AQ134" i="2"/>
  <c r="AQ173" i="2"/>
  <c r="AQ214" i="2"/>
  <c r="AQ276" i="2"/>
  <c r="AQ2" i="2"/>
  <c r="AQ4" i="2"/>
  <c r="AQ5" i="2"/>
  <c r="AR5" i="2" s="1"/>
  <c r="AT5" i="2" s="1"/>
  <c r="AQ11" i="2"/>
  <c r="AQ17" i="2"/>
  <c r="AQ26" i="2"/>
  <c r="AQ35" i="2"/>
  <c r="AR35" i="2" s="1"/>
  <c r="AT35" i="2" s="1"/>
  <c r="AQ46" i="2"/>
  <c r="AQ69" i="2"/>
  <c r="AQ94" i="2"/>
  <c r="AQ122" i="2"/>
  <c r="AQ155" i="2"/>
  <c r="AQ199" i="2"/>
  <c r="AQ244" i="2"/>
  <c r="AQ3" i="2"/>
  <c r="AQ6" i="2"/>
  <c r="AR6" i="2" s="1"/>
  <c r="AT6" i="2" s="1"/>
  <c r="AQ13" i="2"/>
  <c r="AQ18" i="2"/>
  <c r="AQ28" i="2"/>
  <c r="AR28" i="2" s="1"/>
  <c r="AT28" i="2" s="1"/>
  <c r="AQ36" i="2"/>
  <c r="AQ45" i="2"/>
  <c r="AQ67" i="2"/>
  <c r="AQ93" i="2"/>
  <c r="AQ120" i="2"/>
  <c r="AQ151" i="2"/>
  <c r="AQ196" i="2"/>
  <c r="AQ237" i="2"/>
  <c r="AR237" i="2" s="1"/>
  <c r="AT237" i="2" s="1"/>
  <c r="AQ10" i="2"/>
  <c r="AQ16" i="2"/>
  <c r="AQ25" i="2"/>
  <c r="AQ31" i="2"/>
  <c r="AR31" i="2" s="1"/>
  <c r="AT31" i="2" s="1"/>
  <c r="AQ40" i="2"/>
  <c r="AQ48" i="2"/>
  <c r="AQ73" i="2"/>
  <c r="AQ96" i="2"/>
  <c r="AQ124" i="2"/>
  <c r="AQ157" i="2"/>
  <c r="AQ200" i="2"/>
  <c r="AQ242" i="2"/>
  <c r="AQ22" i="2"/>
  <c r="AR22" i="2" s="1"/>
  <c r="AT22" i="2" s="1"/>
  <c r="AQ29" i="2"/>
  <c r="AQ34" i="2"/>
  <c r="AQ44" i="2"/>
  <c r="AR44" i="2" s="1"/>
  <c r="AT44" i="2" s="1"/>
  <c r="AQ57" i="2"/>
  <c r="AQ78" i="2"/>
  <c r="AQ104" i="2"/>
  <c r="AQ127" i="2"/>
  <c r="AQ164" i="2"/>
  <c r="AQ207" i="2"/>
  <c r="AQ257" i="2"/>
  <c r="AQ90" i="2"/>
  <c r="AR90" i="2" s="1"/>
  <c r="AT90" i="2" s="1"/>
  <c r="AQ19" i="2"/>
  <c r="AQ21" i="2"/>
  <c r="AQ20" i="2"/>
  <c r="AQ24" i="2"/>
  <c r="AR24" i="2" s="1"/>
  <c r="AT24" i="2" s="1"/>
  <c r="AQ27" i="2"/>
  <c r="AQ32" i="2"/>
  <c r="AQ43" i="2"/>
  <c r="AQ49" i="2"/>
  <c r="AQ75" i="2"/>
  <c r="AQ103" i="2"/>
  <c r="AQ128" i="2"/>
  <c r="AQ168" i="2"/>
  <c r="AQ211" i="2"/>
  <c r="AR211" i="2" s="1"/>
  <c r="AT211" i="2" s="1"/>
  <c r="AQ265" i="2"/>
  <c r="AQ344" i="2"/>
  <c r="AQ181" i="2"/>
  <c r="AR181" i="2" s="1"/>
  <c r="AT181" i="2" s="1"/>
  <c r="AQ131" i="2"/>
  <c r="AQ38" i="2"/>
  <c r="AQ37" i="2"/>
  <c r="AQ33" i="2"/>
  <c r="AQ39" i="2"/>
  <c r="AQ42" i="2"/>
  <c r="AQ47" i="2"/>
  <c r="AQ66" i="2"/>
  <c r="AR66" i="2" s="1"/>
  <c r="AT66" i="2" s="1"/>
  <c r="AQ89" i="2"/>
  <c r="AQ119" i="2"/>
  <c r="AQ149" i="2"/>
  <c r="AQ197" i="2"/>
  <c r="AR197" i="2" s="1"/>
  <c r="AT197" i="2" s="1"/>
  <c r="AQ241" i="2"/>
  <c r="AQ322" i="2"/>
  <c r="AQ424" i="2"/>
  <c r="AQ544" i="2"/>
  <c r="AQ550" i="2"/>
  <c r="AQ287" i="2"/>
  <c r="AQ201" i="2"/>
  <c r="AQ62" i="2"/>
  <c r="AQ54" i="2"/>
  <c r="AR54" i="2" s="1"/>
  <c r="AT54" i="2" s="1"/>
  <c r="AQ50" i="2"/>
  <c r="AQ56" i="2"/>
  <c r="AQ68" i="2"/>
  <c r="AR68" i="2" s="1"/>
  <c r="AT68" i="2" s="1"/>
  <c r="AQ86" i="2"/>
  <c r="AQ115" i="2"/>
  <c r="AQ143" i="2"/>
  <c r="AQ192" i="2"/>
  <c r="AQ236" i="2"/>
  <c r="AQ316" i="2"/>
  <c r="AQ426" i="2"/>
  <c r="AQ555" i="2"/>
  <c r="AR555" i="2" s="1"/>
  <c r="AT555" i="2" s="1"/>
  <c r="AQ691" i="2"/>
  <c r="AQ814" i="2"/>
  <c r="AQ1594" i="2"/>
  <c r="AQ1025" i="2"/>
  <c r="AR1025" i="2" s="1"/>
  <c r="AT1025" i="2" s="1"/>
  <c r="AQ581" i="2"/>
  <c r="AQ108" i="2"/>
  <c r="AQ112" i="2"/>
  <c r="AQ106" i="2"/>
  <c r="AQ97" i="2"/>
  <c r="AQ105" i="2"/>
  <c r="AQ121" i="2"/>
  <c r="AQ145" i="2"/>
  <c r="AQ195" i="2"/>
  <c r="AR195" i="2" s="1"/>
  <c r="AT195" i="2" s="1"/>
  <c r="AQ250" i="2"/>
  <c r="AQ339" i="2"/>
  <c r="AQ449" i="2"/>
  <c r="AR449" i="2" s="1"/>
  <c r="AT449" i="2" s="1"/>
  <c r="AQ594" i="2"/>
  <c r="AQ736" i="2"/>
  <c r="AQ878" i="2"/>
  <c r="AQ1061" i="2"/>
  <c r="AQ1227" i="2"/>
  <c r="AQ378" i="2"/>
  <c r="AQ280" i="2"/>
  <c r="AQ288" i="2"/>
  <c r="AR288" i="2" s="1"/>
  <c r="AT288" i="2" s="1"/>
  <c r="AQ298" i="2"/>
  <c r="AQ351" i="2"/>
  <c r="AQ379" i="2"/>
  <c r="AQ430" i="2"/>
  <c r="AR430" i="2" s="1"/>
  <c r="AT430" i="2" s="1"/>
  <c r="AQ490" i="2"/>
  <c r="AQ573" i="2"/>
  <c r="AQ658" i="2"/>
  <c r="AQ756" i="2"/>
  <c r="AQ858" i="2"/>
  <c r="AQ978" i="2"/>
  <c r="AQ1124" i="2"/>
  <c r="AQ1243" i="2"/>
  <c r="AQ1350" i="2"/>
  <c r="AR1350" i="2" s="1"/>
  <c r="AT1350" i="2" s="1"/>
  <c r="AQ284" i="2"/>
  <c r="AQ302" i="2"/>
  <c r="AQ328" i="2"/>
  <c r="AR328" i="2" s="1"/>
  <c r="AT328" i="2" s="1"/>
  <c r="AQ362" i="2"/>
  <c r="AQ404" i="2"/>
  <c r="AQ466" i="2"/>
  <c r="AQ543" i="2"/>
  <c r="AQ636" i="2"/>
  <c r="AQ739" i="2"/>
  <c r="AQ833" i="2"/>
  <c r="AQ960" i="2"/>
  <c r="AR960" i="2" s="1"/>
  <c r="AT960" i="2" s="1"/>
  <c r="AQ1102" i="2"/>
  <c r="AQ1230" i="2"/>
  <c r="AQ1337" i="2"/>
  <c r="AQ305" i="2"/>
  <c r="AR305" i="2" s="1"/>
  <c r="AT305" i="2" s="1"/>
  <c r="AQ331" i="2"/>
  <c r="AQ365" i="2"/>
  <c r="AQ405" i="2"/>
  <c r="AQ470" i="2"/>
  <c r="AQ549" i="2"/>
  <c r="AQ639" i="2"/>
  <c r="AQ740" i="2"/>
  <c r="AQ835" i="2"/>
  <c r="AQ963" i="2"/>
  <c r="AR963" i="2" s="1"/>
  <c r="AT963" i="2" s="1"/>
  <c r="AQ1104" i="2"/>
  <c r="AQ1231" i="2"/>
  <c r="AQ1346" i="2"/>
  <c r="AR1346" i="2" s="1"/>
  <c r="AT1346" i="2" s="1"/>
  <c r="AQ350" i="2"/>
  <c r="AQ376" i="2"/>
  <c r="AQ427" i="2"/>
  <c r="AQ487" i="2"/>
  <c r="AQ563" i="2"/>
  <c r="AQ650" i="2"/>
  <c r="AQ750" i="2"/>
  <c r="AQ856" i="2"/>
  <c r="AR856" i="2" s="1"/>
  <c r="AT856" i="2" s="1"/>
  <c r="AQ983" i="2"/>
  <c r="AQ1127" i="2"/>
  <c r="AQ1248" i="2"/>
  <c r="AQ1362" i="2"/>
  <c r="AR1362" i="2" s="1"/>
  <c r="AT1362" i="2" s="1"/>
  <c r="AQ419" i="2"/>
  <c r="AQ464" i="2"/>
  <c r="AQ520" i="2"/>
  <c r="AQ592" i="2"/>
  <c r="AQ676" i="2"/>
  <c r="AQ760" i="2"/>
  <c r="AQ875" i="2"/>
  <c r="AQ1006" i="2"/>
  <c r="AQ1144" i="2"/>
  <c r="AR1144" i="2" s="1"/>
  <c r="AT1144" i="2" s="1"/>
  <c r="AQ1265" i="2"/>
  <c r="AQ1378" i="2"/>
  <c r="AQ289" i="2"/>
  <c r="AR289" i="2" s="1"/>
  <c r="AT289" i="2" s="1"/>
  <c r="AQ300" i="2"/>
  <c r="AQ319" i="2"/>
  <c r="AQ368" i="2"/>
  <c r="AQ387" i="2"/>
  <c r="AQ423" i="2"/>
  <c r="AQ472" i="2"/>
  <c r="AQ538" i="2"/>
  <c r="AQ615" i="2"/>
  <c r="AR615" i="2" s="1"/>
  <c r="AT615" i="2" s="1"/>
  <c r="AQ705" i="2"/>
  <c r="AQ792" i="2"/>
  <c r="AQ912" i="2"/>
  <c r="AQ1045" i="2"/>
  <c r="AR1045" i="2" s="1"/>
  <c r="AT1045" i="2" s="1"/>
  <c r="AQ1166" i="2"/>
  <c r="AQ1279" i="2"/>
  <c r="AQ1386" i="2"/>
  <c r="AQ281" i="2"/>
  <c r="AQ291" i="2"/>
  <c r="AQ335" i="2"/>
  <c r="AQ357" i="2"/>
  <c r="AQ408" i="2"/>
  <c r="AQ439" i="2"/>
  <c r="AR439" i="2" s="1"/>
  <c r="AT439" i="2" s="1"/>
  <c r="AQ482" i="2"/>
  <c r="AQ547" i="2"/>
  <c r="AQ619" i="2"/>
  <c r="AR619" i="2" s="1"/>
  <c r="AT619" i="2" s="1"/>
  <c r="AQ701" i="2"/>
  <c r="AQ787" i="2"/>
  <c r="AQ890" i="2"/>
  <c r="AQ1020" i="2"/>
  <c r="AQ1141" i="2"/>
  <c r="AQ1253" i="2"/>
  <c r="AQ1355" i="2"/>
  <c r="AQ1442" i="2"/>
  <c r="AR1442" i="2" s="1"/>
  <c r="AT1442" i="2" s="1"/>
  <c r="AQ323" i="2"/>
  <c r="AQ310" i="2"/>
  <c r="AQ327" i="2"/>
  <c r="AQ346" i="2"/>
  <c r="AR346" i="2" s="1"/>
  <c r="AT346" i="2" s="1"/>
  <c r="AQ429" i="2"/>
  <c r="AQ456" i="2"/>
  <c r="AQ508" i="2"/>
  <c r="AQ566" i="2"/>
  <c r="AQ634" i="2"/>
  <c r="AQ717" i="2"/>
  <c r="AQ791" i="2"/>
  <c r="AQ892" i="2"/>
  <c r="AQ1013" i="2"/>
  <c r="AR1013" i="2" s="1"/>
  <c r="AT1013" i="2" s="1"/>
  <c r="AQ1133" i="2"/>
  <c r="AQ1244" i="2"/>
  <c r="AQ1345" i="2"/>
  <c r="AR1345" i="2" s="1"/>
  <c r="AT1345" i="2" s="1"/>
  <c r="AQ1430" i="2"/>
  <c r="AQ1507" i="2"/>
  <c r="AQ313" i="2"/>
  <c r="AQ330" i="2"/>
  <c r="AQ349" i="2"/>
  <c r="AQ370" i="2"/>
  <c r="AQ453" i="2"/>
  <c r="AQ479" i="2"/>
  <c r="AR479" i="2" s="1"/>
  <c r="AT479" i="2" s="1"/>
  <c r="AQ523" i="2"/>
  <c r="AQ584" i="2"/>
  <c r="AQ653" i="2"/>
  <c r="AQ727" i="2"/>
  <c r="AR727" i="2" s="1"/>
  <c r="AT727" i="2" s="1"/>
  <c r="AQ799" i="2"/>
  <c r="AQ901" i="2"/>
  <c r="AQ1016" i="2"/>
  <c r="AQ1131" i="2"/>
  <c r="AQ1236" i="2"/>
  <c r="AQ1335" i="2"/>
  <c r="AQ1425" i="2"/>
  <c r="AQ1500" i="2"/>
  <c r="AQ1554" i="2"/>
  <c r="AR1554" i="2" s="1"/>
  <c r="AT1554" i="2" s="1"/>
  <c r="AQ229" i="2"/>
  <c r="AQ240" i="2"/>
  <c r="AQ254" i="2"/>
  <c r="AR254" i="2" s="1"/>
  <c r="AT254" i="2" s="1"/>
  <c r="AQ285" i="2"/>
  <c r="AQ321" i="2"/>
  <c r="AQ367" i="2"/>
  <c r="AQ425" i="2"/>
  <c r="AQ499" i="2"/>
  <c r="AQ587" i="2"/>
  <c r="AQ683" i="2"/>
  <c r="AQ775" i="2"/>
  <c r="AR775" i="2" s="1"/>
  <c r="AT775" i="2" s="1"/>
  <c r="AQ887" i="2"/>
  <c r="AQ1027" i="2"/>
  <c r="AQ1159" i="2"/>
  <c r="AQ1270" i="2"/>
  <c r="AR1270" i="2" s="1"/>
  <c r="AT1270" i="2" s="1"/>
  <c r="AQ230" i="2"/>
  <c r="AQ247" i="2"/>
  <c r="AQ272" i="2"/>
  <c r="AQ297" i="2"/>
  <c r="AQ342" i="2"/>
  <c r="AQ395" i="2"/>
  <c r="AQ471" i="2"/>
  <c r="AQ561" i="2"/>
  <c r="AQ663" i="2"/>
  <c r="AR663" i="2" s="1"/>
  <c r="AT663" i="2" s="1"/>
  <c r="AQ764" i="2"/>
  <c r="AQ876" i="2"/>
  <c r="AQ1009" i="2"/>
  <c r="AR1009" i="2" s="1"/>
  <c r="AT1009" i="2" s="1"/>
  <c r="AQ1151" i="2"/>
  <c r="AQ1262" i="2"/>
  <c r="AQ245" i="2"/>
  <c r="AQ270" i="2"/>
  <c r="AQ290" i="2"/>
  <c r="AQ334" i="2"/>
  <c r="AQ400" i="2"/>
  <c r="AQ478" i="2"/>
  <c r="AR478" i="2" s="1"/>
  <c r="AT478" i="2" s="1"/>
  <c r="AQ571" i="2"/>
  <c r="AQ672" i="2"/>
  <c r="AQ770" i="2"/>
  <c r="AQ880" i="2"/>
  <c r="AR880" i="2" s="1"/>
  <c r="AT880" i="2" s="1"/>
  <c r="AQ1010" i="2"/>
  <c r="AQ1149" i="2"/>
  <c r="AQ1264" i="2"/>
  <c r="AQ279" i="2"/>
  <c r="AQ296" i="2"/>
  <c r="AQ355" i="2"/>
  <c r="AQ418" i="2"/>
  <c r="AQ485" i="2"/>
  <c r="AQ578" i="2"/>
  <c r="AR578" i="2" s="1"/>
  <c r="AT578" i="2" s="1"/>
  <c r="AQ681" i="2"/>
  <c r="AQ780" i="2"/>
  <c r="AQ902" i="2"/>
  <c r="AR902" i="2" s="1"/>
  <c r="AT902" i="2" s="1"/>
  <c r="AQ1031" i="2"/>
  <c r="AQ1158" i="2"/>
  <c r="AQ1282" i="2"/>
  <c r="AQ329" i="2"/>
  <c r="AQ373" i="2"/>
  <c r="AQ432" i="2"/>
  <c r="AQ502" i="2"/>
  <c r="AQ595" i="2"/>
  <c r="AR595" i="2" s="1"/>
  <c r="AT595" i="2" s="1"/>
  <c r="AQ688" i="2"/>
  <c r="AQ796" i="2"/>
  <c r="AQ919" i="2"/>
  <c r="AQ1052" i="2"/>
  <c r="AR1052" i="2" s="1"/>
  <c r="AT1052" i="2" s="1"/>
  <c r="AQ1182" i="2"/>
  <c r="AQ1303" i="2"/>
  <c r="AQ246" i="2"/>
  <c r="AQ264" i="2"/>
  <c r="AQ274" i="2"/>
  <c r="AQ301" i="2"/>
  <c r="AQ326" i="2"/>
  <c r="AQ358" i="2"/>
  <c r="AQ399" i="2"/>
  <c r="AR399" i="2" s="1"/>
  <c r="AT399" i="2" s="1"/>
  <c r="AQ462" i="2"/>
  <c r="AQ537" i="2"/>
  <c r="AQ626" i="2"/>
  <c r="AR626" i="2" s="1"/>
  <c r="AT626" i="2" s="1"/>
  <c r="AQ725" i="2"/>
  <c r="AQ810" i="2"/>
  <c r="AQ932" i="2"/>
  <c r="AQ1065" i="2"/>
  <c r="AQ1189" i="2"/>
  <c r="AQ1304" i="2"/>
  <c r="AQ232" i="2"/>
  <c r="AQ227" i="2"/>
  <c r="AR227" i="2" s="1"/>
  <c r="AT227" i="2" s="1"/>
  <c r="AQ271" i="2"/>
  <c r="AQ303" i="2"/>
  <c r="AQ347" i="2"/>
  <c r="AQ371" i="2"/>
  <c r="AR371" i="2" s="1"/>
  <c r="AT371" i="2" s="1"/>
  <c r="AQ410" i="2"/>
  <c r="AQ467" i="2"/>
  <c r="AQ535" i="2"/>
  <c r="AQ617" i="2"/>
  <c r="AQ709" i="2"/>
  <c r="AQ795" i="2"/>
  <c r="AQ911" i="2"/>
  <c r="AQ1037" i="2"/>
  <c r="AQ1160" i="2"/>
  <c r="AR1160" i="2" s="1"/>
  <c r="AT1160" i="2" s="1"/>
  <c r="AQ1269" i="2"/>
  <c r="AQ1374" i="2"/>
  <c r="AQ228" i="2"/>
  <c r="AR228" i="2" s="1"/>
  <c r="AT228" i="2" s="1"/>
  <c r="AQ235" i="2"/>
  <c r="AQ267" i="2"/>
  <c r="AQ307" i="2"/>
  <c r="AQ380" i="2"/>
  <c r="AQ401" i="2"/>
  <c r="AQ433" i="2"/>
  <c r="AQ481" i="2"/>
  <c r="AQ552" i="2"/>
  <c r="AR552" i="2" s="1"/>
  <c r="AT552" i="2" s="1"/>
  <c r="AQ622" i="2"/>
  <c r="AQ706" i="2"/>
  <c r="AQ788" i="2"/>
  <c r="AQ889" i="2"/>
  <c r="AR889" i="2" s="1"/>
  <c r="AT889" i="2" s="1"/>
  <c r="AQ1014" i="2"/>
  <c r="AQ1138" i="2"/>
  <c r="AQ1245" i="2"/>
  <c r="AQ1347" i="2"/>
  <c r="AQ1433" i="2"/>
  <c r="AQ252" i="2"/>
  <c r="AQ249" i="2"/>
  <c r="AQ256" i="2"/>
  <c r="AQ283" i="2"/>
  <c r="AR283" i="2" s="1"/>
  <c r="AT283" i="2" s="1"/>
  <c r="AQ417" i="2"/>
  <c r="AQ431" i="2"/>
  <c r="AQ452" i="2"/>
  <c r="AR452" i="2" s="1"/>
  <c r="AT452" i="2" s="1"/>
  <c r="AQ504" i="2"/>
  <c r="AQ565" i="2"/>
  <c r="AQ631" i="2"/>
  <c r="AQ715" i="2"/>
  <c r="AQ789" i="2"/>
  <c r="AQ888" i="2"/>
  <c r="AQ1007" i="2"/>
  <c r="AQ1132" i="2"/>
  <c r="AR1132" i="2" s="1"/>
  <c r="AT1132" i="2" s="1"/>
  <c r="AQ1239" i="2"/>
  <c r="AQ1339" i="2"/>
  <c r="AQ1428" i="2"/>
  <c r="AQ1504" i="2"/>
  <c r="AR1504" i="2" s="1"/>
  <c r="AT1504" i="2" s="1"/>
  <c r="AQ458" i="2"/>
  <c r="AQ340" i="2"/>
  <c r="AQ359" i="2"/>
  <c r="AQ377" i="2"/>
  <c r="AQ414" i="2"/>
  <c r="AQ459" i="2"/>
  <c r="AQ519" i="2"/>
  <c r="AQ588" i="2"/>
  <c r="AQ661" i="2"/>
  <c r="AR661" i="2" s="1"/>
  <c r="AT661" i="2" s="1"/>
  <c r="AQ754" i="2"/>
  <c r="AQ845" i="2"/>
  <c r="AQ958" i="2"/>
  <c r="AR958" i="2" s="1"/>
  <c r="AT958" i="2" s="1"/>
  <c r="AQ1094" i="2"/>
  <c r="AQ1219" i="2"/>
  <c r="AQ1325" i="2"/>
  <c r="AQ1419" i="2"/>
  <c r="AQ333" i="2"/>
  <c r="AQ364" i="2"/>
  <c r="AQ396" i="2"/>
  <c r="AQ442" i="2"/>
  <c r="AR442" i="2" s="1"/>
  <c r="AT442" i="2" s="1"/>
  <c r="AQ503" i="2"/>
  <c r="AQ575" i="2"/>
  <c r="AQ652" i="2"/>
  <c r="AQ744" i="2"/>
  <c r="AR744" i="2" s="1"/>
  <c r="AT744" i="2" s="1"/>
  <c r="AQ828" i="2"/>
  <c r="AQ945" i="2"/>
  <c r="AQ1080" i="2"/>
  <c r="AQ1202" i="2"/>
  <c r="AQ1315" i="2"/>
  <c r="AQ1411" i="2"/>
  <c r="AQ366" i="2"/>
  <c r="AQ402" i="2"/>
  <c r="AQ448" i="2"/>
  <c r="AR448" i="2" s="1"/>
  <c r="AT448" i="2" s="1"/>
  <c r="AQ514" i="2"/>
  <c r="AQ583" i="2"/>
  <c r="AQ660" i="2"/>
  <c r="AR660" i="2" s="1"/>
  <c r="AT660" i="2" s="1"/>
  <c r="AQ751" i="2"/>
  <c r="AQ837" i="2"/>
  <c r="AQ954" i="2"/>
  <c r="AQ1087" i="2"/>
  <c r="AQ1211" i="2"/>
  <c r="AQ1323" i="2"/>
  <c r="AQ1421" i="2"/>
  <c r="AQ420" i="2"/>
  <c r="AR420" i="2" s="1"/>
  <c r="AT420" i="2" s="1"/>
  <c r="AQ474" i="2"/>
  <c r="AQ530" i="2"/>
  <c r="AQ601" i="2"/>
  <c r="AQ685" i="2"/>
  <c r="AR685" i="2" s="1"/>
  <c r="AT685" i="2" s="1"/>
  <c r="AQ763" i="2"/>
  <c r="AQ867" i="2"/>
  <c r="AQ976" i="2"/>
  <c r="AQ1115" i="2"/>
  <c r="AQ1233" i="2"/>
  <c r="AQ1338" i="2"/>
  <c r="AQ1432" i="2"/>
  <c r="AQ510" i="2"/>
  <c r="AQ567" i="2"/>
  <c r="AR567" i="2" s="1"/>
  <c r="AT567" i="2" s="1"/>
  <c r="AQ632" i="2"/>
  <c r="AQ714" i="2"/>
  <c r="AQ790" i="2"/>
  <c r="AR790" i="2" s="1"/>
  <c r="AT790" i="2" s="1"/>
  <c r="AQ893" i="2"/>
  <c r="AQ1021" i="2"/>
  <c r="AQ1143" i="2"/>
  <c r="AQ1259" i="2"/>
  <c r="AQ1364" i="2"/>
  <c r="AQ1454" i="2"/>
  <c r="AQ336" i="2"/>
  <c r="AQ360" i="2"/>
  <c r="AR360" i="2" s="1"/>
  <c r="AT360" i="2" s="1"/>
  <c r="AQ384" i="2"/>
  <c r="AQ412" i="2"/>
  <c r="AQ446" i="2"/>
  <c r="AQ494" i="2"/>
  <c r="AR494" i="2" s="1"/>
  <c r="AT494" i="2" s="1"/>
  <c r="AQ553" i="2"/>
  <c r="AQ621" i="2"/>
  <c r="AQ699" i="2"/>
  <c r="AQ783" i="2"/>
  <c r="AQ885" i="2"/>
  <c r="AQ1005" i="2"/>
  <c r="AQ1139" i="2"/>
  <c r="AQ1250" i="2"/>
  <c r="AQ1351" i="2"/>
  <c r="AR1351" i="2" s="1"/>
  <c r="AT1351" i="2" s="1"/>
  <c r="AQ1440" i="2"/>
  <c r="AQ341" i="2"/>
  <c r="AQ363" i="2"/>
  <c r="AR363" i="2" s="1"/>
  <c r="AT363" i="2" s="1"/>
  <c r="AQ385" i="2"/>
  <c r="AQ415" i="2"/>
  <c r="AQ447" i="2"/>
  <c r="AQ488" i="2"/>
  <c r="AQ542" i="2"/>
  <c r="AQ609" i="2"/>
  <c r="AQ690" i="2"/>
  <c r="AQ767" i="2"/>
  <c r="AR767" i="2" s="1"/>
  <c r="AT767" i="2" s="1"/>
  <c r="AQ865" i="2"/>
  <c r="AQ968" i="2"/>
  <c r="AQ1098" i="2"/>
  <c r="AQ1216" i="2"/>
  <c r="AR1216" i="2" s="1"/>
  <c r="AT1216" i="2" s="1"/>
  <c r="AQ1322" i="2"/>
  <c r="AQ1414" i="2"/>
  <c r="AQ1491" i="2"/>
  <c r="AQ337" i="2"/>
  <c r="AQ361" i="2"/>
  <c r="AQ391" i="2"/>
  <c r="AQ422" i="2"/>
  <c r="AQ451" i="2"/>
  <c r="AQ495" i="2"/>
  <c r="AR495" i="2" s="1"/>
  <c r="AT495" i="2" s="1"/>
  <c r="AQ541" i="2"/>
  <c r="AQ602" i="2"/>
  <c r="AQ684" i="2"/>
  <c r="AR684" i="2" s="1"/>
  <c r="AT684" i="2" s="1"/>
  <c r="AQ757" i="2"/>
  <c r="AQ843" i="2"/>
  <c r="AQ947" i="2"/>
  <c r="AQ1069" i="2"/>
  <c r="AQ1186" i="2"/>
  <c r="AQ1296" i="2"/>
  <c r="AQ1391" i="2"/>
  <c r="AQ1467" i="2"/>
  <c r="AR1467" i="2" s="1"/>
  <c r="AT1467" i="2" s="1"/>
  <c r="AQ1536" i="2"/>
  <c r="AQ354" i="2"/>
  <c r="AQ369" i="2"/>
  <c r="AQ389" i="2"/>
  <c r="AR389" i="2" s="1"/>
  <c r="AT389" i="2" s="1"/>
  <c r="AQ421" i="2"/>
  <c r="AQ455" i="2"/>
  <c r="AQ497" i="2"/>
  <c r="AQ540" i="2"/>
  <c r="AQ599" i="2"/>
  <c r="AQ679" i="2"/>
  <c r="AQ755" i="2"/>
  <c r="AQ827" i="2"/>
  <c r="AQ931" i="2"/>
  <c r="AR931" i="2" s="1"/>
  <c r="AT931" i="2" s="1"/>
  <c r="AQ1057" i="2"/>
  <c r="AQ1171" i="2"/>
  <c r="AQ1271" i="2"/>
  <c r="AR1271" i="2" s="1"/>
  <c r="AT1271" i="2" s="1"/>
  <c r="AQ1373" i="2"/>
  <c r="AQ1457" i="2"/>
  <c r="AQ1523" i="2"/>
  <c r="AQ1567" i="2"/>
  <c r="AQ95" i="2"/>
  <c r="AQ87" i="2"/>
  <c r="AQ83" i="2"/>
  <c r="AQ76" i="2"/>
  <c r="AR76" i="2" s="1"/>
  <c r="AT76" i="2" s="1"/>
  <c r="AQ74" i="2"/>
  <c r="AQ81" i="2"/>
  <c r="AQ85" i="2"/>
  <c r="AQ100" i="2"/>
  <c r="AR100" i="2" s="1"/>
  <c r="AT100" i="2" s="1"/>
  <c r="AQ118" i="2"/>
  <c r="AQ139" i="2"/>
  <c r="AQ175" i="2"/>
  <c r="AQ210" i="2"/>
  <c r="AQ253" i="2"/>
  <c r="AQ315" i="2"/>
  <c r="AQ398" i="2"/>
  <c r="AQ71" i="2"/>
  <c r="AQ63" i="2"/>
  <c r="AR63" i="2" s="1"/>
  <c r="AT63" i="2" s="1"/>
  <c r="AQ59" i="2"/>
  <c r="AQ60" i="2"/>
  <c r="AQ65" i="2"/>
  <c r="AR65" i="2" s="1"/>
  <c r="AT65" i="2" s="1"/>
  <c r="AQ79" i="2"/>
  <c r="AQ92" i="2"/>
  <c r="AQ113" i="2"/>
  <c r="AQ135" i="2"/>
  <c r="AQ166" i="2"/>
  <c r="AQ202" i="2"/>
  <c r="AQ239" i="2"/>
  <c r="AQ299" i="2"/>
  <c r="AR299" i="2" s="1"/>
  <c r="AT299" i="2" s="1"/>
  <c r="AQ386" i="2"/>
  <c r="AQ51" i="2"/>
  <c r="AQ53" i="2"/>
  <c r="AQ58" i="2"/>
  <c r="AR58" i="2" s="1"/>
  <c r="AT58" i="2" s="1"/>
  <c r="AQ64" i="2"/>
  <c r="AQ77" i="2"/>
  <c r="AQ91" i="2"/>
  <c r="AQ114" i="2"/>
  <c r="AQ136" i="2"/>
  <c r="AQ169" i="2"/>
  <c r="AQ204" i="2"/>
  <c r="AQ243" i="2"/>
  <c r="AQ308" i="2"/>
  <c r="AR308" i="2" s="1"/>
  <c r="AT308" i="2" s="1"/>
  <c r="AQ394" i="2"/>
  <c r="AQ55" i="2"/>
  <c r="AQ61" i="2"/>
  <c r="AR61" i="2" s="1"/>
  <c r="AT61" i="2" s="1"/>
  <c r="AQ72" i="2"/>
  <c r="AQ84" i="2"/>
  <c r="AQ99" i="2"/>
  <c r="AQ117" i="2"/>
  <c r="AQ141" i="2"/>
  <c r="AQ178" i="2"/>
  <c r="AQ212" i="2"/>
  <c r="AQ260" i="2"/>
  <c r="AR260" i="2" s="1"/>
  <c r="AT260" i="2" s="1"/>
  <c r="AQ325" i="2"/>
  <c r="AQ411" i="2"/>
  <c r="AQ70" i="2"/>
  <c r="AQ82" i="2"/>
  <c r="AR82" i="2" s="1"/>
  <c r="AT82" i="2" s="1"/>
  <c r="AQ88" i="2"/>
  <c r="AQ110" i="2"/>
  <c r="AQ125" i="2"/>
  <c r="AQ148" i="2"/>
  <c r="AQ183" i="2"/>
  <c r="AQ220" i="2"/>
  <c r="AQ273" i="2"/>
  <c r="AQ345" i="2"/>
  <c r="AQ434" i="2"/>
  <c r="AR434" i="2" s="1"/>
  <c r="AT434" i="2" s="1"/>
  <c r="AQ728" i="2"/>
  <c r="AQ130" i="2"/>
  <c r="AQ123" i="2"/>
  <c r="AR123" i="2" s="1"/>
  <c r="AT123" i="2" s="1"/>
  <c r="AQ111" i="2"/>
  <c r="AQ102" i="2"/>
  <c r="AQ98" i="2"/>
  <c r="AQ101" i="2"/>
  <c r="AQ109" i="2"/>
  <c r="AQ116" i="2"/>
  <c r="AQ133" i="2"/>
  <c r="AQ156" i="2"/>
  <c r="AR156" i="2" s="1"/>
  <c r="AT156" i="2" s="1"/>
  <c r="AQ188" i="2"/>
  <c r="AQ221" i="2"/>
  <c r="AQ275" i="2"/>
  <c r="AQ343" i="2"/>
  <c r="AR343" i="2" s="1"/>
  <c r="AT343" i="2" s="1"/>
  <c r="AQ428" i="2"/>
  <c r="AQ1377" i="2"/>
  <c r="AQ972" i="2"/>
  <c r="AQ198" i="2"/>
  <c r="AQ177" i="2"/>
  <c r="AQ147" i="2"/>
  <c r="AQ137" i="2"/>
  <c r="AQ129" i="2"/>
  <c r="AQ126" i="2"/>
  <c r="AR126" i="2" s="1"/>
  <c r="AT126" i="2" s="1"/>
  <c r="AQ132" i="2"/>
  <c r="AQ140" i="2"/>
  <c r="AQ158" i="2"/>
  <c r="AR158" i="2" s="1"/>
  <c r="AT158" i="2" s="1"/>
  <c r="AQ187" i="2"/>
  <c r="AQ218" i="2"/>
  <c r="AQ261" i="2"/>
  <c r="AQ318" i="2"/>
  <c r="AQ397" i="2"/>
  <c r="AR397" i="2" s="1"/>
  <c r="AT397" i="2" s="1"/>
  <c r="AQ493" i="2"/>
  <c r="AQ1621" i="2"/>
  <c r="AQ1576" i="2"/>
  <c r="AR1576" i="2" s="1"/>
  <c r="AT1576" i="2" s="1"/>
  <c r="AQ1297" i="2"/>
  <c r="AQ311" i="2"/>
  <c r="AQ248" i="2"/>
  <c r="AQ216" i="2"/>
  <c r="AR216" i="2" s="1"/>
  <c r="AT216" i="2" s="1"/>
  <c r="AQ194" i="2"/>
  <c r="AQ180" i="2"/>
  <c r="AQ172" i="2"/>
  <c r="AQ176" i="2"/>
  <c r="AQ186" i="2"/>
  <c r="AQ209" i="2"/>
  <c r="AQ234" i="2"/>
  <c r="AQ282" i="2"/>
  <c r="AQ352" i="2"/>
  <c r="AR352" i="2" s="1"/>
  <c r="AT352" i="2" s="1"/>
  <c r="AQ435" i="2"/>
  <c r="AQ526" i="2"/>
  <c r="AQ628" i="2"/>
  <c r="AR628" i="2" s="1"/>
  <c r="AT628" i="2" s="1"/>
  <c r="AQ1629" i="2"/>
  <c r="AQ1625" i="2"/>
  <c r="AQ1620" i="2"/>
  <c r="AQ1556" i="2"/>
  <c r="AQ562" i="2"/>
  <c r="AQ441" i="2"/>
  <c r="AQ353" i="2"/>
  <c r="AQ294" i="2"/>
  <c r="AR294" i="2" s="1"/>
  <c r="AT294" i="2" s="1"/>
  <c r="AQ258" i="2"/>
  <c r="AQ238" i="2"/>
  <c r="AQ251" i="2"/>
  <c r="AQ278" i="2"/>
  <c r="AR278" i="2" s="1"/>
  <c r="AT278" i="2" s="1"/>
  <c r="AQ320" i="2"/>
  <c r="AQ381" i="2"/>
  <c r="AQ469" i="2"/>
  <c r="AQ569" i="2"/>
  <c r="AQ668" i="2"/>
  <c r="AQ772" i="2"/>
  <c r="AQ881" i="2"/>
  <c r="AQ1096" i="2"/>
  <c r="AQ533" i="2"/>
  <c r="AR533" i="2" s="1"/>
  <c r="AT533" i="2" s="1"/>
  <c r="AQ517" i="2"/>
  <c r="AQ539" i="2"/>
  <c r="AQ570" i="2"/>
  <c r="AR570" i="2" s="1"/>
  <c r="AT570" i="2" s="1"/>
  <c r="AQ600" i="2"/>
  <c r="AQ649" i="2"/>
  <c r="AQ698" i="2"/>
  <c r="AQ822" i="2"/>
  <c r="AQ915" i="2"/>
  <c r="AQ1008" i="2"/>
  <c r="AQ1161" i="2"/>
  <c r="AQ1263" i="2"/>
  <c r="AR1263" i="2" s="1"/>
  <c r="AT1263" i="2" s="1"/>
  <c r="AQ1363" i="2"/>
  <c r="AQ1449" i="2"/>
  <c r="AQ1518" i="2"/>
  <c r="AQ480" i="2"/>
  <c r="AR480" i="2" s="1"/>
  <c r="AT480" i="2" s="1"/>
  <c r="AQ509" i="2"/>
  <c r="AQ536" i="2"/>
  <c r="AQ579" i="2"/>
  <c r="AQ618" i="2"/>
  <c r="AQ713" i="2"/>
  <c r="AQ804" i="2"/>
  <c r="AQ891" i="2"/>
  <c r="AQ994" i="2"/>
  <c r="AQ1114" i="2"/>
  <c r="AR1114" i="2" s="1"/>
  <c r="AT1114" i="2" s="1"/>
  <c r="AQ1260" i="2"/>
  <c r="AQ1360" i="2"/>
  <c r="AQ1450" i="2"/>
  <c r="AR1450" i="2" s="1"/>
  <c r="AT1450" i="2" s="1"/>
  <c r="AQ1521" i="2"/>
  <c r="AQ525" i="2"/>
  <c r="AQ529" i="2"/>
  <c r="AQ531" i="2"/>
  <c r="AQ585" i="2"/>
  <c r="AQ720" i="2"/>
  <c r="AQ809" i="2"/>
  <c r="AQ907" i="2"/>
  <c r="AR907" i="2" s="1"/>
  <c r="AT907" i="2" s="1"/>
  <c r="AQ1017" i="2"/>
  <c r="AQ1125" i="2"/>
  <c r="AQ1232" i="2"/>
  <c r="AQ1365" i="2"/>
  <c r="AR1365" i="2" s="1"/>
  <c r="AT1365" i="2" s="1"/>
  <c r="AQ1453" i="2"/>
  <c r="AQ1525" i="2"/>
  <c r="AQ604" i="2"/>
  <c r="AQ616" i="2"/>
  <c r="AQ674" i="2"/>
  <c r="AQ734" i="2"/>
  <c r="AQ826" i="2"/>
  <c r="AQ920" i="2"/>
  <c r="AQ1029" i="2"/>
  <c r="AR1029" i="2" s="1"/>
  <c r="AT1029" i="2" s="1"/>
  <c r="AQ1150" i="2"/>
  <c r="AQ1251" i="2"/>
  <c r="AQ1383" i="2"/>
  <c r="AR1383" i="2" s="1"/>
  <c r="AT1383" i="2" s="1"/>
  <c r="AQ1464" i="2"/>
  <c r="AQ1535" i="2"/>
  <c r="AQ677" i="2"/>
  <c r="AQ731" i="2"/>
  <c r="AQ784" i="2"/>
  <c r="AQ859" i="2"/>
  <c r="AQ946" i="2"/>
  <c r="AQ1055" i="2"/>
  <c r="AR1055" i="2" s="1"/>
  <c r="AT1055" i="2" s="1"/>
  <c r="AQ1175" i="2"/>
  <c r="AQ1274" i="2"/>
  <c r="AQ1366" i="2"/>
  <c r="AQ1479" i="2"/>
  <c r="AR1479" i="2" s="1"/>
  <c r="AT1479" i="2" s="1"/>
  <c r="AQ1548" i="2"/>
  <c r="AQ551" i="2"/>
  <c r="AQ606" i="2"/>
  <c r="AQ557" i="2"/>
  <c r="AQ591" i="2"/>
  <c r="AQ612" i="2"/>
  <c r="AQ647" i="2"/>
  <c r="AQ610" i="2"/>
  <c r="AQ696" i="2"/>
  <c r="AR696" i="2" s="1"/>
  <c r="AT696" i="2" s="1"/>
  <c r="AQ861" i="2"/>
  <c r="AQ936" i="2"/>
  <c r="AQ1075" i="2"/>
  <c r="AR1075" i="2" s="1"/>
  <c r="AT1075" i="2" s="1"/>
  <c r="AQ1176" i="2"/>
  <c r="AQ1277" i="2"/>
  <c r="AQ1369" i="2"/>
  <c r="AQ1448" i="2"/>
  <c r="AQ1520" i="2"/>
  <c r="AQ568" i="2"/>
  <c r="AQ589" i="2"/>
  <c r="AQ605" i="2"/>
  <c r="AR605" i="2" s="1"/>
  <c r="AT605" i="2" s="1"/>
  <c r="AQ643" i="2"/>
  <c r="AQ633" i="2"/>
  <c r="AQ625" i="2"/>
  <c r="AQ657" i="2"/>
  <c r="AR657" i="2" s="1"/>
  <c r="AT657" i="2" s="1"/>
  <c r="AQ729" i="2"/>
  <c r="AQ882" i="2"/>
  <c r="AQ944" i="2"/>
  <c r="AQ1038" i="2"/>
  <c r="AQ1126" i="2"/>
  <c r="AQ1217" i="2"/>
  <c r="AQ1306" i="2"/>
  <c r="AQ1395" i="2"/>
  <c r="AQ1465" i="2"/>
  <c r="AR1465" i="2" s="1"/>
  <c r="AT1465" i="2" s="1"/>
  <c r="AQ1529" i="2"/>
  <c r="AQ627" i="2"/>
  <c r="AQ607" i="2"/>
  <c r="AR607" i="2" s="1"/>
  <c r="AT607" i="2" s="1"/>
  <c r="AQ630" i="2"/>
  <c r="AQ624" i="2"/>
  <c r="AQ655" i="2"/>
  <c r="AQ686" i="2"/>
  <c r="AQ719" i="2"/>
  <c r="AQ748" i="2"/>
  <c r="AQ855" i="2"/>
  <c r="AQ941" i="2"/>
  <c r="AR941" i="2" s="1"/>
  <c r="AT941" i="2" s="1"/>
  <c r="AQ1024" i="2"/>
  <c r="AQ1101" i="2"/>
  <c r="AQ1187" i="2"/>
  <c r="AQ1278" i="2"/>
  <c r="AR1278" i="2" s="1"/>
  <c r="AT1278" i="2" s="1"/>
  <c r="AQ1367" i="2"/>
  <c r="AQ1439" i="2"/>
  <c r="AQ1505" i="2"/>
  <c r="AQ1553" i="2"/>
  <c r="AQ613" i="2"/>
  <c r="AQ637" i="2"/>
  <c r="AQ659" i="2"/>
  <c r="AQ693" i="2"/>
  <c r="AQ721" i="2"/>
  <c r="AR721" i="2" s="1"/>
  <c r="AT721" i="2" s="1"/>
  <c r="AQ745" i="2"/>
  <c r="AQ769" i="2"/>
  <c r="AQ797" i="2"/>
  <c r="AR797" i="2" s="1"/>
  <c r="AT797" i="2" s="1"/>
  <c r="AQ831" i="2"/>
  <c r="AQ969" i="2"/>
  <c r="AQ1050" i="2"/>
  <c r="AQ1117" i="2"/>
  <c r="AQ1195" i="2"/>
  <c r="AQ1287" i="2"/>
  <c r="AQ1368" i="2"/>
  <c r="AQ1438" i="2"/>
  <c r="AR1438" i="2" s="1"/>
  <c r="AT1438" i="2" s="1"/>
  <c r="AQ1503" i="2"/>
  <c r="AQ1550" i="2"/>
  <c r="AQ1582" i="2"/>
  <c r="AQ463" i="2"/>
  <c r="AR463" i="2" s="1"/>
  <c r="AT463" i="2" s="1"/>
  <c r="AQ440" i="2"/>
  <c r="AQ436" i="2"/>
  <c r="AQ457" i="2"/>
  <c r="AQ501" i="2"/>
  <c r="AQ548" i="2"/>
  <c r="AQ603" i="2"/>
  <c r="AQ741" i="2"/>
  <c r="AQ842" i="2"/>
  <c r="AQ971" i="2"/>
  <c r="AR971" i="2" s="1"/>
  <c r="AT971" i="2" s="1"/>
  <c r="AQ1091" i="2"/>
  <c r="AQ1204" i="2"/>
  <c r="AQ1313" i="2"/>
  <c r="AR1313" i="2" s="1"/>
  <c r="AT1313" i="2" s="1"/>
  <c r="AQ1407" i="2"/>
  <c r="AQ1484" i="2"/>
  <c r="AQ409" i="2"/>
  <c r="AQ372" i="2"/>
  <c r="AQ403" i="2"/>
  <c r="AQ444" i="2"/>
  <c r="AQ491" i="2"/>
  <c r="AQ614" i="2"/>
  <c r="AR614" i="2" s="1"/>
  <c r="AT614" i="2" s="1"/>
  <c r="AQ723" i="2"/>
  <c r="AQ820" i="2"/>
  <c r="AQ933" i="2"/>
  <c r="AQ1095" i="2"/>
  <c r="AR1095" i="2" s="1"/>
  <c r="AT1095" i="2" s="1"/>
  <c r="AQ1212" i="2"/>
  <c r="AQ1316" i="2"/>
  <c r="AQ1410" i="2"/>
  <c r="AQ1486" i="2"/>
  <c r="AQ445" i="2"/>
  <c r="AQ450" i="2"/>
  <c r="AQ438" i="2"/>
  <c r="AQ489" i="2"/>
  <c r="AQ654" i="2"/>
  <c r="AR654" i="2" s="1"/>
  <c r="AT654" i="2" s="1"/>
  <c r="AQ733" i="2"/>
  <c r="AQ834" i="2"/>
  <c r="AQ950" i="2"/>
  <c r="AR950" i="2" s="1"/>
  <c r="AT950" i="2" s="1"/>
  <c r="AQ1106" i="2"/>
  <c r="AQ1225" i="2"/>
  <c r="AQ1318" i="2"/>
  <c r="AQ1406" i="2"/>
  <c r="AQ1487" i="2"/>
  <c r="AQ521" i="2"/>
  <c r="AQ528" i="2"/>
  <c r="AQ598" i="2"/>
  <c r="AR598" i="2" s="1"/>
  <c r="AT598" i="2" s="1"/>
  <c r="AQ675" i="2"/>
  <c r="AQ743" i="2"/>
  <c r="AQ848" i="2"/>
  <c r="AQ955" i="2"/>
  <c r="AR955" i="2" s="1"/>
  <c r="AT955" i="2" s="1"/>
  <c r="AQ1088" i="2"/>
  <c r="AQ1235" i="2"/>
  <c r="AQ1330" i="2"/>
  <c r="AQ1409" i="2"/>
  <c r="AQ1496" i="2"/>
  <c r="AQ580" i="2"/>
  <c r="AQ651" i="2"/>
  <c r="AQ712" i="2"/>
  <c r="AQ774" i="2"/>
  <c r="AR774" i="2" s="1"/>
  <c r="AT774" i="2" s="1"/>
  <c r="AQ871" i="2"/>
  <c r="AQ964" i="2"/>
  <c r="AQ1120" i="2"/>
  <c r="AR1120" i="2" s="1"/>
  <c r="AT1120" i="2" s="1"/>
  <c r="AQ1228" i="2"/>
  <c r="AQ1332" i="2"/>
  <c r="AQ1434" i="2"/>
  <c r="AQ1513" i="2"/>
  <c r="AQ483" i="2"/>
  <c r="AQ515" i="2"/>
  <c r="AQ454" i="2"/>
  <c r="AQ477" i="2"/>
  <c r="AR477" i="2" s="1"/>
  <c r="AT477" i="2" s="1"/>
  <c r="AQ505" i="2"/>
  <c r="AQ532" i="2"/>
  <c r="AQ513" i="2"/>
  <c r="AQ629" i="2"/>
  <c r="AR629" i="2" s="1"/>
  <c r="AT629" i="2" s="1"/>
  <c r="AQ785" i="2"/>
  <c r="AQ910" i="2"/>
  <c r="AQ996" i="2"/>
  <c r="AQ1103" i="2"/>
  <c r="AQ1220" i="2"/>
  <c r="AQ1314" i="2"/>
  <c r="AQ1403" i="2"/>
  <c r="AQ1481" i="2"/>
  <c r="AQ500" i="2"/>
  <c r="AR500" i="2" s="1"/>
  <c r="AT500" i="2" s="1"/>
  <c r="AQ492" i="2"/>
  <c r="AQ476" i="2"/>
  <c r="AQ512" i="2"/>
  <c r="AR512" i="2" s="1"/>
  <c r="AT512" i="2" s="1"/>
  <c r="AQ527" i="2"/>
  <c r="AQ554" i="2"/>
  <c r="AQ545" i="2"/>
  <c r="AQ656" i="2"/>
  <c r="AQ765" i="2"/>
  <c r="AQ817" i="2"/>
  <c r="AQ938" i="2"/>
  <c r="AQ1043" i="2"/>
  <c r="AR1043" i="2" s="1"/>
  <c r="AT1043" i="2" s="1"/>
  <c r="AQ1142" i="2"/>
  <c r="AQ1234" i="2"/>
  <c r="AQ1329" i="2"/>
  <c r="AQ1413" i="2"/>
  <c r="AR1413" i="2" s="1"/>
  <c r="AT1413" i="2" s="1"/>
  <c r="AQ1490" i="2"/>
  <c r="AQ486" i="2"/>
  <c r="AQ507" i="2"/>
  <c r="AQ558" i="2"/>
  <c r="AQ546" i="2"/>
  <c r="AQ572" i="2"/>
  <c r="AQ590" i="2"/>
  <c r="AQ608" i="2"/>
  <c r="AQ638" i="2"/>
  <c r="AR638" i="2" s="1"/>
  <c r="AT638" i="2" s="1"/>
  <c r="AQ779" i="2"/>
  <c r="AQ863" i="2"/>
  <c r="AQ926" i="2"/>
  <c r="AR926" i="2" s="1"/>
  <c r="AT926" i="2" s="1"/>
  <c r="AQ1004" i="2"/>
  <c r="AQ1099" i="2"/>
  <c r="AQ1191" i="2"/>
  <c r="AQ1291" i="2"/>
  <c r="AQ1380" i="2"/>
  <c r="AQ1458" i="2"/>
  <c r="AQ1515" i="2"/>
  <c r="AQ518" i="2"/>
  <c r="AR518" i="2" s="1"/>
  <c r="AT518" i="2" s="1"/>
  <c r="AQ516" i="2"/>
  <c r="AQ522" i="2"/>
  <c r="AQ597" i="2"/>
  <c r="AQ642" i="2"/>
  <c r="AR642" i="2" s="1"/>
  <c r="AT642" i="2" s="1"/>
  <c r="AQ665" i="2"/>
  <c r="AQ687" i="2"/>
  <c r="AQ710" i="2"/>
  <c r="AQ738" i="2"/>
  <c r="AQ904" i="2"/>
  <c r="AQ948" i="2"/>
  <c r="AQ1028" i="2"/>
  <c r="AQ1113" i="2"/>
  <c r="AQ1199" i="2"/>
  <c r="AR1199" i="2" s="1"/>
  <c r="AT1199" i="2" s="1"/>
  <c r="AQ1293" i="2"/>
  <c r="AQ1376" i="2"/>
  <c r="AQ1446" i="2"/>
  <c r="AR1446" i="2" s="1"/>
  <c r="AT1446" i="2" s="1"/>
  <c r="AQ1509" i="2"/>
  <c r="AQ1555" i="2"/>
  <c r="AQ645" i="2"/>
  <c r="AQ667" i="2"/>
  <c r="AQ702" i="2"/>
  <c r="AR702" i="2" s="1"/>
  <c r="AT702" i="2" s="1"/>
  <c r="AQ737" i="2"/>
  <c r="AQ776" i="2"/>
  <c r="AQ825" i="2"/>
  <c r="AR825" i="2" s="1"/>
  <c r="AT825" i="2" s="1"/>
  <c r="AQ903" i="2"/>
  <c r="AQ975" i="2"/>
  <c r="AQ1077" i="2"/>
  <c r="AQ1178" i="2"/>
  <c r="AR1178" i="2" s="1"/>
  <c r="AT1178" i="2" s="1"/>
  <c r="AQ1276" i="2"/>
  <c r="AQ1371" i="2"/>
  <c r="AQ1451" i="2"/>
  <c r="AQ1517" i="2"/>
  <c r="AQ1561" i="2"/>
  <c r="AQ641" i="2"/>
  <c r="AQ680" i="2"/>
  <c r="AQ718" i="2"/>
  <c r="AQ759" i="2"/>
  <c r="AR759" i="2" s="1"/>
  <c r="AT759" i="2" s="1"/>
  <c r="AQ806" i="2"/>
  <c r="AQ884" i="2"/>
  <c r="AQ966" i="2"/>
  <c r="AR966" i="2" s="1"/>
  <c r="AT966" i="2" s="1"/>
  <c r="AQ1070" i="2"/>
  <c r="AQ1177" i="2"/>
  <c r="AQ1273" i="2"/>
  <c r="AQ1370" i="2"/>
  <c r="AQ1452" i="2"/>
  <c r="AQ1519" i="2"/>
  <c r="AQ1563" i="2"/>
  <c r="AQ664" i="2"/>
  <c r="AR664" i="2" s="1"/>
  <c r="AT664" i="2" s="1"/>
  <c r="AQ716" i="2"/>
  <c r="AQ761" i="2"/>
  <c r="AQ815" i="2"/>
  <c r="AQ898" i="2"/>
  <c r="AR898" i="2" s="1"/>
  <c r="AT898" i="2" s="1"/>
  <c r="AQ982" i="2"/>
  <c r="AQ1085" i="2"/>
  <c r="AQ1188" i="2"/>
  <c r="AQ1290" i="2"/>
  <c r="AQ1382" i="2"/>
  <c r="AQ1463" i="2"/>
  <c r="AQ1528" i="2"/>
  <c r="AQ1572" i="2"/>
  <c r="AQ726" i="2"/>
  <c r="AR726" i="2" s="1"/>
  <c r="AT726" i="2" s="1"/>
  <c r="AQ777" i="2"/>
  <c r="AQ838" i="2"/>
  <c r="AQ921" i="2"/>
  <c r="AR921" i="2" s="1"/>
  <c r="AT921" i="2" s="1"/>
  <c r="AQ1019" i="2"/>
  <c r="AQ1116" i="2"/>
  <c r="AQ1214" i="2"/>
  <c r="AQ1308" i="2"/>
  <c r="AQ1397" i="2"/>
  <c r="AQ1474" i="2"/>
  <c r="AQ1540" i="2"/>
  <c r="AQ1577" i="2"/>
  <c r="AR1577" i="2" s="1"/>
  <c r="AT1577" i="2" s="1"/>
  <c r="AQ793" i="2"/>
  <c r="AQ868" i="2"/>
  <c r="AQ942" i="2"/>
  <c r="AQ1054" i="2"/>
  <c r="AR1054" i="2" s="1"/>
  <c r="AT1054" i="2" s="1"/>
  <c r="AQ1152" i="2"/>
  <c r="AQ1240" i="2"/>
  <c r="AQ1331" i="2"/>
  <c r="AQ1418" i="2"/>
  <c r="AQ1492" i="2"/>
  <c r="AQ1549" i="2"/>
  <c r="AQ1583" i="2"/>
  <c r="AQ640" i="2"/>
  <c r="AQ670" i="2"/>
  <c r="AR670" i="2" s="1"/>
  <c r="AT670" i="2" s="1"/>
  <c r="AQ700" i="2"/>
  <c r="AQ742" i="2"/>
  <c r="AQ768" i="2"/>
  <c r="AR768" i="2" s="1"/>
  <c r="AT768" i="2" s="1"/>
  <c r="AQ802" i="2"/>
  <c r="AQ860" i="2"/>
  <c r="AQ925" i="2"/>
  <c r="AQ995" i="2"/>
  <c r="AQ1089" i="2"/>
  <c r="AR1089" i="2" s="1"/>
  <c r="AT1089" i="2" s="1"/>
  <c r="AQ1183" i="2"/>
  <c r="AQ1280" i="2"/>
  <c r="AQ1372" i="2"/>
  <c r="AR1372" i="2" s="1"/>
  <c r="AT1372" i="2" s="1"/>
  <c r="AQ1447" i="2"/>
  <c r="AQ1514" i="2"/>
  <c r="AQ1559" i="2"/>
  <c r="AQ648" i="2"/>
  <c r="AR648" i="2" s="1"/>
  <c r="AT648" i="2" s="1"/>
  <c r="AQ671" i="2"/>
  <c r="AQ703" i="2"/>
  <c r="AQ747" i="2"/>
  <c r="AQ773" i="2"/>
  <c r="AQ803" i="2"/>
  <c r="AQ847" i="2"/>
  <c r="AQ895" i="2"/>
  <c r="AQ952" i="2"/>
  <c r="AQ1039" i="2"/>
  <c r="AR1039" i="2" s="1"/>
  <c r="AT1039" i="2" s="1"/>
  <c r="AQ1122" i="2"/>
  <c r="AQ1205" i="2"/>
  <c r="AQ1299" i="2"/>
  <c r="AR1299" i="2" s="1"/>
  <c r="AT1299" i="2" s="1"/>
  <c r="AQ1390" i="2"/>
  <c r="AQ1462" i="2"/>
  <c r="AQ1524" i="2"/>
  <c r="AQ1566" i="2"/>
  <c r="AQ646" i="2"/>
  <c r="AR646" i="2" s="1"/>
  <c r="AT646" i="2" s="1"/>
  <c r="AQ669" i="2"/>
  <c r="AQ707" i="2"/>
  <c r="AQ752" i="2"/>
  <c r="AR752" i="2" s="1"/>
  <c r="AT752" i="2" s="1"/>
  <c r="AQ781" i="2"/>
  <c r="AQ813" i="2"/>
  <c r="AQ857" i="2"/>
  <c r="AR857" i="2" s="1"/>
  <c r="AT857" i="2" s="1"/>
  <c r="AQ896" i="2"/>
  <c r="AR896" i="2" s="1"/>
  <c r="AT896" i="2" s="1"/>
  <c r="AQ940" i="2"/>
  <c r="AQ1001" i="2"/>
  <c r="AQ1083" i="2"/>
  <c r="AQ1172" i="2"/>
  <c r="AQ1255" i="2"/>
  <c r="AQ1336" i="2"/>
  <c r="AQ1420" i="2"/>
  <c r="AQ1489" i="2"/>
  <c r="AQ1545" i="2"/>
  <c r="AR1545" i="2" s="1"/>
  <c r="AT1545" i="2" s="1"/>
  <c r="AQ1578" i="2"/>
  <c r="AQ662" i="2"/>
  <c r="AQ689" i="2"/>
  <c r="AR689" i="2" s="1"/>
  <c r="AT689" i="2" s="1"/>
  <c r="AQ708" i="2"/>
  <c r="AQ753" i="2"/>
  <c r="AQ786" i="2"/>
  <c r="AQ821" i="2"/>
  <c r="AQ866" i="2"/>
  <c r="AR866" i="2" s="1"/>
  <c r="AT866" i="2" s="1"/>
  <c r="AQ908" i="2"/>
  <c r="AQ943" i="2"/>
  <c r="AQ1003" i="2"/>
  <c r="AR1003" i="2" s="1"/>
  <c r="AT1003" i="2" s="1"/>
  <c r="AQ1076" i="2"/>
  <c r="AQ1162" i="2"/>
  <c r="AQ1241" i="2"/>
  <c r="AR1241" i="2" s="1"/>
  <c r="AT1241" i="2" s="1"/>
  <c r="AQ1327" i="2"/>
  <c r="AR1327" i="2" s="1"/>
  <c r="AT1327" i="2" s="1"/>
  <c r="AQ1405" i="2"/>
  <c r="AQ1472" i="2"/>
  <c r="AQ1532" i="2"/>
  <c r="AQ1570" i="2"/>
  <c r="AQ1596" i="2"/>
  <c r="AQ949" i="2"/>
  <c r="AQ304" i="2"/>
  <c r="AQ266" i="2"/>
  <c r="AQ224" i="2"/>
  <c r="AR224" i="2" s="1"/>
  <c r="AT224" i="2" s="1"/>
  <c r="AQ206" i="2"/>
  <c r="AQ190" i="2"/>
  <c r="AQ184" i="2"/>
  <c r="AR184" i="2" s="1"/>
  <c r="AT184" i="2" s="1"/>
  <c r="AQ189" i="2"/>
  <c r="AQ208" i="2"/>
  <c r="AQ225" i="2"/>
  <c r="AQ269" i="2"/>
  <c r="AQ317" i="2"/>
  <c r="AR317" i="2" s="1"/>
  <c r="AT317" i="2" s="1"/>
  <c r="AQ388" i="2"/>
  <c r="AQ475" i="2"/>
  <c r="AQ576" i="2"/>
  <c r="AR576" i="2" s="1"/>
  <c r="AT576" i="2" s="1"/>
  <c r="AQ673" i="2"/>
  <c r="AQ215" i="2"/>
  <c r="AQ191" i="2"/>
  <c r="AR191" i="2" s="1"/>
  <c r="AT191" i="2" s="1"/>
  <c r="AQ174" i="2"/>
  <c r="AR174" i="2" s="1"/>
  <c r="AT174" i="2" s="1"/>
  <c r="AQ163" i="2"/>
  <c r="AQ159" i="2"/>
  <c r="AQ170" i="2"/>
  <c r="AQ185" i="2"/>
  <c r="AQ217" i="2"/>
  <c r="AQ255" i="2"/>
  <c r="AQ306" i="2"/>
  <c r="AQ374" i="2"/>
  <c r="AQ465" i="2"/>
  <c r="AR465" i="2" s="1"/>
  <c r="AT465" i="2" s="1"/>
  <c r="AQ564" i="2"/>
  <c r="AQ666" i="2"/>
  <c r="AQ160" i="2"/>
  <c r="AR160" i="2" s="1"/>
  <c r="AT160" i="2" s="1"/>
  <c r="AQ153" i="2"/>
  <c r="AQ146" i="2"/>
  <c r="AQ150" i="2"/>
  <c r="AQ162" i="2"/>
  <c r="AQ182" i="2"/>
  <c r="AR182" i="2" s="1"/>
  <c r="AT182" i="2" s="1"/>
  <c r="AQ213" i="2"/>
  <c r="AQ259" i="2"/>
  <c r="AQ309" i="2"/>
  <c r="AR309" i="2" s="1"/>
  <c r="AT309" i="2" s="1"/>
  <c r="AQ375" i="2"/>
  <c r="AQ468" i="2"/>
  <c r="AQ574" i="2"/>
  <c r="AR574" i="2" s="1"/>
  <c r="AT574" i="2" s="1"/>
  <c r="AQ678" i="2"/>
  <c r="AR678" i="2" s="1"/>
  <c r="AT678" i="2" s="1"/>
  <c r="AQ142" i="2"/>
  <c r="AQ144" i="2"/>
  <c r="AQ154" i="2"/>
  <c r="AQ171" i="2"/>
  <c r="AQ193" i="2"/>
  <c r="AQ219" i="2"/>
  <c r="AQ263" i="2"/>
  <c r="AQ324" i="2"/>
  <c r="AQ392" i="2"/>
  <c r="AR392" i="2" s="1"/>
  <c r="AT392" i="2" s="1"/>
  <c r="AQ484" i="2"/>
  <c r="AQ593" i="2"/>
  <c r="AQ697" i="2"/>
  <c r="AR697" i="2" s="1"/>
  <c r="AT697" i="2" s="1"/>
  <c r="AQ152" i="2"/>
  <c r="AQ161" i="2"/>
  <c r="AQ179" i="2"/>
  <c r="AQ203" i="2"/>
  <c r="AQ226" i="2"/>
  <c r="AR226" i="2" s="1"/>
  <c r="AT226" i="2" s="1"/>
  <c r="AQ277" i="2"/>
  <c r="AQ332" i="2"/>
  <c r="AQ413" i="2"/>
  <c r="AR413" i="2" s="1"/>
  <c r="AT413" i="2" s="1"/>
  <c r="AQ511" i="2"/>
  <c r="AQ611" i="2"/>
  <c r="AQ724" i="2"/>
  <c r="AR724" i="2" s="1"/>
  <c r="AT724" i="2" s="1"/>
  <c r="AQ1598" i="2"/>
  <c r="AR1598" i="2" s="1"/>
  <c r="AT1598" i="2" s="1"/>
  <c r="AQ460" i="2"/>
  <c r="AQ382" i="2"/>
  <c r="AQ312" i="2"/>
  <c r="AQ268" i="2"/>
  <c r="AQ233" i="2"/>
  <c r="AQ222" i="2"/>
  <c r="AQ223" i="2"/>
  <c r="AQ231" i="2"/>
  <c r="AQ262" i="2"/>
  <c r="AR262" i="2" s="1"/>
  <c r="AT262" i="2" s="1"/>
  <c r="AQ293" i="2"/>
  <c r="AQ348" i="2"/>
  <c r="AQ416" i="2"/>
  <c r="AR416" i="2" s="1"/>
  <c r="AT416" i="2" s="1"/>
  <c r="AQ506" i="2"/>
  <c r="AQ596" i="2"/>
  <c r="AQ692" i="2"/>
  <c r="AQ1623" i="2"/>
  <c r="AQ1619" i="2"/>
  <c r="AR1619" i="2" s="1"/>
  <c r="AT1619" i="2" s="1"/>
  <c r="AQ704" i="2"/>
  <c r="AQ582" i="2"/>
  <c r="AQ461" i="2"/>
  <c r="AR461" i="2" s="1"/>
  <c r="AT461" i="2" s="1"/>
  <c r="AQ390" i="2"/>
  <c r="AQ338" i="2"/>
  <c r="AQ295" i="2"/>
  <c r="AR295" i="2" s="1"/>
  <c r="AT295" i="2" s="1"/>
  <c r="AQ286" i="2"/>
  <c r="AR286" i="2" s="1"/>
  <c r="AT286" i="2" s="1"/>
  <c r="AQ292" i="2"/>
  <c r="AQ314" i="2"/>
  <c r="AQ356" i="2"/>
  <c r="AQ406" i="2"/>
  <c r="AQ473" i="2"/>
  <c r="AQ556" i="2"/>
  <c r="AQ644" i="2"/>
  <c r="AQ735" i="2"/>
  <c r="AQ1628" i="2"/>
  <c r="AR1628" i="2" s="1"/>
  <c r="AT1628" i="2" s="1"/>
  <c r="AQ1626" i="2"/>
  <c r="AQ1622" i="2"/>
  <c r="AQ1036" i="2"/>
  <c r="AR1036" i="2" s="1"/>
  <c r="AT1036" i="2" s="1"/>
  <c r="AQ811" i="2"/>
  <c r="AQ694" i="2"/>
  <c r="AQ586" i="2"/>
  <c r="AQ496" i="2"/>
  <c r="AQ437" i="2"/>
  <c r="AR437" i="2" s="1"/>
  <c r="AT437" i="2" s="1"/>
  <c r="AQ393" i="2"/>
  <c r="AQ383" i="2"/>
  <c r="AQ407" i="2"/>
  <c r="AR407" i="2" s="1"/>
  <c r="AT407" i="2" s="1"/>
  <c r="AQ443" i="2"/>
  <c r="AQ498" i="2"/>
  <c r="AQ560" i="2"/>
  <c r="AR560" i="2" s="1"/>
  <c r="AT560" i="2" s="1"/>
  <c r="AQ635" i="2"/>
  <c r="AR635" i="2" s="1"/>
  <c r="AT635" i="2" s="1"/>
  <c r="AQ722" i="2"/>
  <c r="AQ800" i="2"/>
  <c r="AQ1631" i="2"/>
  <c r="AQ1630" i="2"/>
  <c r="AQ1627" i="2"/>
  <c r="AQ1624" i="2"/>
  <c r="AQ1412" i="2"/>
  <c r="AQ1210" i="2"/>
  <c r="AQ1002" i="2"/>
  <c r="AR1002" i="2" s="1"/>
  <c r="AT1002" i="2" s="1"/>
  <c r="AQ823" i="2"/>
  <c r="AQ711" i="2"/>
  <c r="AQ623" i="2"/>
  <c r="AR623" i="2" s="1"/>
  <c r="AT623" i="2" s="1"/>
  <c r="AQ559" i="2"/>
  <c r="AQ524" i="2"/>
  <c r="AQ534" i="2"/>
  <c r="AQ577" i="2"/>
  <c r="AQ620" i="2"/>
  <c r="AR620" i="2" s="1"/>
  <c r="AT620" i="2" s="1"/>
  <c r="AQ682" i="2"/>
  <c r="AQ749" i="2"/>
  <c r="AQ816" i="2"/>
  <c r="AR816" i="2" s="1"/>
  <c r="AT816" i="2" s="1"/>
  <c r="AQ922" i="2"/>
  <c r="AQ1605" i="2"/>
  <c r="AQ879" i="2"/>
  <c r="AR879" i="2" s="1"/>
  <c r="AT879" i="2" s="1"/>
  <c r="AQ862" i="2"/>
  <c r="AR862" i="2" s="1"/>
  <c r="AT862" i="2" s="1"/>
  <c r="AQ883" i="2"/>
  <c r="AQ930" i="2"/>
  <c r="AQ970" i="2"/>
  <c r="AQ1041" i="2"/>
  <c r="AQ1097" i="2"/>
  <c r="AQ1168" i="2"/>
  <c r="AQ1123" i="2"/>
  <c r="AQ1203" i="2"/>
  <c r="AQ1294" i="2"/>
  <c r="AR1294" i="2" s="1"/>
  <c r="AT1294" i="2" s="1"/>
  <c r="AQ1379" i="2"/>
  <c r="AQ1459" i="2"/>
  <c r="AQ1522" i="2"/>
  <c r="AR1522" i="2" s="1"/>
  <c r="AT1522" i="2" s="1"/>
  <c r="AQ1602" i="2"/>
  <c r="AQ808" i="2"/>
  <c r="AQ840" i="2"/>
  <c r="AQ877" i="2"/>
  <c r="AQ928" i="2"/>
  <c r="AR928" i="2" s="1"/>
  <c r="AT928" i="2" s="1"/>
  <c r="AQ991" i="2"/>
  <c r="AQ1066" i="2"/>
  <c r="AQ1147" i="2"/>
  <c r="AR1147" i="2" s="1"/>
  <c r="AT1147" i="2" s="1"/>
  <c r="AQ1224" i="2"/>
  <c r="AQ1305" i="2"/>
  <c r="AQ1352" i="2"/>
  <c r="AR1352" i="2" s="1"/>
  <c r="AT1352" i="2" s="1"/>
  <c r="AQ1344" i="2"/>
  <c r="AR1344" i="2" s="1"/>
  <c r="AT1344" i="2" s="1"/>
  <c r="AQ1426" i="2"/>
  <c r="AQ1501" i="2"/>
  <c r="AQ1551" i="2"/>
  <c r="AQ830" i="2"/>
  <c r="AQ832" i="2"/>
  <c r="AQ874" i="2"/>
  <c r="AQ929" i="2"/>
  <c r="AQ1026" i="2"/>
  <c r="AQ1100" i="2"/>
  <c r="AR1100" i="2" s="1"/>
  <c r="AT1100" i="2" s="1"/>
  <c r="AQ1185" i="2"/>
  <c r="AQ1275" i="2"/>
  <c r="AQ1357" i="2"/>
  <c r="AR1357" i="2" s="1"/>
  <c r="AT1357" i="2" s="1"/>
  <c r="AQ1431" i="2"/>
  <c r="AQ1499" i="2"/>
  <c r="AQ1502" i="2"/>
  <c r="AQ1506" i="2"/>
  <c r="AQ839" i="2"/>
  <c r="AR839" i="2" s="1"/>
  <c r="AT839" i="2" s="1"/>
  <c r="AQ899" i="2"/>
  <c r="AQ957" i="2"/>
  <c r="AQ1048" i="2"/>
  <c r="AR1048" i="2" s="1"/>
  <c r="AT1048" i="2" s="1"/>
  <c r="AQ1119" i="2"/>
  <c r="AQ1196" i="2"/>
  <c r="AQ1288" i="2"/>
  <c r="AR1288" i="2" s="1"/>
  <c r="AT1288" i="2" s="1"/>
  <c r="AQ1375" i="2"/>
  <c r="AR1375" i="2" s="1"/>
  <c r="AT1375" i="2" s="1"/>
  <c r="AQ1445" i="2"/>
  <c r="AQ1508" i="2"/>
  <c r="AQ1443" i="2"/>
  <c r="AQ1581" i="2"/>
  <c r="AQ918" i="2"/>
  <c r="AQ980" i="2"/>
  <c r="AQ1062" i="2"/>
  <c r="AQ1148" i="2"/>
  <c r="AQ1215" i="2"/>
  <c r="AR1215" i="2" s="1"/>
  <c r="AT1215" i="2" s="1"/>
  <c r="AQ1156" i="2"/>
  <c r="AQ1223" i="2"/>
  <c r="AQ1319" i="2"/>
  <c r="AR1319" i="2" s="1"/>
  <c r="AT1319" i="2" s="1"/>
  <c r="AQ1381" i="2"/>
  <c r="AQ1542" i="2"/>
  <c r="AQ1584" i="2"/>
  <c r="AQ894" i="2"/>
  <c r="AQ965" i="2"/>
  <c r="AR965" i="2" s="1"/>
  <c r="AT965" i="2" s="1"/>
  <c r="AQ914" i="2"/>
  <c r="AQ937" i="2"/>
  <c r="AQ984" i="2"/>
  <c r="AR984" i="2" s="1"/>
  <c r="AT984" i="2" s="1"/>
  <c r="AQ1033" i="2"/>
  <c r="AQ981" i="2"/>
  <c r="AQ1051" i="2"/>
  <c r="AR1051" i="2" s="1"/>
  <c r="AT1051" i="2" s="1"/>
  <c r="AQ1109" i="2"/>
  <c r="AR1109" i="2" s="1"/>
  <c r="AT1109" i="2" s="1"/>
  <c r="AQ1181" i="2"/>
  <c r="AQ1261" i="2"/>
  <c r="AQ1334" i="2"/>
  <c r="AQ1415" i="2"/>
  <c r="AQ1480" i="2"/>
  <c r="AQ1562" i="2"/>
  <c r="AQ1603" i="2"/>
  <c r="AQ917" i="2"/>
  <c r="AQ935" i="2"/>
  <c r="AR935" i="2" s="1"/>
  <c r="AT935" i="2" s="1"/>
  <c r="AQ959" i="2"/>
  <c r="AQ999" i="2"/>
  <c r="AQ989" i="2"/>
  <c r="AR989" i="2" s="1"/>
  <c r="AT989" i="2" s="1"/>
  <c r="AQ992" i="2"/>
  <c r="AQ1049" i="2"/>
  <c r="AQ1079" i="2"/>
  <c r="AQ1137" i="2"/>
  <c r="AQ1190" i="2"/>
  <c r="AR1190" i="2" s="1"/>
  <c r="AT1190" i="2" s="1"/>
  <c r="AQ1256" i="2"/>
  <c r="AQ1321" i="2"/>
  <c r="AQ1393" i="2"/>
  <c r="AR1393" i="2" s="1"/>
  <c r="AT1393" i="2" s="1"/>
  <c r="AQ1460" i="2"/>
  <c r="AQ1512" i="2"/>
  <c r="AQ1585" i="2"/>
  <c r="AR1585" i="2" s="1"/>
  <c r="AT1585" i="2" s="1"/>
  <c r="AQ1604" i="2"/>
  <c r="AR1604" i="2" s="1"/>
  <c r="AT1604" i="2" s="1"/>
  <c r="AQ979" i="2"/>
  <c r="AQ956" i="2"/>
  <c r="AQ986" i="2"/>
  <c r="AQ967" i="2"/>
  <c r="AQ1015" i="2"/>
  <c r="AQ1064" i="2"/>
  <c r="AQ1105" i="2"/>
  <c r="AQ1146" i="2"/>
  <c r="AQ1180" i="2"/>
  <c r="AR1180" i="2" s="1"/>
  <c r="AT1180" i="2" s="1"/>
  <c r="AQ1221" i="2"/>
  <c r="AQ1267" i="2"/>
  <c r="AQ1326" i="2"/>
  <c r="AR1326" i="2" s="1"/>
  <c r="AT1326" i="2" s="1"/>
  <c r="AQ1389" i="2"/>
  <c r="AQ1441" i="2"/>
  <c r="AQ1497" i="2"/>
  <c r="AQ1571" i="2"/>
  <c r="AQ1592" i="2"/>
  <c r="AR1592" i="2" s="1"/>
  <c r="AT1592" i="2" s="1"/>
  <c r="AQ1606" i="2"/>
  <c r="AQ962" i="2"/>
  <c r="AQ990" i="2"/>
  <c r="AR990" i="2" s="1"/>
  <c r="AT990" i="2" s="1"/>
  <c r="AQ1030" i="2"/>
  <c r="AQ1060" i="2"/>
  <c r="AQ1086" i="2"/>
  <c r="AR1086" i="2" s="1"/>
  <c r="AT1086" i="2" s="1"/>
  <c r="AQ1134" i="2"/>
  <c r="AR1134" i="2" s="1"/>
  <c r="AT1134" i="2" s="1"/>
  <c r="AQ1170" i="2"/>
  <c r="AQ1201" i="2"/>
  <c r="AQ1238" i="2"/>
  <c r="AQ1268" i="2"/>
  <c r="AQ1302" i="2"/>
  <c r="AQ1340" i="2"/>
  <c r="AQ1394" i="2"/>
  <c r="AQ1444" i="2"/>
  <c r="AQ1495" i="2"/>
  <c r="AR1495" i="2" s="1"/>
  <c r="AT1495" i="2" s="1"/>
  <c r="AQ1537" i="2"/>
  <c r="AQ1579" i="2"/>
  <c r="AQ1601" i="2"/>
  <c r="AR1601" i="2" s="1"/>
  <c r="AT1601" i="2" s="1"/>
  <c r="AQ1611" i="2"/>
  <c r="AQ805" i="2"/>
  <c r="AQ782" i="2"/>
  <c r="AQ766" i="2"/>
  <c r="AQ801" i="2"/>
  <c r="AR801" i="2" s="1"/>
  <c r="AT801" i="2" s="1"/>
  <c r="AQ844" i="2"/>
  <c r="AQ905" i="2"/>
  <c r="AQ961" i="2"/>
  <c r="AR961" i="2" s="1"/>
  <c r="AT961" i="2" s="1"/>
  <c r="AQ1053" i="2"/>
  <c r="AQ1011" i="2"/>
  <c r="AR1011" i="2" s="1"/>
  <c r="AT1011" i="2" s="1"/>
  <c r="AQ1110" i="2"/>
  <c r="AR1110" i="2" s="1"/>
  <c r="AT1110" i="2" s="1"/>
  <c r="AQ1207" i="2"/>
  <c r="AR1207" i="2" s="1"/>
  <c r="AT1207" i="2" s="1"/>
  <c r="AQ1309" i="2"/>
  <c r="AQ1398" i="2"/>
  <c r="AQ1475" i="2"/>
  <c r="AQ1588" i="2"/>
  <c r="AQ746" i="2"/>
  <c r="AQ695" i="2"/>
  <c r="AQ730" i="2"/>
  <c r="AQ771" i="2"/>
  <c r="AQ824" i="2"/>
  <c r="AR824" i="2" s="1"/>
  <c r="AT824" i="2" s="1"/>
  <c r="AQ906" i="2"/>
  <c r="AQ977" i="2"/>
  <c r="AQ1082" i="2"/>
  <c r="AR1082" i="2" s="1"/>
  <c r="AT1082" i="2" s="1"/>
  <c r="AQ1184" i="2"/>
  <c r="AQ1284" i="2"/>
  <c r="AQ1311" i="2"/>
  <c r="AQ1400" i="2"/>
  <c r="AQ1477" i="2"/>
  <c r="AR1477" i="2" s="1"/>
  <c r="AT1477" i="2" s="1"/>
  <c r="AQ1538" i="2"/>
  <c r="AQ758" i="2"/>
  <c r="AQ732" i="2"/>
  <c r="AR732" i="2" s="1"/>
  <c r="AT732" i="2" s="1"/>
  <c r="AQ762" i="2"/>
  <c r="AR762" i="2" s="1"/>
  <c r="AT762" i="2" s="1"/>
  <c r="AQ812" i="2"/>
  <c r="AR812" i="2" s="1"/>
  <c r="AT812" i="2" s="1"/>
  <c r="AQ909" i="2"/>
  <c r="AR909" i="2" s="1"/>
  <c r="AT909" i="2" s="1"/>
  <c r="AQ988" i="2"/>
  <c r="AR988" i="2" s="1"/>
  <c r="AT988" i="2" s="1"/>
  <c r="AQ1090" i="2"/>
  <c r="AQ1192" i="2"/>
  <c r="AQ1292" i="2"/>
  <c r="AQ1387" i="2"/>
  <c r="AQ1461" i="2"/>
  <c r="AQ1482" i="2"/>
  <c r="AQ1546" i="2"/>
  <c r="AQ794" i="2"/>
  <c r="AQ778" i="2"/>
  <c r="AR778" i="2" s="1"/>
  <c r="AT778" i="2" s="1"/>
  <c r="AQ846" i="2"/>
  <c r="AQ927" i="2"/>
  <c r="AQ1018" i="2"/>
  <c r="AR1018" i="2" s="1"/>
  <c r="AT1018" i="2" s="1"/>
  <c r="AQ1107" i="2"/>
  <c r="AQ1206" i="2"/>
  <c r="AQ1307" i="2"/>
  <c r="AQ1396" i="2"/>
  <c r="AQ1468" i="2"/>
  <c r="AR1468" i="2" s="1"/>
  <c r="AT1468" i="2" s="1"/>
  <c r="AQ1493" i="2"/>
  <c r="AQ1560" i="2"/>
  <c r="AQ864" i="2"/>
  <c r="AR864" i="2" s="1"/>
  <c r="AT864" i="2" s="1"/>
  <c r="AQ869" i="2"/>
  <c r="AR869" i="2" s="1"/>
  <c r="AT869" i="2" s="1"/>
  <c r="AQ939" i="2"/>
  <c r="AR939" i="2" s="1"/>
  <c r="AT939" i="2" s="1"/>
  <c r="AQ1040" i="2"/>
  <c r="AR1040" i="2" s="1"/>
  <c r="AT1040" i="2" s="1"/>
  <c r="AQ1128" i="2"/>
  <c r="AR1128" i="2" s="1"/>
  <c r="AT1128" i="2" s="1"/>
  <c r="AQ1154" i="2"/>
  <c r="AQ1257" i="2"/>
  <c r="AQ1348" i="2"/>
  <c r="AQ1435" i="2"/>
  <c r="AQ1510" i="2"/>
  <c r="AQ1558" i="2"/>
  <c r="AQ829" i="2"/>
  <c r="AQ873" i="2"/>
  <c r="AQ798" i="2"/>
  <c r="AR798" i="2" s="1"/>
  <c r="AT798" i="2" s="1"/>
  <c r="AQ807" i="2"/>
  <c r="AQ853" i="2"/>
  <c r="AQ886" i="2"/>
  <c r="AR886" i="2" s="1"/>
  <c r="AT886" i="2" s="1"/>
  <c r="AQ850" i="2"/>
  <c r="AQ913" i="2"/>
  <c r="AQ974" i="2"/>
  <c r="AQ1067" i="2"/>
  <c r="AQ1164" i="2"/>
  <c r="AR1164" i="2" s="1"/>
  <c r="AT1164" i="2" s="1"/>
  <c r="AQ1252" i="2"/>
  <c r="AQ1342" i="2"/>
  <c r="AQ1422" i="2"/>
  <c r="AR1422" i="2" s="1"/>
  <c r="AT1422" i="2" s="1"/>
  <c r="AQ1533" i="2"/>
  <c r="AR1533" i="2" s="1"/>
  <c r="AT1533" i="2" s="1"/>
  <c r="AQ1587" i="2"/>
  <c r="AR1587" i="2" s="1"/>
  <c r="AT1587" i="2" s="1"/>
  <c r="AQ841" i="2"/>
  <c r="AR841" i="2" s="1"/>
  <c r="AT841" i="2" s="1"/>
  <c r="AQ836" i="2"/>
  <c r="AR836" i="2" s="1"/>
  <c r="AT836" i="2" s="1"/>
  <c r="AQ818" i="2"/>
  <c r="AQ851" i="2"/>
  <c r="AQ872" i="2"/>
  <c r="AQ916" i="2"/>
  <c r="AQ900" i="2"/>
  <c r="AQ934" i="2"/>
  <c r="AQ987" i="2"/>
  <c r="AQ1063" i="2"/>
  <c r="AQ1140" i="2"/>
  <c r="AR1140" i="2" s="1"/>
  <c r="AT1140" i="2" s="1"/>
  <c r="AQ1218" i="2"/>
  <c r="AQ1300" i="2"/>
  <c r="AQ1385" i="2"/>
  <c r="AR1385" i="2" s="1"/>
  <c r="AT1385" i="2" s="1"/>
  <c r="AQ1456" i="2"/>
  <c r="AQ1557" i="2"/>
  <c r="AQ1586" i="2"/>
  <c r="AQ819" i="2"/>
  <c r="AQ849" i="2"/>
  <c r="AR849" i="2" s="1"/>
  <c r="AT849" i="2" s="1"/>
  <c r="AQ923" i="2"/>
  <c r="AQ897" i="2"/>
  <c r="AQ924" i="2"/>
  <c r="AR924" i="2" s="1"/>
  <c r="AT924" i="2" s="1"/>
  <c r="AQ951" i="2"/>
  <c r="AR951" i="2" s="1"/>
  <c r="AT951" i="2" s="1"/>
  <c r="AQ973" i="2"/>
  <c r="AR973" i="2" s="1"/>
  <c r="AT973" i="2" s="1"/>
  <c r="AQ1023" i="2"/>
  <c r="AR1023" i="2" s="1"/>
  <c r="AT1023" i="2" s="1"/>
  <c r="AQ1056" i="2"/>
  <c r="AR1056" i="2" s="1"/>
  <c r="AT1056" i="2" s="1"/>
  <c r="AQ1092" i="2"/>
  <c r="AQ1153" i="2"/>
  <c r="AQ1213" i="2"/>
  <c r="AQ1285" i="2"/>
  <c r="AQ1354" i="2"/>
  <c r="AQ1423" i="2"/>
  <c r="AQ1530" i="2"/>
  <c r="AQ1564" i="2"/>
  <c r="AQ1589" i="2"/>
  <c r="AR1589" i="2" s="1"/>
  <c r="AT1589" i="2" s="1"/>
  <c r="AQ854" i="2"/>
  <c r="AQ852" i="2"/>
  <c r="AQ870" i="2"/>
  <c r="AR870" i="2" s="1"/>
  <c r="AT870" i="2" s="1"/>
  <c r="AQ953" i="2"/>
  <c r="AQ1022" i="2"/>
  <c r="AQ1059" i="2"/>
  <c r="AQ1073" i="2"/>
  <c r="AQ1108" i="2"/>
  <c r="AR1108" i="2" s="1"/>
  <c r="AT1108" i="2" s="1"/>
  <c r="AQ1145" i="2"/>
  <c r="AQ1169" i="2"/>
  <c r="AQ1194" i="2"/>
  <c r="AR1194" i="2" s="1"/>
  <c r="AT1194" i="2" s="1"/>
  <c r="AQ1242" i="2"/>
  <c r="AR1242" i="2" s="1"/>
  <c r="AT1242" i="2" s="1"/>
  <c r="AQ1298" i="2"/>
  <c r="AR1298" i="2" s="1"/>
  <c r="AT1298" i="2" s="1"/>
  <c r="AQ1356" i="2"/>
  <c r="AR1356" i="2" s="1"/>
  <c r="AT1356" i="2" s="1"/>
  <c r="AQ1417" i="2"/>
  <c r="AR1417" i="2" s="1"/>
  <c r="AT1417" i="2" s="1"/>
  <c r="AQ1470" i="2"/>
  <c r="AQ1543" i="2"/>
  <c r="AQ1574" i="2"/>
  <c r="AQ1597" i="2"/>
  <c r="AQ998" i="2"/>
  <c r="AQ1042" i="2"/>
  <c r="AQ1068" i="2"/>
  <c r="AQ1121" i="2"/>
  <c r="AQ1173" i="2"/>
  <c r="AR1173" i="2" s="1"/>
  <c r="AT1173" i="2" s="1"/>
  <c r="AQ1226" i="2"/>
  <c r="AQ1286" i="2"/>
  <c r="AQ1343" i="2"/>
  <c r="AR1343" i="2" s="1"/>
  <c r="AT1343" i="2" s="1"/>
  <c r="AQ1012" i="2"/>
  <c r="AQ1111" i="2"/>
  <c r="AQ1208" i="2"/>
  <c r="AQ1310" i="2"/>
  <c r="AQ1399" i="2"/>
  <c r="AR1399" i="2" s="1"/>
  <c r="AT1399" i="2" s="1"/>
  <c r="AQ1476" i="2"/>
  <c r="AQ1614" i="2"/>
  <c r="AQ985" i="2"/>
  <c r="AR985" i="2" s="1"/>
  <c r="AT985" i="2" s="1"/>
  <c r="AQ1035" i="2"/>
  <c r="AR1035" i="2" s="1"/>
  <c r="AT1035" i="2" s="1"/>
  <c r="AQ1074" i="2"/>
  <c r="AR1074" i="2" s="1"/>
  <c r="AT1074" i="2" s="1"/>
  <c r="AQ1135" i="2"/>
  <c r="AR1135" i="2" s="1"/>
  <c r="AT1135" i="2" s="1"/>
  <c r="AQ1200" i="2"/>
  <c r="AR1200" i="2" s="1"/>
  <c r="AT1200" i="2" s="1"/>
  <c r="AQ1266" i="2"/>
  <c r="AQ1333" i="2"/>
  <c r="AQ1404" i="2"/>
  <c r="AQ1466" i="2"/>
  <c r="AQ1526" i="2"/>
  <c r="AQ1312" i="2"/>
  <c r="AQ1401" i="2"/>
  <c r="AQ1478" i="2"/>
  <c r="AQ1539" i="2"/>
  <c r="AR1539" i="2" s="1"/>
  <c r="AT1539" i="2" s="1"/>
  <c r="AQ1034" i="2"/>
  <c r="AQ1084" i="2"/>
  <c r="AQ1136" i="2"/>
  <c r="AR1136" i="2" s="1"/>
  <c r="AT1136" i="2" s="1"/>
  <c r="AQ1193" i="2"/>
  <c r="AQ1272" i="2"/>
  <c r="AQ1341" i="2"/>
  <c r="AQ1408" i="2"/>
  <c r="AQ1473" i="2"/>
  <c r="AR1473" i="2" s="1"/>
  <c r="AT1473" i="2" s="1"/>
  <c r="AQ1531" i="2"/>
  <c r="AQ1569" i="2"/>
  <c r="AQ1593" i="2"/>
  <c r="AR1593" i="2" s="1"/>
  <c r="AT1593" i="2" s="1"/>
  <c r="AQ1483" i="2"/>
  <c r="AR1483" i="2" s="1"/>
  <c r="AT1483" i="2" s="1"/>
  <c r="AQ1547" i="2"/>
  <c r="AR1547" i="2" s="1"/>
  <c r="AT1547" i="2" s="1"/>
  <c r="AQ1093" i="2"/>
  <c r="AR1093" i="2" s="1"/>
  <c r="AT1093" i="2" s="1"/>
  <c r="AQ1165" i="2"/>
  <c r="AR1165" i="2" s="1"/>
  <c r="AT1165" i="2" s="1"/>
  <c r="AQ1229" i="2"/>
  <c r="AQ1295" i="2"/>
  <c r="AQ1361" i="2"/>
  <c r="AQ1424" i="2"/>
  <c r="AQ1488" i="2"/>
  <c r="AQ1541" i="2"/>
  <c r="AQ1575" i="2"/>
  <c r="AQ1599" i="2"/>
  <c r="AQ1494" i="2"/>
  <c r="AR1494" i="2" s="1"/>
  <c r="AT1494" i="2" s="1"/>
  <c r="AQ1617" i="2"/>
  <c r="AQ1179" i="2"/>
  <c r="AQ1246" i="2"/>
  <c r="AR1246" i="2" s="1"/>
  <c r="AT1246" i="2" s="1"/>
  <c r="AQ1317" i="2"/>
  <c r="AQ1388" i="2"/>
  <c r="AQ1437" i="2"/>
  <c r="AQ1155" i="2"/>
  <c r="AQ1258" i="2"/>
  <c r="AR1258" i="2" s="1"/>
  <c r="AT1258" i="2" s="1"/>
  <c r="AQ1349" i="2"/>
  <c r="AQ1436" i="2"/>
  <c r="AQ1511" i="2"/>
  <c r="AR1511" i="2" s="1"/>
  <c r="AT1511" i="2" s="1"/>
  <c r="AQ1618" i="2"/>
  <c r="AR1618" i="2" s="1"/>
  <c r="AT1618" i="2" s="1"/>
  <c r="AQ993" i="2"/>
  <c r="AR993" i="2" s="1"/>
  <c r="AT993" i="2" s="1"/>
  <c r="AQ1046" i="2"/>
  <c r="AR1046" i="2" s="1"/>
  <c r="AT1046" i="2" s="1"/>
  <c r="AQ1071" i="2"/>
  <c r="AR1071" i="2" s="1"/>
  <c r="AT1071" i="2" s="1"/>
  <c r="AQ1112" i="2"/>
  <c r="AQ1163" i="2"/>
  <c r="AQ1197" i="2"/>
  <c r="AQ1249" i="2"/>
  <c r="AQ1301" i="2"/>
  <c r="AQ1358" i="2"/>
  <c r="AQ1416" i="2"/>
  <c r="AQ1471" i="2"/>
  <c r="AQ1527" i="2"/>
  <c r="AR1527" i="2" s="1"/>
  <c r="AT1527" i="2" s="1"/>
  <c r="AQ1565" i="2"/>
  <c r="AQ1590" i="2"/>
  <c r="AQ1607" i="2"/>
  <c r="AR1607" i="2" s="1"/>
  <c r="AT1607" i="2" s="1"/>
  <c r="AQ1613" i="2"/>
  <c r="AQ1000" i="2"/>
  <c r="AQ1047" i="2"/>
  <c r="AQ1072" i="2"/>
  <c r="AQ1118" i="2"/>
  <c r="AR1118" i="2" s="1"/>
  <c r="AT1118" i="2" s="1"/>
  <c r="AQ1157" i="2"/>
  <c r="AQ1198" i="2"/>
  <c r="AQ1237" i="2"/>
  <c r="AR1237" i="2" s="1"/>
  <c r="AT1237" i="2" s="1"/>
  <c r="AQ1281" i="2"/>
  <c r="AR1281" i="2" s="1"/>
  <c r="AT1281" i="2" s="1"/>
  <c r="AQ1328" i="2"/>
  <c r="AR1328" i="2" s="1"/>
  <c r="AT1328" i="2" s="1"/>
  <c r="AQ1384" i="2"/>
  <c r="AR1384" i="2" s="1"/>
  <c r="AT1384" i="2" s="1"/>
  <c r="AQ1429" i="2"/>
  <c r="AR1429" i="2" s="1"/>
  <c r="AT1429" i="2" s="1"/>
  <c r="AQ1485" i="2"/>
  <c r="AQ1534" i="2"/>
  <c r="AQ1568" i="2"/>
  <c r="AQ1591" i="2"/>
  <c r="AQ1608" i="2"/>
  <c r="AQ1612" i="2"/>
  <c r="AQ997" i="2"/>
  <c r="AQ1044" i="2"/>
  <c r="AQ1078" i="2"/>
  <c r="AR1078" i="2" s="1"/>
  <c r="AT1078" i="2" s="1"/>
  <c r="AQ1129" i="2"/>
  <c r="AQ1167" i="2"/>
  <c r="AQ1209" i="2"/>
  <c r="AR1209" i="2" s="1"/>
  <c r="AT1209" i="2" s="1"/>
  <c r="AQ1247" i="2"/>
  <c r="AQ1283" i="2"/>
  <c r="AQ1320" i="2"/>
  <c r="AQ1359" i="2"/>
  <c r="AQ1402" i="2"/>
  <c r="AR1402" i="2" s="1"/>
  <c r="AT1402" i="2" s="1"/>
  <c r="AQ1455" i="2"/>
  <c r="AQ1498" i="2"/>
  <c r="AQ1544" i="2"/>
  <c r="AR1544" i="2" s="1"/>
  <c r="AT1544" i="2" s="1"/>
  <c r="AQ1573" i="2"/>
  <c r="AR1573" i="2" s="1"/>
  <c r="AT1573" i="2" s="1"/>
  <c r="AQ1595" i="2"/>
  <c r="AR1595" i="2" s="1"/>
  <c r="AT1595" i="2" s="1"/>
  <c r="AQ1609" i="2"/>
  <c r="AR1609" i="2" s="1"/>
  <c r="AT1609" i="2" s="1"/>
  <c r="AQ1615" i="2"/>
  <c r="AR1615" i="2" s="1"/>
  <c r="AT1615" i="2" s="1"/>
  <c r="AQ1032" i="2"/>
  <c r="AQ1058" i="2"/>
  <c r="AQ1081" i="2"/>
  <c r="AQ1130" i="2"/>
  <c r="AQ1174" i="2"/>
  <c r="AQ1222" i="2"/>
  <c r="AQ1254" i="2"/>
  <c r="AQ1289" i="2"/>
  <c r="AQ1324" i="2"/>
  <c r="AR1324" i="2" s="1"/>
  <c r="AT1324" i="2" s="1"/>
  <c r="AQ1353" i="2"/>
  <c r="AQ1392" i="2"/>
  <c r="AQ1427" i="2"/>
  <c r="AR1427" i="2" s="1"/>
  <c r="AT1427" i="2" s="1"/>
  <c r="AQ1469" i="2"/>
  <c r="AQ1516" i="2"/>
  <c r="AQ1552" i="2"/>
  <c r="AQ1580" i="2"/>
  <c r="AQ1600" i="2"/>
  <c r="AR1600" i="2" s="1"/>
  <c r="AT1600" i="2" s="1"/>
  <c r="AQ1610" i="2"/>
  <c r="AQ1616" i="2"/>
  <c r="AQ205" i="2"/>
  <c r="AR205" i="2" s="1"/>
  <c r="AT205" i="2" s="1"/>
  <c r="AQ165" i="2"/>
  <c r="AR165" i="2" s="1"/>
  <c r="AT165" i="2" s="1"/>
  <c r="AQ138" i="2"/>
  <c r="AR138" i="2" s="1"/>
  <c r="AT138" i="2" s="1"/>
  <c r="AQ14" i="2"/>
  <c r="AR14" i="2" s="1"/>
  <c r="AT14" i="2" s="1"/>
  <c r="AA7" i="2"/>
  <c r="AA8" i="2"/>
  <c r="AA9" i="2"/>
  <c r="AA12" i="2"/>
  <c r="AA15" i="2"/>
  <c r="AA23" i="2"/>
  <c r="AA30" i="2"/>
  <c r="AA41" i="2"/>
  <c r="AA52" i="2"/>
  <c r="AA80" i="2"/>
  <c r="AA107" i="2"/>
  <c r="AA134" i="2"/>
  <c r="AA173" i="2"/>
  <c r="AA214" i="2"/>
  <c r="AA276" i="2"/>
  <c r="AA2" i="2"/>
  <c r="AA4" i="2"/>
  <c r="AA5" i="2"/>
  <c r="AA11" i="2"/>
  <c r="AA17" i="2"/>
  <c r="AA26" i="2"/>
  <c r="AA35" i="2"/>
  <c r="AA46" i="2"/>
  <c r="AA69" i="2"/>
  <c r="AB69" i="2" s="1"/>
  <c r="AA94" i="2"/>
  <c r="AA122" i="2"/>
  <c r="AA155" i="2"/>
  <c r="AA199" i="2"/>
  <c r="AA244" i="2"/>
  <c r="AA3" i="2"/>
  <c r="AA6" i="2"/>
  <c r="AA13" i="2"/>
  <c r="AA18" i="2"/>
  <c r="AA28" i="2"/>
  <c r="AA36" i="2"/>
  <c r="AA45" i="2"/>
  <c r="AA67" i="2"/>
  <c r="AA93" i="2"/>
  <c r="AA120" i="2"/>
  <c r="AA151" i="2"/>
  <c r="AA196" i="2"/>
  <c r="AA237" i="2"/>
  <c r="AA10" i="2"/>
  <c r="AA16" i="2"/>
  <c r="AA25" i="2"/>
  <c r="AA31" i="2"/>
  <c r="AA40" i="2"/>
  <c r="AA48" i="2"/>
  <c r="AB48" i="2" s="1"/>
  <c r="AA73" i="2"/>
  <c r="AA96" i="2"/>
  <c r="AA124" i="2"/>
  <c r="AA157" i="2"/>
  <c r="AA200" i="2"/>
  <c r="AA242" i="2"/>
  <c r="AA22" i="2"/>
  <c r="AA29" i="2"/>
  <c r="AA34" i="2"/>
  <c r="AA44" i="2"/>
  <c r="AA57" i="2"/>
  <c r="AA78" i="2"/>
  <c r="AA104" i="2"/>
  <c r="AA127" i="2"/>
  <c r="AA164" i="2"/>
  <c r="AA207" i="2"/>
  <c r="AA257" i="2"/>
  <c r="AA90" i="2"/>
  <c r="AA19" i="2"/>
  <c r="AA21" i="2"/>
  <c r="AA20" i="2"/>
  <c r="AA24" i="2"/>
  <c r="AA27" i="2"/>
  <c r="AA32" i="2"/>
  <c r="AB32" i="2" s="1"/>
  <c r="AA43" i="2"/>
  <c r="AA49" i="2"/>
  <c r="AA75" i="2"/>
  <c r="AA103" i="2"/>
  <c r="AA128" i="2"/>
  <c r="AA168" i="2"/>
  <c r="AA211" i="2"/>
  <c r="AA265" i="2"/>
  <c r="AA344" i="2"/>
  <c r="AA181" i="2"/>
  <c r="AA131" i="2"/>
  <c r="AA38" i="2"/>
  <c r="AA37" i="2"/>
  <c r="AA33" i="2"/>
  <c r="AA39" i="2"/>
  <c r="AA42" i="2"/>
  <c r="AA47" i="2"/>
  <c r="AA66" i="2"/>
  <c r="AA89" i="2"/>
  <c r="AA119" i="2"/>
  <c r="AA149" i="2"/>
  <c r="AA197" i="2"/>
  <c r="AA241" i="2"/>
  <c r="AA322" i="2"/>
  <c r="AB322" i="2" s="1"/>
  <c r="AA424" i="2"/>
  <c r="AA544" i="2"/>
  <c r="AA550" i="2"/>
  <c r="AA287" i="2"/>
  <c r="AA201" i="2"/>
  <c r="AA62" i="2"/>
  <c r="AA54" i="2"/>
  <c r="AA50" i="2"/>
  <c r="AA56" i="2"/>
  <c r="AA68" i="2"/>
  <c r="AA86" i="2"/>
  <c r="AA115" i="2"/>
  <c r="AA143" i="2"/>
  <c r="AA192" i="2"/>
  <c r="AA236" i="2"/>
  <c r="AA316" i="2"/>
  <c r="AA426" i="2"/>
  <c r="AA555" i="2"/>
  <c r="AA691" i="2"/>
  <c r="AA814" i="2"/>
  <c r="AA1594" i="2"/>
  <c r="AA1025" i="2"/>
  <c r="AA581" i="2"/>
  <c r="AA108" i="2"/>
  <c r="AB108" i="2" s="1"/>
  <c r="AA112" i="2"/>
  <c r="AA106" i="2"/>
  <c r="AA97" i="2"/>
  <c r="AA105" i="2"/>
  <c r="AA121" i="2"/>
  <c r="AA145" i="2"/>
  <c r="AA195" i="2"/>
  <c r="AA250" i="2"/>
  <c r="AA339" i="2"/>
  <c r="AA449" i="2"/>
  <c r="AA594" i="2"/>
  <c r="AA736" i="2"/>
  <c r="AA878" i="2"/>
  <c r="AA1061" i="2"/>
  <c r="AA1227" i="2"/>
  <c r="AA378" i="2"/>
  <c r="AA280" i="2"/>
  <c r="AA288" i="2"/>
  <c r="AA298" i="2"/>
  <c r="AA351" i="2"/>
  <c r="AA379" i="2"/>
  <c r="AA430" i="2"/>
  <c r="AA490" i="2"/>
  <c r="AA573" i="2"/>
  <c r="AB573" i="2" s="1"/>
  <c r="AA658" i="2"/>
  <c r="AA756" i="2"/>
  <c r="AA858" i="2"/>
  <c r="AA978" i="2"/>
  <c r="AA1124" i="2"/>
  <c r="AA1243" i="2"/>
  <c r="AA1350" i="2"/>
  <c r="AA284" i="2"/>
  <c r="AA302" i="2"/>
  <c r="AA328" i="2"/>
  <c r="AA362" i="2"/>
  <c r="AA404" i="2"/>
  <c r="AA466" i="2"/>
  <c r="AA543" i="2"/>
  <c r="AA636" i="2"/>
  <c r="AA739" i="2"/>
  <c r="AA833" i="2"/>
  <c r="AA960" i="2"/>
  <c r="AA1102" i="2"/>
  <c r="AA1230" i="2"/>
  <c r="AA1337" i="2"/>
  <c r="AA305" i="2"/>
  <c r="AA331" i="2"/>
  <c r="AA365" i="2"/>
  <c r="AB365" i="2" s="1"/>
  <c r="AA405" i="2"/>
  <c r="AA470" i="2"/>
  <c r="AA549" i="2"/>
  <c r="AA639" i="2"/>
  <c r="AA740" i="2"/>
  <c r="AA835" i="2"/>
  <c r="AA963" i="2"/>
  <c r="AA1104" i="2"/>
  <c r="AA1231" i="2"/>
  <c r="AA1346" i="2"/>
  <c r="AA350" i="2"/>
  <c r="AA376" i="2"/>
  <c r="AA427" i="2"/>
  <c r="AA487" i="2"/>
  <c r="AA563" i="2"/>
  <c r="AA650" i="2"/>
  <c r="AA750" i="2"/>
  <c r="AA856" i="2"/>
  <c r="AA983" i="2"/>
  <c r="AA1127" i="2"/>
  <c r="AA1248" i="2"/>
  <c r="AA1362" i="2"/>
  <c r="AA419" i="2"/>
  <c r="AA464" i="2"/>
  <c r="AB464" i="2" s="1"/>
  <c r="AA520" i="2"/>
  <c r="AA592" i="2"/>
  <c r="AA676" i="2"/>
  <c r="AA760" i="2"/>
  <c r="AA875" i="2"/>
  <c r="AA1006" i="2"/>
  <c r="AA1144" i="2"/>
  <c r="AA1265" i="2"/>
  <c r="AA1378" i="2"/>
  <c r="AA289" i="2"/>
  <c r="AA300" i="2"/>
  <c r="AA319" i="2"/>
  <c r="AA368" i="2"/>
  <c r="AA387" i="2"/>
  <c r="AA423" i="2"/>
  <c r="AA472" i="2"/>
  <c r="AA538" i="2"/>
  <c r="AA615" i="2"/>
  <c r="AA705" i="2"/>
  <c r="AA792" i="2"/>
  <c r="AA912" i="2"/>
  <c r="AA1045" i="2"/>
  <c r="AA1166" i="2"/>
  <c r="AA1279" i="2"/>
  <c r="AB1279" i="2" s="1"/>
  <c r="AA1386" i="2"/>
  <c r="AA281" i="2"/>
  <c r="AA291" i="2"/>
  <c r="AA335" i="2"/>
  <c r="AA357" i="2"/>
  <c r="AA408" i="2"/>
  <c r="AA439" i="2"/>
  <c r="AA482" i="2"/>
  <c r="AA547" i="2"/>
  <c r="AA619" i="2"/>
  <c r="AA701" i="2"/>
  <c r="AA787" i="2"/>
  <c r="AA890" i="2"/>
  <c r="AA1020" i="2"/>
  <c r="AA1141" i="2"/>
  <c r="AA1253" i="2"/>
  <c r="AA1355" i="2"/>
  <c r="AA1442" i="2"/>
  <c r="AA323" i="2"/>
  <c r="AA310" i="2"/>
  <c r="AA327" i="2"/>
  <c r="AA346" i="2"/>
  <c r="AA429" i="2"/>
  <c r="AA456" i="2"/>
  <c r="AB456" i="2" s="1"/>
  <c r="AA508" i="2"/>
  <c r="AA566" i="2"/>
  <c r="AA634" i="2"/>
  <c r="AA717" i="2"/>
  <c r="AA791" i="2"/>
  <c r="AA892" i="2"/>
  <c r="AA1013" i="2"/>
  <c r="AA1133" i="2"/>
  <c r="AA1244" i="2"/>
  <c r="AA1345" i="2"/>
  <c r="AA1430" i="2"/>
  <c r="AA1507" i="2"/>
  <c r="AA313" i="2"/>
  <c r="AA330" i="2"/>
  <c r="AA349" i="2"/>
  <c r="AA370" i="2"/>
  <c r="AA453" i="2"/>
  <c r="AA479" i="2"/>
  <c r="AA523" i="2"/>
  <c r="AA584" i="2"/>
  <c r="AA653" i="2"/>
  <c r="AA727" i="2"/>
  <c r="AA799" i="2"/>
  <c r="AA901" i="2"/>
  <c r="AB901" i="2" s="1"/>
  <c r="AA1016" i="2"/>
  <c r="AA1131" i="2"/>
  <c r="AA1236" i="2"/>
  <c r="AA1335" i="2"/>
  <c r="AA1425" i="2"/>
  <c r="AA1500" i="2"/>
  <c r="AA1554" i="2"/>
  <c r="AA229" i="2"/>
  <c r="AA240" i="2"/>
  <c r="AA254" i="2"/>
  <c r="AA285" i="2"/>
  <c r="AA321" i="2"/>
  <c r="AA367" i="2"/>
  <c r="AA425" i="2"/>
  <c r="AA499" i="2"/>
  <c r="AA587" i="2"/>
  <c r="AA683" i="2"/>
  <c r="AA775" i="2"/>
  <c r="AA887" i="2"/>
  <c r="AA1027" i="2"/>
  <c r="AA1159" i="2"/>
  <c r="AA1270" i="2"/>
  <c r="AA230" i="2"/>
  <c r="AA247" i="2"/>
  <c r="AB247" i="2" s="1"/>
  <c r="AA272" i="2"/>
  <c r="AA297" i="2"/>
  <c r="AA342" i="2"/>
  <c r="AA395" i="2"/>
  <c r="AA471" i="2"/>
  <c r="AA561" i="2"/>
  <c r="AA663" i="2"/>
  <c r="AA764" i="2"/>
  <c r="AA876" i="2"/>
  <c r="AA1009" i="2"/>
  <c r="AA1151" i="2"/>
  <c r="AA1262" i="2"/>
  <c r="AA245" i="2"/>
  <c r="AA270" i="2"/>
  <c r="AA290" i="2"/>
  <c r="AA334" i="2"/>
  <c r="AA400" i="2"/>
  <c r="AA478" i="2"/>
  <c r="AA571" i="2"/>
  <c r="AA672" i="2"/>
  <c r="AA770" i="2"/>
  <c r="AA880" i="2"/>
  <c r="AA1010" i="2"/>
  <c r="AA1149" i="2"/>
  <c r="AB1149" i="2" s="1"/>
  <c r="AA1264" i="2"/>
  <c r="AA279" i="2"/>
  <c r="AA296" i="2"/>
  <c r="AA355" i="2"/>
  <c r="AA418" i="2"/>
  <c r="AA485" i="2"/>
  <c r="AA578" i="2"/>
  <c r="AA681" i="2"/>
  <c r="AA780" i="2"/>
  <c r="AA902" i="2"/>
  <c r="AA1031" i="2"/>
  <c r="AA1158" i="2"/>
  <c r="AA1282" i="2"/>
  <c r="AA329" i="2"/>
  <c r="AA373" i="2"/>
  <c r="AA432" i="2"/>
  <c r="AA502" i="2"/>
  <c r="AA595" i="2"/>
  <c r="AA688" i="2"/>
  <c r="AA796" i="2"/>
  <c r="AA919" i="2"/>
  <c r="AA1052" i="2"/>
  <c r="AA1182" i="2"/>
  <c r="AA1303" i="2"/>
  <c r="AB1303" i="2" s="1"/>
  <c r="AA246" i="2"/>
  <c r="AA264" i="2"/>
  <c r="AA274" i="2"/>
  <c r="AA301" i="2"/>
  <c r="AA326" i="2"/>
  <c r="AA358" i="2"/>
  <c r="AA399" i="2"/>
  <c r="AA462" i="2"/>
  <c r="AA537" i="2"/>
  <c r="AA626" i="2"/>
  <c r="AA725" i="2"/>
  <c r="AA810" i="2"/>
  <c r="AA932" i="2"/>
  <c r="AA1065" i="2"/>
  <c r="AA1189" i="2"/>
  <c r="AA1304" i="2"/>
  <c r="AA232" i="2"/>
  <c r="AA227" i="2"/>
  <c r="AA271" i="2"/>
  <c r="AA303" i="2"/>
  <c r="AA347" i="2"/>
  <c r="AA371" i="2"/>
  <c r="AA410" i="2"/>
  <c r="AA467" i="2"/>
  <c r="AB467" i="2" s="1"/>
  <c r="AA535" i="2"/>
  <c r="AA617" i="2"/>
  <c r="AA709" i="2"/>
  <c r="AA795" i="2"/>
  <c r="AA911" i="2"/>
  <c r="AA1037" i="2"/>
  <c r="AA1160" i="2"/>
  <c r="AA1269" i="2"/>
  <c r="AA1374" i="2"/>
  <c r="AA228" i="2"/>
  <c r="AA235" i="2"/>
  <c r="AA267" i="2"/>
  <c r="AA307" i="2"/>
  <c r="AA380" i="2"/>
  <c r="AA401" i="2"/>
  <c r="AA433" i="2"/>
  <c r="AA481" i="2"/>
  <c r="AA552" i="2"/>
  <c r="AA622" i="2"/>
  <c r="AA706" i="2"/>
  <c r="AA788" i="2"/>
  <c r="AA889" i="2"/>
  <c r="AA1014" i="2"/>
  <c r="AA1138" i="2"/>
  <c r="AB1138" i="2" s="1"/>
  <c r="AA1245" i="2"/>
  <c r="AA1347" i="2"/>
  <c r="AA1433" i="2"/>
  <c r="AA252" i="2"/>
  <c r="AA249" i="2"/>
  <c r="AA256" i="2"/>
  <c r="AA283" i="2"/>
  <c r="AA417" i="2"/>
  <c r="AA431" i="2"/>
  <c r="AA452" i="2"/>
  <c r="AA504" i="2"/>
  <c r="AA565" i="2"/>
  <c r="AA631" i="2"/>
  <c r="AA715" i="2"/>
  <c r="AA789" i="2"/>
  <c r="AA888" i="2"/>
  <c r="AA1007" i="2"/>
  <c r="AA1132" i="2"/>
  <c r="AA1239" i="2"/>
  <c r="AA1339" i="2"/>
  <c r="AA1428" i="2"/>
  <c r="AA1504" i="2"/>
  <c r="AA458" i="2"/>
  <c r="AA340" i="2"/>
  <c r="AB340" i="2" s="1"/>
  <c r="AA359" i="2"/>
  <c r="AA377" i="2"/>
  <c r="AA414" i="2"/>
  <c r="AA459" i="2"/>
  <c r="AA519" i="2"/>
  <c r="AA588" i="2"/>
  <c r="AA661" i="2"/>
  <c r="AA754" i="2"/>
  <c r="AA845" i="2"/>
  <c r="AA958" i="2"/>
  <c r="AA1094" i="2"/>
  <c r="AA1219" i="2"/>
  <c r="AA1325" i="2"/>
  <c r="AA1419" i="2"/>
  <c r="AA333" i="2"/>
  <c r="AA364" i="2"/>
  <c r="AA396" i="2"/>
  <c r="AA442" i="2"/>
  <c r="AA503" i="2"/>
  <c r="AA575" i="2"/>
  <c r="AA652" i="2"/>
  <c r="AA744" i="2"/>
  <c r="AA828" i="2"/>
  <c r="AA945" i="2"/>
  <c r="AB945" i="2" s="1"/>
  <c r="AA1080" i="2"/>
  <c r="AA1202" i="2"/>
  <c r="AA1315" i="2"/>
  <c r="AA1411" i="2"/>
  <c r="AA366" i="2"/>
  <c r="AA402" i="2"/>
  <c r="AA448" i="2"/>
  <c r="AA514" i="2"/>
  <c r="AA583" i="2"/>
  <c r="AA660" i="2"/>
  <c r="AA751" i="2"/>
  <c r="AA837" i="2"/>
  <c r="AA954" i="2"/>
  <c r="AA1087" i="2"/>
  <c r="AA1211" i="2"/>
  <c r="AA1323" i="2"/>
  <c r="AA1421" i="2"/>
  <c r="AA420" i="2"/>
  <c r="AA474" i="2"/>
  <c r="AA530" i="2"/>
  <c r="AA601" i="2"/>
  <c r="AA685" i="2"/>
  <c r="AA763" i="2"/>
  <c r="AA867" i="2"/>
  <c r="AB867" i="2" s="1"/>
  <c r="AA976" i="2"/>
  <c r="AA1115" i="2"/>
  <c r="AA1233" i="2"/>
  <c r="AA1338" i="2"/>
  <c r="AA1432" i="2"/>
  <c r="AA510" i="2"/>
  <c r="AA567" i="2"/>
  <c r="AA632" i="2"/>
  <c r="AA714" i="2"/>
  <c r="AA790" i="2"/>
  <c r="AA893" i="2"/>
  <c r="AA1021" i="2"/>
  <c r="AA1143" i="2"/>
  <c r="AA1259" i="2"/>
  <c r="AA1364" i="2"/>
  <c r="AA1454" i="2"/>
  <c r="AA336" i="2"/>
  <c r="AA360" i="2"/>
  <c r="AA384" i="2"/>
  <c r="AA412" i="2"/>
  <c r="AA446" i="2"/>
  <c r="AA494" i="2"/>
  <c r="AA553" i="2"/>
  <c r="AA621" i="2"/>
  <c r="AB621" i="2" s="1"/>
  <c r="AA699" i="2"/>
  <c r="AA783" i="2"/>
  <c r="AA885" i="2"/>
  <c r="AA1005" i="2"/>
  <c r="AA1139" i="2"/>
  <c r="AA1250" i="2"/>
  <c r="AA1351" i="2"/>
  <c r="AA1440" i="2"/>
  <c r="AA341" i="2"/>
  <c r="AA363" i="2"/>
  <c r="AA385" i="2"/>
  <c r="AA415" i="2"/>
  <c r="AA447" i="2"/>
  <c r="AA488" i="2"/>
  <c r="AA542" i="2"/>
  <c r="AA609" i="2"/>
  <c r="AA690" i="2"/>
  <c r="AA767" i="2"/>
  <c r="AA865" i="2"/>
  <c r="AA968" i="2"/>
  <c r="AA1098" i="2"/>
  <c r="AA1216" i="2"/>
  <c r="AA1322" i="2"/>
  <c r="AA1414" i="2"/>
  <c r="AB1414" i="2" s="1"/>
  <c r="AA1491" i="2"/>
  <c r="AA337" i="2"/>
  <c r="AA361" i="2"/>
  <c r="AA391" i="2"/>
  <c r="AA422" i="2"/>
  <c r="AA451" i="2"/>
  <c r="AA495" i="2"/>
  <c r="AA541" i="2"/>
  <c r="AA602" i="2"/>
  <c r="AA684" i="2"/>
  <c r="AA757" i="2"/>
  <c r="AA843" i="2"/>
  <c r="AA947" i="2"/>
  <c r="AA1069" i="2"/>
  <c r="AA1186" i="2"/>
  <c r="AA1296" i="2"/>
  <c r="AA1391" i="2"/>
  <c r="AA1467" i="2"/>
  <c r="AA1536" i="2"/>
  <c r="AA354" i="2"/>
  <c r="AA369" i="2"/>
  <c r="AA389" i="2"/>
  <c r="AA421" i="2"/>
  <c r="AA455" i="2"/>
  <c r="AB455" i="2" s="1"/>
  <c r="AA497" i="2"/>
  <c r="AA540" i="2"/>
  <c r="AA599" i="2"/>
  <c r="AA679" i="2"/>
  <c r="AA755" i="2"/>
  <c r="AA827" i="2"/>
  <c r="AA931" i="2"/>
  <c r="AA1057" i="2"/>
  <c r="AA1171" i="2"/>
  <c r="AA1271" i="2"/>
  <c r="AA1373" i="2"/>
  <c r="AA1457" i="2"/>
  <c r="AA1523" i="2"/>
  <c r="AA1567" i="2"/>
  <c r="AA95" i="2"/>
  <c r="AA87" i="2"/>
  <c r="AA83" i="2"/>
  <c r="AA76" i="2"/>
  <c r="AA74" i="2"/>
  <c r="AA81" i="2"/>
  <c r="AA85" i="2"/>
  <c r="AA100" i="2"/>
  <c r="AA118" i="2"/>
  <c r="AA139" i="2"/>
  <c r="AB139" i="2" s="1"/>
  <c r="AA175" i="2"/>
  <c r="AA210" i="2"/>
  <c r="AA253" i="2"/>
  <c r="AA315" i="2"/>
  <c r="AA398" i="2"/>
  <c r="AA71" i="2"/>
  <c r="AA63" i="2"/>
  <c r="AA59" i="2"/>
  <c r="AA60" i="2"/>
  <c r="AA65" i="2"/>
  <c r="AA79" i="2"/>
  <c r="AA92" i="2"/>
  <c r="AA113" i="2"/>
  <c r="AA135" i="2"/>
  <c r="AA166" i="2"/>
  <c r="AA202" i="2"/>
  <c r="AA239" i="2"/>
  <c r="AA299" i="2"/>
  <c r="AA386" i="2"/>
  <c r="AA51" i="2"/>
  <c r="AA53" i="2"/>
  <c r="AA58" i="2"/>
  <c r="AA64" i="2"/>
  <c r="AA77" i="2"/>
  <c r="AB77" i="2" s="1"/>
  <c r="AA91" i="2"/>
  <c r="AA114" i="2"/>
  <c r="AA136" i="2"/>
  <c r="AA169" i="2"/>
  <c r="AA204" i="2"/>
  <c r="AA243" i="2"/>
  <c r="AA308" i="2"/>
  <c r="AA394" i="2"/>
  <c r="AA55" i="2"/>
  <c r="AA61" i="2"/>
  <c r="AA72" i="2"/>
  <c r="AA84" i="2"/>
  <c r="AA99" i="2"/>
  <c r="AA117" i="2"/>
  <c r="AA141" i="2"/>
  <c r="AA178" i="2"/>
  <c r="AA212" i="2"/>
  <c r="AA260" i="2"/>
  <c r="AA325" i="2"/>
  <c r="AA411" i="2"/>
  <c r="AA70" i="2"/>
  <c r="AA82" i="2"/>
  <c r="AA88" i="2"/>
  <c r="AA110" i="2"/>
  <c r="AB110" i="2" s="1"/>
  <c r="AA125" i="2"/>
  <c r="AA148" i="2"/>
  <c r="AA183" i="2"/>
  <c r="AA220" i="2"/>
  <c r="AA273" i="2"/>
  <c r="AA345" i="2"/>
  <c r="AA434" i="2"/>
  <c r="AA728" i="2"/>
  <c r="AA130" i="2"/>
  <c r="AA123" i="2"/>
  <c r="AA111" i="2"/>
  <c r="AA102" i="2"/>
  <c r="AA98" i="2"/>
  <c r="AA101" i="2"/>
  <c r="AA109" i="2"/>
  <c r="AA116" i="2"/>
  <c r="AA133" i="2"/>
  <c r="AA156" i="2"/>
  <c r="AA188" i="2"/>
  <c r="AA221" i="2"/>
  <c r="AA275" i="2"/>
  <c r="AA343" i="2"/>
  <c r="AA428" i="2"/>
  <c r="AA1377" i="2"/>
  <c r="AB1377" i="2" s="1"/>
  <c r="AA972" i="2"/>
  <c r="AA198" i="2"/>
  <c r="AA177" i="2"/>
  <c r="AA147" i="2"/>
  <c r="AA137" i="2"/>
  <c r="AA129" i="2"/>
  <c r="AA126" i="2"/>
  <c r="AA132" i="2"/>
  <c r="AA140" i="2"/>
  <c r="AA158" i="2"/>
  <c r="AA187" i="2"/>
  <c r="AA218" i="2"/>
  <c r="AA261" i="2"/>
  <c r="AA318" i="2"/>
  <c r="AA397" i="2"/>
  <c r="AA493" i="2"/>
  <c r="AA1621" i="2"/>
  <c r="AA1576" i="2"/>
  <c r="AA1297" i="2"/>
  <c r="AA311" i="2"/>
  <c r="AA248" i="2"/>
  <c r="AA216" i="2"/>
  <c r="AA194" i="2"/>
  <c r="AA180" i="2"/>
  <c r="AB180" i="2" s="1"/>
  <c r="AA172" i="2"/>
  <c r="AA176" i="2"/>
  <c r="AA186" i="2"/>
  <c r="AA209" i="2"/>
  <c r="AA234" i="2"/>
  <c r="AA282" i="2"/>
  <c r="AA352" i="2"/>
  <c r="AA435" i="2"/>
  <c r="AA526" i="2"/>
  <c r="AA628" i="2"/>
  <c r="AA1629" i="2"/>
  <c r="AA1625" i="2"/>
  <c r="AA1620" i="2"/>
  <c r="AA1556" i="2"/>
  <c r="AA562" i="2"/>
  <c r="AA441" i="2"/>
  <c r="AA353" i="2"/>
  <c r="AA294" i="2"/>
  <c r="AA258" i="2"/>
  <c r="AA238" i="2"/>
  <c r="AA251" i="2"/>
  <c r="AA278" i="2"/>
  <c r="AA320" i="2"/>
  <c r="AA381" i="2"/>
  <c r="AB381" i="2" s="1"/>
  <c r="AA469" i="2"/>
  <c r="AA569" i="2"/>
  <c r="AA668" i="2"/>
  <c r="AA772" i="2"/>
  <c r="AA881" i="2"/>
  <c r="AA1096" i="2"/>
  <c r="AA533" i="2"/>
  <c r="AA517" i="2"/>
  <c r="AA539" i="2"/>
  <c r="AA570" i="2"/>
  <c r="AA600" i="2"/>
  <c r="AA649" i="2"/>
  <c r="AA698" i="2"/>
  <c r="AA822" i="2"/>
  <c r="AA915" i="2"/>
  <c r="AA1008" i="2"/>
  <c r="AA1161" i="2"/>
  <c r="AA1263" i="2"/>
  <c r="AA1363" i="2"/>
  <c r="AA1449" i="2"/>
  <c r="AA1518" i="2"/>
  <c r="AA480" i="2"/>
  <c r="AA509" i="2"/>
  <c r="AA536" i="2"/>
  <c r="AB536" i="2" s="1"/>
  <c r="AA579" i="2"/>
  <c r="AA618" i="2"/>
  <c r="AA713" i="2"/>
  <c r="AA804" i="2"/>
  <c r="AA891" i="2"/>
  <c r="AA994" i="2"/>
  <c r="AA1114" i="2"/>
  <c r="AA1260" i="2"/>
  <c r="AA1360" i="2"/>
  <c r="AA1450" i="2"/>
  <c r="AA1521" i="2"/>
  <c r="AA525" i="2"/>
  <c r="AA529" i="2"/>
  <c r="AA531" i="2"/>
  <c r="AA585" i="2"/>
  <c r="AA720" i="2"/>
  <c r="AA809" i="2"/>
  <c r="AA907" i="2"/>
  <c r="AA1017" i="2"/>
  <c r="AA1125" i="2"/>
  <c r="AA1232" i="2"/>
  <c r="AA1365" i="2"/>
  <c r="AA1453" i="2"/>
  <c r="AA1525" i="2"/>
  <c r="AB1525" i="2" s="1"/>
  <c r="AA604" i="2"/>
  <c r="AA616" i="2"/>
  <c r="AA674" i="2"/>
  <c r="AA734" i="2"/>
  <c r="AA826" i="2"/>
  <c r="AA920" i="2"/>
  <c r="AA1029" i="2"/>
  <c r="AA1150" i="2"/>
  <c r="AA1251" i="2"/>
  <c r="AA1383" i="2"/>
  <c r="AA1464" i="2"/>
  <c r="AA1535" i="2"/>
  <c r="AA677" i="2"/>
  <c r="AA731" i="2"/>
  <c r="AA784" i="2"/>
  <c r="AA859" i="2"/>
  <c r="AA946" i="2"/>
  <c r="AA1055" i="2"/>
  <c r="AA1175" i="2"/>
  <c r="AA1274" i="2"/>
  <c r="AA1366" i="2"/>
  <c r="AA1479" i="2"/>
  <c r="AA1548" i="2"/>
  <c r="AA551" i="2"/>
  <c r="AB551" i="2" s="1"/>
  <c r="AA606" i="2"/>
  <c r="AA557" i="2"/>
  <c r="AA591" i="2"/>
  <c r="AA612" i="2"/>
  <c r="AA647" i="2"/>
  <c r="AA610" i="2"/>
  <c r="AA696" i="2"/>
  <c r="AA861" i="2"/>
  <c r="AA936" i="2"/>
  <c r="AA1075" i="2"/>
  <c r="AA1176" i="2"/>
  <c r="AA1277" i="2"/>
  <c r="AA1369" i="2"/>
  <c r="AA1448" i="2"/>
  <c r="AA1520" i="2"/>
  <c r="AA568" i="2"/>
  <c r="AA589" i="2"/>
  <c r="AA605" i="2"/>
  <c r="AA643" i="2"/>
  <c r="AA633" i="2"/>
  <c r="AA625" i="2"/>
  <c r="AA657" i="2"/>
  <c r="AA729" i="2"/>
  <c r="AA882" i="2"/>
  <c r="AB882" i="2" s="1"/>
  <c r="AA944" i="2"/>
  <c r="AA1038" i="2"/>
  <c r="AA1126" i="2"/>
  <c r="AA1217" i="2"/>
  <c r="AA1306" i="2"/>
  <c r="AA1395" i="2"/>
  <c r="AA1465" i="2"/>
  <c r="AA1529" i="2"/>
  <c r="AA627" i="2"/>
  <c r="AA607" i="2"/>
  <c r="AA630" i="2"/>
  <c r="AA624" i="2"/>
  <c r="AA655" i="2"/>
  <c r="AA686" i="2"/>
  <c r="AA719" i="2"/>
  <c r="AA748" i="2"/>
  <c r="AA855" i="2"/>
  <c r="AA941" i="2"/>
  <c r="AA1024" i="2"/>
  <c r="AA1101" i="2"/>
  <c r="AA1187" i="2"/>
  <c r="AA1278" i="2"/>
  <c r="AA1367" i="2"/>
  <c r="AA1439" i="2"/>
  <c r="AB1439" i="2" s="1"/>
  <c r="AA1505" i="2"/>
  <c r="AA1553" i="2"/>
  <c r="AA613" i="2"/>
  <c r="AA637" i="2"/>
  <c r="AA659" i="2"/>
  <c r="AA693" i="2"/>
  <c r="AA721" i="2"/>
  <c r="AA745" i="2"/>
  <c r="AA769" i="2"/>
  <c r="AA797" i="2"/>
  <c r="AA831" i="2"/>
  <c r="AA969" i="2"/>
  <c r="AA1050" i="2"/>
  <c r="AA1117" i="2"/>
  <c r="AA1195" i="2"/>
  <c r="AA1287" i="2"/>
  <c r="AA1368" i="2"/>
  <c r="AA1438" i="2"/>
  <c r="AA1503" i="2"/>
  <c r="AA1550" i="2"/>
  <c r="AA1582" i="2"/>
  <c r="AA463" i="2"/>
  <c r="AA440" i="2"/>
  <c r="AA436" i="2"/>
  <c r="AB436" i="2" s="1"/>
  <c r="AA457" i="2"/>
  <c r="AA501" i="2"/>
  <c r="AA548" i="2"/>
  <c r="AA603" i="2"/>
  <c r="AA741" i="2"/>
  <c r="AA842" i="2"/>
  <c r="AA971" i="2"/>
  <c r="AA1091" i="2"/>
  <c r="AA1204" i="2"/>
  <c r="AA1313" i="2"/>
  <c r="AA1407" i="2"/>
  <c r="AA1484" i="2"/>
  <c r="AA409" i="2"/>
  <c r="AA372" i="2"/>
  <c r="AA403" i="2"/>
  <c r="AA444" i="2"/>
  <c r="AA491" i="2"/>
  <c r="AA614" i="2"/>
  <c r="AA723" i="2"/>
  <c r="AA820" i="2"/>
  <c r="AA933" i="2"/>
  <c r="AA1095" i="2"/>
  <c r="AA1212" i="2"/>
  <c r="AA1316" i="2"/>
  <c r="AB1316" i="2" s="1"/>
  <c r="AA1410" i="2"/>
  <c r="AA1486" i="2"/>
  <c r="AA445" i="2"/>
  <c r="AA450" i="2"/>
  <c r="AA438" i="2"/>
  <c r="AA489" i="2"/>
  <c r="AA654" i="2"/>
  <c r="AA733" i="2"/>
  <c r="AA834" i="2"/>
  <c r="AA950" i="2"/>
  <c r="AA1106" i="2"/>
  <c r="AA1225" i="2"/>
  <c r="AA1318" i="2"/>
  <c r="AA1406" i="2"/>
  <c r="AA1487" i="2"/>
  <c r="AA521" i="2"/>
  <c r="AA528" i="2"/>
  <c r="AA598" i="2"/>
  <c r="AA675" i="2"/>
  <c r="AA743" i="2"/>
  <c r="AA848" i="2"/>
  <c r="AA955" i="2"/>
  <c r="AA1088" i="2"/>
  <c r="AA1235" i="2"/>
  <c r="AB1235" i="2" s="1"/>
  <c r="AA1330" i="2"/>
  <c r="AA1409" i="2"/>
  <c r="AA1496" i="2"/>
  <c r="AA580" i="2"/>
  <c r="AA651" i="2"/>
  <c r="AA712" i="2"/>
  <c r="AA774" i="2"/>
  <c r="AA871" i="2"/>
  <c r="AA964" i="2"/>
  <c r="AA1120" i="2"/>
  <c r="AA1228" i="2"/>
  <c r="AA1332" i="2"/>
  <c r="AA1434" i="2"/>
  <c r="AA1513" i="2"/>
  <c r="AA483" i="2"/>
  <c r="AA515" i="2"/>
  <c r="AA454" i="2"/>
  <c r="AA477" i="2"/>
  <c r="AA505" i="2"/>
  <c r="AA532" i="2"/>
  <c r="AA513" i="2"/>
  <c r="AA629" i="2"/>
  <c r="AA785" i="2"/>
  <c r="AA910" i="2"/>
  <c r="AB910" i="2" s="1"/>
  <c r="AA996" i="2"/>
  <c r="AA1103" i="2"/>
  <c r="AA1220" i="2"/>
  <c r="AA1314" i="2"/>
  <c r="AA1403" i="2"/>
  <c r="AA1481" i="2"/>
  <c r="AA500" i="2"/>
  <c r="AA492" i="2"/>
  <c r="AA476" i="2"/>
  <c r="AA512" i="2"/>
  <c r="AA527" i="2"/>
  <c r="AA554" i="2"/>
  <c r="AA545" i="2"/>
  <c r="AA656" i="2"/>
  <c r="AA765" i="2"/>
  <c r="AA817" i="2"/>
  <c r="AA938" i="2"/>
  <c r="AA1043" i="2"/>
  <c r="AA1142" i="2"/>
  <c r="AA1234" i="2"/>
  <c r="AA1329" i="2"/>
  <c r="AA1413" i="2"/>
  <c r="AA1490" i="2"/>
  <c r="AA486" i="2"/>
  <c r="AB486" i="2" s="1"/>
  <c r="AA507" i="2"/>
  <c r="AA558" i="2"/>
  <c r="AA546" i="2"/>
  <c r="AA572" i="2"/>
  <c r="AA590" i="2"/>
  <c r="AA608" i="2"/>
  <c r="AA638" i="2"/>
  <c r="AA779" i="2"/>
  <c r="AA863" i="2"/>
  <c r="AA926" i="2"/>
  <c r="AA1004" i="2"/>
  <c r="AA1099" i="2"/>
  <c r="AA1191" i="2"/>
  <c r="AA1291" i="2"/>
  <c r="AA1380" i="2"/>
  <c r="AA1458" i="2"/>
  <c r="AA1515" i="2"/>
  <c r="AA518" i="2"/>
  <c r="AA516" i="2"/>
  <c r="AA522" i="2"/>
  <c r="AA597" i="2"/>
  <c r="AA642" i="2"/>
  <c r="AA665" i="2"/>
  <c r="AA687" i="2"/>
  <c r="AB687" i="2" s="1"/>
  <c r="AA710" i="2"/>
  <c r="AA738" i="2"/>
  <c r="AA904" i="2"/>
  <c r="AA948" i="2"/>
  <c r="AA1028" i="2"/>
  <c r="AA1113" i="2"/>
  <c r="AA1199" i="2"/>
  <c r="AA1293" i="2"/>
  <c r="AA1376" i="2"/>
  <c r="AA1446" i="2"/>
  <c r="AA1509" i="2"/>
  <c r="AA1555" i="2"/>
  <c r="AA645" i="2"/>
  <c r="AA667" i="2"/>
  <c r="AA702" i="2"/>
  <c r="AA737" i="2"/>
  <c r="AA776" i="2"/>
  <c r="AA825" i="2"/>
  <c r="AA903" i="2"/>
  <c r="AA975" i="2"/>
  <c r="AA1077" i="2"/>
  <c r="AA1178" i="2"/>
  <c r="AA1276" i="2"/>
  <c r="AA1371" i="2"/>
  <c r="AB1371" i="2" s="1"/>
  <c r="AA1451" i="2"/>
  <c r="AA1517" i="2"/>
  <c r="AA1561" i="2"/>
  <c r="AA641" i="2"/>
  <c r="AA680" i="2"/>
  <c r="AA718" i="2"/>
  <c r="AA759" i="2"/>
  <c r="AA806" i="2"/>
  <c r="AA884" i="2"/>
  <c r="AA966" i="2"/>
  <c r="AA1070" i="2"/>
  <c r="AA1177" i="2"/>
  <c r="AA1273" i="2"/>
  <c r="AA1370" i="2"/>
  <c r="AA1452" i="2"/>
  <c r="AA1519" i="2"/>
  <c r="AA1563" i="2"/>
  <c r="AA664" i="2"/>
  <c r="AA716" i="2"/>
  <c r="AA761" i="2"/>
  <c r="AA815" i="2"/>
  <c r="AA898" i="2"/>
  <c r="AA982" i="2"/>
  <c r="AA1085" i="2"/>
  <c r="AB1085" i="2" s="1"/>
  <c r="AA1188" i="2"/>
  <c r="AA1290" i="2"/>
  <c r="AA1382" i="2"/>
  <c r="AA1463" i="2"/>
  <c r="AA1528" i="2"/>
  <c r="AA1572" i="2"/>
  <c r="AA726" i="2"/>
  <c r="AA777" i="2"/>
  <c r="AA838" i="2"/>
  <c r="AA921" i="2"/>
  <c r="AA1019" i="2"/>
  <c r="AA1116" i="2"/>
  <c r="AA1214" i="2"/>
  <c r="AA1308" i="2"/>
  <c r="AA1397" i="2"/>
  <c r="AA1474" i="2"/>
  <c r="AA1540" i="2"/>
  <c r="AA1577" i="2"/>
  <c r="AA793" i="2"/>
  <c r="AA868" i="2"/>
  <c r="AA942" i="2"/>
  <c r="AA1054" i="2"/>
  <c r="AA1152" i="2"/>
  <c r="AA1240" i="2"/>
  <c r="AB1240" i="2" s="1"/>
  <c r="AA1331" i="2"/>
  <c r="AA1418" i="2"/>
  <c r="AA1492" i="2"/>
  <c r="AA1549" i="2"/>
  <c r="AA1583" i="2"/>
  <c r="AA640" i="2"/>
  <c r="AA670" i="2"/>
  <c r="AA700" i="2"/>
  <c r="AA742" i="2"/>
  <c r="AA768" i="2"/>
  <c r="AA802" i="2"/>
  <c r="AA860" i="2"/>
  <c r="AA925" i="2"/>
  <c r="AA995" i="2"/>
  <c r="AA1089" i="2"/>
  <c r="AA1183" i="2"/>
  <c r="AA1280" i="2"/>
  <c r="AA1372" i="2"/>
  <c r="AA1447" i="2"/>
  <c r="AA1514" i="2"/>
  <c r="AA1559" i="2"/>
  <c r="AA648" i="2"/>
  <c r="AA671" i="2"/>
  <c r="AA703" i="2"/>
  <c r="AB703" i="2" s="1"/>
  <c r="AA747" i="2"/>
  <c r="AA773" i="2"/>
  <c r="AA803" i="2"/>
  <c r="AA847" i="2"/>
  <c r="AA895" i="2"/>
  <c r="AA952" i="2"/>
  <c r="AA1039" i="2"/>
  <c r="AA1122" i="2"/>
  <c r="AA1205" i="2"/>
  <c r="AA1299" i="2"/>
  <c r="AA1390" i="2"/>
  <c r="AA1462" i="2"/>
  <c r="AA1524" i="2"/>
  <c r="AA1566" i="2"/>
  <c r="AA646" i="2"/>
  <c r="AA669" i="2"/>
  <c r="AA707" i="2"/>
  <c r="AA752" i="2"/>
  <c r="AA781" i="2"/>
  <c r="AA813" i="2"/>
  <c r="AA857" i="2"/>
  <c r="AA896" i="2"/>
  <c r="AA940" i="2"/>
  <c r="AA1001" i="2"/>
  <c r="AB1001" i="2" s="1"/>
  <c r="AA1083" i="2"/>
  <c r="AA1172" i="2"/>
  <c r="AA1255" i="2"/>
  <c r="AA1336" i="2"/>
  <c r="AA1420" i="2"/>
  <c r="AA1489" i="2"/>
  <c r="AA1545" i="2"/>
  <c r="AA1578" i="2"/>
  <c r="AA662" i="2"/>
  <c r="AA689" i="2"/>
  <c r="AA708" i="2"/>
  <c r="AA753" i="2"/>
  <c r="AA786" i="2"/>
  <c r="AA821" i="2"/>
  <c r="AA866" i="2"/>
  <c r="AA908" i="2"/>
  <c r="AA943" i="2"/>
  <c r="AA1003" i="2"/>
  <c r="AA1076" i="2"/>
  <c r="AA1162" i="2"/>
  <c r="AA1241" i="2"/>
  <c r="AA1327" i="2"/>
  <c r="AA1405" i="2"/>
  <c r="AA1472" i="2"/>
  <c r="AB1472" i="2" s="1"/>
  <c r="AA1532" i="2"/>
  <c r="AA1570" i="2"/>
  <c r="AA1596" i="2"/>
  <c r="AA949" i="2"/>
  <c r="AA304" i="2"/>
  <c r="AA266" i="2"/>
  <c r="AA224" i="2"/>
  <c r="AA206" i="2"/>
  <c r="AA190" i="2"/>
  <c r="AA184" i="2"/>
  <c r="AA189" i="2"/>
  <c r="AA208" i="2"/>
  <c r="AA225" i="2"/>
  <c r="AA269" i="2"/>
  <c r="AA317" i="2"/>
  <c r="AA388" i="2"/>
  <c r="AA475" i="2"/>
  <c r="AA576" i="2"/>
  <c r="AA673" i="2"/>
  <c r="AA215" i="2"/>
  <c r="AA191" i="2"/>
  <c r="AA174" i="2"/>
  <c r="AA163" i="2"/>
  <c r="AA159" i="2"/>
  <c r="AB159" i="2" s="1"/>
  <c r="AA170" i="2"/>
  <c r="AA185" i="2"/>
  <c r="AA217" i="2"/>
  <c r="AA255" i="2"/>
  <c r="AA306" i="2"/>
  <c r="AA374" i="2"/>
  <c r="AA465" i="2"/>
  <c r="AA564" i="2"/>
  <c r="AA666" i="2"/>
  <c r="AA160" i="2"/>
  <c r="AA153" i="2"/>
  <c r="AA146" i="2"/>
  <c r="AA150" i="2"/>
  <c r="AA162" i="2"/>
  <c r="AA182" i="2"/>
  <c r="AA213" i="2"/>
  <c r="AA259" i="2"/>
  <c r="AA309" i="2"/>
  <c r="AA375" i="2"/>
  <c r="AA468" i="2"/>
  <c r="AA574" i="2"/>
  <c r="AA678" i="2"/>
  <c r="AA142" i="2"/>
  <c r="AA144" i="2"/>
  <c r="AB144" i="2" s="1"/>
  <c r="AA154" i="2"/>
  <c r="AA171" i="2"/>
  <c r="AA193" i="2"/>
  <c r="AA219" i="2"/>
  <c r="AA263" i="2"/>
  <c r="AA324" i="2"/>
  <c r="AA392" i="2"/>
  <c r="AA484" i="2"/>
  <c r="AA593" i="2"/>
  <c r="AA697" i="2"/>
  <c r="AA152" i="2"/>
  <c r="AA161" i="2"/>
  <c r="AA179" i="2"/>
  <c r="AA203" i="2"/>
  <c r="AA226" i="2"/>
  <c r="AA277" i="2"/>
  <c r="AA332" i="2"/>
  <c r="AA413" i="2"/>
  <c r="AA511" i="2"/>
  <c r="AA611" i="2"/>
  <c r="AA724" i="2"/>
  <c r="AA1598" i="2"/>
  <c r="AA460" i="2"/>
  <c r="AA382" i="2"/>
  <c r="AB382" i="2" s="1"/>
  <c r="AA312" i="2"/>
  <c r="AA268" i="2"/>
  <c r="AA233" i="2"/>
  <c r="AA222" i="2"/>
  <c r="AA223" i="2"/>
  <c r="AA231" i="2"/>
  <c r="AA262" i="2"/>
  <c r="AA293" i="2"/>
  <c r="AA348" i="2"/>
  <c r="AA416" i="2"/>
  <c r="AA506" i="2"/>
  <c r="AA596" i="2"/>
  <c r="AA692" i="2"/>
  <c r="AA1623" i="2"/>
  <c r="AA1619" i="2"/>
  <c r="AA704" i="2"/>
  <c r="AA582" i="2"/>
  <c r="AA461" i="2"/>
  <c r="AA390" i="2"/>
  <c r="AA338" i="2"/>
  <c r="AA295" i="2"/>
  <c r="AA286" i="2"/>
  <c r="AA292" i="2"/>
  <c r="AA314" i="2"/>
  <c r="AB314" i="2" s="1"/>
  <c r="AA356" i="2"/>
  <c r="AA406" i="2"/>
  <c r="AA473" i="2"/>
  <c r="AA556" i="2"/>
  <c r="AA644" i="2"/>
  <c r="AA735" i="2"/>
  <c r="AA1628" i="2"/>
  <c r="AA1626" i="2"/>
  <c r="AA1622" i="2"/>
  <c r="AA1036" i="2"/>
  <c r="AA811" i="2"/>
  <c r="AA694" i="2"/>
  <c r="AA586" i="2"/>
  <c r="AA496" i="2"/>
  <c r="AA437" i="2"/>
  <c r="AA393" i="2"/>
  <c r="AA383" i="2"/>
  <c r="AA407" i="2"/>
  <c r="AA443" i="2"/>
  <c r="AA498" i="2"/>
  <c r="AA560" i="2"/>
  <c r="AA635" i="2"/>
  <c r="AA722" i="2"/>
  <c r="AA800" i="2"/>
  <c r="AB800" i="2" s="1"/>
  <c r="AA1631" i="2"/>
  <c r="AA1630" i="2"/>
  <c r="AA1627" i="2"/>
  <c r="AA1624" i="2"/>
  <c r="AA1412" i="2"/>
  <c r="AA1210" i="2"/>
  <c r="AA1002" i="2"/>
  <c r="AA823" i="2"/>
  <c r="AA711" i="2"/>
  <c r="AA623" i="2"/>
  <c r="AA559" i="2"/>
  <c r="AA524" i="2"/>
  <c r="AA534" i="2"/>
  <c r="AA577" i="2"/>
  <c r="AA620" i="2"/>
  <c r="AA682" i="2"/>
  <c r="AA749" i="2"/>
  <c r="AA816" i="2"/>
  <c r="AA922" i="2"/>
  <c r="AA1605" i="2"/>
  <c r="AA879" i="2"/>
  <c r="AA862" i="2"/>
  <c r="AA883" i="2"/>
  <c r="AA930" i="2"/>
  <c r="AB930" i="2" s="1"/>
  <c r="AA970" i="2"/>
  <c r="AA1041" i="2"/>
  <c r="AA1097" i="2"/>
  <c r="AA1168" i="2"/>
  <c r="AA1123" i="2"/>
  <c r="AA1203" i="2"/>
  <c r="AA1294" i="2"/>
  <c r="AA1379" i="2"/>
  <c r="AA1459" i="2"/>
  <c r="AA1522" i="2"/>
  <c r="AA1602" i="2"/>
  <c r="AA808" i="2"/>
  <c r="AA840" i="2"/>
  <c r="AA877" i="2"/>
  <c r="AA928" i="2"/>
  <c r="AA991" i="2"/>
  <c r="AA1066" i="2"/>
  <c r="AA1147" i="2"/>
  <c r="AA1224" i="2"/>
  <c r="AA1305" i="2"/>
  <c r="AA1352" i="2"/>
  <c r="AA1344" i="2"/>
  <c r="AA1426" i="2"/>
  <c r="AA1501" i="2"/>
  <c r="AB1501" i="2" s="1"/>
  <c r="AA1551" i="2"/>
  <c r="AA830" i="2"/>
  <c r="AA832" i="2"/>
  <c r="AA874" i="2"/>
  <c r="AA929" i="2"/>
  <c r="AA1026" i="2"/>
  <c r="AA1100" i="2"/>
  <c r="AA1185" i="2"/>
  <c r="AA1275" i="2"/>
  <c r="AA1357" i="2"/>
  <c r="AA1431" i="2"/>
  <c r="AA1499" i="2"/>
  <c r="AA1502" i="2"/>
  <c r="AA1506" i="2"/>
  <c r="AA839" i="2"/>
  <c r="AA899" i="2"/>
  <c r="AA957" i="2"/>
  <c r="AA1048" i="2"/>
  <c r="AA1119" i="2"/>
  <c r="AA1196" i="2"/>
  <c r="AA1288" i="2"/>
  <c r="AA1375" i="2"/>
  <c r="AA1445" i="2"/>
  <c r="AA1508" i="2"/>
  <c r="AB1508" i="2" s="1"/>
  <c r="AA1443" i="2"/>
  <c r="AA1581" i="2"/>
  <c r="AA918" i="2"/>
  <c r="AA980" i="2"/>
  <c r="AA1062" i="2"/>
  <c r="AA1148" i="2"/>
  <c r="AA1215" i="2"/>
  <c r="AA1156" i="2"/>
  <c r="AA1223" i="2"/>
  <c r="AA1319" i="2"/>
  <c r="AA1381" i="2"/>
  <c r="AA1542" i="2"/>
  <c r="AA1584" i="2"/>
  <c r="AA894" i="2"/>
  <c r="AA965" i="2"/>
  <c r="AA914" i="2"/>
  <c r="AA937" i="2"/>
  <c r="AA984" i="2"/>
  <c r="AA1033" i="2"/>
  <c r="AA981" i="2"/>
  <c r="AA1051" i="2"/>
  <c r="AA1109" i="2"/>
  <c r="AA1181" i="2"/>
  <c r="AA1261" i="2"/>
  <c r="AB1261" i="2" s="1"/>
  <c r="AA1334" i="2"/>
  <c r="AA1415" i="2"/>
  <c r="AA1480" i="2"/>
  <c r="AA1562" i="2"/>
  <c r="AA1603" i="2"/>
  <c r="AA917" i="2"/>
  <c r="AA935" i="2"/>
  <c r="AA959" i="2"/>
  <c r="AA999" i="2"/>
  <c r="AA989" i="2"/>
  <c r="AA992" i="2"/>
  <c r="AA1049" i="2"/>
  <c r="AA1079" i="2"/>
  <c r="AA1137" i="2"/>
  <c r="AA1190" i="2"/>
  <c r="AA1256" i="2"/>
  <c r="AA1321" i="2"/>
  <c r="AA1393" i="2"/>
  <c r="AA1460" i="2"/>
  <c r="AA1512" i="2"/>
  <c r="AA1585" i="2"/>
  <c r="AA1604" i="2"/>
  <c r="AA979" i="2"/>
  <c r="AA956" i="2"/>
  <c r="AB956" i="2" s="1"/>
  <c r="AA986" i="2"/>
  <c r="AA967" i="2"/>
  <c r="AA1015" i="2"/>
  <c r="AA1064" i="2"/>
  <c r="AA1105" i="2"/>
  <c r="AA1146" i="2"/>
  <c r="AA1180" i="2"/>
  <c r="AA1221" i="2"/>
  <c r="AA1267" i="2"/>
  <c r="AA1326" i="2"/>
  <c r="AA1389" i="2"/>
  <c r="AA1441" i="2"/>
  <c r="AA1497" i="2"/>
  <c r="AA1571" i="2"/>
  <c r="AA1592" i="2"/>
  <c r="AA1606" i="2"/>
  <c r="AA962" i="2"/>
  <c r="AA990" i="2"/>
  <c r="AA1030" i="2"/>
  <c r="AA1060" i="2"/>
  <c r="AA1086" i="2"/>
  <c r="AA1134" i="2"/>
  <c r="AA1170" i="2"/>
  <c r="AA1201" i="2"/>
  <c r="AB1201" i="2" s="1"/>
  <c r="AA1238" i="2"/>
  <c r="AA1268" i="2"/>
  <c r="AA1302" i="2"/>
  <c r="AA1340" i="2"/>
  <c r="AA1394" i="2"/>
  <c r="AA1444" i="2"/>
  <c r="AA1495" i="2"/>
  <c r="AA1537" i="2"/>
  <c r="AA1579" i="2"/>
  <c r="AA1601" i="2"/>
  <c r="AA1611" i="2"/>
  <c r="AA805" i="2"/>
  <c r="AA782" i="2"/>
  <c r="AA766" i="2"/>
  <c r="AA801" i="2"/>
  <c r="AA844" i="2"/>
  <c r="AA905" i="2"/>
  <c r="AA961" i="2"/>
  <c r="AA1053" i="2"/>
  <c r="AA1011" i="2"/>
  <c r="AA1110" i="2"/>
  <c r="AA1207" i="2"/>
  <c r="AA1309" i="2"/>
  <c r="AA1398" i="2"/>
  <c r="AB1398" i="2" s="1"/>
  <c r="AA1475" i="2"/>
  <c r="AA1588" i="2"/>
  <c r="AA746" i="2"/>
  <c r="AA695" i="2"/>
  <c r="AA730" i="2"/>
  <c r="AA771" i="2"/>
  <c r="AA824" i="2"/>
  <c r="AA906" i="2"/>
  <c r="AA977" i="2"/>
  <c r="AA1082" i="2"/>
  <c r="AA1184" i="2"/>
  <c r="AA1284" i="2"/>
  <c r="AA1311" i="2"/>
  <c r="AA1400" i="2"/>
  <c r="AA1477" i="2"/>
  <c r="AA1538" i="2"/>
  <c r="AA758" i="2"/>
  <c r="AA732" i="2"/>
  <c r="AA762" i="2"/>
  <c r="AA812" i="2"/>
  <c r="AA909" i="2"/>
  <c r="AA988" i="2"/>
  <c r="AA1090" i="2"/>
  <c r="AA1192" i="2"/>
  <c r="AB1192" i="2" s="1"/>
  <c r="AA1292" i="2"/>
  <c r="AA1387" i="2"/>
  <c r="AA1461" i="2"/>
  <c r="AA1482" i="2"/>
  <c r="AA1546" i="2"/>
  <c r="AA794" i="2"/>
  <c r="AA778" i="2"/>
  <c r="AA846" i="2"/>
  <c r="AA927" i="2"/>
  <c r="AA1018" i="2"/>
  <c r="AA1107" i="2"/>
  <c r="AA1206" i="2"/>
  <c r="AA1307" i="2"/>
  <c r="AA1396" i="2"/>
  <c r="AA1468" i="2"/>
  <c r="AA1493" i="2"/>
  <c r="AA1560" i="2"/>
  <c r="AA864" i="2"/>
  <c r="AA869" i="2"/>
  <c r="AA939" i="2"/>
  <c r="AA1040" i="2"/>
  <c r="AA1128" i="2"/>
  <c r="AA1154" i="2"/>
  <c r="AA1257" i="2"/>
  <c r="AB1257" i="2" s="1"/>
  <c r="AA1348" i="2"/>
  <c r="AA1435" i="2"/>
  <c r="AA1510" i="2"/>
  <c r="AA1558" i="2"/>
  <c r="AA829" i="2"/>
  <c r="AA873" i="2"/>
  <c r="AA798" i="2"/>
  <c r="AA807" i="2"/>
  <c r="AA853" i="2"/>
  <c r="AA886" i="2"/>
  <c r="AA850" i="2"/>
  <c r="AA913" i="2"/>
  <c r="AA974" i="2"/>
  <c r="AA1067" i="2"/>
  <c r="AA1164" i="2"/>
  <c r="AA1252" i="2"/>
  <c r="AA1342" i="2"/>
  <c r="AA1422" i="2"/>
  <c r="AA1533" i="2"/>
  <c r="AA1587" i="2"/>
  <c r="AA841" i="2"/>
  <c r="AA836" i="2"/>
  <c r="AA818" i="2"/>
  <c r="AA851" i="2"/>
  <c r="AB851" i="2" s="1"/>
  <c r="AA872" i="2"/>
  <c r="AA916" i="2"/>
  <c r="AA900" i="2"/>
  <c r="AA934" i="2"/>
  <c r="AA987" i="2"/>
  <c r="AA1063" i="2"/>
  <c r="AA1140" i="2"/>
  <c r="AA1218" i="2"/>
  <c r="AA1300" i="2"/>
  <c r="AA1385" i="2"/>
  <c r="AA1456" i="2"/>
  <c r="AA1557" i="2"/>
  <c r="AA1586" i="2"/>
  <c r="AA819" i="2"/>
  <c r="AA849" i="2"/>
  <c r="AA923" i="2"/>
  <c r="AA897" i="2"/>
  <c r="AA924" i="2"/>
  <c r="AA951" i="2"/>
  <c r="AA973" i="2"/>
  <c r="AA1023" i="2"/>
  <c r="AA1056" i="2"/>
  <c r="AA1092" i="2"/>
  <c r="AA1153" i="2"/>
  <c r="AB1153" i="2" s="1"/>
  <c r="AA1213" i="2"/>
  <c r="AA1285" i="2"/>
  <c r="AA1354" i="2"/>
  <c r="AA1423" i="2"/>
  <c r="AA1530" i="2"/>
  <c r="AA1564" i="2"/>
  <c r="AA1589" i="2"/>
  <c r="AA854" i="2"/>
  <c r="AA852" i="2"/>
  <c r="AA870" i="2"/>
  <c r="AA953" i="2"/>
  <c r="AA1022" i="2"/>
  <c r="AA1059" i="2"/>
  <c r="AA1073" i="2"/>
  <c r="AA1108" i="2"/>
  <c r="AA1145" i="2"/>
  <c r="AA1169" i="2"/>
  <c r="AA1194" i="2"/>
  <c r="AA1242" i="2"/>
  <c r="AA1298" i="2"/>
  <c r="AA1356" i="2"/>
  <c r="AA1417" i="2"/>
  <c r="AA1470" i="2"/>
  <c r="AA1543" i="2"/>
  <c r="AB1543" i="2" s="1"/>
  <c r="AA1574" i="2"/>
  <c r="AA1597" i="2"/>
  <c r="AA998" i="2"/>
  <c r="AA1042" i="2"/>
  <c r="AA1068" i="2"/>
  <c r="AA1121" i="2"/>
  <c r="AA1173" i="2"/>
  <c r="AA1226" i="2"/>
  <c r="AA1286" i="2"/>
  <c r="AA1343" i="2"/>
  <c r="AA1012" i="2"/>
  <c r="AA1111" i="2"/>
  <c r="AA1208" i="2"/>
  <c r="AA1310" i="2"/>
  <c r="AA1399" i="2"/>
  <c r="AA1476" i="2"/>
  <c r="AA1614" i="2"/>
  <c r="AA985" i="2"/>
  <c r="AA1035" i="2"/>
  <c r="AA1074" i="2"/>
  <c r="AA1135" i="2"/>
  <c r="AA1200" i="2"/>
  <c r="AA1266" i="2"/>
  <c r="AA1333" i="2"/>
  <c r="AB1333" i="2" s="1"/>
  <c r="AA1404" i="2"/>
  <c r="AA1466" i="2"/>
  <c r="AA1526" i="2"/>
  <c r="AA1312" i="2"/>
  <c r="AA1401" i="2"/>
  <c r="AA1478" i="2"/>
  <c r="AA1539" i="2"/>
  <c r="AA1034" i="2"/>
  <c r="AA1084" i="2"/>
  <c r="AA1136" i="2"/>
  <c r="AA1193" i="2"/>
  <c r="AA1272" i="2"/>
  <c r="AA1341" i="2"/>
  <c r="AA1408" i="2"/>
  <c r="AA1473" i="2"/>
  <c r="AA1531" i="2"/>
  <c r="AA1569" i="2"/>
  <c r="AA1593" i="2"/>
  <c r="AA1483" i="2"/>
  <c r="AA1547" i="2"/>
  <c r="AA1093" i="2"/>
  <c r="AA1165" i="2"/>
  <c r="AA1229" i="2"/>
  <c r="AA1295" i="2"/>
  <c r="AB1295" i="2" s="1"/>
  <c r="AA1361" i="2"/>
  <c r="AA1424" i="2"/>
  <c r="AA1488" i="2"/>
  <c r="AA1541" i="2"/>
  <c r="AA1575" i="2"/>
  <c r="AA1599" i="2"/>
  <c r="AA1494" i="2"/>
  <c r="AA1617" i="2"/>
  <c r="AA1179" i="2"/>
  <c r="AA1246" i="2"/>
  <c r="AA1317" i="2"/>
  <c r="AA1388" i="2"/>
  <c r="AA1437" i="2"/>
  <c r="AA1155" i="2"/>
  <c r="AA1258" i="2"/>
  <c r="AA1349" i="2"/>
  <c r="AA1436" i="2"/>
  <c r="AA1511" i="2"/>
  <c r="AB1511" i="2" s="1"/>
  <c r="AA1618" i="2"/>
  <c r="AA993" i="2"/>
  <c r="AA1046" i="2"/>
  <c r="AA1071" i="2"/>
  <c r="AA1112" i="2"/>
  <c r="AA1163" i="2"/>
  <c r="AB1163" i="2" s="1"/>
  <c r="AA1197" i="2"/>
  <c r="AA1249" i="2"/>
  <c r="AA1301" i="2"/>
  <c r="AA1358" i="2"/>
  <c r="AA1416" i="2"/>
  <c r="AA1471" i="2"/>
  <c r="AA1527" i="2"/>
  <c r="AA1565" i="2"/>
  <c r="AA1590" i="2"/>
  <c r="AA1607" i="2"/>
  <c r="AA1613" i="2"/>
  <c r="AA1000" i="2"/>
  <c r="AA1047" i="2"/>
  <c r="AA1072" i="2"/>
  <c r="AA1118" i="2"/>
  <c r="AA1157" i="2"/>
  <c r="AA1198" i="2"/>
  <c r="AA1237" i="2"/>
  <c r="AB1237" i="2" s="1"/>
  <c r="AA1281" i="2"/>
  <c r="AA1328" i="2"/>
  <c r="AA1384" i="2"/>
  <c r="AA1429" i="2"/>
  <c r="AA1485" i="2"/>
  <c r="AA1534" i="2"/>
  <c r="AB1534" i="2" s="1"/>
  <c r="AA1568" i="2"/>
  <c r="AA1591" i="2"/>
  <c r="AA1608" i="2"/>
  <c r="AA1612" i="2"/>
  <c r="AA997" i="2"/>
  <c r="AA1044" i="2"/>
  <c r="AA1078" i="2"/>
  <c r="AA1129" i="2"/>
  <c r="AA1167" i="2"/>
  <c r="AA1209" i="2"/>
  <c r="AA1247" i="2"/>
  <c r="AA1283" i="2"/>
  <c r="AA1320" i="2"/>
  <c r="AA1359" i="2"/>
  <c r="AA1402" i="2"/>
  <c r="AA1455" i="2"/>
  <c r="AA1498" i="2"/>
  <c r="AA1544" i="2"/>
  <c r="AB1544" i="2" s="1"/>
  <c r="AA1573" i="2"/>
  <c r="AA1595" i="2"/>
  <c r="AA1609" i="2"/>
  <c r="AA1615" i="2"/>
  <c r="AA1032" i="2"/>
  <c r="AA1058" i="2"/>
  <c r="AB1058" i="2" s="1"/>
  <c r="AA1081" i="2"/>
  <c r="AA1130" i="2"/>
  <c r="AA1174" i="2"/>
  <c r="AA1222" i="2"/>
  <c r="AA1254" i="2"/>
  <c r="AA1289" i="2"/>
  <c r="AA1324" i="2"/>
  <c r="AA1353" i="2"/>
  <c r="AA1392" i="2"/>
  <c r="AA1427" i="2"/>
  <c r="AA1469" i="2"/>
  <c r="AA1516" i="2"/>
  <c r="AA1552" i="2"/>
  <c r="AA1580" i="2"/>
  <c r="AA1600" i="2"/>
  <c r="AA1610" i="2"/>
  <c r="AA1616" i="2"/>
  <c r="AA205" i="2"/>
  <c r="AB205" i="2" s="1"/>
  <c r="AA165" i="2"/>
  <c r="AA138" i="2"/>
  <c r="AA14" i="2"/>
  <c r="V7" i="2"/>
  <c r="V8" i="2"/>
  <c r="V9" i="2"/>
  <c r="V12" i="2"/>
  <c r="W12" i="2" s="1"/>
  <c r="Y12" i="2" s="1"/>
  <c r="V15" i="2"/>
  <c r="V23" i="2"/>
  <c r="V30" i="2"/>
  <c r="V41" i="2"/>
  <c r="V52" i="2"/>
  <c r="V80" i="2"/>
  <c r="V107" i="2"/>
  <c r="V134" i="2"/>
  <c r="V173" i="2"/>
  <c r="V214" i="2"/>
  <c r="V276" i="2"/>
  <c r="V2" i="2"/>
  <c r="V4" i="2"/>
  <c r="V5" i="2"/>
  <c r="V11" i="2"/>
  <c r="V17" i="2"/>
  <c r="V26" i="2"/>
  <c r="V35" i="2"/>
  <c r="V46" i="2"/>
  <c r="V69" i="2"/>
  <c r="V94" i="2"/>
  <c r="V122" i="2"/>
  <c r="V155" i="2"/>
  <c r="V199" i="2"/>
  <c r="W199" i="2" s="1"/>
  <c r="Y199" i="2" s="1"/>
  <c r="V244" i="2"/>
  <c r="V3" i="2"/>
  <c r="V6" i="2"/>
  <c r="V13" i="2"/>
  <c r="V18" i="2"/>
  <c r="V28" i="2"/>
  <c r="V36" i="2"/>
  <c r="V45" i="2"/>
  <c r="V67" i="2"/>
  <c r="V93" i="2"/>
  <c r="V120" i="2"/>
  <c r="V151" i="2"/>
  <c r="V196" i="2"/>
  <c r="V237" i="2"/>
  <c r="V10" i="2"/>
  <c r="V16" i="2"/>
  <c r="V25" i="2"/>
  <c r="V31" i="2"/>
  <c r="V40" i="2"/>
  <c r="V48" i="2"/>
  <c r="V73" i="2"/>
  <c r="V96" i="2"/>
  <c r="V124" i="2"/>
  <c r="V157" i="2"/>
  <c r="W157" i="2" s="1"/>
  <c r="Y157" i="2" s="1"/>
  <c r="V200" i="2"/>
  <c r="V242" i="2"/>
  <c r="V22" i="2"/>
  <c r="V29" i="2"/>
  <c r="V34" i="2"/>
  <c r="V44" i="2"/>
  <c r="V57" i="2"/>
  <c r="V78" i="2"/>
  <c r="V104" i="2"/>
  <c r="V127" i="2"/>
  <c r="V164" i="2"/>
  <c r="V207" i="2"/>
  <c r="V257" i="2"/>
  <c r="V90" i="2"/>
  <c r="V19" i="2"/>
  <c r="V21" i="2"/>
  <c r="V20" i="2"/>
  <c r="V24" i="2"/>
  <c r="V27" i="2"/>
  <c r="V32" i="2"/>
  <c r="V43" i="2"/>
  <c r="V49" i="2"/>
  <c r="V75" i="2"/>
  <c r="V103" i="2"/>
  <c r="W103" i="2" s="1"/>
  <c r="Y103" i="2" s="1"/>
  <c r="V128" i="2"/>
  <c r="V168" i="2"/>
  <c r="V211" i="2"/>
  <c r="V265" i="2"/>
  <c r="V344" i="2"/>
  <c r="V181" i="2"/>
  <c r="V131" i="2"/>
  <c r="V38" i="2"/>
  <c r="V37" i="2"/>
  <c r="V33" i="2"/>
  <c r="V39" i="2"/>
  <c r="V42" i="2"/>
  <c r="V47" i="2"/>
  <c r="V66" i="2"/>
  <c r="V89" i="2"/>
  <c r="V119" i="2"/>
  <c r="V149" i="2"/>
  <c r="V197" i="2"/>
  <c r="V241" i="2"/>
  <c r="V322" i="2"/>
  <c r="V424" i="2"/>
  <c r="V544" i="2"/>
  <c r="V550" i="2"/>
  <c r="V287" i="2"/>
  <c r="W287" i="2" s="1"/>
  <c r="Y287" i="2" s="1"/>
  <c r="V201" i="2"/>
  <c r="V62" i="2"/>
  <c r="V54" i="2"/>
  <c r="V50" i="2"/>
  <c r="V56" i="2"/>
  <c r="V68" i="2"/>
  <c r="V86" i="2"/>
  <c r="V115" i="2"/>
  <c r="V143" i="2"/>
  <c r="V192" i="2"/>
  <c r="V236" i="2"/>
  <c r="V316" i="2"/>
  <c r="V426" i="2"/>
  <c r="V555" i="2"/>
  <c r="V691" i="2"/>
  <c r="V814" i="2"/>
  <c r="V1594" i="2"/>
  <c r="V1025" i="2"/>
  <c r="V581" i="2"/>
  <c r="V108" i="2"/>
  <c r="V112" i="2"/>
  <c r="V106" i="2"/>
  <c r="V97" i="2"/>
  <c r="V105" i="2"/>
  <c r="W105" i="2" s="1"/>
  <c r="Y105" i="2" s="1"/>
  <c r="V121" i="2"/>
  <c r="V145" i="2"/>
  <c r="V195" i="2"/>
  <c r="V250" i="2"/>
  <c r="V339" i="2"/>
  <c r="V449" i="2"/>
  <c r="V594" i="2"/>
  <c r="V736" i="2"/>
  <c r="V878" i="2"/>
  <c r="V1061" i="2"/>
  <c r="V1227" i="2"/>
  <c r="V378" i="2"/>
  <c r="V280" i="2"/>
  <c r="V288" i="2"/>
  <c r="V298" i="2"/>
  <c r="V351" i="2"/>
  <c r="V379" i="2"/>
  <c r="V430" i="2"/>
  <c r="V490" i="2"/>
  <c r="V573" i="2"/>
  <c r="V658" i="2"/>
  <c r="V756" i="2"/>
  <c r="V858" i="2"/>
  <c r="V978" i="2"/>
  <c r="W978" i="2" s="1"/>
  <c r="Y978" i="2" s="1"/>
  <c r="V1124" i="2"/>
  <c r="V1243" i="2"/>
  <c r="V1350" i="2"/>
  <c r="V284" i="2"/>
  <c r="V302" i="2"/>
  <c r="V328" i="2"/>
  <c r="V362" i="2"/>
  <c r="V404" i="2"/>
  <c r="V466" i="2"/>
  <c r="V543" i="2"/>
  <c r="V636" i="2"/>
  <c r="V739" i="2"/>
  <c r="V833" i="2"/>
  <c r="V960" i="2"/>
  <c r="V1102" i="2"/>
  <c r="V1230" i="2"/>
  <c r="V1337" i="2"/>
  <c r="V305" i="2"/>
  <c r="V331" i="2"/>
  <c r="V365" i="2"/>
  <c r="V405" i="2"/>
  <c r="V470" i="2"/>
  <c r="V549" i="2"/>
  <c r="V639" i="2"/>
  <c r="W639" i="2" s="1"/>
  <c r="Y639" i="2" s="1"/>
  <c r="V740" i="2"/>
  <c r="V835" i="2"/>
  <c r="V963" i="2"/>
  <c r="V1104" i="2"/>
  <c r="V1231" i="2"/>
  <c r="V1346" i="2"/>
  <c r="V350" i="2"/>
  <c r="V376" i="2"/>
  <c r="V427" i="2"/>
  <c r="V487" i="2"/>
  <c r="V563" i="2"/>
  <c r="V650" i="2"/>
  <c r="V750" i="2"/>
  <c r="V856" i="2"/>
  <c r="V983" i="2"/>
  <c r="V1127" i="2"/>
  <c r="V1248" i="2"/>
  <c r="V1362" i="2"/>
  <c r="V419" i="2"/>
  <c r="V464" i="2"/>
  <c r="V520" i="2"/>
  <c r="V592" i="2"/>
  <c r="V676" i="2"/>
  <c r="V760" i="2"/>
  <c r="W760" i="2" s="1"/>
  <c r="Y760" i="2" s="1"/>
  <c r="V875" i="2"/>
  <c r="V1006" i="2"/>
  <c r="V1144" i="2"/>
  <c r="V1265" i="2"/>
  <c r="V1378" i="2"/>
  <c r="V289" i="2"/>
  <c r="V300" i="2"/>
  <c r="V319" i="2"/>
  <c r="V368" i="2"/>
  <c r="V387" i="2"/>
  <c r="V423" i="2"/>
  <c r="V472" i="2"/>
  <c r="V538" i="2"/>
  <c r="V615" i="2"/>
  <c r="V705" i="2"/>
  <c r="V792" i="2"/>
  <c r="V912" i="2"/>
  <c r="V1045" i="2"/>
  <c r="V1166" i="2"/>
  <c r="V1279" i="2"/>
  <c r="V1386" i="2"/>
  <c r="V281" i="2"/>
  <c r="V291" i="2"/>
  <c r="V335" i="2"/>
  <c r="W335" i="2" s="1"/>
  <c r="Y335" i="2" s="1"/>
  <c r="V357" i="2"/>
  <c r="V408" i="2"/>
  <c r="V439" i="2"/>
  <c r="V482" i="2"/>
  <c r="V547" i="2"/>
  <c r="V619" i="2"/>
  <c r="V701" i="2"/>
  <c r="V787" i="2"/>
  <c r="V890" i="2"/>
  <c r="V1020" i="2"/>
  <c r="V1141" i="2"/>
  <c r="V1253" i="2"/>
  <c r="V1355" i="2"/>
  <c r="V1442" i="2"/>
  <c r="V323" i="2"/>
  <c r="V310" i="2"/>
  <c r="V327" i="2"/>
  <c r="V346" i="2"/>
  <c r="V429" i="2"/>
  <c r="V456" i="2"/>
  <c r="V508" i="2"/>
  <c r="V566" i="2"/>
  <c r="V634" i="2"/>
  <c r="V717" i="2"/>
  <c r="W717" i="2" s="1"/>
  <c r="Y717" i="2" s="1"/>
  <c r="V791" i="2"/>
  <c r="V892" i="2"/>
  <c r="V1013" i="2"/>
  <c r="V1133" i="2"/>
  <c r="V1244" i="2"/>
  <c r="V1345" i="2"/>
  <c r="V1430" i="2"/>
  <c r="V1507" i="2"/>
  <c r="V313" i="2"/>
  <c r="V330" i="2"/>
  <c r="V349" i="2"/>
  <c r="V370" i="2"/>
  <c r="V453" i="2"/>
  <c r="V479" i="2"/>
  <c r="V523" i="2"/>
  <c r="V584" i="2"/>
  <c r="V653" i="2"/>
  <c r="V727" i="2"/>
  <c r="V799" i="2"/>
  <c r="V901" i="2"/>
  <c r="V1016" i="2"/>
  <c r="V1131" i="2"/>
  <c r="V1236" i="2"/>
  <c r="V1335" i="2"/>
  <c r="W1335" i="2" s="1"/>
  <c r="Y1335" i="2" s="1"/>
  <c r="V1425" i="2"/>
  <c r="V1500" i="2"/>
  <c r="V1554" i="2"/>
  <c r="V229" i="2"/>
  <c r="V240" i="2"/>
  <c r="V254" i="2"/>
  <c r="V285" i="2"/>
  <c r="V321" i="2"/>
  <c r="V367" i="2"/>
  <c r="V425" i="2"/>
  <c r="V499" i="2"/>
  <c r="V587" i="2"/>
  <c r="V683" i="2"/>
  <c r="V775" i="2"/>
  <c r="V887" i="2"/>
  <c r="V1027" i="2"/>
  <c r="V1159" i="2"/>
  <c r="V1270" i="2"/>
  <c r="V230" i="2"/>
  <c r="V247" i="2"/>
  <c r="V272" i="2"/>
  <c r="V297" i="2"/>
  <c r="V342" i="2"/>
  <c r="V395" i="2"/>
  <c r="W395" i="2" s="1"/>
  <c r="Y395" i="2" s="1"/>
  <c r="V471" i="2"/>
  <c r="V561" i="2"/>
  <c r="V663" i="2"/>
  <c r="V764" i="2"/>
  <c r="V876" i="2"/>
  <c r="V1009" i="2"/>
  <c r="V1151" i="2"/>
  <c r="V1262" i="2"/>
  <c r="V245" i="2"/>
  <c r="V270" i="2"/>
  <c r="V290" i="2"/>
  <c r="V334" i="2"/>
  <c r="V400" i="2"/>
  <c r="V478" i="2"/>
  <c r="V571" i="2"/>
  <c r="V672" i="2"/>
  <c r="V770" i="2"/>
  <c r="V880" i="2"/>
  <c r="V1010" i="2"/>
  <c r="V1149" i="2"/>
  <c r="V1264" i="2"/>
  <c r="V279" i="2"/>
  <c r="V296" i="2"/>
  <c r="V355" i="2"/>
  <c r="W355" i="2" s="1"/>
  <c r="Y355" i="2" s="1"/>
  <c r="V418" i="2"/>
  <c r="V485" i="2"/>
  <c r="V578" i="2"/>
  <c r="V681" i="2"/>
  <c r="V780" i="2"/>
  <c r="V902" i="2"/>
  <c r="V1031" i="2"/>
  <c r="V1158" i="2"/>
  <c r="V1282" i="2"/>
  <c r="V329" i="2"/>
  <c r="V373" i="2"/>
  <c r="V432" i="2"/>
  <c r="V502" i="2"/>
  <c r="V595" i="2"/>
  <c r="V688" i="2"/>
  <c r="V796" i="2"/>
  <c r="V919" i="2"/>
  <c r="V1052" i="2"/>
  <c r="V1182" i="2"/>
  <c r="V1303" i="2"/>
  <c r="V246" i="2"/>
  <c r="V264" i="2"/>
  <c r="V274" i="2"/>
  <c r="V301" i="2"/>
  <c r="W301" i="2" s="1"/>
  <c r="Y301" i="2" s="1"/>
  <c r="V326" i="2"/>
  <c r="V358" i="2"/>
  <c r="V399" i="2"/>
  <c r="V462" i="2"/>
  <c r="V537" i="2"/>
  <c r="V626" i="2"/>
  <c r="V725" i="2"/>
  <c r="V810" i="2"/>
  <c r="V932" i="2"/>
  <c r="V1065" i="2"/>
  <c r="V1189" i="2"/>
  <c r="V1304" i="2"/>
  <c r="V232" i="2"/>
  <c r="V227" i="2"/>
  <c r="V271" i="2"/>
  <c r="V303" i="2"/>
  <c r="V347" i="2"/>
  <c r="V371" i="2"/>
  <c r="V410" i="2"/>
  <c r="V467" i="2"/>
  <c r="V535" i="2"/>
  <c r="V617" i="2"/>
  <c r="V709" i="2"/>
  <c r="V795" i="2"/>
  <c r="W795" i="2" s="1"/>
  <c r="Y795" i="2" s="1"/>
  <c r="V911" i="2"/>
  <c r="V1037" i="2"/>
  <c r="V1160" i="2"/>
  <c r="V1269" i="2"/>
  <c r="V1374" i="2"/>
  <c r="V228" i="2"/>
  <c r="V235" i="2"/>
  <c r="V267" i="2"/>
  <c r="V307" i="2"/>
  <c r="V380" i="2"/>
  <c r="V401" i="2"/>
  <c r="V433" i="2"/>
  <c r="V481" i="2"/>
  <c r="V552" i="2"/>
  <c r="V622" i="2"/>
  <c r="V706" i="2"/>
  <c r="V788" i="2"/>
  <c r="V889" i="2"/>
  <c r="V1014" i="2"/>
  <c r="V1138" i="2"/>
  <c r="V1245" i="2"/>
  <c r="V1347" i="2"/>
  <c r="V1433" i="2"/>
  <c r="V252" i="2"/>
  <c r="W252" i="2" s="1"/>
  <c r="Y252" i="2" s="1"/>
  <c r="V249" i="2"/>
  <c r="V256" i="2"/>
  <c r="V283" i="2"/>
  <c r="V417" i="2"/>
  <c r="V431" i="2"/>
  <c r="V452" i="2"/>
  <c r="V504" i="2"/>
  <c r="V565" i="2"/>
  <c r="V631" i="2"/>
  <c r="V715" i="2"/>
  <c r="V789" i="2"/>
  <c r="V888" i="2"/>
  <c r="V1007" i="2"/>
  <c r="V1132" i="2"/>
  <c r="V1239" i="2"/>
  <c r="V1339" i="2"/>
  <c r="V1428" i="2"/>
  <c r="V1504" i="2"/>
  <c r="V458" i="2"/>
  <c r="V340" i="2"/>
  <c r="V359" i="2"/>
  <c r="V377" i="2"/>
  <c r="V414" i="2"/>
  <c r="V459" i="2"/>
  <c r="W459" i="2" s="1"/>
  <c r="Y459" i="2" s="1"/>
  <c r="V519" i="2"/>
  <c r="V588" i="2"/>
  <c r="V661" i="2"/>
  <c r="V754" i="2"/>
  <c r="V845" i="2"/>
  <c r="V958" i="2"/>
  <c r="V1094" i="2"/>
  <c r="V1219" i="2"/>
  <c r="V1325" i="2"/>
  <c r="V1419" i="2"/>
  <c r="V333" i="2"/>
  <c r="V364" i="2"/>
  <c r="V396" i="2"/>
  <c r="V442" i="2"/>
  <c r="V503" i="2"/>
  <c r="V575" i="2"/>
  <c r="V652" i="2"/>
  <c r="V744" i="2"/>
  <c r="V828" i="2"/>
  <c r="V945" i="2"/>
  <c r="V1080" i="2"/>
  <c r="V1202" i="2"/>
  <c r="V1315" i="2"/>
  <c r="V1411" i="2"/>
  <c r="W1411" i="2" s="1"/>
  <c r="Y1411" i="2" s="1"/>
  <c r="V366" i="2"/>
  <c r="V402" i="2"/>
  <c r="V448" i="2"/>
  <c r="V514" i="2"/>
  <c r="V583" i="2"/>
  <c r="V660" i="2"/>
  <c r="V751" i="2"/>
  <c r="V837" i="2"/>
  <c r="V954" i="2"/>
  <c r="V1087" i="2"/>
  <c r="V1211" i="2"/>
  <c r="V1323" i="2"/>
  <c r="V1421" i="2"/>
  <c r="V420" i="2"/>
  <c r="V474" i="2"/>
  <c r="V530" i="2"/>
  <c r="V601" i="2"/>
  <c r="V685" i="2"/>
  <c r="V763" i="2"/>
  <c r="V867" i="2"/>
  <c r="V976" i="2"/>
  <c r="V1115" i="2"/>
  <c r="V1233" i="2"/>
  <c r="V1338" i="2"/>
  <c r="W1338" i="2" s="1"/>
  <c r="Y1338" i="2" s="1"/>
  <c r="V1432" i="2"/>
  <c r="V510" i="2"/>
  <c r="V567" i="2"/>
  <c r="V632" i="2"/>
  <c r="V714" i="2"/>
  <c r="V790" i="2"/>
  <c r="V893" i="2"/>
  <c r="V1021" i="2"/>
  <c r="V1143" i="2"/>
  <c r="V1259" i="2"/>
  <c r="V1364" i="2"/>
  <c r="V1454" i="2"/>
  <c r="V336" i="2"/>
  <c r="V360" i="2"/>
  <c r="V384" i="2"/>
  <c r="V412" i="2"/>
  <c r="V446" i="2"/>
  <c r="V494" i="2"/>
  <c r="V553" i="2"/>
  <c r="V621" i="2"/>
  <c r="V699" i="2"/>
  <c r="V783" i="2"/>
  <c r="V885" i="2"/>
  <c r="V1005" i="2"/>
  <c r="W1005" i="2" s="1"/>
  <c r="Y1005" i="2" s="1"/>
  <c r="V1139" i="2"/>
  <c r="V1250" i="2"/>
  <c r="V1351" i="2"/>
  <c r="V1440" i="2"/>
  <c r="V341" i="2"/>
  <c r="V363" i="2"/>
  <c r="V385" i="2"/>
  <c r="V415" i="2"/>
  <c r="V447" i="2"/>
  <c r="V488" i="2"/>
  <c r="V542" i="2"/>
  <c r="V609" i="2"/>
  <c r="V690" i="2"/>
  <c r="V767" i="2"/>
  <c r="V865" i="2"/>
  <c r="V968" i="2"/>
  <c r="V1098" i="2"/>
  <c r="V1216" i="2"/>
  <c r="V1322" i="2"/>
  <c r="V1414" i="2"/>
  <c r="V1491" i="2"/>
  <c r="V337" i="2"/>
  <c r="V361" i="2"/>
  <c r="V391" i="2"/>
  <c r="W391" i="2" s="1"/>
  <c r="Y391" i="2" s="1"/>
  <c r="V422" i="2"/>
  <c r="V451" i="2"/>
  <c r="V495" i="2"/>
  <c r="V541" i="2"/>
  <c r="V602" i="2"/>
  <c r="V684" i="2"/>
  <c r="V757" i="2"/>
  <c r="V843" i="2"/>
  <c r="V947" i="2"/>
  <c r="V1069" i="2"/>
  <c r="V1186" i="2"/>
  <c r="V1296" i="2"/>
  <c r="V1391" i="2"/>
  <c r="V1467" i="2"/>
  <c r="V1536" i="2"/>
  <c r="V354" i="2"/>
  <c r="V369" i="2"/>
  <c r="V389" i="2"/>
  <c r="V421" i="2"/>
  <c r="V455" i="2"/>
  <c r="V497" i="2"/>
  <c r="V540" i="2"/>
  <c r="V599" i="2"/>
  <c r="V679" i="2"/>
  <c r="W679" i="2" s="1"/>
  <c r="Y679" i="2" s="1"/>
  <c r="V755" i="2"/>
  <c r="V827" i="2"/>
  <c r="V931" i="2"/>
  <c r="V1057" i="2"/>
  <c r="V1171" i="2"/>
  <c r="V1271" i="2"/>
  <c r="V1373" i="2"/>
  <c r="V1457" i="2"/>
  <c r="V1523" i="2"/>
  <c r="V1567" i="2"/>
  <c r="V167" i="2"/>
  <c r="V95" i="2"/>
  <c r="V87" i="2"/>
  <c r="V83" i="2"/>
  <c r="V76" i="2"/>
  <c r="V74" i="2"/>
  <c r="V81" i="2"/>
  <c r="V85" i="2"/>
  <c r="V100" i="2"/>
  <c r="V118" i="2"/>
  <c r="V139" i="2"/>
  <c r="V175" i="2"/>
  <c r="V210" i="2"/>
  <c r="V253" i="2"/>
  <c r="W253" i="2" s="1"/>
  <c r="Y253" i="2" s="1"/>
  <c r="V315" i="2"/>
  <c r="V398" i="2"/>
  <c r="V71" i="2"/>
  <c r="V63" i="2"/>
  <c r="V59" i="2"/>
  <c r="V60" i="2"/>
  <c r="V65" i="2"/>
  <c r="V79" i="2"/>
  <c r="V92" i="2"/>
  <c r="V113" i="2"/>
  <c r="V135" i="2"/>
  <c r="V166" i="2"/>
  <c r="V202" i="2"/>
  <c r="V239" i="2"/>
  <c r="V299" i="2"/>
  <c r="V386" i="2"/>
  <c r="V51" i="2"/>
  <c r="V53" i="2"/>
  <c r="V58" i="2"/>
  <c r="V64" i="2"/>
  <c r="V77" i="2"/>
  <c r="V91" i="2"/>
  <c r="V114" i="2"/>
  <c r="V136" i="2"/>
  <c r="W136" i="2" s="1"/>
  <c r="Y136" i="2" s="1"/>
  <c r="V169" i="2"/>
  <c r="V204" i="2"/>
  <c r="V243" i="2"/>
  <c r="V308" i="2"/>
  <c r="V394" i="2"/>
  <c r="V55" i="2"/>
  <c r="V61" i="2"/>
  <c r="V72" i="2"/>
  <c r="V84" i="2"/>
  <c r="V99" i="2"/>
  <c r="V117" i="2"/>
  <c r="V141" i="2"/>
  <c r="V178" i="2"/>
  <c r="V212" i="2"/>
  <c r="V260" i="2"/>
  <c r="V325" i="2"/>
  <c r="V411" i="2"/>
  <c r="V70" i="2"/>
  <c r="V82" i="2"/>
  <c r="V88" i="2"/>
  <c r="V110" i="2"/>
  <c r="V125" i="2"/>
  <c r="V148" i="2"/>
  <c r="V183" i="2"/>
  <c r="W183" i="2" s="1"/>
  <c r="Y183" i="2" s="1"/>
  <c r="V220" i="2"/>
  <c r="V273" i="2"/>
  <c r="V345" i="2"/>
  <c r="V434" i="2"/>
  <c r="V728" i="2"/>
  <c r="V130" i="2"/>
  <c r="V123" i="2"/>
  <c r="V111" i="2"/>
  <c r="V102" i="2"/>
  <c r="V98" i="2"/>
  <c r="V101" i="2"/>
  <c r="V109" i="2"/>
  <c r="V116" i="2"/>
  <c r="V133" i="2"/>
  <c r="V156" i="2"/>
  <c r="V188" i="2"/>
  <c r="V221" i="2"/>
  <c r="V275" i="2"/>
  <c r="V343" i="2"/>
  <c r="V428" i="2"/>
  <c r="V1377" i="2"/>
  <c r="V972" i="2"/>
  <c r="V198" i="2"/>
  <c r="V177" i="2"/>
  <c r="W177" i="2" s="1"/>
  <c r="Y177" i="2" s="1"/>
  <c r="V147" i="2"/>
  <c r="V137" i="2"/>
  <c r="V129" i="2"/>
  <c r="V126" i="2"/>
  <c r="V132" i="2"/>
  <c r="V140" i="2"/>
  <c r="V158" i="2"/>
  <c r="V187" i="2"/>
  <c r="V218" i="2"/>
  <c r="V261" i="2"/>
  <c r="V318" i="2"/>
  <c r="V397" i="2"/>
  <c r="V493" i="2"/>
  <c r="V1621" i="2"/>
  <c r="V1576" i="2"/>
  <c r="V1297" i="2"/>
  <c r="V311" i="2"/>
  <c r="V248" i="2"/>
  <c r="V216" i="2"/>
  <c r="V194" i="2"/>
  <c r="V180" i="2"/>
  <c r="V172" i="2"/>
  <c r="V176" i="2"/>
  <c r="V186" i="2"/>
  <c r="W186" i="2" s="1"/>
  <c r="Y186" i="2" s="1"/>
  <c r="V209" i="2"/>
  <c r="V234" i="2"/>
  <c r="V282" i="2"/>
  <c r="V352" i="2"/>
  <c r="V435" i="2"/>
  <c r="V526" i="2"/>
  <c r="V628" i="2"/>
  <c r="V1629" i="2"/>
  <c r="V1625" i="2"/>
  <c r="V1620" i="2"/>
  <c r="V1556" i="2"/>
  <c r="V562" i="2"/>
  <c r="V441" i="2"/>
  <c r="V353" i="2"/>
  <c r="V294" i="2"/>
  <c r="V258" i="2"/>
  <c r="V238" i="2"/>
  <c r="V251" i="2"/>
  <c r="V278" i="2"/>
  <c r="V320" i="2"/>
  <c r="V381" i="2"/>
  <c r="V469" i="2"/>
  <c r="V569" i="2"/>
  <c r="V668" i="2"/>
  <c r="W668" i="2" s="1"/>
  <c r="Y668" i="2" s="1"/>
  <c r="V772" i="2"/>
  <c r="V881" i="2"/>
  <c r="V1096" i="2"/>
  <c r="V533" i="2"/>
  <c r="V517" i="2"/>
  <c r="V539" i="2"/>
  <c r="V570" i="2"/>
  <c r="V600" i="2"/>
  <c r="V649" i="2"/>
  <c r="V698" i="2"/>
  <c r="V822" i="2"/>
  <c r="V915" i="2"/>
  <c r="V1008" i="2"/>
  <c r="V1161" i="2"/>
  <c r="V1263" i="2"/>
  <c r="V1363" i="2"/>
  <c r="V1449" i="2"/>
  <c r="V1518" i="2"/>
  <c r="V480" i="2"/>
  <c r="V509" i="2"/>
  <c r="V536" i="2"/>
  <c r="V579" i="2"/>
  <c r="V618" i="2"/>
  <c r="V713" i="2"/>
  <c r="W713" i="2" s="1"/>
  <c r="Y713" i="2" s="1"/>
  <c r="V804" i="2"/>
  <c r="V891" i="2"/>
  <c r="V994" i="2"/>
  <c r="V1114" i="2"/>
  <c r="V1260" i="2"/>
  <c r="V1360" i="2"/>
  <c r="V1450" i="2"/>
  <c r="V1521" i="2"/>
  <c r="V525" i="2"/>
  <c r="V529" i="2"/>
  <c r="V531" i="2"/>
  <c r="V585" i="2"/>
  <c r="V720" i="2"/>
  <c r="V809" i="2"/>
  <c r="V907" i="2"/>
  <c r="V1017" i="2"/>
  <c r="V1125" i="2"/>
  <c r="V1232" i="2"/>
  <c r="V1365" i="2"/>
  <c r="V1453" i="2"/>
  <c r="V1525" i="2"/>
  <c r="V604" i="2"/>
  <c r="V616" i="2"/>
  <c r="V674" i="2"/>
  <c r="W674" i="2" s="1"/>
  <c r="Y674" i="2" s="1"/>
  <c r="V734" i="2"/>
  <c r="V826" i="2"/>
  <c r="V920" i="2"/>
  <c r="V1029" i="2"/>
  <c r="V1150" i="2"/>
  <c r="V1251" i="2"/>
  <c r="V1383" i="2"/>
  <c r="V1464" i="2"/>
  <c r="V1535" i="2"/>
  <c r="V677" i="2"/>
  <c r="V731" i="2"/>
  <c r="V784" i="2"/>
  <c r="V859" i="2"/>
  <c r="V946" i="2"/>
  <c r="V1055" i="2"/>
  <c r="V1175" i="2"/>
  <c r="V1274" i="2"/>
  <c r="V1366" i="2"/>
  <c r="V1479" i="2"/>
  <c r="V1548" i="2"/>
  <c r="V551" i="2"/>
  <c r="V606" i="2"/>
  <c r="V557" i="2"/>
  <c r="V591" i="2"/>
  <c r="W591" i="2" s="1"/>
  <c r="Y591" i="2" s="1"/>
  <c r="V612" i="2"/>
  <c r="V647" i="2"/>
  <c r="V610" i="2"/>
  <c r="V696" i="2"/>
  <c r="V861" i="2"/>
  <c r="V936" i="2"/>
  <c r="V1075" i="2"/>
  <c r="V1176" i="2"/>
  <c r="V1277" i="2"/>
  <c r="V1369" i="2"/>
  <c r="V1448" i="2"/>
  <c r="V1520" i="2"/>
  <c r="V568" i="2"/>
  <c r="V589" i="2"/>
  <c r="V605" i="2"/>
  <c r="V643" i="2"/>
  <c r="V633" i="2"/>
  <c r="V625" i="2"/>
  <c r="V657" i="2"/>
  <c r="V729" i="2"/>
  <c r="V882" i="2"/>
  <c r="V944" i="2"/>
  <c r="V1038" i="2"/>
  <c r="V1126" i="2"/>
  <c r="W1126" i="2" s="1"/>
  <c r="Y1126" i="2" s="1"/>
  <c r="V1217" i="2"/>
  <c r="V1306" i="2"/>
  <c r="V1395" i="2"/>
  <c r="V1465" i="2"/>
  <c r="V1529" i="2"/>
  <c r="V627" i="2"/>
  <c r="V607" i="2"/>
  <c r="V630" i="2"/>
  <c r="V624" i="2"/>
  <c r="V655" i="2"/>
  <c r="V686" i="2"/>
  <c r="V719" i="2"/>
  <c r="V748" i="2"/>
  <c r="V855" i="2"/>
  <c r="V941" i="2"/>
  <c r="V1024" i="2"/>
  <c r="V1101" i="2"/>
  <c r="V1187" i="2"/>
  <c r="V1278" i="2"/>
  <c r="V1367" i="2"/>
  <c r="V1439" i="2"/>
  <c r="V1505" i="2"/>
  <c r="V1553" i="2"/>
  <c r="V613" i="2"/>
  <c r="W613" i="2" s="1"/>
  <c r="Y613" i="2" s="1"/>
  <c r="V637" i="2"/>
  <c r="V659" i="2"/>
  <c r="V693" i="2"/>
  <c r="V721" i="2"/>
  <c r="V745" i="2"/>
  <c r="V769" i="2"/>
  <c r="V797" i="2"/>
  <c r="V831" i="2"/>
  <c r="V969" i="2"/>
  <c r="V1050" i="2"/>
  <c r="V1117" i="2"/>
  <c r="V1195" i="2"/>
  <c r="V1287" i="2"/>
  <c r="V1368" i="2"/>
  <c r="V1438" i="2"/>
  <c r="V1503" i="2"/>
  <c r="V1550" i="2"/>
  <c r="V1582" i="2"/>
  <c r="V463" i="2"/>
  <c r="V440" i="2"/>
  <c r="V436" i="2"/>
  <c r="V457" i="2"/>
  <c r="V501" i="2"/>
  <c r="V548" i="2"/>
  <c r="W548" i="2" s="1"/>
  <c r="Y548" i="2" s="1"/>
  <c r="V603" i="2"/>
  <c r="V741" i="2"/>
  <c r="V842" i="2"/>
  <c r="V971" i="2"/>
  <c r="V1091" i="2"/>
  <c r="V1204" i="2"/>
  <c r="V1313" i="2"/>
  <c r="V1407" i="2"/>
  <c r="V1484" i="2"/>
  <c r="V409" i="2"/>
  <c r="V372" i="2"/>
  <c r="V403" i="2"/>
  <c r="V444" i="2"/>
  <c r="V491" i="2"/>
  <c r="V614" i="2"/>
  <c r="V723" i="2"/>
  <c r="V820" i="2"/>
  <c r="V933" i="2"/>
  <c r="V1095" i="2"/>
  <c r="V1212" i="2"/>
  <c r="V1316" i="2"/>
  <c r="V1410" i="2"/>
  <c r="V1486" i="2"/>
  <c r="V445" i="2"/>
  <c r="W445" i="2" s="1"/>
  <c r="Y445" i="2" s="1"/>
  <c r="V450" i="2"/>
  <c r="V438" i="2"/>
  <c r="V489" i="2"/>
  <c r="V654" i="2"/>
  <c r="V733" i="2"/>
  <c r="V834" i="2"/>
  <c r="V950" i="2"/>
  <c r="V1106" i="2"/>
  <c r="V1225" i="2"/>
  <c r="V1318" i="2"/>
  <c r="V1406" i="2"/>
  <c r="V1487" i="2"/>
  <c r="V521" i="2"/>
  <c r="V528" i="2"/>
  <c r="V598" i="2"/>
  <c r="V675" i="2"/>
  <c r="V743" i="2"/>
  <c r="V848" i="2"/>
  <c r="V955" i="2"/>
  <c r="V1088" i="2"/>
  <c r="V1235" i="2"/>
  <c r="V1330" i="2"/>
  <c r="V1409" i="2"/>
  <c r="V1496" i="2"/>
  <c r="W1496" i="2" s="1"/>
  <c r="Y1496" i="2" s="1"/>
  <c r="V580" i="2"/>
  <c r="V651" i="2"/>
  <c r="V712" i="2"/>
  <c r="V774" i="2"/>
  <c r="V871" i="2"/>
  <c r="V964" i="2"/>
  <c r="V1120" i="2"/>
  <c r="V1228" i="2"/>
  <c r="V1332" i="2"/>
  <c r="V1434" i="2"/>
  <c r="V1513" i="2"/>
  <c r="V483" i="2"/>
  <c r="V515" i="2"/>
  <c r="V454" i="2"/>
  <c r="V477" i="2"/>
  <c r="V505" i="2"/>
  <c r="V532" i="2"/>
  <c r="V513" i="2"/>
  <c r="V629" i="2"/>
  <c r="V785" i="2"/>
  <c r="V910" i="2"/>
  <c r="V996" i="2"/>
  <c r="V1103" i="2"/>
  <c r="V1220" i="2"/>
  <c r="W1220" i="2" s="1"/>
  <c r="Y1220" i="2" s="1"/>
  <c r="V1314" i="2"/>
  <c r="V1403" i="2"/>
  <c r="V1481" i="2"/>
  <c r="V500" i="2"/>
  <c r="V492" i="2"/>
  <c r="V476" i="2"/>
  <c r="V512" i="2"/>
  <c r="V527" i="2"/>
  <c r="V554" i="2"/>
  <c r="V545" i="2"/>
  <c r="V656" i="2"/>
  <c r="V765" i="2"/>
  <c r="V817" i="2"/>
  <c r="V938" i="2"/>
  <c r="V1043" i="2"/>
  <c r="V1142" i="2"/>
  <c r="V1234" i="2"/>
  <c r="V1329" i="2"/>
  <c r="V1413" i="2"/>
  <c r="V1490" i="2"/>
  <c r="V486" i="2"/>
  <c r="V507" i="2"/>
  <c r="V558" i="2"/>
  <c r="V546" i="2"/>
  <c r="W546" i="2" s="1"/>
  <c r="Y546" i="2" s="1"/>
  <c r="V572" i="2"/>
  <c r="V590" i="2"/>
  <c r="V608" i="2"/>
  <c r="V638" i="2"/>
  <c r="V779" i="2"/>
  <c r="V863" i="2"/>
  <c r="V926" i="2"/>
  <c r="V1004" i="2"/>
  <c r="V1099" i="2"/>
  <c r="V1191" i="2"/>
  <c r="V1291" i="2"/>
  <c r="V1380" i="2"/>
  <c r="V1458" i="2"/>
  <c r="V1515" i="2"/>
  <c r="V518" i="2"/>
  <c r="V516" i="2"/>
  <c r="V522" i="2"/>
  <c r="V597" i="2"/>
  <c r="V642" i="2"/>
  <c r="V665" i="2"/>
  <c r="V687" i="2"/>
  <c r="V710" i="2"/>
  <c r="V738" i="2"/>
  <c r="V904" i="2"/>
  <c r="W904" i="2" s="1"/>
  <c r="Y904" i="2" s="1"/>
  <c r="V948" i="2"/>
  <c r="V1028" i="2"/>
  <c r="V1113" i="2"/>
  <c r="V1199" i="2"/>
  <c r="V1293" i="2"/>
  <c r="V1376" i="2"/>
  <c r="V1446" i="2"/>
  <c r="V1509" i="2"/>
  <c r="V1555" i="2"/>
  <c r="V645" i="2"/>
  <c r="V667" i="2"/>
  <c r="V702" i="2"/>
  <c r="V737" i="2"/>
  <c r="V776" i="2"/>
  <c r="V825" i="2"/>
  <c r="V903" i="2"/>
  <c r="V975" i="2"/>
  <c r="V1077" i="2"/>
  <c r="V1178" i="2"/>
  <c r="V1276" i="2"/>
  <c r="V1371" i="2"/>
  <c r="V1451" i="2"/>
  <c r="V1517" i="2"/>
  <c r="V1561" i="2"/>
  <c r="W1561" i="2" s="1"/>
  <c r="Y1561" i="2" s="1"/>
  <c r="V641" i="2"/>
  <c r="V680" i="2"/>
  <c r="V718" i="2"/>
  <c r="V759" i="2"/>
  <c r="V806" i="2"/>
  <c r="V884" i="2"/>
  <c r="V966" i="2"/>
  <c r="V1070" i="2"/>
  <c r="V1177" i="2"/>
  <c r="V1273" i="2"/>
  <c r="V1370" i="2"/>
  <c r="V1452" i="2"/>
  <c r="V1519" i="2"/>
  <c r="V1563" i="2"/>
  <c r="V664" i="2"/>
  <c r="V716" i="2"/>
  <c r="V761" i="2"/>
  <c r="V815" i="2"/>
  <c r="V898" i="2"/>
  <c r="V982" i="2"/>
  <c r="V1085" i="2"/>
  <c r="V1188" i="2"/>
  <c r="V1290" i="2"/>
  <c r="V1382" i="2"/>
  <c r="W1382" i="2" s="1"/>
  <c r="Y1382" i="2" s="1"/>
  <c r="V1463" i="2"/>
  <c r="V1528" i="2"/>
  <c r="V1572" i="2"/>
  <c r="V726" i="2"/>
  <c r="V777" i="2"/>
  <c r="V838" i="2"/>
  <c r="V921" i="2"/>
  <c r="V1019" i="2"/>
  <c r="V1116" i="2"/>
  <c r="V1214" i="2"/>
  <c r="V1308" i="2"/>
  <c r="V1397" i="2"/>
  <c r="V1474" i="2"/>
  <c r="V1540" i="2"/>
  <c r="V1577" i="2"/>
  <c r="V793" i="2"/>
  <c r="V868" i="2"/>
  <c r="V942" i="2"/>
  <c r="V1054" i="2"/>
  <c r="V1152" i="2"/>
  <c r="V1240" i="2"/>
  <c r="V1331" i="2"/>
  <c r="V1418" i="2"/>
  <c r="V1492" i="2"/>
  <c r="W1492" i="2" s="1"/>
  <c r="Y1492" i="2" s="1"/>
  <c r="V1549" i="2"/>
  <c r="V1583" i="2"/>
  <c r="V640" i="2"/>
  <c r="V670" i="2"/>
  <c r="V700" i="2"/>
  <c r="V742" i="2"/>
  <c r="V768" i="2"/>
  <c r="V802" i="2"/>
  <c r="V860" i="2"/>
  <c r="V925" i="2"/>
  <c r="V995" i="2"/>
  <c r="V1089" i="2"/>
  <c r="V1183" i="2"/>
  <c r="V1280" i="2"/>
  <c r="V1372" i="2"/>
  <c r="V1447" i="2"/>
  <c r="V1514" i="2"/>
  <c r="V1559" i="2"/>
  <c r="V648" i="2"/>
  <c r="V671" i="2"/>
  <c r="V703" i="2"/>
  <c r="V747" i="2"/>
  <c r="V773" i="2"/>
  <c r="V803" i="2"/>
  <c r="W803" i="2" s="1"/>
  <c r="Y803" i="2" s="1"/>
  <c r="V847" i="2"/>
  <c r="V895" i="2"/>
  <c r="V952" i="2"/>
  <c r="W952" i="2" s="1"/>
  <c r="Y952" i="2" s="1"/>
  <c r="V1039" i="2"/>
  <c r="V1122" i="2"/>
  <c r="V1205" i="2"/>
  <c r="V1299" i="2"/>
  <c r="V1390" i="2"/>
  <c r="V1462" i="2"/>
  <c r="V1524" i="2"/>
  <c r="V1566" i="2"/>
  <c r="V646" i="2"/>
  <c r="V669" i="2"/>
  <c r="V707" i="2"/>
  <c r="V752" i="2"/>
  <c r="V781" i="2"/>
  <c r="V813" i="2"/>
  <c r="V857" i="2"/>
  <c r="V896" i="2"/>
  <c r="V940" i="2"/>
  <c r="V1001" i="2"/>
  <c r="V1083" i="2"/>
  <c r="V1172" i="2"/>
  <c r="V1255" i="2"/>
  <c r="W1255" i="2" s="1"/>
  <c r="Y1255" i="2" s="1"/>
  <c r="V1336" i="2"/>
  <c r="V1420" i="2"/>
  <c r="V1489" i="2"/>
  <c r="W1489" i="2" s="1"/>
  <c r="Y1489" i="2" s="1"/>
  <c r="V1545" i="2"/>
  <c r="V1578" i="2"/>
  <c r="V662" i="2"/>
  <c r="V689" i="2"/>
  <c r="V708" i="2"/>
  <c r="V753" i="2"/>
  <c r="V786" i="2"/>
  <c r="V821" i="2"/>
  <c r="V866" i="2"/>
  <c r="V908" i="2"/>
  <c r="V943" i="2"/>
  <c r="V1003" i="2"/>
  <c r="V1076" i="2"/>
  <c r="V1162" i="2"/>
  <c r="V1241" i="2"/>
  <c r="V1327" i="2"/>
  <c r="V1405" i="2"/>
  <c r="V1472" i="2"/>
  <c r="V1532" i="2"/>
  <c r="V1570" i="2"/>
  <c r="V1596" i="2"/>
  <c r="W1596" i="2" s="1"/>
  <c r="Y1596" i="2" s="1"/>
  <c r="V949" i="2"/>
  <c r="V304" i="2"/>
  <c r="V266" i="2"/>
  <c r="W266" i="2" s="1"/>
  <c r="Y266" i="2" s="1"/>
  <c r="V224" i="2"/>
  <c r="V206" i="2"/>
  <c r="V190" i="2"/>
  <c r="V184" i="2"/>
  <c r="V189" i="2"/>
  <c r="V208" i="2"/>
  <c r="V225" i="2"/>
  <c r="V269" i="2"/>
  <c r="V317" i="2"/>
  <c r="V388" i="2"/>
  <c r="V475" i="2"/>
  <c r="V576" i="2"/>
  <c r="V673" i="2"/>
  <c r="V215" i="2"/>
  <c r="V191" i="2"/>
  <c r="V174" i="2"/>
  <c r="V163" i="2"/>
  <c r="V159" i="2"/>
  <c r="V170" i="2"/>
  <c r="V185" i="2"/>
  <c r="V217" i="2"/>
  <c r="W217" i="2" s="1"/>
  <c r="Y217" i="2" s="1"/>
  <c r="V255" i="2"/>
  <c r="V306" i="2"/>
  <c r="V374" i="2"/>
  <c r="W374" i="2" s="1"/>
  <c r="Y374" i="2" s="1"/>
  <c r="V465" i="2"/>
  <c r="V564" i="2"/>
  <c r="V666" i="2"/>
  <c r="V160" i="2"/>
  <c r="V153" i="2"/>
  <c r="V146" i="2"/>
  <c r="V150" i="2"/>
  <c r="V162" i="2"/>
  <c r="V182" i="2"/>
  <c r="V213" i="2"/>
  <c r="V259" i="2"/>
  <c r="V309" i="2"/>
  <c r="V375" i="2"/>
  <c r="V468" i="2"/>
  <c r="V574" i="2"/>
  <c r="V678" i="2"/>
  <c r="V142" i="2"/>
  <c r="V144" i="2"/>
  <c r="V154" i="2"/>
  <c r="V171" i="2"/>
  <c r="V193" i="2"/>
  <c r="W193" i="2" s="1"/>
  <c r="Y193" i="2" s="1"/>
  <c r="V219" i="2"/>
  <c r="V263" i="2"/>
  <c r="V324" i="2"/>
  <c r="W324" i="2" s="1"/>
  <c r="Y324" i="2" s="1"/>
  <c r="V392" i="2"/>
  <c r="V484" i="2"/>
  <c r="V593" i="2"/>
  <c r="V697" i="2"/>
  <c r="V152" i="2"/>
  <c r="V161" i="2"/>
  <c r="V179" i="2"/>
  <c r="V203" i="2"/>
  <c r="V226" i="2"/>
  <c r="V277" i="2"/>
  <c r="V332" i="2"/>
  <c r="V413" i="2"/>
  <c r="V511" i="2"/>
  <c r="V611" i="2"/>
  <c r="V724" i="2"/>
  <c r="V1598" i="2"/>
  <c r="V460" i="2"/>
  <c r="V382" i="2"/>
  <c r="V312" i="2"/>
  <c r="V268" i="2"/>
  <c r="V233" i="2"/>
  <c r="W233" i="2" s="1"/>
  <c r="Y233" i="2" s="1"/>
  <c r="V222" i="2"/>
  <c r="V223" i="2"/>
  <c r="V231" i="2"/>
  <c r="W231" i="2" s="1"/>
  <c r="Y231" i="2" s="1"/>
  <c r="V262" i="2"/>
  <c r="V293" i="2"/>
  <c r="V348" i="2"/>
  <c r="V416" i="2"/>
  <c r="V506" i="2"/>
  <c r="V596" i="2"/>
  <c r="V692" i="2"/>
  <c r="V1623" i="2"/>
  <c r="V1619" i="2"/>
  <c r="V704" i="2"/>
  <c r="V582" i="2"/>
  <c r="V461" i="2"/>
  <c r="V390" i="2"/>
  <c r="V338" i="2"/>
  <c r="V295" i="2"/>
  <c r="V286" i="2"/>
  <c r="V292" i="2"/>
  <c r="V314" i="2"/>
  <c r="V356" i="2"/>
  <c r="V406" i="2"/>
  <c r="V473" i="2"/>
  <c r="W473" i="2" s="1"/>
  <c r="Y473" i="2" s="1"/>
  <c r="V556" i="2"/>
  <c r="V644" i="2"/>
  <c r="V735" i="2"/>
  <c r="W735" i="2" s="1"/>
  <c r="Y735" i="2" s="1"/>
  <c r="V1628" i="2"/>
  <c r="V1626" i="2"/>
  <c r="V1622" i="2"/>
  <c r="V1036" i="2"/>
  <c r="V811" i="2"/>
  <c r="V694" i="2"/>
  <c r="V586" i="2"/>
  <c r="V496" i="2"/>
  <c r="V437" i="2"/>
  <c r="V393" i="2"/>
  <c r="V383" i="2"/>
  <c r="V407" i="2"/>
  <c r="V443" i="2"/>
  <c r="V498" i="2"/>
  <c r="V560" i="2"/>
  <c r="V635" i="2"/>
  <c r="V722" i="2"/>
  <c r="V800" i="2"/>
  <c r="V1631" i="2"/>
  <c r="V1630" i="2"/>
  <c r="V1627" i="2"/>
  <c r="W1627" i="2" s="1"/>
  <c r="Y1627" i="2" s="1"/>
  <c r="V1624" i="2"/>
  <c r="V1412" i="2"/>
  <c r="V1210" i="2"/>
  <c r="W1210" i="2" s="1"/>
  <c r="Y1210" i="2" s="1"/>
  <c r="V1002" i="2"/>
  <c r="V823" i="2"/>
  <c r="V711" i="2"/>
  <c r="V623" i="2"/>
  <c r="V559" i="2"/>
  <c r="V524" i="2"/>
  <c r="V534" i="2"/>
  <c r="V577" i="2"/>
  <c r="V620" i="2"/>
  <c r="V682" i="2"/>
  <c r="V749" i="2"/>
  <c r="V816" i="2"/>
  <c r="V922" i="2"/>
  <c r="V1605" i="2"/>
  <c r="V879" i="2"/>
  <c r="V862" i="2"/>
  <c r="V883" i="2"/>
  <c r="V930" i="2"/>
  <c r="V970" i="2"/>
  <c r="V1041" i="2"/>
  <c r="V1097" i="2"/>
  <c r="W1097" i="2" s="1"/>
  <c r="Y1097" i="2" s="1"/>
  <c r="V1168" i="2"/>
  <c r="V1123" i="2"/>
  <c r="V1203" i="2"/>
  <c r="W1203" i="2" s="1"/>
  <c r="Y1203" i="2" s="1"/>
  <c r="V1294" i="2"/>
  <c r="V1379" i="2"/>
  <c r="V1459" i="2"/>
  <c r="V1522" i="2"/>
  <c r="V1602" i="2"/>
  <c r="V808" i="2"/>
  <c r="V840" i="2"/>
  <c r="V877" i="2"/>
  <c r="V928" i="2"/>
  <c r="V991" i="2"/>
  <c r="V1066" i="2"/>
  <c r="V1147" i="2"/>
  <c r="V1224" i="2"/>
  <c r="V1305" i="2"/>
  <c r="V1352" i="2"/>
  <c r="V1344" i="2"/>
  <c r="V1426" i="2"/>
  <c r="V1501" i="2"/>
  <c r="V1551" i="2"/>
  <c r="V830" i="2"/>
  <c r="V832" i="2"/>
  <c r="W832" i="2" s="1"/>
  <c r="Y832" i="2" s="1"/>
  <c r="V874" i="2"/>
  <c r="V929" i="2"/>
  <c r="V1026" i="2"/>
  <c r="W1026" i="2" s="1"/>
  <c r="Y1026" i="2" s="1"/>
  <c r="V1100" i="2"/>
  <c r="V1185" i="2"/>
  <c r="V1275" i="2"/>
  <c r="V1357" i="2"/>
  <c r="V1431" i="2"/>
  <c r="V1499" i="2"/>
  <c r="V1502" i="2"/>
  <c r="V1506" i="2"/>
  <c r="V839" i="2"/>
  <c r="V899" i="2"/>
  <c r="V957" i="2"/>
  <c r="V1048" i="2"/>
  <c r="V1119" i="2"/>
  <c r="V1196" i="2"/>
  <c r="V1288" i="2"/>
  <c r="V1375" i="2"/>
  <c r="V1445" i="2"/>
  <c r="V1508" i="2"/>
  <c r="V1443" i="2"/>
  <c r="V1581" i="2"/>
  <c r="V918" i="2"/>
  <c r="W918" i="2" s="1"/>
  <c r="Y918" i="2" s="1"/>
  <c r="V980" i="2"/>
  <c r="V1062" i="2"/>
  <c r="V1148" i="2"/>
  <c r="W1148" i="2" s="1"/>
  <c r="Y1148" i="2" s="1"/>
  <c r="V1215" i="2"/>
  <c r="V1156" i="2"/>
  <c r="V1223" i="2"/>
  <c r="V1319" i="2"/>
  <c r="V1381" i="2"/>
  <c r="V1542" i="2"/>
  <c r="V1584" i="2"/>
  <c r="V894" i="2"/>
  <c r="V965" i="2"/>
  <c r="V914" i="2"/>
  <c r="V937" i="2"/>
  <c r="V984" i="2"/>
  <c r="V1033" i="2"/>
  <c r="V981" i="2"/>
  <c r="V1051" i="2"/>
  <c r="V1109" i="2"/>
  <c r="V1181" i="2"/>
  <c r="V1261" i="2"/>
  <c r="V1334" i="2"/>
  <c r="V1415" i="2"/>
  <c r="V1480" i="2"/>
  <c r="W1480" i="2" s="1"/>
  <c r="Y1480" i="2" s="1"/>
  <c r="V1562" i="2"/>
  <c r="V1603" i="2"/>
  <c r="V917" i="2"/>
  <c r="W917" i="2" s="1"/>
  <c r="Y917" i="2" s="1"/>
  <c r="V935" i="2"/>
  <c r="V959" i="2"/>
  <c r="V999" i="2"/>
  <c r="V989" i="2"/>
  <c r="V992" i="2"/>
  <c r="V1049" i="2"/>
  <c r="V1079" i="2"/>
  <c r="V1137" i="2"/>
  <c r="V1190" i="2"/>
  <c r="V1256" i="2"/>
  <c r="V1321" i="2"/>
  <c r="V1393" i="2"/>
  <c r="V1460" i="2"/>
  <c r="V1512" i="2"/>
  <c r="V1585" i="2"/>
  <c r="V1604" i="2"/>
  <c r="V979" i="2"/>
  <c r="V956" i="2"/>
  <c r="V986" i="2"/>
  <c r="V967" i="2"/>
  <c r="V1015" i="2"/>
  <c r="W1015" i="2" s="1"/>
  <c r="Y1015" i="2" s="1"/>
  <c r="V1064" i="2"/>
  <c r="V1105" i="2"/>
  <c r="V1146" i="2"/>
  <c r="W1146" i="2" s="1"/>
  <c r="Y1146" i="2" s="1"/>
  <c r="V1180" i="2"/>
  <c r="V1221" i="2"/>
  <c r="V1267" i="2"/>
  <c r="V1326" i="2"/>
  <c r="V1389" i="2"/>
  <c r="V1441" i="2"/>
  <c r="V1497" i="2"/>
  <c r="V1571" i="2"/>
  <c r="V1592" i="2"/>
  <c r="V1606" i="2"/>
  <c r="V962" i="2"/>
  <c r="V990" i="2"/>
  <c r="V1030" i="2"/>
  <c r="V1060" i="2"/>
  <c r="V1086" i="2"/>
  <c r="V1134" i="2"/>
  <c r="V1170" i="2"/>
  <c r="V1201" i="2"/>
  <c r="V1238" i="2"/>
  <c r="V1268" i="2"/>
  <c r="V1302" i="2"/>
  <c r="W1302" i="2" s="1"/>
  <c r="Y1302" i="2" s="1"/>
  <c r="V1340" i="2"/>
  <c r="V1394" i="2"/>
  <c r="V1444" i="2"/>
  <c r="W1444" i="2" s="1"/>
  <c r="Y1444" i="2" s="1"/>
  <c r="V1495" i="2"/>
  <c r="V1537" i="2"/>
  <c r="V1579" i="2"/>
  <c r="V1601" i="2"/>
  <c r="V1611" i="2"/>
  <c r="V805" i="2"/>
  <c r="V782" i="2"/>
  <c r="V766" i="2"/>
  <c r="V801" i="2"/>
  <c r="V844" i="2"/>
  <c r="V905" i="2"/>
  <c r="V961" i="2"/>
  <c r="V1053" i="2"/>
  <c r="V1011" i="2"/>
  <c r="V1110" i="2"/>
  <c r="V1207" i="2"/>
  <c r="V1309" i="2"/>
  <c r="V1398" i="2"/>
  <c r="V1475" i="2"/>
  <c r="V1588" i="2"/>
  <c r="V746" i="2"/>
  <c r="W746" i="2" s="1"/>
  <c r="Y746" i="2" s="1"/>
  <c r="V695" i="2"/>
  <c r="V730" i="2"/>
  <c r="V771" i="2"/>
  <c r="W771" i="2" s="1"/>
  <c r="Y771" i="2" s="1"/>
  <c r="V824" i="2"/>
  <c r="V906" i="2"/>
  <c r="V977" i="2"/>
  <c r="V1082" i="2"/>
  <c r="V1184" i="2"/>
  <c r="V1284" i="2"/>
  <c r="V1311" i="2"/>
  <c r="V1400" i="2"/>
  <c r="V1477" i="2"/>
  <c r="V1538" i="2"/>
  <c r="V758" i="2"/>
  <c r="V732" i="2"/>
  <c r="V762" i="2"/>
  <c r="V812" i="2"/>
  <c r="V909" i="2"/>
  <c r="V988" i="2"/>
  <c r="V1090" i="2"/>
  <c r="V1192" i="2"/>
  <c r="V1292" i="2"/>
  <c r="V1387" i="2"/>
  <c r="V1461" i="2"/>
  <c r="W1461" i="2" s="1"/>
  <c r="Y1461" i="2" s="1"/>
  <c r="V1482" i="2"/>
  <c r="V1546" i="2"/>
  <c r="V794" i="2"/>
  <c r="W794" i="2" s="1"/>
  <c r="Y794" i="2" s="1"/>
  <c r="V778" i="2"/>
  <c r="V846" i="2"/>
  <c r="V927" i="2"/>
  <c r="V1018" i="2"/>
  <c r="V1107" i="2"/>
  <c r="V1206" i="2"/>
  <c r="V1307" i="2"/>
  <c r="V1396" i="2"/>
  <c r="V1468" i="2"/>
  <c r="V1493" i="2"/>
  <c r="V1560" i="2"/>
  <c r="V864" i="2"/>
  <c r="V869" i="2"/>
  <c r="V939" i="2"/>
  <c r="V1040" i="2"/>
  <c r="V1128" i="2"/>
  <c r="V1154" i="2"/>
  <c r="V1257" i="2"/>
  <c r="V1348" i="2"/>
  <c r="V1435" i="2"/>
  <c r="V1510" i="2"/>
  <c r="W1510" i="2" s="1"/>
  <c r="Y1510" i="2" s="1"/>
  <c r="V1558" i="2"/>
  <c r="V829" i="2"/>
  <c r="V873" i="2"/>
  <c r="W873" i="2" s="1"/>
  <c r="Y873" i="2" s="1"/>
  <c r="V798" i="2"/>
  <c r="V807" i="2"/>
  <c r="V853" i="2"/>
  <c r="V886" i="2"/>
  <c r="V850" i="2"/>
  <c r="V913" i="2"/>
  <c r="V974" i="2"/>
  <c r="V1067" i="2"/>
  <c r="V1164" i="2"/>
  <c r="V1252" i="2"/>
  <c r="V1342" i="2"/>
  <c r="V1422" i="2"/>
  <c r="V1533" i="2"/>
  <c r="V1587" i="2"/>
  <c r="V841" i="2"/>
  <c r="V836" i="2"/>
  <c r="V818" i="2"/>
  <c r="V851" i="2"/>
  <c r="V872" i="2"/>
  <c r="V916" i="2"/>
  <c r="V900" i="2"/>
  <c r="W900" i="2" s="1"/>
  <c r="Y900" i="2" s="1"/>
  <c r="V934" i="2"/>
  <c r="V987" i="2"/>
  <c r="V1063" i="2"/>
  <c r="W1063" i="2" s="1"/>
  <c r="Y1063" i="2" s="1"/>
  <c r="V1140" i="2"/>
  <c r="V1218" i="2"/>
  <c r="V1300" i="2"/>
  <c r="V1385" i="2"/>
  <c r="V1456" i="2"/>
  <c r="V1557" i="2"/>
  <c r="V1586" i="2"/>
  <c r="V819" i="2"/>
  <c r="V849" i="2"/>
  <c r="V923" i="2"/>
  <c r="V897" i="2"/>
  <c r="V924" i="2"/>
  <c r="V951" i="2"/>
  <c r="V973" i="2"/>
  <c r="V1023" i="2"/>
  <c r="V1056" i="2"/>
  <c r="V1092" i="2"/>
  <c r="V1153" i="2"/>
  <c r="V1213" i="2"/>
  <c r="V1285" i="2"/>
  <c r="V1354" i="2"/>
  <c r="W1354" i="2" s="1"/>
  <c r="Y1354" i="2" s="1"/>
  <c r="V1423" i="2"/>
  <c r="V1530" i="2"/>
  <c r="V1564" i="2"/>
  <c r="W1564" i="2" s="1"/>
  <c r="Y1564" i="2" s="1"/>
  <c r="V1589" i="2"/>
  <c r="V854" i="2"/>
  <c r="V852" i="2"/>
  <c r="V870" i="2"/>
  <c r="V953" i="2"/>
  <c r="V1022" i="2"/>
  <c r="V1059" i="2"/>
  <c r="V1073" i="2"/>
  <c r="V1108" i="2"/>
  <c r="V1145" i="2"/>
  <c r="V1169" i="2"/>
  <c r="V1194" i="2"/>
  <c r="V1242" i="2"/>
  <c r="V1298" i="2"/>
  <c r="V1356" i="2"/>
  <c r="V1417" i="2"/>
  <c r="V1470" i="2"/>
  <c r="V1543" i="2"/>
  <c r="V1574" i="2"/>
  <c r="V1597" i="2"/>
  <c r="V998" i="2"/>
  <c r="W998" i="2" s="1"/>
  <c r="Y998" i="2" s="1"/>
  <c r="V1042" i="2"/>
  <c r="V1068" i="2"/>
  <c r="V1121" i="2"/>
  <c r="W1121" i="2" s="1"/>
  <c r="Y1121" i="2" s="1"/>
  <c r="V1173" i="2"/>
  <c r="V1226" i="2"/>
  <c r="V1286" i="2"/>
  <c r="V1343" i="2"/>
  <c r="V1012" i="2"/>
  <c r="V1111" i="2"/>
  <c r="V1208" i="2"/>
  <c r="V1310" i="2"/>
  <c r="V1399" i="2"/>
  <c r="V1476" i="2"/>
  <c r="V1614" i="2"/>
  <c r="V985" i="2"/>
  <c r="V1035" i="2"/>
  <c r="V1074" i="2"/>
  <c r="V1135" i="2"/>
  <c r="V1200" i="2"/>
  <c r="V1266" i="2"/>
  <c r="V1333" i="2"/>
  <c r="V1404" i="2"/>
  <c r="V1466" i="2"/>
  <c r="V1526" i="2"/>
  <c r="W1526" i="2" s="1"/>
  <c r="Y1526" i="2" s="1"/>
  <c r="V1312" i="2"/>
  <c r="V1401" i="2"/>
  <c r="V1478" i="2"/>
  <c r="W1478" i="2" s="1"/>
  <c r="Y1478" i="2" s="1"/>
  <c r="V1539" i="2"/>
  <c r="V1034" i="2"/>
  <c r="V1084" i="2"/>
  <c r="V1136" i="2"/>
  <c r="V1193" i="2"/>
  <c r="V1272" i="2"/>
  <c r="V1341" i="2"/>
  <c r="V1408" i="2"/>
  <c r="V1473" i="2"/>
  <c r="V1531" i="2"/>
  <c r="V1569" i="2"/>
  <c r="V1593" i="2"/>
  <c r="V1483" i="2"/>
  <c r="V1547" i="2"/>
  <c r="V1093" i="2"/>
  <c r="V1165" i="2"/>
  <c r="V1229" i="2"/>
  <c r="V1295" i="2"/>
  <c r="V1361" i="2"/>
  <c r="V1424" i="2"/>
  <c r="V1488" i="2"/>
  <c r="W1488" i="2" s="1"/>
  <c r="Y1488" i="2" s="1"/>
  <c r="V1541" i="2"/>
  <c r="V1575" i="2"/>
  <c r="V1599" i="2"/>
  <c r="W1599" i="2" s="1"/>
  <c r="Y1599" i="2" s="1"/>
  <c r="V1494" i="2"/>
  <c r="V1617" i="2"/>
  <c r="V1179" i="2"/>
  <c r="V1246" i="2"/>
  <c r="V1317" i="2"/>
  <c r="V1388" i="2"/>
  <c r="V1437" i="2"/>
  <c r="V1155" i="2"/>
  <c r="V1258" i="2"/>
  <c r="V1349" i="2"/>
  <c r="V1436" i="2"/>
  <c r="V1511" i="2"/>
  <c r="V1618" i="2"/>
  <c r="V993" i="2"/>
  <c r="V1046" i="2"/>
  <c r="V1071" i="2"/>
  <c r="V1112" i="2"/>
  <c r="V1163" i="2"/>
  <c r="V1197" i="2"/>
  <c r="V1249" i="2"/>
  <c r="V1301" i="2"/>
  <c r="W1301" i="2" s="1"/>
  <c r="Y1301" i="2" s="1"/>
  <c r="V1358" i="2"/>
  <c r="V1416" i="2"/>
  <c r="V1471" i="2"/>
  <c r="W1471" i="2" s="1"/>
  <c r="Y1471" i="2" s="1"/>
  <c r="V1527" i="2"/>
  <c r="V1565" i="2"/>
  <c r="V1590" i="2"/>
  <c r="V1607" i="2"/>
  <c r="V1613" i="2"/>
  <c r="V1000" i="2"/>
  <c r="V1047" i="2"/>
  <c r="V1072" i="2"/>
  <c r="V1118" i="2"/>
  <c r="V1157" i="2"/>
  <c r="V1198" i="2"/>
  <c r="V1237" i="2"/>
  <c r="V1281" i="2"/>
  <c r="V1328" i="2"/>
  <c r="V1384" i="2"/>
  <c r="V1429" i="2"/>
  <c r="V1485" i="2"/>
  <c r="V1534" i="2"/>
  <c r="V1568" i="2"/>
  <c r="V1591" i="2"/>
  <c r="V1608" i="2"/>
  <c r="W1608" i="2" s="1"/>
  <c r="Y1608" i="2" s="1"/>
  <c r="V1612" i="2"/>
  <c r="V997" i="2"/>
  <c r="V1044" i="2"/>
  <c r="W1044" i="2" s="1"/>
  <c r="Y1044" i="2" s="1"/>
  <c r="V1078" i="2"/>
  <c r="V1129" i="2"/>
  <c r="V1167" i="2"/>
  <c r="V1209" i="2"/>
  <c r="V1247" i="2"/>
  <c r="V1283" i="2"/>
  <c r="V1320" i="2"/>
  <c r="V1359" i="2"/>
  <c r="V1402" i="2"/>
  <c r="V1455" i="2"/>
  <c r="V1498" i="2"/>
  <c r="V1544" i="2"/>
  <c r="V1573" i="2"/>
  <c r="V1595" i="2"/>
  <c r="V1609" i="2"/>
  <c r="V1615" i="2"/>
  <c r="V1032" i="2"/>
  <c r="V1058" i="2"/>
  <c r="V1081" i="2"/>
  <c r="V1130" i="2"/>
  <c r="V1174" i="2"/>
  <c r="W1174" i="2" s="1"/>
  <c r="Y1174" i="2" s="1"/>
  <c r="V1222" i="2"/>
  <c r="V1254" i="2"/>
  <c r="V1289" i="2"/>
  <c r="W1289" i="2" s="1"/>
  <c r="Y1289" i="2" s="1"/>
  <c r="V1324" i="2"/>
  <c r="V1353" i="2"/>
  <c r="V1392" i="2"/>
  <c r="V1427" i="2"/>
  <c r="V1469" i="2"/>
  <c r="V1516" i="2"/>
  <c r="V1552" i="2"/>
  <c r="V1580" i="2"/>
  <c r="V1600" i="2"/>
  <c r="V1610" i="2"/>
  <c r="V1616" i="2"/>
  <c r="V205" i="2"/>
  <c r="V165" i="2"/>
  <c r="V138" i="2"/>
  <c r="V14" i="2"/>
  <c r="Q7" i="2"/>
  <c r="Q8" i="2"/>
  <c r="Q9" i="2"/>
  <c r="Q12" i="2"/>
  <c r="Q15" i="2"/>
  <c r="Q23" i="2"/>
  <c r="Q30" i="2"/>
  <c r="R30" i="2" s="1"/>
  <c r="T30" i="2" s="1"/>
  <c r="Q41" i="2"/>
  <c r="Q52" i="2"/>
  <c r="Q80" i="2"/>
  <c r="Q107" i="2"/>
  <c r="Q134" i="2"/>
  <c r="Q173" i="2"/>
  <c r="Q214" i="2"/>
  <c r="Q276" i="2"/>
  <c r="Q2" i="2"/>
  <c r="Q4" i="2"/>
  <c r="Q5" i="2"/>
  <c r="Q11" i="2"/>
  <c r="Q17" i="2"/>
  <c r="Q26" i="2"/>
  <c r="Q35" i="2"/>
  <c r="Q46" i="2"/>
  <c r="Q69" i="2"/>
  <c r="Q94" i="2"/>
  <c r="Q122" i="2"/>
  <c r="Q155" i="2"/>
  <c r="Q199" i="2"/>
  <c r="Q244" i="2"/>
  <c r="Q3" i="2"/>
  <c r="Q6" i="2"/>
  <c r="R6" i="2" s="1"/>
  <c r="T6" i="2" s="1"/>
  <c r="Q13" i="2"/>
  <c r="Q18" i="2"/>
  <c r="Q28" i="2"/>
  <c r="Q36" i="2"/>
  <c r="Q45" i="2"/>
  <c r="Q67" i="2"/>
  <c r="Q93" i="2"/>
  <c r="Q120" i="2"/>
  <c r="Q151" i="2"/>
  <c r="Q196" i="2"/>
  <c r="Q237" i="2"/>
  <c r="Q10" i="2"/>
  <c r="Q16" i="2"/>
  <c r="Q25" i="2"/>
  <c r="Q31" i="2"/>
  <c r="Q40" i="2"/>
  <c r="Q48" i="2"/>
  <c r="Q73" i="2"/>
  <c r="Q96" i="2"/>
  <c r="Q124" i="2"/>
  <c r="Q157" i="2"/>
  <c r="Q200" i="2"/>
  <c r="Q242" i="2"/>
  <c r="Q22" i="2"/>
  <c r="R22" i="2" s="1"/>
  <c r="T22" i="2" s="1"/>
  <c r="Q29" i="2"/>
  <c r="Q34" i="2"/>
  <c r="Q44" i="2"/>
  <c r="Q57" i="2"/>
  <c r="Q78" i="2"/>
  <c r="Q104" i="2"/>
  <c r="Q127" i="2"/>
  <c r="Q164" i="2"/>
  <c r="Q207" i="2"/>
  <c r="Q257" i="2"/>
  <c r="Q90" i="2"/>
  <c r="Q19" i="2"/>
  <c r="Q21" i="2"/>
  <c r="Q20" i="2"/>
  <c r="Q24" i="2"/>
  <c r="Q27" i="2"/>
  <c r="Q32" i="2"/>
  <c r="Q43" i="2"/>
  <c r="Q49" i="2"/>
  <c r="Q75" i="2"/>
  <c r="Q103" i="2"/>
  <c r="Q128" i="2"/>
  <c r="Q168" i="2"/>
  <c r="Q211" i="2"/>
  <c r="R211" i="2" s="1"/>
  <c r="T211" i="2" s="1"/>
  <c r="Q265" i="2"/>
  <c r="Q344" i="2"/>
  <c r="Q181" i="2"/>
  <c r="Q131" i="2"/>
  <c r="Q38" i="2"/>
  <c r="Q37" i="2"/>
  <c r="Q33" i="2"/>
  <c r="Q39" i="2"/>
  <c r="Q42" i="2"/>
  <c r="Q47" i="2"/>
  <c r="Q66" i="2"/>
  <c r="Q89" i="2"/>
  <c r="Q119" i="2"/>
  <c r="Q149" i="2"/>
  <c r="Q197" i="2"/>
  <c r="Q241" i="2"/>
  <c r="Q322" i="2"/>
  <c r="Q424" i="2"/>
  <c r="Q544" i="2"/>
  <c r="Q550" i="2"/>
  <c r="Q287" i="2"/>
  <c r="Q201" i="2"/>
  <c r="Q62" i="2"/>
  <c r="Q54" i="2"/>
  <c r="R54" i="2" s="1"/>
  <c r="T54" i="2" s="1"/>
  <c r="Q50" i="2"/>
  <c r="Q56" i="2"/>
  <c r="Q68" i="2"/>
  <c r="Q86" i="2"/>
  <c r="Q115" i="2"/>
  <c r="Q143" i="2"/>
  <c r="Q192" i="2"/>
  <c r="Q236" i="2"/>
  <c r="Q316" i="2"/>
  <c r="Q426" i="2"/>
  <c r="Q555" i="2"/>
  <c r="Q691" i="2"/>
  <c r="Q814" i="2"/>
  <c r="Q1594" i="2"/>
  <c r="Q1025" i="2"/>
  <c r="Q581" i="2"/>
  <c r="Q108" i="2"/>
  <c r="Q112" i="2"/>
  <c r="Q106" i="2"/>
  <c r="Q97" i="2"/>
  <c r="Q105" i="2"/>
  <c r="Q121" i="2"/>
  <c r="Q145" i="2"/>
  <c r="Q195" i="2"/>
  <c r="R195" i="2" s="1"/>
  <c r="T195" i="2" s="1"/>
  <c r="Q250" i="2"/>
  <c r="Q339" i="2"/>
  <c r="Q449" i="2"/>
  <c r="Q594" i="2"/>
  <c r="Q736" i="2"/>
  <c r="Q878" i="2"/>
  <c r="Q1061" i="2"/>
  <c r="Q1227" i="2"/>
  <c r="Q378" i="2"/>
  <c r="Q280" i="2"/>
  <c r="Q288" i="2"/>
  <c r="Q298" i="2"/>
  <c r="Q351" i="2"/>
  <c r="Q379" i="2"/>
  <c r="Q430" i="2"/>
  <c r="Q490" i="2"/>
  <c r="Q573" i="2"/>
  <c r="Q658" i="2"/>
  <c r="Q756" i="2"/>
  <c r="Q858" i="2"/>
  <c r="Q978" i="2"/>
  <c r="Q1124" i="2"/>
  <c r="Q1243" i="2"/>
  <c r="Q1350" i="2"/>
  <c r="R1350" i="2" s="1"/>
  <c r="T1350" i="2" s="1"/>
  <c r="Q284" i="2"/>
  <c r="Q302" i="2"/>
  <c r="Q328" i="2"/>
  <c r="Q362" i="2"/>
  <c r="Q404" i="2"/>
  <c r="Q466" i="2"/>
  <c r="Q543" i="2"/>
  <c r="Q636" i="2"/>
  <c r="Q739" i="2"/>
  <c r="Q833" i="2"/>
  <c r="Q960" i="2"/>
  <c r="Q1102" i="2"/>
  <c r="Q1230" i="2"/>
  <c r="Q1337" i="2"/>
  <c r="Q305" i="2"/>
  <c r="Q331" i="2"/>
  <c r="Q365" i="2"/>
  <c r="Q405" i="2"/>
  <c r="Q470" i="2"/>
  <c r="Q549" i="2"/>
  <c r="Q639" i="2"/>
  <c r="Q740" i="2"/>
  <c r="Q835" i="2"/>
  <c r="Q963" i="2"/>
  <c r="R963" i="2" s="1"/>
  <c r="T963" i="2" s="1"/>
  <c r="Q1104" i="2"/>
  <c r="Q1231" i="2"/>
  <c r="Q1346" i="2"/>
  <c r="Q350" i="2"/>
  <c r="Q376" i="2"/>
  <c r="Q427" i="2"/>
  <c r="Q487" i="2"/>
  <c r="Q563" i="2"/>
  <c r="Q650" i="2"/>
  <c r="Q750" i="2"/>
  <c r="Q856" i="2"/>
  <c r="Q983" i="2"/>
  <c r="Q1127" i="2"/>
  <c r="Q1248" i="2"/>
  <c r="Q1362" i="2"/>
  <c r="Q419" i="2"/>
  <c r="Q464" i="2"/>
  <c r="Q520" i="2"/>
  <c r="Q592" i="2"/>
  <c r="Q676" i="2"/>
  <c r="Q760" i="2"/>
  <c r="Q875" i="2"/>
  <c r="Q1006" i="2"/>
  <c r="Q1144" i="2"/>
  <c r="R1144" i="2" s="1"/>
  <c r="T1144" i="2" s="1"/>
  <c r="Q1265" i="2"/>
  <c r="Q1378" i="2"/>
  <c r="Q289" i="2"/>
  <c r="Q300" i="2"/>
  <c r="Q319" i="2"/>
  <c r="Q368" i="2"/>
  <c r="Q387" i="2"/>
  <c r="Q423" i="2"/>
  <c r="Q472" i="2"/>
  <c r="Q538" i="2"/>
  <c r="Q615" i="2"/>
  <c r="Q705" i="2"/>
  <c r="Q792" i="2"/>
  <c r="Q912" i="2"/>
  <c r="Q1045" i="2"/>
  <c r="Q1166" i="2"/>
  <c r="Q1279" i="2"/>
  <c r="Q1386" i="2"/>
  <c r="Q281" i="2"/>
  <c r="Q291" i="2"/>
  <c r="Q335" i="2"/>
  <c r="Q357" i="2"/>
  <c r="Q408" i="2"/>
  <c r="Q439" i="2"/>
  <c r="R439" i="2" s="1"/>
  <c r="T439" i="2" s="1"/>
  <c r="Q482" i="2"/>
  <c r="Q547" i="2"/>
  <c r="Q619" i="2"/>
  <c r="Q701" i="2"/>
  <c r="Q787" i="2"/>
  <c r="Q890" i="2"/>
  <c r="Q1020" i="2"/>
  <c r="Q1141" i="2"/>
  <c r="Q1253" i="2"/>
  <c r="Q1355" i="2"/>
  <c r="Q1442" i="2"/>
  <c r="Q323" i="2"/>
  <c r="Q310" i="2"/>
  <c r="Q327" i="2"/>
  <c r="Q346" i="2"/>
  <c r="Q429" i="2"/>
  <c r="Q456" i="2"/>
  <c r="Q508" i="2"/>
  <c r="Q566" i="2"/>
  <c r="Q634" i="2"/>
  <c r="Q717" i="2"/>
  <c r="Q791" i="2"/>
  <c r="Q892" i="2"/>
  <c r="Q1013" i="2"/>
  <c r="R1013" i="2" s="1"/>
  <c r="T1013" i="2" s="1"/>
  <c r="Q1133" i="2"/>
  <c r="Q1244" i="2"/>
  <c r="Q1345" i="2"/>
  <c r="Q1430" i="2"/>
  <c r="Q1507" i="2"/>
  <c r="Q313" i="2"/>
  <c r="Q330" i="2"/>
  <c r="Q349" i="2"/>
  <c r="Q370" i="2"/>
  <c r="Q453" i="2"/>
  <c r="Q479" i="2"/>
  <c r="Q523" i="2"/>
  <c r="Q584" i="2"/>
  <c r="Q653" i="2"/>
  <c r="Q727" i="2"/>
  <c r="Q799" i="2"/>
  <c r="Q901" i="2"/>
  <c r="Q1016" i="2"/>
  <c r="Q1131" i="2"/>
  <c r="Q1236" i="2"/>
  <c r="Q1335" i="2"/>
  <c r="Q1425" i="2"/>
  <c r="Q1500" i="2"/>
  <c r="Q1554" i="2"/>
  <c r="R1554" i="2" s="1"/>
  <c r="T1554" i="2" s="1"/>
  <c r="Q229" i="2"/>
  <c r="Q240" i="2"/>
  <c r="Q254" i="2"/>
  <c r="Q285" i="2"/>
  <c r="Q321" i="2"/>
  <c r="Q367" i="2"/>
  <c r="Q425" i="2"/>
  <c r="Q499" i="2"/>
  <c r="Q587" i="2"/>
  <c r="Q683" i="2"/>
  <c r="Q775" i="2"/>
  <c r="Q887" i="2"/>
  <c r="Q1027" i="2"/>
  <c r="Q1159" i="2"/>
  <c r="Q1270" i="2"/>
  <c r="Q230" i="2"/>
  <c r="Q247" i="2"/>
  <c r="Q272" i="2"/>
  <c r="Q297" i="2"/>
  <c r="Q342" i="2"/>
  <c r="Q395" i="2"/>
  <c r="Q471" i="2"/>
  <c r="Q561" i="2"/>
  <c r="Q663" i="2"/>
  <c r="R663" i="2" s="1"/>
  <c r="T663" i="2" s="1"/>
  <c r="Q764" i="2"/>
  <c r="Q876" i="2"/>
  <c r="Q1009" i="2"/>
  <c r="Q1151" i="2"/>
  <c r="Q1262" i="2"/>
  <c r="Q245" i="2"/>
  <c r="Q270" i="2"/>
  <c r="Q290" i="2"/>
  <c r="Q334" i="2"/>
  <c r="Q400" i="2"/>
  <c r="Q478" i="2"/>
  <c r="Q571" i="2"/>
  <c r="Q672" i="2"/>
  <c r="Q770" i="2"/>
  <c r="Q880" i="2"/>
  <c r="Q1010" i="2"/>
  <c r="Q1149" i="2"/>
  <c r="Q1264" i="2"/>
  <c r="Q279" i="2"/>
  <c r="Q296" i="2"/>
  <c r="Q355" i="2"/>
  <c r="Q418" i="2"/>
  <c r="Q485" i="2"/>
  <c r="Q578" i="2"/>
  <c r="R578" i="2" s="1"/>
  <c r="T578" i="2" s="1"/>
  <c r="Q681" i="2"/>
  <c r="Q780" i="2"/>
  <c r="Q902" i="2"/>
  <c r="Q1031" i="2"/>
  <c r="Q1158" i="2"/>
  <c r="Q1282" i="2"/>
  <c r="Q329" i="2"/>
  <c r="Q373" i="2"/>
  <c r="Q432" i="2"/>
  <c r="Q502" i="2"/>
  <c r="Q595" i="2"/>
  <c r="Q688" i="2"/>
  <c r="Q796" i="2"/>
  <c r="Q919" i="2"/>
  <c r="Q1052" i="2"/>
  <c r="Q1182" i="2"/>
  <c r="Q1303" i="2"/>
  <c r="Q246" i="2"/>
  <c r="Q264" i="2"/>
  <c r="Q274" i="2"/>
  <c r="Q301" i="2"/>
  <c r="Q326" i="2"/>
  <c r="Q358" i="2"/>
  <c r="Q399" i="2"/>
  <c r="R399" i="2" s="1"/>
  <c r="T399" i="2" s="1"/>
  <c r="Q462" i="2"/>
  <c r="Q537" i="2"/>
  <c r="Q626" i="2"/>
  <c r="Q725" i="2"/>
  <c r="Q810" i="2"/>
  <c r="Q932" i="2"/>
  <c r="Q1065" i="2"/>
  <c r="Q1189" i="2"/>
  <c r="Q1304" i="2"/>
  <c r="Q232" i="2"/>
  <c r="Q227" i="2"/>
  <c r="Q271" i="2"/>
  <c r="Q303" i="2"/>
  <c r="Q347" i="2"/>
  <c r="Q371" i="2"/>
  <c r="Q410" i="2"/>
  <c r="Q467" i="2"/>
  <c r="Q535" i="2"/>
  <c r="Q617" i="2"/>
  <c r="Q709" i="2"/>
  <c r="Q795" i="2"/>
  <c r="Q911" i="2"/>
  <c r="Q1037" i="2"/>
  <c r="Q1160" i="2"/>
  <c r="R1160" i="2" s="1"/>
  <c r="T1160" i="2" s="1"/>
  <c r="Q1269" i="2"/>
  <c r="Q1374" i="2"/>
  <c r="Q228" i="2"/>
  <c r="Q235" i="2"/>
  <c r="Q267" i="2"/>
  <c r="Q307" i="2"/>
  <c r="Q380" i="2"/>
  <c r="Q401" i="2"/>
  <c r="Q433" i="2"/>
  <c r="Q481" i="2"/>
  <c r="Q552" i="2"/>
  <c r="Q622" i="2"/>
  <c r="Q706" i="2"/>
  <c r="Q788" i="2"/>
  <c r="Q889" i="2"/>
  <c r="Q1014" i="2"/>
  <c r="Q1138" i="2"/>
  <c r="Q1245" i="2"/>
  <c r="Q1347" i="2"/>
  <c r="Q1433" i="2"/>
  <c r="Q252" i="2"/>
  <c r="Q249" i="2"/>
  <c r="Q256" i="2"/>
  <c r="Q283" i="2"/>
  <c r="R283" i="2" s="1"/>
  <c r="T283" i="2" s="1"/>
  <c r="Q417" i="2"/>
  <c r="Q431" i="2"/>
  <c r="Q452" i="2"/>
  <c r="Q504" i="2"/>
  <c r="Q565" i="2"/>
  <c r="Q631" i="2"/>
  <c r="Q715" i="2"/>
  <c r="Q789" i="2"/>
  <c r="Q888" i="2"/>
  <c r="Q1007" i="2"/>
  <c r="Q1132" i="2"/>
  <c r="Q1239" i="2"/>
  <c r="Q1339" i="2"/>
  <c r="Q1428" i="2"/>
  <c r="Q1504" i="2"/>
  <c r="Q458" i="2"/>
  <c r="Q340" i="2"/>
  <c r="Q359" i="2"/>
  <c r="Q377" i="2"/>
  <c r="Q414" i="2"/>
  <c r="Q459" i="2"/>
  <c r="Q519" i="2"/>
  <c r="Q588" i="2"/>
  <c r="Q661" i="2"/>
  <c r="R661" i="2" s="1"/>
  <c r="T661" i="2" s="1"/>
  <c r="Q754" i="2"/>
  <c r="Q845" i="2"/>
  <c r="Q958" i="2"/>
  <c r="Q1094" i="2"/>
  <c r="Q1219" i="2"/>
  <c r="Q1325" i="2"/>
  <c r="Q1419" i="2"/>
  <c r="Q333" i="2"/>
  <c r="Q364" i="2"/>
  <c r="Q396" i="2"/>
  <c r="Q442" i="2"/>
  <c r="Q503" i="2"/>
  <c r="Q575" i="2"/>
  <c r="Q652" i="2"/>
  <c r="Q744" i="2"/>
  <c r="Q828" i="2"/>
  <c r="Q945" i="2"/>
  <c r="Q1080" i="2"/>
  <c r="Q1202" i="2"/>
  <c r="Q1315" i="2"/>
  <c r="Q1411" i="2"/>
  <c r="Q366" i="2"/>
  <c r="Q402" i="2"/>
  <c r="Q448" i="2"/>
  <c r="R448" i="2" s="1"/>
  <c r="T448" i="2" s="1"/>
  <c r="Q514" i="2"/>
  <c r="Q583" i="2"/>
  <c r="Q660" i="2"/>
  <c r="Q751" i="2"/>
  <c r="Q837" i="2"/>
  <c r="Q954" i="2"/>
  <c r="Q1087" i="2"/>
  <c r="Q1211" i="2"/>
  <c r="Q1323" i="2"/>
  <c r="Q1421" i="2"/>
  <c r="Q420" i="2"/>
  <c r="Q474" i="2"/>
  <c r="Q530" i="2"/>
  <c r="Q601" i="2"/>
  <c r="Q685" i="2"/>
  <c r="Q763" i="2"/>
  <c r="Q867" i="2"/>
  <c r="Q976" i="2"/>
  <c r="Q1115" i="2"/>
  <c r="Q1233" i="2"/>
  <c r="Q1338" i="2"/>
  <c r="Q1432" i="2"/>
  <c r="Q510" i="2"/>
  <c r="Q567" i="2"/>
  <c r="R567" i="2" s="1"/>
  <c r="T567" i="2" s="1"/>
  <c r="Q632" i="2"/>
  <c r="Q714" i="2"/>
  <c r="Q790" i="2"/>
  <c r="Q893" i="2"/>
  <c r="Q1021" i="2"/>
  <c r="Q1143" i="2"/>
  <c r="Q1259" i="2"/>
  <c r="Q1364" i="2"/>
  <c r="Q1454" i="2"/>
  <c r="Q336" i="2"/>
  <c r="Q360" i="2"/>
  <c r="Q384" i="2"/>
  <c r="Q412" i="2"/>
  <c r="Q446" i="2"/>
  <c r="Q494" i="2"/>
  <c r="Q553" i="2"/>
  <c r="Q621" i="2"/>
  <c r="Q699" i="2"/>
  <c r="Q783" i="2"/>
  <c r="Q885" i="2"/>
  <c r="Q1005" i="2"/>
  <c r="Q1139" i="2"/>
  <c r="Q1250" i="2"/>
  <c r="Q1351" i="2"/>
  <c r="R1351" i="2" s="1"/>
  <c r="T1351" i="2" s="1"/>
  <c r="Q1440" i="2"/>
  <c r="Q341" i="2"/>
  <c r="Q363" i="2"/>
  <c r="Q385" i="2"/>
  <c r="Q415" i="2"/>
  <c r="Q447" i="2"/>
  <c r="Q488" i="2"/>
  <c r="Q542" i="2"/>
  <c r="Q609" i="2"/>
  <c r="Q690" i="2"/>
  <c r="Q767" i="2"/>
  <c r="Q865" i="2"/>
  <c r="Q968" i="2"/>
  <c r="Q1098" i="2"/>
  <c r="Q1216" i="2"/>
  <c r="Q1322" i="2"/>
  <c r="Q1414" i="2"/>
  <c r="Q1491" i="2"/>
  <c r="Q337" i="2"/>
  <c r="Q361" i="2"/>
  <c r="Q391" i="2"/>
  <c r="Q422" i="2"/>
  <c r="Q451" i="2"/>
  <c r="Q495" i="2"/>
  <c r="R495" i="2" s="1"/>
  <c r="T495" i="2" s="1"/>
  <c r="Q541" i="2"/>
  <c r="Q602" i="2"/>
  <c r="Q684" i="2"/>
  <c r="Q757" i="2"/>
  <c r="Q843" i="2"/>
  <c r="Q947" i="2"/>
  <c r="Q1069" i="2"/>
  <c r="Q1186" i="2"/>
  <c r="Q1296" i="2"/>
  <c r="Q1391" i="2"/>
  <c r="Q1467" i="2"/>
  <c r="Q1536" i="2"/>
  <c r="Q354" i="2"/>
  <c r="Q369" i="2"/>
  <c r="Q389" i="2"/>
  <c r="Q421" i="2"/>
  <c r="Q455" i="2"/>
  <c r="Q497" i="2"/>
  <c r="Q540" i="2"/>
  <c r="Q599" i="2"/>
  <c r="Q679" i="2"/>
  <c r="Q755" i="2"/>
  <c r="Q827" i="2"/>
  <c r="Q931" i="2"/>
  <c r="R931" i="2" s="1"/>
  <c r="T931" i="2" s="1"/>
  <c r="Q1057" i="2"/>
  <c r="Q1171" i="2"/>
  <c r="Q1271" i="2"/>
  <c r="Q1373" i="2"/>
  <c r="Q1457" i="2"/>
  <c r="Q1523" i="2"/>
  <c r="Q1567" i="2"/>
  <c r="Q167" i="2"/>
  <c r="Q95" i="2"/>
  <c r="Q87" i="2"/>
  <c r="Q83" i="2"/>
  <c r="Q76" i="2"/>
  <c r="Q74" i="2"/>
  <c r="Q81" i="2"/>
  <c r="Q85" i="2"/>
  <c r="Q100" i="2"/>
  <c r="Q118" i="2"/>
  <c r="Q139" i="2"/>
  <c r="Q175" i="2"/>
  <c r="Q210" i="2"/>
  <c r="Q253" i="2"/>
  <c r="Q315" i="2"/>
  <c r="Q398" i="2"/>
  <c r="Q71" i="2"/>
  <c r="R71" i="2" s="1"/>
  <c r="T71" i="2" s="1"/>
  <c r="Q63" i="2"/>
  <c r="Q59" i="2"/>
  <c r="Q60" i="2"/>
  <c r="Q65" i="2"/>
  <c r="Q79" i="2"/>
  <c r="Q92" i="2"/>
  <c r="Q113" i="2"/>
  <c r="Q135" i="2"/>
  <c r="Q166" i="2"/>
  <c r="Q202" i="2"/>
  <c r="Q239" i="2"/>
  <c r="Q299" i="2"/>
  <c r="Q386" i="2"/>
  <c r="Q51" i="2"/>
  <c r="Q53" i="2"/>
  <c r="Q58" i="2"/>
  <c r="Q64" i="2"/>
  <c r="Q77" i="2"/>
  <c r="Q91" i="2"/>
  <c r="Q114" i="2"/>
  <c r="Q136" i="2"/>
  <c r="Q169" i="2"/>
  <c r="Q204" i="2"/>
  <c r="Q243" i="2"/>
  <c r="R243" i="2" s="1"/>
  <c r="T243" i="2" s="1"/>
  <c r="Q308" i="2"/>
  <c r="Q394" i="2"/>
  <c r="Q55" i="2"/>
  <c r="Q61" i="2"/>
  <c r="Q72" i="2"/>
  <c r="Q84" i="2"/>
  <c r="Q99" i="2"/>
  <c r="Q117" i="2"/>
  <c r="Q141" i="2"/>
  <c r="Q178" i="2"/>
  <c r="Q212" i="2"/>
  <c r="Q260" i="2"/>
  <c r="Q325" i="2"/>
  <c r="Q411" i="2"/>
  <c r="Q70" i="2"/>
  <c r="Q82" i="2"/>
  <c r="Q88" i="2"/>
  <c r="Q110" i="2"/>
  <c r="Q125" i="2"/>
  <c r="Q148" i="2"/>
  <c r="Q183" i="2"/>
  <c r="Q220" i="2"/>
  <c r="Q273" i="2"/>
  <c r="Q345" i="2"/>
  <c r="R345" i="2" s="1"/>
  <c r="T345" i="2" s="1"/>
  <c r="Q434" i="2"/>
  <c r="Q728" i="2"/>
  <c r="Q130" i="2"/>
  <c r="Q123" i="2"/>
  <c r="Q111" i="2"/>
  <c r="Q102" i="2"/>
  <c r="Q98" i="2"/>
  <c r="Q101" i="2"/>
  <c r="Q109" i="2"/>
  <c r="Q116" i="2"/>
  <c r="Q133" i="2"/>
  <c r="Q156" i="2"/>
  <c r="Q188" i="2"/>
  <c r="Q221" i="2"/>
  <c r="Q275" i="2"/>
  <c r="Q343" i="2"/>
  <c r="Q428" i="2"/>
  <c r="Q1377" i="2"/>
  <c r="Q972" i="2"/>
  <c r="Q198" i="2"/>
  <c r="Q177" i="2"/>
  <c r="Q147" i="2"/>
  <c r="Q137" i="2"/>
  <c r="Q129" i="2"/>
  <c r="R129" i="2" s="1"/>
  <c r="T129" i="2" s="1"/>
  <c r="Q126" i="2"/>
  <c r="Q132" i="2"/>
  <c r="Q140" i="2"/>
  <c r="Q158" i="2"/>
  <c r="Q187" i="2"/>
  <c r="Q218" i="2"/>
  <c r="Q261" i="2"/>
  <c r="Q318" i="2"/>
  <c r="Q397" i="2"/>
  <c r="Q493" i="2"/>
  <c r="Q1621" i="2"/>
  <c r="Q1576" i="2"/>
  <c r="Q1297" i="2"/>
  <c r="Q311" i="2"/>
  <c r="Q248" i="2"/>
  <c r="Q216" i="2"/>
  <c r="Q194" i="2"/>
  <c r="Q180" i="2"/>
  <c r="Q172" i="2"/>
  <c r="Q176" i="2"/>
  <c r="Q186" i="2"/>
  <c r="Q209" i="2"/>
  <c r="Q234" i="2"/>
  <c r="Q282" i="2"/>
  <c r="R282" i="2" s="1"/>
  <c r="T282" i="2" s="1"/>
  <c r="Q352" i="2"/>
  <c r="Q435" i="2"/>
  <c r="Q526" i="2"/>
  <c r="Q628" i="2"/>
  <c r="Q1629" i="2"/>
  <c r="Q1625" i="2"/>
  <c r="Q1620" i="2"/>
  <c r="Q1556" i="2"/>
  <c r="Q562" i="2"/>
  <c r="Q441" i="2"/>
  <c r="Q353" i="2"/>
  <c r="Q294" i="2"/>
  <c r="Q258" i="2"/>
  <c r="Q238" i="2"/>
  <c r="Q251" i="2"/>
  <c r="Q278" i="2"/>
  <c r="Q320" i="2"/>
  <c r="Q381" i="2"/>
  <c r="Q469" i="2"/>
  <c r="Q569" i="2"/>
  <c r="Q668" i="2"/>
  <c r="Q772" i="2"/>
  <c r="Q881" i="2"/>
  <c r="Q1096" i="2"/>
  <c r="R1096" i="2" s="1"/>
  <c r="T1096" i="2" s="1"/>
  <c r="Q533" i="2"/>
  <c r="Q517" i="2"/>
  <c r="Q539" i="2"/>
  <c r="Q570" i="2"/>
  <c r="Q600" i="2"/>
  <c r="Q649" i="2"/>
  <c r="Q698" i="2"/>
  <c r="Q822" i="2"/>
  <c r="Q915" i="2"/>
  <c r="Q1008" i="2"/>
  <c r="Q1161" i="2"/>
  <c r="Q1263" i="2"/>
  <c r="Q1363" i="2"/>
  <c r="Q1449" i="2"/>
  <c r="Q1518" i="2"/>
  <c r="Q480" i="2"/>
  <c r="Q509" i="2"/>
  <c r="Q536" i="2"/>
  <c r="Q579" i="2"/>
  <c r="Q618" i="2"/>
  <c r="Q713" i="2"/>
  <c r="Q804" i="2"/>
  <c r="Q891" i="2"/>
  <c r="Q994" i="2"/>
  <c r="R994" i="2" s="1"/>
  <c r="T994" i="2" s="1"/>
  <c r="Q1114" i="2"/>
  <c r="Q1260" i="2"/>
  <c r="Q1360" i="2"/>
  <c r="Q1450" i="2"/>
  <c r="Q1521" i="2"/>
  <c r="Q525" i="2"/>
  <c r="Q529" i="2"/>
  <c r="Q531" i="2"/>
  <c r="Q585" i="2"/>
  <c r="Q720" i="2"/>
  <c r="Q809" i="2"/>
  <c r="Q907" i="2"/>
  <c r="Q1017" i="2"/>
  <c r="Q1125" i="2"/>
  <c r="Q1232" i="2"/>
  <c r="Q1365" i="2"/>
  <c r="Q1453" i="2"/>
  <c r="Q1525" i="2"/>
  <c r="Q604" i="2"/>
  <c r="Q616" i="2"/>
  <c r="Q674" i="2"/>
  <c r="Q734" i="2"/>
  <c r="Q826" i="2"/>
  <c r="Q920" i="2"/>
  <c r="R920" i="2" s="1"/>
  <c r="T920" i="2" s="1"/>
  <c r="Q1029" i="2"/>
  <c r="Q1150" i="2"/>
  <c r="Q1251" i="2"/>
  <c r="Q1383" i="2"/>
  <c r="Q1464" i="2"/>
  <c r="Q1535" i="2"/>
  <c r="Q677" i="2"/>
  <c r="Q731" i="2"/>
  <c r="Q784" i="2"/>
  <c r="Q859" i="2"/>
  <c r="Q946" i="2"/>
  <c r="Q1055" i="2"/>
  <c r="Q1175" i="2"/>
  <c r="Q1274" i="2"/>
  <c r="Q1366" i="2"/>
  <c r="Q1479" i="2"/>
  <c r="Q1548" i="2"/>
  <c r="Q551" i="2"/>
  <c r="Q606" i="2"/>
  <c r="Q557" i="2"/>
  <c r="Q591" i="2"/>
  <c r="Q612" i="2"/>
  <c r="Q647" i="2"/>
  <c r="Q610" i="2"/>
  <c r="R610" i="2" s="1"/>
  <c r="T610" i="2" s="1"/>
  <c r="Q696" i="2"/>
  <c r="Q861" i="2"/>
  <c r="Q936" i="2"/>
  <c r="Q1075" i="2"/>
  <c r="Q1176" i="2"/>
  <c r="Q1277" i="2"/>
  <c r="Q1369" i="2"/>
  <c r="Q1448" i="2"/>
  <c r="Q1520" i="2"/>
  <c r="Q568" i="2"/>
  <c r="Q589" i="2"/>
  <c r="Q605" i="2"/>
  <c r="Q643" i="2"/>
  <c r="Q633" i="2"/>
  <c r="Q625" i="2"/>
  <c r="Q657" i="2"/>
  <c r="Q729" i="2"/>
  <c r="Q882" i="2"/>
  <c r="Q944" i="2"/>
  <c r="Q1038" i="2"/>
  <c r="Q1126" i="2"/>
  <c r="Q1217" i="2"/>
  <c r="Q1306" i="2"/>
  <c r="Q1395" i="2"/>
  <c r="R1395" i="2" s="1"/>
  <c r="T1395" i="2" s="1"/>
  <c r="Q1465" i="2"/>
  <c r="Q1529" i="2"/>
  <c r="Q627" i="2"/>
  <c r="Q607" i="2"/>
  <c r="Q630" i="2"/>
  <c r="Q624" i="2"/>
  <c r="Q655" i="2"/>
  <c r="Q686" i="2"/>
  <c r="Q719" i="2"/>
  <c r="Q748" i="2"/>
  <c r="Q855" i="2"/>
  <c r="Q941" i="2"/>
  <c r="Q1024" i="2"/>
  <c r="Q1101" i="2"/>
  <c r="Q1187" i="2"/>
  <c r="Q1278" i="2"/>
  <c r="Q1367" i="2"/>
  <c r="Q1439" i="2"/>
  <c r="Q1505" i="2"/>
  <c r="Q1553" i="2"/>
  <c r="Q613" i="2"/>
  <c r="Q637" i="2"/>
  <c r="Q659" i="2"/>
  <c r="Q693" i="2"/>
  <c r="R693" i="2" s="1"/>
  <c r="T693" i="2" s="1"/>
  <c r="Q721" i="2"/>
  <c r="Q745" i="2"/>
  <c r="Q769" i="2"/>
  <c r="Q797" i="2"/>
  <c r="Q831" i="2"/>
  <c r="Q969" i="2"/>
  <c r="Q1050" i="2"/>
  <c r="Q1117" i="2"/>
  <c r="Q1195" i="2"/>
  <c r="Q1287" i="2"/>
  <c r="Q1368" i="2"/>
  <c r="Q1438" i="2"/>
  <c r="Q1503" i="2"/>
  <c r="Q1550" i="2"/>
  <c r="Q1582" i="2"/>
  <c r="Q463" i="2"/>
  <c r="Q440" i="2"/>
  <c r="Q436" i="2"/>
  <c r="Q457" i="2"/>
  <c r="Q501" i="2"/>
  <c r="Q548" i="2"/>
  <c r="Q603" i="2"/>
  <c r="Q741" i="2"/>
  <c r="Q842" i="2"/>
  <c r="R842" i="2" s="1"/>
  <c r="T842" i="2" s="1"/>
  <c r="Q971" i="2"/>
  <c r="Q1091" i="2"/>
  <c r="Q1204" i="2"/>
  <c r="Q1313" i="2"/>
  <c r="Q1407" i="2"/>
  <c r="Q1484" i="2"/>
  <c r="Q409" i="2"/>
  <c r="Q372" i="2"/>
  <c r="Q403" i="2"/>
  <c r="Q444" i="2"/>
  <c r="Q491" i="2"/>
  <c r="Q614" i="2"/>
  <c r="Q723" i="2"/>
  <c r="Q820" i="2"/>
  <c r="Q933" i="2"/>
  <c r="Q1095" i="2"/>
  <c r="Q1212" i="2"/>
  <c r="Q1316" i="2"/>
  <c r="Q1410" i="2"/>
  <c r="Q1486" i="2"/>
  <c r="Q445" i="2"/>
  <c r="Q450" i="2"/>
  <c r="Q438" i="2"/>
  <c r="Q489" i="2"/>
  <c r="R489" i="2" s="1"/>
  <c r="T489" i="2" s="1"/>
  <c r="Q654" i="2"/>
  <c r="Q733" i="2"/>
  <c r="Q834" i="2"/>
  <c r="Q950" i="2"/>
  <c r="Q1106" i="2"/>
  <c r="Q1225" i="2"/>
  <c r="Q1318" i="2"/>
  <c r="Q1406" i="2"/>
  <c r="Q1487" i="2"/>
  <c r="Q521" i="2"/>
  <c r="Q528" i="2"/>
  <c r="Q598" i="2"/>
  <c r="Q675" i="2"/>
  <c r="Q743" i="2"/>
  <c r="Q848" i="2"/>
  <c r="Q955" i="2"/>
  <c r="Q1088" i="2"/>
  <c r="Q1235" i="2"/>
  <c r="Q1330" i="2"/>
  <c r="Q1409" i="2"/>
  <c r="Q1496" i="2"/>
  <c r="Q580" i="2"/>
  <c r="Q651" i="2"/>
  <c r="Q712" i="2"/>
  <c r="R712" i="2" s="1"/>
  <c r="T712" i="2" s="1"/>
  <c r="Q774" i="2"/>
  <c r="Q871" i="2"/>
  <c r="Q964" i="2"/>
  <c r="Q1120" i="2"/>
  <c r="Q1228" i="2"/>
  <c r="Q1332" i="2"/>
  <c r="Q1434" i="2"/>
  <c r="Q1513" i="2"/>
  <c r="Q483" i="2"/>
  <c r="Q515" i="2"/>
  <c r="Q454" i="2"/>
  <c r="Q477" i="2"/>
  <c r="Q505" i="2"/>
  <c r="Q532" i="2"/>
  <c r="Q513" i="2"/>
  <c r="Q629" i="2"/>
  <c r="Q785" i="2"/>
  <c r="Q910" i="2"/>
  <c r="Q996" i="2"/>
  <c r="Q1103" i="2"/>
  <c r="Q1220" i="2"/>
  <c r="Q1314" i="2"/>
  <c r="Q1403" i="2"/>
  <c r="Q1481" i="2"/>
  <c r="R1481" i="2" s="1"/>
  <c r="T1481" i="2" s="1"/>
  <c r="Q500" i="2"/>
  <c r="Q492" i="2"/>
  <c r="Q476" i="2"/>
  <c r="Q512" i="2"/>
  <c r="Q527" i="2"/>
  <c r="Q554" i="2"/>
  <c r="Q545" i="2"/>
  <c r="Q656" i="2"/>
  <c r="Q765" i="2"/>
  <c r="Q817" i="2"/>
  <c r="Q938" i="2"/>
  <c r="Q1043" i="2"/>
  <c r="Q1142" i="2"/>
  <c r="Q1234" i="2"/>
  <c r="Q1329" i="2"/>
  <c r="Q1413" i="2"/>
  <c r="Q1490" i="2"/>
  <c r="Q486" i="2"/>
  <c r="Q507" i="2"/>
  <c r="Q558" i="2"/>
  <c r="Q546" i="2"/>
  <c r="Q572" i="2"/>
  <c r="Q590" i="2"/>
  <c r="Q608" i="2"/>
  <c r="R608" i="2" s="1"/>
  <c r="T608" i="2" s="1"/>
  <c r="Q638" i="2"/>
  <c r="Q779" i="2"/>
  <c r="Q863" i="2"/>
  <c r="Q926" i="2"/>
  <c r="Q1004" i="2"/>
  <c r="Q1099" i="2"/>
  <c r="Q1191" i="2"/>
  <c r="Q1291" i="2"/>
  <c r="Q1380" i="2"/>
  <c r="Q1458" i="2"/>
  <c r="Q1515" i="2"/>
  <c r="Q518" i="2"/>
  <c r="Q516" i="2"/>
  <c r="Q522" i="2"/>
  <c r="Q597" i="2"/>
  <c r="Q642" i="2"/>
  <c r="Q665" i="2"/>
  <c r="Q687" i="2"/>
  <c r="Q710" i="2"/>
  <c r="Q738" i="2"/>
  <c r="Q904" i="2"/>
  <c r="Q948" i="2"/>
  <c r="Q1028" i="2"/>
  <c r="Q1113" i="2"/>
  <c r="R1113" i="2" s="1"/>
  <c r="T1113" i="2" s="1"/>
  <c r="Q1199" i="2"/>
  <c r="Q1293" i="2"/>
  <c r="Q1376" i="2"/>
  <c r="Q1446" i="2"/>
  <c r="Q1509" i="2"/>
  <c r="Q1555" i="2"/>
  <c r="Q645" i="2"/>
  <c r="Q667" i="2"/>
  <c r="Q702" i="2"/>
  <c r="Q737" i="2"/>
  <c r="Q776" i="2"/>
  <c r="Q825" i="2"/>
  <c r="Q903" i="2"/>
  <c r="Q975" i="2"/>
  <c r="Q1077" i="2"/>
  <c r="Q1178" i="2"/>
  <c r="Q1276" i="2"/>
  <c r="Q1371" i="2"/>
  <c r="Q1451" i="2"/>
  <c r="Q1517" i="2"/>
  <c r="Q1561" i="2"/>
  <c r="Q641" i="2"/>
  <c r="Q680" i="2"/>
  <c r="Q718" i="2"/>
  <c r="R718" i="2" s="1"/>
  <c r="T718" i="2" s="1"/>
  <c r="Q759" i="2"/>
  <c r="Q806" i="2"/>
  <c r="Q884" i="2"/>
  <c r="Q966" i="2"/>
  <c r="Q1070" i="2"/>
  <c r="Q1177" i="2"/>
  <c r="Q1273" i="2"/>
  <c r="Q1370" i="2"/>
  <c r="Q1452" i="2"/>
  <c r="Q1519" i="2"/>
  <c r="Q1563" i="2"/>
  <c r="Q664" i="2"/>
  <c r="Q716" i="2"/>
  <c r="Q761" i="2"/>
  <c r="Q815" i="2"/>
  <c r="Q898" i="2"/>
  <c r="Q982" i="2"/>
  <c r="Q1085" i="2"/>
  <c r="Q1188" i="2"/>
  <c r="Q1290" i="2"/>
  <c r="Q1382" i="2"/>
  <c r="Q1463" i="2"/>
  <c r="Q1528" i="2"/>
  <c r="Q1572" i="2"/>
  <c r="R1572" i="2" s="1"/>
  <c r="T1572" i="2" s="1"/>
  <c r="Q726" i="2"/>
  <c r="Q777" i="2"/>
  <c r="Q838" i="2"/>
  <c r="Q921" i="2"/>
  <c r="Q1019" i="2"/>
  <c r="Q1116" i="2"/>
  <c r="Q1214" i="2"/>
  <c r="Q1308" i="2"/>
  <c r="Q1397" i="2"/>
  <c r="Q1474" i="2"/>
  <c r="Q1540" i="2"/>
  <c r="Q1577" i="2"/>
  <c r="Q793" i="2"/>
  <c r="Q868" i="2"/>
  <c r="Q942" i="2"/>
  <c r="Q1054" i="2"/>
  <c r="Q1152" i="2"/>
  <c r="Q1240" i="2"/>
  <c r="Q1331" i="2"/>
  <c r="Q1418" i="2"/>
  <c r="Q1492" i="2"/>
  <c r="Q1549" i="2"/>
  <c r="Q1583" i="2"/>
  <c r="Q640" i="2"/>
  <c r="R640" i="2" s="1"/>
  <c r="T640" i="2" s="1"/>
  <c r="Q670" i="2"/>
  <c r="Q700" i="2"/>
  <c r="Q742" i="2"/>
  <c r="Q768" i="2"/>
  <c r="Q802" i="2"/>
  <c r="Q860" i="2"/>
  <c r="Q925" i="2"/>
  <c r="Q995" i="2"/>
  <c r="Q1089" i="2"/>
  <c r="Q1183" i="2"/>
  <c r="Q1280" i="2"/>
  <c r="Q1372" i="2"/>
  <c r="Q1447" i="2"/>
  <c r="Q1514" i="2"/>
  <c r="Q1559" i="2"/>
  <c r="Q648" i="2"/>
  <c r="Q671" i="2"/>
  <c r="Q703" i="2"/>
  <c r="Q747" i="2"/>
  <c r="Q773" i="2"/>
  <c r="Q803" i="2"/>
  <c r="Q847" i="2"/>
  <c r="Q895" i="2"/>
  <c r="Q952" i="2"/>
  <c r="R952" i="2" s="1"/>
  <c r="T952" i="2" s="1"/>
  <c r="Q1039" i="2"/>
  <c r="Q1122" i="2"/>
  <c r="Q1205" i="2"/>
  <c r="Q1299" i="2"/>
  <c r="Q1390" i="2"/>
  <c r="Q1462" i="2"/>
  <c r="Q1524" i="2"/>
  <c r="Q1566" i="2"/>
  <c r="Q646" i="2"/>
  <c r="Q669" i="2"/>
  <c r="Q707" i="2"/>
  <c r="Q752" i="2"/>
  <c r="Q781" i="2"/>
  <c r="Q813" i="2"/>
  <c r="Q857" i="2"/>
  <c r="Q896" i="2"/>
  <c r="Q940" i="2"/>
  <c r="Q1001" i="2"/>
  <c r="Q1083" i="2"/>
  <c r="Q1172" i="2"/>
  <c r="Q1255" i="2"/>
  <c r="Q1336" i="2"/>
  <c r="Q1420" i="2"/>
  <c r="Q1489" i="2"/>
  <c r="R1489" i="2" s="1"/>
  <c r="T1489" i="2" s="1"/>
  <c r="Q1545" i="2"/>
  <c r="Q1578" i="2"/>
  <c r="Q662" i="2"/>
  <c r="Q689" i="2"/>
  <c r="Q708" i="2"/>
  <c r="Q753" i="2"/>
  <c r="Q786" i="2"/>
  <c r="Q821" i="2"/>
  <c r="Q866" i="2"/>
  <c r="Q908" i="2"/>
  <c r="Q943" i="2"/>
  <c r="Q1003" i="2"/>
  <c r="Q1076" i="2"/>
  <c r="Q1162" i="2"/>
  <c r="Q1241" i="2"/>
  <c r="Q1327" i="2"/>
  <c r="Q1405" i="2"/>
  <c r="Q1472" i="2"/>
  <c r="Q1532" i="2"/>
  <c r="Q1570" i="2"/>
  <c r="Q1596" i="2"/>
  <c r="Q949" i="2"/>
  <c r="Q304" i="2"/>
  <c r="Q266" i="2"/>
  <c r="R266" i="2" s="1"/>
  <c r="T266" i="2" s="1"/>
  <c r="Q224" i="2"/>
  <c r="Q206" i="2"/>
  <c r="Q190" i="2"/>
  <c r="Q184" i="2"/>
  <c r="Q189" i="2"/>
  <c r="Q208" i="2"/>
  <c r="Q225" i="2"/>
  <c r="Q269" i="2"/>
  <c r="Q317" i="2"/>
  <c r="Q388" i="2"/>
  <c r="Q475" i="2"/>
  <c r="Q576" i="2"/>
  <c r="Q673" i="2"/>
  <c r="Q215" i="2"/>
  <c r="Q191" i="2"/>
  <c r="Q174" i="2"/>
  <c r="Q163" i="2"/>
  <c r="Q159" i="2"/>
  <c r="Q170" i="2"/>
  <c r="Q185" i="2"/>
  <c r="Q217" i="2"/>
  <c r="Q255" i="2"/>
  <c r="Q306" i="2"/>
  <c r="Q374" i="2"/>
  <c r="R374" i="2" s="1"/>
  <c r="T374" i="2" s="1"/>
  <c r="Q465" i="2"/>
  <c r="Q564" i="2"/>
  <c r="Q666" i="2"/>
  <c r="Q160" i="2"/>
  <c r="Q153" i="2"/>
  <c r="Q146" i="2"/>
  <c r="Q150" i="2"/>
  <c r="Q162" i="2"/>
  <c r="Q182" i="2"/>
  <c r="Q213" i="2"/>
  <c r="Q259" i="2"/>
  <c r="Q309" i="2"/>
  <c r="Q375" i="2"/>
  <c r="Q468" i="2"/>
  <c r="Q574" i="2"/>
  <c r="Q678" i="2"/>
  <c r="Q142" i="2"/>
  <c r="Q144" i="2"/>
  <c r="Q154" i="2"/>
  <c r="Q171" i="2"/>
  <c r="Q193" i="2"/>
  <c r="Q219" i="2"/>
  <c r="Q263" i="2"/>
  <c r="Q324" i="2"/>
  <c r="R324" i="2" s="1"/>
  <c r="T324" i="2" s="1"/>
  <c r="Q392" i="2"/>
  <c r="Q484" i="2"/>
  <c r="Q593" i="2"/>
  <c r="Q697" i="2"/>
  <c r="Q152" i="2"/>
  <c r="Q161" i="2"/>
  <c r="Q179" i="2"/>
  <c r="Q203" i="2"/>
  <c r="Q226" i="2"/>
  <c r="Q277" i="2"/>
  <c r="Q332" i="2"/>
  <c r="Q413" i="2"/>
  <c r="Q511" i="2"/>
  <c r="Q611" i="2"/>
  <c r="Q724" i="2"/>
  <c r="Q1598" i="2"/>
  <c r="Q460" i="2"/>
  <c r="Q382" i="2"/>
  <c r="Q312" i="2"/>
  <c r="Q268" i="2"/>
  <c r="Q233" i="2"/>
  <c r="Q222" i="2"/>
  <c r="Q223" i="2"/>
  <c r="Q231" i="2"/>
  <c r="R231" i="2" s="1"/>
  <c r="T231" i="2" s="1"/>
  <c r="Q262" i="2"/>
  <c r="Q293" i="2"/>
  <c r="Q348" i="2"/>
  <c r="Q416" i="2"/>
  <c r="Q506" i="2"/>
  <c r="Q596" i="2"/>
  <c r="Q692" i="2"/>
  <c r="Q1623" i="2"/>
  <c r="Q1619" i="2"/>
  <c r="Q704" i="2"/>
  <c r="Q582" i="2"/>
  <c r="Q461" i="2"/>
  <c r="Q390" i="2"/>
  <c r="Q338" i="2"/>
  <c r="Q295" i="2"/>
  <c r="Q286" i="2"/>
  <c r="Q292" i="2"/>
  <c r="Q314" i="2"/>
  <c r="Q356" i="2"/>
  <c r="Q406" i="2"/>
  <c r="Q473" i="2"/>
  <c r="Q556" i="2"/>
  <c r="Q644" i="2"/>
  <c r="Q735" i="2"/>
  <c r="R735" i="2" s="1"/>
  <c r="T735" i="2" s="1"/>
  <c r="Q1628" i="2"/>
  <c r="Q1626" i="2"/>
  <c r="Q1622" i="2"/>
  <c r="Q1036" i="2"/>
  <c r="Q811" i="2"/>
  <c r="Q694" i="2"/>
  <c r="Q586" i="2"/>
  <c r="Q496" i="2"/>
  <c r="Q437" i="2"/>
  <c r="Q393" i="2"/>
  <c r="Q383" i="2"/>
  <c r="Q407" i="2"/>
  <c r="Q443" i="2"/>
  <c r="Q498" i="2"/>
  <c r="Q560" i="2"/>
  <c r="Q635" i="2"/>
  <c r="Q722" i="2"/>
  <c r="Q800" i="2"/>
  <c r="Q1631" i="2"/>
  <c r="Q1630" i="2"/>
  <c r="Q1627" i="2"/>
  <c r="Q1624" i="2"/>
  <c r="Q1412" i="2"/>
  <c r="Q1210" i="2"/>
  <c r="R1210" i="2" s="1"/>
  <c r="T1210" i="2" s="1"/>
  <c r="Q1002" i="2"/>
  <c r="Q823" i="2"/>
  <c r="Q711" i="2"/>
  <c r="Q623" i="2"/>
  <c r="Q559" i="2"/>
  <c r="Q524" i="2"/>
  <c r="Q534" i="2"/>
  <c r="Q577" i="2"/>
  <c r="Q620" i="2"/>
  <c r="Q682" i="2"/>
  <c r="Q749" i="2"/>
  <c r="Q816" i="2"/>
  <c r="Q922" i="2"/>
  <c r="Q1605" i="2"/>
  <c r="Q879" i="2"/>
  <c r="Q862" i="2"/>
  <c r="Q883" i="2"/>
  <c r="Q930" i="2"/>
  <c r="Q970" i="2"/>
  <c r="Q1041" i="2"/>
  <c r="Q1097" i="2"/>
  <c r="Q1168" i="2"/>
  <c r="Q1123" i="2"/>
  <c r="Q1203" i="2"/>
  <c r="R1203" i="2" s="1"/>
  <c r="T1203" i="2" s="1"/>
  <c r="Q1294" i="2"/>
  <c r="Q1379" i="2"/>
  <c r="Q1459" i="2"/>
  <c r="Q1522" i="2"/>
  <c r="Q1602" i="2"/>
  <c r="Q808" i="2"/>
  <c r="Q840" i="2"/>
  <c r="Q877" i="2"/>
  <c r="Q928" i="2"/>
  <c r="Q991" i="2"/>
  <c r="Q1066" i="2"/>
  <c r="Q1147" i="2"/>
  <c r="Q1224" i="2"/>
  <c r="Q1305" i="2"/>
  <c r="Q1352" i="2"/>
  <c r="Q1344" i="2"/>
  <c r="Q1426" i="2"/>
  <c r="Q1501" i="2"/>
  <c r="Q1551" i="2"/>
  <c r="Q830" i="2"/>
  <c r="Q832" i="2"/>
  <c r="Q874" i="2"/>
  <c r="Q929" i="2"/>
  <c r="Q1026" i="2"/>
  <c r="R1026" i="2" s="1"/>
  <c r="T1026" i="2" s="1"/>
  <c r="Q1100" i="2"/>
  <c r="Q1185" i="2"/>
  <c r="Q1275" i="2"/>
  <c r="Q1357" i="2"/>
  <c r="Q1431" i="2"/>
  <c r="Q1499" i="2"/>
  <c r="Q1502" i="2"/>
  <c r="Q1506" i="2"/>
  <c r="Q839" i="2"/>
  <c r="Q899" i="2"/>
  <c r="Q957" i="2"/>
  <c r="Q1048" i="2"/>
  <c r="Q1119" i="2"/>
  <c r="Q1196" i="2"/>
  <c r="Q1288" i="2"/>
  <c r="Q1375" i="2"/>
  <c r="Q1445" i="2"/>
  <c r="Q1508" i="2"/>
  <c r="Q1443" i="2"/>
  <c r="Q1581" i="2"/>
  <c r="Q918" i="2"/>
  <c r="Q980" i="2"/>
  <c r="Q1062" i="2"/>
  <c r="Q1148" i="2"/>
  <c r="R1148" i="2" s="1"/>
  <c r="T1148" i="2" s="1"/>
  <c r="Q1215" i="2"/>
  <c r="Q1156" i="2"/>
  <c r="Q1223" i="2"/>
  <c r="Q1319" i="2"/>
  <c r="Q1381" i="2"/>
  <c r="Q1542" i="2"/>
  <c r="Q1584" i="2"/>
  <c r="Q894" i="2"/>
  <c r="Q965" i="2"/>
  <c r="Q914" i="2"/>
  <c r="Q937" i="2"/>
  <c r="Q984" i="2"/>
  <c r="Q1033" i="2"/>
  <c r="Q981" i="2"/>
  <c r="Q1051" i="2"/>
  <c r="Q1109" i="2"/>
  <c r="Q1181" i="2"/>
  <c r="Q1261" i="2"/>
  <c r="Q1334" i="2"/>
  <c r="Q1415" i="2"/>
  <c r="Q1480" i="2"/>
  <c r="Q1562" i="2"/>
  <c r="Q1603" i="2"/>
  <c r="Q917" i="2"/>
  <c r="R917" i="2" s="1"/>
  <c r="T917" i="2" s="1"/>
  <c r="Q935" i="2"/>
  <c r="Q959" i="2"/>
  <c r="Q999" i="2"/>
  <c r="Q989" i="2"/>
  <c r="Q992" i="2"/>
  <c r="Q1049" i="2"/>
  <c r="Q1079" i="2"/>
  <c r="Q1137" i="2"/>
  <c r="Q1190" i="2"/>
  <c r="Q1256" i="2"/>
  <c r="Q1321" i="2"/>
  <c r="Q1393" i="2"/>
  <c r="Q1460" i="2"/>
  <c r="Q1512" i="2"/>
  <c r="Q1585" i="2"/>
  <c r="Q1604" i="2"/>
  <c r="Q979" i="2"/>
  <c r="Q956" i="2"/>
  <c r="Q986" i="2"/>
  <c r="Q967" i="2"/>
  <c r="Q1015" i="2"/>
  <c r="Q1064" i="2"/>
  <c r="Q1105" i="2"/>
  <c r="Q1146" i="2"/>
  <c r="R1146" i="2" s="1"/>
  <c r="T1146" i="2" s="1"/>
  <c r="Q1180" i="2"/>
  <c r="Q1221" i="2"/>
  <c r="Q1267" i="2"/>
  <c r="Q1326" i="2"/>
  <c r="Q1389" i="2"/>
  <c r="Q1441" i="2"/>
  <c r="Q1497" i="2"/>
  <c r="Q1571" i="2"/>
  <c r="Q1592" i="2"/>
  <c r="Q1606" i="2"/>
  <c r="Q962" i="2"/>
  <c r="Q990" i="2"/>
  <c r="Q1030" i="2"/>
  <c r="Q1060" i="2"/>
  <c r="Q1086" i="2"/>
  <c r="Q1134" i="2"/>
  <c r="Q1170" i="2"/>
  <c r="Q1201" i="2"/>
  <c r="Q1238" i="2"/>
  <c r="Q1268" i="2"/>
  <c r="Q1302" i="2"/>
  <c r="Q1340" i="2"/>
  <c r="Q1394" i="2"/>
  <c r="Q1444" i="2"/>
  <c r="R1444" i="2" s="1"/>
  <c r="T1444" i="2" s="1"/>
  <c r="Q1495" i="2"/>
  <c r="Q1537" i="2"/>
  <c r="Q1579" i="2"/>
  <c r="Q1601" i="2"/>
  <c r="Q1611" i="2"/>
  <c r="Q805" i="2"/>
  <c r="Q782" i="2"/>
  <c r="Q766" i="2"/>
  <c r="Q801" i="2"/>
  <c r="Q844" i="2"/>
  <c r="Q905" i="2"/>
  <c r="Q961" i="2"/>
  <c r="Q1053" i="2"/>
  <c r="Q1011" i="2"/>
  <c r="Q1110" i="2"/>
  <c r="Q1207" i="2"/>
  <c r="Q1309" i="2"/>
  <c r="Q1398" i="2"/>
  <c r="Q1475" i="2"/>
  <c r="Q1588" i="2"/>
  <c r="Q746" i="2"/>
  <c r="Q695" i="2"/>
  <c r="Q730" i="2"/>
  <c r="Q771" i="2"/>
  <c r="R771" i="2" s="1"/>
  <c r="T771" i="2" s="1"/>
  <c r="Q824" i="2"/>
  <c r="Q906" i="2"/>
  <c r="Q977" i="2"/>
  <c r="Q1082" i="2"/>
  <c r="Q1184" i="2"/>
  <c r="Q1284" i="2"/>
  <c r="Q1311" i="2"/>
  <c r="Q1400" i="2"/>
  <c r="Q1477" i="2"/>
  <c r="Q1538" i="2"/>
  <c r="Q758" i="2"/>
  <c r="Q732" i="2"/>
  <c r="Q762" i="2"/>
  <c r="Q812" i="2"/>
  <c r="Q909" i="2"/>
  <c r="Q988" i="2"/>
  <c r="Q1090" i="2"/>
  <c r="Q1192" i="2"/>
  <c r="Q1292" i="2"/>
  <c r="Q1387" i="2"/>
  <c r="Q1461" i="2"/>
  <c r="Q1482" i="2"/>
  <c r="Q1546" i="2"/>
  <c r="Q794" i="2"/>
  <c r="R794" i="2" s="1"/>
  <c r="T794" i="2" s="1"/>
  <c r="Q778" i="2"/>
  <c r="Q846" i="2"/>
  <c r="Q927" i="2"/>
  <c r="Q1018" i="2"/>
  <c r="Q1107" i="2"/>
  <c r="Q1206" i="2"/>
  <c r="Q1307" i="2"/>
  <c r="Q1396" i="2"/>
  <c r="Q1468" i="2"/>
  <c r="Q1493" i="2"/>
  <c r="Q1560" i="2"/>
  <c r="Q864" i="2"/>
  <c r="Q869" i="2"/>
  <c r="Q939" i="2"/>
  <c r="Q1040" i="2"/>
  <c r="Q1128" i="2"/>
  <c r="Q1154" i="2"/>
  <c r="Q1257" i="2"/>
  <c r="Q1348" i="2"/>
  <c r="Q1435" i="2"/>
  <c r="Q1510" i="2"/>
  <c r="Q1558" i="2"/>
  <c r="Q829" i="2"/>
  <c r="Q873" i="2"/>
  <c r="R873" i="2" s="1"/>
  <c r="T873" i="2" s="1"/>
  <c r="Q798" i="2"/>
  <c r="Q807" i="2"/>
  <c r="Q853" i="2"/>
  <c r="Q886" i="2"/>
  <c r="Q850" i="2"/>
  <c r="Q913" i="2"/>
  <c r="Q974" i="2"/>
  <c r="Q1067" i="2"/>
  <c r="Q1164" i="2"/>
  <c r="Q1252" i="2"/>
  <c r="Q1342" i="2"/>
  <c r="Q1422" i="2"/>
  <c r="Q1533" i="2"/>
  <c r="Q1587" i="2"/>
  <c r="Q841" i="2"/>
  <c r="Q836" i="2"/>
  <c r="Q818" i="2"/>
  <c r="Q851" i="2"/>
  <c r="Q872" i="2"/>
  <c r="Q916" i="2"/>
  <c r="Q900" i="2"/>
  <c r="Q934" i="2"/>
  <c r="Q987" i="2"/>
  <c r="Q1063" i="2"/>
  <c r="R1063" i="2" s="1"/>
  <c r="T1063" i="2" s="1"/>
  <c r="Q1140" i="2"/>
  <c r="Q1218" i="2"/>
  <c r="Q1300" i="2"/>
  <c r="Q1385" i="2"/>
  <c r="Q1456" i="2"/>
  <c r="Q1557" i="2"/>
  <c r="Q1586" i="2"/>
  <c r="Q819" i="2"/>
  <c r="Q849" i="2"/>
  <c r="Q923" i="2"/>
  <c r="Q897" i="2"/>
  <c r="Q924" i="2"/>
  <c r="Q951" i="2"/>
  <c r="Q973" i="2"/>
  <c r="Q1023" i="2"/>
  <c r="Q1056" i="2"/>
  <c r="Q1092" i="2"/>
  <c r="Q1153" i="2"/>
  <c r="Q1213" i="2"/>
  <c r="Q1285" i="2"/>
  <c r="Q1354" i="2"/>
  <c r="Q1423" i="2"/>
  <c r="Q1530" i="2"/>
  <c r="Q1564" i="2"/>
  <c r="R1564" i="2" s="1"/>
  <c r="T1564" i="2" s="1"/>
  <c r="Q1589" i="2"/>
  <c r="Q854" i="2"/>
  <c r="Q852" i="2"/>
  <c r="Q870" i="2"/>
  <c r="Q953" i="2"/>
  <c r="Q1022" i="2"/>
  <c r="Q1059" i="2"/>
  <c r="Q1073" i="2"/>
  <c r="Q1108" i="2"/>
  <c r="Q1145" i="2"/>
  <c r="Q1169" i="2"/>
  <c r="Q1194" i="2"/>
  <c r="Q1242" i="2"/>
  <c r="Q1298" i="2"/>
  <c r="Q1356" i="2"/>
  <c r="Q1417" i="2"/>
  <c r="Q1470" i="2"/>
  <c r="Q1543" i="2"/>
  <c r="Q1574" i="2"/>
  <c r="Q1597" i="2"/>
  <c r="Q998" i="2"/>
  <c r="Q1042" i="2"/>
  <c r="Q1068" i="2"/>
  <c r="Q1121" i="2"/>
  <c r="R1121" i="2" s="1"/>
  <c r="T1121" i="2" s="1"/>
  <c r="Q1173" i="2"/>
  <c r="Q1226" i="2"/>
  <c r="Q1286" i="2"/>
  <c r="Q1343" i="2"/>
  <c r="Q1012" i="2"/>
  <c r="Q1111" i="2"/>
  <c r="Q1208" i="2"/>
  <c r="Q1310" i="2"/>
  <c r="Q1399" i="2"/>
  <c r="Q1476" i="2"/>
  <c r="Q1614" i="2"/>
  <c r="Q985" i="2"/>
  <c r="Q1035" i="2"/>
  <c r="Q1074" i="2"/>
  <c r="Q1135" i="2"/>
  <c r="Q1200" i="2"/>
  <c r="Q1266" i="2"/>
  <c r="Q1333" i="2"/>
  <c r="Q1404" i="2"/>
  <c r="Q1466" i="2"/>
  <c r="Q1526" i="2"/>
  <c r="Q1312" i="2"/>
  <c r="Q1401" i="2"/>
  <c r="Q1478" i="2"/>
  <c r="R1478" i="2" s="1"/>
  <c r="T1478" i="2" s="1"/>
  <c r="Q1539" i="2"/>
  <c r="Q1034" i="2"/>
  <c r="Q1084" i="2"/>
  <c r="Q1136" i="2"/>
  <c r="Q1193" i="2"/>
  <c r="Q1272" i="2"/>
  <c r="Q1341" i="2"/>
  <c r="Q1408" i="2"/>
  <c r="Q1473" i="2"/>
  <c r="Q1531" i="2"/>
  <c r="Q1569" i="2"/>
  <c r="Q1593" i="2"/>
  <c r="Q1483" i="2"/>
  <c r="Q1547" i="2"/>
  <c r="Q1093" i="2"/>
  <c r="Q1165" i="2"/>
  <c r="Q1229" i="2"/>
  <c r="Q1295" i="2"/>
  <c r="Q1361" i="2"/>
  <c r="Q1424" i="2"/>
  <c r="Q1488" i="2"/>
  <c r="Q1541" i="2"/>
  <c r="Q1575" i="2"/>
  <c r="Q1599" i="2"/>
  <c r="R1599" i="2" s="1"/>
  <c r="T1599" i="2" s="1"/>
  <c r="Q1494" i="2"/>
  <c r="Q1617" i="2"/>
  <c r="R1617" i="2" s="1"/>
  <c r="T1617" i="2" s="1"/>
  <c r="Q1179" i="2"/>
  <c r="Q1246" i="2"/>
  <c r="Q1317" i="2"/>
  <c r="Q1388" i="2"/>
  <c r="Q1437" i="2"/>
  <c r="Q1155" i="2"/>
  <c r="Q1258" i="2"/>
  <c r="Q1349" i="2"/>
  <c r="Q1436" i="2"/>
  <c r="Q1511" i="2"/>
  <c r="Q1618" i="2"/>
  <c r="Q993" i="2"/>
  <c r="Q1046" i="2"/>
  <c r="Q1071" i="2"/>
  <c r="Q1112" i="2"/>
  <c r="Q1163" i="2"/>
  <c r="Q1197" i="2"/>
  <c r="Q1249" i="2"/>
  <c r="Q1301" i="2"/>
  <c r="Q1358" i="2"/>
  <c r="Q1416" i="2"/>
  <c r="Q1471" i="2"/>
  <c r="R1471" i="2" s="1"/>
  <c r="T1471" i="2" s="1"/>
  <c r="Q1527" i="2"/>
  <c r="R1527" i="2" s="1"/>
  <c r="T1527" i="2" s="1"/>
  <c r="Q1565" i="2"/>
  <c r="R1565" i="2" s="1"/>
  <c r="T1565" i="2" s="1"/>
  <c r="Q1590" i="2"/>
  <c r="R1590" i="2" s="1"/>
  <c r="T1590" i="2" s="1"/>
  <c r="Q1607" i="2"/>
  <c r="R1607" i="2" s="1"/>
  <c r="T1607" i="2" s="1"/>
  <c r="Q1613" i="2"/>
  <c r="Q1000" i="2"/>
  <c r="Q1047" i="2"/>
  <c r="Q1072" i="2"/>
  <c r="Q1118" i="2"/>
  <c r="Q1157" i="2"/>
  <c r="Q1198" i="2"/>
  <c r="Q1237" i="2"/>
  <c r="Q1281" i="2"/>
  <c r="Q1328" i="2"/>
  <c r="Q1384" i="2"/>
  <c r="Q1429" i="2"/>
  <c r="Q1485" i="2"/>
  <c r="Q1534" i="2"/>
  <c r="Q1568" i="2"/>
  <c r="Q1591" i="2"/>
  <c r="Q1608" i="2"/>
  <c r="Q1612" i="2"/>
  <c r="Q997" i="2"/>
  <c r="Q1044" i="2"/>
  <c r="R1044" i="2" s="1"/>
  <c r="T1044" i="2" s="1"/>
  <c r="Q1078" i="2"/>
  <c r="R1078" i="2" s="1"/>
  <c r="T1078" i="2" s="1"/>
  <c r="Q1129" i="2"/>
  <c r="R1129" i="2" s="1"/>
  <c r="T1129" i="2" s="1"/>
  <c r="Q1167" i="2"/>
  <c r="R1167" i="2" s="1"/>
  <c r="T1167" i="2" s="1"/>
  <c r="Q1209" i="2"/>
  <c r="R1209" i="2" s="1"/>
  <c r="T1209" i="2" s="1"/>
  <c r="Q1247" i="2"/>
  <c r="Q1283" i="2"/>
  <c r="Q1320" i="2"/>
  <c r="Q1359" i="2"/>
  <c r="Q1402" i="2"/>
  <c r="Q1455" i="2"/>
  <c r="Q1498" i="2"/>
  <c r="Q1544" i="2"/>
  <c r="Q1573" i="2"/>
  <c r="Q1595" i="2"/>
  <c r="Q1609" i="2"/>
  <c r="Q1615" i="2"/>
  <c r="Q1032" i="2"/>
  <c r="Q1058" i="2"/>
  <c r="Q1081" i="2"/>
  <c r="Q1130" i="2"/>
  <c r="Q1174" i="2"/>
  <c r="Q1222" i="2"/>
  <c r="Q1254" i="2"/>
  <c r="Q1289" i="2"/>
  <c r="R1289" i="2" s="1"/>
  <c r="T1289" i="2" s="1"/>
  <c r="Q1324" i="2"/>
  <c r="R1324" i="2" s="1"/>
  <c r="T1324" i="2" s="1"/>
  <c r="Q1353" i="2"/>
  <c r="R1353" i="2" s="1"/>
  <c r="T1353" i="2" s="1"/>
  <c r="Q1392" i="2"/>
  <c r="R1392" i="2" s="1"/>
  <c r="T1392" i="2" s="1"/>
  <c r="Q1427" i="2"/>
  <c r="R1427" i="2" s="1"/>
  <c r="T1427" i="2" s="1"/>
  <c r="Q1469" i="2"/>
  <c r="Q1516" i="2"/>
  <c r="Q1552" i="2"/>
  <c r="Q1580" i="2"/>
  <c r="Q1600" i="2"/>
  <c r="Q1610" i="2"/>
  <c r="Q1616" i="2"/>
  <c r="Q205" i="2"/>
  <c r="Q165" i="2"/>
  <c r="Q138" i="2"/>
  <c r="Q14" i="2"/>
  <c r="BK205" i="2"/>
  <c r="BM205" i="2" s="1"/>
  <c r="BK165" i="2"/>
  <c r="BK138" i="2"/>
  <c r="BD1616" i="2" l="1"/>
  <c r="BD1392" i="2"/>
  <c r="BD1081" i="2"/>
  <c r="BD1498" i="2"/>
  <c r="BD1167" i="2"/>
  <c r="BD1568" i="2"/>
  <c r="BD1157" i="2"/>
  <c r="BD1471" i="2"/>
  <c r="BD1511" i="2"/>
  <c r="BD1617" i="2"/>
  <c r="BD1165" i="2"/>
  <c r="BD1136" i="2"/>
  <c r="BD1333" i="2"/>
  <c r="BD1310" i="2"/>
  <c r="BD1597" i="2"/>
  <c r="BD1145" i="2"/>
  <c r="BD1564" i="2"/>
  <c r="BD924" i="2"/>
  <c r="BD1218" i="2"/>
  <c r="BD836" i="2"/>
  <c r="BD886" i="2"/>
  <c r="BD1257" i="2"/>
  <c r="BD1396" i="2"/>
  <c r="BD1387" i="2"/>
  <c r="BD1538" i="2"/>
  <c r="BD771" i="2"/>
  <c r="BD961" i="2"/>
  <c r="BD1537" i="2"/>
  <c r="BD1134" i="2"/>
  <c r="BD1326" i="2"/>
  <c r="BD956" i="2"/>
  <c r="BD1049" i="2"/>
  <c r="BD1181" i="2"/>
  <c r="BD1381" i="2"/>
  <c r="BD1508" i="2"/>
  <c r="BD1357" i="2"/>
  <c r="BD1426" i="2"/>
  <c r="BD1459" i="2"/>
  <c r="BD623" i="2"/>
  <c r="BD393" i="2"/>
  <c r="BD286" i="2"/>
  <c r="BD312" i="2"/>
  <c r="BD392" i="2"/>
  <c r="BD146" i="2"/>
  <c r="BD317" i="2"/>
  <c r="BD1162" i="2"/>
  <c r="BD1172" i="2"/>
  <c r="BD803" i="2"/>
  <c r="BD742" i="2"/>
  <c r="BD1397" i="2"/>
  <c r="BD1563" i="2"/>
  <c r="BD1276" i="2"/>
  <c r="BD948" i="2"/>
  <c r="BD608" i="2"/>
  <c r="BD527" i="2"/>
  <c r="BD454" i="2"/>
  <c r="BD743" i="2"/>
  <c r="BD1486" i="2"/>
  <c r="BD1091" i="2"/>
  <c r="BD797" i="2"/>
  <c r="BD748" i="2"/>
  <c r="BD657" i="2"/>
  <c r="BD1548" i="2"/>
  <c r="BD734" i="2"/>
  <c r="BD1450" i="2"/>
  <c r="BD649" i="2"/>
  <c r="BD972" i="2"/>
  <c r="BD175" i="2"/>
  <c r="BD510" i="2"/>
  <c r="BD256" i="2"/>
  <c r="BD328" i="2"/>
  <c r="BD1610" i="2"/>
  <c r="BD1353" i="2"/>
  <c r="BD1058" i="2"/>
  <c r="BD1455" i="2"/>
  <c r="BD1129" i="2"/>
  <c r="BD1534" i="2"/>
  <c r="BD1118" i="2"/>
  <c r="BD1358" i="2"/>
  <c r="BD1436" i="2"/>
  <c r="BD1494" i="2"/>
  <c r="BD1547" i="2"/>
  <c r="BD1084" i="2"/>
  <c r="BD1266" i="2"/>
  <c r="BD1111" i="2"/>
  <c r="BD1574" i="2"/>
  <c r="BD1108" i="2"/>
  <c r="BD1423" i="2"/>
  <c r="BD897" i="2"/>
  <c r="BD1140" i="2"/>
  <c r="BD1587" i="2"/>
  <c r="BD853" i="2"/>
  <c r="BD1154" i="2"/>
  <c r="BD1206" i="2"/>
  <c r="BD1292" i="2"/>
  <c r="BD1477" i="2"/>
  <c r="BD695" i="2"/>
  <c r="BD905" i="2"/>
  <c r="BD1495" i="2"/>
  <c r="BD1060" i="2"/>
  <c r="BD1267" i="2"/>
  <c r="BD979" i="2"/>
  <c r="BD989" i="2"/>
  <c r="BD1051" i="2"/>
  <c r="BD1319" i="2"/>
  <c r="BD1288" i="2"/>
  <c r="BD1275" i="2"/>
  <c r="BD1352" i="2"/>
  <c r="BD1168" i="2"/>
  <c r="BD711" i="2"/>
  <c r="BD437" i="2"/>
  <c r="BD390" i="2"/>
  <c r="BD460" i="2"/>
  <c r="BD219" i="2"/>
  <c r="BD666" i="2"/>
  <c r="BD189" i="2"/>
  <c r="BD943" i="2"/>
  <c r="BD896" i="2"/>
  <c r="BD773" i="2"/>
  <c r="BD700" i="2"/>
  <c r="BD1019" i="2"/>
  <c r="BD1519" i="2"/>
  <c r="BD1178" i="2"/>
  <c r="BD687" i="2"/>
  <c r="BD572" i="2"/>
  <c r="BD512" i="2"/>
  <c r="BD483" i="2"/>
  <c r="BD598" i="2"/>
  <c r="BD1316" i="2"/>
  <c r="BD603" i="2"/>
  <c r="BD721" i="2"/>
  <c r="BD624" i="2"/>
  <c r="BD589" i="2"/>
  <c r="BD1479" i="2"/>
  <c r="BD674" i="2"/>
  <c r="BD1114" i="2"/>
  <c r="BD600" i="2"/>
  <c r="BD275" i="2"/>
  <c r="BD827" i="2"/>
  <c r="BD1115" i="2"/>
  <c r="BD1347" i="2"/>
  <c r="BD8" i="2"/>
  <c r="BD1600" i="2"/>
  <c r="BD1324" i="2"/>
  <c r="BD1032" i="2"/>
  <c r="BD1402" i="2"/>
  <c r="BD1078" i="2"/>
  <c r="BD1485" i="2"/>
  <c r="BD1072" i="2"/>
  <c r="BD1249" i="2"/>
  <c r="BD1349" i="2"/>
  <c r="BD1599" i="2"/>
  <c r="BD1593" i="2"/>
  <c r="BD1034" i="2"/>
  <c r="BD1200" i="2"/>
  <c r="BD1343" i="2"/>
  <c r="BD1543" i="2"/>
  <c r="BD1073" i="2"/>
  <c r="BD1285" i="2"/>
  <c r="BD923" i="2"/>
  <c r="BD1063" i="2"/>
  <c r="BD1422" i="2"/>
  <c r="BD807" i="2"/>
  <c r="BD1128" i="2"/>
  <c r="BD1018" i="2"/>
  <c r="BD1192" i="2"/>
  <c r="BD1400" i="2"/>
  <c r="BD1588" i="2"/>
  <c r="BD844" i="2"/>
  <c r="BD1444" i="2"/>
  <c r="BD990" i="2"/>
  <c r="BD1221" i="2"/>
  <c r="BD1585" i="2"/>
  <c r="BD959" i="2"/>
  <c r="BD981" i="2"/>
  <c r="BD1223" i="2"/>
  <c r="BD1119" i="2"/>
  <c r="BD1185" i="2"/>
  <c r="BD1305" i="2"/>
  <c r="BD1041" i="2"/>
  <c r="BD823" i="2"/>
  <c r="BD496" i="2"/>
  <c r="BD704" i="2"/>
  <c r="BD1598" i="2"/>
  <c r="BD193" i="2"/>
  <c r="BD255" i="2"/>
  <c r="BD184" i="2"/>
  <c r="BD908" i="2"/>
  <c r="BD752" i="2"/>
  <c r="BD703" i="2"/>
  <c r="BD640" i="2"/>
  <c r="BD726" i="2"/>
  <c r="BD1177" i="2"/>
  <c r="BD825" i="2"/>
  <c r="BD642" i="2"/>
  <c r="BD546" i="2"/>
  <c r="BD476" i="2"/>
  <c r="BD1228" i="2"/>
  <c r="BD528" i="2"/>
  <c r="BD1212" i="2"/>
  <c r="BD436" i="2"/>
  <c r="BD693" i="2"/>
  <c r="BD630" i="2"/>
  <c r="BD1448" i="2"/>
  <c r="BD1175" i="2"/>
  <c r="BD604" i="2"/>
  <c r="BD618" i="2"/>
  <c r="BD517" i="2"/>
  <c r="BD130" i="2"/>
  <c r="BD389" i="2"/>
  <c r="BD685" i="2"/>
  <c r="BD552" i="2"/>
  <c r="BD1580" i="2"/>
  <c r="BD1289" i="2"/>
  <c r="BD1615" i="2"/>
  <c r="BD1359" i="2"/>
  <c r="BD1044" i="2"/>
  <c r="BD1429" i="2"/>
  <c r="BD1000" i="2"/>
  <c r="BD1197" i="2"/>
  <c r="BD1258" i="2"/>
  <c r="BD1541" i="2"/>
  <c r="BD1569" i="2"/>
  <c r="BD1539" i="2"/>
  <c r="BD1074" i="2"/>
  <c r="BD1286" i="2"/>
  <c r="BD1470" i="2"/>
  <c r="BD1022" i="2"/>
  <c r="BD1213" i="2"/>
  <c r="BD849" i="2"/>
  <c r="BD934" i="2"/>
  <c r="BD1342" i="2"/>
  <c r="BD798" i="2"/>
  <c r="BD939" i="2"/>
  <c r="BD927" i="2"/>
  <c r="BD1090" i="2"/>
  <c r="BD1284" i="2"/>
  <c r="BD1475" i="2"/>
  <c r="BD801" i="2"/>
  <c r="BD1340" i="2"/>
  <c r="BD962" i="2"/>
  <c r="BD1180" i="2"/>
  <c r="BD1460" i="2"/>
  <c r="BD935" i="2"/>
  <c r="BD1033" i="2"/>
  <c r="BD1215" i="2"/>
  <c r="BD1048" i="2"/>
  <c r="BD1100" i="2"/>
  <c r="BD1147" i="2"/>
  <c r="BD930" i="2"/>
  <c r="BD1210" i="2"/>
  <c r="BD1036" i="2"/>
  <c r="BD596" i="2"/>
  <c r="BD413" i="2"/>
  <c r="BD142" i="2"/>
  <c r="BD217" i="2"/>
  <c r="BD190" i="2"/>
  <c r="BD753" i="2"/>
  <c r="BD707" i="2"/>
  <c r="BD671" i="2"/>
  <c r="BD1331" i="2"/>
  <c r="BD1572" i="2"/>
  <c r="BD1070" i="2"/>
  <c r="BD737" i="2"/>
  <c r="BD516" i="2"/>
  <c r="BD507" i="2"/>
  <c r="BD1481" i="2"/>
  <c r="BD871" i="2"/>
  <c r="BD1406" i="2"/>
  <c r="BD614" i="2"/>
  <c r="BD440" i="2"/>
  <c r="BD637" i="2"/>
  <c r="BD1529" i="2"/>
  <c r="BD1277" i="2"/>
  <c r="BD1055" i="2"/>
  <c r="BD1125" i="2"/>
  <c r="BD579" i="2"/>
  <c r="BD881" i="2"/>
  <c r="BD70" i="2"/>
  <c r="BD1069" i="2"/>
  <c r="BD660" i="2"/>
  <c r="BD617" i="2"/>
  <c r="BD14" i="2"/>
  <c r="BD1552" i="2"/>
  <c r="BD1254" i="2"/>
  <c r="BD1609" i="2"/>
  <c r="BD1320" i="2"/>
  <c r="BD997" i="2"/>
  <c r="BD1328" i="2"/>
  <c r="BD1607" i="2"/>
  <c r="BD1163" i="2"/>
  <c r="BD1155" i="2"/>
  <c r="BD1424" i="2"/>
  <c r="BD1531" i="2"/>
  <c r="BD1478" i="2"/>
  <c r="BD985" i="2"/>
  <c r="BD1226" i="2"/>
  <c r="BD1417" i="2"/>
  <c r="BD870" i="2"/>
  <c r="BD1153" i="2"/>
  <c r="BD819" i="2"/>
  <c r="BD916" i="2"/>
  <c r="BD1252" i="2"/>
  <c r="BD873" i="2"/>
  <c r="BD864" i="2"/>
  <c r="BD846" i="2"/>
  <c r="BD988" i="2"/>
  <c r="BD1082" i="2"/>
  <c r="BD1398" i="2"/>
  <c r="BD766" i="2"/>
  <c r="BD1268" i="2"/>
  <c r="BD1606" i="2"/>
  <c r="BD1146" i="2"/>
  <c r="BD1321" i="2"/>
  <c r="BD1603" i="2"/>
  <c r="BD984" i="2"/>
  <c r="BD980" i="2"/>
  <c r="BD957" i="2"/>
  <c r="BD929" i="2"/>
  <c r="BD991" i="2"/>
  <c r="BD883" i="2"/>
  <c r="BD1624" i="2"/>
  <c r="BD735" i="2"/>
  <c r="BD506" i="2"/>
  <c r="BD332" i="2"/>
  <c r="BD375" i="2"/>
  <c r="BD170" i="2"/>
  <c r="BD224" i="2"/>
  <c r="BD1578" i="2"/>
  <c r="BD1566" i="2"/>
  <c r="BD1447" i="2"/>
  <c r="BD1152" i="2"/>
  <c r="BD1463" i="2"/>
  <c r="BD966" i="2"/>
  <c r="BD1555" i="2"/>
  <c r="BD518" i="2"/>
  <c r="BD486" i="2"/>
  <c r="BD996" i="2"/>
  <c r="BD774" i="2"/>
  <c r="BD1225" i="2"/>
  <c r="BD403" i="2"/>
  <c r="BD1550" i="2"/>
  <c r="BD1553" i="2"/>
  <c r="BD1126" i="2"/>
  <c r="BD936" i="2"/>
  <c r="BD784" i="2"/>
  <c r="BD907" i="2"/>
  <c r="BD536" i="2"/>
  <c r="BD469" i="2"/>
  <c r="BD55" i="2"/>
  <c r="BD684" i="2"/>
  <c r="BD402" i="2"/>
  <c r="BD9" i="2"/>
  <c r="BD107" i="2"/>
  <c r="BD11" i="2"/>
  <c r="BD155" i="2"/>
  <c r="BD36" i="2"/>
  <c r="BD10" i="2"/>
  <c r="BD124" i="2"/>
  <c r="BD57" i="2"/>
  <c r="BD19" i="2"/>
  <c r="BD75" i="2"/>
  <c r="BD131" i="2"/>
  <c r="BD89" i="2"/>
  <c r="BD550" i="2"/>
  <c r="BD86" i="2"/>
  <c r="BD691" i="2"/>
  <c r="BD97" i="2"/>
  <c r="BD594" i="2"/>
  <c r="BD298" i="2"/>
  <c r="BD858" i="2"/>
  <c r="BD362" i="2"/>
  <c r="BD1102" i="2"/>
  <c r="BD549" i="2"/>
  <c r="BD350" i="2"/>
  <c r="BD983" i="2"/>
  <c r="BD676" i="2"/>
  <c r="BD300" i="2"/>
  <c r="BD705" i="2"/>
  <c r="BD291" i="2"/>
  <c r="BD701" i="2"/>
  <c r="BD323" i="2"/>
  <c r="BD634" i="2"/>
  <c r="BD1430" i="2"/>
  <c r="BD523" i="2"/>
  <c r="BD1236" i="2"/>
  <c r="BD285" i="2"/>
  <c r="BD887" i="2"/>
  <c r="BD342" i="2"/>
  <c r="BD1151" i="2"/>
  <c r="BD571" i="2"/>
  <c r="BD296" i="2"/>
  <c r="BD1031" i="2"/>
  <c r="BD688" i="2"/>
  <c r="BD274" i="2"/>
  <c r="BD725" i="2"/>
  <c r="BD271" i="2"/>
  <c r="BD709" i="2"/>
  <c r="BD235" i="2"/>
  <c r="BD622" i="2"/>
  <c r="BD1433" i="2"/>
  <c r="BD504" i="2"/>
  <c r="BD1239" i="2"/>
  <c r="BD414" i="2"/>
  <c r="BD1094" i="2"/>
  <c r="BD503" i="2"/>
  <c r="BD1315" i="2"/>
  <c r="BD751" i="2"/>
  <c r="BD474" i="2"/>
  <c r="BD1233" i="2"/>
  <c r="BD893" i="2"/>
  <c r="BD384" i="2"/>
  <c r="BD885" i="2"/>
  <c r="BD385" i="2"/>
  <c r="BD865" i="2"/>
  <c r="BD361" i="2"/>
  <c r="BD757" i="2"/>
  <c r="BD1536" i="2"/>
  <c r="BD599" i="2"/>
  <c r="BD1373" i="2"/>
  <c r="BD76" i="2"/>
  <c r="BD210" i="2"/>
  <c r="BD65" i="2"/>
  <c r="BD299" i="2"/>
  <c r="BD114" i="2"/>
  <c r="BD61" i="2"/>
  <c r="BD260" i="2"/>
  <c r="BD148" i="2"/>
  <c r="BD123" i="2"/>
  <c r="BD156" i="2"/>
  <c r="BD198" i="2"/>
  <c r="BD158" i="2"/>
  <c r="BD1576" i="2"/>
  <c r="BD176" i="2"/>
  <c r="BD628" i="2"/>
  <c r="BD294" i="2"/>
  <c r="BD569" i="2"/>
  <c r="BD12" i="2"/>
  <c r="BD134" i="2"/>
  <c r="BD17" i="2"/>
  <c r="BD199" i="2"/>
  <c r="BD45" i="2"/>
  <c r="BD16" i="2"/>
  <c r="BD157" i="2"/>
  <c r="BD78" i="2"/>
  <c r="BD21" i="2"/>
  <c r="BD103" i="2"/>
  <c r="BD38" i="2"/>
  <c r="BD119" i="2"/>
  <c r="BD287" i="2"/>
  <c r="BD115" i="2"/>
  <c r="BD814" i="2"/>
  <c r="BD105" i="2"/>
  <c r="BD736" i="2"/>
  <c r="BD351" i="2"/>
  <c r="BD978" i="2"/>
  <c r="BD404" i="2"/>
  <c r="BD1230" i="2"/>
  <c r="BD639" i="2"/>
  <c r="BD376" i="2"/>
  <c r="BD1127" i="2"/>
  <c r="BD760" i="2"/>
  <c r="BD319" i="2"/>
  <c r="BD792" i="2"/>
  <c r="BD335" i="2"/>
  <c r="BD787" i="2"/>
  <c r="BD310" i="2"/>
  <c r="BD717" i="2"/>
  <c r="BD1507" i="2"/>
  <c r="BD584" i="2"/>
  <c r="BD1335" i="2"/>
  <c r="BD321" i="2"/>
  <c r="BD1027" i="2"/>
  <c r="BD395" i="2"/>
  <c r="BD1262" i="2"/>
  <c r="BD672" i="2"/>
  <c r="BD355" i="2"/>
  <c r="BD1158" i="2"/>
  <c r="BD796" i="2"/>
  <c r="BD301" i="2"/>
  <c r="BD810" i="2"/>
  <c r="BD303" i="2"/>
  <c r="BD795" i="2"/>
  <c r="BD267" i="2"/>
  <c r="BD706" i="2"/>
  <c r="BD252" i="2"/>
  <c r="BD565" i="2"/>
  <c r="BD1339" i="2"/>
  <c r="BD459" i="2"/>
  <c r="BD1219" i="2"/>
  <c r="BD575" i="2"/>
  <c r="BD1411" i="2"/>
  <c r="BD837" i="2"/>
  <c r="BD530" i="2"/>
  <c r="BD1338" i="2"/>
  <c r="BD1021" i="2"/>
  <c r="BD412" i="2"/>
  <c r="BD1005" i="2"/>
  <c r="BD415" i="2"/>
  <c r="BD968" i="2"/>
  <c r="BD391" i="2"/>
  <c r="BD843" i="2"/>
  <c r="BD354" i="2"/>
  <c r="BD679" i="2"/>
  <c r="BD1457" i="2"/>
  <c r="BD74" i="2"/>
  <c r="BD253" i="2"/>
  <c r="BD79" i="2"/>
  <c r="BD386" i="2"/>
  <c r="BD136" i="2"/>
  <c r="BD72" i="2"/>
  <c r="BD325" i="2"/>
  <c r="BD183" i="2"/>
  <c r="BD111" i="2"/>
  <c r="BD188" i="2"/>
  <c r="BD177" i="2"/>
  <c r="BD187" i="2"/>
  <c r="BD1297" i="2"/>
  <c r="BD186" i="2"/>
  <c r="BD1629" i="2"/>
  <c r="BD258" i="2"/>
  <c r="BD668" i="2"/>
  <c r="BD15" i="2"/>
  <c r="BD173" i="2"/>
  <c r="BD26" i="2"/>
  <c r="BD244" i="2"/>
  <c r="BD67" i="2"/>
  <c r="BD25" i="2"/>
  <c r="BD200" i="2"/>
  <c r="BD104" i="2"/>
  <c r="BD20" i="2"/>
  <c r="BD128" i="2"/>
  <c r="BD37" i="2"/>
  <c r="BD149" i="2"/>
  <c r="BD201" i="2"/>
  <c r="BD143" i="2"/>
  <c r="BD1594" i="2"/>
  <c r="BD121" i="2"/>
  <c r="BD878" i="2"/>
  <c r="BD379" i="2"/>
  <c r="BD1124" i="2"/>
  <c r="BD466" i="2"/>
  <c r="BD1337" i="2"/>
  <c r="BD740" i="2"/>
  <c r="BD427" i="2"/>
  <c r="BD1248" i="2"/>
  <c r="BD875" i="2"/>
  <c r="BD368" i="2"/>
  <c r="BD912" i="2"/>
  <c r="BD357" i="2"/>
  <c r="BD890" i="2"/>
  <c r="BD327" i="2"/>
  <c r="BD791" i="2"/>
  <c r="BD313" i="2"/>
  <c r="BD653" i="2"/>
  <c r="BD1425" i="2"/>
  <c r="BD367" i="2"/>
  <c r="BD1159" i="2"/>
  <c r="BD471" i="2"/>
  <c r="BD245" i="2"/>
  <c r="BD770" i="2"/>
  <c r="BD418" i="2"/>
  <c r="BD1282" i="2"/>
  <c r="BD919" i="2"/>
  <c r="BD326" i="2"/>
  <c r="BD932" i="2"/>
  <c r="BD347" i="2"/>
  <c r="BD911" i="2"/>
  <c r="BD307" i="2"/>
  <c r="BD788" i="2"/>
  <c r="BD249" i="2"/>
  <c r="BD631" i="2"/>
  <c r="BD1428" i="2"/>
  <c r="BD519" i="2"/>
  <c r="BD1325" i="2"/>
  <c r="BD652" i="2"/>
  <c r="BD366" i="2"/>
  <c r="BD954" i="2"/>
  <c r="BD601" i="2"/>
  <c r="BD1432" i="2"/>
  <c r="BD1143" i="2"/>
  <c r="BD446" i="2"/>
  <c r="BD1139" i="2"/>
  <c r="BD447" i="2"/>
  <c r="BD1098" i="2"/>
  <c r="BD422" i="2"/>
  <c r="BD947" i="2"/>
  <c r="BD369" i="2"/>
  <c r="BD755" i="2"/>
  <c r="BD1523" i="2"/>
  <c r="BD81" i="2"/>
  <c r="BD315" i="2"/>
  <c r="BD92" i="2"/>
  <c r="BD51" i="2"/>
  <c r="BD169" i="2"/>
  <c r="BD84" i="2"/>
  <c r="BD411" i="2"/>
  <c r="BD220" i="2"/>
  <c r="BD102" i="2"/>
  <c r="BD221" i="2"/>
  <c r="BD147" i="2"/>
  <c r="BD218" i="2"/>
  <c r="BD311" i="2"/>
  <c r="BD209" i="2"/>
  <c r="BD1625" i="2"/>
  <c r="BD238" i="2"/>
  <c r="BD772" i="2"/>
  <c r="BD23" i="2"/>
  <c r="BD214" i="2"/>
  <c r="BD35" i="2"/>
  <c r="BD3" i="2"/>
  <c r="BD93" i="2"/>
  <c r="BD31" i="2"/>
  <c r="BD242" i="2"/>
  <c r="BD127" i="2"/>
  <c r="BD24" i="2"/>
  <c r="BD168" i="2"/>
  <c r="BD33" i="2"/>
  <c r="BD197" i="2"/>
  <c r="BD62" i="2"/>
  <c r="BD192" i="2"/>
  <c r="BD1025" i="2"/>
  <c r="BD145" i="2"/>
  <c r="BD1061" i="2"/>
  <c r="BD430" i="2"/>
  <c r="BD1243" i="2"/>
  <c r="BD543" i="2"/>
  <c r="BD305" i="2"/>
  <c r="BD835" i="2"/>
  <c r="BD487" i="2"/>
  <c r="BD1362" i="2"/>
  <c r="BD1006" i="2"/>
  <c r="BD387" i="2"/>
  <c r="BD1045" i="2"/>
  <c r="BD408" i="2"/>
  <c r="BD1020" i="2"/>
  <c r="BD346" i="2"/>
  <c r="BD892" i="2"/>
  <c r="BD330" i="2"/>
  <c r="BD727" i="2"/>
  <c r="BD1500" i="2"/>
  <c r="BD425" i="2"/>
  <c r="BD1270" i="2"/>
  <c r="BD561" i="2"/>
  <c r="BD270" i="2"/>
  <c r="BD880" i="2"/>
  <c r="BD485" i="2"/>
  <c r="BD329" i="2"/>
  <c r="BD1052" i="2"/>
  <c r="BD358" i="2"/>
  <c r="BD1065" i="2"/>
  <c r="BD371" i="2"/>
  <c r="BD1037" i="2"/>
  <c r="BD30" i="2"/>
  <c r="BD276" i="2"/>
  <c r="BD46" i="2"/>
  <c r="BD6" i="2"/>
  <c r="BD120" i="2"/>
  <c r="BD40" i="2"/>
  <c r="BD22" i="2"/>
  <c r="BD164" i="2"/>
  <c r="BD27" i="2"/>
  <c r="BD211" i="2"/>
  <c r="BD39" i="2"/>
  <c r="BD241" i="2"/>
  <c r="BD54" i="2"/>
  <c r="BD236" i="2"/>
  <c r="BD581" i="2"/>
  <c r="BD195" i="2"/>
  <c r="BD1227" i="2"/>
  <c r="BD490" i="2"/>
  <c r="BD1350" i="2"/>
  <c r="BD636" i="2"/>
  <c r="BD331" i="2"/>
  <c r="BD963" i="2"/>
  <c r="BD563" i="2"/>
  <c r="BD419" i="2"/>
  <c r="BD1144" i="2"/>
  <c r="BD423" i="2"/>
  <c r="BD1166" i="2"/>
  <c r="BD439" i="2"/>
  <c r="BD1141" i="2"/>
  <c r="BD429" i="2"/>
  <c r="BD1013" i="2"/>
  <c r="BD349" i="2"/>
  <c r="BD799" i="2"/>
  <c r="BD1554" i="2"/>
  <c r="BD499" i="2"/>
  <c r="BD230" i="2"/>
  <c r="BD663" i="2"/>
  <c r="BD290" i="2"/>
  <c r="BD1010" i="2"/>
  <c r="BD578" i="2"/>
  <c r="BD373" i="2"/>
  <c r="BD1182" i="2"/>
  <c r="BD399" i="2"/>
  <c r="BD1189" i="2"/>
  <c r="BD410" i="2"/>
  <c r="BD1160" i="2"/>
  <c r="BD401" i="2"/>
  <c r="BD1014" i="2"/>
  <c r="BD283" i="2"/>
  <c r="BD789" i="2"/>
  <c r="BD458" i="2"/>
  <c r="BD661" i="2"/>
  <c r="BD333" i="2"/>
  <c r="BD828" i="2"/>
  <c r="BD448" i="2"/>
  <c r="BD1211" i="2"/>
  <c r="BD763" i="2"/>
  <c r="BD567" i="2"/>
  <c r="BD1364" i="2"/>
  <c r="BD553" i="2"/>
  <c r="BD1351" i="2"/>
  <c r="BD542" i="2"/>
  <c r="BD1322" i="2"/>
  <c r="BD495" i="2"/>
  <c r="BD1186" i="2"/>
  <c r="BD421" i="2"/>
  <c r="BD931" i="2"/>
  <c r="BD167" i="2"/>
  <c r="BD100" i="2"/>
  <c r="BD71" i="2"/>
  <c r="BD135" i="2"/>
  <c r="BD58" i="2"/>
  <c r="BD243" i="2"/>
  <c r="BD117" i="2"/>
  <c r="BD82" i="2"/>
  <c r="BD345" i="2"/>
  <c r="BD101" i="2"/>
  <c r="BD343" i="2"/>
  <c r="BD129" i="2"/>
  <c r="BD318" i="2"/>
  <c r="BD216" i="2"/>
  <c r="BD282" i="2"/>
  <c r="BD1556" i="2"/>
  <c r="BD278" i="2"/>
  <c r="BD1096" i="2"/>
  <c r="BD41" i="2"/>
  <c r="BD2" i="2"/>
  <c r="BD69" i="2"/>
  <c r="BD13" i="2"/>
  <c r="BD151" i="2"/>
  <c r="BD48" i="2"/>
  <c r="BD29" i="2"/>
  <c r="BD207" i="2"/>
  <c r="BD32" i="2"/>
  <c r="BD265" i="2"/>
  <c r="BD42" i="2"/>
  <c r="BD322" i="2"/>
  <c r="BD50" i="2"/>
  <c r="BD316" i="2"/>
  <c r="BD108" i="2"/>
  <c r="BD250" i="2"/>
  <c r="BD378" i="2"/>
  <c r="BD573" i="2"/>
  <c r="BD284" i="2"/>
  <c r="BD739" i="2"/>
  <c r="BD365" i="2"/>
  <c r="BD1104" i="2"/>
  <c r="BD650" i="2"/>
  <c r="BD464" i="2"/>
  <c r="BD1265" i="2"/>
  <c r="BD472" i="2"/>
  <c r="BD1279" i="2"/>
  <c r="BD482" i="2"/>
  <c r="BD1253" i="2"/>
  <c r="BD456" i="2"/>
  <c r="BD1133" i="2"/>
  <c r="BD370" i="2"/>
  <c r="BD901" i="2"/>
  <c r="BD229" i="2"/>
  <c r="BD587" i="2"/>
  <c r="BD247" i="2"/>
  <c r="BD764" i="2"/>
  <c r="BD334" i="2"/>
  <c r="BD1149" i="2"/>
  <c r="BD681" i="2"/>
  <c r="BD432" i="2"/>
  <c r="BD1303" i="2"/>
  <c r="BD462" i="2"/>
  <c r="BD1304" i="2"/>
  <c r="BD467" i="2"/>
  <c r="BD1269" i="2"/>
  <c r="BD433" i="2"/>
  <c r="BD1138" i="2"/>
  <c r="BD417" i="2"/>
  <c r="BD888" i="2"/>
  <c r="BD340" i="2"/>
  <c r="BD754" i="2"/>
  <c r="BD364" i="2"/>
  <c r="BD945" i="2"/>
  <c r="BD514" i="2"/>
  <c r="BD1323" i="2"/>
  <c r="BD867" i="2"/>
  <c r="BD632" i="2"/>
  <c r="BD1454" i="2"/>
  <c r="BD621" i="2"/>
  <c r="BD1440" i="2"/>
  <c r="BD609" i="2"/>
  <c r="BD1414" i="2"/>
  <c r="BD541" i="2"/>
  <c r="BD1296" i="2"/>
  <c r="BD455" i="2"/>
  <c r="BD1057" i="2"/>
  <c r="BD95" i="2"/>
  <c r="BD118" i="2"/>
  <c r="BD63" i="2"/>
  <c r="BD166" i="2"/>
  <c r="BD64" i="2"/>
  <c r="BD308" i="2"/>
  <c r="BD141" i="2"/>
  <c r="BD88" i="2"/>
  <c r="BD434" i="2"/>
  <c r="BD109" i="2"/>
  <c r="BD428" i="2"/>
  <c r="BD126" i="2"/>
  <c r="BD397" i="2"/>
  <c r="BD194" i="2"/>
  <c r="BD352" i="2"/>
  <c r="BD562" i="2"/>
  <c r="BD320" i="2"/>
  <c r="BD533" i="2"/>
  <c r="BD7" i="2"/>
  <c r="BD52" i="2"/>
  <c r="BD4" i="2"/>
  <c r="BD94" i="2"/>
  <c r="BD18" i="2"/>
  <c r="BD196" i="2"/>
  <c r="BD73" i="2"/>
  <c r="BD34" i="2"/>
  <c r="BD257" i="2"/>
  <c r="BD43" i="2"/>
  <c r="BD344" i="2"/>
  <c r="BD47" i="2"/>
  <c r="BD424" i="2"/>
  <c r="BD56" i="2"/>
  <c r="BD426" i="2"/>
  <c r="BD112" i="2"/>
  <c r="BD339" i="2"/>
  <c r="BD280" i="2"/>
  <c r="BD658" i="2"/>
  <c r="BD302" i="2"/>
  <c r="BD833" i="2"/>
  <c r="BD405" i="2"/>
  <c r="BD1231" i="2"/>
  <c r="BD750" i="2"/>
  <c r="BD520" i="2"/>
  <c r="BD1378" i="2"/>
  <c r="BD538" i="2"/>
  <c r="BD1386" i="2"/>
  <c r="BD547" i="2"/>
  <c r="BD1355" i="2"/>
  <c r="BD508" i="2"/>
  <c r="BD1244" i="2"/>
  <c r="BD453" i="2"/>
  <c r="BD1016" i="2"/>
  <c r="BD240" i="2"/>
  <c r="BD683" i="2"/>
  <c r="BD272" i="2"/>
  <c r="BD876" i="2"/>
  <c r="BD400" i="2"/>
  <c r="BD1264" i="2"/>
  <c r="BD780" i="2"/>
  <c r="BD502" i="2"/>
  <c r="BD246" i="2"/>
  <c r="BD537" i="2"/>
  <c r="BD232" i="2"/>
  <c r="BD535" i="2"/>
  <c r="BD1374" i="2"/>
  <c r="BD481" i="2"/>
  <c r="BD1245" i="2"/>
  <c r="BD431" i="2"/>
  <c r="BD1007" i="2"/>
  <c r="BD359" i="2"/>
  <c r="BD845" i="2"/>
  <c r="BD396" i="2"/>
  <c r="BD1080" i="2"/>
  <c r="BD583" i="2"/>
  <c r="BD1421" i="2"/>
  <c r="BD976" i="2"/>
  <c r="BD714" i="2"/>
  <c r="BD336" i="2"/>
  <c r="BD699" i="2"/>
  <c r="BD341" i="2"/>
  <c r="BD690" i="2"/>
  <c r="BD1491" i="2"/>
  <c r="BD602" i="2"/>
  <c r="BD1391" i="2"/>
  <c r="BD497" i="2"/>
  <c r="BD1171" i="2"/>
  <c r="BD87" i="2"/>
  <c r="BD139" i="2"/>
  <c r="BD59" i="2"/>
  <c r="BD202" i="2"/>
  <c r="BD77" i="2"/>
  <c r="BD394" i="2"/>
  <c r="BD178" i="2"/>
  <c r="BD110" i="2"/>
  <c r="BD728" i="2"/>
  <c r="BD116" i="2"/>
  <c r="BD1377" i="2"/>
  <c r="BD132" i="2"/>
  <c r="BD493" i="2"/>
  <c r="BD180" i="2"/>
  <c r="BD435" i="2"/>
  <c r="BD441" i="2"/>
  <c r="BD381" i="2"/>
  <c r="BD80" i="2"/>
  <c r="BD49" i="2"/>
  <c r="BD288" i="2"/>
  <c r="BD289" i="2"/>
  <c r="BD1131" i="2"/>
  <c r="BD595" i="2"/>
  <c r="BD889" i="2"/>
  <c r="BD588" i="2"/>
  <c r="BD1087" i="2"/>
  <c r="BD494" i="2"/>
  <c r="BD451" i="2"/>
  <c r="BD1567" i="2"/>
  <c r="BD53" i="2"/>
  <c r="BD273" i="2"/>
  <c r="BD261" i="2"/>
  <c r="BD251" i="2"/>
  <c r="BD698" i="2"/>
  <c r="BD1518" i="2"/>
  <c r="BD891" i="2"/>
  <c r="BD529" i="2"/>
  <c r="BD1232" i="2"/>
  <c r="BD826" i="2"/>
  <c r="BD677" i="2"/>
  <c r="BD1366" i="2"/>
  <c r="BD647" i="2"/>
  <c r="BD1369" i="2"/>
  <c r="BD625" i="2"/>
  <c r="BD1306" i="2"/>
  <c r="BD655" i="2"/>
  <c r="BD1187" i="2"/>
  <c r="BD659" i="2"/>
  <c r="BD1050" i="2"/>
  <c r="BD1582" i="2"/>
  <c r="BD741" i="2"/>
  <c r="BD409" i="2"/>
  <c r="BD933" i="2"/>
  <c r="BD438" i="2"/>
  <c r="BD1318" i="2"/>
  <c r="BD848" i="2"/>
  <c r="BD651" i="2"/>
  <c r="BD1434" i="2"/>
  <c r="BD513" i="2"/>
  <c r="BD1403" i="2"/>
  <c r="BD545" i="2"/>
  <c r="BD1329" i="2"/>
  <c r="BD590" i="2"/>
  <c r="BD1191" i="2"/>
  <c r="BD597" i="2"/>
  <c r="BD1028" i="2"/>
  <c r="BD645" i="2"/>
  <c r="BD1077" i="2"/>
  <c r="BD680" i="2"/>
  <c r="BD1273" i="2"/>
  <c r="BD815" i="2"/>
  <c r="BD1528" i="2"/>
  <c r="BD1214" i="2"/>
  <c r="BD942" i="2"/>
  <c r="BD1583" i="2"/>
  <c r="BD925" i="2"/>
  <c r="BD1559" i="2"/>
  <c r="BD895" i="2"/>
  <c r="BD1524" i="2"/>
  <c r="BD857" i="2"/>
  <c r="BD1420" i="2"/>
  <c r="BD786" i="2"/>
  <c r="BD1241" i="2"/>
  <c r="BD304" i="2"/>
  <c r="BD225" i="2"/>
  <c r="BD191" i="2"/>
  <c r="BD306" i="2"/>
  <c r="BD150" i="2"/>
  <c r="BD574" i="2"/>
  <c r="BD263" i="2"/>
  <c r="BD179" i="2"/>
  <c r="BD724" i="2"/>
  <c r="BD223" i="2"/>
  <c r="BD692" i="2"/>
  <c r="BD295" i="2"/>
  <c r="BD644" i="2"/>
  <c r="BD586" i="2"/>
  <c r="BD560" i="2"/>
  <c r="BD1412" i="2"/>
  <c r="BD534" i="2"/>
  <c r="BD879" i="2"/>
  <c r="BD1123" i="2"/>
  <c r="BD122" i="2"/>
  <c r="BD544" i="2"/>
  <c r="BD470" i="2"/>
  <c r="BD566" i="2"/>
  <c r="BD28" i="2"/>
  <c r="BD68" i="2"/>
  <c r="BD1346" i="2"/>
  <c r="BD1345" i="2"/>
  <c r="BD237" i="2"/>
  <c r="BD555" i="2"/>
  <c r="BD856" i="2"/>
  <c r="BD479" i="2"/>
  <c r="BD96" i="2"/>
  <c r="BD106" i="2"/>
  <c r="BD592" i="2"/>
  <c r="BD254" i="2"/>
  <c r="BD626" i="2"/>
  <c r="BD452" i="2"/>
  <c r="BD744" i="2"/>
  <c r="BD790" i="2"/>
  <c r="BD1216" i="2"/>
  <c r="BD1271" i="2"/>
  <c r="BD91" i="2"/>
  <c r="BD98" i="2"/>
  <c r="BD172" i="2"/>
  <c r="BD539" i="2"/>
  <c r="BD1263" i="2"/>
  <c r="BD713" i="2"/>
  <c r="BD525" i="2"/>
  <c r="BD1365" i="2"/>
  <c r="BD1029" i="2"/>
  <c r="BD859" i="2"/>
  <c r="BD606" i="2"/>
  <c r="BD1075" i="2"/>
  <c r="BD643" i="2"/>
  <c r="BD1217" i="2"/>
  <c r="BD686" i="2"/>
  <c r="BD1367" i="2"/>
  <c r="BD745" i="2"/>
  <c r="BD1368" i="2"/>
  <c r="BD501" i="2"/>
  <c r="BD1407" i="2"/>
  <c r="BD820" i="2"/>
  <c r="BD489" i="2"/>
  <c r="BD1487" i="2"/>
  <c r="BD1235" i="2"/>
  <c r="BD964" i="2"/>
  <c r="BD477" i="2"/>
  <c r="BD1220" i="2"/>
  <c r="BD554" i="2"/>
  <c r="BD1413" i="2"/>
  <c r="BD638" i="2"/>
  <c r="BD1458" i="2"/>
  <c r="BD710" i="2"/>
  <c r="BD1446" i="2"/>
  <c r="BD903" i="2"/>
  <c r="BD641" i="2"/>
  <c r="BD1370" i="2"/>
  <c r="BD982" i="2"/>
  <c r="BD777" i="2"/>
  <c r="BD1540" i="2"/>
  <c r="BD1418" i="2"/>
  <c r="BD802" i="2"/>
  <c r="BD1514" i="2"/>
  <c r="BD952" i="2"/>
  <c r="BD646" i="2"/>
  <c r="BD1001" i="2"/>
  <c r="BD662" i="2"/>
  <c r="BD1003" i="2"/>
  <c r="BD1596" i="2"/>
  <c r="BD208" i="2"/>
  <c r="BD174" i="2"/>
  <c r="BD465" i="2"/>
  <c r="BD213" i="2"/>
  <c r="BD154" i="2"/>
  <c r="BD697" i="2"/>
  <c r="BD511" i="2"/>
  <c r="BD222" i="2"/>
  <c r="BD1623" i="2"/>
  <c r="BD292" i="2"/>
  <c r="BD1626" i="2"/>
  <c r="BD383" i="2"/>
  <c r="BD1630" i="2"/>
  <c r="BD559" i="2"/>
  <c r="BD1605" i="2"/>
  <c r="BD1203" i="2"/>
  <c r="BD877" i="2"/>
  <c r="BD1344" i="2"/>
  <c r="BD1026" i="2"/>
  <c r="BD1506" i="2"/>
  <c r="BD1375" i="2"/>
  <c r="BD1148" i="2"/>
  <c r="BD894" i="2"/>
  <c r="BD1109" i="2"/>
  <c r="BD917" i="2"/>
  <c r="BD1137" i="2"/>
  <c r="BD1604" i="2"/>
  <c r="BD44" i="2"/>
  <c r="BD449" i="2"/>
  <c r="BD615" i="2"/>
  <c r="BD775" i="2"/>
  <c r="BD227" i="2"/>
  <c r="BD715" i="2"/>
  <c r="BD1202" i="2"/>
  <c r="BD1259" i="2"/>
  <c r="BD337" i="2"/>
  <c r="BD83" i="2"/>
  <c r="BD204" i="2"/>
  <c r="BD133" i="2"/>
  <c r="BD234" i="2"/>
  <c r="BD570" i="2"/>
  <c r="BD1363" i="2"/>
  <c r="BD804" i="2"/>
  <c r="BD531" i="2"/>
  <c r="BD1453" i="2"/>
  <c r="BD1150" i="2"/>
  <c r="BD946" i="2"/>
  <c r="BD557" i="2"/>
  <c r="BD1176" i="2"/>
  <c r="BD633" i="2"/>
  <c r="BD1395" i="2"/>
  <c r="BD719" i="2"/>
  <c r="BD1439" i="2"/>
  <c r="BD769" i="2"/>
  <c r="BD1438" i="2"/>
  <c r="BD548" i="2"/>
  <c r="BD1484" i="2"/>
  <c r="BD1095" i="2"/>
  <c r="BD654" i="2"/>
  <c r="BD521" i="2"/>
  <c r="BD1330" i="2"/>
  <c r="BD1120" i="2"/>
  <c r="BD505" i="2"/>
  <c r="BD1314" i="2"/>
  <c r="BD656" i="2"/>
  <c r="BD1490" i="2"/>
  <c r="BD779" i="2"/>
  <c r="BD1515" i="2"/>
  <c r="BD738" i="2"/>
  <c r="BD1509" i="2"/>
  <c r="BD975" i="2"/>
  <c r="BD718" i="2"/>
  <c r="BD1452" i="2"/>
  <c r="BD1085" i="2"/>
  <c r="BD838" i="2"/>
  <c r="BD1577" i="2"/>
  <c r="BD1492" i="2"/>
  <c r="BD860" i="2"/>
  <c r="BD648" i="2"/>
  <c r="BD1039" i="2"/>
  <c r="BD669" i="2"/>
  <c r="BD1083" i="2"/>
  <c r="BD689" i="2"/>
  <c r="BD1076" i="2"/>
  <c r="BD949" i="2"/>
  <c r="BD269" i="2"/>
  <c r="BD163" i="2"/>
  <c r="BD564" i="2"/>
  <c r="BD259" i="2"/>
  <c r="BD171" i="2"/>
  <c r="BD152" i="2"/>
  <c r="BD611" i="2"/>
  <c r="BD231" i="2"/>
  <c r="BD1619" i="2"/>
  <c r="BD314" i="2"/>
  <c r="BD1622" i="2"/>
  <c r="BD407" i="2"/>
  <c r="BD1627" i="2"/>
  <c r="BD524" i="2"/>
  <c r="BD862" i="2"/>
  <c r="BD1294" i="2"/>
  <c r="BD928" i="2"/>
  <c r="BD90" i="2"/>
  <c r="BD756" i="2"/>
  <c r="BD281" i="2"/>
  <c r="BD297" i="2"/>
  <c r="BD5" i="2"/>
  <c r="BD66" i="2"/>
  <c r="BD960" i="2"/>
  <c r="BD1442" i="2"/>
  <c r="BD478" i="2"/>
  <c r="BD380" i="2"/>
  <c r="BD377" i="2"/>
  <c r="BD420" i="2"/>
  <c r="BD1250" i="2"/>
  <c r="BD1467" i="2"/>
  <c r="BD398" i="2"/>
  <c r="BD212" i="2"/>
  <c r="BD137" i="2"/>
  <c r="BD353" i="2"/>
  <c r="BD822" i="2"/>
  <c r="BD509" i="2"/>
  <c r="BD1260" i="2"/>
  <c r="BD809" i="2"/>
  <c r="BD616" i="2"/>
  <c r="BD1464" i="2"/>
  <c r="BD1274" i="2"/>
  <c r="BD610" i="2"/>
  <c r="BD1520" i="2"/>
  <c r="BD882" i="2"/>
  <c r="BD627" i="2"/>
  <c r="BD941" i="2"/>
  <c r="BD613" i="2"/>
  <c r="BD969" i="2"/>
  <c r="BD463" i="2"/>
  <c r="BD971" i="2"/>
  <c r="BD444" i="2"/>
  <c r="BD1410" i="2"/>
  <c r="BD950" i="2"/>
  <c r="BD675" i="2"/>
  <c r="BD580" i="2"/>
  <c r="BD1513" i="2"/>
  <c r="BD785" i="2"/>
  <c r="BD492" i="2"/>
  <c r="BD938" i="2"/>
  <c r="BD558" i="2"/>
  <c r="BD1004" i="2"/>
  <c r="BD522" i="2"/>
  <c r="BD1113" i="2"/>
  <c r="BD702" i="2"/>
  <c r="BD1371" i="2"/>
  <c r="BD884" i="2"/>
  <c r="BD664" i="2"/>
  <c r="BD1382" i="2"/>
  <c r="BD1116" i="2"/>
  <c r="BD1054" i="2"/>
  <c r="BD670" i="2"/>
  <c r="BD1183" i="2"/>
  <c r="BD747" i="2"/>
  <c r="BD1299" i="2"/>
  <c r="BD781" i="2"/>
  <c r="BD1336" i="2"/>
  <c r="BD821" i="2"/>
  <c r="BD1405" i="2"/>
  <c r="BD206" i="2"/>
  <c r="BD475" i="2"/>
  <c r="BD185" i="2"/>
  <c r="BD153" i="2"/>
  <c r="BD468" i="2"/>
  <c r="BD324" i="2"/>
  <c r="BD226" i="2"/>
  <c r="BD382" i="2"/>
  <c r="BD348" i="2"/>
  <c r="BD461" i="2"/>
  <c r="BD473" i="2"/>
  <c r="BD694" i="2"/>
  <c r="BD635" i="2"/>
  <c r="BD1002" i="2"/>
  <c r="BD682" i="2"/>
  <c r="BD970" i="2"/>
  <c r="BD1522" i="2"/>
  <c r="BD264" i="2"/>
  <c r="BD958" i="2"/>
  <c r="BD360" i="2"/>
  <c r="BD540" i="2"/>
  <c r="BD99" i="2"/>
  <c r="BD248" i="2"/>
  <c r="BD915" i="2"/>
  <c r="BD994" i="2"/>
  <c r="BD1017" i="2"/>
  <c r="BD1383" i="2"/>
  <c r="BD551" i="2"/>
  <c r="BD568" i="2"/>
  <c r="BD1465" i="2"/>
  <c r="BD1101" i="2"/>
  <c r="BD831" i="2"/>
  <c r="BD457" i="2"/>
  <c r="BD491" i="2"/>
  <c r="BD733" i="2"/>
  <c r="BD955" i="2"/>
  <c r="BD1332" i="2"/>
  <c r="BD1103" i="2"/>
  <c r="BD1043" i="2"/>
  <c r="BD863" i="2"/>
  <c r="BD665" i="2"/>
  <c r="BD667" i="2"/>
  <c r="BD1561" i="2"/>
  <c r="BD716" i="2"/>
  <c r="BD921" i="2"/>
  <c r="BD1240" i="2"/>
  <c r="BD1089" i="2"/>
  <c r="BD847" i="2"/>
  <c r="BD813" i="2"/>
  <c r="BD708" i="2"/>
  <c r="BD1532" i="2"/>
  <c r="BD388" i="2"/>
  <c r="BD374" i="2"/>
  <c r="BD678" i="2"/>
  <c r="BD161" i="2"/>
  <c r="BD268" i="2"/>
  <c r="BD582" i="2"/>
  <c r="BD1628" i="2"/>
  <c r="BD722" i="2"/>
  <c r="BD577" i="2"/>
  <c r="BD1097" i="2"/>
  <c r="BD1066" i="2"/>
  <c r="BD830" i="2"/>
  <c r="BD1431" i="2"/>
  <c r="BD1196" i="2"/>
  <c r="BD1062" i="2"/>
  <c r="BD965" i="2"/>
  <c r="BD1261" i="2"/>
  <c r="BD999" i="2"/>
  <c r="BD1393" i="2"/>
  <c r="BD1015" i="2"/>
  <c r="BD1389" i="2"/>
  <c r="BD1030" i="2"/>
  <c r="BD1302" i="2"/>
  <c r="BD1611" i="2"/>
  <c r="BD1053" i="2"/>
  <c r="BD746" i="2"/>
  <c r="BD1184" i="2"/>
  <c r="BD762" i="2"/>
  <c r="BD1461" i="2"/>
  <c r="BD1107" i="2"/>
  <c r="BD869" i="2"/>
  <c r="BD1510" i="2"/>
  <c r="BD850" i="2"/>
  <c r="BD1533" i="2"/>
  <c r="BD900" i="2"/>
  <c r="BD1456" i="2"/>
  <c r="BD951" i="2"/>
  <c r="BD1354" i="2"/>
  <c r="BD953" i="2"/>
  <c r="BD1242" i="2"/>
  <c r="BD998" i="2"/>
  <c r="BD1012" i="2"/>
  <c r="BD1035" i="2"/>
  <c r="BD1526" i="2"/>
  <c r="BD1193" i="2"/>
  <c r="BD1483" i="2"/>
  <c r="BD1488" i="2"/>
  <c r="BD1317" i="2"/>
  <c r="BD1618" i="2"/>
  <c r="BD1301" i="2"/>
  <c r="BD1613" i="2"/>
  <c r="BD181" i="2"/>
  <c r="BD228" i="2"/>
  <c r="BD442" i="2"/>
  <c r="BD363" i="2"/>
  <c r="BD85" i="2"/>
  <c r="BD125" i="2"/>
  <c r="BD1620" i="2"/>
  <c r="BD1161" i="2"/>
  <c r="BD1360" i="2"/>
  <c r="BD1525" i="2"/>
  <c r="BD731" i="2"/>
  <c r="BD612" i="2"/>
  <c r="BD605" i="2"/>
  <c r="BD607" i="2"/>
  <c r="BD1505" i="2"/>
  <c r="BD1195" i="2"/>
  <c r="BD842" i="2"/>
  <c r="BD723" i="2"/>
  <c r="BD1106" i="2"/>
  <c r="BD1409" i="2"/>
  <c r="BD515" i="2"/>
  <c r="BD500" i="2"/>
  <c r="BD1234" i="2"/>
  <c r="BD1099" i="2"/>
  <c r="BD904" i="2"/>
  <c r="BD776" i="2"/>
  <c r="BD806" i="2"/>
  <c r="BD898" i="2"/>
  <c r="BD1308" i="2"/>
  <c r="BD1549" i="2"/>
  <c r="BD1372" i="2"/>
  <c r="BD1205" i="2"/>
  <c r="BD940" i="2"/>
  <c r="BD866" i="2"/>
  <c r="BD266" i="2"/>
  <c r="BD673" i="2"/>
  <c r="BD160" i="2"/>
  <c r="BD144" i="2"/>
  <c r="BD277" i="2"/>
  <c r="BD262" i="2"/>
  <c r="BD338" i="2"/>
  <c r="BD811" i="2"/>
  <c r="BD1631" i="2"/>
  <c r="BD749" i="2"/>
  <c r="BD1379" i="2"/>
  <c r="BD1224" i="2"/>
  <c r="BD874" i="2"/>
  <c r="BD1502" i="2"/>
  <c r="BD1445" i="2"/>
  <c r="BD1156" i="2"/>
  <c r="BD937" i="2"/>
  <c r="BD1415" i="2"/>
  <c r="BD992" i="2"/>
  <c r="BD1512" i="2"/>
  <c r="BD1105" i="2"/>
  <c r="BD1497" i="2"/>
  <c r="BD1086" i="2"/>
  <c r="BD1394" i="2"/>
  <c r="BD782" i="2"/>
  <c r="BD1110" i="2"/>
  <c r="BD730" i="2"/>
  <c r="BD1311" i="2"/>
  <c r="BD909" i="2"/>
  <c r="BD1546" i="2"/>
  <c r="BD1307" i="2"/>
  <c r="BD1040" i="2"/>
  <c r="BD829" i="2"/>
  <c r="BD974" i="2"/>
  <c r="BD841" i="2"/>
  <c r="BD987" i="2"/>
  <c r="BD1586" i="2"/>
  <c r="BD1023" i="2"/>
  <c r="BD1530" i="2"/>
  <c r="BD1059" i="2"/>
  <c r="BD1356" i="2"/>
  <c r="BD1068" i="2"/>
  <c r="BD1208" i="2"/>
  <c r="BD1135" i="2"/>
  <c r="BD1401" i="2"/>
  <c r="BD1341" i="2"/>
  <c r="BD1093" i="2"/>
  <c r="BD1575" i="2"/>
  <c r="BD1437" i="2"/>
  <c r="BD1046" i="2"/>
  <c r="BD1416" i="2"/>
  <c r="BD1047" i="2"/>
  <c r="BD1384" i="2"/>
  <c r="BD138" i="2"/>
  <c r="BD1516" i="2"/>
  <c r="BD1222" i="2"/>
  <c r="BD1595" i="2"/>
  <c r="BD1283" i="2"/>
  <c r="BD1612" i="2"/>
  <c r="BD1281" i="2"/>
  <c r="BD1590" i="2"/>
  <c r="BD1112" i="2"/>
  <c r="BD1388" i="2"/>
  <c r="BD1361" i="2"/>
  <c r="BD1473" i="2"/>
  <c r="BD1312" i="2"/>
  <c r="BD1614" i="2"/>
  <c r="BD1173" i="2"/>
  <c r="BD1298" i="2"/>
  <c r="BD852" i="2"/>
  <c r="BD1092" i="2"/>
  <c r="BD1557" i="2"/>
  <c r="BD872" i="2"/>
  <c r="BD1164" i="2"/>
  <c r="BD1558" i="2"/>
  <c r="BD1560" i="2"/>
  <c r="BD778" i="2"/>
  <c r="BD812" i="2"/>
  <c r="BD977" i="2"/>
  <c r="BD1309" i="2"/>
  <c r="BD805" i="2"/>
  <c r="BD1238" i="2"/>
  <c r="BD1592" i="2"/>
  <c r="BD1064" i="2"/>
  <c r="BD1256" i="2"/>
  <c r="BD1562" i="2"/>
  <c r="BD914" i="2"/>
  <c r="BD918" i="2"/>
  <c r="BD899" i="2"/>
  <c r="BD832" i="2"/>
  <c r="BD840" i="2"/>
  <c r="BD922" i="2"/>
  <c r="BD800" i="2"/>
  <c r="BD556" i="2"/>
  <c r="BD416" i="2"/>
  <c r="BD203" i="2"/>
  <c r="BD309" i="2"/>
  <c r="BD159" i="2"/>
  <c r="BD1570" i="2"/>
  <c r="BD1545" i="2"/>
  <c r="BD1462" i="2"/>
  <c r="BD1280" i="2"/>
  <c r="BD868" i="2"/>
  <c r="BD1290" i="2"/>
  <c r="BD759" i="2"/>
  <c r="BD1376" i="2"/>
  <c r="BD1380" i="2"/>
  <c r="BD1142" i="2"/>
  <c r="BD910" i="2"/>
  <c r="BD712" i="2"/>
  <c r="BD834" i="2"/>
  <c r="BD372" i="2"/>
  <c r="BD1503" i="2"/>
  <c r="BD1278" i="2"/>
  <c r="BD1038" i="2"/>
  <c r="BD861" i="2"/>
  <c r="BD1535" i="2"/>
  <c r="BD720" i="2"/>
  <c r="BD480" i="2"/>
  <c r="BD526" i="2"/>
  <c r="BD239" i="2"/>
  <c r="BD767" i="2"/>
  <c r="BD1419" i="2"/>
  <c r="BD279" i="2"/>
  <c r="BD165" i="2"/>
  <c r="BD1469" i="2"/>
  <c r="BD1174" i="2"/>
  <c r="BD1573" i="2"/>
  <c r="BD1247" i="2"/>
  <c r="BD1608" i="2"/>
  <c r="BD1237" i="2"/>
  <c r="BD1565" i="2"/>
  <c r="BD1071" i="2"/>
  <c r="BD1246" i="2"/>
  <c r="BD1295" i="2"/>
  <c r="BD1408" i="2"/>
  <c r="BD1466" i="2"/>
  <c r="BD1476" i="2"/>
  <c r="BD1121" i="2"/>
  <c r="BD1194" i="2"/>
  <c r="BD854" i="2"/>
  <c r="BD1056" i="2"/>
  <c r="BD1385" i="2"/>
  <c r="BD851" i="2"/>
  <c r="BD1067" i="2"/>
  <c r="BD1435" i="2"/>
  <c r="BD1493" i="2"/>
  <c r="BD794" i="2"/>
  <c r="BD732" i="2"/>
  <c r="BD906" i="2"/>
  <c r="BD1207" i="2"/>
  <c r="BD1601" i="2"/>
  <c r="BD1201" i="2"/>
  <c r="BD1571" i="2"/>
  <c r="BD967" i="2"/>
  <c r="BD1190" i="2"/>
  <c r="BD1480" i="2"/>
  <c r="BD1584" i="2"/>
  <c r="BD1581" i="2"/>
  <c r="BD839" i="2"/>
  <c r="BD1551" i="2"/>
  <c r="BD808" i="2"/>
  <c r="BD816" i="2"/>
  <c r="BD498" i="2"/>
  <c r="BD406" i="2"/>
  <c r="BD293" i="2"/>
  <c r="BD593" i="2"/>
  <c r="BD182" i="2"/>
  <c r="BD215" i="2"/>
  <c r="BD1472" i="2"/>
  <c r="BD1489" i="2"/>
  <c r="BD1390" i="2"/>
  <c r="BD995" i="2"/>
  <c r="BD793" i="2"/>
  <c r="BD1188" i="2"/>
  <c r="BD1517" i="2"/>
  <c r="BD1293" i="2"/>
  <c r="BD1291" i="2"/>
  <c r="BD817" i="2"/>
  <c r="BD629" i="2"/>
  <c r="BD1496" i="2"/>
  <c r="BD450" i="2"/>
  <c r="BD1313" i="2"/>
  <c r="BD1287" i="2"/>
  <c r="BD1024" i="2"/>
  <c r="BD944" i="2"/>
  <c r="BD696" i="2"/>
  <c r="BD1251" i="2"/>
  <c r="BD585" i="2"/>
  <c r="BD1449" i="2"/>
  <c r="BD1621" i="2"/>
  <c r="BD113" i="2"/>
  <c r="BD488" i="2"/>
  <c r="BD1504" i="2"/>
  <c r="BD1009" i="2"/>
  <c r="BD205" i="2"/>
  <c r="BD1427" i="2"/>
  <c r="BD1130" i="2"/>
  <c r="BD1544" i="2"/>
  <c r="BD1209" i="2"/>
  <c r="BD1591" i="2"/>
  <c r="BD1198" i="2"/>
  <c r="BD1527" i="2"/>
  <c r="BD993" i="2"/>
  <c r="BD1179" i="2"/>
  <c r="BD1229" i="2"/>
  <c r="BD1272" i="2"/>
  <c r="BD1404" i="2"/>
  <c r="BD1399" i="2"/>
  <c r="BD1042" i="2"/>
  <c r="BD1169" i="2"/>
  <c r="BD1589" i="2"/>
  <c r="BD973" i="2"/>
  <c r="BD1300" i="2"/>
  <c r="BD818" i="2"/>
  <c r="BD913" i="2"/>
  <c r="BD1348" i="2"/>
  <c r="BD1468" i="2"/>
  <c r="BD1482" i="2"/>
  <c r="BD758" i="2"/>
  <c r="BD824" i="2"/>
  <c r="BD1011" i="2"/>
  <c r="BD1579" i="2"/>
  <c r="BD1170" i="2"/>
  <c r="BD1441" i="2"/>
  <c r="BD986" i="2"/>
  <c r="BD1079" i="2"/>
  <c r="BD1334" i="2"/>
  <c r="BD1542" i="2"/>
  <c r="BD1443" i="2"/>
  <c r="BD1499" i="2"/>
  <c r="BD1501" i="2"/>
  <c r="BD1602" i="2"/>
  <c r="BD620" i="2"/>
  <c r="BD443" i="2"/>
  <c r="BD356" i="2"/>
  <c r="BD233" i="2"/>
  <c r="BD484" i="2"/>
  <c r="BD162" i="2"/>
  <c r="BD576" i="2"/>
  <c r="BD1327" i="2"/>
  <c r="BD1255" i="2"/>
  <c r="BD1122" i="2"/>
  <c r="BD768" i="2"/>
  <c r="BD1474" i="2"/>
  <c r="BD761" i="2"/>
  <c r="BD1451" i="2"/>
  <c r="BD1199" i="2"/>
  <c r="BD926" i="2"/>
  <c r="BD765" i="2"/>
  <c r="BD532" i="2"/>
  <c r="BD1088" i="2"/>
  <c r="BD445" i="2"/>
  <c r="BD1204" i="2"/>
  <c r="BD1117" i="2"/>
  <c r="BD855" i="2"/>
  <c r="BD729" i="2"/>
  <c r="BD591" i="2"/>
  <c r="BD920" i="2"/>
  <c r="BD1521" i="2"/>
  <c r="BD1008" i="2"/>
  <c r="BD140" i="2"/>
  <c r="BD60" i="2"/>
  <c r="BD783" i="2"/>
  <c r="BD1132" i="2"/>
  <c r="BD619" i="2"/>
  <c r="BB1580" i="2"/>
  <c r="BB1289" i="2"/>
  <c r="BB1615" i="2"/>
  <c r="BB1209" i="2"/>
  <c r="BB1534" i="2"/>
  <c r="BB1072" i="2"/>
  <c r="BB1249" i="2"/>
  <c r="BB1349" i="2"/>
  <c r="BB1599" i="2"/>
  <c r="BB1593" i="2"/>
  <c r="BB1034" i="2"/>
  <c r="BB1200" i="2"/>
  <c r="BB1343" i="2"/>
  <c r="BB1543" i="2"/>
  <c r="BB1073" i="2"/>
  <c r="BB1285" i="2"/>
  <c r="BB923" i="2"/>
  <c r="BB1063" i="2"/>
  <c r="BB1422" i="2"/>
  <c r="BB807" i="2"/>
  <c r="BB1128" i="2"/>
  <c r="BB1018" i="2"/>
  <c r="BB1192" i="2"/>
  <c r="BB1400" i="2"/>
  <c r="BB1588" i="2"/>
  <c r="BB844" i="2"/>
  <c r="BB1444" i="2"/>
  <c r="BB990" i="2"/>
  <c r="BB1221" i="2"/>
  <c r="BB1604" i="2"/>
  <c r="BB989" i="2"/>
  <c r="BB1261" i="2"/>
  <c r="BB894" i="2"/>
  <c r="BB1581" i="2"/>
  <c r="BB899" i="2"/>
  <c r="BB1344" i="2"/>
  <c r="BB577" i="2"/>
  <c r="BB735" i="2"/>
  <c r="BB1598" i="2"/>
  <c r="BB162" i="2"/>
  <c r="BB266" i="2"/>
  <c r="BB896" i="2"/>
  <c r="BB995" i="2"/>
  <c r="BB1572" i="2"/>
  <c r="BB1178" i="2"/>
  <c r="BB608" i="2"/>
  <c r="BB1406" i="2"/>
  <c r="BB1278" i="2"/>
  <c r="BB920" i="2"/>
  <c r="BB111" i="2"/>
  <c r="BB15" i="2"/>
  <c r="BB173" i="2"/>
  <c r="BB26" i="2"/>
  <c r="BB244" i="2"/>
  <c r="BB67" i="2"/>
  <c r="BB25" i="2"/>
  <c r="BB200" i="2"/>
  <c r="BB104" i="2"/>
  <c r="BB20" i="2"/>
  <c r="BB128" i="2"/>
  <c r="BB37" i="2"/>
  <c r="BB149" i="2"/>
  <c r="BB201" i="2"/>
  <c r="BB143" i="2"/>
  <c r="BB1594" i="2"/>
  <c r="BB121" i="2"/>
  <c r="BB878" i="2"/>
  <c r="BB379" i="2"/>
  <c r="BB1124" i="2"/>
  <c r="BB466" i="2"/>
  <c r="BB1337" i="2"/>
  <c r="BB740" i="2"/>
  <c r="BB427" i="2"/>
  <c r="BB1248" i="2"/>
  <c r="BB875" i="2"/>
  <c r="BB368" i="2"/>
  <c r="BB912" i="2"/>
  <c r="BB357" i="2"/>
  <c r="BB890" i="2"/>
  <c r="BB327" i="2"/>
  <c r="BB791" i="2"/>
  <c r="BB313" i="2"/>
  <c r="BB653" i="2"/>
  <c r="BB1425" i="2"/>
  <c r="BB367" i="2"/>
  <c r="BB1159" i="2"/>
  <c r="BB471" i="2"/>
  <c r="BB245" i="2"/>
  <c r="BB770" i="2"/>
  <c r="BB418" i="2"/>
  <c r="BB1282" i="2"/>
  <c r="BB919" i="2"/>
  <c r="BB326" i="2"/>
  <c r="BB932" i="2"/>
  <c r="BB347" i="2"/>
  <c r="BB911" i="2"/>
  <c r="BB307" i="2"/>
  <c r="BB788" i="2"/>
  <c r="BB249" i="2"/>
  <c r="BB631" i="2"/>
  <c r="BB1428" i="2"/>
  <c r="BB519" i="2"/>
  <c r="BB1325" i="2"/>
  <c r="BB652" i="2"/>
  <c r="BB366" i="2"/>
  <c r="BB954" i="2"/>
  <c r="BB601" i="2"/>
  <c r="BB1432" i="2"/>
  <c r="BB1143" i="2"/>
  <c r="BB446" i="2"/>
  <c r="BB1139" i="2"/>
  <c r="BB447" i="2"/>
  <c r="BB1098" i="2"/>
  <c r="BB422" i="2"/>
  <c r="BB947" i="2"/>
  <c r="BB369" i="2"/>
  <c r="BB755" i="2"/>
  <c r="BB1523" i="2"/>
  <c r="BB81" i="2"/>
  <c r="BB315" i="2"/>
  <c r="BB92" i="2"/>
  <c r="BB51" i="2"/>
  <c r="BB169" i="2"/>
  <c r="BB84" i="2"/>
  <c r="BB411" i="2"/>
  <c r="BB220" i="2"/>
  <c r="BB102" i="2"/>
  <c r="BB221" i="2"/>
  <c r="BB147" i="2"/>
  <c r="BB218" i="2"/>
  <c r="BB311" i="2"/>
  <c r="BB209" i="2"/>
  <c r="BB1625" i="2"/>
  <c r="BB238" i="2"/>
  <c r="BB772" i="2"/>
  <c r="BB23" i="2"/>
  <c r="BB214" i="2"/>
  <c r="BB35" i="2"/>
  <c r="BB3" i="2"/>
  <c r="BB93" i="2"/>
  <c r="BB31" i="2"/>
  <c r="BB242" i="2"/>
  <c r="BB127" i="2"/>
  <c r="BB24" i="2"/>
  <c r="BB168" i="2"/>
  <c r="BB33" i="2"/>
  <c r="BB197" i="2"/>
  <c r="BB62" i="2"/>
  <c r="BB192" i="2"/>
  <c r="BB1025" i="2"/>
  <c r="BB145" i="2"/>
  <c r="BB1061" i="2"/>
  <c r="BB430" i="2"/>
  <c r="BB1243" i="2"/>
  <c r="BB543" i="2"/>
  <c r="BB305" i="2"/>
  <c r="BB835" i="2"/>
  <c r="BB487" i="2"/>
  <c r="BB1362" i="2"/>
  <c r="BB1006" i="2"/>
  <c r="BB387" i="2"/>
  <c r="BB1045" i="2"/>
  <c r="BB408" i="2"/>
  <c r="BB1020" i="2"/>
  <c r="BB346" i="2"/>
  <c r="BB892" i="2"/>
  <c r="BB330" i="2"/>
  <c r="BB727" i="2"/>
  <c r="BB1500" i="2"/>
  <c r="BB425" i="2"/>
  <c r="BB1270" i="2"/>
  <c r="BB561" i="2"/>
  <c r="BB270" i="2"/>
  <c r="BB880" i="2"/>
  <c r="BB485" i="2"/>
  <c r="BB329" i="2"/>
  <c r="BB1052" i="2"/>
  <c r="BB358" i="2"/>
  <c r="BB1065" i="2"/>
  <c r="BB371" i="2"/>
  <c r="BB1037" i="2"/>
  <c r="BB380" i="2"/>
  <c r="BB889" i="2"/>
  <c r="BB256" i="2"/>
  <c r="BB715" i="2"/>
  <c r="BB1504" i="2"/>
  <c r="BB588" i="2"/>
  <c r="BB1419" i="2"/>
  <c r="BB744" i="2"/>
  <c r="BB402" i="2"/>
  <c r="BB1087" i="2"/>
  <c r="BB685" i="2"/>
  <c r="BB510" i="2"/>
  <c r="BB1259" i="2"/>
  <c r="BB494" i="2"/>
  <c r="BB1250" i="2"/>
  <c r="BB488" i="2"/>
  <c r="BB1216" i="2"/>
  <c r="BB451" i="2"/>
  <c r="BB1069" i="2"/>
  <c r="BB389" i="2"/>
  <c r="BB827" i="2"/>
  <c r="BB1567" i="2"/>
  <c r="BB85" i="2"/>
  <c r="BB398" i="2"/>
  <c r="BB113" i="2"/>
  <c r="BB53" i="2"/>
  <c r="BB204" i="2"/>
  <c r="BB99" i="2"/>
  <c r="BB70" i="2"/>
  <c r="BB273" i="2"/>
  <c r="BB98" i="2"/>
  <c r="BB275" i="2"/>
  <c r="BB137" i="2"/>
  <c r="BB261" i="2"/>
  <c r="BB248" i="2"/>
  <c r="BB234" i="2"/>
  <c r="BB1620" i="2"/>
  <c r="BB251" i="2"/>
  <c r="BB881" i="2"/>
  <c r="BB30" i="2"/>
  <c r="BB276" i="2"/>
  <c r="BB46" i="2"/>
  <c r="BB6" i="2"/>
  <c r="BB120" i="2"/>
  <c r="BB40" i="2"/>
  <c r="BB22" i="2"/>
  <c r="BB164" i="2"/>
  <c r="BB27" i="2"/>
  <c r="BB211" i="2"/>
  <c r="BB39" i="2"/>
  <c r="BB241" i="2"/>
  <c r="BB54" i="2"/>
  <c r="BB236" i="2"/>
  <c r="BB581" i="2"/>
  <c r="BB195" i="2"/>
  <c r="BB1227" i="2"/>
  <c r="BB490" i="2"/>
  <c r="BB1350" i="2"/>
  <c r="BB636" i="2"/>
  <c r="BB331" i="2"/>
  <c r="BB963" i="2"/>
  <c r="BB563" i="2"/>
  <c r="BB419" i="2"/>
  <c r="BB1144" i="2"/>
  <c r="BB423" i="2"/>
  <c r="BB1166" i="2"/>
  <c r="BB439" i="2"/>
  <c r="BB1141" i="2"/>
  <c r="BB429" i="2"/>
  <c r="BB1013" i="2"/>
  <c r="BB349" i="2"/>
  <c r="BB799" i="2"/>
  <c r="BB1554" i="2"/>
  <c r="BB499" i="2"/>
  <c r="BB230" i="2"/>
  <c r="BB663" i="2"/>
  <c r="BB290" i="2"/>
  <c r="BB1010" i="2"/>
  <c r="BB578" i="2"/>
  <c r="BB373" i="2"/>
  <c r="BB1182" i="2"/>
  <c r="BB399" i="2"/>
  <c r="BB1189" i="2"/>
  <c r="BB410" i="2"/>
  <c r="BB1160" i="2"/>
  <c r="BB401" i="2"/>
  <c r="BB1014" i="2"/>
  <c r="BB283" i="2"/>
  <c r="BB789" i="2"/>
  <c r="BB458" i="2"/>
  <c r="BB661" i="2"/>
  <c r="BB333" i="2"/>
  <c r="BB828" i="2"/>
  <c r="BB448" i="2"/>
  <c r="BB1211" i="2"/>
  <c r="BB763" i="2"/>
  <c r="BB567" i="2"/>
  <c r="BB1364" i="2"/>
  <c r="BB553" i="2"/>
  <c r="BB1351" i="2"/>
  <c r="BB542" i="2"/>
  <c r="BB1322" i="2"/>
  <c r="BB495" i="2"/>
  <c r="BB1186" i="2"/>
  <c r="BB421" i="2"/>
  <c r="BB931" i="2"/>
  <c r="BB167" i="2"/>
  <c r="BB100" i="2"/>
  <c r="BB71" i="2"/>
  <c r="BB135" i="2"/>
  <c r="BB58" i="2"/>
  <c r="BB243" i="2"/>
  <c r="BB117" i="2"/>
  <c r="BB82" i="2"/>
  <c r="BB345" i="2"/>
  <c r="BB101" i="2"/>
  <c r="BB343" i="2"/>
  <c r="BB129" i="2"/>
  <c r="BB318" i="2"/>
  <c r="BB216" i="2"/>
  <c r="BB282" i="2"/>
  <c r="BB1556" i="2"/>
  <c r="BB278" i="2"/>
  <c r="BB1096" i="2"/>
  <c r="BB41" i="2"/>
  <c r="BB2" i="2"/>
  <c r="BB69" i="2"/>
  <c r="BB13" i="2"/>
  <c r="BB151" i="2"/>
  <c r="BB48" i="2"/>
  <c r="BB29" i="2"/>
  <c r="BB207" i="2"/>
  <c r="BB32" i="2"/>
  <c r="BB265" i="2"/>
  <c r="BB42" i="2"/>
  <c r="BB322" i="2"/>
  <c r="BB50" i="2"/>
  <c r="BB316" i="2"/>
  <c r="BB108" i="2"/>
  <c r="BB250" i="2"/>
  <c r="BB378" i="2"/>
  <c r="BB573" i="2"/>
  <c r="BB284" i="2"/>
  <c r="BB739" i="2"/>
  <c r="BB365" i="2"/>
  <c r="BB1104" i="2"/>
  <c r="BB650" i="2"/>
  <c r="BB464" i="2"/>
  <c r="BB1265" i="2"/>
  <c r="BB472" i="2"/>
  <c r="BB1279" i="2"/>
  <c r="BB482" i="2"/>
  <c r="BB1253" i="2"/>
  <c r="BB456" i="2"/>
  <c r="BB1133" i="2"/>
  <c r="BB370" i="2"/>
  <c r="BB901" i="2"/>
  <c r="BB229" i="2"/>
  <c r="BB587" i="2"/>
  <c r="BB247" i="2"/>
  <c r="BB764" i="2"/>
  <c r="BB334" i="2"/>
  <c r="BB1149" i="2"/>
  <c r="BB681" i="2"/>
  <c r="BB432" i="2"/>
  <c r="BB1303" i="2"/>
  <c r="BB462" i="2"/>
  <c r="BB1304" i="2"/>
  <c r="BB467" i="2"/>
  <c r="BB1269" i="2"/>
  <c r="BB433" i="2"/>
  <c r="BB1138" i="2"/>
  <c r="BB417" i="2"/>
  <c r="BB888" i="2"/>
  <c r="BB340" i="2"/>
  <c r="BB754" i="2"/>
  <c r="BB364" i="2"/>
  <c r="BB945" i="2"/>
  <c r="BB514" i="2"/>
  <c r="BB1323" i="2"/>
  <c r="BB867" i="2"/>
  <c r="BB632" i="2"/>
  <c r="BB1454" i="2"/>
  <c r="BB621" i="2"/>
  <c r="BB1440" i="2"/>
  <c r="BB7" i="2"/>
  <c r="BB52" i="2"/>
  <c r="BB4" i="2"/>
  <c r="BB94" i="2"/>
  <c r="BB18" i="2"/>
  <c r="BB196" i="2"/>
  <c r="BB73" i="2"/>
  <c r="BB34" i="2"/>
  <c r="BB257" i="2"/>
  <c r="BB43" i="2"/>
  <c r="BB344" i="2"/>
  <c r="BB47" i="2"/>
  <c r="BB424" i="2"/>
  <c r="BB56" i="2"/>
  <c r="BB426" i="2"/>
  <c r="BB112" i="2"/>
  <c r="BB339" i="2"/>
  <c r="BB280" i="2"/>
  <c r="BB658" i="2"/>
  <c r="BB302" i="2"/>
  <c r="BB833" i="2"/>
  <c r="BB405" i="2"/>
  <c r="BB1231" i="2"/>
  <c r="BB750" i="2"/>
  <c r="BB520" i="2"/>
  <c r="BB1378" i="2"/>
  <c r="BB538" i="2"/>
  <c r="BB1386" i="2"/>
  <c r="BB547" i="2"/>
  <c r="BB1355" i="2"/>
  <c r="BB508" i="2"/>
  <c r="BB1244" i="2"/>
  <c r="BB453" i="2"/>
  <c r="BB1016" i="2"/>
  <c r="BB240" i="2"/>
  <c r="BB683" i="2"/>
  <c r="BB272" i="2"/>
  <c r="BB876" i="2"/>
  <c r="BB400" i="2"/>
  <c r="BB1264" i="2"/>
  <c r="BB780" i="2"/>
  <c r="BB502" i="2"/>
  <c r="BB246" i="2"/>
  <c r="BB537" i="2"/>
  <c r="BB232" i="2"/>
  <c r="BB535" i="2"/>
  <c r="BB1374" i="2"/>
  <c r="BB481" i="2"/>
  <c r="BB1245" i="2"/>
  <c r="BB431" i="2"/>
  <c r="BB1007" i="2"/>
  <c r="BB359" i="2"/>
  <c r="BB845" i="2"/>
  <c r="BB396" i="2"/>
  <c r="BB1080" i="2"/>
  <c r="BB583" i="2"/>
  <c r="BB1421" i="2"/>
  <c r="BB976" i="2"/>
  <c r="BB714" i="2"/>
  <c r="BB336" i="2"/>
  <c r="BB699" i="2"/>
  <c r="BB341" i="2"/>
  <c r="BB690" i="2"/>
  <c r="BB1491" i="2"/>
  <c r="BB602" i="2"/>
  <c r="BB1391" i="2"/>
  <c r="BB497" i="2"/>
  <c r="BB1171" i="2"/>
  <c r="BB87" i="2"/>
  <c r="BB139" i="2"/>
  <c r="BB59" i="2"/>
  <c r="BB202" i="2"/>
  <c r="BB77" i="2"/>
  <c r="BB394" i="2"/>
  <c r="BB178" i="2"/>
  <c r="BB110" i="2"/>
  <c r="BB728" i="2"/>
  <c r="BB116" i="2"/>
  <c r="BB1377" i="2"/>
  <c r="BB132" i="2"/>
  <c r="BB493" i="2"/>
  <c r="BB180" i="2"/>
  <c r="BB435" i="2"/>
  <c r="BB441" i="2"/>
  <c r="BB381" i="2"/>
  <c r="BB8" i="2"/>
  <c r="BB80" i="2"/>
  <c r="BB5" i="2"/>
  <c r="BB122" i="2"/>
  <c r="BB28" i="2"/>
  <c r="BB237" i="2"/>
  <c r="BB96" i="2"/>
  <c r="BB44" i="2"/>
  <c r="BB90" i="2"/>
  <c r="BB49" i="2"/>
  <c r="BB181" i="2"/>
  <c r="BB66" i="2"/>
  <c r="BB544" i="2"/>
  <c r="BB68" i="2"/>
  <c r="BB555" i="2"/>
  <c r="BB106" i="2"/>
  <c r="BB449" i="2"/>
  <c r="BB288" i="2"/>
  <c r="BB756" i="2"/>
  <c r="BB328" i="2"/>
  <c r="BB960" i="2"/>
  <c r="BB470" i="2"/>
  <c r="BB1346" i="2"/>
  <c r="BB856" i="2"/>
  <c r="BB592" i="2"/>
  <c r="BB289" i="2"/>
  <c r="BB615" i="2"/>
  <c r="BB281" i="2"/>
  <c r="BB619" i="2"/>
  <c r="BB1442" i="2"/>
  <c r="BB566" i="2"/>
  <c r="BB1345" i="2"/>
  <c r="BB479" i="2"/>
  <c r="BB1131" i="2"/>
  <c r="BB254" i="2"/>
  <c r="BB775" i="2"/>
  <c r="BB297" i="2"/>
  <c r="BB1009" i="2"/>
  <c r="BB478" i="2"/>
  <c r="BB279" i="2"/>
  <c r="BB902" i="2"/>
  <c r="BB595" i="2"/>
  <c r="BB264" i="2"/>
  <c r="BB626" i="2"/>
  <c r="BB227" i="2"/>
  <c r="BB617" i="2"/>
  <c r="BB228" i="2"/>
  <c r="BB552" i="2"/>
  <c r="BB1347" i="2"/>
  <c r="BB452" i="2"/>
  <c r="BB1132" i="2"/>
  <c r="BB377" i="2"/>
  <c r="BB958" i="2"/>
  <c r="BB442" i="2"/>
  <c r="BB1202" i="2"/>
  <c r="BB660" i="2"/>
  <c r="BB420" i="2"/>
  <c r="BB1115" i="2"/>
  <c r="BB790" i="2"/>
  <c r="BB360" i="2"/>
  <c r="BB783" i="2"/>
  <c r="BB363" i="2"/>
  <c r="BB767" i="2"/>
  <c r="BB337" i="2"/>
  <c r="BB684" i="2"/>
  <c r="BB1467" i="2"/>
  <c r="BB540" i="2"/>
  <c r="BB1271" i="2"/>
  <c r="BB83" i="2"/>
  <c r="BB175" i="2"/>
  <c r="BB60" i="2"/>
  <c r="BB239" i="2"/>
  <c r="BB91" i="2"/>
  <c r="BB55" i="2"/>
  <c r="BB212" i="2"/>
  <c r="BB125" i="2"/>
  <c r="BB130" i="2"/>
  <c r="BB133" i="2"/>
  <c r="BB972" i="2"/>
  <c r="BB140" i="2"/>
  <c r="BB1621" i="2"/>
  <c r="BB172" i="2"/>
  <c r="BB526" i="2"/>
  <c r="BB353" i="2"/>
  <c r="BB469" i="2"/>
  <c r="BB9" i="2"/>
  <c r="BB107" i="2"/>
  <c r="BB11" i="2"/>
  <c r="BB155" i="2"/>
  <c r="BB36" i="2"/>
  <c r="BB10" i="2"/>
  <c r="BB124" i="2"/>
  <c r="BB57" i="2"/>
  <c r="BB19" i="2"/>
  <c r="BB75" i="2"/>
  <c r="BB131" i="2"/>
  <c r="BB89" i="2"/>
  <c r="BB550" i="2"/>
  <c r="BB86" i="2"/>
  <c r="BB691" i="2"/>
  <c r="BB97" i="2"/>
  <c r="BB594" i="2"/>
  <c r="BB298" i="2"/>
  <c r="BB858" i="2"/>
  <c r="BB362" i="2"/>
  <c r="BB1102" i="2"/>
  <c r="BB549" i="2"/>
  <c r="BB350" i="2"/>
  <c r="BB983" i="2"/>
  <c r="BB676" i="2"/>
  <c r="BB300" i="2"/>
  <c r="BB705" i="2"/>
  <c r="BB291" i="2"/>
  <c r="BB701" i="2"/>
  <c r="BB323" i="2"/>
  <c r="BB634" i="2"/>
  <c r="BB1430" i="2"/>
  <c r="BB523" i="2"/>
  <c r="BB1236" i="2"/>
  <c r="BB285" i="2"/>
  <c r="BB887" i="2"/>
  <c r="BB342" i="2"/>
  <c r="BB1151" i="2"/>
  <c r="BB571" i="2"/>
  <c r="BB296" i="2"/>
  <c r="BB1031" i="2"/>
  <c r="BB688" i="2"/>
  <c r="BB274" i="2"/>
  <c r="BB725" i="2"/>
  <c r="BB271" i="2"/>
  <c r="BB709" i="2"/>
  <c r="BB235" i="2"/>
  <c r="BB622" i="2"/>
  <c r="BB1433" i="2"/>
  <c r="BB504" i="2"/>
  <c r="BB1239" i="2"/>
  <c r="BB414" i="2"/>
  <c r="BB1094" i="2"/>
  <c r="BB503" i="2"/>
  <c r="BB1315" i="2"/>
  <c r="BB751" i="2"/>
  <c r="BB474" i="2"/>
  <c r="BB1233" i="2"/>
  <c r="BB893" i="2"/>
  <c r="BB384" i="2"/>
  <c r="BB885" i="2"/>
  <c r="BB385" i="2"/>
  <c r="BB865" i="2"/>
  <c r="BB361" i="2"/>
  <c r="BB757" i="2"/>
  <c r="BB1536" i="2"/>
  <c r="BB599" i="2"/>
  <c r="BB1373" i="2"/>
  <c r="BB76" i="2"/>
  <c r="BB210" i="2"/>
  <c r="BB65" i="2"/>
  <c r="BB299" i="2"/>
  <c r="BB114" i="2"/>
  <c r="BB61" i="2"/>
  <c r="BB260" i="2"/>
  <c r="BB148" i="2"/>
  <c r="BB123" i="2"/>
  <c r="BB156" i="2"/>
  <c r="BB198" i="2"/>
  <c r="BB158" i="2"/>
  <c r="BB1576" i="2"/>
  <c r="BB176" i="2"/>
  <c r="BB628" i="2"/>
  <c r="BB294" i="2"/>
  <c r="BB569" i="2"/>
  <c r="BB45" i="2"/>
  <c r="BB287" i="2"/>
  <c r="BB1230" i="2"/>
  <c r="BB787" i="2"/>
  <c r="BB395" i="2"/>
  <c r="BB303" i="2"/>
  <c r="BB1219" i="2"/>
  <c r="BB1005" i="2"/>
  <c r="BB1296" i="2"/>
  <c r="BB118" i="2"/>
  <c r="BB308" i="2"/>
  <c r="BB109" i="2"/>
  <c r="BB194" i="2"/>
  <c r="BB533" i="2"/>
  <c r="BB915" i="2"/>
  <c r="BB509" i="2"/>
  <c r="BB1114" i="2"/>
  <c r="BB585" i="2"/>
  <c r="BB1453" i="2"/>
  <c r="BB1029" i="2"/>
  <c r="BB784" i="2"/>
  <c r="BB1548" i="2"/>
  <c r="BB696" i="2"/>
  <c r="BB1520" i="2"/>
  <c r="BB729" i="2"/>
  <c r="BB1465" i="2"/>
  <c r="BB719" i="2"/>
  <c r="BB1367" i="2"/>
  <c r="BB721" i="2"/>
  <c r="BB1195" i="2"/>
  <c r="BB440" i="2"/>
  <c r="BB971" i="2"/>
  <c r="BB403" i="2"/>
  <c r="BB1212" i="2"/>
  <c r="BB654" i="2"/>
  <c r="BB1487" i="2"/>
  <c r="BB1088" i="2"/>
  <c r="BB774" i="2"/>
  <c r="BB483" i="2"/>
  <c r="BB785" i="2"/>
  <c r="BB500" i="2"/>
  <c r="BB765" i="2"/>
  <c r="BB1490" i="2"/>
  <c r="BB638" i="2"/>
  <c r="BB1380" i="2"/>
  <c r="BB665" i="2"/>
  <c r="BB1199" i="2"/>
  <c r="BB702" i="2"/>
  <c r="BB1276" i="2"/>
  <c r="BB759" i="2"/>
  <c r="BB1452" i="2"/>
  <c r="BB982" i="2"/>
  <c r="BB726" i="2"/>
  <c r="BB1397" i="2"/>
  <c r="BB1152" i="2"/>
  <c r="BB670" i="2"/>
  <c r="BB1089" i="2"/>
  <c r="BB671" i="2"/>
  <c r="BB1039" i="2"/>
  <c r="BB646" i="2"/>
  <c r="BB940" i="2"/>
  <c r="BB1545" i="2"/>
  <c r="BB866" i="2"/>
  <c r="BB1405" i="2"/>
  <c r="BB224" i="2"/>
  <c r="BB317" i="2"/>
  <c r="BB163" i="2"/>
  <c r="BB465" i="2"/>
  <c r="BB182" i="2"/>
  <c r="BB142" i="2"/>
  <c r="BB392" i="2"/>
  <c r="BB226" i="2"/>
  <c r="BB460" i="2"/>
  <c r="BB262" i="2"/>
  <c r="BB1619" i="2"/>
  <c r="BB292" i="2"/>
  <c r="BB1628" i="2"/>
  <c r="BB437" i="2"/>
  <c r="BB722" i="2"/>
  <c r="BB1002" i="2"/>
  <c r="BB620" i="2"/>
  <c r="BB883" i="2"/>
  <c r="BB1294" i="2"/>
  <c r="BB928" i="2"/>
  <c r="BB1426" i="2"/>
  <c r="BB1100" i="2"/>
  <c r="BB16" i="2"/>
  <c r="BB115" i="2"/>
  <c r="BB639" i="2"/>
  <c r="BB310" i="2"/>
  <c r="BB1262" i="2"/>
  <c r="BB795" i="2"/>
  <c r="BB575" i="2"/>
  <c r="BB415" i="2"/>
  <c r="BB354" i="2"/>
  <c r="BB253" i="2"/>
  <c r="BB72" i="2"/>
  <c r="BB188" i="2"/>
  <c r="BB186" i="2"/>
  <c r="BB517" i="2"/>
  <c r="BB1008" i="2"/>
  <c r="BB536" i="2"/>
  <c r="BB1260" i="2"/>
  <c r="BB720" i="2"/>
  <c r="BB1525" i="2"/>
  <c r="BB1150" i="2"/>
  <c r="BB859" i="2"/>
  <c r="BB551" i="2"/>
  <c r="BB861" i="2"/>
  <c r="BB568" i="2"/>
  <c r="BB882" i="2"/>
  <c r="BB1529" i="2"/>
  <c r="BB748" i="2"/>
  <c r="BB1439" i="2"/>
  <c r="BB745" i="2"/>
  <c r="BB1287" i="2"/>
  <c r="BB436" i="2"/>
  <c r="BB1091" i="2"/>
  <c r="BB444" i="2"/>
  <c r="BB1316" i="2"/>
  <c r="BB733" i="2"/>
  <c r="BB521" i="2"/>
  <c r="BB1235" i="2"/>
  <c r="BB871" i="2"/>
  <c r="BB515" i="2"/>
  <c r="BB910" i="2"/>
  <c r="BB492" i="2"/>
  <c r="BB817" i="2"/>
  <c r="BB486" i="2"/>
  <c r="BB779" i="2"/>
  <c r="BB1458" i="2"/>
  <c r="BB687" i="2"/>
  <c r="BB1293" i="2"/>
  <c r="BB737" i="2"/>
  <c r="BB1371" i="2"/>
  <c r="BB806" i="2"/>
  <c r="BB1519" i="2"/>
  <c r="BB1085" i="2"/>
  <c r="BB777" i="2"/>
  <c r="BB1474" i="2"/>
  <c r="BB1240" i="2"/>
  <c r="BB700" i="2"/>
  <c r="BB1183" i="2"/>
  <c r="BB703" i="2"/>
  <c r="BB1122" i="2"/>
  <c r="BB669" i="2"/>
  <c r="BB1001" i="2"/>
  <c r="BB1578" i="2"/>
  <c r="BB908" i="2"/>
  <c r="BB1472" i="2"/>
  <c r="BB206" i="2"/>
  <c r="BB388" i="2"/>
  <c r="BB159" i="2"/>
  <c r="BB564" i="2"/>
  <c r="BB213" i="2"/>
  <c r="BB144" i="2"/>
  <c r="BB484" i="2"/>
  <c r="BB277" i="2"/>
  <c r="BB382" i="2"/>
  <c r="BB293" i="2"/>
  <c r="BB704" i="2"/>
  <c r="BB314" i="2"/>
  <c r="BB1626" i="2"/>
  <c r="BB393" i="2"/>
  <c r="BB800" i="2"/>
  <c r="BB823" i="2"/>
  <c r="BB682" i="2"/>
  <c r="BB930" i="2"/>
  <c r="BB1379" i="2"/>
  <c r="BB991" i="2"/>
  <c r="BB1501" i="2"/>
  <c r="BB157" i="2"/>
  <c r="BB814" i="2"/>
  <c r="BB376" i="2"/>
  <c r="BB717" i="2"/>
  <c r="BB672" i="2"/>
  <c r="BB267" i="2"/>
  <c r="BB1411" i="2"/>
  <c r="BB609" i="2"/>
  <c r="BB455" i="2"/>
  <c r="BB63" i="2"/>
  <c r="BB141" i="2"/>
  <c r="BB428" i="2"/>
  <c r="BB352" i="2"/>
  <c r="BB539" i="2"/>
  <c r="BB1161" i="2"/>
  <c r="BB579" i="2"/>
  <c r="BB1360" i="2"/>
  <c r="BB809" i="2"/>
  <c r="BB604" i="2"/>
  <c r="BB1251" i="2"/>
  <c r="BB946" i="2"/>
  <c r="BB606" i="2"/>
  <c r="BB936" i="2"/>
  <c r="BB589" i="2"/>
  <c r="BB944" i="2"/>
  <c r="BB627" i="2"/>
  <c r="BB855" i="2"/>
  <c r="BB1505" i="2"/>
  <c r="BB769" i="2"/>
  <c r="BB1368" i="2"/>
  <c r="BB457" i="2"/>
  <c r="BB1204" i="2"/>
  <c r="BB491" i="2"/>
  <c r="BB1410" i="2"/>
  <c r="BB834" i="2"/>
  <c r="BB528" i="2"/>
  <c r="BB1330" i="2"/>
  <c r="BB964" i="2"/>
  <c r="BB454" i="2"/>
  <c r="BB996" i="2"/>
  <c r="BB476" i="2"/>
  <c r="BB938" i="2"/>
  <c r="BB507" i="2"/>
  <c r="BB863" i="2"/>
  <c r="BB1515" i="2"/>
  <c r="BB710" i="2"/>
  <c r="BB1376" i="2"/>
  <c r="BB776" i="2"/>
  <c r="BB1451" i="2"/>
  <c r="BB884" i="2"/>
  <c r="BB1563" i="2"/>
  <c r="BB1188" i="2"/>
  <c r="BB838" i="2"/>
  <c r="BB1540" i="2"/>
  <c r="BB1331" i="2"/>
  <c r="BB742" i="2"/>
  <c r="BB1280" i="2"/>
  <c r="BB747" i="2"/>
  <c r="BB1205" i="2"/>
  <c r="BB707" i="2"/>
  <c r="BB1083" i="2"/>
  <c r="BB662" i="2"/>
  <c r="BB943" i="2"/>
  <c r="BB1532" i="2"/>
  <c r="BB190" i="2"/>
  <c r="BB475" i="2"/>
  <c r="BB170" i="2"/>
  <c r="BB666" i="2"/>
  <c r="BB259" i="2"/>
  <c r="BB154" i="2"/>
  <c r="BB593" i="2"/>
  <c r="BB332" i="2"/>
  <c r="BB312" i="2"/>
  <c r="BB348" i="2"/>
  <c r="BB582" i="2"/>
  <c r="BB356" i="2"/>
  <c r="BB1622" i="2"/>
  <c r="BB383" i="2"/>
  <c r="BB1631" i="2"/>
  <c r="BB711" i="2"/>
  <c r="BB749" i="2"/>
  <c r="BB970" i="2"/>
  <c r="BB1459" i="2"/>
  <c r="BB1066" i="2"/>
  <c r="BB1551" i="2"/>
  <c r="BB78" i="2"/>
  <c r="BB105" i="2"/>
  <c r="BB1127" i="2"/>
  <c r="BB1507" i="2"/>
  <c r="BB355" i="2"/>
  <c r="BB706" i="2"/>
  <c r="BB837" i="2"/>
  <c r="BB968" i="2"/>
  <c r="BB679" i="2"/>
  <c r="BB79" i="2"/>
  <c r="BB325" i="2"/>
  <c r="BB177" i="2"/>
  <c r="BB1629" i="2"/>
  <c r="BB570" i="2"/>
  <c r="BB1263" i="2"/>
  <c r="BB618" i="2"/>
  <c r="BB1450" i="2"/>
  <c r="BB907" i="2"/>
  <c r="BB616" i="2"/>
  <c r="BB1383" i="2"/>
  <c r="BB1055" i="2"/>
  <c r="BB557" i="2"/>
  <c r="BB1075" i="2"/>
  <c r="BB605" i="2"/>
  <c r="BB1038" i="2"/>
  <c r="BB607" i="2"/>
  <c r="BB941" i="2"/>
  <c r="BB1553" i="2"/>
  <c r="BB797" i="2"/>
  <c r="BB1438" i="2"/>
  <c r="BB501" i="2"/>
  <c r="BB1313" i="2"/>
  <c r="BB614" i="2"/>
  <c r="BB1486" i="2"/>
  <c r="BB950" i="2"/>
  <c r="BB598" i="2"/>
  <c r="BB1409" i="2"/>
  <c r="BB1120" i="2"/>
  <c r="BB477" i="2"/>
  <c r="BB1103" i="2"/>
  <c r="BB512" i="2"/>
  <c r="BB1043" i="2"/>
  <c r="BB558" i="2"/>
  <c r="BB926" i="2"/>
  <c r="BB518" i="2"/>
  <c r="BB12" i="2"/>
  <c r="BB21" i="2"/>
  <c r="BB736" i="2"/>
  <c r="BB760" i="2"/>
  <c r="BB584" i="2"/>
  <c r="BB1158" i="2"/>
  <c r="BB252" i="2"/>
  <c r="BB530" i="2"/>
  <c r="BB1414" i="2"/>
  <c r="BB1057" i="2"/>
  <c r="BB166" i="2"/>
  <c r="BB88" i="2"/>
  <c r="BB126" i="2"/>
  <c r="BB562" i="2"/>
  <c r="BB600" i="2"/>
  <c r="BB1363" i="2"/>
  <c r="BB713" i="2"/>
  <c r="BB1521" i="2"/>
  <c r="BB1017" i="2"/>
  <c r="BB674" i="2"/>
  <c r="BB1464" i="2"/>
  <c r="BB1175" i="2"/>
  <c r="BB591" i="2"/>
  <c r="BB1176" i="2"/>
  <c r="BB643" i="2"/>
  <c r="BB1126" i="2"/>
  <c r="BB630" i="2"/>
  <c r="BB1024" i="2"/>
  <c r="BB613" i="2"/>
  <c r="BB831" i="2"/>
  <c r="BB1503" i="2"/>
  <c r="BB548" i="2"/>
  <c r="BB1407" i="2"/>
  <c r="BB723" i="2"/>
  <c r="BB445" i="2"/>
  <c r="BB1106" i="2"/>
  <c r="BB675" i="2"/>
  <c r="BB1496" i="2"/>
  <c r="BB1228" i="2"/>
  <c r="BB505" i="2"/>
  <c r="BB1220" i="2"/>
  <c r="BB527" i="2"/>
  <c r="BB1142" i="2"/>
  <c r="BB546" i="2"/>
  <c r="BB1004" i="2"/>
  <c r="BB516" i="2"/>
  <c r="BB904" i="2"/>
  <c r="BB1509" i="2"/>
  <c r="BB903" i="2"/>
  <c r="BB1561" i="2"/>
  <c r="BB1070" i="2"/>
  <c r="BB716" i="2"/>
  <c r="BB1382" i="2"/>
  <c r="BB1019" i="2"/>
  <c r="BB793" i="2"/>
  <c r="BB1492" i="2"/>
  <c r="BB802" i="2"/>
  <c r="BB1447" i="2"/>
  <c r="BB803" i="2"/>
  <c r="BB1390" i="2"/>
  <c r="BB781" i="2"/>
  <c r="BB1255" i="2"/>
  <c r="BB708" i="2"/>
  <c r="BB1076" i="2"/>
  <c r="BB1596" i="2"/>
  <c r="BB189" i="2"/>
  <c r="BB673" i="2"/>
  <c r="BB217" i="2"/>
  <c r="BB153" i="2"/>
  <c r="BB375" i="2"/>
  <c r="BB193" i="2"/>
  <c r="BB152" i="2"/>
  <c r="BB511" i="2"/>
  <c r="BB233" i="2"/>
  <c r="BB506" i="2"/>
  <c r="BB390" i="2"/>
  <c r="BB473" i="2"/>
  <c r="BB811" i="2"/>
  <c r="BB443" i="2"/>
  <c r="BB1627" i="2"/>
  <c r="BB559" i="2"/>
  <c r="BB922" i="2"/>
  <c r="BB1097" i="2"/>
  <c r="BB1602" i="2"/>
  <c r="BB1224" i="2"/>
  <c r="BB832" i="2"/>
  <c r="BB1431" i="2"/>
  <c r="BB134" i="2"/>
  <c r="BB103" i="2"/>
  <c r="BB351" i="2"/>
  <c r="BB319" i="2"/>
  <c r="BB1335" i="2"/>
  <c r="BB796" i="2"/>
  <c r="BB565" i="2"/>
  <c r="BB1338" i="2"/>
  <c r="BB391" i="2"/>
  <c r="BB1457" i="2"/>
  <c r="BB386" i="2"/>
  <c r="BB183" i="2"/>
  <c r="BB187" i="2"/>
  <c r="BB258" i="2"/>
  <c r="BB649" i="2"/>
  <c r="BB1449" i="2"/>
  <c r="BB804" i="2"/>
  <c r="BB525" i="2"/>
  <c r="BB1125" i="2"/>
  <c r="BB734" i="2"/>
  <c r="BB1535" i="2"/>
  <c r="BB1274" i="2"/>
  <c r="BB612" i="2"/>
  <c r="BB1277" i="2"/>
  <c r="BB633" i="2"/>
  <c r="BB1217" i="2"/>
  <c r="BB624" i="2"/>
  <c r="BB1101" i="2"/>
  <c r="BB637" i="2"/>
  <c r="BB969" i="2"/>
  <c r="BB1550" i="2"/>
  <c r="BB603" i="2"/>
  <c r="BB1484" i="2"/>
  <c r="BB820" i="2"/>
  <c r="BB450" i="2"/>
  <c r="BB1225" i="2"/>
  <c r="BB743" i="2"/>
  <c r="BB580" i="2"/>
  <c r="BB1332" i="2"/>
  <c r="BB532" i="2"/>
  <c r="BB1314" i="2"/>
  <c r="BB554" i="2"/>
  <c r="BB1234" i="2"/>
  <c r="BB572" i="2"/>
  <c r="BB1099" i="2"/>
  <c r="BB522" i="2"/>
  <c r="BB948" i="2"/>
  <c r="BB1555" i="2"/>
  <c r="BB975" i="2"/>
  <c r="BB641" i="2"/>
  <c r="BB1177" i="2"/>
  <c r="BB761" i="2"/>
  <c r="BB1463" i="2"/>
  <c r="BB1116" i="2"/>
  <c r="BB868" i="2"/>
  <c r="BB1549" i="2"/>
  <c r="BB860" i="2"/>
  <c r="BB1514" i="2"/>
  <c r="BB847" i="2"/>
  <c r="BB1462" i="2"/>
  <c r="BB813" i="2"/>
  <c r="BB1336" i="2"/>
  <c r="BB753" i="2"/>
  <c r="BB1162" i="2"/>
  <c r="BB949" i="2"/>
  <c r="BB208" i="2"/>
  <c r="BB215" i="2"/>
  <c r="BB255" i="2"/>
  <c r="BB146" i="2"/>
  <c r="BB468" i="2"/>
  <c r="BB219" i="2"/>
  <c r="BB161" i="2"/>
  <c r="BB611" i="2"/>
  <c r="BB222" i="2"/>
  <c r="BB596" i="2"/>
  <c r="BB338" i="2"/>
  <c r="BB556" i="2"/>
  <c r="BB694" i="2"/>
  <c r="BB498" i="2"/>
  <c r="BB1624" i="2"/>
  <c r="BB524" i="2"/>
  <c r="BB1605" i="2"/>
  <c r="BB1168" i="2"/>
  <c r="BB808" i="2"/>
  <c r="BB1305" i="2"/>
  <c r="BB874" i="2"/>
  <c r="BB1499" i="2"/>
  <c r="BB1196" i="2"/>
  <c r="BB980" i="2"/>
  <c r="BB1542" i="2"/>
  <c r="BB981" i="2"/>
  <c r="BB1562" i="2"/>
  <c r="BB1049" i="2"/>
  <c r="BB1512" i="2"/>
  <c r="BB1064" i="2"/>
  <c r="BB1441" i="2"/>
  <c r="BB1060" i="2"/>
  <c r="BB1340" i="2"/>
  <c r="BB805" i="2"/>
  <c r="BB1011" i="2"/>
  <c r="BB695" i="2"/>
  <c r="BB1284" i="2"/>
  <c r="BB812" i="2"/>
  <c r="BB1482" i="2"/>
  <c r="BB1206" i="2"/>
  <c r="BB939" i="2"/>
  <c r="BB1558" i="2"/>
  <c r="BB913" i="2"/>
  <c r="BB1587" i="2"/>
  <c r="BB934" i="2"/>
  <c r="BB1557" i="2"/>
  <c r="BB973" i="2"/>
  <c r="BB1423" i="2"/>
  <c r="BB1022" i="2"/>
  <c r="BB1298" i="2"/>
  <c r="BB1042" i="2"/>
  <c r="BB1111" i="2"/>
  <c r="BB1074" i="2"/>
  <c r="BB1312" i="2"/>
  <c r="BB1272" i="2"/>
  <c r="BB1547" i="2"/>
  <c r="BB1541" i="2"/>
  <c r="BB1388" i="2"/>
  <c r="BB993" i="2"/>
  <c r="BB1358" i="2"/>
  <c r="BB1000" i="2"/>
  <c r="BB1328" i="2"/>
  <c r="BB1612" i="2"/>
  <c r="BB1283" i="2"/>
  <c r="BB1595" i="2"/>
  <c r="BB17" i="2"/>
  <c r="BB38" i="2"/>
  <c r="BB978" i="2"/>
  <c r="BB792" i="2"/>
  <c r="BB321" i="2"/>
  <c r="BB301" i="2"/>
  <c r="BB1339" i="2"/>
  <c r="BB1021" i="2"/>
  <c r="BB541" i="2"/>
  <c r="BB95" i="2"/>
  <c r="BB64" i="2"/>
  <c r="BB434" i="2"/>
  <c r="BB397" i="2"/>
  <c r="BB320" i="2"/>
  <c r="BB698" i="2"/>
  <c r="BB1518" i="2"/>
  <c r="BB891" i="2"/>
  <c r="BB529" i="2"/>
  <c r="BB1232" i="2"/>
  <c r="BB826" i="2"/>
  <c r="BB677" i="2"/>
  <c r="BB1366" i="2"/>
  <c r="BB647" i="2"/>
  <c r="BB1369" i="2"/>
  <c r="BB625" i="2"/>
  <c r="BB1306" i="2"/>
  <c r="BB655" i="2"/>
  <c r="BB1187" i="2"/>
  <c r="BB659" i="2"/>
  <c r="BB1050" i="2"/>
  <c r="BB1582" i="2"/>
  <c r="BB741" i="2"/>
  <c r="BB409" i="2"/>
  <c r="BB933" i="2"/>
  <c r="BB438" i="2"/>
  <c r="BB1318" i="2"/>
  <c r="BB848" i="2"/>
  <c r="BB651" i="2"/>
  <c r="BB1434" i="2"/>
  <c r="BB513" i="2"/>
  <c r="BB1403" i="2"/>
  <c r="BB545" i="2"/>
  <c r="BB1329" i="2"/>
  <c r="BB590" i="2"/>
  <c r="BB1191" i="2"/>
  <c r="BB597" i="2"/>
  <c r="BB1028" i="2"/>
  <c r="BB645" i="2"/>
  <c r="BB1077" i="2"/>
  <c r="BB680" i="2"/>
  <c r="BB1273" i="2"/>
  <c r="BB815" i="2"/>
  <c r="BB1528" i="2"/>
  <c r="BB1214" i="2"/>
  <c r="BB942" i="2"/>
  <c r="BB1583" i="2"/>
  <c r="BB925" i="2"/>
  <c r="BB1559" i="2"/>
  <c r="BB895" i="2"/>
  <c r="BB1524" i="2"/>
  <c r="BB857" i="2"/>
  <c r="BB1420" i="2"/>
  <c r="BB786" i="2"/>
  <c r="BB1241" i="2"/>
  <c r="BB304" i="2"/>
  <c r="BB225" i="2"/>
  <c r="BB191" i="2"/>
  <c r="BB306" i="2"/>
  <c r="BB150" i="2"/>
  <c r="BB574" i="2"/>
  <c r="BB263" i="2"/>
  <c r="BB179" i="2"/>
  <c r="BB724" i="2"/>
  <c r="BB223" i="2"/>
  <c r="BB692" i="2"/>
  <c r="BB295" i="2"/>
  <c r="BB644" i="2"/>
  <c r="BB586" i="2"/>
  <c r="BB560" i="2"/>
  <c r="BB1412" i="2"/>
  <c r="BB534" i="2"/>
  <c r="BB879" i="2"/>
  <c r="BB1123" i="2"/>
  <c r="BB840" i="2"/>
  <c r="BB1352" i="2"/>
  <c r="BB929" i="2"/>
  <c r="BB1502" i="2"/>
  <c r="BB1288" i="2"/>
  <c r="BB1062" i="2"/>
  <c r="BB1584" i="2"/>
  <c r="BB1051" i="2"/>
  <c r="BB1603" i="2"/>
  <c r="BB1079" i="2"/>
  <c r="BB1585" i="2"/>
  <c r="BB1105" i="2"/>
  <c r="BB1497" i="2"/>
  <c r="BB1086" i="2"/>
  <c r="BB1394" i="2"/>
  <c r="BB782" i="2"/>
  <c r="BB1110" i="2"/>
  <c r="BB730" i="2"/>
  <c r="BB1311" i="2"/>
  <c r="BB909" i="2"/>
  <c r="BB1546" i="2"/>
  <c r="BB1307" i="2"/>
  <c r="BB1040" i="2"/>
  <c r="BB829" i="2"/>
  <c r="BB974" i="2"/>
  <c r="BB841" i="2"/>
  <c r="BB987" i="2"/>
  <c r="BB1586" i="2"/>
  <c r="BB1023" i="2"/>
  <c r="BB1530" i="2"/>
  <c r="BB1059" i="2"/>
  <c r="BB1356" i="2"/>
  <c r="BB1068" i="2"/>
  <c r="BB1208" i="2"/>
  <c r="BB1135" i="2"/>
  <c r="BB1401" i="2"/>
  <c r="BB1341" i="2"/>
  <c r="BB1093" i="2"/>
  <c r="BB1575" i="2"/>
  <c r="BB1437" i="2"/>
  <c r="BB1046" i="2"/>
  <c r="BB1416" i="2"/>
  <c r="BB1047" i="2"/>
  <c r="BB1384" i="2"/>
  <c r="BB997" i="2"/>
  <c r="BB1320" i="2"/>
  <c r="BB1609" i="2"/>
  <c r="BB14" i="2"/>
  <c r="BB1552" i="2"/>
  <c r="BB1254" i="2"/>
  <c r="BB1573" i="2"/>
  <c r="BB1167" i="2"/>
  <c r="BB1485" i="2"/>
  <c r="BB1613" i="2"/>
  <c r="BB1197" i="2"/>
  <c r="BB1258" i="2"/>
  <c r="BB1488" i="2"/>
  <c r="BB1569" i="2"/>
  <c r="BB1539" i="2"/>
  <c r="BB1035" i="2"/>
  <c r="BB1286" i="2"/>
  <c r="BB1470" i="2"/>
  <c r="BB953" i="2"/>
  <c r="BB1213" i="2"/>
  <c r="BB849" i="2"/>
  <c r="BB900" i="2"/>
  <c r="BB1342" i="2"/>
  <c r="BB798" i="2"/>
  <c r="BB869" i="2"/>
  <c r="BB927" i="2"/>
  <c r="BB1090" i="2"/>
  <c r="BB1184" i="2"/>
  <c r="BB1475" i="2"/>
  <c r="BB801" i="2"/>
  <c r="BB1302" i="2"/>
  <c r="BB962" i="2"/>
  <c r="BB1180" i="2"/>
  <c r="BB1460" i="2"/>
  <c r="BB999" i="2"/>
  <c r="BB1181" i="2"/>
  <c r="BB1381" i="2"/>
  <c r="BB1443" i="2"/>
  <c r="BB839" i="2"/>
  <c r="BB1147" i="2"/>
  <c r="BB623" i="2"/>
  <c r="BB406" i="2"/>
  <c r="BB413" i="2"/>
  <c r="BB160" i="2"/>
  <c r="BB1570" i="2"/>
  <c r="BB752" i="2"/>
  <c r="BB768" i="2"/>
  <c r="BB1290" i="2"/>
  <c r="BB825" i="2"/>
  <c r="BB1413" i="2"/>
  <c r="BB489" i="2"/>
  <c r="BB686" i="2"/>
  <c r="BB1365" i="2"/>
  <c r="BB136" i="2"/>
  <c r="BB404" i="2"/>
  <c r="BB138" i="2"/>
  <c r="BB1516" i="2"/>
  <c r="BB1222" i="2"/>
  <c r="BB1544" i="2"/>
  <c r="BB1129" i="2"/>
  <c r="BB1429" i="2"/>
  <c r="BB1607" i="2"/>
  <c r="BB1163" i="2"/>
  <c r="BB1155" i="2"/>
  <c r="BB1424" i="2"/>
  <c r="BB1531" i="2"/>
  <c r="BB1478" i="2"/>
  <c r="BB985" i="2"/>
  <c r="BB1226" i="2"/>
  <c r="BB1417" i="2"/>
  <c r="BB870" i="2"/>
  <c r="BB1153" i="2"/>
  <c r="BB819" i="2"/>
  <c r="BB916" i="2"/>
  <c r="BB1252" i="2"/>
  <c r="BB873" i="2"/>
  <c r="BB864" i="2"/>
  <c r="BB846" i="2"/>
  <c r="BB988" i="2"/>
  <c r="BB1082" i="2"/>
  <c r="BB1398" i="2"/>
  <c r="BB766" i="2"/>
  <c r="BB1268" i="2"/>
  <c r="BB1606" i="2"/>
  <c r="BB1146" i="2"/>
  <c r="BB1393" i="2"/>
  <c r="BB959" i="2"/>
  <c r="BB1109" i="2"/>
  <c r="BB1319" i="2"/>
  <c r="BB1508" i="2"/>
  <c r="BB1506" i="2"/>
  <c r="BB877" i="2"/>
  <c r="BB1210" i="2"/>
  <c r="BB286" i="2"/>
  <c r="BB203" i="2"/>
  <c r="BB374" i="2"/>
  <c r="BB1327" i="2"/>
  <c r="BB1566" i="2"/>
  <c r="BB640" i="2"/>
  <c r="BB898" i="2"/>
  <c r="BB667" i="2"/>
  <c r="BB656" i="2"/>
  <c r="BB1095" i="2"/>
  <c r="BB1395" i="2"/>
  <c r="BB531" i="2"/>
  <c r="BB74" i="2"/>
  <c r="BB119" i="2"/>
  <c r="BB165" i="2"/>
  <c r="BB1469" i="2"/>
  <c r="BB1174" i="2"/>
  <c r="BB1498" i="2"/>
  <c r="BB1078" i="2"/>
  <c r="BB1281" i="2"/>
  <c r="BB1590" i="2"/>
  <c r="BB1112" i="2"/>
  <c r="BB1317" i="2"/>
  <c r="BB1361" i="2"/>
  <c r="BB1473" i="2"/>
  <c r="BB1526" i="2"/>
  <c r="BB1614" i="2"/>
  <c r="BB1173" i="2"/>
  <c r="BB1242" i="2"/>
  <c r="BB852" i="2"/>
  <c r="BB1092" i="2"/>
  <c r="BB1456" i="2"/>
  <c r="BB872" i="2"/>
  <c r="BB1164" i="2"/>
  <c r="BB1510" i="2"/>
  <c r="BB1560" i="2"/>
  <c r="BB778" i="2"/>
  <c r="BB762" i="2"/>
  <c r="BB977" i="2"/>
  <c r="BB1309" i="2"/>
  <c r="BB1611" i="2"/>
  <c r="BB1238" i="2"/>
  <c r="BB1592" i="2"/>
  <c r="BB1015" i="2"/>
  <c r="BB1321" i="2"/>
  <c r="BB935" i="2"/>
  <c r="BB1033" i="2"/>
  <c r="BB1223" i="2"/>
  <c r="BB1445" i="2"/>
  <c r="BB1357" i="2"/>
  <c r="BB1522" i="2"/>
  <c r="BB1630" i="2"/>
  <c r="BB461" i="2"/>
  <c r="BB697" i="2"/>
  <c r="BB185" i="2"/>
  <c r="BB1003" i="2"/>
  <c r="BB1299" i="2"/>
  <c r="BB1418" i="2"/>
  <c r="BB664" i="2"/>
  <c r="BB1446" i="2"/>
  <c r="BB1481" i="2"/>
  <c r="BB372" i="2"/>
  <c r="BB657" i="2"/>
  <c r="BB994" i="2"/>
  <c r="BB843" i="2"/>
  <c r="BB199" i="2"/>
  <c r="BB205" i="2"/>
  <c r="BB1427" i="2"/>
  <c r="BB1130" i="2"/>
  <c r="BB1455" i="2"/>
  <c r="BB1044" i="2"/>
  <c r="BB1237" i="2"/>
  <c r="BB1565" i="2"/>
  <c r="BB1071" i="2"/>
  <c r="BB1246" i="2"/>
  <c r="BB1295" i="2"/>
  <c r="BB1408" i="2"/>
  <c r="BB1466" i="2"/>
  <c r="BB1476" i="2"/>
  <c r="BB1121" i="2"/>
  <c r="BB1194" i="2"/>
  <c r="BB854" i="2"/>
  <c r="BB1056" i="2"/>
  <c r="BB1385" i="2"/>
  <c r="BB851" i="2"/>
  <c r="BB1067" i="2"/>
  <c r="BB1435" i="2"/>
  <c r="BB1493" i="2"/>
  <c r="BB794" i="2"/>
  <c r="BB732" i="2"/>
  <c r="BB906" i="2"/>
  <c r="BB1207" i="2"/>
  <c r="BB1601" i="2"/>
  <c r="BB1201" i="2"/>
  <c r="BB1571" i="2"/>
  <c r="BB967" i="2"/>
  <c r="BB1256" i="2"/>
  <c r="BB917" i="2"/>
  <c r="BB984" i="2"/>
  <c r="BB1156" i="2"/>
  <c r="BB1375" i="2"/>
  <c r="BB1275" i="2"/>
  <c r="BB1203" i="2"/>
  <c r="BB635" i="2"/>
  <c r="BB1623" i="2"/>
  <c r="BB324" i="2"/>
  <c r="BB174" i="2"/>
  <c r="BB821" i="2"/>
  <c r="BB952" i="2"/>
  <c r="BB1054" i="2"/>
  <c r="BB1370" i="2"/>
  <c r="BB1113" i="2"/>
  <c r="BB629" i="2"/>
  <c r="BB842" i="2"/>
  <c r="BB1448" i="2"/>
  <c r="BB480" i="2"/>
  <c r="BB412" i="2"/>
  <c r="BB1616" i="2"/>
  <c r="BB1392" i="2"/>
  <c r="BB1081" i="2"/>
  <c r="BB1402" i="2"/>
  <c r="BB1608" i="2"/>
  <c r="BB1198" i="2"/>
  <c r="BB1527" i="2"/>
  <c r="BB1618" i="2"/>
  <c r="BB1179" i="2"/>
  <c r="BB1229" i="2"/>
  <c r="BB1193" i="2"/>
  <c r="BB1404" i="2"/>
  <c r="BB1399" i="2"/>
  <c r="BB998" i="2"/>
  <c r="BB1169" i="2"/>
  <c r="BB1589" i="2"/>
  <c r="BB951" i="2"/>
  <c r="BB1300" i="2"/>
  <c r="BB818" i="2"/>
  <c r="BB850" i="2"/>
  <c r="BB1348" i="2"/>
  <c r="BB1468" i="2"/>
  <c r="BB1461" i="2"/>
  <c r="BB758" i="2"/>
  <c r="BB824" i="2"/>
  <c r="BB1053" i="2"/>
  <c r="BB1579" i="2"/>
  <c r="BB1170" i="2"/>
  <c r="BB1389" i="2"/>
  <c r="BB986" i="2"/>
  <c r="BB1190" i="2"/>
  <c r="BB1480" i="2"/>
  <c r="BB937" i="2"/>
  <c r="BB1215" i="2"/>
  <c r="BB1119" i="2"/>
  <c r="BB1185" i="2"/>
  <c r="BB1041" i="2"/>
  <c r="BB407" i="2"/>
  <c r="BB416" i="2"/>
  <c r="BB171" i="2"/>
  <c r="BB576" i="2"/>
  <c r="BB689" i="2"/>
  <c r="BB773" i="2"/>
  <c r="BB1577" i="2"/>
  <c r="BB966" i="2"/>
  <c r="BB738" i="2"/>
  <c r="BB1513" i="2"/>
  <c r="BB463" i="2"/>
  <c r="BB610" i="2"/>
  <c r="BB822" i="2"/>
  <c r="BB459" i="2"/>
  <c r="BB1610" i="2"/>
  <c r="BB1353" i="2"/>
  <c r="BB1058" i="2"/>
  <c r="BB1359" i="2"/>
  <c r="BB1591" i="2"/>
  <c r="BB1157" i="2"/>
  <c r="BB1471" i="2"/>
  <c r="BB1511" i="2"/>
  <c r="BB1617" i="2"/>
  <c r="BB1165" i="2"/>
  <c r="BB1136" i="2"/>
  <c r="BB1333" i="2"/>
  <c r="BB1310" i="2"/>
  <c r="BB1597" i="2"/>
  <c r="BB1145" i="2"/>
  <c r="BB1564" i="2"/>
  <c r="BB924" i="2"/>
  <c r="BB1218" i="2"/>
  <c r="BB836" i="2"/>
  <c r="BB886" i="2"/>
  <c r="BB1257" i="2"/>
  <c r="BB1396" i="2"/>
  <c r="BB1387" i="2"/>
  <c r="BB1538" i="2"/>
  <c r="BB771" i="2"/>
  <c r="BB961" i="2"/>
  <c r="BB1537" i="2"/>
  <c r="BB1134" i="2"/>
  <c r="BB1326" i="2"/>
  <c r="BB956" i="2"/>
  <c r="BB1137" i="2"/>
  <c r="BB1415" i="2"/>
  <c r="BB914" i="2"/>
  <c r="BB1148" i="2"/>
  <c r="BB1048" i="2"/>
  <c r="BB1026" i="2"/>
  <c r="BB862" i="2"/>
  <c r="BB496" i="2"/>
  <c r="BB231" i="2"/>
  <c r="BB678" i="2"/>
  <c r="BB269" i="2"/>
  <c r="BB1489" i="2"/>
  <c r="BB648" i="2"/>
  <c r="BB1308" i="2"/>
  <c r="BB718" i="2"/>
  <c r="BB642" i="2"/>
  <c r="BB712" i="2"/>
  <c r="BB1117" i="2"/>
  <c r="BB1479" i="2"/>
  <c r="BB668" i="2"/>
  <c r="BB810" i="2"/>
  <c r="BB1600" i="2"/>
  <c r="BB1324" i="2"/>
  <c r="BB1032" i="2"/>
  <c r="BB1247" i="2"/>
  <c r="BB1568" i="2"/>
  <c r="BB1118" i="2"/>
  <c r="BB1301" i="2"/>
  <c r="BB1436" i="2"/>
  <c r="BB1494" i="2"/>
  <c r="BB1483" i="2"/>
  <c r="BB1084" i="2"/>
  <c r="BB1266" i="2"/>
  <c r="BB1012" i="2"/>
  <c r="BB1574" i="2"/>
  <c r="BB1108" i="2"/>
  <c r="BB1354" i="2"/>
  <c r="BB897" i="2"/>
  <c r="BB1140" i="2"/>
  <c r="BB1533" i="2"/>
  <c r="BB853" i="2"/>
  <c r="BB1154" i="2"/>
  <c r="BB1107" i="2"/>
  <c r="BB1292" i="2"/>
  <c r="BB1477" i="2"/>
  <c r="BB746" i="2"/>
  <c r="BB905" i="2"/>
  <c r="BB1495" i="2"/>
  <c r="BB1030" i="2"/>
  <c r="BB1267" i="2"/>
  <c r="BB979" i="2"/>
  <c r="BB992" i="2"/>
  <c r="BB1334" i="2"/>
  <c r="BB965" i="2"/>
  <c r="BB918" i="2"/>
  <c r="BB957" i="2"/>
  <c r="BB830" i="2"/>
  <c r="BB816" i="2"/>
  <c r="BB1036" i="2"/>
  <c r="BB268" i="2"/>
  <c r="BB309" i="2"/>
  <c r="BB184" i="2"/>
  <c r="BB1172" i="2"/>
  <c r="BB1372" i="2"/>
  <c r="BB921" i="2"/>
  <c r="BB1517" i="2"/>
  <c r="BB1291" i="2"/>
  <c r="BB955" i="2"/>
  <c r="BB693" i="2"/>
  <c r="BB731" i="2"/>
  <c r="BB1297" i="2"/>
  <c r="BB1027" i="2"/>
  <c r="AZ165" i="2"/>
  <c r="AZ1469" i="2"/>
  <c r="AZ1174" i="2"/>
  <c r="AZ1573" i="2"/>
  <c r="AZ1247" i="2"/>
  <c r="AZ1608" i="2"/>
  <c r="AZ1281" i="2"/>
  <c r="AZ1613" i="2"/>
  <c r="AZ1301" i="2"/>
  <c r="AZ1618" i="2"/>
  <c r="AZ1317" i="2"/>
  <c r="AZ1488" i="2"/>
  <c r="AZ1483" i="2"/>
  <c r="AZ1193" i="2"/>
  <c r="AZ1526" i="2"/>
  <c r="AZ1035" i="2"/>
  <c r="AZ1012" i="2"/>
  <c r="AZ998" i="2"/>
  <c r="AZ1145" i="2"/>
  <c r="AZ1564" i="2"/>
  <c r="AZ951" i="2"/>
  <c r="AZ1218" i="2"/>
  <c r="AZ836" i="2"/>
  <c r="AZ850" i="2"/>
  <c r="AZ1257" i="2"/>
  <c r="AZ1396" i="2"/>
  <c r="AZ1461" i="2"/>
  <c r="AZ1538" i="2"/>
  <c r="AZ771" i="2"/>
  <c r="AZ1053" i="2"/>
  <c r="AZ1537" i="2"/>
  <c r="AZ1134" i="2"/>
  <c r="AZ1389" i="2"/>
  <c r="AZ956" i="2"/>
  <c r="AZ1137" i="2"/>
  <c r="AZ1480" i="2"/>
  <c r="AZ914" i="2"/>
  <c r="AZ1148" i="2"/>
  <c r="AZ1119" i="2"/>
  <c r="AZ1185" i="2"/>
  <c r="AZ1344" i="2"/>
  <c r="AZ1602" i="2"/>
  <c r="AZ930" i="2"/>
  <c r="AZ577" i="2"/>
  <c r="AZ1627" i="2"/>
  <c r="AZ393" i="2"/>
  <c r="AZ644" i="2"/>
  <c r="AZ704" i="2"/>
  <c r="AZ222" i="2"/>
  <c r="AZ277" i="2"/>
  <c r="AZ144" i="2"/>
  <c r="AZ160" i="2"/>
  <c r="AZ215" i="2"/>
  <c r="AZ266" i="2"/>
  <c r="AZ866" i="2"/>
  <c r="AZ940" i="2"/>
  <c r="AZ1205" i="2"/>
  <c r="AZ1372" i="2"/>
  <c r="AZ1583" i="2"/>
  <c r="AZ1308" i="2"/>
  <c r="AZ898" i="2"/>
  <c r="AZ806" i="2"/>
  <c r="AZ776" i="2"/>
  <c r="AZ948" i="2"/>
  <c r="AZ1191" i="2"/>
  <c r="AZ1329" i="2"/>
  <c r="AZ500" i="2"/>
  <c r="AZ515" i="2"/>
  <c r="AZ1409" i="2"/>
  <c r="AZ1225" i="2"/>
  <c r="AZ820" i="2"/>
  <c r="AZ842" i="2"/>
  <c r="AZ1505" i="2"/>
  <c r="AZ606" i="2"/>
  <c r="AZ570" i="2"/>
  <c r="AZ30" i="2"/>
  <c r="AZ276" i="2"/>
  <c r="AZ46" i="2"/>
  <c r="AZ6" i="2"/>
  <c r="AZ120" i="2"/>
  <c r="AZ40" i="2"/>
  <c r="AZ22" i="2"/>
  <c r="AZ164" i="2"/>
  <c r="AZ27" i="2"/>
  <c r="AZ211" i="2"/>
  <c r="AZ39" i="2"/>
  <c r="AZ241" i="2"/>
  <c r="AZ54" i="2"/>
  <c r="AZ236" i="2"/>
  <c r="AZ581" i="2"/>
  <c r="AZ195" i="2"/>
  <c r="AZ1227" i="2"/>
  <c r="AZ490" i="2"/>
  <c r="AZ1350" i="2"/>
  <c r="AZ636" i="2"/>
  <c r="AZ331" i="2"/>
  <c r="AZ963" i="2"/>
  <c r="AZ563" i="2"/>
  <c r="AZ419" i="2"/>
  <c r="AZ1144" i="2"/>
  <c r="AZ423" i="2"/>
  <c r="AZ1166" i="2"/>
  <c r="AZ439" i="2"/>
  <c r="AZ1141" i="2"/>
  <c r="AZ429" i="2"/>
  <c r="AZ1013" i="2"/>
  <c r="AZ349" i="2"/>
  <c r="AZ799" i="2"/>
  <c r="AZ1554" i="2"/>
  <c r="AZ499" i="2"/>
  <c r="AZ230" i="2"/>
  <c r="AZ663" i="2"/>
  <c r="AZ290" i="2"/>
  <c r="AZ1010" i="2"/>
  <c r="AZ578" i="2"/>
  <c r="AZ373" i="2"/>
  <c r="AZ1182" i="2"/>
  <c r="AZ399" i="2"/>
  <c r="AZ1189" i="2"/>
  <c r="AZ410" i="2"/>
  <c r="AZ1160" i="2"/>
  <c r="AZ401" i="2"/>
  <c r="AZ1014" i="2"/>
  <c r="AZ283" i="2"/>
  <c r="AZ789" i="2"/>
  <c r="AZ458" i="2"/>
  <c r="AZ661" i="2"/>
  <c r="AZ333" i="2"/>
  <c r="AZ828" i="2"/>
  <c r="AZ448" i="2"/>
  <c r="AZ1211" i="2"/>
  <c r="AZ763" i="2"/>
  <c r="AZ567" i="2"/>
  <c r="AZ1364" i="2"/>
  <c r="AZ553" i="2"/>
  <c r="AZ1351" i="2"/>
  <c r="AZ542" i="2"/>
  <c r="AZ1322" i="2"/>
  <c r="AZ495" i="2"/>
  <c r="AZ1186" i="2"/>
  <c r="AZ421" i="2"/>
  <c r="AZ931" i="2"/>
  <c r="AZ167" i="2"/>
  <c r="AZ100" i="2"/>
  <c r="AZ71" i="2"/>
  <c r="AZ135" i="2"/>
  <c r="AZ58" i="2"/>
  <c r="AZ243" i="2"/>
  <c r="AZ117" i="2"/>
  <c r="AZ82" i="2"/>
  <c r="AZ345" i="2"/>
  <c r="AZ101" i="2"/>
  <c r="AZ343" i="2"/>
  <c r="AZ129" i="2"/>
  <c r="AZ318" i="2"/>
  <c r="AZ216" i="2"/>
  <c r="AZ282" i="2"/>
  <c r="AZ1556" i="2"/>
  <c r="AZ278" i="2"/>
  <c r="AZ1096" i="2"/>
  <c r="AZ41" i="2"/>
  <c r="AZ2" i="2"/>
  <c r="AZ69" i="2"/>
  <c r="AZ13" i="2"/>
  <c r="AZ151" i="2"/>
  <c r="AZ48" i="2"/>
  <c r="AZ29" i="2"/>
  <c r="AZ207" i="2"/>
  <c r="AZ32" i="2"/>
  <c r="AZ265" i="2"/>
  <c r="AZ42" i="2"/>
  <c r="AZ322" i="2"/>
  <c r="AZ50" i="2"/>
  <c r="AZ316" i="2"/>
  <c r="AZ108" i="2"/>
  <c r="AZ250" i="2"/>
  <c r="AZ378" i="2"/>
  <c r="AZ573" i="2"/>
  <c r="AZ284" i="2"/>
  <c r="AZ739" i="2"/>
  <c r="AZ365" i="2"/>
  <c r="AZ1104" i="2"/>
  <c r="AZ650" i="2"/>
  <c r="AZ464" i="2"/>
  <c r="AZ1265" i="2"/>
  <c r="AZ472" i="2"/>
  <c r="AZ1279" i="2"/>
  <c r="AZ482" i="2"/>
  <c r="AZ1253" i="2"/>
  <c r="AZ456" i="2"/>
  <c r="AZ1133" i="2"/>
  <c r="AZ370" i="2"/>
  <c r="AZ901" i="2"/>
  <c r="AZ229" i="2"/>
  <c r="AZ587" i="2"/>
  <c r="AZ247" i="2"/>
  <c r="AZ764" i="2"/>
  <c r="AZ334" i="2"/>
  <c r="AZ1149" i="2"/>
  <c r="AZ681" i="2"/>
  <c r="AZ432" i="2"/>
  <c r="AZ1303" i="2"/>
  <c r="AZ462" i="2"/>
  <c r="AZ1304" i="2"/>
  <c r="AZ467" i="2"/>
  <c r="AZ1269" i="2"/>
  <c r="AZ433" i="2"/>
  <c r="AZ1138" i="2"/>
  <c r="AZ417" i="2"/>
  <c r="AZ888" i="2"/>
  <c r="AZ340" i="2"/>
  <c r="AZ754" i="2"/>
  <c r="AZ364" i="2"/>
  <c r="AZ945" i="2"/>
  <c r="AZ514" i="2"/>
  <c r="AZ1323" i="2"/>
  <c r="AZ867" i="2"/>
  <c r="AZ632" i="2"/>
  <c r="AZ1454" i="2"/>
  <c r="AZ621" i="2"/>
  <c r="AZ1440" i="2"/>
  <c r="AZ609" i="2"/>
  <c r="AZ1414" i="2"/>
  <c r="AZ541" i="2"/>
  <c r="AZ1296" i="2"/>
  <c r="AZ455" i="2"/>
  <c r="AZ1057" i="2"/>
  <c r="AZ95" i="2"/>
  <c r="AZ118" i="2"/>
  <c r="AZ63" i="2"/>
  <c r="AZ166" i="2"/>
  <c r="AZ64" i="2"/>
  <c r="AZ308" i="2"/>
  <c r="AZ141" i="2"/>
  <c r="AZ88" i="2"/>
  <c r="AZ434" i="2"/>
  <c r="AZ109" i="2"/>
  <c r="AZ428" i="2"/>
  <c r="AZ126" i="2"/>
  <c r="AZ397" i="2"/>
  <c r="AZ194" i="2"/>
  <c r="AZ352" i="2"/>
  <c r="AZ562" i="2"/>
  <c r="AZ320" i="2"/>
  <c r="AZ533" i="2"/>
  <c r="AZ7" i="2"/>
  <c r="AZ52" i="2"/>
  <c r="AZ4" i="2"/>
  <c r="AZ94" i="2"/>
  <c r="AZ18" i="2"/>
  <c r="AZ196" i="2"/>
  <c r="AZ73" i="2"/>
  <c r="AZ34" i="2"/>
  <c r="AZ257" i="2"/>
  <c r="AZ43" i="2"/>
  <c r="AZ344" i="2"/>
  <c r="AZ47" i="2"/>
  <c r="AZ424" i="2"/>
  <c r="AZ56" i="2"/>
  <c r="AZ426" i="2"/>
  <c r="AZ112" i="2"/>
  <c r="AZ339" i="2"/>
  <c r="AZ280" i="2"/>
  <c r="AZ658" i="2"/>
  <c r="AZ302" i="2"/>
  <c r="AZ833" i="2"/>
  <c r="AZ405" i="2"/>
  <c r="AZ1231" i="2"/>
  <c r="AZ750" i="2"/>
  <c r="AZ520" i="2"/>
  <c r="AZ1378" i="2"/>
  <c r="AZ538" i="2"/>
  <c r="AZ1386" i="2"/>
  <c r="AZ547" i="2"/>
  <c r="AZ1355" i="2"/>
  <c r="AZ508" i="2"/>
  <c r="AZ1244" i="2"/>
  <c r="AZ453" i="2"/>
  <c r="AZ1016" i="2"/>
  <c r="AZ240" i="2"/>
  <c r="AZ683" i="2"/>
  <c r="AZ272" i="2"/>
  <c r="AZ876" i="2"/>
  <c r="AZ400" i="2"/>
  <c r="AZ1264" i="2"/>
  <c r="AZ780" i="2"/>
  <c r="AZ502" i="2"/>
  <c r="AZ246" i="2"/>
  <c r="AZ537" i="2"/>
  <c r="AZ232" i="2"/>
  <c r="AZ535" i="2"/>
  <c r="AZ1374" i="2"/>
  <c r="AZ481" i="2"/>
  <c r="AZ1245" i="2"/>
  <c r="AZ431" i="2"/>
  <c r="AZ1007" i="2"/>
  <c r="AZ359" i="2"/>
  <c r="AZ845" i="2"/>
  <c r="AZ396" i="2"/>
  <c r="AZ1080" i="2"/>
  <c r="AZ583" i="2"/>
  <c r="AZ1421" i="2"/>
  <c r="AZ976" i="2"/>
  <c r="AZ714" i="2"/>
  <c r="AZ336" i="2"/>
  <c r="AZ699" i="2"/>
  <c r="AZ341" i="2"/>
  <c r="AZ690" i="2"/>
  <c r="AZ1491" i="2"/>
  <c r="AZ602" i="2"/>
  <c r="AZ1391" i="2"/>
  <c r="AZ497" i="2"/>
  <c r="AZ1171" i="2"/>
  <c r="AZ87" i="2"/>
  <c r="AZ139" i="2"/>
  <c r="AZ59" i="2"/>
  <c r="AZ202" i="2"/>
  <c r="AZ77" i="2"/>
  <c r="AZ394" i="2"/>
  <c r="AZ178" i="2"/>
  <c r="AZ110" i="2"/>
  <c r="AZ728" i="2"/>
  <c r="AZ116" i="2"/>
  <c r="AZ1377" i="2"/>
  <c r="AZ132" i="2"/>
  <c r="AZ493" i="2"/>
  <c r="AZ180" i="2"/>
  <c r="AZ435" i="2"/>
  <c r="AZ441" i="2"/>
  <c r="AZ381" i="2"/>
  <c r="AZ8" i="2"/>
  <c r="AZ80" i="2"/>
  <c r="AZ5" i="2"/>
  <c r="AZ122" i="2"/>
  <c r="AZ28" i="2"/>
  <c r="AZ237" i="2"/>
  <c r="AZ96" i="2"/>
  <c r="AZ44" i="2"/>
  <c r="AZ90" i="2"/>
  <c r="AZ49" i="2"/>
  <c r="AZ181" i="2"/>
  <c r="AZ66" i="2"/>
  <c r="AZ544" i="2"/>
  <c r="AZ68" i="2"/>
  <c r="AZ555" i="2"/>
  <c r="AZ106" i="2"/>
  <c r="AZ449" i="2"/>
  <c r="AZ288" i="2"/>
  <c r="AZ756" i="2"/>
  <c r="AZ328" i="2"/>
  <c r="AZ960" i="2"/>
  <c r="AZ470" i="2"/>
  <c r="AZ1346" i="2"/>
  <c r="AZ856" i="2"/>
  <c r="AZ592" i="2"/>
  <c r="AZ289" i="2"/>
  <c r="AZ615" i="2"/>
  <c r="AZ281" i="2"/>
  <c r="AZ619" i="2"/>
  <c r="AZ1442" i="2"/>
  <c r="AZ566" i="2"/>
  <c r="AZ1345" i="2"/>
  <c r="AZ479" i="2"/>
  <c r="AZ1131" i="2"/>
  <c r="AZ254" i="2"/>
  <c r="AZ775" i="2"/>
  <c r="AZ297" i="2"/>
  <c r="AZ1009" i="2"/>
  <c r="AZ478" i="2"/>
  <c r="AZ279" i="2"/>
  <c r="AZ902" i="2"/>
  <c r="AZ595" i="2"/>
  <c r="AZ264" i="2"/>
  <c r="AZ626" i="2"/>
  <c r="AZ227" i="2"/>
  <c r="AZ617" i="2"/>
  <c r="AZ228" i="2"/>
  <c r="AZ552" i="2"/>
  <c r="AZ1347" i="2"/>
  <c r="AZ452" i="2"/>
  <c r="AZ1132" i="2"/>
  <c r="AZ377" i="2"/>
  <c r="AZ958" i="2"/>
  <c r="AZ442" i="2"/>
  <c r="AZ1202" i="2"/>
  <c r="AZ660" i="2"/>
  <c r="AZ420" i="2"/>
  <c r="AZ1115" i="2"/>
  <c r="AZ790" i="2"/>
  <c r="AZ360" i="2"/>
  <c r="AZ783" i="2"/>
  <c r="AZ363" i="2"/>
  <c r="AZ767" i="2"/>
  <c r="AZ337" i="2"/>
  <c r="AZ684" i="2"/>
  <c r="AZ1467" i="2"/>
  <c r="AZ540" i="2"/>
  <c r="AZ1271" i="2"/>
  <c r="AZ83" i="2"/>
  <c r="AZ175" i="2"/>
  <c r="AZ60" i="2"/>
  <c r="AZ239" i="2"/>
  <c r="AZ91" i="2"/>
  <c r="AZ55" i="2"/>
  <c r="AZ212" i="2"/>
  <c r="AZ125" i="2"/>
  <c r="AZ130" i="2"/>
  <c r="AZ133" i="2"/>
  <c r="AZ972" i="2"/>
  <c r="AZ140" i="2"/>
  <c r="AZ1621" i="2"/>
  <c r="AZ172" i="2"/>
  <c r="AZ526" i="2"/>
  <c r="AZ353" i="2"/>
  <c r="AZ469" i="2"/>
  <c r="AZ9" i="2"/>
  <c r="AZ107" i="2"/>
  <c r="AZ11" i="2"/>
  <c r="AZ155" i="2"/>
  <c r="AZ36" i="2"/>
  <c r="AZ10" i="2"/>
  <c r="AZ124" i="2"/>
  <c r="AZ57" i="2"/>
  <c r="AZ19" i="2"/>
  <c r="AZ75" i="2"/>
  <c r="AZ131" i="2"/>
  <c r="AZ89" i="2"/>
  <c r="AZ550" i="2"/>
  <c r="AZ86" i="2"/>
  <c r="AZ691" i="2"/>
  <c r="AZ97" i="2"/>
  <c r="AZ594" i="2"/>
  <c r="AZ298" i="2"/>
  <c r="AZ858" i="2"/>
  <c r="AZ362" i="2"/>
  <c r="AZ1102" i="2"/>
  <c r="AZ549" i="2"/>
  <c r="AZ350" i="2"/>
  <c r="AZ983" i="2"/>
  <c r="AZ676" i="2"/>
  <c r="AZ300" i="2"/>
  <c r="AZ705" i="2"/>
  <c r="AZ291" i="2"/>
  <c r="AZ701" i="2"/>
  <c r="AZ323" i="2"/>
  <c r="AZ634" i="2"/>
  <c r="AZ1430" i="2"/>
  <c r="AZ523" i="2"/>
  <c r="AZ1236" i="2"/>
  <c r="AZ285" i="2"/>
  <c r="AZ887" i="2"/>
  <c r="AZ342" i="2"/>
  <c r="AZ1151" i="2"/>
  <c r="AZ571" i="2"/>
  <c r="AZ296" i="2"/>
  <c r="AZ1031" i="2"/>
  <c r="AZ688" i="2"/>
  <c r="AZ274" i="2"/>
  <c r="AZ725" i="2"/>
  <c r="AZ271" i="2"/>
  <c r="AZ709" i="2"/>
  <c r="AZ235" i="2"/>
  <c r="AZ622" i="2"/>
  <c r="AZ1433" i="2"/>
  <c r="AZ504" i="2"/>
  <c r="AZ1239" i="2"/>
  <c r="AZ414" i="2"/>
  <c r="AZ1094" i="2"/>
  <c r="AZ503" i="2"/>
  <c r="AZ1315" i="2"/>
  <c r="AZ751" i="2"/>
  <c r="AZ474" i="2"/>
  <c r="AZ1233" i="2"/>
  <c r="AZ893" i="2"/>
  <c r="AZ384" i="2"/>
  <c r="AZ885" i="2"/>
  <c r="AZ385" i="2"/>
  <c r="AZ865" i="2"/>
  <c r="AZ361" i="2"/>
  <c r="AZ757" i="2"/>
  <c r="AZ1536" i="2"/>
  <c r="AZ599" i="2"/>
  <c r="AZ1373" i="2"/>
  <c r="AZ76" i="2"/>
  <c r="AZ210" i="2"/>
  <c r="AZ65" i="2"/>
  <c r="AZ299" i="2"/>
  <c r="AZ114" i="2"/>
  <c r="AZ61" i="2"/>
  <c r="AZ260" i="2"/>
  <c r="AZ148" i="2"/>
  <c r="AZ123" i="2"/>
  <c r="AZ156" i="2"/>
  <c r="AZ198" i="2"/>
  <c r="AZ158" i="2"/>
  <c r="AZ1576" i="2"/>
  <c r="AZ176" i="2"/>
  <c r="AZ628" i="2"/>
  <c r="AZ294" i="2"/>
  <c r="AZ569" i="2"/>
  <c r="AZ12" i="2"/>
  <c r="AZ134" i="2"/>
  <c r="AZ17" i="2"/>
  <c r="AZ199" i="2"/>
  <c r="AZ45" i="2"/>
  <c r="AZ16" i="2"/>
  <c r="AZ157" i="2"/>
  <c r="AZ78" i="2"/>
  <c r="AZ21" i="2"/>
  <c r="AZ103" i="2"/>
  <c r="AZ38" i="2"/>
  <c r="AZ119" i="2"/>
  <c r="AZ287" i="2"/>
  <c r="AZ115" i="2"/>
  <c r="AZ814" i="2"/>
  <c r="AZ105" i="2"/>
  <c r="AZ736" i="2"/>
  <c r="AZ351" i="2"/>
  <c r="AZ978" i="2"/>
  <c r="AZ404" i="2"/>
  <c r="AZ1230" i="2"/>
  <c r="AZ639" i="2"/>
  <c r="AZ376" i="2"/>
  <c r="AZ1127" i="2"/>
  <c r="AZ760" i="2"/>
  <c r="AZ319" i="2"/>
  <c r="AZ792" i="2"/>
  <c r="AZ335" i="2"/>
  <c r="AZ787" i="2"/>
  <c r="AZ310" i="2"/>
  <c r="AZ717" i="2"/>
  <c r="AZ1507" i="2"/>
  <c r="AZ584" i="2"/>
  <c r="AZ1335" i="2"/>
  <c r="AZ321" i="2"/>
  <c r="AZ1027" i="2"/>
  <c r="AZ395" i="2"/>
  <c r="AZ1262" i="2"/>
  <c r="AZ672" i="2"/>
  <c r="AZ355" i="2"/>
  <c r="AZ1158" i="2"/>
  <c r="AZ796" i="2"/>
  <c r="AZ301" i="2"/>
  <c r="AZ810" i="2"/>
  <c r="AZ303" i="2"/>
  <c r="AZ795" i="2"/>
  <c r="AZ267" i="2"/>
  <c r="AZ706" i="2"/>
  <c r="AZ252" i="2"/>
  <c r="AZ565" i="2"/>
  <c r="AZ1339" i="2"/>
  <c r="AZ459" i="2"/>
  <c r="AZ1219" i="2"/>
  <c r="AZ575" i="2"/>
  <c r="AZ1411" i="2"/>
  <c r="AZ837" i="2"/>
  <c r="AZ530" i="2"/>
  <c r="AZ1338" i="2"/>
  <c r="AZ1021" i="2"/>
  <c r="AZ412" i="2"/>
  <c r="AZ1005" i="2"/>
  <c r="AZ415" i="2"/>
  <c r="AZ968" i="2"/>
  <c r="AZ391" i="2"/>
  <c r="AZ843" i="2"/>
  <c r="AZ354" i="2"/>
  <c r="AZ679" i="2"/>
  <c r="AZ1457" i="2"/>
  <c r="AZ74" i="2"/>
  <c r="AZ253" i="2"/>
  <c r="AZ79" i="2"/>
  <c r="AZ386" i="2"/>
  <c r="AZ136" i="2"/>
  <c r="AZ72" i="2"/>
  <c r="AZ325" i="2"/>
  <c r="AZ183" i="2"/>
  <c r="AZ111" i="2"/>
  <c r="AZ188" i="2"/>
  <c r="AZ177" i="2"/>
  <c r="AZ187" i="2"/>
  <c r="AZ1297" i="2"/>
  <c r="AZ186" i="2"/>
  <c r="AZ1629" i="2"/>
  <c r="AZ258" i="2"/>
  <c r="AZ668" i="2"/>
  <c r="AZ244" i="2"/>
  <c r="AZ104" i="2"/>
  <c r="AZ149" i="2"/>
  <c r="AZ121" i="2"/>
  <c r="AZ466" i="2"/>
  <c r="AZ1248" i="2"/>
  <c r="AZ357" i="2"/>
  <c r="AZ313" i="2"/>
  <c r="AZ1159" i="2"/>
  <c r="AZ418" i="2"/>
  <c r="AZ932" i="2"/>
  <c r="AZ788" i="2"/>
  <c r="AZ519" i="2"/>
  <c r="AZ954" i="2"/>
  <c r="AZ446" i="2"/>
  <c r="AZ422" i="2"/>
  <c r="AZ1523" i="2"/>
  <c r="AZ51" i="2"/>
  <c r="AZ220" i="2"/>
  <c r="AZ218" i="2"/>
  <c r="AZ238" i="2"/>
  <c r="AZ649" i="2"/>
  <c r="AZ1449" i="2"/>
  <c r="AZ804" i="2"/>
  <c r="AZ525" i="2"/>
  <c r="AZ1125" i="2"/>
  <c r="AZ734" i="2"/>
  <c r="AZ1535" i="2"/>
  <c r="AZ1274" i="2"/>
  <c r="AZ612" i="2"/>
  <c r="AZ1277" i="2"/>
  <c r="AZ633" i="2"/>
  <c r="AZ1217" i="2"/>
  <c r="AZ624" i="2"/>
  <c r="AZ1101" i="2"/>
  <c r="AZ637" i="2"/>
  <c r="AZ969" i="2"/>
  <c r="AZ1550" i="2"/>
  <c r="AZ3" i="2"/>
  <c r="AZ127" i="2"/>
  <c r="AZ197" i="2"/>
  <c r="AZ145" i="2"/>
  <c r="AZ543" i="2"/>
  <c r="AZ1362" i="2"/>
  <c r="AZ408" i="2"/>
  <c r="AZ330" i="2"/>
  <c r="AZ1270" i="2"/>
  <c r="AZ485" i="2"/>
  <c r="AZ1065" i="2"/>
  <c r="AZ889" i="2"/>
  <c r="AZ588" i="2"/>
  <c r="AZ1087" i="2"/>
  <c r="AZ494" i="2"/>
  <c r="AZ451" i="2"/>
  <c r="AZ1567" i="2"/>
  <c r="AZ53" i="2"/>
  <c r="AZ273" i="2"/>
  <c r="AZ261" i="2"/>
  <c r="AZ251" i="2"/>
  <c r="AZ698" i="2"/>
  <c r="AZ1518" i="2"/>
  <c r="AZ891" i="2"/>
  <c r="AZ529" i="2"/>
  <c r="AZ1232" i="2"/>
  <c r="AZ826" i="2"/>
  <c r="AZ677" i="2"/>
  <c r="AZ1366" i="2"/>
  <c r="AZ647" i="2"/>
  <c r="AZ1369" i="2"/>
  <c r="AZ625" i="2"/>
  <c r="AZ1306" i="2"/>
  <c r="AZ655" i="2"/>
  <c r="AZ1187" i="2"/>
  <c r="AZ659" i="2"/>
  <c r="AZ1050" i="2"/>
  <c r="AZ1582" i="2"/>
  <c r="AZ15" i="2"/>
  <c r="AZ67" i="2"/>
  <c r="AZ20" i="2"/>
  <c r="AZ201" i="2"/>
  <c r="AZ878" i="2"/>
  <c r="AZ1337" i="2"/>
  <c r="AZ875" i="2"/>
  <c r="AZ890" i="2"/>
  <c r="AZ653" i="2"/>
  <c r="AZ471" i="2"/>
  <c r="AZ1282" i="2"/>
  <c r="AZ347" i="2"/>
  <c r="AZ249" i="2"/>
  <c r="AZ1325" i="2"/>
  <c r="AZ601" i="2"/>
  <c r="AZ1139" i="2"/>
  <c r="AZ947" i="2"/>
  <c r="AZ81" i="2"/>
  <c r="AZ169" i="2"/>
  <c r="AZ102" i="2"/>
  <c r="AZ311" i="2"/>
  <c r="AZ772" i="2"/>
  <c r="AZ822" i="2"/>
  <c r="AZ480" i="2"/>
  <c r="AZ994" i="2"/>
  <c r="AZ531" i="2"/>
  <c r="AZ1365" i="2"/>
  <c r="AZ920" i="2"/>
  <c r="AZ731" i="2"/>
  <c r="AZ1479" i="2"/>
  <c r="AZ610" i="2"/>
  <c r="AZ1448" i="2"/>
  <c r="AZ657" i="2"/>
  <c r="AZ1395" i="2"/>
  <c r="AZ686" i="2"/>
  <c r="AZ1278" i="2"/>
  <c r="AZ693" i="2"/>
  <c r="AZ1117" i="2"/>
  <c r="AZ23" i="2"/>
  <c r="AZ93" i="2"/>
  <c r="AZ24" i="2"/>
  <c r="AZ62" i="2"/>
  <c r="AZ1061" i="2"/>
  <c r="AZ305" i="2"/>
  <c r="AZ1006" i="2"/>
  <c r="AZ1020" i="2"/>
  <c r="AZ727" i="2"/>
  <c r="AZ561" i="2"/>
  <c r="AZ329" i="2"/>
  <c r="AZ371" i="2"/>
  <c r="AZ256" i="2"/>
  <c r="AZ1419" i="2"/>
  <c r="AZ685" i="2"/>
  <c r="AZ1250" i="2"/>
  <c r="AZ1069" i="2"/>
  <c r="AZ85" i="2"/>
  <c r="AZ204" i="2"/>
  <c r="AZ98" i="2"/>
  <c r="AZ248" i="2"/>
  <c r="AZ881" i="2"/>
  <c r="AZ915" i="2"/>
  <c r="AZ509" i="2"/>
  <c r="AZ1114" i="2"/>
  <c r="AZ585" i="2"/>
  <c r="AZ1453" i="2"/>
  <c r="AZ1029" i="2"/>
  <c r="AZ784" i="2"/>
  <c r="AZ1548" i="2"/>
  <c r="AZ696" i="2"/>
  <c r="AZ1520" i="2"/>
  <c r="AZ729" i="2"/>
  <c r="AZ1465" i="2"/>
  <c r="AZ719" i="2"/>
  <c r="AZ1367" i="2"/>
  <c r="AZ721" i="2"/>
  <c r="AZ1195" i="2"/>
  <c r="AZ173" i="2"/>
  <c r="AZ25" i="2"/>
  <c r="AZ128" i="2"/>
  <c r="AZ143" i="2"/>
  <c r="AZ379" i="2"/>
  <c r="AZ740" i="2"/>
  <c r="AZ368" i="2"/>
  <c r="AZ327" i="2"/>
  <c r="AZ1425" i="2"/>
  <c r="AZ245" i="2"/>
  <c r="AZ919" i="2"/>
  <c r="AZ911" i="2"/>
  <c r="AZ631" i="2"/>
  <c r="AZ652" i="2"/>
  <c r="AZ1432" i="2"/>
  <c r="AZ447" i="2"/>
  <c r="AZ369" i="2"/>
  <c r="AZ315" i="2"/>
  <c r="AZ84" i="2"/>
  <c r="AZ221" i="2"/>
  <c r="AZ209" i="2"/>
  <c r="AZ517" i="2"/>
  <c r="AZ1008" i="2"/>
  <c r="AZ536" i="2"/>
  <c r="AZ1260" i="2"/>
  <c r="AZ720" i="2"/>
  <c r="AZ1525" i="2"/>
  <c r="AZ1150" i="2"/>
  <c r="AZ859" i="2"/>
  <c r="AZ551" i="2"/>
  <c r="AZ861" i="2"/>
  <c r="AZ568" i="2"/>
  <c r="AZ882" i="2"/>
  <c r="AZ1529" i="2"/>
  <c r="AZ748" i="2"/>
  <c r="AZ1439" i="2"/>
  <c r="AZ745" i="2"/>
  <c r="AZ1287" i="2"/>
  <c r="AZ214" i="2"/>
  <c r="AZ31" i="2"/>
  <c r="AZ168" i="2"/>
  <c r="AZ192" i="2"/>
  <c r="AZ430" i="2"/>
  <c r="AZ835" i="2"/>
  <c r="AZ387" i="2"/>
  <c r="AZ346" i="2"/>
  <c r="AZ1500" i="2"/>
  <c r="AZ270" i="2"/>
  <c r="AZ1052" i="2"/>
  <c r="AZ1037" i="2"/>
  <c r="AZ715" i="2"/>
  <c r="AZ744" i="2"/>
  <c r="AZ510" i="2"/>
  <c r="AZ488" i="2"/>
  <c r="AZ389" i="2"/>
  <c r="AZ398" i="2"/>
  <c r="AZ99" i="2"/>
  <c r="AZ275" i="2"/>
  <c r="AZ234" i="2"/>
  <c r="AZ539" i="2"/>
  <c r="AZ1161" i="2"/>
  <c r="AZ579" i="2"/>
  <c r="AZ35" i="2"/>
  <c r="AZ242" i="2"/>
  <c r="AZ33" i="2"/>
  <c r="AZ1025" i="2"/>
  <c r="AZ1243" i="2"/>
  <c r="AZ487" i="2"/>
  <c r="AZ1045" i="2"/>
  <c r="AZ892" i="2"/>
  <c r="AZ425" i="2"/>
  <c r="AZ880" i="2"/>
  <c r="AZ358" i="2"/>
  <c r="AZ380" i="2"/>
  <c r="AZ1504" i="2"/>
  <c r="AZ402" i="2"/>
  <c r="AZ1259" i="2"/>
  <c r="AZ1216" i="2"/>
  <c r="AZ827" i="2"/>
  <c r="AZ113" i="2"/>
  <c r="AZ70" i="2"/>
  <c r="AZ137" i="2"/>
  <c r="AZ1620" i="2"/>
  <c r="AZ600" i="2"/>
  <c r="AZ1363" i="2"/>
  <c r="AZ713" i="2"/>
  <c r="AZ1521" i="2"/>
  <c r="AZ1017" i="2"/>
  <c r="AZ674" i="2"/>
  <c r="AZ1464" i="2"/>
  <c r="AZ1175" i="2"/>
  <c r="AZ591" i="2"/>
  <c r="AZ1176" i="2"/>
  <c r="AZ643" i="2"/>
  <c r="AZ1126" i="2"/>
  <c r="AZ630" i="2"/>
  <c r="AZ1024" i="2"/>
  <c r="AZ613" i="2"/>
  <c r="AZ831" i="2"/>
  <c r="AZ1503" i="2"/>
  <c r="AZ548" i="2"/>
  <c r="AZ1407" i="2"/>
  <c r="AZ723" i="2"/>
  <c r="AZ445" i="2"/>
  <c r="AZ1106" i="2"/>
  <c r="AZ675" i="2"/>
  <c r="AZ1496" i="2"/>
  <c r="AZ1228" i="2"/>
  <c r="AZ505" i="2"/>
  <c r="AZ1220" i="2"/>
  <c r="AZ527" i="2"/>
  <c r="AZ1142" i="2"/>
  <c r="AZ546" i="2"/>
  <c r="AZ1004" i="2"/>
  <c r="AZ516" i="2"/>
  <c r="AZ904" i="2"/>
  <c r="AZ1509" i="2"/>
  <c r="AZ903" i="2"/>
  <c r="AZ1561" i="2"/>
  <c r="AZ1070" i="2"/>
  <c r="AZ716" i="2"/>
  <c r="AZ1382" i="2"/>
  <c r="AZ1019" i="2"/>
  <c r="AZ793" i="2"/>
  <c r="AZ1492" i="2"/>
  <c r="AZ802" i="2"/>
  <c r="AZ1447" i="2"/>
  <c r="AZ803" i="2"/>
  <c r="AZ1390" i="2"/>
  <c r="AZ781" i="2"/>
  <c r="AZ1255" i="2"/>
  <c r="AZ708" i="2"/>
  <c r="AZ1076" i="2"/>
  <c r="AZ1596" i="2"/>
  <c r="AZ189" i="2"/>
  <c r="AZ673" i="2"/>
  <c r="AZ217" i="2"/>
  <c r="AZ153" i="2"/>
  <c r="AZ375" i="2"/>
  <c r="AZ193" i="2"/>
  <c r="AZ152" i="2"/>
  <c r="AZ511" i="2"/>
  <c r="AZ233" i="2"/>
  <c r="AZ506" i="2"/>
  <c r="AZ390" i="2"/>
  <c r="AZ473" i="2"/>
  <c r="AZ811" i="2"/>
  <c r="AZ26" i="2"/>
  <c r="AZ367" i="2"/>
  <c r="AZ755" i="2"/>
  <c r="AZ1360" i="2"/>
  <c r="AZ946" i="2"/>
  <c r="AZ944" i="2"/>
  <c r="AZ769" i="2"/>
  <c r="AZ501" i="2"/>
  <c r="AZ1484" i="2"/>
  <c r="AZ933" i="2"/>
  <c r="AZ489" i="2"/>
  <c r="AZ1487" i="2"/>
  <c r="AZ1235" i="2"/>
  <c r="AZ964" i="2"/>
  <c r="AZ477" i="2"/>
  <c r="AZ1314" i="2"/>
  <c r="AZ545" i="2"/>
  <c r="AZ1413" i="2"/>
  <c r="AZ638" i="2"/>
  <c r="AZ1458" i="2"/>
  <c r="AZ710" i="2"/>
  <c r="AZ1446" i="2"/>
  <c r="AZ975" i="2"/>
  <c r="AZ680" i="2"/>
  <c r="AZ1370" i="2"/>
  <c r="AZ982" i="2"/>
  <c r="AZ777" i="2"/>
  <c r="AZ1540" i="2"/>
  <c r="AZ1418" i="2"/>
  <c r="AZ860" i="2"/>
  <c r="AZ1559" i="2"/>
  <c r="AZ952" i="2"/>
  <c r="AZ646" i="2"/>
  <c r="AZ1001" i="2"/>
  <c r="AZ662" i="2"/>
  <c r="AZ1003" i="2"/>
  <c r="AZ949" i="2"/>
  <c r="AZ225" i="2"/>
  <c r="AZ174" i="2"/>
  <c r="AZ465" i="2"/>
  <c r="AZ213" i="2"/>
  <c r="AZ154" i="2"/>
  <c r="AZ697" i="2"/>
  <c r="AZ611" i="2"/>
  <c r="AZ223" i="2"/>
  <c r="AZ1623" i="2"/>
  <c r="AZ292" i="2"/>
  <c r="AZ1626" i="2"/>
  <c r="AZ383" i="2"/>
  <c r="AZ1631" i="2"/>
  <c r="AZ711" i="2"/>
  <c r="AZ749" i="2"/>
  <c r="AZ970" i="2"/>
  <c r="AZ1459" i="2"/>
  <c r="AZ1066" i="2"/>
  <c r="AZ1551" i="2"/>
  <c r="AZ1275" i="2"/>
  <c r="AZ957" i="2"/>
  <c r="AZ1443" i="2"/>
  <c r="AZ1223" i="2"/>
  <c r="AZ937" i="2"/>
  <c r="AZ1334" i="2"/>
  <c r="AZ999" i="2"/>
  <c r="AZ1321" i="2"/>
  <c r="AZ986" i="2"/>
  <c r="AZ1267" i="2"/>
  <c r="AZ962" i="2"/>
  <c r="AZ1238" i="2"/>
  <c r="AZ1579" i="2"/>
  <c r="AZ905" i="2"/>
  <c r="AZ1475" i="2"/>
  <c r="AZ977" i="2"/>
  <c r="AZ758" i="2"/>
  <c r="AZ1292" i="2"/>
  <c r="AZ927" i="2"/>
  <c r="AZ1560" i="2"/>
  <c r="AZ1348" i="2"/>
  <c r="AZ853" i="2"/>
  <c r="AZ1342" i="2"/>
  <c r="AZ872" i="2"/>
  <c r="AZ1300" i="2"/>
  <c r="AZ897" i="2"/>
  <c r="AZ1213" i="2"/>
  <c r="AZ852" i="2"/>
  <c r="AZ1169" i="2"/>
  <c r="AZ1574" i="2"/>
  <c r="AZ200" i="2"/>
  <c r="AZ770" i="2"/>
  <c r="AZ92" i="2"/>
  <c r="AZ1450" i="2"/>
  <c r="AZ1055" i="2"/>
  <c r="AZ1038" i="2"/>
  <c r="AZ797" i="2"/>
  <c r="AZ603" i="2"/>
  <c r="AZ409" i="2"/>
  <c r="AZ1095" i="2"/>
  <c r="AZ654" i="2"/>
  <c r="AZ521" i="2"/>
  <c r="AZ1330" i="2"/>
  <c r="AZ1120" i="2"/>
  <c r="AZ532" i="2"/>
  <c r="AZ1403" i="2"/>
  <c r="AZ656" i="2"/>
  <c r="AZ1490" i="2"/>
  <c r="AZ779" i="2"/>
  <c r="AZ1515" i="2"/>
  <c r="AZ738" i="2"/>
  <c r="AZ1555" i="2"/>
  <c r="AZ1077" i="2"/>
  <c r="AZ718" i="2"/>
  <c r="AZ1452" i="2"/>
  <c r="AZ1085" i="2"/>
  <c r="AZ838" i="2"/>
  <c r="AZ1577" i="2"/>
  <c r="AZ1549" i="2"/>
  <c r="AZ925" i="2"/>
  <c r="AZ648" i="2"/>
  <c r="AZ1039" i="2"/>
  <c r="AZ669" i="2"/>
  <c r="AZ1083" i="2"/>
  <c r="AZ689" i="2"/>
  <c r="AZ1162" i="2"/>
  <c r="AZ304" i="2"/>
  <c r="AZ269" i="2"/>
  <c r="AZ163" i="2"/>
  <c r="AZ564" i="2"/>
  <c r="AZ259" i="2"/>
  <c r="AZ171" i="2"/>
  <c r="AZ161" i="2"/>
  <c r="AZ1124" i="2"/>
  <c r="AZ1428" i="2"/>
  <c r="AZ1625" i="2"/>
  <c r="AZ604" i="2"/>
  <c r="AZ936" i="2"/>
  <c r="AZ855" i="2"/>
  <c r="AZ463" i="2"/>
  <c r="AZ971" i="2"/>
  <c r="AZ444" i="2"/>
  <c r="AZ1410" i="2"/>
  <c r="AZ950" i="2"/>
  <c r="AZ743" i="2"/>
  <c r="AZ651" i="2"/>
  <c r="AZ1513" i="2"/>
  <c r="AZ785" i="2"/>
  <c r="AZ492" i="2"/>
  <c r="AZ938" i="2"/>
  <c r="AZ558" i="2"/>
  <c r="AZ1099" i="2"/>
  <c r="AZ597" i="2"/>
  <c r="AZ1113" i="2"/>
  <c r="AZ702" i="2"/>
  <c r="AZ1371" i="2"/>
  <c r="AZ884" i="2"/>
  <c r="AZ664" i="2"/>
  <c r="AZ1463" i="2"/>
  <c r="AZ1214" i="2"/>
  <c r="AZ1054" i="2"/>
  <c r="AZ670" i="2"/>
  <c r="AZ1183" i="2"/>
  <c r="AZ747" i="2"/>
  <c r="AZ1299" i="2"/>
  <c r="AZ813" i="2"/>
  <c r="AZ1420" i="2"/>
  <c r="AZ821" i="2"/>
  <c r="AZ1405" i="2"/>
  <c r="AZ206" i="2"/>
  <c r="AZ475" i="2"/>
  <c r="AZ185" i="2"/>
  <c r="AZ146" i="2"/>
  <c r="AZ574" i="2"/>
  <c r="AZ324" i="2"/>
  <c r="AZ226" i="2"/>
  <c r="AZ382" i="2"/>
  <c r="AZ348" i="2"/>
  <c r="AZ461" i="2"/>
  <c r="AZ556" i="2"/>
  <c r="AZ586" i="2"/>
  <c r="AZ560" i="2"/>
  <c r="AZ1412" i="2"/>
  <c r="AZ534" i="2"/>
  <c r="AZ879" i="2"/>
  <c r="AZ1123" i="2"/>
  <c r="AZ840" i="2"/>
  <c r="AZ1352" i="2"/>
  <c r="AZ929" i="2"/>
  <c r="AZ1502" i="2"/>
  <c r="AZ1288" i="2"/>
  <c r="AZ1062" i="2"/>
  <c r="AZ1584" i="2"/>
  <c r="AZ1051" i="2"/>
  <c r="AZ1603" i="2"/>
  <c r="AZ1079" i="2"/>
  <c r="AZ1585" i="2"/>
  <c r="AZ1105" i="2"/>
  <c r="AZ1497" i="2"/>
  <c r="AZ1086" i="2"/>
  <c r="AZ1394" i="2"/>
  <c r="AZ782" i="2"/>
  <c r="AZ1110" i="2"/>
  <c r="AZ730" i="2"/>
  <c r="AZ1311" i="2"/>
  <c r="AZ909" i="2"/>
  <c r="AZ1546" i="2"/>
  <c r="AZ1307" i="2"/>
  <c r="AZ1040" i="2"/>
  <c r="AZ829" i="2"/>
  <c r="AZ974" i="2"/>
  <c r="AZ841" i="2"/>
  <c r="AZ987" i="2"/>
  <c r="AZ1586" i="2"/>
  <c r="AZ1023" i="2"/>
  <c r="AZ1530" i="2"/>
  <c r="AZ1059" i="2"/>
  <c r="AZ1356" i="2"/>
  <c r="AZ205" i="2"/>
  <c r="AZ1427" i="2"/>
  <c r="AZ1130" i="2"/>
  <c r="AZ1544" i="2"/>
  <c r="AZ1209" i="2"/>
  <c r="AZ1591" i="2"/>
  <c r="AZ1237" i="2"/>
  <c r="AZ1607" i="2"/>
  <c r="AZ1249" i="2"/>
  <c r="AZ1511" i="2"/>
  <c r="AZ1246" i="2"/>
  <c r="AZ1424" i="2"/>
  <c r="AZ1593" i="2"/>
  <c r="AZ1136" i="2"/>
  <c r="AZ1466" i="2"/>
  <c r="AZ985" i="2"/>
  <c r="AZ1343" i="2"/>
  <c r="AZ1597" i="2"/>
  <c r="AZ1108" i="2"/>
  <c r="AZ1423" i="2"/>
  <c r="AZ924" i="2"/>
  <c r="AZ1140" i="2"/>
  <c r="AZ1587" i="2"/>
  <c r="AZ886" i="2"/>
  <c r="AZ1154" i="2"/>
  <c r="AZ1206" i="2"/>
  <c r="AZ1387" i="2"/>
  <c r="AZ1477" i="2"/>
  <c r="AZ695" i="2"/>
  <c r="AZ961" i="2"/>
  <c r="AZ1495" i="2"/>
  <c r="AZ1060" i="2"/>
  <c r="AZ1326" i="2"/>
  <c r="AZ979" i="2"/>
  <c r="AZ1049" i="2"/>
  <c r="AZ1415" i="2"/>
  <c r="AZ965" i="2"/>
  <c r="AZ980" i="2"/>
  <c r="AZ1048" i="2"/>
  <c r="AZ1100" i="2"/>
  <c r="AZ1305" i="2"/>
  <c r="AZ1522" i="2"/>
  <c r="AZ883" i="2"/>
  <c r="AZ524" i="2"/>
  <c r="AZ1630" i="2"/>
  <c r="AZ437" i="2"/>
  <c r="AZ406" i="2"/>
  <c r="AZ1619" i="2"/>
  <c r="AZ268" i="2"/>
  <c r="AZ203" i="2"/>
  <c r="AZ142" i="2"/>
  <c r="AZ666" i="2"/>
  <c r="AZ576" i="2"/>
  <c r="AZ1570" i="2"/>
  <c r="AZ786" i="2"/>
  <c r="AZ896" i="2"/>
  <c r="AZ1122" i="2"/>
  <c r="AZ1280" i="2"/>
  <c r="AZ1331" i="2"/>
  <c r="AZ1116" i="2"/>
  <c r="AZ815" i="2"/>
  <c r="AZ759" i="2"/>
  <c r="AZ737" i="2"/>
  <c r="AZ687" i="2"/>
  <c r="AZ926" i="2"/>
  <c r="AZ1234" i="2"/>
  <c r="AZ1481" i="2"/>
  <c r="AZ483" i="2"/>
  <c r="AZ1088" i="2"/>
  <c r="AZ834" i="2"/>
  <c r="AZ614" i="2"/>
  <c r="AZ741" i="2"/>
  <c r="AZ941" i="2"/>
  <c r="AZ1383" i="2"/>
  <c r="AZ147" i="2"/>
  <c r="AZ912" i="2"/>
  <c r="AZ1616" i="2"/>
  <c r="AZ1392" i="2"/>
  <c r="AZ1081" i="2"/>
  <c r="AZ1498" i="2"/>
  <c r="AZ1167" i="2"/>
  <c r="AZ1568" i="2"/>
  <c r="AZ1198" i="2"/>
  <c r="AZ1590" i="2"/>
  <c r="AZ1197" i="2"/>
  <c r="AZ1436" i="2"/>
  <c r="AZ1179" i="2"/>
  <c r="AZ1361" i="2"/>
  <c r="AZ1569" i="2"/>
  <c r="AZ1084" i="2"/>
  <c r="AZ1404" i="2"/>
  <c r="AZ1614" i="2"/>
  <c r="AZ1286" i="2"/>
  <c r="AZ1543" i="2"/>
  <c r="AZ1073" i="2"/>
  <c r="AZ1354" i="2"/>
  <c r="AZ923" i="2"/>
  <c r="AZ1063" i="2"/>
  <c r="AZ1533" i="2"/>
  <c r="AZ807" i="2"/>
  <c r="AZ1128" i="2"/>
  <c r="AZ1107" i="2"/>
  <c r="AZ1192" i="2"/>
  <c r="AZ1400" i="2"/>
  <c r="AZ746" i="2"/>
  <c r="AZ844" i="2"/>
  <c r="AZ1444" i="2"/>
  <c r="AZ1030" i="2"/>
  <c r="AZ1221" i="2"/>
  <c r="AZ1604" i="2"/>
  <c r="AZ992" i="2"/>
  <c r="AZ1261" i="2"/>
  <c r="AZ894" i="2"/>
  <c r="AZ918" i="2"/>
  <c r="AZ899" i="2"/>
  <c r="AZ1026" i="2"/>
  <c r="AZ1224" i="2"/>
  <c r="AZ1379" i="2"/>
  <c r="AZ862" i="2"/>
  <c r="AZ559" i="2"/>
  <c r="AZ800" i="2"/>
  <c r="AZ496" i="2"/>
  <c r="AZ356" i="2"/>
  <c r="AZ692" i="2"/>
  <c r="AZ312" i="2"/>
  <c r="AZ179" i="2"/>
  <c r="AZ678" i="2"/>
  <c r="AZ374" i="2"/>
  <c r="AZ388" i="2"/>
  <c r="AZ1532" i="2"/>
  <c r="AZ753" i="2"/>
  <c r="AZ857" i="2"/>
  <c r="AZ895" i="2"/>
  <c r="AZ1089" i="2"/>
  <c r="AZ1240" i="2"/>
  <c r="AZ921" i="2"/>
  <c r="AZ761" i="2"/>
  <c r="AZ641" i="2"/>
  <c r="AZ667" i="2"/>
  <c r="AZ665" i="2"/>
  <c r="AZ863" i="2"/>
  <c r="AZ1043" i="2"/>
  <c r="AZ1103" i="2"/>
  <c r="AZ1434" i="2"/>
  <c r="AZ955" i="2"/>
  <c r="AZ733" i="2"/>
  <c r="AZ491" i="2"/>
  <c r="AZ457" i="2"/>
  <c r="AZ607" i="2"/>
  <c r="AZ1251" i="2"/>
  <c r="AZ411" i="2"/>
  <c r="AZ427" i="2"/>
  <c r="AZ1610" i="2"/>
  <c r="AZ1353" i="2"/>
  <c r="AZ1058" i="2"/>
  <c r="AZ1455" i="2"/>
  <c r="AZ1129" i="2"/>
  <c r="AZ1534" i="2"/>
  <c r="AZ1157" i="2"/>
  <c r="AZ1565" i="2"/>
  <c r="AZ1163" i="2"/>
  <c r="AZ1349" i="2"/>
  <c r="AZ1617" i="2"/>
  <c r="AZ1295" i="2"/>
  <c r="AZ1531" i="2"/>
  <c r="AZ1034" i="2"/>
  <c r="AZ1333" i="2"/>
  <c r="AZ1476" i="2"/>
  <c r="AZ1226" i="2"/>
  <c r="AZ1470" i="2"/>
  <c r="AZ1022" i="2"/>
  <c r="AZ1285" i="2"/>
  <c r="AZ849" i="2"/>
  <c r="AZ934" i="2"/>
  <c r="AZ1422" i="2"/>
  <c r="AZ798" i="2"/>
  <c r="AZ939" i="2"/>
  <c r="AZ1018" i="2"/>
  <c r="AZ1090" i="2"/>
  <c r="AZ1284" i="2"/>
  <c r="AZ1588" i="2"/>
  <c r="AZ801" i="2"/>
  <c r="AZ1340" i="2"/>
  <c r="AZ990" i="2"/>
  <c r="AZ1180" i="2"/>
  <c r="AZ1512" i="2"/>
  <c r="AZ989" i="2"/>
  <c r="AZ1181" i="2"/>
  <c r="AZ1542" i="2"/>
  <c r="AZ1581" i="2"/>
  <c r="AZ839" i="2"/>
  <c r="AZ874" i="2"/>
  <c r="AZ1147" i="2"/>
  <c r="AZ1294" i="2"/>
  <c r="AZ1605" i="2"/>
  <c r="AZ623" i="2"/>
  <c r="AZ722" i="2"/>
  <c r="AZ694" i="2"/>
  <c r="AZ314" i="2"/>
  <c r="AZ596" i="2"/>
  <c r="AZ460" i="2"/>
  <c r="AZ593" i="2"/>
  <c r="AZ468" i="2"/>
  <c r="AZ306" i="2"/>
  <c r="AZ317" i="2"/>
  <c r="AZ1472" i="2"/>
  <c r="AZ1578" i="2"/>
  <c r="AZ752" i="2"/>
  <c r="AZ847" i="2"/>
  <c r="AZ995" i="2"/>
  <c r="AZ1152" i="2"/>
  <c r="AZ726" i="2"/>
  <c r="AZ1563" i="2"/>
  <c r="AZ1517" i="2"/>
  <c r="AZ645" i="2"/>
  <c r="AZ642" i="2"/>
  <c r="AZ608" i="2"/>
  <c r="AZ817" i="2"/>
  <c r="AZ996" i="2"/>
  <c r="AZ1332" i="2"/>
  <c r="AZ848" i="2"/>
  <c r="AZ438" i="2"/>
  <c r="AZ403" i="2"/>
  <c r="AZ436" i="2"/>
  <c r="AZ627" i="2"/>
  <c r="AZ616" i="2"/>
  <c r="AZ1098" i="2"/>
  <c r="AZ1594" i="2"/>
  <c r="AZ1600" i="2"/>
  <c r="AZ1324" i="2"/>
  <c r="AZ1032" i="2"/>
  <c r="AZ1402" i="2"/>
  <c r="AZ1078" i="2"/>
  <c r="AZ1485" i="2"/>
  <c r="AZ1118" i="2"/>
  <c r="AZ1527" i="2"/>
  <c r="AZ1112" i="2"/>
  <c r="AZ1258" i="2"/>
  <c r="AZ1494" i="2"/>
  <c r="AZ1229" i="2"/>
  <c r="AZ1473" i="2"/>
  <c r="AZ1539" i="2"/>
  <c r="AZ1266" i="2"/>
  <c r="AZ1399" i="2"/>
  <c r="AZ1173" i="2"/>
  <c r="AZ1417" i="2"/>
  <c r="AZ953" i="2"/>
  <c r="AZ1153" i="2"/>
  <c r="AZ819" i="2"/>
  <c r="AZ900" i="2"/>
  <c r="AZ1252" i="2"/>
  <c r="AZ873" i="2"/>
  <c r="AZ869" i="2"/>
  <c r="AZ846" i="2"/>
  <c r="AZ988" i="2"/>
  <c r="AZ1184" i="2"/>
  <c r="AZ1398" i="2"/>
  <c r="AZ766" i="2"/>
  <c r="AZ1302" i="2"/>
  <c r="AZ1606" i="2"/>
  <c r="AZ1146" i="2"/>
  <c r="AZ1460" i="2"/>
  <c r="AZ959" i="2"/>
  <c r="AZ1109" i="2"/>
  <c r="AZ1381" i="2"/>
  <c r="AZ1508" i="2"/>
  <c r="AZ1506" i="2"/>
  <c r="AZ832" i="2"/>
  <c r="AZ991" i="2"/>
  <c r="AZ1203" i="2"/>
  <c r="AZ922" i="2"/>
  <c r="AZ823" i="2"/>
  <c r="AZ635" i="2"/>
  <c r="AZ1036" i="2"/>
  <c r="AZ286" i="2"/>
  <c r="AZ416" i="2"/>
  <c r="AZ1598" i="2"/>
  <c r="AZ484" i="2"/>
  <c r="AZ309" i="2"/>
  <c r="AZ255" i="2"/>
  <c r="AZ208" i="2"/>
  <c r="AZ1327" i="2"/>
  <c r="AZ1545" i="2"/>
  <c r="AZ707" i="2"/>
  <c r="AZ773" i="2"/>
  <c r="AZ768" i="2"/>
  <c r="AZ942" i="2"/>
  <c r="AZ1572" i="2"/>
  <c r="AZ1519" i="2"/>
  <c r="AZ1451" i="2"/>
  <c r="AZ1376" i="2"/>
  <c r="AZ522" i="2"/>
  <c r="AZ590" i="2"/>
  <c r="AZ765" i="2"/>
  <c r="AZ910" i="2"/>
  <c r="AZ871" i="2"/>
  <c r="AZ598" i="2"/>
  <c r="AZ450" i="2"/>
  <c r="AZ372" i="2"/>
  <c r="AZ440" i="2"/>
  <c r="AZ605" i="2"/>
  <c r="AZ907" i="2"/>
  <c r="AZ1143" i="2"/>
  <c r="AZ37" i="2"/>
  <c r="AZ1580" i="2"/>
  <c r="AZ1289" i="2"/>
  <c r="AZ1615" i="2"/>
  <c r="AZ1359" i="2"/>
  <c r="AZ1044" i="2"/>
  <c r="AZ1429" i="2"/>
  <c r="AZ1072" i="2"/>
  <c r="AZ1471" i="2"/>
  <c r="AZ1071" i="2"/>
  <c r="AZ1155" i="2"/>
  <c r="AZ1599" i="2"/>
  <c r="AZ1165" i="2"/>
  <c r="AZ1408" i="2"/>
  <c r="AZ1478" i="2"/>
  <c r="AZ1200" i="2"/>
  <c r="AZ1310" i="2"/>
  <c r="AZ1121" i="2"/>
  <c r="AZ1298" i="2"/>
  <c r="AZ870" i="2"/>
  <c r="AZ1092" i="2"/>
  <c r="AZ1557" i="2"/>
  <c r="AZ916" i="2"/>
  <c r="AZ1164" i="2"/>
  <c r="AZ1558" i="2"/>
  <c r="AZ864" i="2"/>
  <c r="AZ778" i="2"/>
  <c r="AZ812" i="2"/>
  <c r="AZ1082" i="2"/>
  <c r="AZ1309" i="2"/>
  <c r="AZ805" i="2"/>
  <c r="AZ1268" i="2"/>
  <c r="AZ1592" i="2"/>
  <c r="AZ1064" i="2"/>
  <c r="AZ1393" i="2"/>
  <c r="AZ935" i="2"/>
  <c r="AZ981" i="2"/>
  <c r="AZ1319" i="2"/>
  <c r="AZ1445" i="2"/>
  <c r="AZ1499" i="2"/>
  <c r="AZ830" i="2"/>
  <c r="AZ928" i="2"/>
  <c r="AZ1168" i="2"/>
  <c r="AZ816" i="2"/>
  <c r="AZ1002" i="2"/>
  <c r="AZ498" i="2"/>
  <c r="AZ1622" i="2"/>
  <c r="AZ295" i="2"/>
  <c r="AZ293" i="2"/>
  <c r="AZ724" i="2"/>
  <c r="AZ392" i="2"/>
  <c r="AZ182" i="2"/>
  <c r="AZ170" i="2"/>
  <c r="AZ184" i="2"/>
  <c r="AZ1241" i="2"/>
  <c r="AZ1489" i="2"/>
  <c r="AZ1566" i="2"/>
  <c r="AZ703" i="2"/>
  <c r="AZ742" i="2"/>
  <c r="AZ868" i="2"/>
  <c r="AZ1528" i="2"/>
  <c r="AZ1273" i="2"/>
  <c r="AZ1276" i="2"/>
  <c r="AZ1293" i="2"/>
  <c r="AZ518" i="2"/>
  <c r="AZ572" i="2"/>
  <c r="AZ554" i="2"/>
  <c r="AZ629" i="2"/>
  <c r="AZ774" i="2"/>
  <c r="AZ528" i="2"/>
  <c r="AZ1486" i="2"/>
  <c r="AZ1313" i="2"/>
  <c r="AZ1438" i="2"/>
  <c r="AZ589" i="2"/>
  <c r="AZ809" i="2"/>
  <c r="AZ366" i="2"/>
  <c r="AZ14" i="2"/>
  <c r="AZ1552" i="2"/>
  <c r="AZ1254" i="2"/>
  <c r="AZ1609" i="2"/>
  <c r="AZ1320" i="2"/>
  <c r="AZ997" i="2"/>
  <c r="AZ1384" i="2"/>
  <c r="AZ1047" i="2"/>
  <c r="AZ1416" i="2"/>
  <c r="AZ1046" i="2"/>
  <c r="AZ1437" i="2"/>
  <c r="AZ1575" i="2"/>
  <c r="AZ1093" i="2"/>
  <c r="AZ1341" i="2"/>
  <c r="AZ1401" i="2"/>
  <c r="AZ1135" i="2"/>
  <c r="AZ1208" i="2"/>
  <c r="AZ1068" i="2"/>
  <c r="AZ1242" i="2"/>
  <c r="AZ854" i="2"/>
  <c r="AZ1056" i="2"/>
  <c r="AZ1456" i="2"/>
  <c r="AZ851" i="2"/>
  <c r="AZ1067" i="2"/>
  <c r="AZ1510" i="2"/>
  <c r="AZ1493" i="2"/>
  <c r="AZ794" i="2"/>
  <c r="AZ762" i="2"/>
  <c r="AZ906" i="2"/>
  <c r="AZ1207" i="2"/>
  <c r="AZ1611" i="2"/>
  <c r="AZ1201" i="2"/>
  <c r="AZ1571" i="2"/>
  <c r="AZ1015" i="2"/>
  <c r="AZ1256" i="2"/>
  <c r="AZ917" i="2"/>
  <c r="AZ1033" i="2"/>
  <c r="AZ1156" i="2"/>
  <c r="AZ1375" i="2"/>
  <c r="AZ1431" i="2"/>
  <c r="AZ1501" i="2"/>
  <c r="AZ877" i="2"/>
  <c r="AZ1097" i="2"/>
  <c r="AZ682" i="2"/>
  <c r="AZ1210" i="2"/>
  <c r="AZ443" i="2"/>
  <c r="AZ1628" i="2"/>
  <c r="AZ338" i="2"/>
  <c r="AZ262" i="2"/>
  <c r="AZ413" i="2"/>
  <c r="AZ263" i="2"/>
  <c r="AZ162" i="2"/>
  <c r="AZ159" i="2"/>
  <c r="AZ190" i="2"/>
  <c r="AZ943" i="2"/>
  <c r="AZ1336" i="2"/>
  <c r="AZ1524" i="2"/>
  <c r="AZ671" i="2"/>
  <c r="AZ700" i="2"/>
  <c r="AZ1474" i="2"/>
  <c r="AZ1290" i="2"/>
  <c r="AZ1177" i="2"/>
  <c r="AZ1178" i="2"/>
  <c r="AZ1199" i="2"/>
  <c r="AZ1380" i="2"/>
  <c r="AZ507" i="2"/>
  <c r="AZ512" i="2"/>
  <c r="AZ513" i="2"/>
  <c r="AZ712" i="2"/>
  <c r="AZ1406" i="2"/>
  <c r="AZ1316" i="2"/>
  <c r="AZ1204" i="2"/>
  <c r="AZ1368" i="2"/>
  <c r="AZ1075" i="2"/>
  <c r="AZ618" i="2"/>
  <c r="AZ307" i="2"/>
  <c r="AX7" i="2"/>
  <c r="AX52" i="2"/>
  <c r="AX4" i="2"/>
  <c r="AX94" i="2"/>
  <c r="AX18" i="2"/>
  <c r="AX196" i="2"/>
  <c r="AX73" i="2"/>
  <c r="AX34" i="2"/>
  <c r="AX257" i="2"/>
  <c r="AX43" i="2"/>
  <c r="AX344" i="2"/>
  <c r="AX47" i="2"/>
  <c r="AX424" i="2"/>
  <c r="AX56" i="2"/>
  <c r="AX426" i="2"/>
  <c r="AX112" i="2"/>
  <c r="AX339" i="2"/>
  <c r="AX280" i="2"/>
  <c r="AX658" i="2"/>
  <c r="AX302" i="2"/>
  <c r="AX833" i="2"/>
  <c r="AX405" i="2"/>
  <c r="AX1231" i="2"/>
  <c r="AX750" i="2"/>
  <c r="AX520" i="2"/>
  <c r="AX1378" i="2"/>
  <c r="AX538" i="2"/>
  <c r="AX1386" i="2"/>
  <c r="AX547" i="2"/>
  <c r="AX1355" i="2"/>
  <c r="AX508" i="2"/>
  <c r="AX1244" i="2"/>
  <c r="AX453" i="2"/>
  <c r="AX1016" i="2"/>
  <c r="AX240" i="2"/>
  <c r="AX683" i="2"/>
  <c r="AX272" i="2"/>
  <c r="AX876" i="2"/>
  <c r="AX400" i="2"/>
  <c r="AX1264" i="2"/>
  <c r="AX780" i="2"/>
  <c r="AX502" i="2"/>
  <c r="AX246" i="2"/>
  <c r="AX537" i="2"/>
  <c r="AX232" i="2"/>
  <c r="AX535" i="2"/>
  <c r="AX1374" i="2"/>
  <c r="AX481" i="2"/>
  <c r="AX1245" i="2"/>
  <c r="AX431" i="2"/>
  <c r="AX1007" i="2"/>
  <c r="AX359" i="2"/>
  <c r="AX845" i="2"/>
  <c r="AX396" i="2"/>
  <c r="AX1080" i="2"/>
  <c r="AX583" i="2"/>
  <c r="AX1421" i="2"/>
  <c r="AX976" i="2"/>
  <c r="AX714" i="2"/>
  <c r="AX336" i="2"/>
  <c r="AX699" i="2"/>
  <c r="AX341" i="2"/>
  <c r="AX690" i="2"/>
  <c r="AX1491" i="2"/>
  <c r="AX602" i="2"/>
  <c r="AX1391" i="2"/>
  <c r="AX497" i="2"/>
  <c r="AX1171" i="2"/>
  <c r="AX87" i="2"/>
  <c r="AX139" i="2"/>
  <c r="AX59" i="2"/>
  <c r="AX202" i="2"/>
  <c r="AX77" i="2"/>
  <c r="AX394" i="2"/>
  <c r="AX178" i="2"/>
  <c r="AX110" i="2"/>
  <c r="AX728" i="2"/>
  <c r="AX116" i="2"/>
  <c r="AX1377" i="2"/>
  <c r="AX132" i="2"/>
  <c r="AX493" i="2"/>
  <c r="AX180" i="2"/>
  <c r="AX435" i="2"/>
  <c r="AX441" i="2"/>
  <c r="AX381" i="2"/>
  <c r="AX8" i="2"/>
  <c r="AX80" i="2"/>
  <c r="AX5" i="2"/>
  <c r="AX122" i="2"/>
  <c r="AX28" i="2"/>
  <c r="AX237" i="2"/>
  <c r="AX96" i="2"/>
  <c r="AX44" i="2"/>
  <c r="AX90" i="2"/>
  <c r="AX49" i="2"/>
  <c r="AX181" i="2"/>
  <c r="AX66" i="2"/>
  <c r="AX544" i="2"/>
  <c r="AX68" i="2"/>
  <c r="AX555" i="2"/>
  <c r="AX106" i="2"/>
  <c r="AX449" i="2"/>
  <c r="AX288" i="2"/>
  <c r="AX756" i="2"/>
  <c r="AX328" i="2"/>
  <c r="AX960" i="2"/>
  <c r="AX470" i="2"/>
  <c r="AX1346" i="2"/>
  <c r="AX856" i="2"/>
  <c r="AX592" i="2"/>
  <c r="AX289" i="2"/>
  <c r="AX615" i="2"/>
  <c r="AX281" i="2"/>
  <c r="AX619" i="2"/>
  <c r="AX1442" i="2"/>
  <c r="AX566" i="2"/>
  <c r="AX1345" i="2"/>
  <c r="AX479" i="2"/>
  <c r="AX1131" i="2"/>
  <c r="AX254" i="2"/>
  <c r="AX775" i="2"/>
  <c r="AX297" i="2"/>
  <c r="AX1009" i="2"/>
  <c r="AX478" i="2"/>
  <c r="AX279" i="2"/>
  <c r="AX902" i="2"/>
  <c r="AX595" i="2"/>
  <c r="AX264" i="2"/>
  <c r="AX626" i="2"/>
  <c r="AX227" i="2"/>
  <c r="AX617" i="2"/>
  <c r="AX228" i="2"/>
  <c r="AX552" i="2"/>
  <c r="AX1347" i="2"/>
  <c r="AX452" i="2"/>
  <c r="AX1132" i="2"/>
  <c r="AX377" i="2"/>
  <c r="AX958" i="2"/>
  <c r="AX442" i="2"/>
  <c r="AX1202" i="2"/>
  <c r="AX660" i="2"/>
  <c r="AX420" i="2"/>
  <c r="AX1115" i="2"/>
  <c r="AX790" i="2"/>
  <c r="AX360" i="2"/>
  <c r="AX783" i="2"/>
  <c r="AX363" i="2"/>
  <c r="AX767" i="2"/>
  <c r="AX337" i="2"/>
  <c r="AX684" i="2"/>
  <c r="AX1467" i="2"/>
  <c r="AX540" i="2"/>
  <c r="AX1271" i="2"/>
  <c r="AX83" i="2"/>
  <c r="AX175" i="2"/>
  <c r="AX60" i="2"/>
  <c r="AX239" i="2"/>
  <c r="AX91" i="2"/>
  <c r="AX55" i="2"/>
  <c r="AX212" i="2"/>
  <c r="AX125" i="2"/>
  <c r="AX130" i="2"/>
  <c r="AX133" i="2"/>
  <c r="AX972" i="2"/>
  <c r="AX140" i="2"/>
  <c r="AX1621" i="2"/>
  <c r="AX172" i="2"/>
  <c r="AX526" i="2"/>
  <c r="AX9" i="2"/>
  <c r="AX107" i="2"/>
  <c r="AX11" i="2"/>
  <c r="AX155" i="2"/>
  <c r="AX36" i="2"/>
  <c r="AX10" i="2"/>
  <c r="AX124" i="2"/>
  <c r="AX57" i="2"/>
  <c r="AX19" i="2"/>
  <c r="AX75" i="2"/>
  <c r="AX131" i="2"/>
  <c r="AX89" i="2"/>
  <c r="AX550" i="2"/>
  <c r="AX86" i="2"/>
  <c r="AX691" i="2"/>
  <c r="AX97" i="2"/>
  <c r="AX594" i="2"/>
  <c r="AX298" i="2"/>
  <c r="AX858" i="2"/>
  <c r="AX362" i="2"/>
  <c r="AX1102" i="2"/>
  <c r="AX549" i="2"/>
  <c r="AX350" i="2"/>
  <c r="AX983" i="2"/>
  <c r="AX676" i="2"/>
  <c r="AX300" i="2"/>
  <c r="AX705" i="2"/>
  <c r="AX291" i="2"/>
  <c r="AX701" i="2"/>
  <c r="AX323" i="2"/>
  <c r="AX634" i="2"/>
  <c r="AX1430" i="2"/>
  <c r="AX523" i="2"/>
  <c r="AX1236" i="2"/>
  <c r="AX285" i="2"/>
  <c r="AX887" i="2"/>
  <c r="AX342" i="2"/>
  <c r="AX1151" i="2"/>
  <c r="AX571" i="2"/>
  <c r="AX296" i="2"/>
  <c r="AX1031" i="2"/>
  <c r="AX688" i="2"/>
  <c r="AX274" i="2"/>
  <c r="AX725" i="2"/>
  <c r="AX271" i="2"/>
  <c r="AX709" i="2"/>
  <c r="AX235" i="2"/>
  <c r="AX622" i="2"/>
  <c r="AX1433" i="2"/>
  <c r="AX504" i="2"/>
  <c r="AX1239" i="2"/>
  <c r="AX414" i="2"/>
  <c r="AX1094" i="2"/>
  <c r="AX503" i="2"/>
  <c r="AX1315" i="2"/>
  <c r="AX751" i="2"/>
  <c r="AX474" i="2"/>
  <c r="AX1233" i="2"/>
  <c r="AX893" i="2"/>
  <c r="AX384" i="2"/>
  <c r="AX885" i="2"/>
  <c r="AX385" i="2"/>
  <c r="AX865" i="2"/>
  <c r="AX361" i="2"/>
  <c r="AX757" i="2"/>
  <c r="AX1536" i="2"/>
  <c r="AX599" i="2"/>
  <c r="AX1373" i="2"/>
  <c r="AX76" i="2"/>
  <c r="AX210" i="2"/>
  <c r="AX65" i="2"/>
  <c r="AX299" i="2"/>
  <c r="AX114" i="2"/>
  <c r="AX61" i="2"/>
  <c r="AX260" i="2"/>
  <c r="AX148" i="2"/>
  <c r="AX123" i="2"/>
  <c r="AX156" i="2"/>
  <c r="AX198" i="2"/>
  <c r="AX158" i="2"/>
  <c r="AX1576" i="2"/>
  <c r="AX176" i="2"/>
  <c r="AX628" i="2"/>
  <c r="AX294" i="2"/>
  <c r="AX569" i="2"/>
  <c r="AX12" i="2"/>
  <c r="AX134" i="2"/>
  <c r="AX17" i="2"/>
  <c r="AX199" i="2"/>
  <c r="AX45" i="2"/>
  <c r="AX16" i="2"/>
  <c r="AX157" i="2"/>
  <c r="AX78" i="2"/>
  <c r="AX21" i="2"/>
  <c r="AX103" i="2"/>
  <c r="AX38" i="2"/>
  <c r="AX119" i="2"/>
  <c r="AX287" i="2"/>
  <c r="AX115" i="2"/>
  <c r="AX814" i="2"/>
  <c r="AX105" i="2"/>
  <c r="AX736" i="2"/>
  <c r="AX351" i="2"/>
  <c r="AX978" i="2"/>
  <c r="AX404" i="2"/>
  <c r="AX1230" i="2"/>
  <c r="AX639" i="2"/>
  <c r="AX376" i="2"/>
  <c r="AX1127" i="2"/>
  <c r="AX760" i="2"/>
  <c r="AX319" i="2"/>
  <c r="AX792" i="2"/>
  <c r="AX335" i="2"/>
  <c r="AX787" i="2"/>
  <c r="AX310" i="2"/>
  <c r="AX717" i="2"/>
  <c r="AX1507" i="2"/>
  <c r="AX584" i="2"/>
  <c r="AX1335" i="2"/>
  <c r="AX321" i="2"/>
  <c r="AX1027" i="2"/>
  <c r="AX395" i="2"/>
  <c r="AX1262" i="2"/>
  <c r="AX672" i="2"/>
  <c r="AX355" i="2"/>
  <c r="AX1158" i="2"/>
  <c r="AX796" i="2"/>
  <c r="AX301" i="2"/>
  <c r="AX810" i="2"/>
  <c r="AX303" i="2"/>
  <c r="AX795" i="2"/>
  <c r="AX267" i="2"/>
  <c r="AX706" i="2"/>
  <c r="AX252" i="2"/>
  <c r="AX565" i="2"/>
  <c r="AX1339" i="2"/>
  <c r="AX459" i="2"/>
  <c r="AX1219" i="2"/>
  <c r="AX575" i="2"/>
  <c r="AX1411" i="2"/>
  <c r="AX837" i="2"/>
  <c r="AX530" i="2"/>
  <c r="AX1338" i="2"/>
  <c r="AX1021" i="2"/>
  <c r="AX412" i="2"/>
  <c r="AX1005" i="2"/>
  <c r="AX415" i="2"/>
  <c r="AX968" i="2"/>
  <c r="AX391" i="2"/>
  <c r="AX843" i="2"/>
  <c r="AX354" i="2"/>
  <c r="AX679" i="2"/>
  <c r="AX1457" i="2"/>
  <c r="AX74" i="2"/>
  <c r="AX253" i="2"/>
  <c r="AX79" i="2"/>
  <c r="AX386" i="2"/>
  <c r="AX136" i="2"/>
  <c r="AX72" i="2"/>
  <c r="AX325" i="2"/>
  <c r="AX183" i="2"/>
  <c r="AX111" i="2"/>
  <c r="AX188" i="2"/>
  <c r="AX177" i="2"/>
  <c r="AX187" i="2"/>
  <c r="AX1297" i="2"/>
  <c r="AX186" i="2"/>
  <c r="AX1629" i="2"/>
  <c r="AX15" i="2"/>
  <c r="AX173" i="2"/>
  <c r="AX26" i="2"/>
  <c r="AX244" i="2"/>
  <c r="AX67" i="2"/>
  <c r="AX25" i="2"/>
  <c r="AX200" i="2"/>
  <c r="AX104" i="2"/>
  <c r="AX20" i="2"/>
  <c r="AX128" i="2"/>
  <c r="AX37" i="2"/>
  <c r="AX149" i="2"/>
  <c r="AX201" i="2"/>
  <c r="AX143" i="2"/>
  <c r="AX1594" i="2"/>
  <c r="AX121" i="2"/>
  <c r="AX878" i="2"/>
  <c r="AX379" i="2"/>
  <c r="AX1124" i="2"/>
  <c r="AX466" i="2"/>
  <c r="AX1337" i="2"/>
  <c r="AX740" i="2"/>
  <c r="AX427" i="2"/>
  <c r="AX1248" i="2"/>
  <c r="AX875" i="2"/>
  <c r="AX368" i="2"/>
  <c r="AX912" i="2"/>
  <c r="AX357" i="2"/>
  <c r="AX890" i="2"/>
  <c r="AX327" i="2"/>
  <c r="AX791" i="2"/>
  <c r="AX313" i="2"/>
  <c r="AX653" i="2"/>
  <c r="AX1425" i="2"/>
  <c r="AX367" i="2"/>
  <c r="AX1159" i="2"/>
  <c r="AX471" i="2"/>
  <c r="AX245" i="2"/>
  <c r="AX770" i="2"/>
  <c r="AX418" i="2"/>
  <c r="AX1282" i="2"/>
  <c r="AX919" i="2"/>
  <c r="AX326" i="2"/>
  <c r="AX932" i="2"/>
  <c r="AX347" i="2"/>
  <c r="AX911" i="2"/>
  <c r="AX307" i="2"/>
  <c r="AX788" i="2"/>
  <c r="AX249" i="2"/>
  <c r="AX631" i="2"/>
  <c r="AX1428" i="2"/>
  <c r="AX519" i="2"/>
  <c r="AX1325" i="2"/>
  <c r="AX652" i="2"/>
  <c r="AX366" i="2"/>
  <c r="AX954" i="2"/>
  <c r="AX601" i="2"/>
  <c r="AX1432" i="2"/>
  <c r="AX1143" i="2"/>
  <c r="AX446" i="2"/>
  <c r="AX1139" i="2"/>
  <c r="AX447" i="2"/>
  <c r="AX1098" i="2"/>
  <c r="AX422" i="2"/>
  <c r="AX947" i="2"/>
  <c r="AX369" i="2"/>
  <c r="AX755" i="2"/>
  <c r="AX1523" i="2"/>
  <c r="AX81" i="2"/>
  <c r="AX315" i="2"/>
  <c r="AX92" i="2"/>
  <c r="AX51" i="2"/>
  <c r="AX169" i="2"/>
  <c r="AX84" i="2"/>
  <c r="AX411" i="2"/>
  <c r="AX220" i="2"/>
  <c r="AX102" i="2"/>
  <c r="AX221" i="2"/>
  <c r="AX147" i="2"/>
  <c r="AX218" i="2"/>
  <c r="AX311" i="2"/>
  <c r="AX209" i="2"/>
  <c r="AX23" i="2"/>
  <c r="AX214" i="2"/>
  <c r="AX35" i="2"/>
  <c r="AX3" i="2"/>
  <c r="AX93" i="2"/>
  <c r="AX31" i="2"/>
  <c r="AX242" i="2"/>
  <c r="AX127" i="2"/>
  <c r="AX24" i="2"/>
  <c r="AX168" i="2"/>
  <c r="AX33" i="2"/>
  <c r="AX197" i="2"/>
  <c r="AX62" i="2"/>
  <c r="AX192" i="2"/>
  <c r="AX1025" i="2"/>
  <c r="AX145" i="2"/>
  <c r="AX1061" i="2"/>
  <c r="AX430" i="2"/>
  <c r="AX1243" i="2"/>
  <c r="AX543" i="2"/>
  <c r="AX305" i="2"/>
  <c r="AX835" i="2"/>
  <c r="AX487" i="2"/>
  <c r="AX1362" i="2"/>
  <c r="AX1006" i="2"/>
  <c r="AX387" i="2"/>
  <c r="AX1045" i="2"/>
  <c r="AX408" i="2"/>
  <c r="AX1020" i="2"/>
  <c r="AX346" i="2"/>
  <c r="AX892" i="2"/>
  <c r="AX330" i="2"/>
  <c r="AX727" i="2"/>
  <c r="AX1500" i="2"/>
  <c r="AX425" i="2"/>
  <c r="AX1270" i="2"/>
  <c r="AX561" i="2"/>
  <c r="AX270" i="2"/>
  <c r="AX880" i="2"/>
  <c r="AX485" i="2"/>
  <c r="AX329" i="2"/>
  <c r="AX1052" i="2"/>
  <c r="AX358" i="2"/>
  <c r="AX1065" i="2"/>
  <c r="AX371" i="2"/>
  <c r="AX1037" i="2"/>
  <c r="AX380" i="2"/>
  <c r="AX889" i="2"/>
  <c r="AX256" i="2"/>
  <c r="AX715" i="2"/>
  <c r="AX1504" i="2"/>
  <c r="AX588" i="2"/>
  <c r="AX1419" i="2"/>
  <c r="AX744" i="2"/>
  <c r="AX402" i="2"/>
  <c r="AX1087" i="2"/>
  <c r="AX685" i="2"/>
  <c r="AX510" i="2"/>
  <c r="AX1259" i="2"/>
  <c r="AX494" i="2"/>
  <c r="AX1250" i="2"/>
  <c r="AX488" i="2"/>
  <c r="AX1216" i="2"/>
  <c r="AX451" i="2"/>
  <c r="AX1069" i="2"/>
  <c r="AX389" i="2"/>
  <c r="AX827" i="2"/>
  <c r="AX1567" i="2"/>
  <c r="AX85" i="2"/>
  <c r="AX398" i="2"/>
  <c r="AX113" i="2"/>
  <c r="AX53" i="2"/>
  <c r="AX204" i="2"/>
  <c r="AX99" i="2"/>
  <c r="AX70" i="2"/>
  <c r="AX273" i="2"/>
  <c r="AX98" i="2"/>
  <c r="AX275" i="2"/>
  <c r="AX137" i="2"/>
  <c r="AX261" i="2"/>
  <c r="AX248" i="2"/>
  <c r="AX234" i="2"/>
  <c r="AX30" i="2"/>
  <c r="AX276" i="2"/>
  <c r="AX46" i="2"/>
  <c r="AX6" i="2"/>
  <c r="AX120" i="2"/>
  <c r="AX40" i="2"/>
  <c r="AX22" i="2"/>
  <c r="AX164" i="2"/>
  <c r="AX27" i="2"/>
  <c r="AX211" i="2"/>
  <c r="AX39" i="2"/>
  <c r="AX241" i="2"/>
  <c r="AX54" i="2"/>
  <c r="AX236" i="2"/>
  <c r="AX581" i="2"/>
  <c r="AX195" i="2"/>
  <c r="AX1227" i="2"/>
  <c r="AX490" i="2"/>
  <c r="AX1350" i="2"/>
  <c r="AX636" i="2"/>
  <c r="AX331" i="2"/>
  <c r="AX963" i="2"/>
  <c r="AX563" i="2"/>
  <c r="AX419" i="2"/>
  <c r="AX1144" i="2"/>
  <c r="AX423" i="2"/>
  <c r="AX1166" i="2"/>
  <c r="AX439" i="2"/>
  <c r="AX1141" i="2"/>
  <c r="AX429" i="2"/>
  <c r="AX1013" i="2"/>
  <c r="AX349" i="2"/>
  <c r="AX799" i="2"/>
  <c r="AX1554" i="2"/>
  <c r="AX499" i="2"/>
  <c r="AX230" i="2"/>
  <c r="AX663" i="2"/>
  <c r="AX290" i="2"/>
  <c r="AX1010" i="2"/>
  <c r="AX578" i="2"/>
  <c r="AX373" i="2"/>
  <c r="AX1182" i="2"/>
  <c r="AX399" i="2"/>
  <c r="AX1189" i="2"/>
  <c r="AX410" i="2"/>
  <c r="AX1160" i="2"/>
  <c r="AX401" i="2"/>
  <c r="AX1014" i="2"/>
  <c r="AX283" i="2"/>
  <c r="AX789" i="2"/>
  <c r="AX458" i="2"/>
  <c r="AX661" i="2"/>
  <c r="AX333" i="2"/>
  <c r="AX828" i="2"/>
  <c r="AX448" i="2"/>
  <c r="AX1211" i="2"/>
  <c r="AX763" i="2"/>
  <c r="AX567" i="2"/>
  <c r="AX1364" i="2"/>
  <c r="AX553" i="2"/>
  <c r="AX1351" i="2"/>
  <c r="AX542" i="2"/>
  <c r="AX1322" i="2"/>
  <c r="AX495" i="2"/>
  <c r="AX1186" i="2"/>
  <c r="AX421" i="2"/>
  <c r="AX931" i="2"/>
  <c r="AX167" i="2"/>
  <c r="AX100" i="2"/>
  <c r="AX71" i="2"/>
  <c r="AX135" i="2"/>
  <c r="AX58" i="2"/>
  <c r="AX243" i="2"/>
  <c r="AX117" i="2"/>
  <c r="AX82" i="2"/>
  <c r="AX345" i="2"/>
  <c r="AX101" i="2"/>
  <c r="AX343" i="2"/>
  <c r="AX129" i="2"/>
  <c r="AX318" i="2"/>
  <c r="AX216" i="2"/>
  <c r="AX282" i="2"/>
  <c r="AX41" i="2"/>
  <c r="AX2" i="2"/>
  <c r="AX69" i="2"/>
  <c r="AX13" i="2"/>
  <c r="AX151" i="2"/>
  <c r="AX48" i="2"/>
  <c r="AX29" i="2"/>
  <c r="AX207" i="2"/>
  <c r="AX32" i="2"/>
  <c r="AX265" i="2"/>
  <c r="AX42" i="2"/>
  <c r="AX322" i="2"/>
  <c r="AX50" i="2"/>
  <c r="AX316" i="2"/>
  <c r="AX108" i="2"/>
  <c r="AX250" i="2"/>
  <c r="AX378" i="2"/>
  <c r="AX573" i="2"/>
  <c r="AX284" i="2"/>
  <c r="AX739" i="2"/>
  <c r="AX365" i="2"/>
  <c r="AX1104" i="2"/>
  <c r="AX650" i="2"/>
  <c r="AX464" i="2"/>
  <c r="AX1265" i="2"/>
  <c r="AX472" i="2"/>
  <c r="AX1279" i="2"/>
  <c r="AX482" i="2"/>
  <c r="AX1253" i="2"/>
  <c r="AX456" i="2"/>
  <c r="AX1133" i="2"/>
  <c r="AX370" i="2"/>
  <c r="AX901" i="2"/>
  <c r="AX229" i="2"/>
  <c r="AX587" i="2"/>
  <c r="AX247" i="2"/>
  <c r="AX764" i="2"/>
  <c r="AX334" i="2"/>
  <c r="AX1149" i="2"/>
  <c r="AX681" i="2"/>
  <c r="AX432" i="2"/>
  <c r="AX1303" i="2"/>
  <c r="AX462" i="2"/>
  <c r="AX1304" i="2"/>
  <c r="AX467" i="2"/>
  <c r="AX1269" i="2"/>
  <c r="AX433" i="2"/>
  <c r="AX1138" i="2"/>
  <c r="AX417" i="2"/>
  <c r="AX888" i="2"/>
  <c r="AX340" i="2"/>
  <c r="AX754" i="2"/>
  <c r="AX364" i="2"/>
  <c r="AX945" i="2"/>
  <c r="AX514" i="2"/>
  <c r="AX1323" i="2"/>
  <c r="AX867" i="2"/>
  <c r="AX632" i="2"/>
  <c r="AX1454" i="2"/>
  <c r="AX621" i="2"/>
  <c r="AX1440" i="2"/>
  <c r="AX609" i="2"/>
  <c r="AX1414" i="2"/>
  <c r="AX541" i="2"/>
  <c r="AX1296" i="2"/>
  <c r="AX455" i="2"/>
  <c r="AX1057" i="2"/>
  <c r="AX95" i="2"/>
  <c r="AX118" i="2"/>
  <c r="AX63" i="2"/>
  <c r="AX166" i="2"/>
  <c r="AX64" i="2"/>
  <c r="AX308" i="2"/>
  <c r="AX141" i="2"/>
  <c r="AX88" i="2"/>
  <c r="AX434" i="2"/>
  <c r="AX109" i="2"/>
  <c r="AX428" i="2"/>
  <c r="AX126" i="2"/>
  <c r="AX397" i="2"/>
  <c r="AX194" i="2"/>
  <c r="AX352" i="2"/>
  <c r="AX562" i="2"/>
  <c r="AX320" i="2"/>
  <c r="AX533" i="2"/>
  <c r="AX1625" i="2"/>
  <c r="AX469" i="2"/>
  <c r="AX600" i="2"/>
  <c r="AX1363" i="2"/>
  <c r="AX713" i="2"/>
  <c r="AX1521" i="2"/>
  <c r="AX1017" i="2"/>
  <c r="AX674" i="2"/>
  <c r="AX1464" i="2"/>
  <c r="AX1175" i="2"/>
  <c r="AX591" i="2"/>
  <c r="AX1176" i="2"/>
  <c r="AX643" i="2"/>
  <c r="AX1126" i="2"/>
  <c r="AX630" i="2"/>
  <c r="AX1024" i="2"/>
  <c r="AX613" i="2"/>
  <c r="AX831" i="2"/>
  <c r="AX1503" i="2"/>
  <c r="AX548" i="2"/>
  <c r="AX1407" i="2"/>
  <c r="AX723" i="2"/>
  <c r="AX445" i="2"/>
  <c r="AX1106" i="2"/>
  <c r="AX675" i="2"/>
  <c r="AX1496" i="2"/>
  <c r="AX1228" i="2"/>
  <c r="AX505" i="2"/>
  <c r="AX1220" i="2"/>
  <c r="AX527" i="2"/>
  <c r="AX1142" i="2"/>
  <c r="AX546" i="2"/>
  <c r="AX1004" i="2"/>
  <c r="AX516" i="2"/>
  <c r="AX904" i="2"/>
  <c r="AX1509" i="2"/>
  <c r="AX903" i="2"/>
  <c r="AX1561" i="2"/>
  <c r="AX1070" i="2"/>
  <c r="AX716" i="2"/>
  <c r="AX1382" i="2"/>
  <c r="AX1019" i="2"/>
  <c r="AX793" i="2"/>
  <c r="AX1492" i="2"/>
  <c r="AX802" i="2"/>
  <c r="AX1447" i="2"/>
  <c r="AX803" i="2"/>
  <c r="AX1390" i="2"/>
  <c r="AX781" i="2"/>
  <c r="AX1255" i="2"/>
  <c r="AX708" i="2"/>
  <c r="AX1076" i="2"/>
  <c r="AX1596" i="2"/>
  <c r="AX189" i="2"/>
  <c r="AX673" i="2"/>
  <c r="AX217" i="2"/>
  <c r="AX153" i="2"/>
  <c r="AX375" i="2"/>
  <c r="AX193" i="2"/>
  <c r="AX152" i="2"/>
  <c r="AX511" i="2"/>
  <c r="AX233" i="2"/>
  <c r="AX506" i="2"/>
  <c r="AX390" i="2"/>
  <c r="AX473" i="2"/>
  <c r="AX811" i="2"/>
  <c r="AX443" i="2"/>
  <c r="AX1627" i="2"/>
  <c r="AX559" i="2"/>
  <c r="AX922" i="2"/>
  <c r="AX1097" i="2"/>
  <c r="AX1602" i="2"/>
  <c r="AX1224" i="2"/>
  <c r="AX832" i="2"/>
  <c r="AX1431" i="2"/>
  <c r="AX1119" i="2"/>
  <c r="AX1620" i="2"/>
  <c r="AX668" i="2"/>
  <c r="AX649" i="2"/>
  <c r="AX1449" i="2"/>
  <c r="AX804" i="2"/>
  <c r="AX525" i="2"/>
  <c r="AX1125" i="2"/>
  <c r="AX734" i="2"/>
  <c r="AX1535" i="2"/>
  <c r="AX1274" i="2"/>
  <c r="AX612" i="2"/>
  <c r="AX1277" i="2"/>
  <c r="AX633" i="2"/>
  <c r="AX1217" i="2"/>
  <c r="AX624" i="2"/>
  <c r="AX1101" i="2"/>
  <c r="AX637" i="2"/>
  <c r="AX969" i="2"/>
  <c r="AX1550" i="2"/>
  <c r="AX603" i="2"/>
  <c r="AX1484" i="2"/>
  <c r="AX820" i="2"/>
  <c r="AX450" i="2"/>
  <c r="AX1225" i="2"/>
  <c r="AX743" i="2"/>
  <c r="AX580" i="2"/>
  <c r="AX1332" i="2"/>
  <c r="AX532" i="2"/>
  <c r="AX1314" i="2"/>
  <c r="AX554" i="2"/>
  <c r="AX1234" i="2"/>
  <c r="AX572" i="2"/>
  <c r="AX1099" i="2"/>
  <c r="AX522" i="2"/>
  <c r="AX948" i="2"/>
  <c r="AX1555" i="2"/>
  <c r="AX975" i="2"/>
  <c r="AX641" i="2"/>
  <c r="AX1177" i="2"/>
  <c r="AX761" i="2"/>
  <c r="AX1463" i="2"/>
  <c r="AX1116" i="2"/>
  <c r="AX868" i="2"/>
  <c r="AX1549" i="2"/>
  <c r="AX860" i="2"/>
  <c r="AX1514" i="2"/>
  <c r="AX847" i="2"/>
  <c r="AX1462" i="2"/>
  <c r="AX813" i="2"/>
  <c r="AX1336" i="2"/>
  <c r="AX753" i="2"/>
  <c r="AX1162" i="2"/>
  <c r="AX949" i="2"/>
  <c r="AX208" i="2"/>
  <c r="AX215" i="2"/>
  <c r="AX255" i="2"/>
  <c r="AX146" i="2"/>
  <c r="AX468" i="2"/>
  <c r="AX219" i="2"/>
  <c r="AX161" i="2"/>
  <c r="AX611" i="2"/>
  <c r="AX222" i="2"/>
  <c r="AX596" i="2"/>
  <c r="AX338" i="2"/>
  <c r="AX556" i="2"/>
  <c r="AX694" i="2"/>
  <c r="AX498" i="2"/>
  <c r="AX1624" i="2"/>
  <c r="AX524" i="2"/>
  <c r="AX1605" i="2"/>
  <c r="AX1168" i="2"/>
  <c r="AX808" i="2"/>
  <c r="AX1305" i="2"/>
  <c r="AX874" i="2"/>
  <c r="AX1499" i="2"/>
  <c r="AX1196" i="2"/>
  <c r="AX1556" i="2"/>
  <c r="AX772" i="2"/>
  <c r="AX698" i="2"/>
  <c r="AX1518" i="2"/>
  <c r="AX891" i="2"/>
  <c r="AX529" i="2"/>
  <c r="AX1232" i="2"/>
  <c r="AX826" i="2"/>
  <c r="AX677" i="2"/>
  <c r="AX1366" i="2"/>
  <c r="AX647" i="2"/>
  <c r="AX1369" i="2"/>
  <c r="AX625" i="2"/>
  <c r="AX1306" i="2"/>
  <c r="AX655" i="2"/>
  <c r="AX1187" i="2"/>
  <c r="AX659" i="2"/>
  <c r="AX1050" i="2"/>
  <c r="AX1582" i="2"/>
  <c r="AX741" i="2"/>
  <c r="AX409" i="2"/>
  <c r="AX933" i="2"/>
  <c r="AX438" i="2"/>
  <c r="AX1318" i="2"/>
  <c r="AX848" i="2"/>
  <c r="AX651" i="2"/>
  <c r="AX1434" i="2"/>
  <c r="AX513" i="2"/>
  <c r="AX1403" i="2"/>
  <c r="AX545" i="2"/>
  <c r="AX1329" i="2"/>
  <c r="AX590" i="2"/>
  <c r="AX1191" i="2"/>
  <c r="AX597" i="2"/>
  <c r="AX1028" i="2"/>
  <c r="AX645" i="2"/>
  <c r="AX1077" i="2"/>
  <c r="AX680" i="2"/>
  <c r="AX1273" i="2"/>
  <c r="AX815" i="2"/>
  <c r="AX1528" i="2"/>
  <c r="AX1214" i="2"/>
  <c r="AX942" i="2"/>
  <c r="AX1583" i="2"/>
  <c r="AX925" i="2"/>
  <c r="AX1559" i="2"/>
  <c r="AX895" i="2"/>
  <c r="AX1524" i="2"/>
  <c r="AX857" i="2"/>
  <c r="AX1420" i="2"/>
  <c r="AX786" i="2"/>
  <c r="AX1241" i="2"/>
  <c r="AX304" i="2"/>
  <c r="AX225" i="2"/>
  <c r="AX191" i="2"/>
  <c r="AX306" i="2"/>
  <c r="AX150" i="2"/>
  <c r="AX574" i="2"/>
  <c r="AX263" i="2"/>
  <c r="AX179" i="2"/>
  <c r="AX724" i="2"/>
  <c r="AX223" i="2"/>
  <c r="AX692" i="2"/>
  <c r="AX295" i="2"/>
  <c r="AX644" i="2"/>
  <c r="AX586" i="2"/>
  <c r="AX560" i="2"/>
  <c r="AX1412" i="2"/>
  <c r="AX534" i="2"/>
  <c r="AX879" i="2"/>
  <c r="AX1123" i="2"/>
  <c r="AX840" i="2"/>
  <c r="AX1352" i="2"/>
  <c r="AX929" i="2"/>
  <c r="AX1502" i="2"/>
  <c r="AX1288" i="2"/>
  <c r="AX353" i="2"/>
  <c r="AX881" i="2"/>
  <c r="AX822" i="2"/>
  <c r="AX480" i="2"/>
  <c r="AX994" i="2"/>
  <c r="AX531" i="2"/>
  <c r="AX1365" i="2"/>
  <c r="AX920" i="2"/>
  <c r="AX731" i="2"/>
  <c r="AX1479" i="2"/>
  <c r="AX610" i="2"/>
  <c r="AX1448" i="2"/>
  <c r="AX657" i="2"/>
  <c r="AX1395" i="2"/>
  <c r="AX686" i="2"/>
  <c r="AX1278" i="2"/>
  <c r="AX693" i="2"/>
  <c r="AX1117" i="2"/>
  <c r="AX463" i="2"/>
  <c r="AX842" i="2"/>
  <c r="AX372" i="2"/>
  <c r="AX1095" i="2"/>
  <c r="AX489" i="2"/>
  <c r="AX1406" i="2"/>
  <c r="AX955" i="2"/>
  <c r="AX712" i="2"/>
  <c r="AX1513" i="2"/>
  <c r="AX629" i="2"/>
  <c r="AX1481" i="2"/>
  <c r="AX656" i="2"/>
  <c r="AX1413" i="2"/>
  <c r="AX608" i="2"/>
  <c r="AX1291" i="2"/>
  <c r="AX642" i="2"/>
  <c r="AX1113" i="2"/>
  <c r="AX667" i="2"/>
  <c r="AX1178" i="2"/>
  <c r="AX718" i="2"/>
  <c r="AX1370" i="2"/>
  <c r="AX898" i="2"/>
  <c r="AX1572" i="2"/>
  <c r="AX1308" i="2"/>
  <c r="AX1054" i="2"/>
  <c r="AX640" i="2"/>
  <c r="AX995" i="2"/>
  <c r="AX648" i="2"/>
  <c r="AX952" i="2"/>
  <c r="AX1566" i="2"/>
  <c r="AX896" i="2"/>
  <c r="AX1489" i="2"/>
  <c r="AX821" i="2"/>
  <c r="AX1327" i="2"/>
  <c r="AX266" i="2"/>
  <c r="AX269" i="2"/>
  <c r="AX174" i="2"/>
  <c r="AX374" i="2"/>
  <c r="AX162" i="2"/>
  <c r="AX678" i="2"/>
  <c r="AX324" i="2"/>
  <c r="AX203" i="2"/>
  <c r="AX1598" i="2"/>
  <c r="AX231" i="2"/>
  <c r="AX1623" i="2"/>
  <c r="AX286" i="2"/>
  <c r="AX735" i="2"/>
  <c r="AX496" i="2"/>
  <c r="AX635" i="2"/>
  <c r="AX1210" i="2"/>
  <c r="AX577" i="2"/>
  <c r="AX862" i="2"/>
  <c r="AX1203" i="2"/>
  <c r="AX877" i="2"/>
  <c r="AX1344" i="2"/>
  <c r="AX1026" i="2"/>
  <c r="AX1506" i="2"/>
  <c r="AX1375" i="2"/>
  <c r="AX258" i="2"/>
  <c r="AX1096" i="2"/>
  <c r="AX915" i="2"/>
  <c r="AX509" i="2"/>
  <c r="AX1114" i="2"/>
  <c r="AX585" i="2"/>
  <c r="AX1453" i="2"/>
  <c r="AX1029" i="2"/>
  <c r="AX784" i="2"/>
  <c r="AX1548" i="2"/>
  <c r="AX696" i="2"/>
  <c r="AX1520" i="2"/>
  <c r="AX729" i="2"/>
  <c r="AX1465" i="2"/>
  <c r="AX719" i="2"/>
  <c r="AX1367" i="2"/>
  <c r="AX721" i="2"/>
  <c r="AX1195" i="2"/>
  <c r="AX440" i="2"/>
  <c r="AX971" i="2"/>
  <c r="AX403" i="2"/>
  <c r="AX1212" i="2"/>
  <c r="AX654" i="2"/>
  <c r="AX1487" i="2"/>
  <c r="AX1088" i="2"/>
  <c r="AX774" i="2"/>
  <c r="AX483" i="2"/>
  <c r="AX785" i="2"/>
  <c r="AX500" i="2"/>
  <c r="AX765" i="2"/>
  <c r="AX1490" i="2"/>
  <c r="AX638" i="2"/>
  <c r="AX1380" i="2"/>
  <c r="AX665" i="2"/>
  <c r="AX1199" i="2"/>
  <c r="AX702" i="2"/>
  <c r="AX1276" i="2"/>
  <c r="AX759" i="2"/>
  <c r="AX1452" i="2"/>
  <c r="AX982" i="2"/>
  <c r="AX726" i="2"/>
  <c r="AX1397" i="2"/>
  <c r="AX1152" i="2"/>
  <c r="AX670" i="2"/>
  <c r="AX1089" i="2"/>
  <c r="AX671" i="2"/>
  <c r="AX1039" i="2"/>
  <c r="AX646" i="2"/>
  <c r="AX940" i="2"/>
  <c r="AX1545" i="2"/>
  <c r="AX866" i="2"/>
  <c r="AX1405" i="2"/>
  <c r="AX224" i="2"/>
  <c r="AX317" i="2"/>
  <c r="AX163" i="2"/>
  <c r="AX465" i="2"/>
  <c r="AX182" i="2"/>
  <c r="AX142" i="2"/>
  <c r="AX392" i="2"/>
  <c r="AX226" i="2"/>
  <c r="AX460" i="2"/>
  <c r="AX262" i="2"/>
  <c r="AX1619" i="2"/>
  <c r="AX292" i="2"/>
  <c r="AX1628" i="2"/>
  <c r="AX437" i="2"/>
  <c r="AX722" i="2"/>
  <c r="AX1002" i="2"/>
  <c r="AX620" i="2"/>
  <c r="AX883" i="2"/>
  <c r="AX1294" i="2"/>
  <c r="AX928" i="2"/>
  <c r="AX1426" i="2"/>
  <c r="AX1100" i="2"/>
  <c r="AX839" i="2"/>
  <c r="AX1445" i="2"/>
  <c r="AX238" i="2"/>
  <c r="AX517" i="2"/>
  <c r="AX1008" i="2"/>
  <c r="AX536" i="2"/>
  <c r="AX1260" i="2"/>
  <c r="AX720" i="2"/>
  <c r="AX1525" i="2"/>
  <c r="AX1150" i="2"/>
  <c r="AX859" i="2"/>
  <c r="AX551" i="2"/>
  <c r="AX861" i="2"/>
  <c r="AX568" i="2"/>
  <c r="AX882" i="2"/>
  <c r="AX1529" i="2"/>
  <c r="AX748" i="2"/>
  <c r="AX1439" i="2"/>
  <c r="AX745" i="2"/>
  <c r="AX1287" i="2"/>
  <c r="AX436" i="2"/>
  <c r="AX1091" i="2"/>
  <c r="AX444" i="2"/>
  <c r="AX1316" i="2"/>
  <c r="AX733" i="2"/>
  <c r="AX521" i="2"/>
  <c r="AX1235" i="2"/>
  <c r="AX871" i="2"/>
  <c r="AX515" i="2"/>
  <c r="AX910" i="2"/>
  <c r="AX492" i="2"/>
  <c r="AX817" i="2"/>
  <c r="AX486" i="2"/>
  <c r="AX779" i="2"/>
  <c r="AX1458" i="2"/>
  <c r="AX687" i="2"/>
  <c r="AX1293" i="2"/>
  <c r="AX737" i="2"/>
  <c r="AX1371" i="2"/>
  <c r="AX806" i="2"/>
  <c r="AX1519" i="2"/>
  <c r="AX1085" i="2"/>
  <c r="AX777" i="2"/>
  <c r="AX1474" i="2"/>
  <c r="AX1240" i="2"/>
  <c r="AX700" i="2"/>
  <c r="AX1183" i="2"/>
  <c r="AX703" i="2"/>
  <c r="AX1122" i="2"/>
  <c r="AX669" i="2"/>
  <c r="AX1001" i="2"/>
  <c r="AX1578" i="2"/>
  <c r="AX908" i="2"/>
  <c r="AX1472" i="2"/>
  <c r="AX206" i="2"/>
  <c r="AX388" i="2"/>
  <c r="AX159" i="2"/>
  <c r="AX564" i="2"/>
  <c r="AX213" i="2"/>
  <c r="AX144" i="2"/>
  <c r="AX484" i="2"/>
  <c r="AX277" i="2"/>
  <c r="AX382" i="2"/>
  <c r="AX293" i="2"/>
  <c r="AX704" i="2"/>
  <c r="AX314" i="2"/>
  <c r="AX1626" i="2"/>
  <c r="AX393" i="2"/>
  <c r="AX800" i="2"/>
  <c r="AX823" i="2"/>
  <c r="AX682" i="2"/>
  <c r="AX930" i="2"/>
  <c r="AX1379" i="2"/>
  <c r="AX991" i="2"/>
  <c r="AX1501" i="2"/>
  <c r="AX1185" i="2"/>
  <c r="AX899" i="2"/>
  <c r="AX1508" i="2"/>
  <c r="AX1156" i="2"/>
  <c r="AX914" i="2"/>
  <c r="AX1261" i="2"/>
  <c r="AX959" i="2"/>
  <c r="AX1256" i="2"/>
  <c r="AX956" i="2"/>
  <c r="AX1221" i="2"/>
  <c r="AX1606" i="2"/>
  <c r="AX1201" i="2"/>
  <c r="AX251" i="2"/>
  <c r="AX539" i="2"/>
  <c r="AX1161" i="2"/>
  <c r="AX579" i="2"/>
  <c r="AX1360" i="2"/>
  <c r="AX809" i="2"/>
  <c r="AX604" i="2"/>
  <c r="AX1251" i="2"/>
  <c r="AX946" i="2"/>
  <c r="AX606" i="2"/>
  <c r="AX936" i="2"/>
  <c r="AX589" i="2"/>
  <c r="AX944" i="2"/>
  <c r="AX627" i="2"/>
  <c r="AX855" i="2"/>
  <c r="AX1505" i="2"/>
  <c r="AX769" i="2"/>
  <c r="AX1368" i="2"/>
  <c r="AX457" i="2"/>
  <c r="AX1204" i="2"/>
  <c r="AX491" i="2"/>
  <c r="AX1410" i="2"/>
  <c r="AX834" i="2"/>
  <c r="AX528" i="2"/>
  <c r="AX1330" i="2"/>
  <c r="AX964" i="2"/>
  <c r="AX454" i="2"/>
  <c r="AX996" i="2"/>
  <c r="AX476" i="2"/>
  <c r="AX938" i="2"/>
  <c r="AX507" i="2"/>
  <c r="AX863" i="2"/>
  <c r="AX1515" i="2"/>
  <c r="AX710" i="2"/>
  <c r="AX1376" i="2"/>
  <c r="AX776" i="2"/>
  <c r="AX1451" i="2"/>
  <c r="AX884" i="2"/>
  <c r="AX1563" i="2"/>
  <c r="AX1188" i="2"/>
  <c r="AX838" i="2"/>
  <c r="AX1540" i="2"/>
  <c r="AX1331" i="2"/>
  <c r="AX742" i="2"/>
  <c r="AX1280" i="2"/>
  <c r="AX747" i="2"/>
  <c r="AX1205" i="2"/>
  <c r="AX707" i="2"/>
  <c r="AX1083" i="2"/>
  <c r="AX662" i="2"/>
  <c r="AX943" i="2"/>
  <c r="AX1532" i="2"/>
  <c r="AX190" i="2"/>
  <c r="AX475" i="2"/>
  <c r="AX170" i="2"/>
  <c r="AX666" i="2"/>
  <c r="AX259" i="2"/>
  <c r="AX154" i="2"/>
  <c r="AX593" i="2"/>
  <c r="AX332" i="2"/>
  <c r="AX312" i="2"/>
  <c r="AX348" i="2"/>
  <c r="AX582" i="2"/>
  <c r="AX356" i="2"/>
  <c r="AX1622" i="2"/>
  <c r="AX383" i="2"/>
  <c r="AX1631" i="2"/>
  <c r="AX711" i="2"/>
  <c r="AX749" i="2"/>
  <c r="AX970" i="2"/>
  <c r="AX1459" i="2"/>
  <c r="AX1066" i="2"/>
  <c r="AX1551" i="2"/>
  <c r="AX1275" i="2"/>
  <c r="AX957" i="2"/>
  <c r="AX1443" i="2"/>
  <c r="AX1223" i="2"/>
  <c r="AX937" i="2"/>
  <c r="AX1334" i="2"/>
  <c r="AX999" i="2"/>
  <c r="AX1321" i="2"/>
  <c r="AX986" i="2"/>
  <c r="AX1267" i="2"/>
  <c r="AX962" i="2"/>
  <c r="AX1238" i="2"/>
  <c r="AX278" i="2"/>
  <c r="AX570" i="2"/>
  <c r="AX1263" i="2"/>
  <c r="AX618" i="2"/>
  <c r="AX1450" i="2"/>
  <c r="AX907" i="2"/>
  <c r="AX616" i="2"/>
  <c r="AX1383" i="2"/>
  <c r="AX1055" i="2"/>
  <c r="AX557" i="2"/>
  <c r="AX1075" i="2"/>
  <c r="AX605" i="2"/>
  <c r="AX1038" i="2"/>
  <c r="AX607" i="2"/>
  <c r="AX941" i="2"/>
  <c r="AX1553" i="2"/>
  <c r="AX797" i="2"/>
  <c r="AX1438" i="2"/>
  <c r="AX501" i="2"/>
  <c r="AX1313" i="2"/>
  <c r="AX614" i="2"/>
  <c r="AX1486" i="2"/>
  <c r="AX950" i="2"/>
  <c r="AX598" i="2"/>
  <c r="AX1409" i="2"/>
  <c r="AX1120" i="2"/>
  <c r="AX477" i="2"/>
  <c r="AX1103" i="2"/>
  <c r="AX512" i="2"/>
  <c r="AX1043" i="2"/>
  <c r="AX558" i="2"/>
  <c r="AX926" i="2"/>
  <c r="AX518" i="2"/>
  <c r="AX738" i="2"/>
  <c r="AX1446" i="2"/>
  <c r="AX825" i="2"/>
  <c r="AX1517" i="2"/>
  <c r="AX966" i="2"/>
  <c r="AX664" i="2"/>
  <c r="AX1290" i="2"/>
  <c r="AX921" i="2"/>
  <c r="AX1577" i="2"/>
  <c r="AX1418" i="2"/>
  <c r="AX768" i="2"/>
  <c r="AX1372" i="2"/>
  <c r="AX773" i="2"/>
  <c r="AX1299" i="2"/>
  <c r="AX752" i="2"/>
  <c r="AX1172" i="2"/>
  <c r="AX689" i="2"/>
  <c r="AX1003" i="2"/>
  <c r="AX1570" i="2"/>
  <c r="AX184" i="2"/>
  <c r="AX576" i="2"/>
  <c r="AX185" i="2"/>
  <c r="AX160" i="2"/>
  <c r="AX309" i="2"/>
  <c r="AX171" i="2"/>
  <c r="AX697" i="2"/>
  <c r="AX413" i="2"/>
  <c r="AX268" i="2"/>
  <c r="AX416" i="2"/>
  <c r="AX461" i="2"/>
  <c r="AX406" i="2"/>
  <c r="AX1036" i="2"/>
  <c r="AX407" i="2"/>
  <c r="AX1630" i="2"/>
  <c r="AX623" i="2"/>
  <c r="AX816" i="2"/>
  <c r="AX1041" i="2"/>
  <c r="AX1522" i="2"/>
  <c r="AX1147" i="2"/>
  <c r="AX830" i="2"/>
  <c r="AX1357" i="2"/>
  <c r="AX1048" i="2"/>
  <c r="AX165" i="2"/>
  <c r="AX1469" i="2"/>
  <c r="AX1174" i="2"/>
  <c r="AX1573" i="2"/>
  <c r="AX1247" i="2"/>
  <c r="AX1608" i="2"/>
  <c r="AX1281" i="2"/>
  <c r="AX1613" i="2"/>
  <c r="AX1301" i="2"/>
  <c r="AX1618" i="2"/>
  <c r="AX1317" i="2"/>
  <c r="AX1488" i="2"/>
  <c r="AX1483" i="2"/>
  <c r="AX1193" i="2"/>
  <c r="AX1526" i="2"/>
  <c r="AX1035" i="2"/>
  <c r="AX1012" i="2"/>
  <c r="AX998" i="2"/>
  <c r="AX1242" i="2"/>
  <c r="AX953" i="2"/>
  <c r="AX1354" i="2"/>
  <c r="AX951" i="2"/>
  <c r="AX1456" i="2"/>
  <c r="AX900" i="2"/>
  <c r="AX1533" i="2"/>
  <c r="AX850" i="2"/>
  <c r="AX1510" i="2"/>
  <c r="AX869" i="2"/>
  <c r="AX1107" i="2"/>
  <c r="AX1461" i="2"/>
  <c r="AX762" i="2"/>
  <c r="AX1184" i="2"/>
  <c r="AX746" i="2"/>
  <c r="AX1053" i="2"/>
  <c r="AX1611" i="2"/>
  <c r="AX1302" i="2"/>
  <c r="AX1592" i="2"/>
  <c r="AX1105" i="2"/>
  <c r="AX1460" i="2"/>
  <c r="AX935" i="2"/>
  <c r="AX1051" i="2"/>
  <c r="AX1381" i="2"/>
  <c r="AX205" i="2"/>
  <c r="AX1427" i="2"/>
  <c r="AX1130" i="2"/>
  <c r="AX1544" i="2"/>
  <c r="AX1209" i="2"/>
  <c r="AX1591" i="2"/>
  <c r="AX1237" i="2"/>
  <c r="AX1607" i="2"/>
  <c r="AX1249" i="2"/>
  <c r="AX1511" i="2"/>
  <c r="AX1246" i="2"/>
  <c r="AX1424" i="2"/>
  <c r="AX1593" i="2"/>
  <c r="AX1136" i="2"/>
  <c r="AX1466" i="2"/>
  <c r="AX985" i="2"/>
  <c r="AX1343" i="2"/>
  <c r="AX1597" i="2"/>
  <c r="AX1194" i="2"/>
  <c r="AX870" i="2"/>
  <c r="AX1285" i="2"/>
  <c r="AX924" i="2"/>
  <c r="AX1385" i="2"/>
  <c r="AX916" i="2"/>
  <c r="AX1422" i="2"/>
  <c r="AX886" i="2"/>
  <c r="AX1435" i="2"/>
  <c r="AX864" i="2"/>
  <c r="AX1018" i="2"/>
  <c r="AX1387" i="2"/>
  <c r="AX732" i="2"/>
  <c r="AX1082" i="2"/>
  <c r="AX1588" i="2"/>
  <c r="AX961" i="2"/>
  <c r="AX1601" i="2"/>
  <c r="AX1268" i="2"/>
  <c r="AX1571" i="2"/>
  <c r="AX1064" i="2"/>
  <c r="AX1393" i="2"/>
  <c r="AX917" i="2"/>
  <c r="AX981" i="2"/>
  <c r="AX1319" i="2"/>
  <c r="AX1616" i="2"/>
  <c r="AX1392" i="2"/>
  <c r="AX1081" i="2"/>
  <c r="AX1498" i="2"/>
  <c r="AX1167" i="2"/>
  <c r="AX1568" i="2"/>
  <c r="AX1198" i="2"/>
  <c r="AX1590" i="2"/>
  <c r="AX1197" i="2"/>
  <c r="AX1436" i="2"/>
  <c r="AX1179" i="2"/>
  <c r="AX1361" i="2"/>
  <c r="AX1569" i="2"/>
  <c r="AX1084" i="2"/>
  <c r="AX1404" i="2"/>
  <c r="AX1614" i="2"/>
  <c r="AX1286" i="2"/>
  <c r="AX1574" i="2"/>
  <c r="AX1169" i="2"/>
  <c r="AX852" i="2"/>
  <c r="AX1213" i="2"/>
  <c r="AX897" i="2"/>
  <c r="AX1300" i="2"/>
  <c r="AX872" i="2"/>
  <c r="AX1342" i="2"/>
  <c r="AX853" i="2"/>
  <c r="AX1348" i="2"/>
  <c r="AX1560" i="2"/>
  <c r="AX927" i="2"/>
  <c r="AX1292" i="2"/>
  <c r="AX758" i="2"/>
  <c r="AX977" i="2"/>
  <c r="AX1475" i="2"/>
  <c r="AX905" i="2"/>
  <c r="AX1579" i="2"/>
  <c r="AX1170" i="2"/>
  <c r="AX1497" i="2"/>
  <c r="AX1015" i="2"/>
  <c r="AX1190" i="2"/>
  <c r="AX1603" i="2"/>
  <c r="AX1033" i="2"/>
  <c r="AX1215" i="2"/>
  <c r="AX1610" i="2"/>
  <c r="AX1353" i="2"/>
  <c r="AX1058" i="2"/>
  <c r="AX1455" i="2"/>
  <c r="AX1129" i="2"/>
  <c r="AX1534" i="2"/>
  <c r="AX1157" i="2"/>
  <c r="AX1565" i="2"/>
  <c r="AX1163" i="2"/>
  <c r="AX1349" i="2"/>
  <c r="AX1617" i="2"/>
  <c r="AX1295" i="2"/>
  <c r="AX1531" i="2"/>
  <c r="AX1034" i="2"/>
  <c r="AX1333" i="2"/>
  <c r="AX1476" i="2"/>
  <c r="AX1226" i="2"/>
  <c r="AX1543" i="2"/>
  <c r="AX1145" i="2"/>
  <c r="AX854" i="2"/>
  <c r="AX1153" i="2"/>
  <c r="AX923" i="2"/>
  <c r="AX1218" i="2"/>
  <c r="AX851" i="2"/>
  <c r="AX1252" i="2"/>
  <c r="AX807" i="2"/>
  <c r="AX1257" i="2"/>
  <c r="AX1493" i="2"/>
  <c r="AX846" i="2"/>
  <c r="AX1192" i="2"/>
  <c r="AX1538" i="2"/>
  <c r="AX906" i="2"/>
  <c r="AX1398" i="2"/>
  <c r="AX844" i="2"/>
  <c r="AX1537" i="2"/>
  <c r="AX1134" i="2"/>
  <c r="AX1441" i="2"/>
  <c r="AX967" i="2"/>
  <c r="AX1137" i="2"/>
  <c r="AX1562" i="2"/>
  <c r="AX984" i="2"/>
  <c r="AX1148" i="2"/>
  <c r="R1246" i="2"/>
  <c r="T1246" i="2" s="1"/>
  <c r="R1136" i="2"/>
  <c r="T1136" i="2" s="1"/>
  <c r="R1343" i="2"/>
  <c r="T1343" i="2" s="1"/>
  <c r="R870" i="2"/>
  <c r="T870" i="2" s="1"/>
  <c r="R1385" i="2"/>
  <c r="T1385" i="2" s="1"/>
  <c r="R886" i="2"/>
  <c r="T886" i="2" s="1"/>
  <c r="R1018" i="2"/>
  <c r="T1018" i="2" s="1"/>
  <c r="R1082" i="2"/>
  <c r="T1082" i="2" s="1"/>
  <c r="R1601" i="2"/>
  <c r="T1601" i="2" s="1"/>
  <c r="R1326" i="2"/>
  <c r="T1326" i="2" s="1"/>
  <c r="R989" i="2"/>
  <c r="T989" i="2" s="1"/>
  <c r="R1319" i="2"/>
  <c r="T1319" i="2" s="1"/>
  <c r="R1357" i="2"/>
  <c r="T1357" i="2" s="1"/>
  <c r="R1522" i="2"/>
  <c r="T1522" i="2" s="1"/>
  <c r="R623" i="2"/>
  <c r="T623" i="2" s="1"/>
  <c r="R1036" i="2"/>
  <c r="T1036" i="2" s="1"/>
  <c r="R416" i="2"/>
  <c r="T416" i="2" s="1"/>
  <c r="R697" i="2"/>
  <c r="T697" i="2" s="1"/>
  <c r="R160" i="2"/>
  <c r="T160" i="2" s="1"/>
  <c r="R184" i="2"/>
  <c r="T184" i="2" s="1"/>
  <c r="R689" i="2"/>
  <c r="T689" i="2" s="1"/>
  <c r="R1299" i="2"/>
  <c r="T1299" i="2" s="1"/>
  <c r="R768" i="2"/>
  <c r="T768" i="2" s="1"/>
  <c r="R921" i="2"/>
  <c r="T921" i="2" s="1"/>
  <c r="R966" i="2"/>
  <c r="T966" i="2" s="1"/>
  <c r="R1446" i="2"/>
  <c r="T1446" i="2" s="1"/>
  <c r="AX1600" i="2"/>
  <c r="AX1324" i="2"/>
  <c r="AX1032" i="2"/>
  <c r="AX1402" i="2"/>
  <c r="AX1078" i="2"/>
  <c r="AX1485" i="2"/>
  <c r="AX1118" i="2"/>
  <c r="AX1527" i="2"/>
  <c r="AX1112" i="2"/>
  <c r="AX1258" i="2"/>
  <c r="AX1494" i="2"/>
  <c r="AX1229" i="2"/>
  <c r="AX1473" i="2"/>
  <c r="AX1539" i="2"/>
  <c r="AX1266" i="2"/>
  <c r="AX1399" i="2"/>
  <c r="AX1173" i="2"/>
  <c r="AX1470" i="2"/>
  <c r="AX1108" i="2"/>
  <c r="AX1589" i="2"/>
  <c r="AX1092" i="2"/>
  <c r="AX849" i="2"/>
  <c r="AX1140" i="2"/>
  <c r="AX818" i="2"/>
  <c r="AX1164" i="2"/>
  <c r="AX798" i="2"/>
  <c r="AX1154" i="2"/>
  <c r="AX1468" i="2"/>
  <c r="AX778" i="2"/>
  <c r="AX1090" i="2"/>
  <c r="AX1477" i="2"/>
  <c r="AX824" i="2"/>
  <c r="AX1309" i="2"/>
  <c r="AX801" i="2"/>
  <c r="AX1495" i="2"/>
  <c r="AX1086" i="2"/>
  <c r="AX1389" i="2"/>
  <c r="AX979" i="2"/>
  <c r="AX1079" i="2"/>
  <c r="AX1480" i="2"/>
  <c r="AX965" i="2"/>
  <c r="AX1062" i="2"/>
  <c r="R1179" i="2"/>
  <c r="T1179" i="2" s="1"/>
  <c r="R1084" i="2"/>
  <c r="T1084" i="2" s="1"/>
  <c r="R1286" i="2"/>
  <c r="T1286" i="2" s="1"/>
  <c r="R852" i="2"/>
  <c r="T852" i="2" s="1"/>
  <c r="R1300" i="2"/>
  <c r="T1300" i="2" s="1"/>
  <c r="R853" i="2"/>
  <c r="T853" i="2" s="1"/>
  <c r="R927" i="2"/>
  <c r="T927" i="2" s="1"/>
  <c r="R977" i="2"/>
  <c r="T977" i="2" s="1"/>
  <c r="R1579" i="2"/>
  <c r="T1579" i="2" s="1"/>
  <c r="R1267" i="2"/>
  <c r="T1267" i="2" s="1"/>
  <c r="R999" i="2"/>
  <c r="T999" i="2" s="1"/>
  <c r="R1223" i="2"/>
  <c r="T1223" i="2" s="1"/>
  <c r="R1275" i="2"/>
  <c r="T1275" i="2" s="1"/>
  <c r="R1459" i="2"/>
  <c r="T1459" i="2" s="1"/>
  <c r="R711" i="2"/>
  <c r="T711" i="2" s="1"/>
  <c r="R1622" i="2"/>
  <c r="T1622" i="2" s="1"/>
  <c r="R348" i="2"/>
  <c r="T348" i="2" s="1"/>
  <c r="R593" i="2"/>
  <c r="T593" i="2" s="1"/>
  <c r="R666" i="2"/>
  <c r="T666" i="2" s="1"/>
  <c r="R190" i="2"/>
  <c r="T190" i="2" s="1"/>
  <c r="R662" i="2"/>
  <c r="T662" i="2" s="1"/>
  <c r="R1205" i="2"/>
  <c r="T1205" i="2" s="1"/>
  <c r="R742" i="2"/>
  <c r="T742" i="2" s="1"/>
  <c r="R838" i="2"/>
  <c r="T838" i="2" s="1"/>
  <c r="R884" i="2"/>
  <c r="T884" i="2" s="1"/>
  <c r="R1376" i="2"/>
  <c r="T1376" i="2" s="1"/>
  <c r="R863" i="2"/>
  <c r="T863" i="2" s="1"/>
  <c r="R476" i="2"/>
  <c r="T476" i="2" s="1"/>
  <c r="R964" i="2"/>
  <c r="T964" i="2" s="1"/>
  <c r="R834" i="2"/>
  <c r="T834" i="2" s="1"/>
  <c r="R1204" i="2"/>
  <c r="T1204" i="2" s="1"/>
  <c r="R769" i="2"/>
  <c r="T769" i="2" s="1"/>
  <c r="R627" i="2"/>
  <c r="T627" i="2" s="1"/>
  <c r="R936" i="2"/>
  <c r="T936" i="2" s="1"/>
  <c r="R1251" i="2"/>
  <c r="T1251" i="2" s="1"/>
  <c r="R1360" i="2"/>
  <c r="T1360" i="2" s="1"/>
  <c r="R539" i="2"/>
  <c r="T539" i="2" s="1"/>
  <c r="R526" i="2"/>
  <c r="T526" i="2" s="1"/>
  <c r="R140" i="2"/>
  <c r="T140" i="2" s="1"/>
  <c r="R130" i="2"/>
  <c r="T130" i="2" s="1"/>
  <c r="R55" i="2"/>
  <c r="T55" i="2" s="1"/>
  <c r="R60" i="2"/>
  <c r="T60" i="2" s="1"/>
  <c r="R1271" i="2"/>
  <c r="T1271" i="2" s="1"/>
  <c r="R684" i="2"/>
  <c r="T684" i="2" s="1"/>
  <c r="R363" i="2"/>
  <c r="T363" i="2" s="1"/>
  <c r="R790" i="2"/>
  <c r="T790" i="2" s="1"/>
  <c r="AX1580" i="2"/>
  <c r="AX1289" i="2"/>
  <c r="AX1615" i="2"/>
  <c r="AX1359" i="2"/>
  <c r="AX1044" i="2"/>
  <c r="AX1429" i="2"/>
  <c r="AX1072" i="2"/>
  <c r="AX1471" i="2"/>
  <c r="AX1071" i="2"/>
  <c r="AX1155" i="2"/>
  <c r="AX1599" i="2"/>
  <c r="AX1165" i="2"/>
  <c r="AX1408" i="2"/>
  <c r="AX1478" i="2"/>
  <c r="AX1200" i="2"/>
  <c r="AX1310" i="2"/>
  <c r="AX1121" i="2"/>
  <c r="AX1417" i="2"/>
  <c r="AX1073" i="2"/>
  <c r="AX1564" i="2"/>
  <c r="AX1056" i="2"/>
  <c r="AX819" i="2"/>
  <c r="AX1063" i="2"/>
  <c r="AX836" i="2"/>
  <c r="AX1067" i="2"/>
  <c r="AX873" i="2"/>
  <c r="AX1128" i="2"/>
  <c r="AX1396" i="2"/>
  <c r="AX794" i="2"/>
  <c r="AX988" i="2"/>
  <c r="AX1400" i="2"/>
  <c r="AX771" i="2"/>
  <c r="AX1207" i="2"/>
  <c r="AX766" i="2"/>
  <c r="AX1444" i="2"/>
  <c r="AX1060" i="2"/>
  <c r="AX1326" i="2"/>
  <c r="AX1604" i="2"/>
  <c r="AX1049" i="2"/>
  <c r="AX1415" i="2"/>
  <c r="AX894" i="2"/>
  <c r="AX980" i="2"/>
  <c r="R1034" i="2"/>
  <c r="T1034" i="2" s="1"/>
  <c r="R1226" i="2"/>
  <c r="T1226" i="2" s="1"/>
  <c r="R854" i="2"/>
  <c r="T854" i="2" s="1"/>
  <c r="R1218" i="2"/>
  <c r="T1218" i="2" s="1"/>
  <c r="R807" i="2"/>
  <c r="T807" i="2" s="1"/>
  <c r="R846" i="2"/>
  <c r="T846" i="2" s="1"/>
  <c r="R906" i="2"/>
  <c r="T906" i="2" s="1"/>
  <c r="R1537" i="2"/>
  <c r="T1537" i="2" s="1"/>
  <c r="R1221" i="2"/>
  <c r="T1221" i="2" s="1"/>
  <c r="R959" i="2"/>
  <c r="T959" i="2" s="1"/>
  <c r="R1156" i="2"/>
  <c r="T1156" i="2" s="1"/>
  <c r="R1185" i="2"/>
  <c r="T1185" i="2" s="1"/>
  <c r="R1379" i="2"/>
  <c r="T1379" i="2" s="1"/>
  <c r="R823" i="2"/>
  <c r="T823" i="2" s="1"/>
  <c r="R1626" i="2"/>
  <c r="T1626" i="2" s="1"/>
  <c r="R293" i="2"/>
  <c r="T293" i="2" s="1"/>
  <c r="R484" i="2"/>
  <c r="T484" i="2" s="1"/>
  <c r="R564" i="2"/>
  <c r="T564" i="2" s="1"/>
  <c r="R206" i="2"/>
  <c r="T206" i="2" s="1"/>
  <c r="R1578" i="2"/>
  <c r="T1578" i="2" s="1"/>
  <c r="R1122" i="2"/>
  <c r="T1122" i="2" s="1"/>
  <c r="R700" i="2"/>
  <c r="T700" i="2" s="1"/>
  <c r="R777" i="2"/>
  <c r="T777" i="2" s="1"/>
  <c r="R806" i="2"/>
  <c r="T806" i="2" s="1"/>
  <c r="R1293" i="2"/>
  <c r="T1293" i="2" s="1"/>
  <c r="R779" i="2"/>
  <c r="T779" i="2" s="1"/>
  <c r="R492" i="2"/>
  <c r="T492" i="2" s="1"/>
  <c r="R871" i="2"/>
  <c r="T871" i="2" s="1"/>
  <c r="R733" i="2"/>
  <c r="T733" i="2" s="1"/>
  <c r="R1091" i="2"/>
  <c r="T1091" i="2" s="1"/>
  <c r="R745" i="2"/>
  <c r="T745" i="2" s="1"/>
  <c r="R1529" i="2"/>
  <c r="T1529" i="2" s="1"/>
  <c r="R861" i="2"/>
  <c r="T861" i="2" s="1"/>
  <c r="R1150" i="2"/>
  <c r="T1150" i="2" s="1"/>
  <c r="R1260" i="2"/>
  <c r="T1260" i="2" s="1"/>
  <c r="R517" i="2"/>
  <c r="T517" i="2" s="1"/>
  <c r="R435" i="2"/>
  <c r="T435" i="2" s="1"/>
  <c r="R132" i="2"/>
  <c r="T132" i="2" s="1"/>
  <c r="R728" i="2"/>
  <c r="T728" i="2" s="1"/>
  <c r="R394" i="2"/>
  <c r="T394" i="2" s="1"/>
  <c r="R59" i="2"/>
  <c r="T59" i="2" s="1"/>
  <c r="R1171" i="2"/>
  <c r="T1171" i="2" s="1"/>
  <c r="AX14" i="2"/>
  <c r="AX1552" i="2"/>
  <c r="AX1254" i="2"/>
  <c r="AX1609" i="2"/>
  <c r="AX1320" i="2"/>
  <c r="AX997" i="2"/>
  <c r="AX1384" i="2"/>
  <c r="AX1047" i="2"/>
  <c r="AX1416" i="2"/>
  <c r="AX1046" i="2"/>
  <c r="AX1437" i="2"/>
  <c r="AX1575" i="2"/>
  <c r="AX1093" i="2"/>
  <c r="AX1341" i="2"/>
  <c r="AX1401" i="2"/>
  <c r="AX1135" i="2"/>
  <c r="AX1208" i="2"/>
  <c r="AX1068" i="2"/>
  <c r="AX1356" i="2"/>
  <c r="AX1059" i="2"/>
  <c r="AX1530" i="2"/>
  <c r="AX1023" i="2"/>
  <c r="AX1586" i="2"/>
  <c r="AX987" i="2"/>
  <c r="AX841" i="2"/>
  <c r="AX974" i="2"/>
  <c r="AX829" i="2"/>
  <c r="AX1040" i="2"/>
  <c r="AX1307" i="2"/>
  <c r="AX1546" i="2"/>
  <c r="AX909" i="2"/>
  <c r="AX1311" i="2"/>
  <c r="AX730" i="2"/>
  <c r="AX1110" i="2"/>
  <c r="AX782" i="2"/>
  <c r="AX1394" i="2"/>
  <c r="AX1030" i="2"/>
  <c r="AX1180" i="2"/>
  <c r="AX1585" i="2"/>
  <c r="AX992" i="2"/>
  <c r="AX1181" i="2"/>
  <c r="AX1584" i="2"/>
  <c r="AX918" i="2"/>
  <c r="R1494" i="2"/>
  <c r="T1494" i="2" s="1"/>
  <c r="R1539" i="2"/>
  <c r="T1539" i="2" s="1"/>
  <c r="R1173" i="2"/>
  <c r="T1173" i="2" s="1"/>
  <c r="R1589" i="2"/>
  <c r="T1589" i="2" s="1"/>
  <c r="R1140" i="2"/>
  <c r="T1140" i="2" s="1"/>
  <c r="R798" i="2"/>
  <c r="T798" i="2" s="1"/>
  <c r="R778" i="2"/>
  <c r="T778" i="2" s="1"/>
  <c r="R824" i="2"/>
  <c r="T824" i="2" s="1"/>
  <c r="R1495" i="2"/>
  <c r="T1495" i="2" s="1"/>
  <c r="R1180" i="2"/>
  <c r="T1180" i="2" s="1"/>
  <c r="R935" i="2"/>
  <c r="T935" i="2" s="1"/>
  <c r="R1215" i="2"/>
  <c r="T1215" i="2" s="1"/>
  <c r="R1100" i="2"/>
  <c r="T1100" i="2" s="1"/>
  <c r="R1294" i="2"/>
  <c r="T1294" i="2" s="1"/>
  <c r="R1002" i="2"/>
  <c r="T1002" i="2" s="1"/>
  <c r="R1628" i="2"/>
  <c r="T1628" i="2" s="1"/>
  <c r="R262" i="2"/>
  <c r="T262" i="2" s="1"/>
  <c r="R392" i="2"/>
  <c r="T392" i="2" s="1"/>
  <c r="R465" i="2"/>
  <c r="T465" i="2" s="1"/>
  <c r="R224" i="2"/>
  <c r="T224" i="2" s="1"/>
  <c r="R1545" i="2"/>
  <c r="T1545" i="2" s="1"/>
  <c r="R1039" i="2"/>
  <c r="T1039" i="2" s="1"/>
  <c r="R670" i="2"/>
  <c r="T670" i="2" s="1"/>
  <c r="R726" i="2"/>
  <c r="T726" i="2" s="1"/>
  <c r="R759" i="2"/>
  <c r="T759" i="2" s="1"/>
  <c r="R1199" i="2"/>
  <c r="T1199" i="2" s="1"/>
  <c r="R638" i="2"/>
  <c r="T638" i="2" s="1"/>
  <c r="R500" i="2"/>
  <c r="T500" i="2" s="1"/>
  <c r="R774" i="2"/>
  <c r="T774" i="2" s="1"/>
  <c r="R654" i="2"/>
  <c r="T654" i="2" s="1"/>
  <c r="R971" i="2"/>
  <c r="T971" i="2" s="1"/>
  <c r="R721" i="2"/>
  <c r="T721" i="2" s="1"/>
  <c r="R1465" i="2"/>
  <c r="T1465" i="2" s="1"/>
  <c r="R696" i="2"/>
  <c r="T696" i="2" s="1"/>
  <c r="R1029" i="2"/>
  <c r="T1029" i="2" s="1"/>
  <c r="R1114" i="2"/>
  <c r="T1114" i="2" s="1"/>
  <c r="R533" i="2"/>
  <c r="T533" i="2" s="1"/>
  <c r="R352" i="2"/>
  <c r="T352" i="2" s="1"/>
  <c r="R126" i="2"/>
  <c r="T126" i="2" s="1"/>
  <c r="R434" i="2"/>
  <c r="T434" i="2" s="1"/>
  <c r="R308" i="2"/>
  <c r="T308" i="2" s="1"/>
  <c r="R63" i="2"/>
  <c r="T63" i="2" s="1"/>
  <c r="R1057" i="2"/>
  <c r="T1057" i="2" s="1"/>
  <c r="AX138" i="2"/>
  <c r="AX1516" i="2"/>
  <c r="AX1222" i="2"/>
  <c r="AX1595" i="2"/>
  <c r="AX1283" i="2"/>
  <c r="AX1612" i="2"/>
  <c r="AX1328" i="2"/>
  <c r="AX1000" i="2"/>
  <c r="AX1358" i="2"/>
  <c r="AX993" i="2"/>
  <c r="AX1388" i="2"/>
  <c r="AX1541" i="2"/>
  <c r="AX1547" i="2"/>
  <c r="AX1272" i="2"/>
  <c r="AX1312" i="2"/>
  <c r="AX1074" i="2"/>
  <c r="AX1111" i="2"/>
  <c r="AX1042" i="2"/>
  <c r="AX1298" i="2"/>
  <c r="AX1022" i="2"/>
  <c r="AX1423" i="2"/>
  <c r="AX973" i="2"/>
  <c r="AX1557" i="2"/>
  <c r="AX934" i="2"/>
  <c r="AX1587" i="2"/>
  <c r="AX913" i="2"/>
  <c r="AX1558" i="2"/>
  <c r="AX939" i="2"/>
  <c r="AX1206" i="2"/>
  <c r="AX1482" i="2"/>
  <c r="AX812" i="2"/>
  <c r="AX1284" i="2"/>
  <c r="AX695" i="2"/>
  <c r="AX1011" i="2"/>
  <c r="AX805" i="2"/>
  <c r="AX1340" i="2"/>
  <c r="AX990" i="2"/>
  <c r="AX1146" i="2"/>
  <c r="AX1512" i="2"/>
  <c r="AX989" i="2"/>
  <c r="AX1109" i="2"/>
  <c r="AX1542" i="2"/>
  <c r="AX1581" i="2"/>
  <c r="AR1559" i="2"/>
  <c r="AT1559" i="2" s="1"/>
  <c r="AR942" i="2"/>
  <c r="AT942" i="2" s="1"/>
  <c r="AR815" i="2"/>
  <c r="AT815" i="2" s="1"/>
  <c r="AR1077" i="2"/>
  <c r="AT1077" i="2" s="1"/>
  <c r="AR597" i="2"/>
  <c r="AT597" i="2" s="1"/>
  <c r="AR1329" i="2"/>
  <c r="AT1329" i="2" s="1"/>
  <c r="AR513" i="2"/>
  <c r="AT513" i="2" s="1"/>
  <c r="AR848" i="2"/>
  <c r="AT848" i="2" s="1"/>
  <c r="AR933" i="2"/>
  <c r="AT933" i="2" s="1"/>
  <c r="AR1582" i="2"/>
  <c r="AT1582" i="2" s="1"/>
  <c r="AR1187" i="2"/>
  <c r="AT1187" i="2" s="1"/>
  <c r="AR625" i="2"/>
  <c r="AT625" i="2" s="1"/>
  <c r="AR1366" i="2"/>
  <c r="AT1366" i="2" s="1"/>
  <c r="AR1232" i="2"/>
  <c r="AT1232" i="2" s="1"/>
  <c r="AR1518" i="2"/>
  <c r="AT1518" i="2" s="1"/>
  <c r="AR251" i="2"/>
  <c r="AT251" i="2" s="1"/>
  <c r="AR248" i="2"/>
  <c r="AT248" i="2" s="1"/>
  <c r="AR275" i="2"/>
  <c r="AT275" i="2" s="1"/>
  <c r="AR70" i="2"/>
  <c r="AT70" i="2" s="1"/>
  <c r="AR53" i="2"/>
  <c r="AT53" i="2" s="1"/>
  <c r="AR85" i="2"/>
  <c r="AT85" i="2" s="1"/>
  <c r="AR369" i="2"/>
  <c r="AT369" i="2" s="1"/>
  <c r="AR1098" i="2"/>
  <c r="AT1098" i="2" s="1"/>
  <c r="AR446" i="2"/>
  <c r="AT446" i="2" s="1"/>
  <c r="AR601" i="2"/>
  <c r="AT601" i="2" s="1"/>
  <c r="AR652" i="2"/>
  <c r="AT652" i="2" s="1"/>
  <c r="AR1428" i="2"/>
  <c r="AT1428" i="2" s="1"/>
  <c r="AR788" i="2"/>
  <c r="AT788" i="2" s="1"/>
  <c r="AR347" i="2"/>
  <c r="AT347" i="2" s="1"/>
  <c r="AR919" i="2"/>
  <c r="AT919" i="2" s="1"/>
  <c r="AR770" i="2"/>
  <c r="AT770" i="2" s="1"/>
  <c r="AR1159" i="2"/>
  <c r="AT1159" i="2" s="1"/>
  <c r="AR653" i="2"/>
  <c r="AT653" i="2" s="1"/>
  <c r="AR327" i="2"/>
  <c r="AT327" i="2" s="1"/>
  <c r="AR912" i="2"/>
  <c r="AT912" i="2" s="1"/>
  <c r="AR1248" i="2"/>
  <c r="AT1248" i="2" s="1"/>
  <c r="AR1337" i="2"/>
  <c r="AT1337" i="2" s="1"/>
  <c r="AR379" i="2"/>
  <c r="AT379" i="2" s="1"/>
  <c r="AR1594" i="2"/>
  <c r="AT1594" i="2" s="1"/>
  <c r="AR149" i="2"/>
  <c r="AT149" i="2" s="1"/>
  <c r="AR20" i="2"/>
  <c r="AT20" i="2" s="1"/>
  <c r="AR25" i="2"/>
  <c r="AT25" i="2" s="1"/>
  <c r="AR26" i="2"/>
  <c r="AT26" i="2" s="1"/>
  <c r="AR1060" i="2"/>
  <c r="AT1060" i="2" s="1"/>
  <c r="AR1512" i="2"/>
  <c r="AT1512" i="2" s="1"/>
  <c r="AR981" i="2"/>
  <c r="AT981" i="2" s="1"/>
  <c r="AR1196" i="2"/>
  <c r="AT1196" i="2" s="1"/>
  <c r="AR1305" i="2"/>
  <c r="AT1305" i="2" s="1"/>
  <c r="AR1605" i="2"/>
  <c r="AT1605" i="2" s="1"/>
  <c r="AR498" i="2"/>
  <c r="AT498" i="2" s="1"/>
  <c r="AR338" i="2"/>
  <c r="AT338" i="2" s="1"/>
  <c r="AR611" i="2"/>
  <c r="AT611" i="2" s="1"/>
  <c r="AR468" i="2"/>
  <c r="AT468" i="2" s="1"/>
  <c r="AR215" i="2"/>
  <c r="AT215" i="2" s="1"/>
  <c r="AR1162" i="2"/>
  <c r="AT1162" i="2" s="1"/>
  <c r="AR813" i="2"/>
  <c r="AT813" i="2" s="1"/>
  <c r="AR1514" i="2"/>
  <c r="AT1514" i="2" s="1"/>
  <c r="AR868" i="2"/>
  <c r="AT868" i="2" s="1"/>
  <c r="AR761" i="2"/>
  <c r="AT761" i="2" s="1"/>
  <c r="AR975" i="2"/>
  <c r="AT975" i="2" s="1"/>
  <c r="AR522" i="2"/>
  <c r="AT522" i="2" s="1"/>
  <c r="AR1234" i="2"/>
  <c r="AT1234" i="2" s="1"/>
  <c r="AR532" i="2"/>
  <c r="AT532" i="2" s="1"/>
  <c r="AR743" i="2"/>
  <c r="AT743" i="2" s="1"/>
  <c r="AR820" i="2"/>
  <c r="AT820" i="2" s="1"/>
  <c r="AR1550" i="2"/>
  <c r="AT1550" i="2" s="1"/>
  <c r="AR1101" i="2"/>
  <c r="AT1101" i="2" s="1"/>
  <c r="AR633" i="2"/>
  <c r="AT633" i="2" s="1"/>
  <c r="AR1274" i="2"/>
  <c r="AT1274" i="2" s="1"/>
  <c r="AR1125" i="2"/>
  <c r="AT1125" i="2" s="1"/>
  <c r="AR1449" i="2"/>
  <c r="AT1449" i="2" s="1"/>
  <c r="AR238" i="2"/>
  <c r="AT238" i="2" s="1"/>
  <c r="AR311" i="2"/>
  <c r="AT311" i="2" s="1"/>
  <c r="AR221" i="2"/>
  <c r="AT221" i="2" s="1"/>
  <c r="AR411" i="2"/>
  <c r="AT411" i="2" s="1"/>
  <c r="AR51" i="2"/>
  <c r="AT51" i="2" s="1"/>
  <c r="AR81" i="2"/>
  <c r="AT81" i="2" s="1"/>
  <c r="AR354" i="2"/>
  <c r="AT354" i="2" s="1"/>
  <c r="AR968" i="2"/>
  <c r="AT968" i="2" s="1"/>
  <c r="AR412" i="2"/>
  <c r="AT412" i="2" s="1"/>
  <c r="AR530" i="2"/>
  <c r="AT530" i="2" s="1"/>
  <c r="AR575" i="2"/>
  <c r="AT575" i="2" s="1"/>
  <c r="AR1339" i="2"/>
  <c r="AT1339" i="2" s="1"/>
  <c r="AR706" i="2"/>
  <c r="AT706" i="2" s="1"/>
  <c r="AR303" i="2"/>
  <c r="AT303" i="2" s="1"/>
  <c r="AR796" i="2"/>
  <c r="AT796" i="2" s="1"/>
  <c r="AR672" i="2"/>
  <c r="AT672" i="2" s="1"/>
  <c r="AR1027" i="2"/>
  <c r="AT1027" i="2" s="1"/>
  <c r="AR584" i="2"/>
  <c r="AT584" i="2" s="1"/>
  <c r="AR310" i="2"/>
  <c r="AT310" i="2" s="1"/>
  <c r="AR792" i="2"/>
  <c r="AT792" i="2" s="1"/>
  <c r="AR1127" i="2"/>
  <c r="AT1127" i="2" s="1"/>
  <c r="AR1230" i="2"/>
  <c r="AT1230" i="2" s="1"/>
  <c r="AR351" i="2"/>
  <c r="AT351" i="2" s="1"/>
  <c r="AR814" i="2"/>
  <c r="AT814" i="2" s="1"/>
  <c r="AR119" i="2"/>
  <c r="AT119" i="2" s="1"/>
  <c r="AR21" i="2"/>
  <c r="AT21" i="2" s="1"/>
  <c r="AR16" i="2"/>
  <c r="AT16" i="2" s="1"/>
  <c r="AR17" i="2"/>
  <c r="AT17" i="2" s="1"/>
  <c r="AR1053" i="2"/>
  <c r="AT1053" i="2" s="1"/>
  <c r="AR1030" i="2"/>
  <c r="AT1030" i="2" s="1"/>
  <c r="AR1460" i="2"/>
  <c r="AT1460" i="2" s="1"/>
  <c r="AR1033" i="2"/>
  <c r="AT1033" i="2" s="1"/>
  <c r="AR1119" i="2"/>
  <c r="AT1119" i="2" s="1"/>
  <c r="AR1224" i="2"/>
  <c r="AT1224" i="2" s="1"/>
  <c r="AR922" i="2"/>
  <c r="AT922" i="2" s="1"/>
  <c r="AR443" i="2"/>
  <c r="AT443" i="2" s="1"/>
  <c r="AR390" i="2"/>
  <c r="AT390" i="2" s="1"/>
  <c r="AR511" i="2"/>
  <c r="AT511" i="2" s="1"/>
  <c r="AR375" i="2"/>
  <c r="AT375" i="2" s="1"/>
  <c r="AR673" i="2"/>
  <c r="AT673" i="2" s="1"/>
  <c r="AR1076" i="2"/>
  <c r="AT1076" i="2" s="1"/>
  <c r="AR781" i="2"/>
  <c r="AT781" i="2" s="1"/>
  <c r="AR1447" i="2"/>
  <c r="AT1447" i="2" s="1"/>
  <c r="AR793" i="2"/>
  <c r="AT793" i="2" s="1"/>
  <c r="AR716" i="2"/>
  <c r="AT716" i="2" s="1"/>
  <c r="AR903" i="2"/>
  <c r="AT903" i="2" s="1"/>
  <c r="AR516" i="2"/>
  <c r="AT516" i="2" s="1"/>
  <c r="AR1142" i="2"/>
  <c r="AT1142" i="2" s="1"/>
  <c r="AR505" i="2"/>
  <c r="AT505" i="2" s="1"/>
  <c r="AR675" i="2"/>
  <c r="AT675" i="2" s="1"/>
  <c r="AR723" i="2"/>
  <c r="AT723" i="2" s="1"/>
  <c r="AR1503" i="2"/>
  <c r="AT1503" i="2" s="1"/>
  <c r="AR1024" i="2"/>
  <c r="AT1024" i="2" s="1"/>
  <c r="AR643" i="2"/>
  <c r="AT643" i="2" s="1"/>
  <c r="AR1175" i="2"/>
  <c r="AT1175" i="2" s="1"/>
  <c r="AR1017" i="2"/>
  <c r="AT1017" i="2" s="1"/>
  <c r="AR1363" i="2"/>
  <c r="AT1363" i="2" s="1"/>
  <c r="AR258" i="2"/>
  <c r="AT258" i="2" s="1"/>
  <c r="AR1297" i="2"/>
  <c r="AT1297" i="2" s="1"/>
  <c r="AR188" i="2"/>
  <c r="AT188" i="2" s="1"/>
  <c r="AR325" i="2"/>
  <c r="AT325" i="2" s="1"/>
  <c r="AR386" i="2"/>
  <c r="AT386" i="2" s="1"/>
  <c r="AR74" i="2"/>
  <c r="AT74" i="2" s="1"/>
  <c r="AR1536" i="2"/>
  <c r="AT1536" i="2" s="1"/>
  <c r="AR865" i="2"/>
  <c r="AT865" i="2" s="1"/>
  <c r="AR384" i="2"/>
  <c r="AT384" i="2" s="1"/>
  <c r="AR474" i="2"/>
  <c r="AT474" i="2" s="1"/>
  <c r="AR503" i="2"/>
  <c r="AT503" i="2" s="1"/>
  <c r="AR1239" i="2"/>
  <c r="AT1239" i="2" s="1"/>
  <c r="AR622" i="2"/>
  <c r="AT622" i="2" s="1"/>
  <c r="AR271" i="2"/>
  <c r="AT271" i="2" s="1"/>
  <c r="AR688" i="2"/>
  <c r="AT688" i="2" s="1"/>
  <c r="AR571" i="2"/>
  <c r="AT571" i="2" s="1"/>
  <c r="AR887" i="2"/>
  <c r="AT887" i="2" s="1"/>
  <c r="AR523" i="2"/>
  <c r="AT523" i="2" s="1"/>
  <c r="AR323" i="2"/>
  <c r="AT323" i="2" s="1"/>
  <c r="AR705" i="2"/>
  <c r="AT705" i="2" s="1"/>
  <c r="AR983" i="2"/>
  <c r="AT983" i="2" s="1"/>
  <c r="AR1102" i="2"/>
  <c r="AT1102" i="2" s="1"/>
  <c r="AR298" i="2"/>
  <c r="AT298" i="2" s="1"/>
  <c r="AR691" i="2"/>
  <c r="AT691" i="2" s="1"/>
  <c r="AR89" i="2"/>
  <c r="AT89" i="2" s="1"/>
  <c r="AR19" i="2"/>
  <c r="AT19" i="2" s="1"/>
  <c r="AR10" i="2"/>
  <c r="AT10" i="2" s="1"/>
  <c r="AR11" i="2"/>
  <c r="AT11" i="2" s="1"/>
  <c r="AL488" i="2"/>
  <c r="AL161" i="2"/>
  <c r="AE470" i="2"/>
  <c r="AE632" i="2"/>
  <c r="AE101" i="2"/>
  <c r="AE1621" i="2"/>
  <c r="AE1297" i="2"/>
  <c r="AE692" i="2"/>
  <c r="AE314" i="2"/>
  <c r="AF314" i="2" s="1"/>
  <c r="AE1180" i="2"/>
  <c r="AE353" i="2"/>
  <c r="AE1204" i="2"/>
  <c r="AE203" i="2"/>
  <c r="AE811" i="2"/>
  <c r="AE1238" i="2"/>
  <c r="AE694" i="2"/>
  <c r="AE965" i="2"/>
  <c r="AE1326" i="2"/>
  <c r="AE1164" i="2"/>
  <c r="AE1302" i="2"/>
  <c r="AR1580" i="2"/>
  <c r="AT1580" i="2" s="1"/>
  <c r="AR1359" i="2"/>
  <c r="AT1359" i="2" s="1"/>
  <c r="AR1072" i="2"/>
  <c r="AT1072" i="2" s="1"/>
  <c r="AR1155" i="2"/>
  <c r="AT1155" i="2" s="1"/>
  <c r="AR1408" i="2"/>
  <c r="AT1408" i="2" s="1"/>
  <c r="AR1310" i="2"/>
  <c r="AT1310" i="2" s="1"/>
  <c r="AR1073" i="2"/>
  <c r="AT1073" i="2" s="1"/>
  <c r="AR819" i="2"/>
  <c r="AT819" i="2" s="1"/>
  <c r="AR1067" i="2"/>
  <c r="AT1067" i="2" s="1"/>
  <c r="AR1396" i="2"/>
  <c r="AT1396" i="2" s="1"/>
  <c r="AR1400" i="2"/>
  <c r="AT1400" i="2" s="1"/>
  <c r="AR766" i="2"/>
  <c r="AT766" i="2" s="1"/>
  <c r="AR1571" i="2"/>
  <c r="AT1571" i="2" s="1"/>
  <c r="AR1137" i="2"/>
  <c r="AT1137" i="2" s="1"/>
  <c r="AR894" i="2"/>
  <c r="AT894" i="2" s="1"/>
  <c r="AR1506" i="2"/>
  <c r="AT1506" i="2" s="1"/>
  <c r="AR877" i="2"/>
  <c r="AT877" i="2" s="1"/>
  <c r="AR577" i="2"/>
  <c r="AT577" i="2" s="1"/>
  <c r="AR496" i="2"/>
  <c r="AT496" i="2" s="1"/>
  <c r="AR1623" i="2"/>
  <c r="AT1623" i="2" s="1"/>
  <c r="AR203" i="2"/>
  <c r="AT203" i="2" s="1"/>
  <c r="AR162" i="2"/>
  <c r="AT162" i="2" s="1"/>
  <c r="AR269" i="2"/>
  <c r="AT269" i="2" s="1"/>
  <c r="AR821" i="2"/>
  <c r="AT821" i="2" s="1"/>
  <c r="AR1566" i="2"/>
  <c r="AT1566" i="2" s="1"/>
  <c r="AR995" i="2"/>
  <c r="AT995" i="2" s="1"/>
  <c r="AR1308" i="2"/>
  <c r="AT1308" i="2" s="1"/>
  <c r="AR1370" i="2"/>
  <c r="AT1370" i="2" s="1"/>
  <c r="AR667" i="2"/>
  <c r="AT667" i="2" s="1"/>
  <c r="AR1291" i="2"/>
  <c r="AT1291" i="2" s="1"/>
  <c r="AR656" i="2"/>
  <c r="AT656" i="2" s="1"/>
  <c r="AR1513" i="2"/>
  <c r="AT1513" i="2" s="1"/>
  <c r="AR1406" i="2"/>
  <c r="AT1406" i="2" s="1"/>
  <c r="AR372" i="2"/>
  <c r="AT372" i="2" s="1"/>
  <c r="AR1117" i="2"/>
  <c r="AT1117" i="2" s="1"/>
  <c r="AR686" i="2"/>
  <c r="AT686" i="2" s="1"/>
  <c r="AR1448" i="2"/>
  <c r="AT1448" i="2" s="1"/>
  <c r="AR731" i="2"/>
  <c r="AT731" i="2" s="1"/>
  <c r="AR531" i="2"/>
  <c r="AT531" i="2" s="1"/>
  <c r="AR822" i="2"/>
  <c r="AT822" i="2" s="1"/>
  <c r="AR1556" i="2"/>
  <c r="AT1556" i="2" s="1"/>
  <c r="AR318" i="2"/>
  <c r="AT318" i="2" s="1"/>
  <c r="AR101" i="2"/>
  <c r="AT101" i="2" s="1"/>
  <c r="AR117" i="2"/>
  <c r="AT117" i="2" s="1"/>
  <c r="AR135" i="2"/>
  <c r="AT135" i="2" s="1"/>
  <c r="AR1567" i="2"/>
  <c r="AT1567" i="2" s="1"/>
  <c r="AR1069" i="2"/>
  <c r="AT1069" i="2" s="1"/>
  <c r="AR488" i="2"/>
  <c r="AT488" i="2" s="1"/>
  <c r="AR1259" i="2"/>
  <c r="AT1259" i="2" s="1"/>
  <c r="AR1087" i="2"/>
  <c r="AT1087" i="2" s="1"/>
  <c r="AR1419" i="2"/>
  <c r="AT1419" i="2" s="1"/>
  <c r="AR715" i="2"/>
  <c r="AT715" i="2" s="1"/>
  <c r="AR380" i="2"/>
  <c r="AT380" i="2" s="1"/>
  <c r="AR1065" i="2"/>
  <c r="AT1065" i="2" s="1"/>
  <c r="AR329" i="2"/>
  <c r="AT329" i="2" s="1"/>
  <c r="AR270" i="2"/>
  <c r="AT270" i="2" s="1"/>
  <c r="AR425" i="2"/>
  <c r="AT425" i="2" s="1"/>
  <c r="AR330" i="2"/>
  <c r="AT330" i="2" s="1"/>
  <c r="AR1020" i="2"/>
  <c r="AT1020" i="2" s="1"/>
  <c r="AR387" i="2"/>
  <c r="AT387" i="2" s="1"/>
  <c r="AR487" i="2"/>
  <c r="AT487" i="2" s="1"/>
  <c r="AR543" i="2"/>
  <c r="AT543" i="2" s="1"/>
  <c r="AR1061" i="2"/>
  <c r="AT1061" i="2" s="1"/>
  <c r="AR192" i="2"/>
  <c r="AT192" i="2" s="1"/>
  <c r="AR33" i="2"/>
  <c r="AT33" i="2" s="1"/>
  <c r="AR127" i="2"/>
  <c r="AT127" i="2" s="1"/>
  <c r="AR93" i="2"/>
  <c r="AT93" i="2" s="1"/>
  <c r="AR214" i="2"/>
  <c r="AT214" i="2" s="1"/>
  <c r="AR1397" i="2"/>
  <c r="AT1397" i="2" s="1"/>
  <c r="AR1380" i="2"/>
  <c r="AT1380" i="2" s="1"/>
  <c r="AR483" i="2"/>
  <c r="AT483" i="2" s="1"/>
  <c r="AR1487" i="2"/>
  <c r="AT1487" i="2" s="1"/>
  <c r="AR1195" i="2"/>
  <c r="AT1195" i="2" s="1"/>
  <c r="AR1520" i="2"/>
  <c r="AT1520" i="2" s="1"/>
  <c r="AR915" i="2"/>
  <c r="AT915" i="2" s="1"/>
  <c r="AR141" i="2"/>
  <c r="AT141" i="2" s="1"/>
  <c r="AR1186" i="2"/>
  <c r="AT1186" i="2" s="1"/>
  <c r="AR1211" i="2"/>
  <c r="AT1211" i="2" s="1"/>
  <c r="AR789" i="2"/>
  <c r="AT789" i="2" s="1"/>
  <c r="AR373" i="2"/>
  <c r="AT373" i="2" s="1"/>
  <c r="AR1516" i="2"/>
  <c r="AT1516" i="2" s="1"/>
  <c r="AR1283" i="2"/>
  <c r="AT1283" i="2" s="1"/>
  <c r="AR1000" i="2"/>
  <c r="AT1000" i="2" s="1"/>
  <c r="AR1388" i="2"/>
  <c r="AT1388" i="2" s="1"/>
  <c r="AR1272" i="2"/>
  <c r="AT1272" i="2" s="1"/>
  <c r="AR1111" i="2"/>
  <c r="AT1111" i="2" s="1"/>
  <c r="AR1022" i="2"/>
  <c r="AT1022" i="2" s="1"/>
  <c r="AR1557" i="2"/>
  <c r="AT1557" i="2" s="1"/>
  <c r="AR913" i="2"/>
  <c r="AT913" i="2" s="1"/>
  <c r="AR1206" i="2"/>
  <c r="AT1206" i="2" s="1"/>
  <c r="AR1284" i="2"/>
  <c r="AT1284" i="2" s="1"/>
  <c r="AR805" i="2"/>
  <c r="AT805" i="2" s="1"/>
  <c r="AR1441" i="2"/>
  <c r="AT1441" i="2" s="1"/>
  <c r="AR1049" i="2"/>
  <c r="AT1049" i="2" s="1"/>
  <c r="AR1542" i="2"/>
  <c r="AT1542" i="2" s="1"/>
  <c r="AR1499" i="2"/>
  <c r="AT1499" i="2" s="1"/>
  <c r="AR808" i="2"/>
  <c r="AT808" i="2" s="1"/>
  <c r="AR524" i="2"/>
  <c r="AT524" i="2" s="1"/>
  <c r="AR694" i="2"/>
  <c r="AT694" i="2" s="1"/>
  <c r="AR596" i="2"/>
  <c r="AT596" i="2" s="1"/>
  <c r="AR161" i="2"/>
  <c r="AT161" i="2" s="1"/>
  <c r="AR146" i="2"/>
  <c r="AT146" i="2" s="1"/>
  <c r="AR208" i="2"/>
  <c r="AT208" i="2" s="1"/>
  <c r="AR753" i="2"/>
  <c r="AT753" i="2" s="1"/>
  <c r="AR1462" i="2"/>
  <c r="AT1462" i="2" s="1"/>
  <c r="AR860" i="2"/>
  <c r="AT860" i="2" s="1"/>
  <c r="AR1116" i="2"/>
  <c r="AT1116" i="2" s="1"/>
  <c r="AR1177" i="2"/>
  <c r="AT1177" i="2" s="1"/>
  <c r="AR1555" i="2"/>
  <c r="AT1555" i="2" s="1"/>
  <c r="AR1099" i="2"/>
  <c r="AT1099" i="2" s="1"/>
  <c r="AR554" i="2"/>
  <c r="AT554" i="2" s="1"/>
  <c r="AR1332" i="2"/>
  <c r="AT1332" i="2" s="1"/>
  <c r="AR1225" i="2"/>
  <c r="AT1225" i="2" s="1"/>
  <c r="AR1484" i="2"/>
  <c r="AT1484" i="2" s="1"/>
  <c r="AR969" i="2"/>
  <c r="AT969" i="2" s="1"/>
  <c r="AR624" i="2"/>
  <c r="AT624" i="2" s="1"/>
  <c r="AR1277" i="2"/>
  <c r="AT1277" i="2" s="1"/>
  <c r="AR1535" i="2"/>
  <c r="AT1535" i="2" s="1"/>
  <c r="AR525" i="2"/>
  <c r="AT525" i="2" s="1"/>
  <c r="AR649" i="2"/>
  <c r="AT649" i="2" s="1"/>
  <c r="AR1625" i="2"/>
  <c r="AT1625" i="2" s="1"/>
  <c r="AR218" i="2"/>
  <c r="AT218" i="2" s="1"/>
  <c r="AR102" i="2"/>
  <c r="AT102" i="2" s="1"/>
  <c r="AR84" i="2"/>
  <c r="AT84" i="2" s="1"/>
  <c r="AR92" i="2"/>
  <c r="AT92" i="2" s="1"/>
  <c r="AR1457" i="2"/>
  <c r="AT1457" i="2" s="1"/>
  <c r="AR843" i="2"/>
  <c r="AT843" i="2" s="1"/>
  <c r="AR415" i="2"/>
  <c r="AT415" i="2" s="1"/>
  <c r="AR1021" i="2"/>
  <c r="AT1021" i="2" s="1"/>
  <c r="AR837" i="2"/>
  <c r="AT837" i="2" s="1"/>
  <c r="AR1219" i="2"/>
  <c r="AT1219" i="2" s="1"/>
  <c r="AR565" i="2"/>
  <c r="AT565" i="2" s="1"/>
  <c r="AR267" i="2"/>
  <c r="AT267" i="2" s="1"/>
  <c r="AR810" i="2"/>
  <c r="AT810" i="2" s="1"/>
  <c r="AR1158" i="2"/>
  <c r="AT1158" i="2" s="1"/>
  <c r="AR1262" i="2"/>
  <c r="AT1262" i="2" s="1"/>
  <c r="AR321" i="2"/>
  <c r="AT321" i="2" s="1"/>
  <c r="AR1507" i="2"/>
  <c r="AT1507" i="2" s="1"/>
  <c r="AR787" i="2"/>
  <c r="AT787" i="2" s="1"/>
  <c r="AR319" i="2"/>
  <c r="AT319" i="2" s="1"/>
  <c r="AR376" i="2"/>
  <c r="AT376" i="2" s="1"/>
  <c r="AR404" i="2"/>
  <c r="AT404" i="2" s="1"/>
  <c r="AR736" i="2"/>
  <c r="AT736" i="2" s="1"/>
  <c r="AR115" i="2"/>
  <c r="AT115" i="2" s="1"/>
  <c r="AR38" i="2"/>
  <c r="AT38" i="2" s="1"/>
  <c r="AR78" i="2"/>
  <c r="AT78" i="2" s="1"/>
  <c r="AR45" i="2"/>
  <c r="AT45" i="2" s="1"/>
  <c r="AR134" i="2"/>
  <c r="AT134" i="2" s="1"/>
  <c r="AR1452" i="2"/>
  <c r="AT1452" i="2" s="1"/>
  <c r="AR765" i="2"/>
  <c r="AT765" i="2" s="1"/>
  <c r="AR403" i="2"/>
  <c r="AT403" i="2" s="1"/>
  <c r="AR719" i="2"/>
  <c r="AT719" i="2" s="1"/>
  <c r="AR784" i="2"/>
  <c r="AT784" i="2" s="1"/>
  <c r="AR585" i="2"/>
  <c r="AT585" i="2" s="1"/>
  <c r="AR562" i="2"/>
  <c r="AT562" i="2" s="1"/>
  <c r="AR109" i="2"/>
  <c r="AT109" i="2" s="1"/>
  <c r="AR166" i="2"/>
  <c r="AT166" i="2" s="1"/>
  <c r="AR95" i="2"/>
  <c r="AT95" i="2" s="1"/>
  <c r="AR542" i="2"/>
  <c r="AT542" i="2" s="1"/>
  <c r="AR1364" i="2"/>
  <c r="AT1364" i="2" s="1"/>
  <c r="AR333" i="2"/>
  <c r="AT333" i="2" s="1"/>
  <c r="AR401" i="2"/>
  <c r="AT401" i="2" s="1"/>
  <c r="AR1189" i="2"/>
  <c r="AT1189" i="2" s="1"/>
  <c r="AR1469" i="2"/>
  <c r="AT1469" i="2" s="1"/>
  <c r="AR1247" i="2"/>
  <c r="AT1247" i="2" s="1"/>
  <c r="AR1613" i="2"/>
  <c r="AT1613" i="2" s="1"/>
  <c r="AR1317" i="2"/>
  <c r="AT1317" i="2" s="1"/>
  <c r="AR1193" i="2"/>
  <c r="AT1193" i="2" s="1"/>
  <c r="AR1012" i="2"/>
  <c r="AT1012" i="2" s="1"/>
  <c r="AR953" i="2"/>
  <c r="AT953" i="2" s="1"/>
  <c r="AR1456" i="2"/>
  <c r="AT1456" i="2" s="1"/>
  <c r="AR850" i="2"/>
  <c r="AT850" i="2" s="1"/>
  <c r="AR1107" i="2"/>
  <c r="AT1107" i="2" s="1"/>
  <c r="AR1184" i="2"/>
  <c r="AT1184" i="2" s="1"/>
  <c r="AR1611" i="2"/>
  <c r="AT1611" i="2" s="1"/>
  <c r="AR1389" i="2"/>
  <c r="AT1389" i="2" s="1"/>
  <c r="AR992" i="2"/>
  <c r="AT992" i="2" s="1"/>
  <c r="AR1381" i="2"/>
  <c r="AT1381" i="2" s="1"/>
  <c r="AR1431" i="2"/>
  <c r="AT1431" i="2" s="1"/>
  <c r="AR1602" i="2"/>
  <c r="AT1602" i="2" s="1"/>
  <c r="AR559" i="2"/>
  <c r="AT559" i="2" s="1"/>
  <c r="AR811" i="2"/>
  <c r="AT811" i="2" s="1"/>
  <c r="AR506" i="2"/>
  <c r="AT506" i="2" s="1"/>
  <c r="AR152" i="2"/>
  <c r="AT152" i="2" s="1"/>
  <c r="AR153" i="2"/>
  <c r="AT153" i="2" s="1"/>
  <c r="AR189" i="2"/>
  <c r="AT189" i="2" s="1"/>
  <c r="AR708" i="2"/>
  <c r="AT708" i="2" s="1"/>
  <c r="AR1390" i="2"/>
  <c r="AT1390" i="2" s="1"/>
  <c r="AR802" i="2"/>
  <c r="AT802" i="2" s="1"/>
  <c r="AR1019" i="2"/>
  <c r="AT1019" i="2" s="1"/>
  <c r="AR1070" i="2"/>
  <c r="AT1070" i="2" s="1"/>
  <c r="AR1509" i="2"/>
  <c r="AT1509" i="2" s="1"/>
  <c r="AR1004" i="2"/>
  <c r="AT1004" i="2" s="1"/>
  <c r="AR527" i="2"/>
  <c r="AT527" i="2" s="1"/>
  <c r="AR1228" i="2"/>
  <c r="AT1228" i="2" s="1"/>
  <c r="AR1106" i="2"/>
  <c r="AT1106" i="2" s="1"/>
  <c r="AR1407" i="2"/>
  <c r="AT1407" i="2" s="1"/>
  <c r="AR831" i="2"/>
  <c r="AT831" i="2" s="1"/>
  <c r="AR630" i="2"/>
  <c r="AT630" i="2" s="1"/>
  <c r="AR1176" i="2"/>
  <c r="AT1176" i="2" s="1"/>
  <c r="AR1464" i="2"/>
  <c r="AT1464" i="2" s="1"/>
  <c r="AR1521" i="2"/>
  <c r="AT1521" i="2" s="1"/>
  <c r="AR600" i="2"/>
  <c r="AT600" i="2" s="1"/>
  <c r="AR1629" i="2"/>
  <c r="AT1629" i="2" s="1"/>
  <c r="AR187" i="2"/>
  <c r="AT187" i="2" s="1"/>
  <c r="AR111" i="2"/>
  <c r="AT111" i="2" s="1"/>
  <c r="AR72" i="2"/>
  <c r="AT72" i="2" s="1"/>
  <c r="AR79" i="2"/>
  <c r="AT79" i="2" s="1"/>
  <c r="AR1373" i="2"/>
  <c r="AT1373" i="2" s="1"/>
  <c r="AR757" i="2"/>
  <c r="AT757" i="2" s="1"/>
  <c r="AR385" i="2"/>
  <c r="AT385" i="2" s="1"/>
  <c r="AR893" i="2"/>
  <c r="AT893" i="2" s="1"/>
  <c r="AR751" i="2"/>
  <c r="AT751" i="2" s="1"/>
  <c r="AR1094" i="2"/>
  <c r="AT1094" i="2" s="1"/>
  <c r="AR504" i="2"/>
  <c r="AT504" i="2" s="1"/>
  <c r="AR235" i="2"/>
  <c r="AT235" i="2" s="1"/>
  <c r="AR725" i="2"/>
  <c r="AT725" i="2" s="1"/>
  <c r="AR1031" i="2"/>
  <c r="AT1031" i="2" s="1"/>
  <c r="AR1151" i="2"/>
  <c r="AT1151" i="2" s="1"/>
  <c r="AR285" i="2"/>
  <c r="AT285" i="2" s="1"/>
  <c r="AR1430" i="2"/>
  <c r="AT1430" i="2" s="1"/>
  <c r="AR701" i="2"/>
  <c r="AT701" i="2" s="1"/>
  <c r="AR300" i="2"/>
  <c r="AT300" i="2" s="1"/>
  <c r="AR350" i="2"/>
  <c r="AT350" i="2" s="1"/>
  <c r="AR362" i="2"/>
  <c r="AT362" i="2" s="1"/>
  <c r="AR594" i="2"/>
  <c r="AT594" i="2" s="1"/>
  <c r="AR86" i="2"/>
  <c r="AT86" i="2" s="1"/>
  <c r="AR131" i="2"/>
  <c r="AT131" i="2" s="1"/>
  <c r="AR57" i="2"/>
  <c r="AT57" i="2" s="1"/>
  <c r="AR36" i="2"/>
  <c r="AT36" i="2" s="1"/>
  <c r="AR107" i="2"/>
  <c r="AT107" i="2" s="1"/>
  <c r="AR1552" i="2"/>
  <c r="AT1552" i="2" s="1"/>
  <c r="AR1320" i="2"/>
  <c r="AT1320" i="2" s="1"/>
  <c r="AR1047" i="2"/>
  <c r="AT1047" i="2" s="1"/>
  <c r="AR1437" i="2"/>
  <c r="AT1437" i="2" s="1"/>
  <c r="AR1341" i="2"/>
  <c r="AT1341" i="2" s="1"/>
  <c r="AR1208" i="2"/>
  <c r="AT1208" i="2" s="1"/>
  <c r="AR1059" i="2"/>
  <c r="AT1059" i="2" s="1"/>
  <c r="AR1586" i="2"/>
  <c r="AT1586" i="2" s="1"/>
  <c r="AR974" i="2"/>
  <c r="AT974" i="2" s="1"/>
  <c r="AR1307" i="2"/>
  <c r="AT1307" i="2" s="1"/>
  <c r="AR1311" i="2"/>
  <c r="AT1311" i="2" s="1"/>
  <c r="AR782" i="2"/>
  <c r="AT782" i="2" s="1"/>
  <c r="AR1497" i="2"/>
  <c r="AT1497" i="2" s="1"/>
  <c r="AR1079" i="2"/>
  <c r="AT1079" i="2" s="1"/>
  <c r="AR1584" i="2"/>
  <c r="AT1584" i="2" s="1"/>
  <c r="AR1502" i="2"/>
  <c r="AT1502" i="2" s="1"/>
  <c r="AR840" i="2"/>
  <c r="AT840" i="2" s="1"/>
  <c r="AR534" i="2"/>
  <c r="AT534" i="2" s="1"/>
  <c r="AR586" i="2"/>
  <c r="AT586" i="2" s="1"/>
  <c r="AR692" i="2"/>
  <c r="AT692" i="2" s="1"/>
  <c r="AR179" i="2"/>
  <c r="AT179" i="2" s="1"/>
  <c r="AR150" i="2"/>
  <c r="AT150" i="2" s="1"/>
  <c r="AR225" i="2"/>
  <c r="AT225" i="2" s="1"/>
  <c r="AR786" i="2"/>
  <c r="AT786" i="2" s="1"/>
  <c r="AR1524" i="2"/>
  <c r="AT1524" i="2" s="1"/>
  <c r="AR925" i="2"/>
  <c r="AT925" i="2" s="1"/>
  <c r="AR1214" i="2"/>
  <c r="AT1214" i="2" s="1"/>
  <c r="AR1273" i="2"/>
  <c r="AT1273" i="2" s="1"/>
  <c r="AR645" i="2"/>
  <c r="AT645" i="2" s="1"/>
  <c r="AR1191" i="2"/>
  <c r="AT1191" i="2" s="1"/>
  <c r="AR545" i="2"/>
  <c r="AT545" i="2" s="1"/>
  <c r="AR1434" i="2"/>
  <c r="AT1434" i="2" s="1"/>
  <c r="AR1318" i="2"/>
  <c r="AT1318" i="2" s="1"/>
  <c r="AR409" i="2"/>
  <c r="AT409" i="2" s="1"/>
  <c r="AR1050" i="2"/>
  <c r="AT1050" i="2" s="1"/>
  <c r="AR655" i="2"/>
  <c r="AT655" i="2" s="1"/>
  <c r="AR1369" i="2"/>
  <c r="AT1369" i="2" s="1"/>
  <c r="AR677" i="2"/>
  <c r="AT677" i="2" s="1"/>
  <c r="AR529" i="2"/>
  <c r="AT529" i="2" s="1"/>
  <c r="AR698" i="2"/>
  <c r="AT698" i="2" s="1"/>
  <c r="AR1620" i="2"/>
  <c r="AT1620" i="2" s="1"/>
  <c r="AR261" i="2"/>
  <c r="AT261" i="2" s="1"/>
  <c r="AR98" i="2"/>
  <c r="AT98" i="2" s="1"/>
  <c r="AR99" i="2"/>
  <c r="AT99" i="2" s="1"/>
  <c r="AR113" i="2"/>
  <c r="AT113" i="2" s="1"/>
  <c r="AR1523" i="2"/>
  <c r="AT1523" i="2" s="1"/>
  <c r="AR947" i="2"/>
  <c r="AT947" i="2" s="1"/>
  <c r="AR447" i="2"/>
  <c r="AT447" i="2" s="1"/>
  <c r="AR1143" i="2"/>
  <c r="AT1143" i="2" s="1"/>
  <c r="AR954" i="2"/>
  <c r="AT954" i="2" s="1"/>
  <c r="AR1325" i="2"/>
  <c r="AT1325" i="2" s="1"/>
  <c r="AR631" i="2"/>
  <c r="AT631" i="2" s="1"/>
  <c r="AR307" i="2"/>
  <c r="AT307" i="2" s="1"/>
  <c r="AR932" i="2"/>
  <c r="AT932" i="2" s="1"/>
  <c r="AR1282" i="2"/>
  <c r="AT1282" i="2" s="1"/>
  <c r="AR245" i="2"/>
  <c r="AT245" i="2" s="1"/>
  <c r="AR367" i="2"/>
  <c r="AT367" i="2" s="1"/>
  <c r="AR313" i="2"/>
  <c r="AT313" i="2" s="1"/>
  <c r="AR890" i="2"/>
  <c r="AT890" i="2" s="1"/>
  <c r="AR368" i="2"/>
  <c r="AT368" i="2" s="1"/>
  <c r="AR427" i="2"/>
  <c r="AT427" i="2" s="1"/>
  <c r="AR466" i="2"/>
  <c r="AT466" i="2" s="1"/>
  <c r="AR878" i="2"/>
  <c r="AT878" i="2" s="1"/>
  <c r="AR143" i="2"/>
  <c r="AT143" i="2" s="1"/>
  <c r="AR37" i="2"/>
  <c r="AT37" i="2" s="1"/>
  <c r="AR104" i="2"/>
  <c r="AT104" i="2" s="1"/>
  <c r="AR67" i="2"/>
  <c r="AT67" i="2" s="1"/>
  <c r="AR173" i="2"/>
  <c r="AT173" i="2" s="1"/>
  <c r="AR1392" i="2"/>
  <c r="AT1392" i="2" s="1"/>
  <c r="AR1167" i="2"/>
  <c r="AT1167" i="2" s="1"/>
  <c r="AR1590" i="2"/>
  <c r="AT1590" i="2" s="1"/>
  <c r="AR1179" i="2"/>
  <c r="AT1179" i="2" s="1"/>
  <c r="AR1084" i="2"/>
  <c r="AT1084" i="2" s="1"/>
  <c r="AR1286" i="2"/>
  <c r="AT1286" i="2" s="1"/>
  <c r="AR852" i="2"/>
  <c r="AT852" i="2" s="1"/>
  <c r="AR1300" i="2"/>
  <c r="AT1300" i="2" s="1"/>
  <c r="AR853" i="2"/>
  <c r="AT853" i="2" s="1"/>
  <c r="AR927" i="2"/>
  <c r="AT927" i="2" s="1"/>
  <c r="AR977" i="2"/>
  <c r="AT977" i="2" s="1"/>
  <c r="AR1579" i="2"/>
  <c r="AT1579" i="2" s="1"/>
  <c r="AR1267" i="2"/>
  <c r="AT1267" i="2" s="1"/>
  <c r="AR999" i="2"/>
  <c r="AT999" i="2" s="1"/>
  <c r="AR1223" i="2"/>
  <c r="AT1223" i="2" s="1"/>
  <c r="AR1275" i="2"/>
  <c r="AT1275" i="2" s="1"/>
  <c r="AR1459" i="2"/>
  <c r="AT1459" i="2" s="1"/>
  <c r="AR711" i="2"/>
  <c r="AT711" i="2" s="1"/>
  <c r="AR1622" i="2"/>
  <c r="AT1622" i="2" s="1"/>
  <c r="AR348" i="2"/>
  <c r="AT348" i="2" s="1"/>
  <c r="AR593" i="2"/>
  <c r="AT593" i="2" s="1"/>
  <c r="AR666" i="2"/>
  <c r="AT666" i="2" s="1"/>
  <c r="AR190" i="2"/>
  <c r="AT190" i="2" s="1"/>
  <c r="AR662" i="2"/>
  <c r="AT662" i="2" s="1"/>
  <c r="AR1205" i="2"/>
  <c r="AT1205" i="2" s="1"/>
  <c r="AR742" i="2"/>
  <c r="AT742" i="2" s="1"/>
  <c r="AR838" i="2"/>
  <c r="AT838" i="2" s="1"/>
  <c r="AR884" i="2"/>
  <c r="AT884" i="2" s="1"/>
  <c r="AR1376" i="2"/>
  <c r="AT1376" i="2" s="1"/>
  <c r="AR863" i="2"/>
  <c r="AT863" i="2" s="1"/>
  <c r="AR476" i="2"/>
  <c r="AT476" i="2" s="1"/>
  <c r="AR964" i="2"/>
  <c r="AT964" i="2" s="1"/>
  <c r="AR834" i="2"/>
  <c r="AT834" i="2" s="1"/>
  <c r="AR1204" i="2"/>
  <c r="AT1204" i="2" s="1"/>
  <c r="AR769" i="2"/>
  <c r="AT769" i="2" s="1"/>
  <c r="AR627" i="2"/>
  <c r="AT627" i="2" s="1"/>
  <c r="AR936" i="2"/>
  <c r="AT936" i="2" s="1"/>
  <c r="AR1251" i="2"/>
  <c r="AT1251" i="2" s="1"/>
  <c r="AR1360" i="2"/>
  <c r="AT1360" i="2" s="1"/>
  <c r="AR539" i="2"/>
  <c r="AT539" i="2" s="1"/>
  <c r="AR526" i="2"/>
  <c r="AT526" i="2" s="1"/>
  <c r="AR140" i="2"/>
  <c r="AT140" i="2" s="1"/>
  <c r="AR130" i="2"/>
  <c r="AT130" i="2" s="1"/>
  <c r="AR55" i="2"/>
  <c r="AT55" i="2" s="1"/>
  <c r="AR60" i="2"/>
  <c r="AT60" i="2" s="1"/>
  <c r="AR1171" i="2"/>
  <c r="AT1171" i="2" s="1"/>
  <c r="AR602" i="2"/>
  <c r="AT602" i="2" s="1"/>
  <c r="AR341" i="2"/>
  <c r="AT341" i="2" s="1"/>
  <c r="AR714" i="2"/>
  <c r="AT714" i="2" s="1"/>
  <c r="AR583" i="2"/>
  <c r="AT583" i="2" s="1"/>
  <c r="AR845" i="2"/>
  <c r="AT845" i="2" s="1"/>
  <c r="AR431" i="2"/>
  <c r="AT431" i="2" s="1"/>
  <c r="AR1374" i="2"/>
  <c r="AT1374" i="2" s="1"/>
  <c r="AR537" i="2"/>
  <c r="AT537" i="2" s="1"/>
  <c r="AR780" i="2"/>
  <c r="AT780" i="2" s="1"/>
  <c r="AR876" i="2"/>
  <c r="AT876" i="2" s="1"/>
  <c r="AR240" i="2"/>
  <c r="AT240" i="2" s="1"/>
  <c r="AR1244" i="2"/>
  <c r="AT1244" i="2" s="1"/>
  <c r="AR547" i="2"/>
  <c r="AT547" i="2" s="1"/>
  <c r="AR1378" i="2"/>
  <c r="AT1378" i="2" s="1"/>
  <c r="AR1231" i="2"/>
  <c r="AT1231" i="2" s="1"/>
  <c r="AR302" i="2"/>
  <c r="AT302" i="2" s="1"/>
  <c r="AR339" i="2"/>
  <c r="AT339" i="2" s="1"/>
  <c r="AR56" i="2"/>
  <c r="AT56" i="2" s="1"/>
  <c r="AR344" i="2"/>
  <c r="AT344" i="2" s="1"/>
  <c r="AR34" i="2"/>
  <c r="AT34" i="2" s="1"/>
  <c r="AR18" i="2"/>
  <c r="AT18" i="2" s="1"/>
  <c r="AR52" i="2"/>
  <c r="AT52" i="2" s="1"/>
  <c r="AR1353" i="2"/>
  <c r="AT1353" i="2" s="1"/>
  <c r="AR1129" i="2"/>
  <c r="AT1129" i="2" s="1"/>
  <c r="AR1565" i="2"/>
  <c r="AT1565" i="2" s="1"/>
  <c r="AR1617" i="2"/>
  <c r="AT1617" i="2" s="1"/>
  <c r="AR1034" i="2"/>
  <c r="AT1034" i="2" s="1"/>
  <c r="AR1226" i="2"/>
  <c r="AT1226" i="2" s="1"/>
  <c r="AR854" i="2"/>
  <c r="AT854" i="2" s="1"/>
  <c r="AR1218" i="2"/>
  <c r="AT1218" i="2" s="1"/>
  <c r="AR807" i="2"/>
  <c r="AT807" i="2" s="1"/>
  <c r="AR846" i="2"/>
  <c r="AT846" i="2" s="1"/>
  <c r="AR906" i="2"/>
  <c r="AT906" i="2" s="1"/>
  <c r="AR1537" i="2"/>
  <c r="AT1537" i="2" s="1"/>
  <c r="AR1221" i="2"/>
  <c r="AT1221" i="2" s="1"/>
  <c r="AR959" i="2"/>
  <c r="AT959" i="2" s="1"/>
  <c r="AR1156" i="2"/>
  <c r="AT1156" i="2" s="1"/>
  <c r="AR1185" i="2"/>
  <c r="AT1185" i="2" s="1"/>
  <c r="AR1379" i="2"/>
  <c r="AT1379" i="2" s="1"/>
  <c r="AR823" i="2"/>
  <c r="AT823" i="2" s="1"/>
  <c r="AR1626" i="2"/>
  <c r="AT1626" i="2" s="1"/>
  <c r="AR293" i="2"/>
  <c r="AT293" i="2" s="1"/>
  <c r="AR484" i="2"/>
  <c r="AT484" i="2" s="1"/>
  <c r="AR564" i="2"/>
  <c r="AT564" i="2" s="1"/>
  <c r="AR206" i="2"/>
  <c r="AT206" i="2" s="1"/>
  <c r="AR1578" i="2"/>
  <c r="AT1578" i="2" s="1"/>
  <c r="AR1122" i="2"/>
  <c r="AT1122" i="2" s="1"/>
  <c r="AR700" i="2"/>
  <c r="AT700" i="2" s="1"/>
  <c r="AR777" i="2"/>
  <c r="AT777" i="2" s="1"/>
  <c r="AR806" i="2"/>
  <c r="AT806" i="2" s="1"/>
  <c r="AR1293" i="2"/>
  <c r="AT1293" i="2" s="1"/>
  <c r="AR779" i="2"/>
  <c r="AT779" i="2" s="1"/>
  <c r="AR492" i="2"/>
  <c r="AT492" i="2" s="1"/>
  <c r="AR871" i="2"/>
  <c r="AT871" i="2" s="1"/>
  <c r="AR733" i="2"/>
  <c r="AT733" i="2" s="1"/>
  <c r="AR1091" i="2"/>
  <c r="AT1091" i="2" s="1"/>
  <c r="AR745" i="2"/>
  <c r="AT745" i="2" s="1"/>
  <c r="AR1529" i="2"/>
  <c r="AT1529" i="2" s="1"/>
  <c r="AR861" i="2"/>
  <c r="AT861" i="2" s="1"/>
  <c r="AR1150" i="2"/>
  <c r="AT1150" i="2" s="1"/>
  <c r="AR1260" i="2"/>
  <c r="AT1260" i="2" s="1"/>
  <c r="AR517" i="2"/>
  <c r="AT517" i="2" s="1"/>
  <c r="AR435" i="2"/>
  <c r="AT435" i="2" s="1"/>
  <c r="AR132" i="2"/>
  <c r="AT132" i="2" s="1"/>
  <c r="AR728" i="2"/>
  <c r="AT728" i="2" s="1"/>
  <c r="AR394" i="2"/>
  <c r="AT394" i="2" s="1"/>
  <c r="AR59" i="2"/>
  <c r="AT59" i="2" s="1"/>
  <c r="AR1057" i="2"/>
  <c r="AT1057" i="2" s="1"/>
  <c r="AR541" i="2"/>
  <c r="AT541" i="2" s="1"/>
  <c r="AR1440" i="2"/>
  <c r="AT1440" i="2" s="1"/>
  <c r="AR632" i="2"/>
  <c r="AT632" i="2" s="1"/>
  <c r="AR514" i="2"/>
  <c r="AT514" i="2" s="1"/>
  <c r="AR754" i="2"/>
  <c r="AT754" i="2" s="1"/>
  <c r="AR417" i="2"/>
  <c r="AT417" i="2" s="1"/>
  <c r="AR1269" i="2"/>
  <c r="AT1269" i="2" s="1"/>
  <c r="AR462" i="2"/>
  <c r="AT462" i="2" s="1"/>
  <c r="AR681" i="2"/>
  <c r="AT681" i="2" s="1"/>
  <c r="AR764" i="2"/>
  <c r="AT764" i="2" s="1"/>
  <c r="AR229" i="2"/>
  <c r="AT229" i="2" s="1"/>
  <c r="AR1133" i="2"/>
  <c r="AT1133" i="2" s="1"/>
  <c r="AR482" i="2"/>
  <c r="AT482" i="2" s="1"/>
  <c r="AR1265" i="2"/>
  <c r="AT1265" i="2" s="1"/>
  <c r="AR1104" i="2"/>
  <c r="AT1104" i="2" s="1"/>
  <c r="AR284" i="2"/>
  <c r="AT284" i="2" s="1"/>
  <c r="AR250" i="2"/>
  <c r="AT250" i="2" s="1"/>
  <c r="AR50" i="2"/>
  <c r="AT50" i="2" s="1"/>
  <c r="AR265" i="2"/>
  <c r="AT265" i="2" s="1"/>
  <c r="AR29" i="2"/>
  <c r="AT29" i="2" s="1"/>
  <c r="AR13" i="2"/>
  <c r="AT13" i="2" s="1"/>
  <c r="AR41" i="2"/>
  <c r="AT41" i="2" s="1"/>
  <c r="AI1081" i="2"/>
  <c r="AI1568" i="2"/>
  <c r="AI1197" i="2"/>
  <c r="AI1361" i="2"/>
  <c r="AI1404" i="2"/>
  <c r="AI1574" i="2"/>
  <c r="AI1213" i="2"/>
  <c r="AI872" i="2"/>
  <c r="AI1348" i="2"/>
  <c r="AI1292" i="2"/>
  <c r="AI1475" i="2"/>
  <c r="AI1238" i="2"/>
  <c r="AI986" i="2"/>
  <c r="AI1334" i="2"/>
  <c r="AI1443" i="2"/>
  <c r="AI1551" i="2"/>
  <c r="AI970" i="2"/>
  <c r="AI1631" i="2"/>
  <c r="AI356" i="2"/>
  <c r="AI312" i="2"/>
  <c r="AI154" i="2"/>
  <c r="AI170" i="2"/>
  <c r="AI1532" i="2"/>
  <c r="AI1083" i="2"/>
  <c r="AI747" i="2"/>
  <c r="AI1331" i="2"/>
  <c r="AI1188" i="2"/>
  <c r="AI1451" i="2"/>
  <c r="AI710" i="2"/>
  <c r="AI507" i="2"/>
  <c r="AI996" i="2"/>
  <c r="AI1330" i="2"/>
  <c r="AI1410" i="2"/>
  <c r="AI457" i="2"/>
  <c r="AI1505" i="2"/>
  <c r="AI944" i="2"/>
  <c r="AI606" i="2"/>
  <c r="AI604" i="2"/>
  <c r="AI579" i="2"/>
  <c r="AI469" i="2"/>
  <c r="AI172" i="2"/>
  <c r="AI972" i="2"/>
  <c r="AI125" i="2"/>
  <c r="AI91" i="2"/>
  <c r="AI175" i="2"/>
  <c r="AI497" i="2"/>
  <c r="AI1491" i="2"/>
  <c r="AI699" i="2"/>
  <c r="AI976" i="2"/>
  <c r="AI1080" i="2"/>
  <c r="AI359" i="2"/>
  <c r="AI1245" i="2"/>
  <c r="AI535" i="2"/>
  <c r="AI246" i="2"/>
  <c r="AI1264" i="2"/>
  <c r="AI272" i="2"/>
  <c r="AI1016" i="2"/>
  <c r="AI508" i="2"/>
  <c r="AI1386" i="2"/>
  <c r="AI520" i="2"/>
  <c r="AI405" i="2"/>
  <c r="AI658" i="2"/>
  <c r="AI112" i="2"/>
  <c r="AI424" i="2"/>
  <c r="AI43" i="2"/>
  <c r="AI73" i="2"/>
  <c r="AI94" i="2"/>
  <c r="AI7" i="2"/>
  <c r="AB1289" i="2"/>
  <c r="AB1044" i="2"/>
  <c r="AB1471" i="2"/>
  <c r="AB1599" i="2"/>
  <c r="AB1478" i="2"/>
  <c r="AB1121" i="2"/>
  <c r="AB1564" i="2"/>
  <c r="AB1063" i="2"/>
  <c r="AB873" i="2"/>
  <c r="AB794" i="2"/>
  <c r="AB771" i="2"/>
  <c r="AB1444" i="2"/>
  <c r="AB1146" i="2"/>
  <c r="AB917" i="2"/>
  <c r="AB1148" i="2"/>
  <c r="AB1026" i="2"/>
  <c r="AB1203" i="2"/>
  <c r="AB1210" i="2"/>
  <c r="AB735" i="2"/>
  <c r="AB231" i="2"/>
  <c r="AB324" i="2"/>
  <c r="AB374" i="2"/>
  <c r="AB266" i="2"/>
  <c r="AB1489" i="2"/>
  <c r="AB952" i="2"/>
  <c r="AB640" i="2"/>
  <c r="AB1572" i="2"/>
  <c r="AB718" i="2"/>
  <c r="AB1113" i="2"/>
  <c r="AB608" i="2"/>
  <c r="AB1481" i="2"/>
  <c r="AB712" i="2"/>
  <c r="AB489" i="2"/>
  <c r="AB842" i="2"/>
  <c r="AB693" i="2"/>
  <c r="AB1395" i="2"/>
  <c r="AB610" i="2"/>
  <c r="AB920" i="2"/>
  <c r="AB994" i="2"/>
  <c r="AB1096" i="2"/>
  <c r="AB282" i="2"/>
  <c r="AB129" i="2"/>
  <c r="AB345" i="2"/>
  <c r="AB243" i="2"/>
  <c r="AB71" i="2"/>
  <c r="AB827" i="2"/>
  <c r="AB451" i="2"/>
  <c r="AB1250" i="2"/>
  <c r="AB510" i="2"/>
  <c r="AB402" i="2"/>
  <c r="AB588" i="2"/>
  <c r="AB256" i="2"/>
  <c r="AB1037" i="2"/>
  <c r="AB358" i="2"/>
  <c r="AB485" i="2"/>
  <c r="AB561" i="2"/>
  <c r="AB1500" i="2"/>
  <c r="AB892" i="2"/>
  <c r="AB408" i="2"/>
  <c r="AB1006" i="2"/>
  <c r="AB835" i="2"/>
  <c r="AB1243" i="2"/>
  <c r="AB145" i="2"/>
  <c r="AB62" i="2"/>
  <c r="AB168" i="2"/>
  <c r="AB1254" i="2"/>
  <c r="AB997" i="2"/>
  <c r="AB1416" i="2"/>
  <c r="AB1575" i="2"/>
  <c r="AB1401" i="2"/>
  <c r="AB1068" i="2"/>
  <c r="AB1530" i="2"/>
  <c r="AB987" i="2"/>
  <c r="AB829" i="2"/>
  <c r="AB1546" i="2"/>
  <c r="AB730" i="2"/>
  <c r="AB1394" i="2"/>
  <c r="AB1105" i="2"/>
  <c r="AB1603" i="2"/>
  <c r="AB1062" i="2"/>
  <c r="AB929" i="2"/>
  <c r="AB1123" i="2"/>
  <c r="AB1412" i="2"/>
  <c r="AB644" i="2"/>
  <c r="AB223" i="2"/>
  <c r="AB263" i="2"/>
  <c r="AB306" i="2"/>
  <c r="AB304" i="2"/>
  <c r="W640" i="2"/>
  <c r="Y640" i="2" s="1"/>
  <c r="W1572" i="2"/>
  <c r="Y1572" i="2" s="1"/>
  <c r="W718" i="2"/>
  <c r="Y718" i="2" s="1"/>
  <c r="W1113" i="2"/>
  <c r="Y1113" i="2" s="1"/>
  <c r="W608" i="2"/>
  <c r="Y608" i="2" s="1"/>
  <c r="W1481" i="2"/>
  <c r="Y1481" i="2" s="1"/>
  <c r="W712" i="2"/>
  <c r="Y712" i="2" s="1"/>
  <c r="W489" i="2"/>
  <c r="Y489" i="2" s="1"/>
  <c r="W842" i="2"/>
  <c r="Y842" i="2" s="1"/>
  <c r="W693" i="2"/>
  <c r="Y693" i="2" s="1"/>
  <c r="W1395" i="2"/>
  <c r="Y1395" i="2" s="1"/>
  <c r="W610" i="2"/>
  <c r="Y610" i="2" s="1"/>
  <c r="W920" i="2"/>
  <c r="Y920" i="2" s="1"/>
  <c r="W994" i="2"/>
  <c r="Y994" i="2" s="1"/>
  <c r="W1096" i="2"/>
  <c r="Y1096" i="2" s="1"/>
  <c r="W282" i="2"/>
  <c r="Y282" i="2" s="1"/>
  <c r="AB1222" i="2"/>
  <c r="AB1612" i="2"/>
  <c r="AB1358" i="2"/>
  <c r="AB1541" i="2"/>
  <c r="AB1312" i="2"/>
  <c r="AB1042" i="2"/>
  <c r="AB1423" i="2"/>
  <c r="AB934" i="2"/>
  <c r="AB1558" i="2"/>
  <c r="AB1482" i="2"/>
  <c r="AB695" i="2"/>
  <c r="AB1340" i="2"/>
  <c r="AB1064" i="2"/>
  <c r="AB1562" i="2"/>
  <c r="AB980" i="2"/>
  <c r="AB874" i="2"/>
  <c r="AB1168" i="2"/>
  <c r="AB1624" i="2"/>
  <c r="AB556" i="2"/>
  <c r="AB222" i="2"/>
  <c r="AB219" i="2"/>
  <c r="AB255" i="2"/>
  <c r="AB949" i="2"/>
  <c r="AB1336" i="2"/>
  <c r="AB847" i="2"/>
  <c r="AB1549" i="2"/>
  <c r="AB1463" i="2"/>
  <c r="AB641" i="2"/>
  <c r="AB948" i="2"/>
  <c r="AB572" i="2"/>
  <c r="AB1314" i="2"/>
  <c r="AB580" i="2"/>
  <c r="AB450" i="2"/>
  <c r="AB603" i="2"/>
  <c r="AB637" i="2"/>
  <c r="AB1217" i="2"/>
  <c r="AB612" i="2"/>
  <c r="AB734" i="2"/>
  <c r="AB804" i="2"/>
  <c r="AB772" i="2"/>
  <c r="AB209" i="2"/>
  <c r="AB147" i="2"/>
  <c r="AB220" i="2"/>
  <c r="AB169" i="2"/>
  <c r="AB315" i="2"/>
  <c r="AB679" i="2"/>
  <c r="AB391" i="2"/>
  <c r="AB1005" i="2"/>
  <c r="AB1338" i="2"/>
  <c r="AB1411" i="2"/>
  <c r="AB459" i="2"/>
  <c r="AB252" i="2"/>
  <c r="AB795" i="2"/>
  <c r="AB301" i="2"/>
  <c r="AB355" i="2"/>
  <c r="AB395" i="2"/>
  <c r="AB1335" i="2"/>
  <c r="AB717" i="2"/>
  <c r="AB335" i="2"/>
  <c r="AB760" i="2"/>
  <c r="AB639" i="2"/>
  <c r="AB978" i="2"/>
  <c r="AB105" i="2"/>
  <c r="AB287" i="2"/>
  <c r="AB103" i="2"/>
  <c r="AB157" i="2"/>
  <c r="AB199" i="2"/>
  <c r="AB12" i="2"/>
  <c r="AB1174" i="2"/>
  <c r="AB1608" i="2"/>
  <c r="AB1301" i="2"/>
  <c r="AB1488" i="2"/>
  <c r="AB1526" i="2"/>
  <c r="AB998" i="2"/>
  <c r="AB1354" i="2"/>
  <c r="AB900" i="2"/>
  <c r="AB1510" i="2"/>
  <c r="AB1461" i="2"/>
  <c r="AB746" i="2"/>
  <c r="AB1302" i="2"/>
  <c r="AB1015" i="2"/>
  <c r="AB1480" i="2"/>
  <c r="AB918" i="2"/>
  <c r="AB832" i="2"/>
  <c r="AB1097" i="2"/>
  <c r="AB1627" i="2"/>
  <c r="AB473" i="2"/>
  <c r="AB233" i="2"/>
  <c r="AB193" i="2"/>
  <c r="AB217" i="2"/>
  <c r="AB1596" i="2"/>
  <c r="AB1255" i="2"/>
  <c r="AB803" i="2"/>
  <c r="AB1492" i="2"/>
  <c r="AB1382" i="2"/>
  <c r="AB1561" i="2"/>
  <c r="AB904" i="2"/>
  <c r="AB546" i="2"/>
  <c r="AB1220" i="2"/>
  <c r="AB1496" i="2"/>
  <c r="AB445" i="2"/>
  <c r="AB548" i="2"/>
  <c r="AB613" i="2"/>
  <c r="AB1126" i="2"/>
  <c r="AB591" i="2"/>
  <c r="AB674" i="2"/>
  <c r="AB713" i="2"/>
  <c r="AB668" i="2"/>
  <c r="AB186" i="2"/>
  <c r="AB177" i="2"/>
  <c r="AB183" i="2"/>
  <c r="AB136" i="2"/>
  <c r="AB253" i="2"/>
  <c r="AB599" i="2"/>
  <c r="AB361" i="2"/>
  <c r="AB885" i="2"/>
  <c r="AB1233" i="2"/>
  <c r="AB1315" i="2"/>
  <c r="AB414" i="2"/>
  <c r="AB1433" i="2"/>
  <c r="AB709" i="2"/>
  <c r="AB274" i="2"/>
  <c r="AB296" i="2"/>
  <c r="AB342" i="2"/>
  <c r="AB1236" i="2"/>
  <c r="AB634" i="2"/>
  <c r="AB291" i="2"/>
  <c r="AB676" i="2"/>
  <c r="AB549" i="2"/>
  <c r="AB858" i="2"/>
  <c r="AB97" i="2"/>
  <c r="AB550" i="2"/>
  <c r="AB75" i="2"/>
  <c r="AB124" i="2"/>
  <c r="AB155" i="2"/>
  <c r="AB9" i="2"/>
  <c r="AB1130" i="2"/>
  <c r="AB1591" i="2"/>
  <c r="AB1249" i="2"/>
  <c r="AB1424" i="2"/>
  <c r="AB1466" i="2"/>
  <c r="AB1597" i="2"/>
  <c r="AB1285" i="2"/>
  <c r="AB916" i="2"/>
  <c r="AB1435" i="2"/>
  <c r="AB1387" i="2"/>
  <c r="AB1588" i="2"/>
  <c r="AB1268" i="2"/>
  <c r="AB967" i="2"/>
  <c r="AB1415" i="2"/>
  <c r="AB1581" i="2"/>
  <c r="AB830" i="2"/>
  <c r="AB1041" i="2"/>
  <c r="AB1630" i="2"/>
  <c r="AB406" i="2"/>
  <c r="AB268" i="2"/>
  <c r="AB171" i="2"/>
  <c r="AB185" i="2"/>
  <c r="AB1570" i="2"/>
  <c r="AB1172" i="2"/>
  <c r="AB773" i="2"/>
  <c r="AB1418" i="2"/>
  <c r="AB1290" i="2"/>
  <c r="AB1517" i="2"/>
  <c r="AB738" i="2"/>
  <c r="AB558" i="2"/>
  <c r="AB1103" i="2"/>
  <c r="AB1409" i="2"/>
  <c r="AB1486" i="2"/>
  <c r="AB501" i="2"/>
  <c r="AB1553" i="2"/>
  <c r="AB1038" i="2"/>
  <c r="AB557" i="2"/>
  <c r="AB616" i="2"/>
  <c r="AB618" i="2"/>
  <c r="AB569" i="2"/>
  <c r="AB176" i="2"/>
  <c r="AB198" i="2"/>
  <c r="AB148" i="2"/>
  <c r="AB114" i="2"/>
  <c r="AB210" i="2"/>
  <c r="AB540" i="2"/>
  <c r="AB337" i="2"/>
  <c r="AB783" i="2"/>
  <c r="AB1115" i="2"/>
  <c r="AB1202" i="2"/>
  <c r="AB377" i="2"/>
  <c r="AB1347" i="2"/>
  <c r="AB617" i="2"/>
  <c r="AB264" i="2"/>
  <c r="AB279" i="2"/>
  <c r="AB297" i="2"/>
  <c r="AB1131" i="2"/>
  <c r="AB566" i="2"/>
  <c r="AB281" i="2"/>
  <c r="AB592" i="2"/>
  <c r="AB470" i="2"/>
  <c r="AB756" i="2"/>
  <c r="AB106" i="2"/>
  <c r="AB544" i="2"/>
  <c r="AB49" i="2"/>
  <c r="AB96" i="2"/>
  <c r="AB122" i="2"/>
  <c r="AB8" i="2"/>
  <c r="AR1616" i="2"/>
  <c r="AT1616" i="2" s="1"/>
  <c r="AR1498" i="2"/>
  <c r="AT1498" i="2" s="1"/>
  <c r="AR1198" i="2"/>
  <c r="AT1198" i="2" s="1"/>
  <c r="AR1436" i="2"/>
  <c r="AT1436" i="2" s="1"/>
  <c r="AR1569" i="2"/>
  <c r="AT1569" i="2" s="1"/>
  <c r="AR1614" i="2"/>
  <c r="AT1614" i="2" s="1"/>
  <c r="AR1169" i="2"/>
  <c r="AT1169" i="2" s="1"/>
  <c r="AR897" i="2"/>
  <c r="AT897" i="2" s="1"/>
  <c r="AR1342" i="2"/>
  <c r="AT1342" i="2" s="1"/>
  <c r="AR1560" i="2"/>
  <c r="AT1560" i="2" s="1"/>
  <c r="AR758" i="2"/>
  <c r="AT758" i="2" s="1"/>
  <c r="AR905" i="2"/>
  <c r="AT905" i="2" s="1"/>
  <c r="AR962" i="2"/>
  <c r="AT962" i="2" s="1"/>
  <c r="AR1321" i="2"/>
  <c r="AT1321" i="2" s="1"/>
  <c r="AR937" i="2"/>
  <c r="AT937" i="2" s="1"/>
  <c r="AR957" i="2"/>
  <c r="AT957" i="2" s="1"/>
  <c r="AR1066" i="2"/>
  <c r="AT1066" i="2" s="1"/>
  <c r="AR749" i="2"/>
  <c r="AT749" i="2" s="1"/>
  <c r="AR383" i="2"/>
  <c r="AT383" i="2" s="1"/>
  <c r="AR582" i="2"/>
  <c r="AT582" i="2" s="1"/>
  <c r="AR332" i="2"/>
  <c r="AT332" i="2" s="1"/>
  <c r="AR259" i="2"/>
  <c r="AT259" i="2" s="1"/>
  <c r="AR475" i="2"/>
  <c r="AT475" i="2" s="1"/>
  <c r="AR943" i="2"/>
  <c r="AT943" i="2" s="1"/>
  <c r="AR707" i="2"/>
  <c r="AT707" i="2" s="1"/>
  <c r="AR1280" i="2"/>
  <c r="AT1280" i="2" s="1"/>
  <c r="AR1540" i="2"/>
  <c r="AT1540" i="2" s="1"/>
  <c r="AR1563" i="2"/>
  <c r="AT1563" i="2" s="1"/>
  <c r="AR776" i="2"/>
  <c r="AT776" i="2" s="1"/>
  <c r="AR1515" i="2"/>
  <c r="AT1515" i="2" s="1"/>
  <c r="AR938" i="2"/>
  <c r="AT938" i="2" s="1"/>
  <c r="AR454" i="2"/>
  <c r="AT454" i="2" s="1"/>
  <c r="AR528" i="2"/>
  <c r="AT528" i="2" s="1"/>
  <c r="AR491" i="2"/>
  <c r="AT491" i="2" s="1"/>
  <c r="AR1368" i="2"/>
  <c r="AT1368" i="2" s="1"/>
  <c r="AR855" i="2"/>
  <c r="AT855" i="2" s="1"/>
  <c r="AR589" i="2"/>
  <c r="AT589" i="2" s="1"/>
  <c r="AR946" i="2"/>
  <c r="AT946" i="2" s="1"/>
  <c r="AR809" i="2"/>
  <c r="AT809" i="2" s="1"/>
  <c r="AR1161" i="2"/>
  <c r="AT1161" i="2" s="1"/>
  <c r="AR353" i="2"/>
  <c r="AT353" i="2" s="1"/>
  <c r="AR1621" i="2"/>
  <c r="AT1621" i="2" s="1"/>
  <c r="AR133" i="2"/>
  <c r="AT133" i="2" s="1"/>
  <c r="AR212" i="2"/>
  <c r="AT212" i="2" s="1"/>
  <c r="AR239" i="2"/>
  <c r="AT239" i="2" s="1"/>
  <c r="AR83" i="2"/>
  <c r="AT83" i="2" s="1"/>
  <c r="AR1391" i="2"/>
  <c r="AT1391" i="2" s="1"/>
  <c r="AR690" i="2"/>
  <c r="AT690" i="2" s="1"/>
  <c r="AR336" i="2"/>
  <c r="AT336" i="2" s="1"/>
  <c r="AR1421" i="2"/>
  <c r="AT1421" i="2" s="1"/>
  <c r="AR396" i="2"/>
  <c r="AT396" i="2" s="1"/>
  <c r="AR1007" i="2"/>
  <c r="AT1007" i="2" s="1"/>
  <c r="AR481" i="2"/>
  <c r="AT481" i="2" s="1"/>
  <c r="AR232" i="2"/>
  <c r="AT232" i="2" s="1"/>
  <c r="AR502" i="2"/>
  <c r="AT502" i="2" s="1"/>
  <c r="AR400" i="2"/>
  <c r="AT400" i="2" s="1"/>
  <c r="AR683" i="2"/>
  <c r="AT683" i="2" s="1"/>
  <c r="AR453" i="2"/>
  <c r="AT453" i="2" s="1"/>
  <c r="AR1355" i="2"/>
  <c r="AT1355" i="2" s="1"/>
  <c r="AR538" i="2"/>
  <c r="AT538" i="2" s="1"/>
  <c r="AR750" i="2"/>
  <c r="AT750" i="2" s="1"/>
  <c r="AR833" i="2"/>
  <c r="AT833" i="2" s="1"/>
  <c r="AR280" i="2"/>
  <c r="AT280" i="2" s="1"/>
  <c r="AR426" i="2"/>
  <c r="AT426" i="2" s="1"/>
  <c r="AR47" i="2"/>
  <c r="AT47" i="2" s="1"/>
  <c r="AR257" i="2"/>
  <c r="AT257" i="2" s="1"/>
  <c r="AR196" i="2"/>
  <c r="AT196" i="2" s="1"/>
  <c r="AR4" i="2"/>
  <c r="AT4" i="2" s="1"/>
  <c r="AR1610" i="2"/>
  <c r="AT1610" i="2" s="1"/>
  <c r="AR1455" i="2"/>
  <c r="AT1455" i="2" s="1"/>
  <c r="AR1157" i="2"/>
  <c r="AT1157" i="2" s="1"/>
  <c r="AR1349" i="2"/>
  <c r="AT1349" i="2" s="1"/>
  <c r="AR1531" i="2"/>
  <c r="AT1531" i="2" s="1"/>
  <c r="AR1476" i="2"/>
  <c r="AT1476" i="2" s="1"/>
  <c r="AR1145" i="2"/>
  <c r="AT1145" i="2" s="1"/>
  <c r="AR923" i="2"/>
  <c r="AT923" i="2" s="1"/>
  <c r="AR1252" i="2"/>
  <c r="AT1252" i="2" s="1"/>
  <c r="AR1493" i="2"/>
  <c r="AT1493" i="2" s="1"/>
  <c r="AR1538" i="2"/>
  <c r="AT1538" i="2" s="1"/>
  <c r="AR844" i="2"/>
  <c r="AT844" i="2" s="1"/>
  <c r="AR1606" i="2"/>
  <c r="AT1606" i="2" s="1"/>
  <c r="AR1256" i="2"/>
  <c r="AT1256" i="2" s="1"/>
  <c r="AR914" i="2"/>
  <c r="AT914" i="2" s="1"/>
  <c r="AR899" i="2"/>
  <c r="AT899" i="2" s="1"/>
  <c r="AR991" i="2"/>
  <c r="AT991" i="2" s="1"/>
  <c r="AR682" i="2"/>
  <c r="AT682" i="2" s="1"/>
  <c r="AR393" i="2"/>
  <c r="AT393" i="2" s="1"/>
  <c r="AR704" i="2"/>
  <c r="AT704" i="2" s="1"/>
  <c r="AR277" i="2"/>
  <c r="AT277" i="2" s="1"/>
  <c r="AR213" i="2"/>
  <c r="AT213" i="2" s="1"/>
  <c r="AR388" i="2"/>
  <c r="AT388" i="2" s="1"/>
  <c r="AR908" i="2"/>
  <c r="AT908" i="2" s="1"/>
  <c r="AR669" i="2"/>
  <c r="AT669" i="2" s="1"/>
  <c r="AR1183" i="2"/>
  <c r="AT1183" i="2" s="1"/>
  <c r="AR1474" i="2"/>
  <c r="AT1474" i="2" s="1"/>
  <c r="AR1519" i="2"/>
  <c r="AT1519" i="2" s="1"/>
  <c r="AR737" i="2"/>
  <c r="AT737" i="2" s="1"/>
  <c r="AR1458" i="2"/>
  <c r="AT1458" i="2" s="1"/>
  <c r="AR817" i="2"/>
  <c r="AT817" i="2" s="1"/>
  <c r="AR515" i="2"/>
  <c r="AT515" i="2" s="1"/>
  <c r="AR521" i="2"/>
  <c r="AT521" i="2" s="1"/>
  <c r="AR444" i="2"/>
  <c r="AT444" i="2" s="1"/>
  <c r="AR1287" i="2"/>
  <c r="AT1287" i="2" s="1"/>
  <c r="AR748" i="2"/>
  <c r="AT748" i="2" s="1"/>
  <c r="AR568" i="2"/>
  <c r="AT568" i="2" s="1"/>
  <c r="AR859" i="2"/>
  <c r="AT859" i="2" s="1"/>
  <c r="AR720" i="2"/>
  <c r="AT720" i="2" s="1"/>
  <c r="AR1008" i="2"/>
  <c r="AT1008" i="2" s="1"/>
  <c r="AR441" i="2"/>
  <c r="AT441" i="2" s="1"/>
  <c r="AR493" i="2"/>
  <c r="AT493" i="2" s="1"/>
  <c r="AR116" i="2"/>
  <c r="AT116" i="2" s="1"/>
  <c r="AR178" i="2"/>
  <c r="AT178" i="2" s="1"/>
  <c r="AR202" i="2"/>
  <c r="AT202" i="2" s="1"/>
  <c r="AR87" i="2"/>
  <c r="AT87" i="2" s="1"/>
  <c r="AR1296" i="2"/>
  <c r="AT1296" i="2" s="1"/>
  <c r="AR609" i="2"/>
  <c r="AT609" i="2" s="1"/>
  <c r="AR1454" i="2"/>
  <c r="AT1454" i="2" s="1"/>
  <c r="AR1323" i="2"/>
  <c r="AT1323" i="2" s="1"/>
  <c r="AR364" i="2"/>
  <c r="AT364" i="2" s="1"/>
  <c r="AR888" i="2"/>
  <c r="AT888" i="2" s="1"/>
  <c r="AR433" i="2"/>
  <c r="AT433" i="2" s="1"/>
  <c r="AR1304" i="2"/>
  <c r="AT1304" i="2" s="1"/>
  <c r="AR432" i="2"/>
  <c r="AT432" i="2" s="1"/>
  <c r="AR334" i="2"/>
  <c r="AT334" i="2" s="1"/>
  <c r="AR587" i="2"/>
  <c r="AT587" i="2" s="1"/>
  <c r="AR370" i="2"/>
  <c r="AT370" i="2" s="1"/>
  <c r="AR1253" i="2"/>
  <c r="AT1253" i="2" s="1"/>
  <c r="AR472" i="2"/>
  <c r="AT472" i="2" s="1"/>
  <c r="AR650" i="2"/>
  <c r="AT650" i="2" s="1"/>
  <c r="AR739" i="2"/>
  <c r="AT739" i="2" s="1"/>
  <c r="AR378" i="2"/>
  <c r="AT378" i="2" s="1"/>
  <c r="AR316" i="2"/>
  <c r="AT316" i="2" s="1"/>
  <c r="AR42" i="2"/>
  <c r="AT42" i="2" s="1"/>
  <c r="AR207" i="2"/>
  <c r="AT207" i="2" s="1"/>
  <c r="AR151" i="2"/>
  <c r="AT151" i="2" s="1"/>
  <c r="AR2" i="2"/>
  <c r="AT2" i="2" s="1"/>
  <c r="AR1289" i="2"/>
  <c r="AT1289" i="2" s="1"/>
  <c r="AR1044" i="2"/>
  <c r="AT1044" i="2" s="1"/>
  <c r="AR1471" i="2"/>
  <c r="AT1471" i="2" s="1"/>
  <c r="AR1599" i="2"/>
  <c r="AT1599" i="2" s="1"/>
  <c r="AR1478" i="2"/>
  <c r="AT1478" i="2" s="1"/>
  <c r="AR1121" i="2"/>
  <c r="AT1121" i="2" s="1"/>
  <c r="AR1564" i="2"/>
  <c r="AT1564" i="2" s="1"/>
  <c r="AR1063" i="2"/>
  <c r="AT1063" i="2" s="1"/>
  <c r="AR873" i="2"/>
  <c r="AT873" i="2" s="1"/>
  <c r="AR794" i="2"/>
  <c r="AT794" i="2" s="1"/>
  <c r="AR771" i="2"/>
  <c r="AT771" i="2" s="1"/>
  <c r="AR1444" i="2"/>
  <c r="AT1444" i="2" s="1"/>
  <c r="AR1146" i="2"/>
  <c r="AT1146" i="2" s="1"/>
  <c r="AR917" i="2"/>
  <c r="AT917" i="2" s="1"/>
  <c r="AR1148" i="2"/>
  <c r="AT1148" i="2" s="1"/>
  <c r="AR1026" i="2"/>
  <c r="AT1026" i="2" s="1"/>
  <c r="AR1203" i="2"/>
  <c r="AT1203" i="2" s="1"/>
  <c r="AR1210" i="2"/>
  <c r="AT1210" i="2" s="1"/>
  <c r="AR735" i="2"/>
  <c r="AT735" i="2" s="1"/>
  <c r="AR231" i="2"/>
  <c r="AT231" i="2" s="1"/>
  <c r="AR324" i="2"/>
  <c r="AT324" i="2" s="1"/>
  <c r="AR374" i="2"/>
  <c r="AT374" i="2" s="1"/>
  <c r="AR266" i="2"/>
  <c r="AT266" i="2" s="1"/>
  <c r="AR1489" i="2"/>
  <c r="AT1489" i="2" s="1"/>
  <c r="AR952" i="2"/>
  <c r="AT952" i="2" s="1"/>
  <c r="AR640" i="2"/>
  <c r="AT640" i="2" s="1"/>
  <c r="AR1572" i="2"/>
  <c r="AT1572" i="2" s="1"/>
  <c r="AR718" i="2"/>
  <c r="AT718" i="2" s="1"/>
  <c r="AR1113" i="2"/>
  <c r="AT1113" i="2" s="1"/>
  <c r="AR608" i="2"/>
  <c r="AT608" i="2" s="1"/>
  <c r="AR1481" i="2"/>
  <c r="AT1481" i="2" s="1"/>
  <c r="AR712" i="2"/>
  <c r="AT712" i="2" s="1"/>
  <c r="AR489" i="2"/>
  <c r="AT489" i="2" s="1"/>
  <c r="AR842" i="2"/>
  <c r="AT842" i="2" s="1"/>
  <c r="AR693" i="2"/>
  <c r="AT693" i="2" s="1"/>
  <c r="AR1395" i="2"/>
  <c r="AT1395" i="2" s="1"/>
  <c r="AR610" i="2"/>
  <c r="AT610" i="2" s="1"/>
  <c r="AR920" i="2"/>
  <c r="AT920" i="2" s="1"/>
  <c r="AR994" i="2"/>
  <c r="AT994" i="2" s="1"/>
  <c r="AR1096" i="2"/>
  <c r="AT1096" i="2" s="1"/>
  <c r="AR282" i="2"/>
  <c r="AT282" i="2" s="1"/>
  <c r="AR129" i="2"/>
  <c r="AT129" i="2" s="1"/>
  <c r="AR345" i="2"/>
  <c r="AT345" i="2" s="1"/>
  <c r="AR243" i="2"/>
  <c r="AT243" i="2" s="1"/>
  <c r="AR71" i="2"/>
  <c r="AT71" i="2" s="1"/>
  <c r="AR827" i="2"/>
  <c r="AT827" i="2" s="1"/>
  <c r="AR451" i="2"/>
  <c r="AT451" i="2" s="1"/>
  <c r="AR1250" i="2"/>
  <c r="AT1250" i="2" s="1"/>
  <c r="AR510" i="2"/>
  <c r="AT510" i="2" s="1"/>
  <c r="AR402" i="2"/>
  <c r="AT402" i="2" s="1"/>
  <c r="AR588" i="2"/>
  <c r="AT588" i="2" s="1"/>
  <c r="AR256" i="2"/>
  <c r="AT256" i="2" s="1"/>
  <c r="AR1037" i="2"/>
  <c r="AT1037" i="2" s="1"/>
  <c r="AR358" i="2"/>
  <c r="AT358" i="2" s="1"/>
  <c r="AR485" i="2"/>
  <c r="AT485" i="2" s="1"/>
  <c r="AR561" i="2"/>
  <c r="AT561" i="2" s="1"/>
  <c r="AR1500" i="2"/>
  <c r="AT1500" i="2" s="1"/>
  <c r="AR892" i="2"/>
  <c r="AT892" i="2" s="1"/>
  <c r="AR408" i="2"/>
  <c r="AT408" i="2" s="1"/>
  <c r="AR1006" i="2"/>
  <c r="AT1006" i="2" s="1"/>
  <c r="AR835" i="2"/>
  <c r="AT835" i="2" s="1"/>
  <c r="AR1243" i="2"/>
  <c r="AT1243" i="2" s="1"/>
  <c r="AR145" i="2"/>
  <c r="AT145" i="2" s="1"/>
  <c r="AR62" i="2"/>
  <c r="AT62" i="2" s="1"/>
  <c r="AR168" i="2"/>
  <c r="AT168" i="2" s="1"/>
  <c r="AR242" i="2"/>
  <c r="AT242" i="2" s="1"/>
  <c r="AR3" i="2"/>
  <c r="AT3" i="2" s="1"/>
  <c r="AR23" i="2"/>
  <c r="AT23" i="2" s="1"/>
  <c r="AR1254" i="2"/>
  <c r="AT1254" i="2" s="1"/>
  <c r="AR997" i="2"/>
  <c r="AT997" i="2" s="1"/>
  <c r="AR1416" i="2"/>
  <c r="AT1416" i="2" s="1"/>
  <c r="AR1575" i="2"/>
  <c r="AT1575" i="2" s="1"/>
  <c r="AR1401" i="2"/>
  <c r="AT1401" i="2" s="1"/>
  <c r="AR1068" i="2"/>
  <c r="AT1068" i="2" s="1"/>
  <c r="AR1530" i="2"/>
  <c r="AT1530" i="2" s="1"/>
  <c r="AR987" i="2"/>
  <c r="AT987" i="2" s="1"/>
  <c r="AR829" i="2"/>
  <c r="AT829" i="2" s="1"/>
  <c r="AR1546" i="2"/>
  <c r="AT1546" i="2" s="1"/>
  <c r="AR730" i="2"/>
  <c r="AT730" i="2" s="1"/>
  <c r="AR1394" i="2"/>
  <c r="AT1394" i="2" s="1"/>
  <c r="AR1105" i="2"/>
  <c r="AT1105" i="2" s="1"/>
  <c r="AR1603" i="2"/>
  <c r="AT1603" i="2" s="1"/>
  <c r="AR1062" i="2"/>
  <c r="AT1062" i="2" s="1"/>
  <c r="AR929" i="2"/>
  <c r="AT929" i="2" s="1"/>
  <c r="AR1123" i="2"/>
  <c r="AT1123" i="2" s="1"/>
  <c r="AR1412" i="2"/>
  <c r="AT1412" i="2" s="1"/>
  <c r="AR644" i="2"/>
  <c r="AT644" i="2" s="1"/>
  <c r="AR223" i="2"/>
  <c r="AT223" i="2" s="1"/>
  <c r="AR263" i="2"/>
  <c r="AT263" i="2" s="1"/>
  <c r="AR306" i="2"/>
  <c r="AT306" i="2" s="1"/>
  <c r="AR304" i="2"/>
  <c r="AT304" i="2" s="1"/>
  <c r="AR1420" i="2"/>
  <c r="AT1420" i="2" s="1"/>
  <c r="AR895" i="2"/>
  <c r="AT895" i="2" s="1"/>
  <c r="AR1583" i="2"/>
  <c r="AT1583" i="2" s="1"/>
  <c r="AR1528" i="2"/>
  <c r="AT1528" i="2" s="1"/>
  <c r="AR680" i="2"/>
  <c r="AT680" i="2" s="1"/>
  <c r="AR1028" i="2"/>
  <c r="AT1028" i="2" s="1"/>
  <c r="AR590" i="2"/>
  <c r="AT590" i="2" s="1"/>
  <c r="AR1403" i="2"/>
  <c r="AT1403" i="2" s="1"/>
  <c r="AR651" i="2"/>
  <c r="AT651" i="2" s="1"/>
  <c r="AR438" i="2"/>
  <c r="AT438" i="2" s="1"/>
  <c r="AR741" i="2"/>
  <c r="AT741" i="2" s="1"/>
  <c r="AR659" i="2"/>
  <c r="AT659" i="2" s="1"/>
  <c r="AR1306" i="2"/>
  <c r="AT1306" i="2" s="1"/>
  <c r="AR647" i="2"/>
  <c r="AT647" i="2" s="1"/>
  <c r="AR826" i="2"/>
  <c r="AT826" i="2" s="1"/>
  <c r="AR891" i="2"/>
  <c r="AT891" i="2" s="1"/>
  <c r="AR881" i="2"/>
  <c r="AT881" i="2" s="1"/>
  <c r="AR234" i="2"/>
  <c r="AT234" i="2" s="1"/>
  <c r="AR137" i="2"/>
  <c r="AT137" i="2" s="1"/>
  <c r="AR273" i="2"/>
  <c r="AT273" i="2" s="1"/>
  <c r="AR204" i="2"/>
  <c r="AT204" i="2" s="1"/>
  <c r="AR398" i="2"/>
  <c r="AT398" i="2" s="1"/>
  <c r="AR755" i="2"/>
  <c r="AT755" i="2" s="1"/>
  <c r="AR422" i="2"/>
  <c r="AT422" i="2" s="1"/>
  <c r="AR1139" i="2"/>
  <c r="AT1139" i="2" s="1"/>
  <c r="AR1432" i="2"/>
  <c r="AT1432" i="2" s="1"/>
  <c r="AR366" i="2"/>
  <c r="AT366" i="2" s="1"/>
  <c r="AR519" i="2"/>
  <c r="AT519" i="2" s="1"/>
  <c r="AR249" i="2"/>
  <c r="AT249" i="2" s="1"/>
  <c r="AR911" i="2"/>
  <c r="AT911" i="2" s="1"/>
  <c r="AR326" i="2"/>
  <c r="AT326" i="2" s="1"/>
  <c r="AR418" i="2"/>
  <c r="AT418" i="2" s="1"/>
  <c r="AR471" i="2"/>
  <c r="AT471" i="2" s="1"/>
  <c r="AR1425" i="2"/>
  <c r="AT1425" i="2" s="1"/>
  <c r="AR791" i="2"/>
  <c r="AT791" i="2" s="1"/>
  <c r="AR357" i="2"/>
  <c r="AT357" i="2" s="1"/>
  <c r="AR875" i="2"/>
  <c r="AT875" i="2" s="1"/>
  <c r="AR740" i="2"/>
  <c r="AT740" i="2" s="1"/>
  <c r="AR1124" i="2"/>
  <c r="AT1124" i="2" s="1"/>
  <c r="AR121" i="2"/>
  <c r="AT121" i="2" s="1"/>
  <c r="AR201" i="2"/>
  <c r="AT201" i="2" s="1"/>
  <c r="AR128" i="2"/>
  <c r="AT128" i="2" s="1"/>
  <c r="AR200" i="2"/>
  <c r="AT200" i="2" s="1"/>
  <c r="AR244" i="2"/>
  <c r="AT244" i="2" s="1"/>
  <c r="AR15" i="2"/>
  <c r="AT15" i="2" s="1"/>
  <c r="AR1222" i="2"/>
  <c r="AT1222" i="2" s="1"/>
  <c r="AR1612" i="2"/>
  <c r="AT1612" i="2" s="1"/>
  <c r="AR1358" i="2"/>
  <c r="AT1358" i="2" s="1"/>
  <c r="AR1541" i="2"/>
  <c r="AT1541" i="2" s="1"/>
  <c r="AR1312" i="2"/>
  <c r="AT1312" i="2" s="1"/>
  <c r="AR1042" i="2"/>
  <c r="AT1042" i="2" s="1"/>
  <c r="AR1423" i="2"/>
  <c r="AT1423" i="2" s="1"/>
  <c r="AR934" i="2"/>
  <c r="AT934" i="2" s="1"/>
  <c r="AR1558" i="2"/>
  <c r="AT1558" i="2" s="1"/>
  <c r="AR1482" i="2"/>
  <c r="AT1482" i="2" s="1"/>
  <c r="AR695" i="2"/>
  <c r="AT695" i="2" s="1"/>
  <c r="AR1340" i="2"/>
  <c r="AT1340" i="2" s="1"/>
  <c r="AR1064" i="2"/>
  <c r="AT1064" i="2" s="1"/>
  <c r="AR1562" i="2"/>
  <c r="AT1562" i="2" s="1"/>
  <c r="AR980" i="2"/>
  <c r="AT980" i="2" s="1"/>
  <c r="AR874" i="2"/>
  <c r="AT874" i="2" s="1"/>
  <c r="AR1168" i="2"/>
  <c r="AT1168" i="2" s="1"/>
  <c r="AR1624" i="2"/>
  <c r="AT1624" i="2" s="1"/>
  <c r="AR556" i="2"/>
  <c r="AT556" i="2" s="1"/>
  <c r="AR222" i="2"/>
  <c r="AT222" i="2" s="1"/>
  <c r="AR219" i="2"/>
  <c r="AT219" i="2" s="1"/>
  <c r="AR255" i="2"/>
  <c r="AT255" i="2" s="1"/>
  <c r="AR949" i="2"/>
  <c r="AT949" i="2" s="1"/>
  <c r="AR1336" i="2"/>
  <c r="AT1336" i="2" s="1"/>
  <c r="AR847" i="2"/>
  <c r="AT847" i="2" s="1"/>
  <c r="AR1549" i="2"/>
  <c r="AT1549" i="2" s="1"/>
  <c r="AR1463" i="2"/>
  <c r="AT1463" i="2" s="1"/>
  <c r="AR641" i="2"/>
  <c r="AT641" i="2" s="1"/>
  <c r="AR948" i="2"/>
  <c r="AT948" i="2" s="1"/>
  <c r="AR572" i="2"/>
  <c r="AT572" i="2" s="1"/>
  <c r="AR1314" i="2"/>
  <c r="AT1314" i="2" s="1"/>
  <c r="AR580" i="2"/>
  <c r="AT580" i="2" s="1"/>
  <c r="AR450" i="2"/>
  <c r="AT450" i="2" s="1"/>
  <c r="AR603" i="2"/>
  <c r="AT603" i="2" s="1"/>
  <c r="AR637" i="2"/>
  <c r="AT637" i="2" s="1"/>
  <c r="AR1217" i="2"/>
  <c r="AT1217" i="2" s="1"/>
  <c r="AR612" i="2"/>
  <c r="AT612" i="2" s="1"/>
  <c r="AR734" i="2"/>
  <c r="AT734" i="2" s="1"/>
  <c r="AR804" i="2"/>
  <c r="AT804" i="2" s="1"/>
  <c r="AR772" i="2"/>
  <c r="AT772" i="2" s="1"/>
  <c r="AR209" i="2"/>
  <c r="AT209" i="2" s="1"/>
  <c r="AR147" i="2"/>
  <c r="AT147" i="2" s="1"/>
  <c r="AR220" i="2"/>
  <c r="AT220" i="2" s="1"/>
  <c r="AR169" i="2"/>
  <c r="AT169" i="2" s="1"/>
  <c r="AR315" i="2"/>
  <c r="AT315" i="2" s="1"/>
  <c r="AR679" i="2"/>
  <c r="AT679" i="2" s="1"/>
  <c r="AR391" i="2"/>
  <c r="AT391" i="2" s="1"/>
  <c r="AR1005" i="2"/>
  <c r="AT1005" i="2" s="1"/>
  <c r="AR1338" i="2"/>
  <c r="AT1338" i="2" s="1"/>
  <c r="AR1411" i="2"/>
  <c r="AT1411" i="2" s="1"/>
  <c r="AR459" i="2"/>
  <c r="AT459" i="2" s="1"/>
  <c r="AR252" i="2"/>
  <c r="AT252" i="2" s="1"/>
  <c r="AR795" i="2"/>
  <c r="AT795" i="2" s="1"/>
  <c r="AR301" i="2"/>
  <c r="AT301" i="2" s="1"/>
  <c r="AR355" i="2"/>
  <c r="AT355" i="2" s="1"/>
  <c r="AR395" i="2"/>
  <c r="AT395" i="2" s="1"/>
  <c r="AR1335" i="2"/>
  <c r="AT1335" i="2" s="1"/>
  <c r="AR717" i="2"/>
  <c r="AT717" i="2" s="1"/>
  <c r="AR335" i="2"/>
  <c r="AT335" i="2" s="1"/>
  <c r="AR760" i="2"/>
  <c r="AT760" i="2" s="1"/>
  <c r="AR639" i="2"/>
  <c r="AT639" i="2" s="1"/>
  <c r="AR978" i="2"/>
  <c r="AT978" i="2" s="1"/>
  <c r="AR105" i="2"/>
  <c r="AT105" i="2" s="1"/>
  <c r="AR287" i="2"/>
  <c r="AT287" i="2" s="1"/>
  <c r="AR103" i="2"/>
  <c r="AT103" i="2" s="1"/>
  <c r="AR157" i="2"/>
  <c r="AT157" i="2" s="1"/>
  <c r="AR199" i="2"/>
  <c r="AT199" i="2" s="1"/>
  <c r="AR12" i="2"/>
  <c r="AT12" i="2" s="1"/>
  <c r="AR1174" i="2"/>
  <c r="AT1174" i="2" s="1"/>
  <c r="AR1608" i="2"/>
  <c r="AT1608" i="2" s="1"/>
  <c r="AR1301" i="2"/>
  <c r="AT1301" i="2" s="1"/>
  <c r="AR1488" i="2"/>
  <c r="AT1488" i="2" s="1"/>
  <c r="AR1526" i="2"/>
  <c r="AT1526" i="2" s="1"/>
  <c r="AR998" i="2"/>
  <c r="AT998" i="2" s="1"/>
  <c r="AR1354" i="2"/>
  <c r="AT1354" i="2" s="1"/>
  <c r="AR900" i="2"/>
  <c r="AT900" i="2" s="1"/>
  <c r="AR1510" i="2"/>
  <c r="AT1510" i="2" s="1"/>
  <c r="AR1461" i="2"/>
  <c r="AT1461" i="2" s="1"/>
  <c r="AR746" i="2"/>
  <c r="AT746" i="2" s="1"/>
  <c r="AR1302" i="2"/>
  <c r="AT1302" i="2" s="1"/>
  <c r="AR1015" i="2"/>
  <c r="AT1015" i="2" s="1"/>
  <c r="AR1480" i="2"/>
  <c r="AT1480" i="2" s="1"/>
  <c r="AR918" i="2"/>
  <c r="AT918" i="2" s="1"/>
  <c r="AR832" i="2"/>
  <c r="AT832" i="2" s="1"/>
  <c r="AR1097" i="2"/>
  <c r="AT1097" i="2" s="1"/>
  <c r="AR1627" i="2"/>
  <c r="AT1627" i="2" s="1"/>
  <c r="AR473" i="2"/>
  <c r="AT473" i="2" s="1"/>
  <c r="AR233" i="2"/>
  <c r="AT233" i="2" s="1"/>
  <c r="AR193" i="2"/>
  <c r="AT193" i="2" s="1"/>
  <c r="AR217" i="2"/>
  <c r="AT217" i="2" s="1"/>
  <c r="AR1596" i="2"/>
  <c r="AT1596" i="2" s="1"/>
  <c r="AR1255" i="2"/>
  <c r="AT1255" i="2" s="1"/>
  <c r="AR803" i="2"/>
  <c r="AT803" i="2" s="1"/>
  <c r="AR1492" i="2"/>
  <c r="AT1492" i="2" s="1"/>
  <c r="AR1382" i="2"/>
  <c r="AT1382" i="2" s="1"/>
  <c r="AR1561" i="2"/>
  <c r="AT1561" i="2" s="1"/>
  <c r="AR904" i="2"/>
  <c r="AT904" i="2" s="1"/>
  <c r="AR546" i="2"/>
  <c r="AT546" i="2" s="1"/>
  <c r="AR1220" i="2"/>
  <c r="AT1220" i="2" s="1"/>
  <c r="AR1496" i="2"/>
  <c r="AT1496" i="2" s="1"/>
  <c r="AR445" i="2"/>
  <c r="AT445" i="2" s="1"/>
  <c r="AR548" i="2"/>
  <c r="AT548" i="2" s="1"/>
  <c r="AR613" i="2"/>
  <c r="AT613" i="2" s="1"/>
  <c r="AR1126" i="2"/>
  <c r="AT1126" i="2" s="1"/>
  <c r="AR591" i="2"/>
  <c r="AT591" i="2" s="1"/>
  <c r="AR674" i="2"/>
  <c r="AT674" i="2" s="1"/>
  <c r="AR713" i="2"/>
  <c r="AT713" i="2" s="1"/>
  <c r="AR668" i="2"/>
  <c r="AT668" i="2" s="1"/>
  <c r="AR186" i="2"/>
  <c r="AT186" i="2" s="1"/>
  <c r="AR177" i="2"/>
  <c r="AT177" i="2" s="1"/>
  <c r="AR183" i="2"/>
  <c r="AT183" i="2" s="1"/>
  <c r="AR136" i="2"/>
  <c r="AT136" i="2" s="1"/>
  <c r="AR253" i="2"/>
  <c r="AT253" i="2" s="1"/>
  <c r="AR599" i="2"/>
  <c r="AT599" i="2" s="1"/>
  <c r="AR361" i="2"/>
  <c r="AT361" i="2" s="1"/>
  <c r="AR885" i="2"/>
  <c r="AT885" i="2" s="1"/>
  <c r="AR1233" i="2"/>
  <c r="AT1233" i="2" s="1"/>
  <c r="AR1315" i="2"/>
  <c r="AT1315" i="2" s="1"/>
  <c r="AR414" i="2"/>
  <c r="AT414" i="2" s="1"/>
  <c r="AR1433" i="2"/>
  <c r="AT1433" i="2" s="1"/>
  <c r="AR709" i="2"/>
  <c r="AT709" i="2" s="1"/>
  <c r="AR274" i="2"/>
  <c r="AT274" i="2" s="1"/>
  <c r="AR296" i="2"/>
  <c r="AT296" i="2" s="1"/>
  <c r="AR342" i="2"/>
  <c r="AT342" i="2" s="1"/>
  <c r="AR1236" i="2"/>
  <c r="AT1236" i="2" s="1"/>
  <c r="AR634" i="2"/>
  <c r="AT634" i="2" s="1"/>
  <c r="AR291" i="2"/>
  <c r="AT291" i="2" s="1"/>
  <c r="AR676" i="2"/>
  <c r="AT676" i="2" s="1"/>
  <c r="AR549" i="2"/>
  <c r="AT549" i="2" s="1"/>
  <c r="AR858" i="2"/>
  <c r="AT858" i="2" s="1"/>
  <c r="AR97" i="2"/>
  <c r="AT97" i="2" s="1"/>
  <c r="AR550" i="2"/>
  <c r="AT550" i="2" s="1"/>
  <c r="AR75" i="2"/>
  <c r="AT75" i="2" s="1"/>
  <c r="AR124" i="2"/>
  <c r="AT124" i="2" s="1"/>
  <c r="AR155" i="2"/>
  <c r="AT155" i="2" s="1"/>
  <c r="AR9" i="2"/>
  <c r="AT9" i="2" s="1"/>
  <c r="AR1130" i="2"/>
  <c r="AT1130" i="2" s="1"/>
  <c r="AR1591" i="2"/>
  <c r="AT1591" i="2" s="1"/>
  <c r="AR1249" i="2"/>
  <c r="AT1249" i="2" s="1"/>
  <c r="AR1424" i="2"/>
  <c r="AT1424" i="2" s="1"/>
  <c r="AR1466" i="2"/>
  <c r="AT1466" i="2" s="1"/>
  <c r="AR1597" i="2"/>
  <c r="AT1597" i="2" s="1"/>
  <c r="AR1285" i="2"/>
  <c r="AT1285" i="2" s="1"/>
  <c r="AR916" i="2"/>
  <c r="AT916" i="2" s="1"/>
  <c r="AR1435" i="2"/>
  <c r="AT1435" i="2" s="1"/>
  <c r="AR1387" i="2"/>
  <c r="AT1387" i="2" s="1"/>
  <c r="AR1588" i="2"/>
  <c r="AT1588" i="2" s="1"/>
  <c r="AR1268" i="2"/>
  <c r="AT1268" i="2" s="1"/>
  <c r="AR967" i="2"/>
  <c r="AT967" i="2" s="1"/>
  <c r="AR1415" i="2"/>
  <c r="AT1415" i="2" s="1"/>
  <c r="AR1581" i="2"/>
  <c r="AT1581" i="2" s="1"/>
  <c r="AR830" i="2"/>
  <c r="AT830" i="2" s="1"/>
  <c r="AR1041" i="2"/>
  <c r="AT1041" i="2" s="1"/>
  <c r="AR1630" i="2"/>
  <c r="AT1630" i="2" s="1"/>
  <c r="AR406" i="2"/>
  <c r="AT406" i="2" s="1"/>
  <c r="AR268" i="2"/>
  <c r="AT268" i="2" s="1"/>
  <c r="AR171" i="2"/>
  <c r="AT171" i="2" s="1"/>
  <c r="AR185" i="2"/>
  <c r="AT185" i="2" s="1"/>
  <c r="AR1570" i="2"/>
  <c r="AT1570" i="2" s="1"/>
  <c r="AR1172" i="2"/>
  <c r="AT1172" i="2" s="1"/>
  <c r="AR773" i="2"/>
  <c r="AT773" i="2" s="1"/>
  <c r="AR1418" i="2"/>
  <c r="AT1418" i="2" s="1"/>
  <c r="AR1290" i="2"/>
  <c r="AT1290" i="2" s="1"/>
  <c r="AR1517" i="2"/>
  <c r="AT1517" i="2" s="1"/>
  <c r="AR738" i="2"/>
  <c r="AT738" i="2" s="1"/>
  <c r="AR558" i="2"/>
  <c r="AT558" i="2" s="1"/>
  <c r="AR1103" i="2"/>
  <c r="AT1103" i="2" s="1"/>
  <c r="AR1409" i="2"/>
  <c r="AT1409" i="2" s="1"/>
  <c r="AR1486" i="2"/>
  <c r="AT1486" i="2" s="1"/>
  <c r="AR501" i="2"/>
  <c r="AT501" i="2" s="1"/>
  <c r="AR1553" i="2"/>
  <c r="AT1553" i="2" s="1"/>
  <c r="AR1038" i="2"/>
  <c r="AT1038" i="2" s="1"/>
  <c r="AR557" i="2"/>
  <c r="AT557" i="2" s="1"/>
  <c r="AR616" i="2"/>
  <c r="AT616" i="2" s="1"/>
  <c r="AR618" i="2"/>
  <c r="AT618" i="2" s="1"/>
  <c r="AR569" i="2"/>
  <c r="AT569" i="2" s="1"/>
  <c r="AR176" i="2"/>
  <c r="AT176" i="2" s="1"/>
  <c r="AR198" i="2"/>
  <c r="AT198" i="2" s="1"/>
  <c r="AR148" i="2"/>
  <c r="AT148" i="2" s="1"/>
  <c r="AR114" i="2"/>
  <c r="AT114" i="2" s="1"/>
  <c r="AR210" i="2"/>
  <c r="AT210" i="2" s="1"/>
  <c r="AR540" i="2"/>
  <c r="AT540" i="2" s="1"/>
  <c r="AR337" i="2"/>
  <c r="AT337" i="2" s="1"/>
  <c r="AR783" i="2"/>
  <c r="AT783" i="2" s="1"/>
  <c r="AR1115" i="2"/>
  <c r="AT1115" i="2" s="1"/>
  <c r="AR1202" i="2"/>
  <c r="AT1202" i="2" s="1"/>
  <c r="AR377" i="2"/>
  <c r="AT377" i="2" s="1"/>
  <c r="AR1347" i="2"/>
  <c r="AT1347" i="2" s="1"/>
  <c r="AR617" i="2"/>
  <c r="AT617" i="2" s="1"/>
  <c r="AR264" i="2"/>
  <c r="AT264" i="2" s="1"/>
  <c r="AR279" i="2"/>
  <c r="AT279" i="2" s="1"/>
  <c r="AR297" i="2"/>
  <c r="AT297" i="2" s="1"/>
  <c r="AR1131" i="2"/>
  <c r="AT1131" i="2" s="1"/>
  <c r="AR566" i="2"/>
  <c r="AT566" i="2" s="1"/>
  <c r="AR281" i="2"/>
  <c r="AT281" i="2" s="1"/>
  <c r="AR592" i="2"/>
  <c r="AT592" i="2" s="1"/>
  <c r="AR470" i="2"/>
  <c r="AT470" i="2" s="1"/>
  <c r="AR756" i="2"/>
  <c r="AT756" i="2" s="1"/>
  <c r="AR106" i="2"/>
  <c r="AT106" i="2" s="1"/>
  <c r="AR544" i="2"/>
  <c r="AT544" i="2" s="1"/>
  <c r="AR49" i="2"/>
  <c r="AT49" i="2" s="1"/>
  <c r="AR96" i="2"/>
  <c r="AT96" i="2" s="1"/>
  <c r="AR122" i="2"/>
  <c r="AT122" i="2" s="1"/>
  <c r="AR8" i="2"/>
  <c r="AT8" i="2" s="1"/>
  <c r="AR1081" i="2"/>
  <c r="AT1081" i="2" s="1"/>
  <c r="AR1568" i="2"/>
  <c r="AT1568" i="2" s="1"/>
  <c r="AR1197" i="2"/>
  <c r="AT1197" i="2" s="1"/>
  <c r="AR1361" i="2"/>
  <c r="AT1361" i="2" s="1"/>
  <c r="AR1404" i="2"/>
  <c r="AT1404" i="2" s="1"/>
  <c r="AR1574" i="2"/>
  <c r="AT1574" i="2" s="1"/>
  <c r="AR1213" i="2"/>
  <c r="AT1213" i="2" s="1"/>
  <c r="AR872" i="2"/>
  <c r="AT872" i="2" s="1"/>
  <c r="AR1348" i="2"/>
  <c r="AT1348" i="2" s="1"/>
  <c r="AR1292" i="2"/>
  <c r="AT1292" i="2" s="1"/>
  <c r="AR1475" i="2"/>
  <c r="AT1475" i="2" s="1"/>
  <c r="AR1238" i="2"/>
  <c r="AT1238" i="2" s="1"/>
  <c r="AR986" i="2"/>
  <c r="AT986" i="2" s="1"/>
  <c r="AR1334" i="2"/>
  <c r="AT1334" i="2" s="1"/>
  <c r="AR1443" i="2"/>
  <c r="AT1443" i="2" s="1"/>
  <c r="AR1551" i="2"/>
  <c r="AT1551" i="2" s="1"/>
  <c r="AR970" i="2"/>
  <c r="AT970" i="2" s="1"/>
  <c r="AR1631" i="2"/>
  <c r="AT1631" i="2" s="1"/>
  <c r="AR356" i="2"/>
  <c r="AT356" i="2" s="1"/>
  <c r="AR312" i="2"/>
  <c r="AT312" i="2" s="1"/>
  <c r="AR154" i="2"/>
  <c r="AT154" i="2" s="1"/>
  <c r="AR170" i="2"/>
  <c r="AT170" i="2" s="1"/>
  <c r="AR1532" i="2"/>
  <c r="AT1532" i="2" s="1"/>
  <c r="AR1083" i="2"/>
  <c r="AT1083" i="2" s="1"/>
  <c r="AR747" i="2"/>
  <c r="AT747" i="2" s="1"/>
  <c r="AR1331" i="2"/>
  <c r="AT1331" i="2" s="1"/>
  <c r="AR1188" i="2"/>
  <c r="AT1188" i="2" s="1"/>
  <c r="AR1451" i="2"/>
  <c r="AT1451" i="2" s="1"/>
  <c r="AR710" i="2"/>
  <c r="AT710" i="2" s="1"/>
  <c r="AR507" i="2"/>
  <c r="AT507" i="2" s="1"/>
  <c r="AR996" i="2"/>
  <c r="AT996" i="2" s="1"/>
  <c r="AR1330" i="2"/>
  <c r="AT1330" i="2" s="1"/>
  <c r="AR1410" i="2"/>
  <c r="AT1410" i="2" s="1"/>
  <c r="AR457" i="2"/>
  <c r="AT457" i="2" s="1"/>
  <c r="AR1505" i="2"/>
  <c r="AT1505" i="2" s="1"/>
  <c r="AR944" i="2"/>
  <c r="AT944" i="2" s="1"/>
  <c r="AR606" i="2"/>
  <c r="AT606" i="2" s="1"/>
  <c r="AR604" i="2"/>
  <c r="AT604" i="2" s="1"/>
  <c r="AR579" i="2"/>
  <c r="AT579" i="2" s="1"/>
  <c r="AR469" i="2"/>
  <c r="AT469" i="2" s="1"/>
  <c r="AR172" i="2"/>
  <c r="AT172" i="2" s="1"/>
  <c r="AR972" i="2"/>
  <c r="AT972" i="2" s="1"/>
  <c r="AR125" i="2"/>
  <c r="AT125" i="2" s="1"/>
  <c r="AR91" i="2"/>
  <c r="AT91" i="2" s="1"/>
  <c r="AR175" i="2"/>
  <c r="AT175" i="2" s="1"/>
  <c r="AR497" i="2"/>
  <c r="AT497" i="2" s="1"/>
  <c r="AR1491" i="2"/>
  <c r="AT1491" i="2" s="1"/>
  <c r="AR699" i="2"/>
  <c r="AT699" i="2" s="1"/>
  <c r="AR976" i="2"/>
  <c r="AT976" i="2" s="1"/>
  <c r="AR1080" i="2"/>
  <c r="AT1080" i="2" s="1"/>
  <c r="AR359" i="2"/>
  <c r="AT359" i="2" s="1"/>
  <c r="AR1245" i="2"/>
  <c r="AT1245" i="2" s="1"/>
  <c r="AR535" i="2"/>
  <c r="AT535" i="2" s="1"/>
  <c r="AR246" i="2"/>
  <c r="AT246" i="2" s="1"/>
  <c r="AR1264" i="2"/>
  <c r="AT1264" i="2" s="1"/>
  <c r="AR272" i="2"/>
  <c r="AT272" i="2" s="1"/>
  <c r="AR1016" i="2"/>
  <c r="AT1016" i="2" s="1"/>
  <c r="AR508" i="2"/>
  <c r="AT508" i="2" s="1"/>
  <c r="AR1386" i="2"/>
  <c r="AT1386" i="2" s="1"/>
  <c r="AR520" i="2"/>
  <c r="AT520" i="2" s="1"/>
  <c r="AR405" i="2"/>
  <c r="AT405" i="2" s="1"/>
  <c r="AR658" i="2"/>
  <c r="AT658" i="2" s="1"/>
  <c r="AR112" i="2"/>
  <c r="AT112" i="2" s="1"/>
  <c r="AR424" i="2"/>
  <c r="AT424" i="2" s="1"/>
  <c r="AR43" i="2"/>
  <c r="AT43" i="2" s="1"/>
  <c r="AR73" i="2"/>
  <c r="AT73" i="2" s="1"/>
  <c r="AR94" i="2"/>
  <c r="AT94" i="2" s="1"/>
  <c r="AR7" i="2"/>
  <c r="AT7" i="2" s="1"/>
  <c r="AR167" i="2"/>
  <c r="AT167" i="2" s="1"/>
  <c r="AR1058" i="2"/>
  <c r="AT1058" i="2" s="1"/>
  <c r="AR1534" i="2"/>
  <c r="AT1534" i="2" s="1"/>
  <c r="AR1163" i="2"/>
  <c r="AT1163" i="2" s="1"/>
  <c r="AR1295" i="2"/>
  <c r="AT1295" i="2" s="1"/>
  <c r="AR1333" i="2"/>
  <c r="AT1333" i="2" s="1"/>
  <c r="AR1543" i="2"/>
  <c r="AT1543" i="2" s="1"/>
  <c r="AR1153" i="2"/>
  <c r="AT1153" i="2" s="1"/>
  <c r="AR851" i="2"/>
  <c r="AT851" i="2" s="1"/>
  <c r="AR1257" i="2"/>
  <c r="AT1257" i="2" s="1"/>
  <c r="AR1192" i="2"/>
  <c r="AT1192" i="2" s="1"/>
  <c r="AR1398" i="2"/>
  <c r="AT1398" i="2" s="1"/>
  <c r="AR1201" i="2"/>
  <c r="AT1201" i="2" s="1"/>
  <c r="AR956" i="2"/>
  <c r="AT956" i="2" s="1"/>
  <c r="AR1261" i="2"/>
  <c r="AT1261" i="2" s="1"/>
  <c r="AR1508" i="2"/>
  <c r="AT1508" i="2" s="1"/>
  <c r="AR1501" i="2"/>
  <c r="AT1501" i="2" s="1"/>
  <c r="AR930" i="2"/>
  <c r="AT930" i="2" s="1"/>
  <c r="AR800" i="2"/>
  <c r="AT800" i="2" s="1"/>
  <c r="AR314" i="2"/>
  <c r="AT314" i="2" s="1"/>
  <c r="AR382" i="2"/>
  <c r="AT382" i="2" s="1"/>
  <c r="AR144" i="2"/>
  <c r="AT144" i="2" s="1"/>
  <c r="AR159" i="2"/>
  <c r="AT159" i="2" s="1"/>
  <c r="AR1472" i="2"/>
  <c r="AT1472" i="2" s="1"/>
  <c r="AR1001" i="2"/>
  <c r="AT1001" i="2" s="1"/>
  <c r="AR703" i="2"/>
  <c r="AT703" i="2" s="1"/>
  <c r="AR1240" i="2"/>
  <c r="AT1240" i="2" s="1"/>
  <c r="AR1085" i="2"/>
  <c r="AT1085" i="2" s="1"/>
  <c r="AR1371" i="2"/>
  <c r="AT1371" i="2" s="1"/>
  <c r="AR687" i="2"/>
  <c r="AT687" i="2" s="1"/>
  <c r="AR486" i="2"/>
  <c r="AT486" i="2" s="1"/>
  <c r="AR910" i="2"/>
  <c r="AT910" i="2" s="1"/>
  <c r="AR1235" i="2"/>
  <c r="AT1235" i="2" s="1"/>
  <c r="AR1316" i="2"/>
  <c r="AT1316" i="2" s="1"/>
  <c r="AR436" i="2"/>
  <c r="AT436" i="2" s="1"/>
  <c r="AR1439" i="2"/>
  <c r="AT1439" i="2" s="1"/>
  <c r="AR882" i="2"/>
  <c r="AT882" i="2" s="1"/>
  <c r="AR551" i="2"/>
  <c r="AT551" i="2" s="1"/>
  <c r="AR1525" i="2"/>
  <c r="AT1525" i="2" s="1"/>
  <c r="AR536" i="2"/>
  <c r="AT536" i="2" s="1"/>
  <c r="AR381" i="2"/>
  <c r="AT381" i="2" s="1"/>
  <c r="AR180" i="2"/>
  <c r="AT180" i="2" s="1"/>
  <c r="AR1377" i="2"/>
  <c r="AT1377" i="2" s="1"/>
  <c r="AR110" i="2"/>
  <c r="AT110" i="2" s="1"/>
  <c r="AR77" i="2"/>
  <c r="AT77" i="2" s="1"/>
  <c r="AR139" i="2"/>
  <c r="AT139" i="2" s="1"/>
  <c r="AR455" i="2"/>
  <c r="AT455" i="2" s="1"/>
  <c r="AR1414" i="2"/>
  <c r="AT1414" i="2" s="1"/>
  <c r="AR621" i="2"/>
  <c r="AT621" i="2" s="1"/>
  <c r="AR867" i="2"/>
  <c r="AT867" i="2" s="1"/>
  <c r="AR945" i="2"/>
  <c r="AT945" i="2" s="1"/>
  <c r="AR340" i="2"/>
  <c r="AT340" i="2" s="1"/>
  <c r="AR1138" i="2"/>
  <c r="AT1138" i="2" s="1"/>
  <c r="AR467" i="2"/>
  <c r="AT467" i="2" s="1"/>
  <c r="AR1303" i="2"/>
  <c r="AT1303" i="2" s="1"/>
  <c r="AR1149" i="2"/>
  <c r="AT1149" i="2" s="1"/>
  <c r="AR247" i="2"/>
  <c r="AT247" i="2" s="1"/>
  <c r="AR901" i="2"/>
  <c r="AT901" i="2" s="1"/>
  <c r="AR456" i="2"/>
  <c r="AT456" i="2" s="1"/>
  <c r="AR1279" i="2"/>
  <c r="AT1279" i="2" s="1"/>
  <c r="AR464" i="2"/>
  <c r="AT464" i="2" s="1"/>
  <c r="AR365" i="2"/>
  <c r="AT365" i="2" s="1"/>
  <c r="AR573" i="2"/>
  <c r="AT573" i="2" s="1"/>
  <c r="AR108" i="2"/>
  <c r="AT108" i="2" s="1"/>
  <c r="AR322" i="2"/>
  <c r="AT322" i="2" s="1"/>
  <c r="AR32" i="2"/>
  <c r="AT32" i="2" s="1"/>
  <c r="AR48" i="2"/>
  <c r="AT48" i="2" s="1"/>
  <c r="AR69" i="2"/>
  <c r="AT69" i="2" s="1"/>
  <c r="AR1032" i="2"/>
  <c r="AT1032" i="2" s="1"/>
  <c r="AR1485" i="2"/>
  <c r="AT1485" i="2" s="1"/>
  <c r="AR1112" i="2"/>
  <c r="AT1112" i="2" s="1"/>
  <c r="AR1229" i="2"/>
  <c r="AT1229" i="2" s="1"/>
  <c r="AR1266" i="2"/>
  <c r="AT1266" i="2" s="1"/>
  <c r="AR1470" i="2"/>
  <c r="AT1470" i="2" s="1"/>
  <c r="AR1092" i="2"/>
  <c r="AT1092" i="2" s="1"/>
  <c r="AR818" i="2"/>
  <c r="AT818" i="2" s="1"/>
  <c r="AR1154" i="2"/>
  <c r="AT1154" i="2" s="1"/>
  <c r="AR1090" i="2"/>
  <c r="AT1090" i="2" s="1"/>
  <c r="AR1309" i="2"/>
  <c r="AT1309" i="2" s="1"/>
  <c r="AR1170" i="2"/>
  <c r="AT1170" i="2" s="1"/>
  <c r="AR979" i="2"/>
  <c r="AT979" i="2" s="1"/>
  <c r="AR1181" i="2"/>
  <c r="AT1181" i="2" s="1"/>
  <c r="AR1445" i="2"/>
  <c r="AT1445" i="2" s="1"/>
  <c r="AR1426" i="2"/>
  <c r="AT1426" i="2" s="1"/>
  <c r="AR883" i="2"/>
  <c r="AT883" i="2" s="1"/>
  <c r="AR722" i="2"/>
  <c r="AT722" i="2" s="1"/>
  <c r="AR292" i="2"/>
  <c r="AT292" i="2" s="1"/>
  <c r="AR460" i="2"/>
  <c r="AT460" i="2" s="1"/>
  <c r="AR142" i="2"/>
  <c r="AT142" i="2" s="1"/>
  <c r="AR163" i="2"/>
  <c r="AT163" i="2" s="1"/>
  <c r="AR1405" i="2"/>
  <c r="AT1405" i="2" s="1"/>
  <c r="AR940" i="2"/>
  <c r="AT940" i="2" s="1"/>
  <c r="AR671" i="2"/>
  <c r="AT671" i="2" s="1"/>
  <c r="AR1152" i="2"/>
  <c r="AT1152" i="2" s="1"/>
  <c r="AR982" i="2"/>
  <c r="AT982" i="2" s="1"/>
  <c r="AR1276" i="2"/>
  <c r="AT1276" i="2" s="1"/>
  <c r="AR665" i="2"/>
  <c r="AT665" i="2" s="1"/>
  <c r="AR1490" i="2"/>
  <c r="AT1490" i="2" s="1"/>
  <c r="AR785" i="2"/>
  <c r="AT785" i="2" s="1"/>
  <c r="AR1088" i="2"/>
  <c r="AT1088" i="2" s="1"/>
  <c r="AR1212" i="2"/>
  <c r="AT1212" i="2" s="1"/>
  <c r="AR440" i="2"/>
  <c r="AT440" i="2" s="1"/>
  <c r="AR1367" i="2"/>
  <c r="AT1367" i="2" s="1"/>
  <c r="AR729" i="2"/>
  <c r="AT729" i="2" s="1"/>
  <c r="AR1548" i="2"/>
  <c r="AT1548" i="2" s="1"/>
  <c r="AR1453" i="2"/>
  <c r="AT1453" i="2" s="1"/>
  <c r="AR509" i="2"/>
  <c r="AT509" i="2" s="1"/>
  <c r="AR320" i="2"/>
  <c r="AT320" i="2" s="1"/>
  <c r="AR194" i="2"/>
  <c r="AT194" i="2" s="1"/>
  <c r="AR428" i="2"/>
  <c r="AT428" i="2" s="1"/>
  <c r="AR88" i="2"/>
  <c r="AT88" i="2" s="1"/>
  <c r="AR64" i="2"/>
  <c r="AT64" i="2" s="1"/>
  <c r="AR118" i="2"/>
  <c r="AT118" i="2" s="1"/>
  <c r="AR421" i="2"/>
  <c r="AT421" i="2" s="1"/>
  <c r="AR1322" i="2"/>
  <c r="AT1322" i="2" s="1"/>
  <c r="AR553" i="2"/>
  <c r="AT553" i="2" s="1"/>
  <c r="AR763" i="2"/>
  <c r="AT763" i="2" s="1"/>
  <c r="AR828" i="2"/>
  <c r="AT828" i="2" s="1"/>
  <c r="AR458" i="2"/>
  <c r="AT458" i="2" s="1"/>
  <c r="AR1014" i="2"/>
  <c r="AT1014" i="2" s="1"/>
  <c r="AR410" i="2"/>
  <c r="AT410" i="2" s="1"/>
  <c r="AR1182" i="2"/>
  <c r="AT1182" i="2" s="1"/>
  <c r="AR1010" i="2"/>
  <c r="AT1010" i="2" s="1"/>
  <c r="AR230" i="2"/>
  <c r="AT230" i="2" s="1"/>
  <c r="AR799" i="2"/>
  <c r="AT799" i="2" s="1"/>
  <c r="AR429" i="2"/>
  <c r="AT429" i="2" s="1"/>
  <c r="AR1166" i="2"/>
  <c r="AT1166" i="2" s="1"/>
  <c r="AR419" i="2"/>
  <c r="AT419" i="2" s="1"/>
  <c r="AR331" i="2"/>
  <c r="AT331" i="2" s="1"/>
  <c r="AR490" i="2"/>
  <c r="AT490" i="2" s="1"/>
  <c r="AR581" i="2"/>
  <c r="AT581" i="2" s="1"/>
  <c r="AR241" i="2"/>
  <c r="AT241" i="2" s="1"/>
  <c r="AR27" i="2"/>
  <c r="AT27" i="2" s="1"/>
  <c r="AR40" i="2"/>
  <c r="AT40" i="2" s="1"/>
  <c r="AR46" i="2"/>
  <c r="AT46" i="2" s="1"/>
  <c r="AE790" i="2"/>
  <c r="AE639" i="2"/>
  <c r="AF639" i="2" s="1"/>
  <c r="AE405" i="2"/>
  <c r="AL1198" i="2"/>
  <c r="AM1198" i="2" s="1"/>
  <c r="AE1047" i="2"/>
  <c r="AL1163" i="2"/>
  <c r="AE872" i="2"/>
  <c r="AL1229" i="2"/>
  <c r="AE1415" i="2"/>
  <c r="AE508" i="2"/>
  <c r="AE1261" i="2"/>
  <c r="AF1261" i="2" s="1"/>
  <c r="AE1141" i="2"/>
  <c r="AE1492" i="2"/>
  <c r="AL1473" i="2"/>
  <c r="AE942" i="2"/>
  <c r="AL1341" i="2"/>
  <c r="AE1103" i="2"/>
  <c r="AL1300" i="2"/>
  <c r="AE477" i="2"/>
  <c r="AL596" i="2"/>
  <c r="AE1157" i="2"/>
  <c r="AE454" i="2"/>
  <c r="AL293" i="2"/>
  <c r="AE1118" i="2"/>
  <c r="AE491" i="2"/>
  <c r="AL460" i="2"/>
  <c r="AE1317" i="2"/>
  <c r="AE1091" i="2"/>
  <c r="AL593" i="2"/>
  <c r="AE951" i="2"/>
  <c r="AE1260" i="2"/>
  <c r="AL1620" i="2"/>
  <c r="AE819" i="2"/>
  <c r="AE1363" i="2"/>
  <c r="AL1297" i="2"/>
  <c r="R926" i="2"/>
  <c r="T926" i="2" s="1"/>
  <c r="R512" i="2"/>
  <c r="T512" i="2" s="1"/>
  <c r="R1120" i="2"/>
  <c r="T1120" i="2" s="1"/>
  <c r="R950" i="2"/>
  <c r="T950" i="2" s="1"/>
  <c r="R1313" i="2"/>
  <c r="T1313" i="2" s="1"/>
  <c r="R797" i="2"/>
  <c r="T797" i="2" s="1"/>
  <c r="R607" i="2"/>
  <c r="T607" i="2" s="1"/>
  <c r="R1075" i="2"/>
  <c r="T1075" i="2" s="1"/>
  <c r="R1383" i="2"/>
  <c r="T1383" i="2" s="1"/>
  <c r="R1450" i="2"/>
  <c r="T1450" i="2" s="1"/>
  <c r="R570" i="2"/>
  <c r="T570" i="2" s="1"/>
  <c r="R602" i="2"/>
  <c r="T602" i="2" s="1"/>
  <c r="R341" i="2"/>
  <c r="T341" i="2" s="1"/>
  <c r="R714" i="2"/>
  <c r="T714" i="2" s="1"/>
  <c r="R583" i="2"/>
  <c r="T583" i="2" s="1"/>
  <c r="R845" i="2"/>
  <c r="T845" i="2" s="1"/>
  <c r="R431" i="2"/>
  <c r="T431" i="2" s="1"/>
  <c r="R1374" i="2"/>
  <c r="T1374" i="2" s="1"/>
  <c r="R537" i="2"/>
  <c r="T537" i="2" s="1"/>
  <c r="R780" i="2"/>
  <c r="T780" i="2" s="1"/>
  <c r="R876" i="2"/>
  <c r="T876" i="2" s="1"/>
  <c r="R240" i="2"/>
  <c r="T240" i="2" s="1"/>
  <c r="R1244" i="2"/>
  <c r="T1244" i="2" s="1"/>
  <c r="R547" i="2"/>
  <c r="T547" i="2" s="1"/>
  <c r="R1378" i="2"/>
  <c r="T1378" i="2" s="1"/>
  <c r="R1231" i="2"/>
  <c r="T1231" i="2" s="1"/>
  <c r="R302" i="2"/>
  <c r="T302" i="2" s="1"/>
  <c r="R339" i="2"/>
  <c r="T339" i="2" s="1"/>
  <c r="R56" i="2"/>
  <c r="T56" i="2" s="1"/>
  <c r="R344" i="2"/>
  <c r="T344" i="2" s="1"/>
  <c r="R34" i="2"/>
  <c r="T34" i="2" s="1"/>
  <c r="R18" i="2"/>
  <c r="T18" i="2" s="1"/>
  <c r="R52" i="2"/>
  <c r="T52" i="2" s="1"/>
  <c r="R541" i="2"/>
  <c r="T541" i="2" s="1"/>
  <c r="R1440" i="2"/>
  <c r="T1440" i="2" s="1"/>
  <c r="R632" i="2"/>
  <c r="T632" i="2" s="1"/>
  <c r="R514" i="2"/>
  <c r="T514" i="2" s="1"/>
  <c r="R754" i="2"/>
  <c r="T754" i="2" s="1"/>
  <c r="R417" i="2"/>
  <c r="T417" i="2" s="1"/>
  <c r="R1269" i="2"/>
  <c r="T1269" i="2" s="1"/>
  <c r="R462" i="2"/>
  <c r="T462" i="2" s="1"/>
  <c r="R681" i="2"/>
  <c r="T681" i="2" s="1"/>
  <c r="R764" i="2"/>
  <c r="T764" i="2" s="1"/>
  <c r="R229" i="2"/>
  <c r="T229" i="2" s="1"/>
  <c r="R1133" i="2"/>
  <c r="T1133" i="2" s="1"/>
  <c r="R482" i="2"/>
  <c r="T482" i="2" s="1"/>
  <c r="R1265" i="2"/>
  <c r="T1265" i="2" s="1"/>
  <c r="R1104" i="2"/>
  <c r="T1104" i="2" s="1"/>
  <c r="R284" i="2"/>
  <c r="T284" i="2" s="1"/>
  <c r="R250" i="2"/>
  <c r="T250" i="2" s="1"/>
  <c r="R50" i="2"/>
  <c r="T50" i="2" s="1"/>
  <c r="R265" i="2"/>
  <c r="T265" i="2" s="1"/>
  <c r="R29" i="2"/>
  <c r="T29" i="2" s="1"/>
  <c r="R13" i="2"/>
  <c r="T13" i="2" s="1"/>
  <c r="R41" i="2"/>
  <c r="T41" i="2" s="1"/>
  <c r="R1546" i="2"/>
  <c r="T1546" i="2" s="1"/>
  <c r="AB1081" i="2"/>
  <c r="AB1568" i="2"/>
  <c r="AB1197" i="2"/>
  <c r="AB1361" i="2"/>
  <c r="AB1404" i="2"/>
  <c r="AB1574" i="2"/>
  <c r="AB1213" i="2"/>
  <c r="AB872" i="2"/>
  <c r="AB1348" i="2"/>
  <c r="AB1292" i="2"/>
  <c r="AB1475" i="2"/>
  <c r="AB1238" i="2"/>
  <c r="AB986" i="2"/>
  <c r="AB1334" i="2"/>
  <c r="AB1443" i="2"/>
  <c r="AB1551" i="2"/>
  <c r="AB970" i="2"/>
  <c r="AB1631" i="2"/>
  <c r="AB356" i="2"/>
  <c r="AB312" i="2"/>
  <c r="AB154" i="2"/>
  <c r="AB170" i="2"/>
  <c r="AB1532" i="2"/>
  <c r="AB1083" i="2"/>
  <c r="AB747" i="2"/>
  <c r="AB1331" i="2"/>
  <c r="AB1188" i="2"/>
  <c r="AB1451" i="2"/>
  <c r="AB710" i="2"/>
  <c r="AB507" i="2"/>
  <c r="AB996" i="2"/>
  <c r="AB1330" i="2"/>
  <c r="AB1410" i="2"/>
  <c r="AB457" i="2"/>
  <c r="AB1505" i="2"/>
  <c r="AB944" i="2"/>
  <c r="AB606" i="2"/>
  <c r="AB604" i="2"/>
  <c r="AB579" i="2"/>
  <c r="AB469" i="2"/>
  <c r="AB172" i="2"/>
  <c r="AB972" i="2"/>
  <c r="AB125" i="2"/>
  <c r="AB91" i="2"/>
  <c r="AB175" i="2"/>
  <c r="AB497" i="2"/>
  <c r="AB1491" i="2"/>
  <c r="AB699" i="2"/>
  <c r="AB976" i="2"/>
  <c r="AB1080" i="2"/>
  <c r="AB359" i="2"/>
  <c r="AB1245" i="2"/>
  <c r="AB535" i="2"/>
  <c r="AB246" i="2"/>
  <c r="AB1264" i="2"/>
  <c r="AB272" i="2"/>
  <c r="AB1016" i="2"/>
  <c r="AB508" i="2"/>
  <c r="AB1386" i="2"/>
  <c r="AB520" i="2"/>
  <c r="AB405" i="2"/>
  <c r="AB658" i="2"/>
  <c r="AB112" i="2"/>
  <c r="AB424" i="2"/>
  <c r="AB43" i="2"/>
  <c r="AB73" i="2"/>
  <c r="AB94" i="2"/>
  <c r="AB7" i="2"/>
  <c r="AI1610" i="2"/>
  <c r="AI1455" i="2"/>
  <c r="AI844" i="2"/>
  <c r="AI991" i="2"/>
  <c r="AI1183" i="2"/>
  <c r="AE498" i="2"/>
  <c r="AE234" i="2"/>
  <c r="AL1218" i="2"/>
  <c r="AB1616" i="2"/>
  <c r="AB1498" i="2"/>
  <c r="AB1198" i="2"/>
  <c r="AB1436" i="2"/>
  <c r="AB1569" i="2"/>
  <c r="AB1614" i="2"/>
  <c r="AB1169" i="2"/>
  <c r="AB897" i="2"/>
  <c r="AB1342" i="2"/>
  <c r="AB1560" i="2"/>
  <c r="AB758" i="2"/>
  <c r="AB905" i="2"/>
  <c r="AB962" i="2"/>
  <c r="AB1321" i="2"/>
  <c r="AB937" i="2"/>
  <c r="AB957" i="2"/>
  <c r="AB1066" i="2"/>
  <c r="AB749" i="2"/>
  <c r="AB383" i="2"/>
  <c r="AB582" i="2"/>
  <c r="AB332" i="2"/>
  <c r="AB259" i="2"/>
  <c r="AB475" i="2"/>
  <c r="AB943" i="2"/>
  <c r="AB707" i="2"/>
  <c r="AB1280" i="2"/>
  <c r="AB1540" i="2"/>
  <c r="AB1563" i="2"/>
  <c r="AB776" i="2"/>
  <c r="AE1179" i="2"/>
  <c r="AE593" i="2"/>
  <c r="AE510" i="2"/>
  <c r="AL225" i="2"/>
  <c r="AE1599" i="2"/>
  <c r="AE752" i="2"/>
  <c r="AE1432" i="2"/>
  <c r="AL184" i="2"/>
  <c r="AE1575" i="2"/>
  <c r="AE1122" i="2"/>
  <c r="AE420" i="2"/>
  <c r="AL509" i="2"/>
  <c r="AE1541" i="2"/>
  <c r="AE803" i="2"/>
  <c r="AE366" i="2"/>
  <c r="AL480" i="2"/>
  <c r="AE1153" i="2"/>
  <c r="AF1153" i="2" s="1"/>
  <c r="AE1089" i="2"/>
  <c r="AE1411" i="2"/>
  <c r="AL649" i="2"/>
  <c r="AB1427" i="2"/>
  <c r="AB1209" i="2"/>
  <c r="AB1607" i="2"/>
  <c r="AB1246" i="2"/>
  <c r="AB1136" i="2"/>
  <c r="AB1343" i="2"/>
  <c r="AB870" i="2"/>
  <c r="AB1385" i="2"/>
  <c r="AB886" i="2"/>
  <c r="AB1018" i="2"/>
  <c r="AB1082" i="2"/>
  <c r="AB1601" i="2"/>
  <c r="AB1326" i="2"/>
  <c r="AF1326" i="2" s="1"/>
  <c r="AB989" i="2"/>
  <c r="AB1319" i="2"/>
  <c r="AB1357" i="2"/>
  <c r="AB1522" i="2"/>
  <c r="AB623" i="2"/>
  <c r="AB1036" i="2"/>
  <c r="AB416" i="2"/>
  <c r="AB697" i="2"/>
  <c r="AB160" i="2"/>
  <c r="AB184" i="2"/>
  <c r="AB689" i="2"/>
  <c r="AB1299" i="2"/>
  <c r="AE849" i="2"/>
  <c r="AE1418" i="2"/>
  <c r="AE327" i="2"/>
  <c r="AL194" i="2"/>
  <c r="AE1140" i="2"/>
  <c r="AE1481" i="2"/>
  <c r="AF1481" i="2" s="1"/>
  <c r="AE760" i="2"/>
  <c r="AL116" i="2"/>
  <c r="W1353" i="2"/>
  <c r="Y1353" i="2" s="1"/>
  <c r="W1129" i="2"/>
  <c r="Y1129" i="2" s="1"/>
  <c r="W1565" i="2"/>
  <c r="Y1565" i="2" s="1"/>
  <c r="W1617" i="2"/>
  <c r="Y1617" i="2" s="1"/>
  <c r="W1034" i="2"/>
  <c r="Y1034" i="2" s="1"/>
  <c r="W1226" i="2"/>
  <c r="Y1226" i="2" s="1"/>
  <c r="W854" i="2"/>
  <c r="Y854" i="2" s="1"/>
  <c r="W1218" i="2"/>
  <c r="Y1218" i="2" s="1"/>
  <c r="W807" i="2"/>
  <c r="Y807" i="2" s="1"/>
  <c r="W846" i="2"/>
  <c r="Y846" i="2" s="1"/>
  <c r="W906" i="2"/>
  <c r="Y906" i="2" s="1"/>
  <c r="W1537" i="2"/>
  <c r="Y1537" i="2" s="1"/>
  <c r="W1221" i="2"/>
  <c r="Y1221" i="2" s="1"/>
  <c r="W959" i="2"/>
  <c r="Y959" i="2" s="1"/>
  <c r="W1156" i="2"/>
  <c r="Y1156" i="2" s="1"/>
  <c r="W1185" i="2"/>
  <c r="Y1185" i="2" s="1"/>
  <c r="W1379" i="2"/>
  <c r="Y1379" i="2" s="1"/>
  <c r="W823" i="2"/>
  <c r="Y823" i="2" s="1"/>
  <c r="W1626" i="2"/>
  <c r="Y1626" i="2" s="1"/>
  <c r="W293" i="2"/>
  <c r="Y293" i="2" s="1"/>
  <c r="W484" i="2"/>
  <c r="Y484" i="2" s="1"/>
  <c r="W564" i="2"/>
  <c r="Y564" i="2" s="1"/>
  <c r="W206" i="2"/>
  <c r="Y206" i="2" s="1"/>
  <c r="W1578" i="2"/>
  <c r="Y1578" i="2" s="1"/>
  <c r="W1122" i="2"/>
  <c r="Y1122" i="2" s="1"/>
  <c r="W700" i="2"/>
  <c r="Y700" i="2" s="1"/>
  <c r="W777" i="2"/>
  <c r="Y777" i="2" s="1"/>
  <c r="W806" i="2"/>
  <c r="Y806" i="2" s="1"/>
  <c r="W1293" i="2"/>
  <c r="Y1293" i="2" s="1"/>
  <c r="W779" i="2"/>
  <c r="Y779" i="2" s="1"/>
  <c r="W492" i="2"/>
  <c r="Y492" i="2" s="1"/>
  <c r="W871" i="2"/>
  <c r="Y871" i="2" s="1"/>
  <c r="W733" i="2"/>
  <c r="Y733" i="2" s="1"/>
  <c r="W1091" i="2"/>
  <c r="Y1091" i="2" s="1"/>
  <c r="W745" i="2"/>
  <c r="Y745" i="2" s="1"/>
  <c r="W1529" i="2"/>
  <c r="Y1529" i="2" s="1"/>
  <c r="W861" i="2"/>
  <c r="Y861" i="2" s="1"/>
  <c r="W1150" i="2"/>
  <c r="Y1150" i="2" s="1"/>
  <c r="W1260" i="2"/>
  <c r="Y1260" i="2" s="1"/>
  <c r="W517" i="2"/>
  <c r="Y517" i="2" s="1"/>
  <c r="W435" i="2"/>
  <c r="Y435" i="2" s="1"/>
  <c r="W132" i="2"/>
  <c r="Y132" i="2" s="1"/>
  <c r="W728" i="2"/>
  <c r="Y728" i="2" s="1"/>
  <c r="W394" i="2"/>
  <c r="Y394" i="2" s="1"/>
  <c r="W59" i="2"/>
  <c r="Y59" i="2" s="1"/>
  <c r="W1171" i="2"/>
  <c r="Y1171" i="2" s="1"/>
  <c r="W602" i="2"/>
  <c r="Y602" i="2" s="1"/>
  <c r="W341" i="2"/>
  <c r="Y341" i="2" s="1"/>
  <c r="W714" i="2"/>
  <c r="Y714" i="2" s="1"/>
  <c r="W583" i="2"/>
  <c r="Y583" i="2" s="1"/>
  <c r="W845" i="2"/>
  <c r="Y845" i="2" s="1"/>
  <c r="W431" i="2"/>
  <c r="Y431" i="2" s="1"/>
  <c r="W1374" i="2"/>
  <c r="Y1374" i="2" s="1"/>
  <c r="W537" i="2"/>
  <c r="Y537" i="2" s="1"/>
  <c r="W780" i="2"/>
  <c r="Y780" i="2" s="1"/>
  <c r="W876" i="2"/>
  <c r="Y876" i="2" s="1"/>
  <c r="W240" i="2"/>
  <c r="Y240" i="2" s="1"/>
  <c r="W1244" i="2"/>
  <c r="Y1244" i="2" s="1"/>
  <c r="W547" i="2"/>
  <c r="Y547" i="2" s="1"/>
  <c r="W1378" i="2"/>
  <c r="Y1378" i="2" s="1"/>
  <c r="W1231" i="2"/>
  <c r="Y1231" i="2" s="1"/>
  <c r="W302" i="2"/>
  <c r="Y302" i="2" s="1"/>
  <c r="W339" i="2"/>
  <c r="Y339" i="2" s="1"/>
  <c r="W56" i="2"/>
  <c r="Y56" i="2" s="1"/>
  <c r="W344" i="2"/>
  <c r="Y344" i="2" s="1"/>
  <c r="W34" i="2"/>
  <c r="Y34" i="2" s="1"/>
  <c r="W18" i="2"/>
  <c r="Y18" i="2" s="1"/>
  <c r="W52" i="2"/>
  <c r="Y52" i="2" s="1"/>
  <c r="W345" i="2"/>
  <c r="Y345" i="2" s="1"/>
  <c r="W71" i="2"/>
  <c r="Y71" i="2" s="1"/>
  <c r="W931" i="2"/>
  <c r="Y931" i="2" s="1"/>
  <c r="W1351" i="2"/>
  <c r="Y1351" i="2" s="1"/>
  <c r="W448" i="2"/>
  <c r="Y448" i="2" s="1"/>
  <c r="W283" i="2"/>
  <c r="Y283" i="2" s="1"/>
  <c r="W399" i="2"/>
  <c r="Y399" i="2" s="1"/>
  <c r="W663" i="2"/>
  <c r="Y663" i="2" s="1"/>
  <c r="W1013" i="2"/>
  <c r="Y1013" i="2" s="1"/>
  <c r="W439" i="2"/>
  <c r="Y439" i="2" s="1"/>
  <c r="W1144" i="2"/>
  <c r="Y1144" i="2" s="1"/>
  <c r="W1350" i="2"/>
  <c r="Y1350" i="2" s="1"/>
  <c r="W195" i="2"/>
  <c r="Y195" i="2" s="1"/>
  <c r="W54" i="2"/>
  <c r="Y54" i="2" s="1"/>
  <c r="W211" i="2"/>
  <c r="Y211" i="2" s="1"/>
  <c r="W22" i="2"/>
  <c r="Y22" i="2" s="1"/>
  <c r="W30" i="2"/>
  <c r="Y30" i="2" s="1"/>
  <c r="W1254" i="2"/>
  <c r="Y1254" i="2" s="1"/>
  <c r="W997" i="2"/>
  <c r="Y997" i="2" s="1"/>
  <c r="W1416" i="2"/>
  <c r="Y1416" i="2" s="1"/>
  <c r="W1575" i="2"/>
  <c r="Y1575" i="2" s="1"/>
  <c r="W1401" i="2"/>
  <c r="Y1401" i="2" s="1"/>
  <c r="W1068" i="2"/>
  <c r="Y1068" i="2" s="1"/>
  <c r="W1530" i="2"/>
  <c r="Y1530" i="2" s="1"/>
  <c r="W987" i="2"/>
  <c r="Y987" i="2" s="1"/>
  <c r="W829" i="2"/>
  <c r="Y829" i="2" s="1"/>
  <c r="W1546" i="2"/>
  <c r="Y1546" i="2" s="1"/>
  <c r="W730" i="2"/>
  <c r="Y730" i="2" s="1"/>
  <c r="W1394" i="2"/>
  <c r="Y1394" i="2" s="1"/>
  <c r="W1105" i="2"/>
  <c r="Y1105" i="2" s="1"/>
  <c r="W1603" i="2"/>
  <c r="Y1603" i="2" s="1"/>
  <c r="W1062" i="2"/>
  <c r="Y1062" i="2" s="1"/>
  <c r="W929" i="2"/>
  <c r="Y929" i="2" s="1"/>
  <c r="W1123" i="2"/>
  <c r="Y1123" i="2" s="1"/>
  <c r="W1412" i="2"/>
  <c r="Y1412" i="2" s="1"/>
  <c r="W644" i="2"/>
  <c r="Y644" i="2" s="1"/>
  <c r="W223" i="2"/>
  <c r="Y223" i="2" s="1"/>
  <c r="W263" i="2"/>
  <c r="Y263" i="2" s="1"/>
  <c r="W306" i="2"/>
  <c r="Y306" i="2" s="1"/>
  <c r="W304" i="2"/>
  <c r="Y304" i="2" s="1"/>
  <c r="W1420" i="2"/>
  <c r="Y1420" i="2" s="1"/>
  <c r="W895" i="2"/>
  <c r="Y895" i="2" s="1"/>
  <c r="W1583" i="2"/>
  <c r="Y1583" i="2" s="1"/>
  <c r="W1528" i="2"/>
  <c r="Y1528" i="2" s="1"/>
  <c r="W680" i="2"/>
  <c r="Y680" i="2" s="1"/>
  <c r="W1028" i="2"/>
  <c r="Y1028" i="2" s="1"/>
  <c r="W590" i="2"/>
  <c r="Y590" i="2" s="1"/>
  <c r="W1403" i="2"/>
  <c r="Y1403" i="2" s="1"/>
  <c r="W651" i="2"/>
  <c r="Y651" i="2" s="1"/>
  <c r="W438" i="2"/>
  <c r="Y438" i="2" s="1"/>
  <c r="W741" i="2"/>
  <c r="Y741" i="2" s="1"/>
  <c r="W659" i="2"/>
  <c r="Y659" i="2" s="1"/>
  <c r="W1306" i="2"/>
  <c r="Y1306" i="2" s="1"/>
  <c r="W647" i="2"/>
  <c r="Y647" i="2" s="1"/>
  <c r="W826" i="2"/>
  <c r="Y826" i="2" s="1"/>
  <c r="W891" i="2"/>
  <c r="Y891" i="2" s="1"/>
  <c r="W881" i="2"/>
  <c r="Y881" i="2" s="1"/>
  <c r="W234" i="2"/>
  <c r="Y234" i="2" s="1"/>
  <c r="W137" i="2"/>
  <c r="Y137" i="2" s="1"/>
  <c r="W273" i="2"/>
  <c r="Y273" i="2" s="1"/>
  <c r="W204" i="2"/>
  <c r="Y204" i="2" s="1"/>
  <c r="W398" i="2"/>
  <c r="Y398" i="2" s="1"/>
  <c r="W827" i="2"/>
  <c r="Y827" i="2" s="1"/>
  <c r="W451" i="2"/>
  <c r="Y451" i="2" s="1"/>
  <c r="W1250" i="2"/>
  <c r="Y1250" i="2" s="1"/>
  <c r="W510" i="2"/>
  <c r="Y510" i="2" s="1"/>
  <c r="W402" i="2"/>
  <c r="Y402" i="2" s="1"/>
  <c r="W588" i="2"/>
  <c r="Y588" i="2" s="1"/>
  <c r="W256" i="2"/>
  <c r="Y256" i="2" s="1"/>
  <c r="W1037" i="2"/>
  <c r="Y1037" i="2" s="1"/>
  <c r="W358" i="2"/>
  <c r="Y358" i="2" s="1"/>
  <c r="W485" i="2"/>
  <c r="Y485" i="2" s="1"/>
  <c r="W561" i="2"/>
  <c r="Y561" i="2" s="1"/>
  <c r="W1500" i="2"/>
  <c r="Y1500" i="2" s="1"/>
  <c r="W892" i="2"/>
  <c r="Y892" i="2" s="1"/>
  <c r="W408" i="2"/>
  <c r="Y408" i="2" s="1"/>
  <c r="W1006" i="2"/>
  <c r="Y1006" i="2" s="1"/>
  <c r="W835" i="2"/>
  <c r="Y835" i="2" s="1"/>
  <c r="W1243" i="2"/>
  <c r="Y1243" i="2" s="1"/>
  <c r="W145" i="2"/>
  <c r="Y145" i="2" s="1"/>
  <c r="W62" i="2"/>
  <c r="Y62" i="2" s="1"/>
  <c r="W168" i="2"/>
  <c r="Y168" i="2" s="1"/>
  <c r="W242" i="2"/>
  <c r="Y242" i="2" s="1"/>
  <c r="W3" i="2"/>
  <c r="Y3" i="2" s="1"/>
  <c r="W23" i="2"/>
  <c r="Y23" i="2" s="1"/>
  <c r="W129" i="2"/>
  <c r="Y129" i="2" s="1"/>
  <c r="W243" i="2"/>
  <c r="Y243" i="2" s="1"/>
  <c r="W495" i="2"/>
  <c r="Y495" i="2" s="1"/>
  <c r="W567" i="2"/>
  <c r="Y567" i="2" s="1"/>
  <c r="W661" i="2"/>
  <c r="Y661" i="2" s="1"/>
  <c r="W1160" i="2"/>
  <c r="Y1160" i="2" s="1"/>
  <c r="W578" i="2"/>
  <c r="Y578" i="2" s="1"/>
  <c r="W1554" i="2"/>
  <c r="Y1554" i="2" s="1"/>
  <c r="W963" i="2"/>
  <c r="Y963" i="2" s="1"/>
  <c r="W6" i="2"/>
  <c r="Y6" i="2" s="1"/>
  <c r="W1222" i="2"/>
  <c r="Y1222" i="2" s="1"/>
  <c r="W1612" i="2"/>
  <c r="Y1612" i="2" s="1"/>
  <c r="W1358" i="2"/>
  <c r="Y1358" i="2" s="1"/>
  <c r="W1541" i="2"/>
  <c r="Y1541" i="2" s="1"/>
  <c r="W1312" i="2"/>
  <c r="Y1312" i="2" s="1"/>
  <c r="W1042" i="2"/>
  <c r="Y1042" i="2" s="1"/>
  <c r="W1423" i="2"/>
  <c r="Y1423" i="2" s="1"/>
  <c r="W934" i="2"/>
  <c r="Y934" i="2" s="1"/>
  <c r="W1558" i="2"/>
  <c r="Y1558" i="2" s="1"/>
  <c r="W1482" i="2"/>
  <c r="Y1482" i="2" s="1"/>
  <c r="W695" i="2"/>
  <c r="Y695" i="2" s="1"/>
  <c r="W1340" i="2"/>
  <c r="Y1340" i="2" s="1"/>
  <c r="W1064" i="2"/>
  <c r="Y1064" i="2" s="1"/>
  <c r="W1562" i="2"/>
  <c r="Y1562" i="2" s="1"/>
  <c r="W980" i="2"/>
  <c r="Y980" i="2" s="1"/>
  <c r="W874" i="2"/>
  <c r="Y874" i="2" s="1"/>
  <c r="W1168" i="2"/>
  <c r="Y1168" i="2" s="1"/>
  <c r="W1624" i="2"/>
  <c r="Y1624" i="2" s="1"/>
  <c r="W556" i="2"/>
  <c r="Y556" i="2" s="1"/>
  <c r="W222" i="2"/>
  <c r="Y222" i="2" s="1"/>
  <c r="W219" i="2"/>
  <c r="Y219" i="2" s="1"/>
  <c r="W255" i="2"/>
  <c r="Y255" i="2" s="1"/>
  <c r="W949" i="2"/>
  <c r="Y949" i="2" s="1"/>
  <c r="W1336" i="2"/>
  <c r="Y1336" i="2" s="1"/>
  <c r="W847" i="2"/>
  <c r="Y847" i="2" s="1"/>
  <c r="W1549" i="2"/>
  <c r="Y1549" i="2" s="1"/>
  <c r="W1463" i="2"/>
  <c r="Y1463" i="2" s="1"/>
  <c r="W641" i="2"/>
  <c r="Y641" i="2" s="1"/>
  <c r="W948" i="2"/>
  <c r="Y948" i="2" s="1"/>
  <c r="W572" i="2"/>
  <c r="Y572" i="2" s="1"/>
  <c r="W1314" i="2"/>
  <c r="Y1314" i="2" s="1"/>
  <c r="W580" i="2"/>
  <c r="Y580" i="2" s="1"/>
  <c r="W450" i="2"/>
  <c r="Y450" i="2" s="1"/>
  <c r="W603" i="2"/>
  <c r="Y603" i="2" s="1"/>
  <c r="W637" i="2"/>
  <c r="Y637" i="2" s="1"/>
  <c r="W1217" i="2"/>
  <c r="Y1217" i="2" s="1"/>
  <c r="W612" i="2"/>
  <c r="Y612" i="2" s="1"/>
  <c r="W734" i="2"/>
  <c r="Y734" i="2" s="1"/>
  <c r="W804" i="2"/>
  <c r="Y804" i="2" s="1"/>
  <c r="W772" i="2"/>
  <c r="Y772" i="2" s="1"/>
  <c r="W209" i="2"/>
  <c r="Y209" i="2" s="1"/>
  <c r="W147" i="2"/>
  <c r="Y147" i="2" s="1"/>
  <c r="W220" i="2"/>
  <c r="Y220" i="2" s="1"/>
  <c r="W169" i="2"/>
  <c r="Y169" i="2" s="1"/>
  <c r="W315" i="2"/>
  <c r="Y315" i="2" s="1"/>
  <c r="W755" i="2"/>
  <c r="Y755" i="2" s="1"/>
  <c r="W422" i="2"/>
  <c r="Y422" i="2" s="1"/>
  <c r="W1139" i="2"/>
  <c r="Y1139" i="2" s="1"/>
  <c r="W1432" i="2"/>
  <c r="Y1432" i="2" s="1"/>
  <c r="W366" i="2"/>
  <c r="Y366" i="2" s="1"/>
  <c r="W519" i="2"/>
  <c r="Y519" i="2" s="1"/>
  <c r="W249" i="2"/>
  <c r="Y249" i="2" s="1"/>
  <c r="W911" i="2"/>
  <c r="Y911" i="2" s="1"/>
  <c r="W326" i="2"/>
  <c r="Y326" i="2" s="1"/>
  <c r="W418" i="2"/>
  <c r="Y418" i="2" s="1"/>
  <c r="W471" i="2"/>
  <c r="Y471" i="2" s="1"/>
  <c r="W1425" i="2"/>
  <c r="Y1425" i="2" s="1"/>
  <c r="W791" i="2"/>
  <c r="Y791" i="2" s="1"/>
  <c r="W357" i="2"/>
  <c r="Y357" i="2" s="1"/>
  <c r="W875" i="2"/>
  <c r="Y875" i="2" s="1"/>
  <c r="W740" i="2"/>
  <c r="Y740" i="2" s="1"/>
  <c r="W1124" i="2"/>
  <c r="Y1124" i="2" s="1"/>
  <c r="W121" i="2"/>
  <c r="Y121" i="2" s="1"/>
  <c r="W201" i="2"/>
  <c r="Y201" i="2" s="1"/>
  <c r="W128" i="2"/>
  <c r="Y128" i="2" s="1"/>
  <c r="W200" i="2"/>
  <c r="Y200" i="2" s="1"/>
  <c r="W244" i="2"/>
  <c r="Y244" i="2" s="1"/>
  <c r="W15" i="2"/>
  <c r="Y15" i="2" s="1"/>
  <c r="R987" i="2"/>
  <c r="T987" i="2" s="1"/>
  <c r="R263" i="2"/>
  <c r="T263" i="2" s="1"/>
  <c r="R137" i="2"/>
  <c r="T137" i="2" s="1"/>
  <c r="R1469" i="2"/>
  <c r="T1469" i="2" s="1"/>
  <c r="R1247" i="2"/>
  <c r="T1247" i="2" s="1"/>
  <c r="R1613" i="2"/>
  <c r="T1613" i="2" s="1"/>
  <c r="R1317" i="2"/>
  <c r="T1317" i="2" s="1"/>
  <c r="R1193" i="2"/>
  <c r="T1193" i="2" s="1"/>
  <c r="R1012" i="2"/>
  <c r="T1012" i="2" s="1"/>
  <c r="R953" i="2"/>
  <c r="T953" i="2" s="1"/>
  <c r="R1456" i="2"/>
  <c r="T1456" i="2" s="1"/>
  <c r="R850" i="2"/>
  <c r="T850" i="2" s="1"/>
  <c r="R1107" i="2"/>
  <c r="T1107" i="2" s="1"/>
  <c r="R1184" i="2"/>
  <c r="T1184" i="2" s="1"/>
  <c r="R1611" i="2"/>
  <c r="T1611" i="2" s="1"/>
  <c r="R1389" i="2"/>
  <c r="T1389" i="2" s="1"/>
  <c r="R992" i="2"/>
  <c r="T992" i="2" s="1"/>
  <c r="R1381" i="2"/>
  <c r="T1381" i="2" s="1"/>
  <c r="R1431" i="2"/>
  <c r="T1431" i="2" s="1"/>
  <c r="R1602" i="2"/>
  <c r="T1602" i="2" s="1"/>
  <c r="R559" i="2"/>
  <c r="T559" i="2" s="1"/>
  <c r="R811" i="2"/>
  <c r="T811" i="2" s="1"/>
  <c r="R506" i="2"/>
  <c r="T506" i="2" s="1"/>
  <c r="R152" i="2"/>
  <c r="T152" i="2" s="1"/>
  <c r="R153" i="2"/>
  <c r="T153" i="2" s="1"/>
  <c r="R189" i="2"/>
  <c r="T189" i="2" s="1"/>
  <c r="R708" i="2"/>
  <c r="T708" i="2" s="1"/>
  <c r="R1390" i="2"/>
  <c r="T1390" i="2" s="1"/>
  <c r="R802" i="2"/>
  <c r="T802" i="2" s="1"/>
  <c r="R1019" i="2"/>
  <c r="T1019" i="2" s="1"/>
  <c r="R1070" i="2"/>
  <c r="T1070" i="2" s="1"/>
  <c r="R1509" i="2"/>
  <c r="T1509" i="2" s="1"/>
  <c r="R1004" i="2"/>
  <c r="T1004" i="2" s="1"/>
  <c r="R527" i="2"/>
  <c r="T527" i="2" s="1"/>
  <c r="R1228" i="2"/>
  <c r="T1228" i="2" s="1"/>
  <c r="R1106" i="2"/>
  <c r="T1106" i="2" s="1"/>
  <c r="R1407" i="2"/>
  <c r="T1407" i="2" s="1"/>
  <c r="R831" i="2"/>
  <c r="T831" i="2" s="1"/>
  <c r="R630" i="2"/>
  <c r="T630" i="2" s="1"/>
  <c r="R1176" i="2"/>
  <c r="T1176" i="2" s="1"/>
  <c r="R1464" i="2"/>
  <c r="T1464" i="2" s="1"/>
  <c r="R1521" i="2"/>
  <c r="T1521" i="2" s="1"/>
  <c r="R600" i="2"/>
  <c r="T600" i="2" s="1"/>
  <c r="R1629" i="2"/>
  <c r="T1629" i="2" s="1"/>
  <c r="R187" i="2"/>
  <c r="T187" i="2" s="1"/>
  <c r="R111" i="2"/>
  <c r="T111" i="2" s="1"/>
  <c r="R72" i="2"/>
  <c r="T72" i="2" s="1"/>
  <c r="R79" i="2"/>
  <c r="T79" i="2" s="1"/>
  <c r="R1457" i="2"/>
  <c r="T1457" i="2" s="1"/>
  <c r="R843" i="2"/>
  <c r="T843" i="2" s="1"/>
  <c r="R415" i="2"/>
  <c r="T415" i="2" s="1"/>
  <c r="R1021" i="2"/>
  <c r="T1021" i="2" s="1"/>
  <c r="R837" i="2"/>
  <c r="T837" i="2" s="1"/>
  <c r="R1219" i="2"/>
  <c r="T1219" i="2" s="1"/>
  <c r="R565" i="2"/>
  <c r="T565" i="2" s="1"/>
  <c r="R267" i="2"/>
  <c r="T267" i="2" s="1"/>
  <c r="R810" i="2"/>
  <c r="T810" i="2" s="1"/>
  <c r="R1158" i="2"/>
  <c r="T1158" i="2" s="1"/>
  <c r="R1262" i="2"/>
  <c r="T1262" i="2" s="1"/>
  <c r="R321" i="2"/>
  <c r="T321" i="2" s="1"/>
  <c r="R1507" i="2"/>
  <c r="T1507" i="2" s="1"/>
  <c r="R787" i="2"/>
  <c r="T787" i="2" s="1"/>
  <c r="R319" i="2"/>
  <c r="T319" i="2" s="1"/>
  <c r="R376" i="2"/>
  <c r="T376" i="2" s="1"/>
  <c r="R404" i="2"/>
  <c r="T404" i="2" s="1"/>
  <c r="R736" i="2"/>
  <c r="T736" i="2" s="1"/>
  <c r="R115" i="2"/>
  <c r="T115" i="2" s="1"/>
  <c r="R38" i="2"/>
  <c r="T38" i="2" s="1"/>
  <c r="R78" i="2"/>
  <c r="T78" i="2" s="1"/>
  <c r="R45" i="2"/>
  <c r="T45" i="2" s="1"/>
  <c r="R134" i="2"/>
  <c r="T134" i="2" s="1"/>
  <c r="R438" i="2"/>
  <c r="T438" i="2" s="1"/>
  <c r="R730" i="2"/>
  <c r="T730" i="2" s="1"/>
  <c r="R145" i="2"/>
  <c r="T145" i="2" s="1"/>
  <c r="R1250" i="2"/>
  <c r="T1250" i="2" s="1"/>
  <c r="R1254" i="2"/>
  <c r="T1254" i="2" s="1"/>
  <c r="R997" i="2"/>
  <c r="T997" i="2" s="1"/>
  <c r="R1416" i="2"/>
  <c r="T1416" i="2" s="1"/>
  <c r="R1575" i="2"/>
  <c r="T1575" i="2" s="1"/>
  <c r="R1401" i="2"/>
  <c r="T1401" i="2" s="1"/>
  <c r="R1530" i="2"/>
  <c r="T1530" i="2" s="1"/>
  <c r="R829" i="2"/>
  <c r="T829" i="2" s="1"/>
  <c r="R1394" i="2"/>
  <c r="T1394" i="2" s="1"/>
  <c r="R1105" i="2"/>
  <c r="T1105" i="2" s="1"/>
  <c r="R1603" i="2"/>
  <c r="T1603" i="2" s="1"/>
  <c r="R1062" i="2"/>
  <c r="T1062" i="2" s="1"/>
  <c r="R929" i="2"/>
  <c r="T929" i="2" s="1"/>
  <c r="R1412" i="2"/>
  <c r="T1412" i="2" s="1"/>
  <c r="R644" i="2"/>
  <c r="T644" i="2" s="1"/>
  <c r="R223" i="2"/>
  <c r="T223" i="2" s="1"/>
  <c r="R306" i="2"/>
  <c r="T306" i="2" s="1"/>
  <c r="R304" i="2"/>
  <c r="T304" i="2" s="1"/>
  <c r="R1420" i="2"/>
  <c r="T1420" i="2" s="1"/>
  <c r="R895" i="2"/>
  <c r="T895" i="2" s="1"/>
  <c r="R1583" i="2"/>
  <c r="T1583" i="2" s="1"/>
  <c r="R1528" i="2"/>
  <c r="T1528" i="2" s="1"/>
  <c r="R680" i="2"/>
  <c r="T680" i="2" s="1"/>
  <c r="R1028" i="2"/>
  <c r="T1028" i="2" s="1"/>
  <c r="R590" i="2"/>
  <c r="T590" i="2" s="1"/>
  <c r="R1403" i="2"/>
  <c r="T1403" i="2" s="1"/>
  <c r="R741" i="2"/>
  <c r="T741" i="2" s="1"/>
  <c r="R659" i="2"/>
  <c r="T659" i="2" s="1"/>
  <c r="R1306" i="2"/>
  <c r="T1306" i="2" s="1"/>
  <c r="R647" i="2"/>
  <c r="T647" i="2" s="1"/>
  <c r="R826" i="2"/>
  <c r="T826" i="2" s="1"/>
  <c r="R891" i="2"/>
  <c r="T891" i="2" s="1"/>
  <c r="R881" i="2"/>
  <c r="T881" i="2" s="1"/>
  <c r="R234" i="2"/>
  <c r="T234" i="2" s="1"/>
  <c r="R273" i="2"/>
  <c r="T273" i="2" s="1"/>
  <c r="R204" i="2"/>
  <c r="T204" i="2" s="1"/>
  <c r="R398" i="2"/>
  <c r="T398" i="2" s="1"/>
  <c r="R827" i="2"/>
  <c r="T827" i="2" s="1"/>
  <c r="R451" i="2"/>
  <c r="T451" i="2" s="1"/>
  <c r="R510" i="2"/>
  <c r="T510" i="2" s="1"/>
  <c r="R256" i="2"/>
  <c r="T256" i="2" s="1"/>
  <c r="R358" i="2"/>
  <c r="T358" i="2" s="1"/>
  <c r="R485" i="2"/>
  <c r="T485" i="2" s="1"/>
  <c r="R561" i="2"/>
  <c r="T561" i="2" s="1"/>
  <c r="R1500" i="2"/>
  <c r="T1500" i="2" s="1"/>
  <c r="R892" i="2"/>
  <c r="T892" i="2" s="1"/>
  <c r="R408" i="2"/>
  <c r="T408" i="2" s="1"/>
  <c r="R1006" i="2"/>
  <c r="T1006" i="2" s="1"/>
  <c r="R835" i="2"/>
  <c r="T835" i="2" s="1"/>
  <c r="R1243" i="2"/>
  <c r="T1243" i="2" s="1"/>
  <c r="R62" i="2"/>
  <c r="T62" i="2" s="1"/>
  <c r="R168" i="2"/>
  <c r="T168" i="2" s="1"/>
  <c r="R242" i="2"/>
  <c r="T242" i="2" s="1"/>
  <c r="R23" i="2"/>
  <c r="T23" i="2" s="1"/>
  <c r="R402" i="2"/>
  <c r="T402" i="2" s="1"/>
  <c r="R588" i="2"/>
  <c r="T588" i="2" s="1"/>
  <c r="R1068" i="2"/>
  <c r="T1068" i="2" s="1"/>
  <c r="R1123" i="2"/>
  <c r="T1123" i="2" s="1"/>
  <c r="R651" i="2"/>
  <c r="T651" i="2" s="1"/>
  <c r="R3" i="2"/>
  <c r="T3" i="2" s="1"/>
  <c r="R1037" i="2"/>
  <c r="T1037" i="2" s="1"/>
  <c r="W1392" i="2"/>
  <c r="Y1392" i="2" s="1"/>
  <c r="W1167" i="2"/>
  <c r="Y1167" i="2" s="1"/>
  <c r="W1590" i="2"/>
  <c r="Y1590" i="2" s="1"/>
  <c r="W1179" i="2"/>
  <c r="Y1179" i="2" s="1"/>
  <c r="W1084" i="2"/>
  <c r="Y1084" i="2" s="1"/>
  <c r="W1286" i="2"/>
  <c r="Y1286" i="2" s="1"/>
  <c r="W852" i="2"/>
  <c r="Y852" i="2" s="1"/>
  <c r="W1300" i="2"/>
  <c r="Y1300" i="2" s="1"/>
  <c r="W853" i="2"/>
  <c r="Y853" i="2" s="1"/>
  <c r="W927" i="2"/>
  <c r="Y927" i="2" s="1"/>
  <c r="W977" i="2"/>
  <c r="Y977" i="2" s="1"/>
  <c r="W1579" i="2"/>
  <c r="Y1579" i="2" s="1"/>
  <c r="W1267" i="2"/>
  <c r="Y1267" i="2" s="1"/>
  <c r="W999" i="2"/>
  <c r="Y999" i="2" s="1"/>
  <c r="W327" i="2"/>
  <c r="Y327" i="2" s="1"/>
  <c r="W1337" i="2"/>
  <c r="Y1337" i="2" s="1"/>
  <c r="W1516" i="2"/>
  <c r="Y1516" i="2" s="1"/>
  <c r="W1283" i="2"/>
  <c r="Y1283" i="2" s="1"/>
  <c r="W1000" i="2"/>
  <c r="Y1000" i="2" s="1"/>
  <c r="W1388" i="2"/>
  <c r="Y1388" i="2" s="1"/>
  <c r="W1272" i="2"/>
  <c r="Y1272" i="2" s="1"/>
  <c r="W1111" i="2"/>
  <c r="Y1111" i="2" s="1"/>
  <c r="W1022" i="2"/>
  <c r="Y1022" i="2" s="1"/>
  <c r="W1557" i="2"/>
  <c r="Y1557" i="2" s="1"/>
  <c r="W913" i="2"/>
  <c r="Y913" i="2" s="1"/>
  <c r="W1206" i="2"/>
  <c r="Y1206" i="2" s="1"/>
  <c r="W1284" i="2"/>
  <c r="Y1284" i="2" s="1"/>
  <c r="W805" i="2"/>
  <c r="Y805" i="2" s="1"/>
  <c r="W1441" i="2"/>
  <c r="Y1441" i="2" s="1"/>
  <c r="W1049" i="2"/>
  <c r="Y1049" i="2" s="1"/>
  <c r="W1542" i="2"/>
  <c r="Y1542" i="2" s="1"/>
  <c r="W1499" i="2"/>
  <c r="Y1499" i="2" s="1"/>
  <c r="W808" i="2"/>
  <c r="Y808" i="2" s="1"/>
  <c r="W524" i="2"/>
  <c r="Y524" i="2" s="1"/>
  <c r="W694" i="2"/>
  <c r="Y694" i="2" s="1"/>
  <c r="W596" i="2"/>
  <c r="Y596" i="2" s="1"/>
  <c r="W161" i="2"/>
  <c r="Y161" i="2" s="1"/>
  <c r="W146" i="2"/>
  <c r="Y146" i="2" s="1"/>
  <c r="W208" i="2"/>
  <c r="Y208" i="2" s="1"/>
  <c r="W753" i="2"/>
  <c r="Y753" i="2" s="1"/>
  <c r="W1462" i="2"/>
  <c r="Y1462" i="2" s="1"/>
  <c r="W860" i="2"/>
  <c r="Y860" i="2" s="1"/>
  <c r="W1116" i="2"/>
  <c r="Y1116" i="2" s="1"/>
  <c r="W1177" i="2"/>
  <c r="Y1177" i="2" s="1"/>
  <c r="W1555" i="2"/>
  <c r="Y1555" i="2" s="1"/>
  <c r="W1099" i="2"/>
  <c r="Y1099" i="2" s="1"/>
  <c r="W554" i="2"/>
  <c r="Y554" i="2" s="1"/>
  <c r="W1332" i="2"/>
  <c r="Y1332" i="2" s="1"/>
  <c r="W1225" i="2"/>
  <c r="Y1225" i="2" s="1"/>
  <c r="W1484" i="2"/>
  <c r="Y1484" i="2" s="1"/>
  <c r="W969" i="2"/>
  <c r="Y969" i="2" s="1"/>
  <c r="W624" i="2"/>
  <c r="Y624" i="2" s="1"/>
  <c r="W1277" i="2"/>
  <c r="Y1277" i="2" s="1"/>
  <c r="W1535" i="2"/>
  <c r="Y1535" i="2" s="1"/>
  <c r="W525" i="2"/>
  <c r="Y525" i="2" s="1"/>
  <c r="W649" i="2"/>
  <c r="Y649" i="2" s="1"/>
  <c r="W1625" i="2"/>
  <c r="Y1625" i="2" s="1"/>
  <c r="W218" i="2"/>
  <c r="Y218" i="2" s="1"/>
  <c r="W102" i="2"/>
  <c r="Y102" i="2" s="1"/>
  <c r="W84" i="2"/>
  <c r="Y84" i="2" s="1"/>
  <c r="W92" i="2"/>
  <c r="Y92" i="2" s="1"/>
  <c r="W1523" i="2"/>
  <c r="Y1523" i="2" s="1"/>
  <c r="W947" i="2"/>
  <c r="Y947" i="2" s="1"/>
  <c r="W447" i="2"/>
  <c r="Y447" i="2" s="1"/>
  <c r="W1143" i="2"/>
  <c r="Y1143" i="2" s="1"/>
  <c r="W954" i="2"/>
  <c r="Y954" i="2" s="1"/>
  <c r="W1325" i="2"/>
  <c r="Y1325" i="2" s="1"/>
  <c r="W631" i="2"/>
  <c r="Y631" i="2" s="1"/>
  <c r="W307" i="2"/>
  <c r="Y307" i="2" s="1"/>
  <c r="W1469" i="2"/>
  <c r="Y1469" i="2" s="1"/>
  <c r="W1247" i="2"/>
  <c r="Y1247" i="2" s="1"/>
  <c r="W1613" i="2"/>
  <c r="Y1613" i="2" s="1"/>
  <c r="W1317" i="2"/>
  <c r="Y1317" i="2" s="1"/>
  <c r="W1193" i="2"/>
  <c r="Y1193" i="2" s="1"/>
  <c r="W1012" i="2"/>
  <c r="Y1012" i="2" s="1"/>
  <c r="W953" i="2"/>
  <c r="Y953" i="2" s="1"/>
  <c r="W1456" i="2"/>
  <c r="Y1456" i="2" s="1"/>
  <c r="W850" i="2"/>
  <c r="Y850" i="2" s="1"/>
  <c r="W1107" i="2"/>
  <c r="Y1107" i="2" s="1"/>
  <c r="W1184" i="2"/>
  <c r="Y1184" i="2" s="1"/>
  <c r="W1611" i="2"/>
  <c r="Y1611" i="2" s="1"/>
  <c r="W1389" i="2"/>
  <c r="Y1389" i="2" s="1"/>
  <c r="W992" i="2"/>
  <c r="Y992" i="2" s="1"/>
  <c r="W1381" i="2"/>
  <c r="Y1381" i="2" s="1"/>
  <c r="W1431" i="2"/>
  <c r="Y1431" i="2" s="1"/>
  <c r="W1602" i="2"/>
  <c r="Y1602" i="2" s="1"/>
  <c r="W559" i="2"/>
  <c r="Y559" i="2" s="1"/>
  <c r="W811" i="2"/>
  <c r="Y811" i="2" s="1"/>
  <c r="W506" i="2"/>
  <c r="Y506" i="2" s="1"/>
  <c r="W152" i="2"/>
  <c r="Y152" i="2" s="1"/>
  <c r="W153" i="2"/>
  <c r="Y153" i="2" s="1"/>
  <c r="W189" i="2"/>
  <c r="Y189" i="2" s="1"/>
  <c r="W708" i="2"/>
  <c r="Y708" i="2" s="1"/>
  <c r="W1390" i="2"/>
  <c r="Y1390" i="2" s="1"/>
  <c r="W802" i="2"/>
  <c r="Y802" i="2" s="1"/>
  <c r="W1019" i="2"/>
  <c r="Y1019" i="2" s="1"/>
  <c r="W1070" i="2"/>
  <c r="Y1070" i="2" s="1"/>
  <c r="W1509" i="2"/>
  <c r="Y1509" i="2" s="1"/>
  <c r="W1004" i="2"/>
  <c r="Y1004" i="2" s="1"/>
  <c r="W527" i="2"/>
  <c r="Y527" i="2" s="1"/>
  <c r="W1228" i="2"/>
  <c r="Y1228" i="2" s="1"/>
  <c r="W1106" i="2"/>
  <c r="Y1106" i="2" s="1"/>
  <c r="W1407" i="2"/>
  <c r="Y1407" i="2" s="1"/>
  <c r="W831" i="2"/>
  <c r="Y831" i="2" s="1"/>
  <c r="W630" i="2"/>
  <c r="Y630" i="2" s="1"/>
  <c r="W1176" i="2"/>
  <c r="Y1176" i="2" s="1"/>
  <c r="W1464" i="2"/>
  <c r="Y1464" i="2" s="1"/>
  <c r="W1521" i="2"/>
  <c r="Y1521" i="2" s="1"/>
  <c r="W600" i="2"/>
  <c r="Y600" i="2" s="1"/>
  <c r="W1629" i="2"/>
  <c r="Y1629" i="2" s="1"/>
  <c r="W187" i="2"/>
  <c r="Y187" i="2" s="1"/>
  <c r="W111" i="2"/>
  <c r="Y111" i="2" s="1"/>
  <c r="W72" i="2"/>
  <c r="Y72" i="2" s="1"/>
  <c r="W79" i="2"/>
  <c r="Y79" i="2" s="1"/>
  <c r="W1457" i="2"/>
  <c r="Y1457" i="2" s="1"/>
  <c r="W843" i="2"/>
  <c r="Y843" i="2" s="1"/>
  <c r="W415" i="2"/>
  <c r="Y415" i="2" s="1"/>
  <c r="W1021" i="2"/>
  <c r="Y1021" i="2" s="1"/>
  <c r="W837" i="2"/>
  <c r="Y837" i="2" s="1"/>
  <c r="W1219" i="2"/>
  <c r="Y1219" i="2" s="1"/>
  <c r="W565" i="2"/>
  <c r="Y565" i="2" s="1"/>
  <c r="W267" i="2"/>
  <c r="Y267" i="2" s="1"/>
  <c r="W810" i="2"/>
  <c r="Y810" i="2" s="1"/>
  <c r="W1158" i="2"/>
  <c r="Y1158" i="2" s="1"/>
  <c r="W1262" i="2"/>
  <c r="Y1262" i="2" s="1"/>
  <c r="W321" i="2"/>
  <c r="Y321" i="2" s="1"/>
  <c r="W1507" i="2"/>
  <c r="Y1507" i="2" s="1"/>
  <c r="W787" i="2"/>
  <c r="Y787" i="2" s="1"/>
  <c r="W319" i="2"/>
  <c r="Y319" i="2" s="1"/>
  <c r="W376" i="2"/>
  <c r="Y376" i="2" s="1"/>
  <c r="W404" i="2"/>
  <c r="Y404" i="2" s="1"/>
  <c r="W736" i="2"/>
  <c r="Y736" i="2" s="1"/>
  <c r="W115" i="2"/>
  <c r="Y115" i="2" s="1"/>
  <c r="W38" i="2"/>
  <c r="Y38" i="2" s="1"/>
  <c r="W78" i="2"/>
  <c r="Y78" i="2" s="1"/>
  <c r="W45" i="2"/>
  <c r="Y45" i="2" s="1"/>
  <c r="W134" i="2"/>
  <c r="Y134" i="2" s="1"/>
  <c r="W1427" i="2"/>
  <c r="Y1427" i="2" s="1"/>
  <c r="W1209" i="2"/>
  <c r="Y1209" i="2" s="1"/>
  <c r="W1607" i="2"/>
  <c r="Y1607" i="2" s="1"/>
  <c r="W1246" i="2"/>
  <c r="Y1246" i="2" s="1"/>
  <c r="W1136" i="2"/>
  <c r="Y1136" i="2" s="1"/>
  <c r="W1343" i="2"/>
  <c r="Y1343" i="2" s="1"/>
  <c r="W870" i="2"/>
  <c r="Y870" i="2" s="1"/>
  <c r="W1385" i="2"/>
  <c r="Y1385" i="2" s="1"/>
  <c r="W886" i="2"/>
  <c r="Y886" i="2" s="1"/>
  <c r="W1018" i="2"/>
  <c r="Y1018" i="2" s="1"/>
  <c r="W1082" i="2"/>
  <c r="Y1082" i="2" s="1"/>
  <c r="W1601" i="2"/>
  <c r="Y1601" i="2" s="1"/>
  <c r="W1326" i="2"/>
  <c r="Y1326" i="2" s="1"/>
  <c r="W989" i="2"/>
  <c r="Y989" i="2" s="1"/>
  <c r="W1319" i="2"/>
  <c r="Y1319" i="2" s="1"/>
  <c r="W1357" i="2"/>
  <c r="Y1357" i="2" s="1"/>
  <c r="W1522" i="2"/>
  <c r="Y1522" i="2" s="1"/>
  <c r="W623" i="2"/>
  <c r="Y623" i="2" s="1"/>
  <c r="W1036" i="2"/>
  <c r="Y1036" i="2" s="1"/>
  <c r="W416" i="2"/>
  <c r="Y416" i="2" s="1"/>
  <c r="W697" i="2"/>
  <c r="Y697" i="2" s="1"/>
  <c r="W160" i="2"/>
  <c r="Y160" i="2" s="1"/>
  <c r="W184" i="2"/>
  <c r="Y184" i="2" s="1"/>
  <c r="W689" i="2"/>
  <c r="Y689" i="2" s="1"/>
  <c r="W1299" i="2"/>
  <c r="Y1299" i="2" s="1"/>
  <c r="W768" i="2"/>
  <c r="Y768" i="2" s="1"/>
  <c r="W921" i="2"/>
  <c r="Y921" i="2" s="1"/>
  <c r="W966" i="2"/>
  <c r="Y966" i="2" s="1"/>
  <c r="W1446" i="2"/>
  <c r="Y1446" i="2" s="1"/>
  <c r="W926" i="2"/>
  <c r="Y926" i="2" s="1"/>
  <c r="W512" i="2"/>
  <c r="Y512" i="2" s="1"/>
  <c r="W1120" i="2"/>
  <c r="Y1120" i="2" s="1"/>
  <c r="W950" i="2"/>
  <c r="Y950" i="2" s="1"/>
  <c r="W1313" i="2"/>
  <c r="Y1313" i="2" s="1"/>
  <c r="W797" i="2"/>
  <c r="Y797" i="2" s="1"/>
  <c r="W607" i="2"/>
  <c r="Y607" i="2" s="1"/>
  <c r="W1075" i="2"/>
  <c r="Y1075" i="2" s="1"/>
  <c r="W1383" i="2"/>
  <c r="Y1383" i="2" s="1"/>
  <c r="W1450" i="2"/>
  <c r="Y1450" i="2" s="1"/>
  <c r="W570" i="2"/>
  <c r="Y570" i="2" s="1"/>
  <c r="W628" i="2"/>
  <c r="Y628" i="2" s="1"/>
  <c r="W158" i="2"/>
  <c r="Y158" i="2" s="1"/>
  <c r="W123" i="2"/>
  <c r="Y123" i="2" s="1"/>
  <c r="W61" i="2"/>
  <c r="Y61" i="2" s="1"/>
  <c r="W65" i="2"/>
  <c r="Y65" i="2" s="1"/>
  <c r="W1373" i="2"/>
  <c r="Y1373" i="2" s="1"/>
  <c r="W757" i="2"/>
  <c r="Y757" i="2" s="1"/>
  <c r="W385" i="2"/>
  <c r="Y385" i="2" s="1"/>
  <c r="W893" i="2"/>
  <c r="Y893" i="2" s="1"/>
  <c r="W751" i="2"/>
  <c r="Y751" i="2" s="1"/>
  <c r="W1094" i="2"/>
  <c r="Y1094" i="2" s="1"/>
  <c r="W504" i="2"/>
  <c r="Y504" i="2" s="1"/>
  <c r="W235" i="2"/>
  <c r="Y235" i="2" s="1"/>
  <c r="W725" i="2"/>
  <c r="Y725" i="2" s="1"/>
  <c r="W1031" i="2"/>
  <c r="Y1031" i="2" s="1"/>
  <c r="W1151" i="2"/>
  <c r="Y1151" i="2" s="1"/>
  <c r="W285" i="2"/>
  <c r="Y285" i="2" s="1"/>
  <c r="W1430" i="2"/>
  <c r="Y1430" i="2" s="1"/>
  <c r="W701" i="2"/>
  <c r="Y701" i="2" s="1"/>
  <c r="W300" i="2"/>
  <c r="Y300" i="2" s="1"/>
  <c r="W350" i="2"/>
  <c r="Y350" i="2" s="1"/>
  <c r="W362" i="2"/>
  <c r="Y362" i="2" s="1"/>
  <c r="W594" i="2"/>
  <c r="Y594" i="2" s="1"/>
  <c r="W86" i="2"/>
  <c r="Y86" i="2" s="1"/>
  <c r="W131" i="2"/>
  <c r="Y131" i="2" s="1"/>
  <c r="W57" i="2"/>
  <c r="Y57" i="2" s="1"/>
  <c r="W36" i="2"/>
  <c r="Y36" i="2" s="1"/>
  <c r="W107" i="2"/>
  <c r="Y107" i="2" s="1"/>
  <c r="R628" i="2"/>
  <c r="T628" i="2" s="1"/>
  <c r="R158" i="2"/>
  <c r="T158" i="2" s="1"/>
  <c r="R123" i="2"/>
  <c r="T123" i="2" s="1"/>
  <c r="R61" i="2"/>
  <c r="T61" i="2" s="1"/>
  <c r="R65" i="2"/>
  <c r="T65" i="2" s="1"/>
  <c r="R1373" i="2"/>
  <c r="T1373" i="2" s="1"/>
  <c r="R757" i="2"/>
  <c r="T757" i="2" s="1"/>
  <c r="R385" i="2"/>
  <c r="T385" i="2" s="1"/>
  <c r="R893" i="2"/>
  <c r="T893" i="2" s="1"/>
  <c r="R751" i="2"/>
  <c r="T751" i="2" s="1"/>
  <c r="R1094" i="2"/>
  <c r="T1094" i="2" s="1"/>
  <c r="R504" i="2"/>
  <c r="T504" i="2" s="1"/>
  <c r="R235" i="2"/>
  <c r="T235" i="2" s="1"/>
  <c r="R725" i="2"/>
  <c r="T725" i="2" s="1"/>
  <c r="R1031" i="2"/>
  <c r="T1031" i="2" s="1"/>
  <c r="R1151" i="2"/>
  <c r="T1151" i="2" s="1"/>
  <c r="R285" i="2"/>
  <c r="T285" i="2" s="1"/>
  <c r="R1430" i="2"/>
  <c r="T1430" i="2" s="1"/>
  <c r="R701" i="2"/>
  <c r="T701" i="2" s="1"/>
  <c r="R300" i="2"/>
  <c r="T300" i="2" s="1"/>
  <c r="R350" i="2"/>
  <c r="T350" i="2" s="1"/>
  <c r="R362" i="2"/>
  <c r="T362" i="2" s="1"/>
  <c r="R594" i="2"/>
  <c r="T594" i="2" s="1"/>
  <c r="R86" i="2"/>
  <c r="T86" i="2" s="1"/>
  <c r="R131" i="2"/>
  <c r="T131" i="2" s="1"/>
  <c r="R57" i="2"/>
  <c r="T57" i="2" s="1"/>
  <c r="R36" i="2"/>
  <c r="T36" i="2" s="1"/>
  <c r="R107" i="2"/>
  <c r="T107" i="2" s="1"/>
  <c r="AI1256" i="2"/>
  <c r="AI1531" i="2"/>
  <c r="AI1157" i="2"/>
  <c r="AI1252" i="2"/>
  <c r="AI1333" i="2"/>
  <c r="AI1543" i="2"/>
  <c r="AI1615" i="2"/>
  <c r="AI1429" i="2"/>
  <c r="AI1071" i="2"/>
  <c r="AI1165" i="2"/>
  <c r="AI1200" i="2"/>
  <c r="AI1417" i="2"/>
  <c r="AI1056" i="2"/>
  <c r="AI836" i="2"/>
  <c r="AI1128" i="2"/>
  <c r="AI988" i="2"/>
  <c r="AI1207" i="2"/>
  <c r="AI1134" i="2"/>
  <c r="AI1604" i="2"/>
  <c r="AI1109" i="2"/>
  <c r="AI1375" i="2"/>
  <c r="AI1344" i="2"/>
  <c r="AI862" i="2"/>
  <c r="AI635" i="2"/>
  <c r="AI286" i="2"/>
  <c r="AI1598" i="2"/>
  <c r="AI678" i="2"/>
  <c r="AI1192" i="2"/>
  <c r="AI1163" i="2"/>
  <c r="AI1295" i="2"/>
  <c r="AI1153" i="2"/>
  <c r="AI851" i="2"/>
  <c r="AI1257" i="2"/>
  <c r="AI1201" i="2"/>
  <c r="AI956" i="2"/>
  <c r="AI1508" i="2"/>
  <c r="AI1501" i="2"/>
  <c r="AI138" i="2"/>
  <c r="AI1595" i="2"/>
  <c r="AI1328" i="2"/>
  <c r="AI993" i="2"/>
  <c r="AI1547" i="2"/>
  <c r="AI1074" i="2"/>
  <c r="AI1298" i="2"/>
  <c r="AI973" i="2"/>
  <c r="AI1587" i="2"/>
  <c r="AI939" i="2"/>
  <c r="AI812" i="2"/>
  <c r="AI1011" i="2"/>
  <c r="AI1060" i="2"/>
  <c r="AI1512" i="2"/>
  <c r="AI981" i="2"/>
  <c r="AI1196" i="2"/>
  <c r="AI1305" i="2"/>
  <c r="AI1605" i="2"/>
  <c r="AI498" i="2"/>
  <c r="AI338" i="2"/>
  <c r="AI611" i="2"/>
  <c r="AI468" i="2"/>
  <c r="AI215" i="2"/>
  <c r="AI1162" i="2"/>
  <c r="AI813" i="2"/>
  <c r="AI1514" i="2"/>
  <c r="AI868" i="2"/>
  <c r="AI761" i="2"/>
  <c r="AI975" i="2"/>
  <c r="AI522" i="2"/>
  <c r="AI1234" i="2"/>
  <c r="AI532" i="2"/>
  <c r="AI743" i="2"/>
  <c r="AI820" i="2"/>
  <c r="AI1550" i="2"/>
  <c r="AI1101" i="2"/>
  <c r="AI633" i="2"/>
  <c r="AI1274" i="2"/>
  <c r="AI1125" i="2"/>
  <c r="AI1449" i="2"/>
  <c r="AI238" i="2"/>
  <c r="AI311" i="2"/>
  <c r="AI221" i="2"/>
  <c r="AI411" i="2"/>
  <c r="AI51" i="2"/>
  <c r="AI81" i="2"/>
  <c r="AI354" i="2"/>
  <c r="AI968" i="2"/>
  <c r="AI412" i="2"/>
  <c r="AI530" i="2"/>
  <c r="AI575" i="2"/>
  <c r="AI1339" i="2"/>
  <c r="AI706" i="2"/>
  <c r="AI303" i="2"/>
  <c r="AI796" i="2"/>
  <c r="AI672" i="2"/>
  <c r="AI1027" i="2"/>
  <c r="AI584" i="2"/>
  <c r="AI310" i="2"/>
  <c r="AI792" i="2"/>
  <c r="AI1127" i="2"/>
  <c r="AI1230" i="2"/>
  <c r="AI351" i="2"/>
  <c r="AI814" i="2"/>
  <c r="AI119" i="2"/>
  <c r="AI21" i="2"/>
  <c r="AI16" i="2"/>
  <c r="AI17" i="2"/>
  <c r="AI1534" i="2"/>
  <c r="AI1398" i="2"/>
  <c r="AI165" i="2"/>
  <c r="AI1573" i="2"/>
  <c r="AI1281" i="2"/>
  <c r="AI1618" i="2"/>
  <c r="AI1483" i="2"/>
  <c r="AI1035" i="2"/>
  <c r="AI1242" i="2"/>
  <c r="AI951" i="2"/>
  <c r="AI1533" i="2"/>
  <c r="AI869" i="2"/>
  <c r="AI762" i="2"/>
  <c r="AI1053" i="2"/>
  <c r="AI1030" i="2"/>
  <c r="AI1460" i="2"/>
  <c r="AI1033" i="2"/>
  <c r="AI1119" i="2"/>
  <c r="AI1224" i="2"/>
  <c r="AI922" i="2"/>
  <c r="AI443" i="2"/>
  <c r="AI390" i="2"/>
  <c r="AI511" i="2"/>
  <c r="AI375" i="2"/>
  <c r="AI673" i="2"/>
  <c r="AI1076" i="2"/>
  <c r="AI781" i="2"/>
  <c r="AI1447" i="2"/>
  <c r="AI793" i="2"/>
  <c r="AI716" i="2"/>
  <c r="AI903" i="2"/>
  <c r="AI516" i="2"/>
  <c r="AI1142" i="2"/>
  <c r="AI505" i="2"/>
  <c r="AI675" i="2"/>
  <c r="AI723" i="2"/>
  <c r="AI1503" i="2"/>
  <c r="AI1024" i="2"/>
  <c r="AI643" i="2"/>
  <c r="AI1175" i="2"/>
  <c r="AI1017" i="2"/>
  <c r="AI1363" i="2"/>
  <c r="AI258" i="2"/>
  <c r="AI1297" i="2"/>
  <c r="AI188" i="2"/>
  <c r="AI325" i="2"/>
  <c r="AI386" i="2"/>
  <c r="AI74" i="2"/>
  <c r="AI1536" i="2"/>
  <c r="AI865" i="2"/>
  <c r="AI384" i="2"/>
  <c r="AI474" i="2"/>
  <c r="AI503" i="2"/>
  <c r="AI1239" i="2"/>
  <c r="AI622" i="2"/>
  <c r="AI271" i="2"/>
  <c r="AI688" i="2"/>
  <c r="AI571" i="2"/>
  <c r="AI887" i="2"/>
  <c r="AI523" i="2"/>
  <c r="AI323" i="2"/>
  <c r="AI705" i="2"/>
  <c r="AI983" i="2"/>
  <c r="AI1102" i="2"/>
  <c r="AI298" i="2"/>
  <c r="AI691" i="2"/>
  <c r="AI89" i="2"/>
  <c r="AI19" i="2"/>
  <c r="AI10" i="2"/>
  <c r="AI11" i="2"/>
  <c r="AI1058" i="2"/>
  <c r="AI1261" i="2"/>
  <c r="AI205" i="2"/>
  <c r="AI1544" i="2"/>
  <c r="AI1237" i="2"/>
  <c r="AI1511" i="2"/>
  <c r="AI1593" i="2"/>
  <c r="AI985" i="2"/>
  <c r="AI1194" i="2"/>
  <c r="AI924" i="2"/>
  <c r="AI1422" i="2"/>
  <c r="AI864" i="2"/>
  <c r="AI732" i="2"/>
  <c r="AI961" i="2"/>
  <c r="AI990" i="2"/>
  <c r="AI1393" i="2"/>
  <c r="AI984" i="2"/>
  <c r="AI1048" i="2"/>
  <c r="AI1147" i="2"/>
  <c r="AI816" i="2"/>
  <c r="AI407" i="2"/>
  <c r="AI461" i="2"/>
  <c r="AI413" i="2"/>
  <c r="AI309" i="2"/>
  <c r="AI576" i="2"/>
  <c r="AI1003" i="2"/>
  <c r="AI752" i="2"/>
  <c r="AI1372" i="2"/>
  <c r="AI1577" i="2"/>
  <c r="AI664" i="2"/>
  <c r="AI825" i="2"/>
  <c r="AI518" i="2"/>
  <c r="AI1043" i="2"/>
  <c r="AI477" i="2"/>
  <c r="AI598" i="2"/>
  <c r="AI614" i="2"/>
  <c r="AI1438" i="2"/>
  <c r="AI941" i="2"/>
  <c r="AI605" i="2"/>
  <c r="AI1055" i="2"/>
  <c r="AI907" i="2"/>
  <c r="AI1263" i="2"/>
  <c r="AI294" i="2"/>
  <c r="AI1576" i="2"/>
  <c r="AI156" i="2"/>
  <c r="AI260" i="2"/>
  <c r="AI299" i="2"/>
  <c r="AI76" i="2"/>
  <c r="AI1467" i="2"/>
  <c r="AI767" i="2"/>
  <c r="AI360" i="2"/>
  <c r="AI420" i="2"/>
  <c r="AI442" i="2"/>
  <c r="AI1132" i="2"/>
  <c r="AI552" i="2"/>
  <c r="AI227" i="2"/>
  <c r="AI595" i="2"/>
  <c r="AI478" i="2"/>
  <c r="AI775" i="2"/>
  <c r="AI479" i="2"/>
  <c r="AI1442" i="2"/>
  <c r="AI615" i="2"/>
  <c r="AI856" i="2"/>
  <c r="AI960" i="2"/>
  <c r="AI288" i="2"/>
  <c r="AI555" i="2"/>
  <c r="AI66" i="2"/>
  <c r="AI90" i="2"/>
  <c r="AI237" i="2"/>
  <c r="AI5" i="2"/>
  <c r="AI1402" i="2"/>
  <c r="AI1580" i="2"/>
  <c r="AI1359" i="2"/>
  <c r="AI1072" i="2"/>
  <c r="AI1155" i="2"/>
  <c r="AI1408" i="2"/>
  <c r="AI1310" i="2"/>
  <c r="AI1073" i="2"/>
  <c r="AI819" i="2"/>
  <c r="AI1067" i="2"/>
  <c r="AI1396" i="2"/>
  <c r="AI1400" i="2"/>
  <c r="AI766" i="2"/>
  <c r="AI1571" i="2"/>
  <c r="AI1137" i="2"/>
  <c r="AI894" i="2"/>
  <c r="AI1469" i="2"/>
  <c r="AI1247" i="2"/>
  <c r="AI1613" i="2"/>
  <c r="AI1317" i="2"/>
  <c r="AI1193" i="2"/>
  <c r="AI1012" i="2"/>
  <c r="AI953" i="2"/>
  <c r="AI1456" i="2"/>
  <c r="AI850" i="2"/>
  <c r="AI1107" i="2"/>
  <c r="AI1184" i="2"/>
  <c r="AI1611" i="2"/>
  <c r="AI1389" i="2"/>
  <c r="AI992" i="2"/>
  <c r="AI1381" i="2"/>
  <c r="AI1431" i="2"/>
  <c r="AI1602" i="2"/>
  <c r="AI559" i="2"/>
  <c r="AI811" i="2"/>
  <c r="AI506" i="2"/>
  <c r="AI152" i="2"/>
  <c r="AI153" i="2"/>
  <c r="AI189" i="2"/>
  <c r="AI708" i="2"/>
  <c r="AI1390" i="2"/>
  <c r="AI802" i="2"/>
  <c r="AI1019" i="2"/>
  <c r="AI1070" i="2"/>
  <c r="AI1509" i="2"/>
  <c r="AI1004" i="2"/>
  <c r="AI527" i="2"/>
  <c r="AI1228" i="2"/>
  <c r="AI1106" i="2"/>
  <c r="AI1407" i="2"/>
  <c r="AI831" i="2"/>
  <c r="AI630" i="2"/>
  <c r="AI1176" i="2"/>
  <c r="AI1464" i="2"/>
  <c r="AI1521" i="2"/>
  <c r="AI600" i="2"/>
  <c r="AI1629" i="2"/>
  <c r="AI187" i="2"/>
  <c r="AI111" i="2"/>
  <c r="AI72" i="2"/>
  <c r="AI79" i="2"/>
  <c r="AI1373" i="2"/>
  <c r="AI757" i="2"/>
  <c r="AI385" i="2"/>
  <c r="AI893" i="2"/>
  <c r="AI751" i="2"/>
  <c r="AI1094" i="2"/>
  <c r="AI504" i="2"/>
  <c r="AI235" i="2"/>
  <c r="AI725" i="2"/>
  <c r="AI1031" i="2"/>
  <c r="AI1151" i="2"/>
  <c r="AI285" i="2"/>
  <c r="AI1430" i="2"/>
  <c r="AI701" i="2"/>
  <c r="AI300" i="2"/>
  <c r="AI350" i="2"/>
  <c r="AI362" i="2"/>
  <c r="AI594" i="2"/>
  <c r="AI86" i="2"/>
  <c r="AI1427" i="2"/>
  <c r="AI1209" i="2"/>
  <c r="AI1607" i="2"/>
  <c r="AI1246" i="2"/>
  <c r="AI1136" i="2"/>
  <c r="AI1343" i="2"/>
  <c r="AI870" i="2"/>
  <c r="AI1385" i="2"/>
  <c r="AI886" i="2"/>
  <c r="AI1018" i="2"/>
  <c r="AI1082" i="2"/>
  <c r="AI1601" i="2"/>
  <c r="AI1326" i="2"/>
  <c r="AI989" i="2"/>
  <c r="AI1319" i="2"/>
  <c r="AI1357" i="2"/>
  <c r="AI1522" i="2"/>
  <c r="AI623" i="2"/>
  <c r="AI1036" i="2"/>
  <c r="AI416" i="2"/>
  <c r="AI697" i="2"/>
  <c r="AI160" i="2"/>
  <c r="AI184" i="2"/>
  <c r="AI689" i="2"/>
  <c r="AI1299" i="2"/>
  <c r="AI768" i="2"/>
  <c r="AI921" i="2"/>
  <c r="AI966" i="2"/>
  <c r="AI1446" i="2"/>
  <c r="AI926" i="2"/>
  <c r="AI512" i="2"/>
  <c r="AI1120" i="2"/>
  <c r="AI950" i="2"/>
  <c r="AI1313" i="2"/>
  <c r="AI797" i="2"/>
  <c r="AI607" i="2"/>
  <c r="AI1075" i="2"/>
  <c r="AI1383" i="2"/>
  <c r="AI1450" i="2"/>
  <c r="AI570" i="2"/>
  <c r="AI628" i="2"/>
  <c r="AI158" i="2"/>
  <c r="AI123" i="2"/>
  <c r="AI61" i="2"/>
  <c r="AI65" i="2"/>
  <c r="AI1271" i="2"/>
  <c r="AI684" i="2"/>
  <c r="AI363" i="2"/>
  <c r="AI790" i="2"/>
  <c r="AI660" i="2"/>
  <c r="AI958" i="2"/>
  <c r="AI452" i="2"/>
  <c r="AI228" i="2"/>
  <c r="AI626" i="2"/>
  <c r="AI902" i="2"/>
  <c r="AI1009" i="2"/>
  <c r="AI1476" i="2"/>
  <c r="AI923" i="2"/>
  <c r="AI1538" i="2"/>
  <c r="AI914" i="2"/>
  <c r="AI899" i="2"/>
  <c r="AI393" i="2"/>
  <c r="AI704" i="2"/>
  <c r="AI213" i="2"/>
  <c r="AI388" i="2"/>
  <c r="AI669" i="2"/>
  <c r="AI1474" i="2"/>
  <c r="AI737" i="2"/>
  <c r="AI1458" i="2"/>
  <c r="AI515" i="2"/>
  <c r="AI1600" i="2"/>
  <c r="AI1118" i="2"/>
  <c r="AI1258" i="2"/>
  <c r="AI1392" i="2"/>
  <c r="AI1167" i="2"/>
  <c r="AI1590" i="2"/>
  <c r="AI1179" i="2"/>
  <c r="AI1084" i="2"/>
  <c r="AI1286" i="2"/>
  <c r="AI852" i="2"/>
  <c r="AI1300" i="2"/>
  <c r="AI853" i="2"/>
  <c r="AI927" i="2"/>
  <c r="AI977" i="2"/>
  <c r="AI1579" i="2"/>
  <c r="AI1267" i="2"/>
  <c r="AI999" i="2"/>
  <c r="AI1223" i="2"/>
  <c r="AI1275" i="2"/>
  <c r="AI1459" i="2"/>
  <c r="AI711" i="2"/>
  <c r="AI1622" i="2"/>
  <c r="AI348" i="2"/>
  <c r="AI593" i="2"/>
  <c r="AI666" i="2"/>
  <c r="AI190" i="2"/>
  <c r="AI662" i="2"/>
  <c r="AI1205" i="2"/>
  <c r="AI742" i="2"/>
  <c r="AI838" i="2"/>
  <c r="AI884" i="2"/>
  <c r="AI1376" i="2"/>
  <c r="AI863" i="2"/>
  <c r="AI476" i="2"/>
  <c r="AI964" i="2"/>
  <c r="AI834" i="2"/>
  <c r="AI1204" i="2"/>
  <c r="AI769" i="2"/>
  <c r="AI627" i="2"/>
  <c r="AI936" i="2"/>
  <c r="AI1251" i="2"/>
  <c r="AI1360" i="2"/>
  <c r="AI539" i="2"/>
  <c r="AI526" i="2"/>
  <c r="AI140" i="2"/>
  <c r="AI130" i="2"/>
  <c r="AI55" i="2"/>
  <c r="AI60" i="2"/>
  <c r="AI1171" i="2"/>
  <c r="AI602" i="2"/>
  <c r="AI341" i="2"/>
  <c r="AI714" i="2"/>
  <c r="AI583" i="2"/>
  <c r="AI845" i="2"/>
  <c r="AI431" i="2"/>
  <c r="AI1374" i="2"/>
  <c r="AI537" i="2"/>
  <c r="AI780" i="2"/>
  <c r="AI876" i="2"/>
  <c r="AI240" i="2"/>
  <c r="AI1244" i="2"/>
  <c r="AI547" i="2"/>
  <c r="AI1378" i="2"/>
  <c r="AI1231" i="2"/>
  <c r="AI302" i="2"/>
  <c r="AI339" i="2"/>
  <c r="AI56" i="2"/>
  <c r="AI344" i="2"/>
  <c r="AI34" i="2"/>
  <c r="AI18" i="2"/>
  <c r="AI52" i="2"/>
  <c r="AI1349" i="2"/>
  <c r="AI1145" i="2"/>
  <c r="AI1493" i="2"/>
  <c r="AI1606" i="2"/>
  <c r="AI682" i="2"/>
  <c r="AI277" i="2"/>
  <c r="AI908" i="2"/>
  <c r="AI1519" i="2"/>
  <c r="AI817" i="2"/>
  <c r="AI1473" i="2"/>
  <c r="AB1515" i="2"/>
  <c r="AB938" i="2"/>
  <c r="AB454" i="2"/>
  <c r="AB528" i="2"/>
  <c r="AB491" i="2"/>
  <c r="AB1368" i="2"/>
  <c r="AB855" i="2"/>
  <c r="AB589" i="2"/>
  <c r="AB946" i="2"/>
  <c r="AB809" i="2"/>
  <c r="AB1161" i="2"/>
  <c r="AB353" i="2"/>
  <c r="AB1621" i="2"/>
  <c r="AB133" i="2"/>
  <c r="AB212" i="2"/>
  <c r="AB239" i="2"/>
  <c r="AB83" i="2"/>
  <c r="AB1391" i="2"/>
  <c r="AB690" i="2"/>
  <c r="AB336" i="2"/>
  <c r="AB1421" i="2"/>
  <c r="AB396" i="2"/>
  <c r="AB1007" i="2"/>
  <c r="AB481" i="2"/>
  <c r="AB232" i="2"/>
  <c r="AB502" i="2"/>
  <c r="AB400" i="2"/>
  <c r="AB683" i="2"/>
  <c r="AB453" i="2"/>
  <c r="AB1355" i="2"/>
  <c r="AB538" i="2"/>
  <c r="AB750" i="2"/>
  <c r="AB833" i="2"/>
  <c r="AB280" i="2"/>
  <c r="AB426" i="2"/>
  <c r="AB47" i="2"/>
  <c r="AB257" i="2"/>
  <c r="AB196" i="2"/>
  <c r="AB4" i="2"/>
  <c r="AI1552" i="2"/>
  <c r="AI1320" i="2"/>
  <c r="AI1047" i="2"/>
  <c r="AI1437" i="2"/>
  <c r="AI1341" i="2"/>
  <c r="AI1353" i="2"/>
  <c r="AI1129" i="2"/>
  <c r="AI1565" i="2"/>
  <c r="AI1617" i="2"/>
  <c r="AI1034" i="2"/>
  <c r="AI1226" i="2"/>
  <c r="AI854" i="2"/>
  <c r="AI1218" i="2"/>
  <c r="AI807" i="2"/>
  <c r="AI846" i="2"/>
  <c r="AI906" i="2"/>
  <c r="AI1537" i="2"/>
  <c r="AI1221" i="2"/>
  <c r="AI959" i="2"/>
  <c r="AI1156" i="2"/>
  <c r="AI1185" i="2"/>
  <c r="AI1379" i="2"/>
  <c r="AI823" i="2"/>
  <c r="AI1626" i="2"/>
  <c r="AI293" i="2"/>
  <c r="AI484" i="2"/>
  <c r="AI564" i="2"/>
  <c r="AI206" i="2"/>
  <c r="AI1578" i="2"/>
  <c r="AI1122" i="2"/>
  <c r="AI700" i="2"/>
  <c r="AI777" i="2"/>
  <c r="AI806" i="2"/>
  <c r="AI1293" i="2"/>
  <c r="AI779" i="2"/>
  <c r="AI492" i="2"/>
  <c r="AI871" i="2"/>
  <c r="AI733" i="2"/>
  <c r="AI1091" i="2"/>
  <c r="AI745" i="2"/>
  <c r="AI1529" i="2"/>
  <c r="AI861" i="2"/>
  <c r="AI1150" i="2"/>
  <c r="AI1260" i="2"/>
  <c r="AI517" i="2"/>
  <c r="AI435" i="2"/>
  <c r="AI132" i="2"/>
  <c r="AI728" i="2"/>
  <c r="AI394" i="2"/>
  <c r="AI59" i="2"/>
  <c r="AI1057" i="2"/>
  <c r="AI541" i="2"/>
  <c r="AI1440" i="2"/>
  <c r="AI632" i="2"/>
  <c r="AI514" i="2"/>
  <c r="AI754" i="2"/>
  <c r="AI417" i="2"/>
  <c r="AI1269" i="2"/>
  <c r="AI462" i="2"/>
  <c r="AI681" i="2"/>
  <c r="AI764" i="2"/>
  <c r="AI229" i="2"/>
  <c r="AI1174" i="2"/>
  <c r="AI1608" i="2"/>
  <c r="AI1301" i="2"/>
  <c r="AI1488" i="2"/>
  <c r="AI1526" i="2"/>
  <c r="AI998" i="2"/>
  <c r="AI1354" i="2"/>
  <c r="AI900" i="2"/>
  <c r="AI1510" i="2"/>
  <c r="AI1461" i="2"/>
  <c r="AI746" i="2"/>
  <c r="AI1302" i="2"/>
  <c r="AI1015" i="2"/>
  <c r="AI1480" i="2"/>
  <c r="AI918" i="2"/>
  <c r="AI832" i="2"/>
  <c r="AI1097" i="2"/>
  <c r="AI1627" i="2"/>
  <c r="AB1593" i="2"/>
  <c r="AB985" i="2"/>
  <c r="AB1194" i="2"/>
  <c r="AB924" i="2"/>
  <c r="AB1422" i="2"/>
  <c r="AB864" i="2"/>
  <c r="AB732" i="2"/>
  <c r="AB961" i="2"/>
  <c r="AB990" i="2"/>
  <c r="AB1393" i="2"/>
  <c r="AB984" i="2"/>
  <c r="AB1048" i="2"/>
  <c r="AB1147" i="2"/>
  <c r="AB816" i="2"/>
  <c r="AB407" i="2"/>
  <c r="AB461" i="2"/>
  <c r="AB413" i="2"/>
  <c r="AB309" i="2"/>
  <c r="AB576" i="2"/>
  <c r="AB1003" i="2"/>
  <c r="AB752" i="2"/>
  <c r="AB1372" i="2"/>
  <c r="AB1577" i="2"/>
  <c r="AB664" i="2"/>
  <c r="AB825" i="2"/>
  <c r="AB518" i="2"/>
  <c r="AB1043" i="2"/>
  <c r="AB477" i="2"/>
  <c r="AB598" i="2"/>
  <c r="AB614" i="2"/>
  <c r="AB1438" i="2"/>
  <c r="AB941" i="2"/>
  <c r="AB605" i="2"/>
  <c r="AB1055" i="2"/>
  <c r="AB907" i="2"/>
  <c r="AB1263" i="2"/>
  <c r="AB294" i="2"/>
  <c r="AB1576" i="2"/>
  <c r="AB156" i="2"/>
  <c r="AB260" i="2"/>
  <c r="AB299" i="2"/>
  <c r="AB76" i="2"/>
  <c r="AB1467" i="2"/>
  <c r="AB767" i="2"/>
  <c r="AB360" i="2"/>
  <c r="AB420" i="2"/>
  <c r="AB442" i="2"/>
  <c r="AB1132" i="2"/>
  <c r="AB552" i="2"/>
  <c r="AB227" i="2"/>
  <c r="AB595" i="2"/>
  <c r="AB478" i="2"/>
  <c r="AB775" i="2"/>
  <c r="AB479" i="2"/>
  <c r="AB1442" i="2"/>
  <c r="AB615" i="2"/>
  <c r="AB856" i="2"/>
  <c r="AB960" i="2"/>
  <c r="AB288" i="2"/>
  <c r="AB555" i="2"/>
  <c r="AB66" i="2"/>
  <c r="AB90" i="2"/>
  <c r="AB237" i="2"/>
  <c r="AB5" i="2"/>
  <c r="AB1600" i="2"/>
  <c r="AB1402" i="2"/>
  <c r="AB1118" i="2"/>
  <c r="AB1258" i="2"/>
  <c r="AB1473" i="2"/>
  <c r="AB1399" i="2"/>
  <c r="AB1108" i="2"/>
  <c r="AB849" i="2"/>
  <c r="AB1164" i="2"/>
  <c r="AB1468" i="2"/>
  <c r="AB1477" i="2"/>
  <c r="AB801" i="2"/>
  <c r="AB1592" i="2"/>
  <c r="AB1190" i="2"/>
  <c r="AB965" i="2"/>
  <c r="AB839" i="2"/>
  <c r="AB928" i="2"/>
  <c r="AB620" i="2"/>
  <c r="AB437" i="2"/>
  <c r="AB1619" i="2"/>
  <c r="AB226" i="2"/>
  <c r="AB182" i="2"/>
  <c r="AB317" i="2"/>
  <c r="AB866" i="2"/>
  <c r="AB646" i="2"/>
  <c r="AB1089" i="2"/>
  <c r="AB1397" i="2"/>
  <c r="AB1452" i="2"/>
  <c r="AB702" i="2"/>
  <c r="AB1380" i="2"/>
  <c r="AB765" i="2"/>
  <c r="AB483" i="2"/>
  <c r="AB1487" i="2"/>
  <c r="AB403" i="2"/>
  <c r="AB1195" i="2"/>
  <c r="AB719" i="2"/>
  <c r="AB1520" i="2"/>
  <c r="AB784" i="2"/>
  <c r="AB585" i="2"/>
  <c r="AB915" i="2"/>
  <c r="AB562" i="2"/>
  <c r="AB397" i="2"/>
  <c r="AB109" i="2"/>
  <c r="AB141" i="2"/>
  <c r="AB166" i="2"/>
  <c r="AB95" i="2"/>
  <c r="AB1186" i="2"/>
  <c r="AB542" i="2"/>
  <c r="AB1364" i="2"/>
  <c r="AB1211" i="2"/>
  <c r="AB333" i="2"/>
  <c r="AB789" i="2"/>
  <c r="AB401" i="2"/>
  <c r="AB1189" i="2"/>
  <c r="AB373" i="2"/>
  <c r="AB290" i="2"/>
  <c r="AB499" i="2"/>
  <c r="AB349" i="2"/>
  <c r="AB1141" i="2"/>
  <c r="AB423" i="2"/>
  <c r="AB1392" i="2"/>
  <c r="AB1167" i="2"/>
  <c r="AB1590" i="2"/>
  <c r="AB1179" i="2"/>
  <c r="AB1084" i="2"/>
  <c r="AB1286" i="2"/>
  <c r="AB852" i="2"/>
  <c r="AB1300" i="2"/>
  <c r="AB853" i="2"/>
  <c r="AB927" i="2"/>
  <c r="AB977" i="2"/>
  <c r="AB1579" i="2"/>
  <c r="AB1267" i="2"/>
  <c r="AB999" i="2"/>
  <c r="AB1223" i="2"/>
  <c r="AB1275" i="2"/>
  <c r="AB1459" i="2"/>
  <c r="AB711" i="2"/>
  <c r="AB1622" i="2"/>
  <c r="AB348" i="2"/>
  <c r="AB593" i="2"/>
  <c r="AB666" i="2"/>
  <c r="AB190" i="2"/>
  <c r="AB662" i="2"/>
  <c r="AB1205" i="2"/>
  <c r="AB742" i="2"/>
  <c r="AB838" i="2"/>
  <c r="AB884" i="2"/>
  <c r="AB1376" i="2"/>
  <c r="AB863" i="2"/>
  <c r="AB476" i="2"/>
  <c r="AB964" i="2"/>
  <c r="AB834" i="2"/>
  <c r="AB1204" i="2"/>
  <c r="AB769" i="2"/>
  <c r="AB627" i="2"/>
  <c r="AB936" i="2"/>
  <c r="AB1251" i="2"/>
  <c r="AB1360" i="2"/>
  <c r="AB539" i="2"/>
  <c r="AB526" i="2"/>
  <c r="AB140" i="2"/>
  <c r="AB130" i="2"/>
  <c r="AB55" i="2"/>
  <c r="AB60" i="2"/>
  <c r="AB1171" i="2"/>
  <c r="AB602" i="2"/>
  <c r="AB341" i="2"/>
  <c r="AB714" i="2"/>
  <c r="AB583" i="2"/>
  <c r="AB845" i="2"/>
  <c r="AB431" i="2"/>
  <c r="AB1374" i="2"/>
  <c r="AB537" i="2"/>
  <c r="AB780" i="2"/>
  <c r="AB876" i="2"/>
  <c r="AB240" i="2"/>
  <c r="AB1244" i="2"/>
  <c r="AB547" i="2"/>
  <c r="AB1378" i="2"/>
  <c r="AB1231" i="2"/>
  <c r="AB302" i="2"/>
  <c r="AB339" i="2"/>
  <c r="AB56" i="2"/>
  <c r="AB344" i="2"/>
  <c r="AB34" i="2"/>
  <c r="AB18" i="2"/>
  <c r="AB52" i="2"/>
  <c r="AB1353" i="2"/>
  <c r="AB1129" i="2"/>
  <c r="AB1565" i="2"/>
  <c r="AB1617" i="2"/>
  <c r="AB1034" i="2"/>
  <c r="AB1226" i="2"/>
  <c r="AB854" i="2"/>
  <c r="AB1218" i="2"/>
  <c r="AB807" i="2"/>
  <c r="AB846" i="2"/>
  <c r="AB906" i="2"/>
  <c r="AB1537" i="2"/>
  <c r="AB1221" i="2"/>
  <c r="AB959" i="2"/>
  <c r="AB1156" i="2"/>
  <c r="AB1185" i="2"/>
  <c r="AB1379" i="2"/>
  <c r="AB823" i="2"/>
  <c r="AB1626" i="2"/>
  <c r="AB293" i="2"/>
  <c r="AB484" i="2"/>
  <c r="AB564" i="2"/>
  <c r="AB206" i="2"/>
  <c r="AB1578" i="2"/>
  <c r="AB1122" i="2"/>
  <c r="AB700" i="2"/>
  <c r="AB777" i="2"/>
  <c r="AB806" i="2"/>
  <c r="AB1293" i="2"/>
  <c r="AB779" i="2"/>
  <c r="AB492" i="2"/>
  <c r="AB871" i="2"/>
  <c r="AB733" i="2"/>
  <c r="AB1091" i="2"/>
  <c r="AB745" i="2"/>
  <c r="AB1529" i="2"/>
  <c r="AB861" i="2"/>
  <c r="AB1150" i="2"/>
  <c r="AB1260" i="2"/>
  <c r="AB517" i="2"/>
  <c r="AB435" i="2"/>
  <c r="AB132" i="2"/>
  <c r="AB728" i="2"/>
  <c r="AB394" i="2"/>
  <c r="AB59" i="2"/>
  <c r="AB1057" i="2"/>
  <c r="AB541" i="2"/>
  <c r="AB1440" i="2"/>
  <c r="AB632" i="2"/>
  <c r="AB514" i="2"/>
  <c r="AB754" i="2"/>
  <c r="AB417" i="2"/>
  <c r="AB1269" i="2"/>
  <c r="AB462" i="2"/>
  <c r="AB681" i="2"/>
  <c r="AB764" i="2"/>
  <c r="AB229" i="2"/>
  <c r="AB1133" i="2"/>
  <c r="AB482" i="2"/>
  <c r="AB1265" i="2"/>
  <c r="AB1104" i="2"/>
  <c r="AB284" i="2"/>
  <c r="AB250" i="2"/>
  <c r="AB50" i="2"/>
  <c r="AB265" i="2"/>
  <c r="AB29" i="2"/>
  <c r="AB13" i="2"/>
  <c r="AB41" i="2"/>
  <c r="R1580" i="2"/>
  <c r="T1580" i="2" s="1"/>
  <c r="R1359" i="2"/>
  <c r="T1359" i="2" s="1"/>
  <c r="R1072" i="2"/>
  <c r="T1072" i="2" s="1"/>
  <c r="R1155" i="2"/>
  <c r="T1155" i="2" s="1"/>
  <c r="R1408" i="2"/>
  <c r="T1408" i="2" s="1"/>
  <c r="R1310" i="2"/>
  <c r="T1310" i="2" s="1"/>
  <c r="R1073" i="2"/>
  <c r="T1073" i="2" s="1"/>
  <c r="R819" i="2"/>
  <c r="T819" i="2" s="1"/>
  <c r="R1067" i="2"/>
  <c r="T1067" i="2" s="1"/>
  <c r="R1396" i="2"/>
  <c r="T1396" i="2" s="1"/>
  <c r="R1400" i="2"/>
  <c r="T1400" i="2" s="1"/>
  <c r="R766" i="2"/>
  <c r="T766" i="2" s="1"/>
  <c r="R1571" i="2"/>
  <c r="T1571" i="2" s="1"/>
  <c r="R1137" i="2"/>
  <c r="T1137" i="2" s="1"/>
  <c r="R894" i="2"/>
  <c r="T894" i="2" s="1"/>
  <c r="R1506" i="2"/>
  <c r="T1506" i="2" s="1"/>
  <c r="R877" i="2"/>
  <c r="T877" i="2" s="1"/>
  <c r="R577" i="2"/>
  <c r="T577" i="2" s="1"/>
  <c r="R496" i="2"/>
  <c r="T496" i="2" s="1"/>
  <c r="R1623" i="2"/>
  <c r="T1623" i="2" s="1"/>
  <c r="R203" i="2"/>
  <c r="T203" i="2" s="1"/>
  <c r="R162" i="2"/>
  <c r="T162" i="2" s="1"/>
  <c r="R269" i="2"/>
  <c r="T269" i="2" s="1"/>
  <c r="R821" i="2"/>
  <c r="T821" i="2" s="1"/>
  <c r="R1566" i="2"/>
  <c r="T1566" i="2" s="1"/>
  <c r="R995" i="2"/>
  <c r="T995" i="2" s="1"/>
  <c r="R1308" i="2"/>
  <c r="T1308" i="2" s="1"/>
  <c r="R1370" i="2"/>
  <c r="T1370" i="2" s="1"/>
  <c r="R667" i="2"/>
  <c r="T667" i="2" s="1"/>
  <c r="R1291" i="2"/>
  <c r="T1291" i="2" s="1"/>
  <c r="R656" i="2"/>
  <c r="T656" i="2" s="1"/>
  <c r="R1513" i="2"/>
  <c r="T1513" i="2" s="1"/>
  <c r="R1406" i="2"/>
  <c r="T1406" i="2" s="1"/>
  <c r="R372" i="2"/>
  <c r="T372" i="2" s="1"/>
  <c r="R1117" i="2"/>
  <c r="T1117" i="2" s="1"/>
  <c r="R686" i="2"/>
  <c r="T686" i="2" s="1"/>
  <c r="R1448" i="2"/>
  <c r="T1448" i="2" s="1"/>
  <c r="R731" i="2"/>
  <c r="T731" i="2" s="1"/>
  <c r="R531" i="2"/>
  <c r="T531" i="2" s="1"/>
  <c r="R822" i="2"/>
  <c r="T822" i="2" s="1"/>
  <c r="R1556" i="2"/>
  <c r="T1556" i="2" s="1"/>
  <c r="R318" i="2"/>
  <c r="T318" i="2" s="1"/>
  <c r="R101" i="2"/>
  <c r="T101" i="2" s="1"/>
  <c r="R117" i="2"/>
  <c r="T117" i="2" s="1"/>
  <c r="R135" i="2"/>
  <c r="T135" i="2" s="1"/>
  <c r="R167" i="2"/>
  <c r="T167" i="2" s="1"/>
  <c r="R1186" i="2"/>
  <c r="T1186" i="2" s="1"/>
  <c r="R542" i="2"/>
  <c r="T542" i="2" s="1"/>
  <c r="R1364" i="2"/>
  <c r="T1364" i="2" s="1"/>
  <c r="R1211" i="2"/>
  <c r="T1211" i="2" s="1"/>
  <c r="R333" i="2"/>
  <c r="T333" i="2" s="1"/>
  <c r="R789" i="2"/>
  <c r="T789" i="2" s="1"/>
  <c r="R401" i="2"/>
  <c r="T401" i="2" s="1"/>
  <c r="R1189" i="2"/>
  <c r="T1189" i="2" s="1"/>
  <c r="R373" i="2"/>
  <c r="T373" i="2" s="1"/>
  <c r="R290" i="2"/>
  <c r="T290" i="2" s="1"/>
  <c r="R499" i="2"/>
  <c r="T499" i="2" s="1"/>
  <c r="R349" i="2"/>
  <c r="T349" i="2" s="1"/>
  <c r="R1141" i="2"/>
  <c r="T1141" i="2" s="1"/>
  <c r="R423" i="2"/>
  <c r="T423" i="2" s="1"/>
  <c r="R563" i="2"/>
  <c r="T563" i="2" s="1"/>
  <c r="R636" i="2"/>
  <c r="T636" i="2" s="1"/>
  <c r="R1227" i="2"/>
  <c r="T1227" i="2" s="1"/>
  <c r="R236" i="2"/>
  <c r="T236" i="2" s="1"/>
  <c r="R1552" i="2"/>
  <c r="T1552" i="2" s="1"/>
  <c r="R1320" i="2"/>
  <c r="T1320" i="2" s="1"/>
  <c r="R1047" i="2"/>
  <c r="T1047" i="2" s="1"/>
  <c r="R1437" i="2"/>
  <c r="T1437" i="2" s="1"/>
  <c r="R1341" i="2"/>
  <c r="T1341" i="2" s="1"/>
  <c r="R1208" i="2"/>
  <c r="T1208" i="2" s="1"/>
  <c r="R1059" i="2"/>
  <c r="T1059" i="2" s="1"/>
  <c r="R1586" i="2"/>
  <c r="T1586" i="2" s="1"/>
  <c r="R974" i="2"/>
  <c r="T974" i="2" s="1"/>
  <c r="R1307" i="2"/>
  <c r="T1307" i="2" s="1"/>
  <c r="R1311" i="2"/>
  <c r="T1311" i="2" s="1"/>
  <c r="R782" i="2"/>
  <c r="T782" i="2" s="1"/>
  <c r="R1497" i="2"/>
  <c r="T1497" i="2" s="1"/>
  <c r="R1079" i="2"/>
  <c r="T1079" i="2" s="1"/>
  <c r="R1584" i="2"/>
  <c r="T1584" i="2" s="1"/>
  <c r="R1502" i="2"/>
  <c r="T1502" i="2" s="1"/>
  <c r="R840" i="2"/>
  <c r="T840" i="2" s="1"/>
  <c r="R534" i="2"/>
  <c r="T534" i="2" s="1"/>
  <c r="R586" i="2"/>
  <c r="T586" i="2" s="1"/>
  <c r="R692" i="2"/>
  <c r="T692" i="2" s="1"/>
  <c r="R179" i="2"/>
  <c r="T179" i="2" s="1"/>
  <c r="R150" i="2"/>
  <c r="T150" i="2" s="1"/>
  <c r="R225" i="2"/>
  <c r="T225" i="2" s="1"/>
  <c r="R786" i="2"/>
  <c r="T786" i="2" s="1"/>
  <c r="R1524" i="2"/>
  <c r="T1524" i="2" s="1"/>
  <c r="R925" i="2"/>
  <c r="T925" i="2" s="1"/>
  <c r="R1214" i="2"/>
  <c r="T1214" i="2" s="1"/>
  <c r="R1273" i="2"/>
  <c r="T1273" i="2" s="1"/>
  <c r="R645" i="2"/>
  <c r="T645" i="2" s="1"/>
  <c r="R1191" i="2"/>
  <c r="T1191" i="2" s="1"/>
  <c r="R545" i="2"/>
  <c r="T545" i="2" s="1"/>
  <c r="R1434" i="2"/>
  <c r="T1434" i="2" s="1"/>
  <c r="R1318" i="2"/>
  <c r="T1318" i="2" s="1"/>
  <c r="R409" i="2"/>
  <c r="T409" i="2" s="1"/>
  <c r="R1050" i="2"/>
  <c r="T1050" i="2" s="1"/>
  <c r="R655" i="2"/>
  <c r="T655" i="2" s="1"/>
  <c r="R1369" i="2"/>
  <c r="T1369" i="2" s="1"/>
  <c r="R677" i="2"/>
  <c r="T677" i="2" s="1"/>
  <c r="R529" i="2"/>
  <c r="T529" i="2" s="1"/>
  <c r="R698" i="2"/>
  <c r="T698" i="2" s="1"/>
  <c r="R1620" i="2"/>
  <c r="T1620" i="2" s="1"/>
  <c r="R261" i="2"/>
  <c r="T261" i="2" s="1"/>
  <c r="R98" i="2"/>
  <c r="T98" i="2" s="1"/>
  <c r="R99" i="2"/>
  <c r="T99" i="2" s="1"/>
  <c r="R113" i="2"/>
  <c r="T113" i="2" s="1"/>
  <c r="R1567" i="2"/>
  <c r="T1567" i="2" s="1"/>
  <c r="R1069" i="2"/>
  <c r="T1069" i="2" s="1"/>
  <c r="R488" i="2"/>
  <c r="T488" i="2" s="1"/>
  <c r="R1259" i="2"/>
  <c r="T1259" i="2" s="1"/>
  <c r="R1087" i="2"/>
  <c r="T1087" i="2" s="1"/>
  <c r="R1419" i="2"/>
  <c r="T1419" i="2" s="1"/>
  <c r="R715" i="2"/>
  <c r="T715" i="2" s="1"/>
  <c r="R380" i="2"/>
  <c r="T380" i="2" s="1"/>
  <c r="R1065" i="2"/>
  <c r="T1065" i="2" s="1"/>
  <c r="R329" i="2"/>
  <c r="T329" i="2" s="1"/>
  <c r="R270" i="2"/>
  <c r="T270" i="2" s="1"/>
  <c r="R425" i="2"/>
  <c r="T425" i="2" s="1"/>
  <c r="R330" i="2"/>
  <c r="T330" i="2" s="1"/>
  <c r="R1020" i="2"/>
  <c r="T1020" i="2" s="1"/>
  <c r="R387" i="2"/>
  <c r="T387" i="2" s="1"/>
  <c r="R487" i="2"/>
  <c r="T487" i="2" s="1"/>
  <c r="R543" i="2"/>
  <c r="T543" i="2" s="1"/>
  <c r="R1061" i="2"/>
  <c r="T1061" i="2" s="1"/>
  <c r="R192" i="2"/>
  <c r="T192" i="2" s="1"/>
  <c r="R33" i="2"/>
  <c r="T33" i="2" s="1"/>
  <c r="R127" i="2"/>
  <c r="T127" i="2" s="1"/>
  <c r="R93" i="2"/>
  <c r="T93" i="2" s="1"/>
  <c r="R214" i="2"/>
  <c r="T214" i="2" s="1"/>
  <c r="R1516" i="2"/>
  <c r="T1516" i="2" s="1"/>
  <c r="R1283" i="2"/>
  <c r="T1283" i="2" s="1"/>
  <c r="R1000" i="2"/>
  <c r="T1000" i="2" s="1"/>
  <c r="R1388" i="2"/>
  <c r="T1388" i="2" s="1"/>
  <c r="R1272" i="2"/>
  <c r="T1272" i="2" s="1"/>
  <c r="R1111" i="2"/>
  <c r="T1111" i="2" s="1"/>
  <c r="R1022" i="2"/>
  <c r="T1022" i="2" s="1"/>
  <c r="R1557" i="2"/>
  <c r="T1557" i="2" s="1"/>
  <c r="R913" i="2"/>
  <c r="T913" i="2" s="1"/>
  <c r="R1206" i="2"/>
  <c r="T1206" i="2" s="1"/>
  <c r="R1284" i="2"/>
  <c r="T1284" i="2" s="1"/>
  <c r="R805" i="2"/>
  <c r="T805" i="2" s="1"/>
  <c r="R1441" i="2"/>
  <c r="T1441" i="2" s="1"/>
  <c r="R1049" i="2"/>
  <c r="T1049" i="2" s="1"/>
  <c r="R1542" i="2"/>
  <c r="T1542" i="2" s="1"/>
  <c r="R1499" i="2"/>
  <c r="T1499" i="2" s="1"/>
  <c r="R808" i="2"/>
  <c r="T808" i="2" s="1"/>
  <c r="R524" i="2"/>
  <c r="T524" i="2" s="1"/>
  <c r="R694" i="2"/>
  <c r="T694" i="2" s="1"/>
  <c r="R596" i="2"/>
  <c r="T596" i="2" s="1"/>
  <c r="R161" i="2"/>
  <c r="T161" i="2" s="1"/>
  <c r="R146" i="2"/>
  <c r="T146" i="2" s="1"/>
  <c r="R208" i="2"/>
  <c r="T208" i="2" s="1"/>
  <c r="R753" i="2"/>
  <c r="T753" i="2" s="1"/>
  <c r="R1462" i="2"/>
  <c r="T1462" i="2" s="1"/>
  <c r="R860" i="2"/>
  <c r="T860" i="2" s="1"/>
  <c r="R1116" i="2"/>
  <c r="T1116" i="2" s="1"/>
  <c r="R1177" i="2"/>
  <c r="T1177" i="2" s="1"/>
  <c r="R1555" i="2"/>
  <c r="T1555" i="2" s="1"/>
  <c r="R1099" i="2"/>
  <c r="T1099" i="2" s="1"/>
  <c r="R554" i="2"/>
  <c r="T554" i="2" s="1"/>
  <c r="R1332" i="2"/>
  <c r="T1332" i="2" s="1"/>
  <c r="R1225" i="2"/>
  <c r="T1225" i="2" s="1"/>
  <c r="R1484" i="2"/>
  <c r="T1484" i="2" s="1"/>
  <c r="R969" i="2"/>
  <c r="T969" i="2" s="1"/>
  <c r="R624" i="2"/>
  <c r="T624" i="2" s="1"/>
  <c r="R1277" i="2"/>
  <c r="T1277" i="2" s="1"/>
  <c r="R1535" i="2"/>
  <c r="T1535" i="2" s="1"/>
  <c r="R525" i="2"/>
  <c r="T525" i="2" s="1"/>
  <c r="R649" i="2"/>
  <c r="T649" i="2" s="1"/>
  <c r="R1625" i="2"/>
  <c r="T1625" i="2" s="1"/>
  <c r="R218" i="2"/>
  <c r="T218" i="2" s="1"/>
  <c r="R102" i="2"/>
  <c r="T102" i="2" s="1"/>
  <c r="R84" i="2"/>
  <c r="T84" i="2" s="1"/>
  <c r="R92" i="2"/>
  <c r="T92" i="2" s="1"/>
  <c r="R1523" i="2"/>
  <c r="T1523" i="2" s="1"/>
  <c r="R947" i="2"/>
  <c r="T947" i="2" s="1"/>
  <c r="R447" i="2"/>
  <c r="T447" i="2" s="1"/>
  <c r="R1143" i="2"/>
  <c r="T1143" i="2" s="1"/>
  <c r="R954" i="2"/>
  <c r="T954" i="2" s="1"/>
  <c r="R1325" i="2"/>
  <c r="T1325" i="2" s="1"/>
  <c r="R631" i="2"/>
  <c r="T631" i="2" s="1"/>
  <c r="R307" i="2"/>
  <c r="T307" i="2" s="1"/>
  <c r="R932" i="2"/>
  <c r="T932" i="2" s="1"/>
  <c r="R1282" i="2"/>
  <c r="T1282" i="2" s="1"/>
  <c r="R245" i="2"/>
  <c r="T245" i="2" s="1"/>
  <c r="R367" i="2"/>
  <c r="T367" i="2" s="1"/>
  <c r="R313" i="2"/>
  <c r="T313" i="2" s="1"/>
  <c r="R890" i="2"/>
  <c r="T890" i="2" s="1"/>
  <c r="R368" i="2"/>
  <c r="T368" i="2" s="1"/>
  <c r="R427" i="2"/>
  <c r="T427" i="2" s="1"/>
  <c r="R466" i="2"/>
  <c r="T466" i="2" s="1"/>
  <c r="R878" i="2"/>
  <c r="T878" i="2" s="1"/>
  <c r="R143" i="2"/>
  <c r="T143" i="2" s="1"/>
  <c r="R37" i="2"/>
  <c r="T37" i="2" s="1"/>
  <c r="R104" i="2"/>
  <c r="T104" i="2" s="1"/>
  <c r="R67" i="2"/>
  <c r="T67" i="2" s="1"/>
  <c r="R173" i="2"/>
  <c r="T173" i="2" s="1"/>
  <c r="R660" i="2"/>
  <c r="T660" i="2" s="1"/>
  <c r="R958" i="2"/>
  <c r="T958" i="2" s="1"/>
  <c r="AB1420" i="2"/>
  <c r="AB895" i="2"/>
  <c r="AB1583" i="2"/>
  <c r="AB1528" i="2"/>
  <c r="AB680" i="2"/>
  <c r="AB1028" i="2"/>
  <c r="AB590" i="2"/>
  <c r="AB1403" i="2"/>
  <c r="AB651" i="2"/>
  <c r="AB438" i="2"/>
  <c r="AB741" i="2"/>
  <c r="AB659" i="2"/>
  <c r="AB1306" i="2"/>
  <c r="AB647" i="2"/>
  <c r="AB826" i="2"/>
  <c r="AB891" i="2"/>
  <c r="AB881" i="2"/>
  <c r="AB234" i="2"/>
  <c r="AB137" i="2"/>
  <c r="AB273" i="2"/>
  <c r="AB204" i="2"/>
  <c r="AB398" i="2"/>
  <c r="AB755" i="2"/>
  <c r="AB422" i="2"/>
  <c r="AB1139" i="2"/>
  <c r="AB1432" i="2"/>
  <c r="AB366" i="2"/>
  <c r="AB519" i="2"/>
  <c r="AB249" i="2"/>
  <c r="AB911" i="2"/>
  <c r="AB326" i="2"/>
  <c r="AB418" i="2"/>
  <c r="AB471" i="2"/>
  <c r="AB1425" i="2"/>
  <c r="AB791" i="2"/>
  <c r="AB357" i="2"/>
  <c r="AB875" i="2"/>
  <c r="AB740" i="2"/>
  <c r="AB1124" i="2"/>
  <c r="AB121" i="2"/>
  <c r="AB201" i="2"/>
  <c r="AB128" i="2"/>
  <c r="AB200" i="2"/>
  <c r="AB244" i="2"/>
  <c r="AB15" i="2"/>
  <c r="AI1032" i="2"/>
  <c r="AI1485" i="2"/>
  <c r="AI1112" i="2"/>
  <c r="AI1229" i="2"/>
  <c r="AI1266" i="2"/>
  <c r="AI1470" i="2"/>
  <c r="AI1092" i="2"/>
  <c r="AI818" i="2"/>
  <c r="AI1154" i="2"/>
  <c r="AI1090" i="2"/>
  <c r="AI1309" i="2"/>
  <c r="AI1170" i="2"/>
  <c r="AI979" i="2"/>
  <c r="AI1181" i="2"/>
  <c r="AI1445" i="2"/>
  <c r="AI1426" i="2"/>
  <c r="AI883" i="2"/>
  <c r="AI722" i="2"/>
  <c r="AI292" i="2"/>
  <c r="AI460" i="2"/>
  <c r="AM460" i="2" s="1"/>
  <c r="AI142" i="2"/>
  <c r="AI163" i="2"/>
  <c r="AI1405" i="2"/>
  <c r="AI940" i="2"/>
  <c r="AI671" i="2"/>
  <c r="AI1152" i="2"/>
  <c r="AE1246" i="2"/>
  <c r="AE1557" i="2"/>
  <c r="AE1049" i="2"/>
  <c r="AE292" i="2"/>
  <c r="AE700" i="2"/>
  <c r="AE733" i="2"/>
  <c r="AE176" i="2"/>
  <c r="AE474" i="2"/>
  <c r="AE563" i="2"/>
  <c r="AL1408" i="2"/>
  <c r="AL697" i="2"/>
  <c r="AL628" i="2"/>
  <c r="AE850" i="2"/>
  <c r="AE1319" i="2"/>
  <c r="AE484" i="2"/>
  <c r="AE868" i="2"/>
  <c r="AE548" i="2"/>
  <c r="AE98" i="2"/>
  <c r="AE1315" i="2"/>
  <c r="AE351" i="2"/>
  <c r="AL841" i="2"/>
  <c r="AL1122" i="2"/>
  <c r="AL100" i="2"/>
  <c r="AE1488" i="2"/>
  <c r="AF1488" i="2" s="1"/>
  <c r="AO1488" i="2" s="1"/>
  <c r="AE873" i="2"/>
  <c r="AE1156" i="2"/>
  <c r="AE392" i="2"/>
  <c r="AE1577" i="2"/>
  <c r="AE1582" i="2"/>
  <c r="AE111" i="2"/>
  <c r="AE744" i="2"/>
  <c r="AE86" i="2"/>
  <c r="AL1533" i="2"/>
  <c r="AL1447" i="2"/>
  <c r="AL540" i="2"/>
  <c r="AE1547" i="2"/>
  <c r="AE1468" i="2"/>
  <c r="AE1148" i="2"/>
  <c r="AE324" i="2"/>
  <c r="AE1474" i="2"/>
  <c r="AE969" i="2"/>
  <c r="AE123" i="2"/>
  <c r="AE652" i="2"/>
  <c r="AE54" i="2"/>
  <c r="AL1164" i="2"/>
  <c r="AL1183" i="2"/>
  <c r="AL237" i="2"/>
  <c r="AL40" i="2"/>
  <c r="AL792" i="2"/>
  <c r="AL227" i="2"/>
  <c r="AL542" i="2"/>
  <c r="AL435" i="2"/>
  <c r="AL624" i="2"/>
  <c r="AL486" i="2"/>
  <c r="AL1205" i="2"/>
  <c r="AL582" i="2"/>
  <c r="AM582" i="2" s="1"/>
  <c r="AL999" i="2"/>
  <c r="AL1587" i="2"/>
  <c r="AL1295" i="2"/>
  <c r="AE2" i="2"/>
  <c r="AE555" i="2"/>
  <c r="AE472" i="2"/>
  <c r="AE247" i="2"/>
  <c r="AF247" i="2" s="1"/>
  <c r="AE1014" i="2"/>
  <c r="AE567" i="2"/>
  <c r="AE1467" i="2"/>
  <c r="AE117" i="2"/>
  <c r="AE282" i="2"/>
  <c r="AE734" i="2"/>
  <c r="AE941" i="2"/>
  <c r="AE950" i="2"/>
  <c r="AE938" i="2"/>
  <c r="AE680" i="2"/>
  <c r="AE1280" i="2"/>
  <c r="AE949" i="2"/>
  <c r="AE263" i="2"/>
  <c r="AE1036" i="2"/>
  <c r="AE840" i="2"/>
  <c r="AE1584" i="2"/>
  <c r="AE1592" i="2"/>
  <c r="AE909" i="2"/>
  <c r="AE974" i="2"/>
  <c r="AE852" i="2"/>
  <c r="AE1466" i="2"/>
  <c r="AE1155" i="2"/>
  <c r="AE1129" i="2"/>
  <c r="AL39" i="2"/>
  <c r="AL281" i="2"/>
  <c r="AL788" i="2"/>
  <c r="AL354" i="2"/>
  <c r="AL562" i="2"/>
  <c r="AL1439" i="2"/>
  <c r="AL687" i="2"/>
  <c r="AL821" i="2"/>
  <c r="AL711" i="2"/>
  <c r="AL1221" i="2"/>
  <c r="AL849" i="2"/>
  <c r="AL1246" i="2"/>
  <c r="AE26" i="2"/>
  <c r="AE97" i="2"/>
  <c r="AE912" i="2"/>
  <c r="AE478" i="2"/>
  <c r="AE1007" i="2"/>
  <c r="AE893" i="2"/>
  <c r="AE1271" i="2"/>
  <c r="AE434" i="2"/>
  <c r="AE294" i="2"/>
  <c r="AE784" i="2"/>
  <c r="AE613" i="2"/>
  <c r="AE848" i="2"/>
  <c r="AL66" i="2"/>
  <c r="AL1253" i="2"/>
  <c r="AL431" i="2"/>
  <c r="AL389" i="2"/>
  <c r="AL353" i="2"/>
  <c r="AM353" i="2" s="1"/>
  <c r="AL1582" i="2"/>
  <c r="AL975" i="2"/>
  <c r="AL206" i="2"/>
  <c r="AL524" i="2"/>
  <c r="AL1086" i="2"/>
  <c r="AL897" i="2"/>
  <c r="AM897" i="2" s="1"/>
  <c r="AL1071" i="2"/>
  <c r="AE151" i="2"/>
  <c r="AE195" i="2"/>
  <c r="AE335" i="2"/>
  <c r="AE578" i="2"/>
  <c r="AE459" i="2"/>
  <c r="AE1454" i="2"/>
  <c r="AE87" i="2"/>
  <c r="AE130" i="2"/>
  <c r="AE772" i="2"/>
  <c r="AE946" i="2"/>
  <c r="AE693" i="2"/>
  <c r="AE1409" i="2"/>
  <c r="AE926" i="2"/>
  <c r="AE1563" i="2"/>
  <c r="AE952" i="2"/>
  <c r="AE189" i="2"/>
  <c r="AE226" i="2"/>
  <c r="AE635" i="2"/>
  <c r="AE830" i="2"/>
  <c r="AE1480" i="2"/>
  <c r="AE1268" i="2"/>
  <c r="AE778" i="2"/>
  <c r="AE900" i="2"/>
  <c r="AE1194" i="2"/>
  <c r="AE1136" i="2"/>
  <c r="AE1301" i="2"/>
  <c r="AF1301" i="2" s="1"/>
  <c r="AO1301" i="2" s="1"/>
  <c r="AE1544" i="2"/>
  <c r="AF1544" i="2" s="1"/>
  <c r="AO1544" i="2" s="1"/>
  <c r="AL48" i="2"/>
  <c r="AL1141" i="2"/>
  <c r="AL789" i="2"/>
  <c r="AL58" i="2"/>
  <c r="AL1548" i="2"/>
  <c r="AL515" i="2"/>
  <c r="AL648" i="2"/>
  <c r="AL295" i="2"/>
  <c r="AL1060" i="2"/>
  <c r="AL854" i="2"/>
  <c r="AL1283" i="2"/>
  <c r="AE49" i="2"/>
  <c r="AE376" i="2"/>
  <c r="AE1159" i="2"/>
  <c r="AE1433" i="2"/>
  <c r="AE1364" i="2"/>
  <c r="AE398" i="2"/>
  <c r="AE116" i="2"/>
  <c r="AE1449" i="2"/>
  <c r="AE643" i="2"/>
  <c r="AE820" i="2"/>
  <c r="AE1043" i="2"/>
  <c r="AE1370" i="2"/>
  <c r="AE895" i="2"/>
  <c r="AE225" i="2"/>
  <c r="AE223" i="2"/>
  <c r="AE534" i="2"/>
  <c r="AE1288" i="2"/>
  <c r="AE979" i="2"/>
  <c r="AE771" i="2"/>
  <c r="AE798" i="2"/>
  <c r="AE1530" i="2"/>
  <c r="AE1526" i="2"/>
  <c r="AE993" i="2"/>
  <c r="AE1498" i="2"/>
  <c r="AL90" i="2"/>
  <c r="AL1355" i="2"/>
  <c r="AM1355" i="2" s="1"/>
  <c r="AL845" i="2"/>
  <c r="AL64" i="2"/>
  <c r="AL551" i="2"/>
  <c r="AL454" i="2"/>
  <c r="AM454" i="2" s="1"/>
  <c r="AL747" i="2"/>
  <c r="AL286" i="2"/>
  <c r="AL1170" i="2"/>
  <c r="AL852" i="2"/>
  <c r="AL1359" i="2"/>
  <c r="AE103" i="2"/>
  <c r="AE427" i="2"/>
  <c r="AE1270" i="2"/>
  <c r="AE789" i="2"/>
  <c r="AE885" i="2"/>
  <c r="AE71" i="2"/>
  <c r="AE133" i="2"/>
  <c r="AE1114" i="2"/>
  <c r="AE627" i="2"/>
  <c r="AE654" i="2"/>
  <c r="AE608" i="2"/>
  <c r="AE1452" i="2"/>
  <c r="AE1039" i="2"/>
  <c r="AE576" i="2"/>
  <c r="AE231" i="2"/>
  <c r="AE577" i="2"/>
  <c r="AE1375" i="2"/>
  <c r="AE1146" i="2"/>
  <c r="AE906" i="2"/>
  <c r="AE807" i="2"/>
  <c r="AE1589" i="2"/>
  <c r="AE1312" i="2"/>
  <c r="AE1197" i="2"/>
  <c r="AE1573" i="2"/>
  <c r="AL47" i="2"/>
  <c r="AM47" i="2" s="1"/>
  <c r="AL310" i="2"/>
  <c r="AL503" i="2"/>
  <c r="AL212" i="2"/>
  <c r="AM212" i="2" s="1"/>
  <c r="AL936" i="2"/>
  <c r="AL476" i="2"/>
  <c r="AL1299" i="2"/>
  <c r="AL623" i="2"/>
  <c r="AL782" i="2"/>
  <c r="AL1108" i="2"/>
  <c r="AL1455" i="2"/>
  <c r="AE37" i="2"/>
  <c r="AE650" i="2"/>
  <c r="AE663" i="2"/>
  <c r="AE1504" i="2"/>
  <c r="AE341" i="2"/>
  <c r="AE59" i="2"/>
  <c r="AE187" i="2"/>
  <c r="AE1360" i="2"/>
  <c r="AE630" i="2"/>
  <c r="AE1106" i="2"/>
  <c r="AE779" i="2"/>
  <c r="AE1290" i="2"/>
  <c r="AE1205" i="2"/>
  <c r="AE215" i="2"/>
  <c r="AE416" i="2"/>
  <c r="AE1605" i="2"/>
  <c r="AE918" i="2"/>
  <c r="AE1267" i="2"/>
  <c r="AE1082" i="2"/>
  <c r="AE913" i="2"/>
  <c r="AE1022" i="2"/>
  <c r="AE1034" i="2"/>
  <c r="AE1416" i="2"/>
  <c r="AE1081" i="2"/>
  <c r="AL197" i="2"/>
  <c r="AL499" i="2"/>
  <c r="AL420" i="2"/>
  <c r="AL102" i="2"/>
  <c r="AL1369" i="2"/>
  <c r="AL1191" i="2"/>
  <c r="AL943" i="2"/>
  <c r="AM943" i="2" s="1"/>
  <c r="AL862" i="2"/>
  <c r="AL1309" i="2"/>
  <c r="AL1111" i="2"/>
  <c r="AL1609" i="2"/>
  <c r="AE197" i="2"/>
  <c r="AE615" i="2"/>
  <c r="AF615" i="2" s="1"/>
  <c r="AE571" i="2"/>
  <c r="AE1094" i="2"/>
  <c r="AE609" i="2"/>
  <c r="AE92" i="2"/>
  <c r="AE397" i="2"/>
  <c r="AE585" i="2"/>
  <c r="AE1024" i="2"/>
  <c r="AE955" i="2"/>
  <c r="AE1458" i="2"/>
  <c r="AE1308" i="2"/>
  <c r="AE813" i="2"/>
  <c r="AE160" i="2"/>
  <c r="AE1623" i="2"/>
  <c r="AE930" i="2"/>
  <c r="AF930" i="2" s="1"/>
  <c r="AE1215" i="2"/>
  <c r="AE1497" i="2"/>
  <c r="AE988" i="2"/>
  <c r="AE1422" i="2"/>
  <c r="AE1169" i="2"/>
  <c r="AF1169" i="2" s="1"/>
  <c r="AE1408" i="2"/>
  <c r="AE1613" i="2"/>
  <c r="AE1222" i="2"/>
  <c r="AL449" i="2"/>
  <c r="AL478" i="2"/>
  <c r="AL685" i="2"/>
  <c r="AL156" i="2"/>
  <c r="AL1024" i="2"/>
  <c r="AL903" i="2"/>
  <c r="AL388" i="2"/>
  <c r="AL877" i="2"/>
  <c r="AL1284" i="2"/>
  <c r="AL1035" i="2"/>
  <c r="AL1427" i="2"/>
  <c r="AE691" i="2"/>
  <c r="AE291" i="2"/>
  <c r="AE1052" i="2"/>
  <c r="AE1419" i="2"/>
  <c r="AE1098" i="2"/>
  <c r="AE166" i="2"/>
  <c r="AE311" i="2"/>
  <c r="AE826" i="2"/>
  <c r="AE659" i="2"/>
  <c r="AE651" i="2"/>
  <c r="AE516" i="2"/>
  <c r="AE1540" i="2"/>
  <c r="AE1255" i="2"/>
  <c r="AF1255" i="2" s="1"/>
  <c r="AO1255" i="2" s="1"/>
  <c r="AE375" i="2"/>
  <c r="AE356" i="2"/>
  <c r="AE1097" i="2"/>
  <c r="AE1381" i="2"/>
  <c r="AE1134" i="2"/>
  <c r="AE1546" i="2"/>
  <c r="AE1063" i="2"/>
  <c r="AE1574" i="2"/>
  <c r="AE1569" i="2"/>
  <c r="AE1072" i="2"/>
  <c r="AE1353" i="2"/>
  <c r="AL49" i="2"/>
  <c r="AL770" i="2"/>
  <c r="AL609" i="2"/>
  <c r="AL585" i="2"/>
  <c r="AL938" i="2"/>
  <c r="AM938" i="2" s="1"/>
  <c r="AL163" i="2"/>
  <c r="AL1443" i="2"/>
  <c r="AL923" i="2"/>
  <c r="AL1595" i="2"/>
  <c r="AE105" i="2"/>
  <c r="AE799" i="2"/>
  <c r="AE433" i="2"/>
  <c r="AE767" i="2"/>
  <c r="AE308" i="2"/>
  <c r="AE539" i="2"/>
  <c r="AE605" i="2"/>
  <c r="AE580" i="2"/>
  <c r="AF580" i="2" s="1"/>
  <c r="AE776" i="2"/>
  <c r="AE1183" i="2"/>
  <c r="AE673" i="2"/>
  <c r="AE406" i="2"/>
  <c r="AE1426" i="2"/>
  <c r="AE1190" i="2"/>
  <c r="AE1184" i="2"/>
  <c r="AE1218" i="2"/>
  <c r="AE1012" i="2"/>
  <c r="AE1437" i="2"/>
  <c r="AE1174" i="2"/>
  <c r="AL119" i="2"/>
  <c r="AL1010" i="2"/>
  <c r="AL602" i="2"/>
  <c r="AL809" i="2"/>
  <c r="AM809" i="2" s="1"/>
  <c r="AL1413" i="2"/>
  <c r="AL159" i="2"/>
  <c r="AL1156" i="2"/>
  <c r="AL1153" i="2"/>
  <c r="AL1615" i="2"/>
  <c r="AE378" i="2"/>
  <c r="AE901" i="2"/>
  <c r="AF901" i="2" s="1"/>
  <c r="AE788" i="2"/>
  <c r="AE968" i="2"/>
  <c r="AE55" i="2"/>
  <c r="AE570" i="2"/>
  <c r="AE607" i="2"/>
  <c r="AE712" i="2"/>
  <c r="AE825" i="2"/>
  <c r="AE1559" i="2"/>
  <c r="AE191" i="2"/>
  <c r="AE473" i="2"/>
  <c r="AE1551" i="2"/>
  <c r="AE1512" i="2"/>
  <c r="AE812" i="2"/>
  <c r="AE1300" i="2"/>
  <c r="AE1208" i="2"/>
  <c r="AE1258" i="2"/>
  <c r="AE1254" i="2"/>
  <c r="AL149" i="2"/>
  <c r="AL279" i="2"/>
  <c r="AL1391" i="2"/>
  <c r="AM1391" i="2" s="1"/>
  <c r="AL677" i="2"/>
  <c r="AL1380" i="2"/>
  <c r="AL150" i="2"/>
  <c r="AL965" i="2"/>
  <c r="AL1213" i="2"/>
  <c r="AL1032" i="2"/>
  <c r="AE280" i="2"/>
  <c r="AF280" i="2" s="1"/>
  <c r="AE1131" i="2"/>
  <c r="AE888" i="2"/>
  <c r="AE1216" i="2"/>
  <c r="AE260" i="2"/>
  <c r="AE600" i="2"/>
  <c r="AE719" i="2"/>
  <c r="AE871" i="2"/>
  <c r="AE903" i="2"/>
  <c r="AE648" i="2"/>
  <c r="AE666" i="2"/>
  <c r="AE644" i="2"/>
  <c r="AE832" i="2"/>
  <c r="AE1585" i="2"/>
  <c r="AE1090" i="2"/>
  <c r="AE1385" i="2"/>
  <c r="AE1310" i="2"/>
  <c r="AE1349" i="2"/>
  <c r="AE1289" i="2"/>
  <c r="AF1289" i="2" s="1"/>
  <c r="AO1289" i="2" s="1"/>
  <c r="AL555" i="2"/>
  <c r="AM555" i="2" s="1"/>
  <c r="AL780" i="2"/>
  <c r="AL369" i="2"/>
  <c r="AL1479" i="2"/>
  <c r="AL597" i="2"/>
  <c r="AL375" i="2"/>
  <c r="AL1051" i="2"/>
  <c r="AL1073" i="2"/>
  <c r="AL14" i="2"/>
  <c r="AE298" i="2"/>
  <c r="AE321" i="2"/>
  <c r="AE754" i="2"/>
  <c r="AE361" i="2"/>
  <c r="AE273" i="2"/>
  <c r="AE1008" i="2"/>
  <c r="AE855" i="2"/>
  <c r="AE964" i="2"/>
  <c r="AE975" i="2"/>
  <c r="AE773" i="2"/>
  <c r="AE153" i="2"/>
  <c r="AE1628" i="2"/>
  <c r="AE929" i="2"/>
  <c r="AE1604" i="2"/>
  <c r="AE1461" i="2"/>
  <c r="AE1456" i="2"/>
  <c r="AE1476" i="2"/>
  <c r="AE1249" i="2"/>
  <c r="AE1392" i="2"/>
  <c r="AL1061" i="2"/>
  <c r="AL329" i="2"/>
  <c r="AL95" i="2"/>
  <c r="AL1277" i="2"/>
  <c r="AL1227" i="2"/>
  <c r="AL1230" i="2"/>
  <c r="AL856" i="2"/>
  <c r="AL1442" i="2"/>
  <c r="AL790" i="2"/>
  <c r="AL441" i="2"/>
  <c r="AL1235" i="2"/>
  <c r="AL669" i="2"/>
  <c r="AL1185" i="2"/>
  <c r="AL1422" i="2"/>
  <c r="AL1237" i="2"/>
  <c r="AE149" i="2"/>
  <c r="AE310" i="2"/>
  <c r="AE535" i="2"/>
  <c r="AE714" i="2"/>
  <c r="AE113" i="2"/>
  <c r="AE441" i="2"/>
  <c r="AE1075" i="2"/>
  <c r="AE723" i="2"/>
  <c r="AE518" i="2"/>
  <c r="AE1331" i="2"/>
  <c r="AE266" i="2"/>
  <c r="AF266" i="2" s="1"/>
  <c r="AE348" i="2"/>
  <c r="AE1602" i="2"/>
  <c r="AE917" i="2"/>
  <c r="AE1475" i="2"/>
  <c r="AE1067" i="2"/>
  <c r="AE998" i="2"/>
  <c r="AE1617" i="2"/>
  <c r="AE1283" i="2"/>
  <c r="AL327" i="2"/>
  <c r="AL360" i="2"/>
  <c r="AL294" i="2"/>
  <c r="AL1330" i="2"/>
  <c r="AL753" i="2"/>
  <c r="AL1275" i="2"/>
  <c r="AL112" i="2"/>
  <c r="AL744" i="2"/>
  <c r="AL861" i="2"/>
  <c r="AL761" i="2"/>
  <c r="AL840" i="2"/>
  <c r="AL1145" i="2"/>
  <c r="AE196" i="2"/>
  <c r="AE423" i="2"/>
  <c r="AE617" i="2"/>
  <c r="AE422" i="2"/>
  <c r="AE109" i="2"/>
  <c r="AE612" i="2"/>
  <c r="AE1487" i="2"/>
  <c r="AE1561" i="2"/>
  <c r="AE1545" i="2"/>
  <c r="AE1598" i="2"/>
  <c r="AE928" i="2"/>
  <c r="AE1571" i="2"/>
  <c r="AE1257" i="2"/>
  <c r="AF1257" i="2" s="1"/>
  <c r="AE1298" i="2"/>
  <c r="AE1388" i="2"/>
  <c r="AE1610" i="2"/>
  <c r="AL594" i="2"/>
  <c r="AL660" i="2"/>
  <c r="AL1075" i="2"/>
  <c r="AL1577" i="2"/>
  <c r="AL991" i="2"/>
  <c r="AL1574" i="2"/>
  <c r="AE237" i="2"/>
  <c r="AE705" i="2"/>
  <c r="AE1160" i="2"/>
  <c r="AE451" i="2"/>
  <c r="AF451" i="2" s="1"/>
  <c r="AO451" i="2" s="1"/>
  <c r="AE132" i="2"/>
  <c r="AE610" i="2"/>
  <c r="AE743" i="2"/>
  <c r="AE641" i="2"/>
  <c r="AE689" i="2"/>
  <c r="AE268" i="2"/>
  <c r="AE1344" i="2"/>
  <c r="AE1086" i="2"/>
  <c r="AE1348" i="2"/>
  <c r="AE1597" i="2"/>
  <c r="AE1471" i="2"/>
  <c r="AE165" i="2"/>
  <c r="AL288" i="2"/>
  <c r="AL474" i="2"/>
  <c r="AL643" i="2"/>
  <c r="AL793" i="2"/>
  <c r="AL957" i="2"/>
  <c r="AM957" i="2" s="1"/>
  <c r="AL1399" i="2"/>
  <c r="AE10" i="2"/>
  <c r="AE792" i="2"/>
  <c r="AE307" i="2"/>
  <c r="AE495" i="2"/>
  <c r="AE218" i="2"/>
  <c r="AE861" i="2"/>
  <c r="AE1496" i="2"/>
  <c r="AE718" i="2"/>
  <c r="AE708" i="2"/>
  <c r="AE233" i="2"/>
  <c r="AF233" i="2" s="1"/>
  <c r="AE1026" i="2"/>
  <c r="AE1170" i="2"/>
  <c r="AE1435" i="2"/>
  <c r="AE1121" i="2"/>
  <c r="AE1607" i="2"/>
  <c r="AE138" i="2"/>
  <c r="AL379" i="2"/>
  <c r="AL601" i="2"/>
  <c r="AL657" i="2"/>
  <c r="AL942" i="2"/>
  <c r="AL1048" i="2"/>
  <c r="AL1476" i="2"/>
  <c r="AE73" i="2"/>
  <c r="AE890" i="2"/>
  <c r="AE401" i="2"/>
  <c r="AE1296" i="2"/>
  <c r="AE318" i="2"/>
  <c r="AE936" i="2"/>
  <c r="AE515" i="2"/>
  <c r="AE1070" i="2"/>
  <c r="AE753" i="2"/>
  <c r="AE596" i="2"/>
  <c r="AE1185" i="2"/>
  <c r="AE1201" i="2"/>
  <c r="AF1201" i="2" s="1"/>
  <c r="AE1510" i="2"/>
  <c r="AE1226" i="2"/>
  <c r="AE1000" i="2"/>
  <c r="AL425" i="2"/>
  <c r="AL61" i="2"/>
  <c r="AL743" i="2"/>
  <c r="AL144" i="2"/>
  <c r="AL683" i="2"/>
  <c r="AM683" i="2" s="1"/>
  <c r="AL411" i="2"/>
  <c r="AL955" i="2"/>
  <c r="AL484" i="2"/>
  <c r="AL906" i="2"/>
  <c r="AL1618" i="2"/>
  <c r="AE1594" i="2"/>
  <c r="AE230" i="2"/>
  <c r="AE1211" i="2"/>
  <c r="AE60" i="2"/>
  <c r="AE1096" i="2"/>
  <c r="AE1503" i="2"/>
  <c r="AE765" i="2"/>
  <c r="AE1240" i="2"/>
  <c r="AF1240" i="2" s="1"/>
  <c r="AO1240" i="2" s="1"/>
  <c r="AE146" i="2"/>
  <c r="AE722" i="2"/>
  <c r="AE894" i="2"/>
  <c r="AE1588" i="2"/>
  <c r="AE1586" i="2"/>
  <c r="AE1341" i="2"/>
  <c r="AE1591" i="2"/>
  <c r="AL331" i="2"/>
  <c r="AL166" i="2"/>
  <c r="AL1178" i="2"/>
  <c r="AL1119" i="2"/>
  <c r="AL1361" i="2"/>
  <c r="AE379" i="2"/>
  <c r="AE264" i="2"/>
  <c r="AE1536" i="2"/>
  <c r="AE258" i="2"/>
  <c r="AE741" i="2"/>
  <c r="AE667" i="2"/>
  <c r="AE1532" i="2"/>
  <c r="AE560" i="2"/>
  <c r="AE959" i="2"/>
  <c r="AE1560" i="2"/>
  <c r="AE1035" i="2"/>
  <c r="AE997" i="2"/>
  <c r="AL470" i="2"/>
  <c r="AL130" i="2"/>
  <c r="AL1276" i="2"/>
  <c r="AL959" i="2"/>
  <c r="AL1617" i="2"/>
  <c r="AE739" i="2"/>
  <c r="AE274" i="2"/>
  <c r="AE354" i="2"/>
  <c r="AE881" i="2"/>
  <c r="AE842" i="2"/>
  <c r="AE1178" i="2"/>
  <c r="AE304" i="2"/>
  <c r="AE1210" i="2"/>
  <c r="AE989" i="2"/>
  <c r="AE1154" i="2"/>
  <c r="AE1074" i="2"/>
  <c r="AE1044" i="2"/>
  <c r="AL387" i="2"/>
  <c r="AL109" i="2"/>
  <c r="AL1371" i="2"/>
  <c r="AL989" i="2"/>
  <c r="AL1179" i="2"/>
  <c r="AE305" i="2"/>
  <c r="AE301" i="2"/>
  <c r="AE1171" i="2"/>
  <c r="AE1161" i="2"/>
  <c r="AE971" i="2"/>
  <c r="AE1517" i="2"/>
  <c r="AE224" i="2"/>
  <c r="AE1002" i="2"/>
  <c r="AE992" i="2"/>
  <c r="AE829" i="2"/>
  <c r="AE1404" i="2"/>
  <c r="AE1167" i="2"/>
  <c r="AL1386" i="2"/>
  <c r="AL526" i="2"/>
  <c r="AL700" i="2"/>
  <c r="AL1011" i="2"/>
  <c r="AL1384" i="2"/>
  <c r="AE963" i="2"/>
  <c r="AE1325" i="2"/>
  <c r="AE63" i="2"/>
  <c r="AE1521" i="2"/>
  <c r="AE614" i="2"/>
  <c r="AF614" i="2" s="1"/>
  <c r="AE1397" i="2"/>
  <c r="AE468" i="2"/>
  <c r="AE879" i="2"/>
  <c r="AE1389" i="2"/>
  <c r="AE818" i="2"/>
  <c r="AE1531" i="2"/>
  <c r="AE1130" i="2"/>
  <c r="AL371" i="2"/>
  <c r="AL1101" i="2"/>
  <c r="AL475" i="2"/>
  <c r="AM475" i="2" s="1"/>
  <c r="AL1468" i="2"/>
  <c r="AE11" i="2"/>
  <c r="AE479" i="2"/>
  <c r="AE1323" i="2"/>
  <c r="AE345" i="2"/>
  <c r="AE1055" i="2"/>
  <c r="AE500" i="2"/>
  <c r="AL364" i="2"/>
  <c r="AL7" i="2"/>
  <c r="AL1567" i="2"/>
  <c r="AL477" i="2"/>
  <c r="AL1605" i="2"/>
  <c r="AL1093" i="2"/>
  <c r="AE1025" i="2"/>
  <c r="AE1303" i="2"/>
  <c r="AF1303" i="2" s="1"/>
  <c r="AE391" i="2"/>
  <c r="AE352" i="2"/>
  <c r="AE501" i="2"/>
  <c r="AE642" i="2"/>
  <c r="AE943" i="2"/>
  <c r="AE437" i="2"/>
  <c r="AE1334" i="2"/>
  <c r="AE1396" i="2"/>
  <c r="AE1343" i="2"/>
  <c r="AE1328" i="2"/>
  <c r="AE1483" i="2"/>
  <c r="AE1307" i="2"/>
  <c r="AE1062" i="2"/>
  <c r="AE193" i="2"/>
  <c r="AF193" i="2" s="1"/>
  <c r="AE726" i="2"/>
  <c r="AE721" i="2"/>
  <c r="AE728" i="2"/>
  <c r="AE1219" i="2"/>
  <c r="AE42" i="2"/>
  <c r="AL1493" i="2"/>
  <c r="AL884" i="2"/>
  <c r="AL447" i="2"/>
  <c r="AE1473" i="2"/>
  <c r="AE1107" i="2"/>
  <c r="AE1445" i="2"/>
  <c r="AE171" i="2"/>
  <c r="AE1572" i="2"/>
  <c r="AE1553" i="2"/>
  <c r="AE243" i="2"/>
  <c r="AE845" i="2"/>
  <c r="AE38" i="2"/>
  <c r="AL909" i="2"/>
  <c r="AL806" i="2"/>
  <c r="AL699" i="2"/>
  <c r="AE1600" i="2"/>
  <c r="AE1084" i="2"/>
  <c r="AE1018" i="2"/>
  <c r="AE1196" i="2"/>
  <c r="AE154" i="2"/>
  <c r="AE1519" i="2"/>
  <c r="AE1101" i="2"/>
  <c r="AE53" i="2"/>
  <c r="AE467" i="2"/>
  <c r="AF467" i="2" s="1"/>
  <c r="AE164" i="2"/>
  <c r="AL812" i="2"/>
  <c r="AL1451" i="2"/>
  <c r="AL631" i="2"/>
  <c r="AE1580" i="2"/>
  <c r="AE1401" i="2"/>
  <c r="AE794" i="2"/>
  <c r="AE839" i="2"/>
  <c r="AE144" i="2"/>
  <c r="AF144" i="2" s="1"/>
  <c r="AE1293" i="2"/>
  <c r="AE589" i="2"/>
  <c r="AE51" i="2"/>
  <c r="AE246" i="2"/>
  <c r="AE157" i="2"/>
  <c r="AL1311" i="2"/>
  <c r="AL1077" i="2"/>
  <c r="AL504" i="2"/>
  <c r="AE1552" i="2"/>
  <c r="AE985" i="2"/>
  <c r="AE977" i="2"/>
  <c r="AE1275" i="2"/>
  <c r="AE678" i="2"/>
  <c r="AE522" i="2"/>
  <c r="AE1448" i="2"/>
  <c r="AE135" i="2"/>
  <c r="AE1182" i="2"/>
  <c r="AE124" i="2"/>
  <c r="AL1082" i="2"/>
  <c r="AL483" i="2"/>
  <c r="AL1138" i="2"/>
  <c r="AI131" i="2"/>
  <c r="AI57" i="2"/>
  <c r="AI36" i="2"/>
  <c r="AI107" i="2"/>
  <c r="AE1516" i="2"/>
  <c r="AE1286" i="2"/>
  <c r="AE730" i="2"/>
  <c r="AE877" i="2"/>
  <c r="AE208" i="2"/>
  <c r="AE1515" i="2"/>
  <c r="AE1369" i="2"/>
  <c r="AE65" i="2"/>
  <c r="AE595" i="2"/>
  <c r="AE96" i="2"/>
  <c r="AL1110" i="2"/>
  <c r="AL871" i="2"/>
  <c r="AL535" i="2"/>
  <c r="AE1595" i="2"/>
  <c r="AE1242" i="2"/>
  <c r="AE746" i="2"/>
  <c r="AE808" i="2"/>
  <c r="AE184" i="2"/>
  <c r="AE1004" i="2"/>
  <c r="AE1176" i="2"/>
  <c r="AE74" i="2"/>
  <c r="AE1031" i="2"/>
  <c r="AE67" i="2"/>
  <c r="AL805" i="2"/>
  <c r="AL1088" i="2"/>
  <c r="AL347" i="2"/>
  <c r="AE1455" i="2"/>
  <c r="AE1073" i="2"/>
  <c r="AE1309" i="2"/>
  <c r="AE1041" i="2"/>
  <c r="AE190" i="2"/>
  <c r="AE863" i="2"/>
  <c r="AE859" i="2"/>
  <c r="AE83" i="2"/>
  <c r="AE400" i="2"/>
  <c r="AE5" i="2"/>
  <c r="AL1137" i="2"/>
  <c r="AL723" i="2"/>
  <c r="AL232" i="2"/>
  <c r="AM232" i="2" s="1"/>
  <c r="AI1133" i="2"/>
  <c r="AI482" i="2"/>
  <c r="AI1265" i="2"/>
  <c r="AI1104" i="2"/>
  <c r="AI284" i="2"/>
  <c r="AI250" i="2"/>
  <c r="AI50" i="2"/>
  <c r="AI265" i="2"/>
  <c r="AI29" i="2"/>
  <c r="AI13" i="2"/>
  <c r="AI41" i="2"/>
  <c r="AE1359" i="2"/>
  <c r="AE1059" i="2"/>
  <c r="AE1207" i="2"/>
  <c r="AE970" i="2"/>
  <c r="AE1076" i="2"/>
  <c r="AE638" i="2"/>
  <c r="AE1383" i="2"/>
  <c r="AE1373" i="2"/>
  <c r="AE1151" i="2"/>
  <c r="AE4" i="2"/>
  <c r="AF4" i="2" s="1"/>
  <c r="AL1079" i="2"/>
  <c r="AL614" i="2"/>
  <c r="AL1031" i="2"/>
  <c r="AI1324" i="2"/>
  <c r="AI1078" i="2"/>
  <c r="AI1527" i="2"/>
  <c r="AI1494" i="2"/>
  <c r="AI1539" i="2"/>
  <c r="AI1173" i="2"/>
  <c r="AI1589" i="2"/>
  <c r="AI1140" i="2"/>
  <c r="AI798" i="2"/>
  <c r="AI778" i="2"/>
  <c r="AI824" i="2"/>
  <c r="AE1568" i="2"/>
  <c r="AE870" i="2"/>
  <c r="AE801" i="2"/>
  <c r="AE862" i="2"/>
  <c r="AE1336" i="2"/>
  <c r="AE817" i="2"/>
  <c r="AE920" i="2"/>
  <c r="AE1391" i="2"/>
  <c r="AE587" i="2"/>
  <c r="AE276" i="2"/>
  <c r="AL930" i="2"/>
  <c r="AL491" i="2"/>
  <c r="AM491" i="2" s="1"/>
  <c r="AL902" i="2"/>
  <c r="AE1281" i="2"/>
  <c r="AE1354" i="2"/>
  <c r="AE766" i="2"/>
  <c r="AE620" i="2"/>
  <c r="AE1001" i="2"/>
  <c r="AF1001" i="2" s="1"/>
  <c r="AO1001" i="2" s="1"/>
  <c r="AE656" i="2"/>
  <c r="AE674" i="2"/>
  <c r="AE488" i="2"/>
  <c r="AE499" i="2"/>
  <c r="AL1498" i="2"/>
  <c r="AM1498" i="2" s="1"/>
  <c r="AL749" i="2"/>
  <c r="AM749" i="2" s="1"/>
  <c r="AL403" i="2"/>
  <c r="AL247" i="2"/>
  <c r="AE1237" i="2"/>
  <c r="AF1237" i="2" s="1"/>
  <c r="AO1237" i="2" s="1"/>
  <c r="AE1285" i="2"/>
  <c r="AE782" i="2"/>
  <c r="AE524" i="2"/>
  <c r="AE857" i="2"/>
  <c r="AE545" i="2"/>
  <c r="AE616" i="2"/>
  <c r="AE415" i="2"/>
  <c r="AE367" i="2"/>
  <c r="AL1402" i="2"/>
  <c r="AL823" i="2"/>
  <c r="AL1438" i="2"/>
  <c r="AL1279" i="2"/>
  <c r="R39" i="2"/>
  <c r="T39" i="2" s="1"/>
  <c r="R164" i="2"/>
  <c r="T164" i="2" s="1"/>
  <c r="R120" i="2"/>
  <c r="T120" i="2" s="1"/>
  <c r="R276" i="2"/>
  <c r="T276" i="2" s="1"/>
  <c r="W932" i="2"/>
  <c r="Y932" i="2" s="1"/>
  <c r="W1282" i="2"/>
  <c r="Y1282" i="2" s="1"/>
  <c r="W245" i="2"/>
  <c r="Y245" i="2" s="1"/>
  <c r="W367" i="2"/>
  <c r="Y367" i="2" s="1"/>
  <c r="W313" i="2"/>
  <c r="Y313" i="2" s="1"/>
  <c r="W890" i="2"/>
  <c r="Y890" i="2" s="1"/>
  <c r="W368" i="2"/>
  <c r="Y368" i="2" s="1"/>
  <c r="W427" i="2"/>
  <c r="Y427" i="2" s="1"/>
  <c r="W466" i="2"/>
  <c r="Y466" i="2" s="1"/>
  <c r="W878" i="2"/>
  <c r="Y878" i="2" s="1"/>
  <c r="W143" i="2"/>
  <c r="Y143" i="2" s="1"/>
  <c r="W37" i="2"/>
  <c r="Y37" i="2" s="1"/>
  <c r="W104" i="2"/>
  <c r="Y104" i="2" s="1"/>
  <c r="W67" i="2"/>
  <c r="Y67" i="2" s="1"/>
  <c r="W173" i="2"/>
  <c r="Y173" i="2" s="1"/>
  <c r="AB768" i="2"/>
  <c r="AB921" i="2"/>
  <c r="AB966" i="2"/>
  <c r="AB1446" i="2"/>
  <c r="AB926" i="2"/>
  <c r="AB512" i="2"/>
  <c r="AB1120" i="2"/>
  <c r="AB950" i="2"/>
  <c r="AB1313" i="2"/>
  <c r="AB797" i="2"/>
  <c r="AB607" i="2"/>
  <c r="AB1075" i="2"/>
  <c r="AB1383" i="2"/>
  <c r="AB1450" i="2"/>
  <c r="AB570" i="2"/>
  <c r="AB628" i="2"/>
  <c r="AB158" i="2"/>
  <c r="AB123" i="2"/>
  <c r="AB61" i="2"/>
  <c r="AB65" i="2"/>
  <c r="AF65" i="2" s="1"/>
  <c r="AB1271" i="2"/>
  <c r="AB684" i="2"/>
  <c r="AB363" i="2"/>
  <c r="AB790" i="2"/>
  <c r="AF790" i="2" s="1"/>
  <c r="AO790" i="2" s="1"/>
  <c r="AB660" i="2"/>
  <c r="AB958" i="2"/>
  <c r="AB452" i="2"/>
  <c r="AB228" i="2"/>
  <c r="AB626" i="2"/>
  <c r="AB902" i="2"/>
  <c r="AB1009" i="2"/>
  <c r="AB254" i="2"/>
  <c r="AB1345" i="2"/>
  <c r="AB619" i="2"/>
  <c r="AB289" i="2"/>
  <c r="AB1346" i="2"/>
  <c r="AB328" i="2"/>
  <c r="AB449" i="2"/>
  <c r="AB68" i="2"/>
  <c r="AB181" i="2"/>
  <c r="AB44" i="2"/>
  <c r="AB28" i="2"/>
  <c r="AB80" i="2"/>
  <c r="AE1198" i="2"/>
  <c r="AF1198" i="2" s="1"/>
  <c r="AO1198" i="2" s="1"/>
  <c r="AE1213" i="2"/>
  <c r="AE805" i="2"/>
  <c r="AE711" i="2"/>
  <c r="AE781" i="2"/>
  <c r="AE554" i="2"/>
  <c r="AE1450" i="2"/>
  <c r="AE1005" i="2"/>
  <c r="AE584" i="2"/>
  <c r="AL1328" i="2"/>
  <c r="AL704" i="2"/>
  <c r="AL1367" i="2"/>
  <c r="AL1166" i="2"/>
  <c r="AI1130" i="2"/>
  <c r="AI1591" i="2"/>
  <c r="AI1249" i="2"/>
  <c r="AI1424" i="2"/>
  <c r="AI1466" i="2"/>
  <c r="AI1597" i="2"/>
  <c r="AI1285" i="2"/>
  <c r="AI916" i="2"/>
  <c r="AI1435" i="2"/>
  <c r="AI1387" i="2"/>
  <c r="AI1588" i="2"/>
  <c r="AI1268" i="2"/>
  <c r="AI967" i="2"/>
  <c r="AI1415" i="2"/>
  <c r="AI1581" i="2"/>
  <c r="AI830" i="2"/>
  <c r="AI1041" i="2"/>
  <c r="AI1630" i="2"/>
  <c r="AI406" i="2"/>
  <c r="AI268" i="2"/>
  <c r="AI171" i="2"/>
  <c r="AI185" i="2"/>
  <c r="AI1570" i="2"/>
  <c r="AI1172" i="2"/>
  <c r="AI773" i="2"/>
  <c r="AI1418" i="2"/>
  <c r="AI1290" i="2"/>
  <c r="AI1517" i="2"/>
  <c r="AI738" i="2"/>
  <c r="AI558" i="2"/>
  <c r="AI1103" i="2"/>
  <c r="AI1409" i="2"/>
  <c r="AI1486" i="2"/>
  <c r="AI501" i="2"/>
  <c r="AI1553" i="2"/>
  <c r="AI1038" i="2"/>
  <c r="AI557" i="2"/>
  <c r="AI616" i="2"/>
  <c r="AI618" i="2"/>
  <c r="AI569" i="2"/>
  <c r="AI176" i="2"/>
  <c r="AI198" i="2"/>
  <c r="AI148" i="2"/>
  <c r="AI114" i="2"/>
  <c r="AI210" i="2"/>
  <c r="AI540" i="2"/>
  <c r="AI337" i="2"/>
  <c r="AI783" i="2"/>
  <c r="AI1115" i="2"/>
  <c r="AI1202" i="2"/>
  <c r="AI377" i="2"/>
  <c r="AI1347" i="2"/>
  <c r="AI617" i="2"/>
  <c r="AI264" i="2"/>
  <c r="AI279" i="2"/>
  <c r="AI297" i="2"/>
  <c r="AI1131" i="2"/>
  <c r="AI566" i="2"/>
  <c r="AI281" i="2"/>
  <c r="AI592" i="2"/>
  <c r="AI470" i="2"/>
  <c r="AI756" i="2"/>
  <c r="AI106" i="2"/>
  <c r="AI544" i="2"/>
  <c r="AI49" i="2"/>
  <c r="AI96" i="2"/>
  <c r="AI122" i="2"/>
  <c r="AI8" i="2"/>
  <c r="AM8" i="2" s="1"/>
  <c r="AI254" i="2"/>
  <c r="AI1345" i="2"/>
  <c r="AI619" i="2"/>
  <c r="AI289" i="2"/>
  <c r="AI1346" i="2"/>
  <c r="AI328" i="2"/>
  <c r="AI1222" i="2"/>
  <c r="AI1612" i="2"/>
  <c r="AI1358" i="2"/>
  <c r="AI1541" i="2"/>
  <c r="AI1312" i="2"/>
  <c r="AI1042" i="2"/>
  <c r="AI1423" i="2"/>
  <c r="AI934" i="2"/>
  <c r="AI1558" i="2"/>
  <c r="AI1482" i="2"/>
  <c r="AI695" i="2"/>
  <c r="AI1399" i="2"/>
  <c r="AI1108" i="2"/>
  <c r="AI849" i="2"/>
  <c r="AI1164" i="2"/>
  <c r="AI1468" i="2"/>
  <c r="AI1477" i="2"/>
  <c r="AI1506" i="2"/>
  <c r="AI877" i="2"/>
  <c r="AI577" i="2"/>
  <c r="AI496" i="2"/>
  <c r="AI1623" i="2"/>
  <c r="AI203" i="2"/>
  <c r="AI162" i="2"/>
  <c r="AI269" i="2"/>
  <c r="AI821" i="2"/>
  <c r="AI1566" i="2"/>
  <c r="AI995" i="2"/>
  <c r="AI1308" i="2"/>
  <c r="AI1370" i="2"/>
  <c r="AI667" i="2"/>
  <c r="AI1291" i="2"/>
  <c r="AI656" i="2"/>
  <c r="AI1513" i="2"/>
  <c r="AI1406" i="2"/>
  <c r="AI372" i="2"/>
  <c r="AI1117" i="2"/>
  <c r="AI686" i="2"/>
  <c r="AI1448" i="2"/>
  <c r="AI731" i="2"/>
  <c r="AI531" i="2"/>
  <c r="AI822" i="2"/>
  <c r="AI1556" i="2"/>
  <c r="AI318" i="2"/>
  <c r="AI101" i="2"/>
  <c r="AI117" i="2"/>
  <c r="AI135" i="2"/>
  <c r="AI1567" i="2"/>
  <c r="AI1069" i="2"/>
  <c r="AI488" i="2"/>
  <c r="AI1259" i="2"/>
  <c r="AI1087" i="2"/>
  <c r="AI1419" i="2"/>
  <c r="AI715" i="2"/>
  <c r="AI380" i="2"/>
  <c r="AI1065" i="2"/>
  <c r="AI329" i="2"/>
  <c r="AI270" i="2"/>
  <c r="AI425" i="2"/>
  <c r="AI330" i="2"/>
  <c r="AI1020" i="2"/>
  <c r="AI1208" i="2"/>
  <c r="AI1059" i="2"/>
  <c r="AI1586" i="2"/>
  <c r="AI974" i="2"/>
  <c r="AI1307" i="2"/>
  <c r="AI1311" i="2"/>
  <c r="AI782" i="2"/>
  <c r="AI1497" i="2"/>
  <c r="AI1079" i="2"/>
  <c r="AI1584" i="2"/>
  <c r="AI1502" i="2"/>
  <c r="AI840" i="2"/>
  <c r="AI534" i="2"/>
  <c r="AI586" i="2"/>
  <c r="AI692" i="2"/>
  <c r="AI179" i="2"/>
  <c r="AI150" i="2"/>
  <c r="AI225" i="2"/>
  <c r="AI786" i="2"/>
  <c r="AI1524" i="2"/>
  <c r="AI925" i="2"/>
  <c r="AI1214" i="2"/>
  <c r="AI1273" i="2"/>
  <c r="AI645" i="2"/>
  <c r="AI1191" i="2"/>
  <c r="AI545" i="2"/>
  <c r="AI1434" i="2"/>
  <c r="AI1318" i="2"/>
  <c r="AI409" i="2"/>
  <c r="AI1050" i="2"/>
  <c r="AI655" i="2"/>
  <c r="AI1369" i="2"/>
  <c r="AI677" i="2"/>
  <c r="AI529" i="2"/>
  <c r="AI698" i="2"/>
  <c r="AI1620" i="2"/>
  <c r="AI261" i="2"/>
  <c r="AI98" i="2"/>
  <c r="AI99" i="2"/>
  <c r="AI113" i="2"/>
  <c r="AI1523" i="2"/>
  <c r="AI947" i="2"/>
  <c r="AI447" i="2"/>
  <c r="AI1143" i="2"/>
  <c r="AI954" i="2"/>
  <c r="AI1325" i="2"/>
  <c r="AI631" i="2"/>
  <c r="AI307" i="2"/>
  <c r="AI932" i="2"/>
  <c r="AI1282" i="2"/>
  <c r="AI245" i="2"/>
  <c r="AI367" i="2"/>
  <c r="AI313" i="2"/>
  <c r="AI890" i="2"/>
  <c r="AI368" i="2"/>
  <c r="AI427" i="2"/>
  <c r="AI466" i="2"/>
  <c r="AI878" i="2"/>
  <c r="AI143" i="2"/>
  <c r="AI37" i="2"/>
  <c r="AI104" i="2"/>
  <c r="AI67" i="2"/>
  <c r="AI173" i="2"/>
  <c r="AI982" i="2"/>
  <c r="AI1276" i="2"/>
  <c r="AI665" i="2"/>
  <c r="AI1490" i="2"/>
  <c r="AI785" i="2"/>
  <c r="AI1088" i="2"/>
  <c r="AI1212" i="2"/>
  <c r="AI440" i="2"/>
  <c r="AI1367" i="2"/>
  <c r="AI729" i="2"/>
  <c r="AI1548" i="2"/>
  <c r="AI1453" i="2"/>
  <c r="AI509" i="2"/>
  <c r="AI320" i="2"/>
  <c r="AI194" i="2"/>
  <c r="AM194" i="2" s="1"/>
  <c r="AI428" i="2"/>
  <c r="AI88" i="2"/>
  <c r="AI64" i="2"/>
  <c r="AI118" i="2"/>
  <c r="AI421" i="2"/>
  <c r="AI1322" i="2"/>
  <c r="AI553" i="2"/>
  <c r="AI763" i="2"/>
  <c r="AI828" i="2"/>
  <c r="AI458" i="2"/>
  <c r="AI1014" i="2"/>
  <c r="AI410" i="2"/>
  <c r="AI1182" i="2"/>
  <c r="AI1010" i="2"/>
  <c r="AI230" i="2"/>
  <c r="AI799" i="2"/>
  <c r="AI429" i="2"/>
  <c r="AI1166" i="2"/>
  <c r="AI419" i="2"/>
  <c r="AI331" i="2"/>
  <c r="AI490" i="2"/>
  <c r="AI581" i="2"/>
  <c r="AI241" i="2"/>
  <c r="AI27" i="2"/>
  <c r="AI40" i="2"/>
  <c r="AI46" i="2"/>
  <c r="AI1495" i="2"/>
  <c r="AI1180" i="2"/>
  <c r="AI935" i="2"/>
  <c r="AI1215" i="2"/>
  <c r="AI1100" i="2"/>
  <c r="AI1294" i="2"/>
  <c r="AI1002" i="2"/>
  <c r="AI1628" i="2"/>
  <c r="AI262" i="2"/>
  <c r="AI392" i="2"/>
  <c r="AI465" i="2"/>
  <c r="AI224" i="2"/>
  <c r="AI1545" i="2"/>
  <c r="AI1039" i="2"/>
  <c r="AI670" i="2"/>
  <c r="AI726" i="2"/>
  <c r="AI759" i="2"/>
  <c r="AI1199" i="2"/>
  <c r="AI638" i="2"/>
  <c r="AI500" i="2"/>
  <c r="AI774" i="2"/>
  <c r="AI654" i="2"/>
  <c r="AI971" i="2"/>
  <c r="AI721" i="2"/>
  <c r="AI1465" i="2"/>
  <c r="AI696" i="2"/>
  <c r="AI1029" i="2"/>
  <c r="AI1114" i="2"/>
  <c r="AI533" i="2"/>
  <c r="AI352" i="2"/>
  <c r="AI126" i="2"/>
  <c r="AI434" i="2"/>
  <c r="AI308" i="2"/>
  <c r="AI63" i="2"/>
  <c r="AI931" i="2"/>
  <c r="AI495" i="2"/>
  <c r="AI1351" i="2"/>
  <c r="AI567" i="2"/>
  <c r="AI448" i="2"/>
  <c r="AI661" i="2"/>
  <c r="AI283" i="2"/>
  <c r="AI1160" i="2"/>
  <c r="AI399" i="2"/>
  <c r="AI578" i="2"/>
  <c r="AI663" i="2"/>
  <c r="AI1554" i="2"/>
  <c r="AI1013" i="2"/>
  <c r="AI439" i="2"/>
  <c r="AI1144" i="2"/>
  <c r="AI963" i="2"/>
  <c r="AI1350" i="2"/>
  <c r="AI195" i="2"/>
  <c r="AI54" i="2"/>
  <c r="AI211" i="2"/>
  <c r="AI22" i="2"/>
  <c r="AI6" i="2"/>
  <c r="AI30" i="2"/>
  <c r="AI1289" i="2"/>
  <c r="AI1254" i="2"/>
  <c r="AI997" i="2"/>
  <c r="AI1416" i="2"/>
  <c r="AI1575" i="2"/>
  <c r="AI1401" i="2"/>
  <c r="AI1068" i="2"/>
  <c r="AI1530" i="2"/>
  <c r="AI987" i="2"/>
  <c r="AI829" i="2"/>
  <c r="AI1546" i="2"/>
  <c r="AI730" i="2"/>
  <c r="AI1394" i="2"/>
  <c r="AI1105" i="2"/>
  <c r="AI1603" i="2"/>
  <c r="AI1062" i="2"/>
  <c r="AI929" i="2"/>
  <c r="AI1123" i="2"/>
  <c r="AI1412" i="2"/>
  <c r="AI644" i="2"/>
  <c r="AI223" i="2"/>
  <c r="AI263" i="2"/>
  <c r="AI306" i="2"/>
  <c r="AI304" i="2"/>
  <c r="AI1420" i="2"/>
  <c r="AI895" i="2"/>
  <c r="AI1583" i="2"/>
  <c r="AI1528" i="2"/>
  <c r="AI680" i="2"/>
  <c r="AI1028" i="2"/>
  <c r="AI590" i="2"/>
  <c r="AI1403" i="2"/>
  <c r="AI651" i="2"/>
  <c r="AI438" i="2"/>
  <c r="AI741" i="2"/>
  <c r="AI1340" i="2"/>
  <c r="AI1064" i="2"/>
  <c r="AI1562" i="2"/>
  <c r="AI980" i="2"/>
  <c r="AI874" i="2"/>
  <c r="AI1168" i="2"/>
  <c r="AI1624" i="2"/>
  <c r="AI556" i="2"/>
  <c r="AI222" i="2"/>
  <c r="AI219" i="2"/>
  <c r="AI255" i="2"/>
  <c r="AI949" i="2"/>
  <c r="AI1336" i="2"/>
  <c r="AI847" i="2"/>
  <c r="AI1549" i="2"/>
  <c r="AI1463" i="2"/>
  <c r="AI641" i="2"/>
  <c r="AI948" i="2"/>
  <c r="AI572" i="2"/>
  <c r="AI1314" i="2"/>
  <c r="AI580" i="2"/>
  <c r="AI450" i="2"/>
  <c r="AI603" i="2"/>
  <c r="AI637" i="2"/>
  <c r="AI1217" i="2"/>
  <c r="AI612" i="2"/>
  <c r="AI734" i="2"/>
  <c r="AI804" i="2"/>
  <c r="AI772" i="2"/>
  <c r="AI209" i="2"/>
  <c r="AI147" i="2"/>
  <c r="AI220" i="2"/>
  <c r="AI169" i="2"/>
  <c r="AI315" i="2"/>
  <c r="AI679" i="2"/>
  <c r="AI391" i="2"/>
  <c r="AI1005" i="2"/>
  <c r="AI1338" i="2"/>
  <c r="AI1411" i="2"/>
  <c r="AI459" i="2"/>
  <c r="AI252" i="2"/>
  <c r="AI795" i="2"/>
  <c r="AI301" i="2"/>
  <c r="AI355" i="2"/>
  <c r="AI395" i="2"/>
  <c r="AI1335" i="2"/>
  <c r="AI717" i="2"/>
  <c r="AI335" i="2"/>
  <c r="AI760" i="2"/>
  <c r="AI639" i="2"/>
  <c r="AI978" i="2"/>
  <c r="AI105" i="2"/>
  <c r="AI287" i="2"/>
  <c r="AI103" i="2"/>
  <c r="AI157" i="2"/>
  <c r="AI199" i="2"/>
  <c r="AI12" i="2"/>
  <c r="AI1044" i="2"/>
  <c r="AI1471" i="2"/>
  <c r="AI1599" i="2"/>
  <c r="AI1478" i="2"/>
  <c r="AI1121" i="2"/>
  <c r="AI1564" i="2"/>
  <c r="AI1063" i="2"/>
  <c r="AI873" i="2"/>
  <c r="AI794" i="2"/>
  <c r="AI771" i="2"/>
  <c r="AI1444" i="2"/>
  <c r="AI1146" i="2"/>
  <c r="AI917" i="2"/>
  <c r="AI1148" i="2"/>
  <c r="AI1026" i="2"/>
  <c r="AI1203" i="2"/>
  <c r="AI1210" i="2"/>
  <c r="AI735" i="2"/>
  <c r="AI231" i="2"/>
  <c r="AI324" i="2"/>
  <c r="AI374" i="2"/>
  <c r="AI266" i="2"/>
  <c r="AI1489" i="2"/>
  <c r="AI952" i="2"/>
  <c r="AI640" i="2"/>
  <c r="AI1572" i="2"/>
  <c r="AI718" i="2"/>
  <c r="AI1113" i="2"/>
  <c r="AI608" i="2"/>
  <c r="AI1481" i="2"/>
  <c r="AI712" i="2"/>
  <c r="AI489" i="2"/>
  <c r="AI842" i="2"/>
  <c r="AI473" i="2"/>
  <c r="AI233" i="2"/>
  <c r="AI193" i="2"/>
  <c r="AI217" i="2"/>
  <c r="AI1596" i="2"/>
  <c r="AI1255" i="2"/>
  <c r="AI803" i="2"/>
  <c r="AI1492" i="2"/>
  <c r="AI1382" i="2"/>
  <c r="AI1561" i="2"/>
  <c r="AI904" i="2"/>
  <c r="AI546" i="2"/>
  <c r="AI1220" i="2"/>
  <c r="AI1496" i="2"/>
  <c r="AI445" i="2"/>
  <c r="AI548" i="2"/>
  <c r="AI613" i="2"/>
  <c r="AI1126" i="2"/>
  <c r="AI591" i="2"/>
  <c r="AI674" i="2"/>
  <c r="AI713" i="2"/>
  <c r="AI668" i="2"/>
  <c r="AI186" i="2"/>
  <c r="AI177" i="2"/>
  <c r="AI183" i="2"/>
  <c r="AI136" i="2"/>
  <c r="AI253" i="2"/>
  <c r="AI599" i="2"/>
  <c r="AI361" i="2"/>
  <c r="AI885" i="2"/>
  <c r="AI1233" i="2"/>
  <c r="AI1315" i="2"/>
  <c r="AI414" i="2"/>
  <c r="AI1433" i="2"/>
  <c r="AI709" i="2"/>
  <c r="AI274" i="2"/>
  <c r="AI296" i="2"/>
  <c r="AI342" i="2"/>
  <c r="AI1236" i="2"/>
  <c r="AI634" i="2"/>
  <c r="AI291" i="2"/>
  <c r="AI676" i="2"/>
  <c r="AI549" i="2"/>
  <c r="AI858" i="2"/>
  <c r="AI97" i="2"/>
  <c r="AI550" i="2"/>
  <c r="AI75" i="2"/>
  <c r="AI124" i="2"/>
  <c r="AI155" i="2"/>
  <c r="AI9" i="2"/>
  <c r="AI930" i="2"/>
  <c r="AI800" i="2"/>
  <c r="AI314" i="2"/>
  <c r="AI382" i="2"/>
  <c r="AI144" i="2"/>
  <c r="AI159" i="2"/>
  <c r="AI1472" i="2"/>
  <c r="AI1001" i="2"/>
  <c r="AI703" i="2"/>
  <c r="AI1240" i="2"/>
  <c r="AI1085" i="2"/>
  <c r="AI1371" i="2"/>
  <c r="AI687" i="2"/>
  <c r="AI486" i="2"/>
  <c r="AI910" i="2"/>
  <c r="AI1235" i="2"/>
  <c r="AI1316" i="2"/>
  <c r="AI436" i="2"/>
  <c r="AI1439" i="2"/>
  <c r="AI882" i="2"/>
  <c r="AI551" i="2"/>
  <c r="AI1525" i="2"/>
  <c r="AI536" i="2"/>
  <c r="AI381" i="2"/>
  <c r="AI180" i="2"/>
  <c r="AI1377" i="2"/>
  <c r="AI110" i="2"/>
  <c r="AI77" i="2"/>
  <c r="AI139" i="2"/>
  <c r="AI455" i="2"/>
  <c r="AI1414" i="2"/>
  <c r="AI621" i="2"/>
  <c r="AI867" i="2"/>
  <c r="AI945" i="2"/>
  <c r="AI340" i="2"/>
  <c r="AI1138" i="2"/>
  <c r="AI467" i="2"/>
  <c r="AI1303" i="2"/>
  <c r="AI1149" i="2"/>
  <c r="AI247" i="2"/>
  <c r="AI174" i="2"/>
  <c r="AI1327" i="2"/>
  <c r="AI896" i="2"/>
  <c r="AI648" i="2"/>
  <c r="AI1054" i="2"/>
  <c r="AI898" i="2"/>
  <c r="AI1178" i="2"/>
  <c r="AI642" i="2"/>
  <c r="AI1413" i="2"/>
  <c r="AI629" i="2"/>
  <c r="AI955" i="2"/>
  <c r="AI1095" i="2"/>
  <c r="AI463" i="2"/>
  <c r="AI1278" i="2"/>
  <c r="AI657" i="2"/>
  <c r="AI1479" i="2"/>
  <c r="AI1365" i="2"/>
  <c r="AI480" i="2"/>
  <c r="AI278" i="2"/>
  <c r="AI216" i="2"/>
  <c r="AI343" i="2"/>
  <c r="AI82" i="2"/>
  <c r="AI58" i="2"/>
  <c r="AM58" i="2" s="1"/>
  <c r="AI100" i="2"/>
  <c r="AI389" i="2"/>
  <c r="AI1216" i="2"/>
  <c r="AI494" i="2"/>
  <c r="AI685" i="2"/>
  <c r="AI744" i="2"/>
  <c r="AI1504" i="2"/>
  <c r="AI889" i="2"/>
  <c r="AI371" i="2"/>
  <c r="AI1052" i="2"/>
  <c r="AI880" i="2"/>
  <c r="AI1270" i="2"/>
  <c r="AI727" i="2"/>
  <c r="AI346" i="2"/>
  <c r="AI1045" i="2"/>
  <c r="AI1362" i="2"/>
  <c r="AI305" i="2"/>
  <c r="AI430" i="2"/>
  <c r="AI1025" i="2"/>
  <c r="AI197" i="2"/>
  <c r="AI24" i="2"/>
  <c r="AI31" i="2"/>
  <c r="AI35" i="2"/>
  <c r="AI14" i="2"/>
  <c r="AM14" i="2" s="1"/>
  <c r="AI1609" i="2"/>
  <c r="AI1384" i="2"/>
  <c r="AI1046" i="2"/>
  <c r="AI1093" i="2"/>
  <c r="AI1135" i="2"/>
  <c r="AI1356" i="2"/>
  <c r="AI1023" i="2"/>
  <c r="AI841" i="2"/>
  <c r="AI1040" i="2"/>
  <c r="AI909" i="2"/>
  <c r="AI1110" i="2"/>
  <c r="AI1086" i="2"/>
  <c r="AI1585" i="2"/>
  <c r="AI1051" i="2"/>
  <c r="AI1288" i="2"/>
  <c r="AI1352" i="2"/>
  <c r="AI879" i="2"/>
  <c r="AI560" i="2"/>
  <c r="AI295" i="2"/>
  <c r="AI724" i="2"/>
  <c r="AI574" i="2"/>
  <c r="AI191" i="2"/>
  <c r="AI1241" i="2"/>
  <c r="AI857" i="2"/>
  <c r="AI1559" i="2"/>
  <c r="AI942" i="2"/>
  <c r="AI815" i="2"/>
  <c r="AI1077" i="2"/>
  <c r="AI597" i="2"/>
  <c r="AI1329" i="2"/>
  <c r="AI513" i="2"/>
  <c r="AI848" i="2"/>
  <c r="AI933" i="2"/>
  <c r="AI1582" i="2"/>
  <c r="AI1187" i="2"/>
  <c r="AI625" i="2"/>
  <c r="AI1366" i="2"/>
  <c r="AI1232" i="2"/>
  <c r="AI1518" i="2"/>
  <c r="AI251" i="2"/>
  <c r="AI248" i="2"/>
  <c r="AI275" i="2"/>
  <c r="AI70" i="2"/>
  <c r="AI53" i="2"/>
  <c r="AI85" i="2"/>
  <c r="AI369" i="2"/>
  <c r="AI1098" i="2"/>
  <c r="AI446" i="2"/>
  <c r="AI601" i="2"/>
  <c r="AI652" i="2"/>
  <c r="AI1428" i="2"/>
  <c r="AI788" i="2"/>
  <c r="AI347" i="2"/>
  <c r="AI919" i="2"/>
  <c r="AI770" i="2"/>
  <c r="AI1159" i="2"/>
  <c r="AI653" i="2"/>
  <c r="AI327" i="2"/>
  <c r="AI912" i="2"/>
  <c r="AI1248" i="2"/>
  <c r="AI1337" i="2"/>
  <c r="AI379" i="2"/>
  <c r="AI1594" i="2"/>
  <c r="AI149" i="2"/>
  <c r="AI20" i="2"/>
  <c r="AI25" i="2"/>
  <c r="AI26" i="2"/>
  <c r="AI167" i="2"/>
  <c r="AI801" i="2"/>
  <c r="AI1592" i="2"/>
  <c r="AI1190" i="2"/>
  <c r="AI965" i="2"/>
  <c r="AI839" i="2"/>
  <c r="AI928" i="2"/>
  <c r="AI620" i="2"/>
  <c r="AI437" i="2"/>
  <c r="AI1619" i="2"/>
  <c r="AI226" i="2"/>
  <c r="AI182" i="2"/>
  <c r="AI317" i="2"/>
  <c r="AI866" i="2"/>
  <c r="AI646" i="2"/>
  <c r="AI1089" i="2"/>
  <c r="AI1397" i="2"/>
  <c r="AI1452" i="2"/>
  <c r="AI702" i="2"/>
  <c r="AI1380" i="2"/>
  <c r="AI765" i="2"/>
  <c r="AI483" i="2"/>
  <c r="AM483" i="2" s="1"/>
  <c r="AI1487" i="2"/>
  <c r="AI403" i="2"/>
  <c r="AI1195" i="2"/>
  <c r="AI719" i="2"/>
  <c r="AI1520" i="2"/>
  <c r="AI784" i="2"/>
  <c r="AI585" i="2"/>
  <c r="AI915" i="2"/>
  <c r="AI562" i="2"/>
  <c r="AI397" i="2"/>
  <c r="AI109" i="2"/>
  <c r="AI141" i="2"/>
  <c r="AI166" i="2"/>
  <c r="AI95" i="2"/>
  <c r="AI1186" i="2"/>
  <c r="AI542" i="2"/>
  <c r="AI1364" i="2"/>
  <c r="AI1211" i="2"/>
  <c r="AI333" i="2"/>
  <c r="AI789" i="2"/>
  <c r="AI401" i="2"/>
  <c r="AI1189" i="2"/>
  <c r="AI373" i="2"/>
  <c r="AI290" i="2"/>
  <c r="AI499" i="2"/>
  <c r="W1223" i="2"/>
  <c r="Y1223" i="2" s="1"/>
  <c r="W1275" i="2"/>
  <c r="Y1275" i="2" s="1"/>
  <c r="W1459" i="2"/>
  <c r="Y1459" i="2" s="1"/>
  <c r="W711" i="2"/>
  <c r="Y711" i="2" s="1"/>
  <c r="W1622" i="2"/>
  <c r="Y1622" i="2" s="1"/>
  <c r="W348" i="2"/>
  <c r="Y348" i="2" s="1"/>
  <c r="W593" i="2"/>
  <c r="Y593" i="2" s="1"/>
  <c r="W666" i="2"/>
  <c r="Y666" i="2" s="1"/>
  <c r="W190" i="2"/>
  <c r="Y190" i="2" s="1"/>
  <c r="W662" i="2"/>
  <c r="Y662" i="2" s="1"/>
  <c r="W1205" i="2"/>
  <c r="Y1205" i="2" s="1"/>
  <c r="W742" i="2"/>
  <c r="Y742" i="2" s="1"/>
  <c r="W838" i="2"/>
  <c r="Y838" i="2" s="1"/>
  <c r="W884" i="2"/>
  <c r="Y884" i="2" s="1"/>
  <c r="W1376" i="2"/>
  <c r="Y1376" i="2" s="1"/>
  <c r="W863" i="2"/>
  <c r="Y863" i="2" s="1"/>
  <c r="W476" i="2"/>
  <c r="Y476" i="2" s="1"/>
  <c r="W964" i="2"/>
  <c r="Y964" i="2" s="1"/>
  <c r="W834" i="2"/>
  <c r="Y834" i="2" s="1"/>
  <c r="W1204" i="2"/>
  <c r="Y1204" i="2" s="1"/>
  <c r="W769" i="2"/>
  <c r="Y769" i="2" s="1"/>
  <c r="W627" i="2"/>
  <c r="Y627" i="2" s="1"/>
  <c r="W936" i="2"/>
  <c r="Y936" i="2" s="1"/>
  <c r="W1251" i="2"/>
  <c r="Y1251" i="2" s="1"/>
  <c r="W1360" i="2"/>
  <c r="Y1360" i="2" s="1"/>
  <c r="W539" i="2"/>
  <c r="Y539" i="2" s="1"/>
  <c r="W526" i="2"/>
  <c r="Y526" i="2" s="1"/>
  <c r="W140" i="2"/>
  <c r="Y140" i="2" s="1"/>
  <c r="W130" i="2"/>
  <c r="Y130" i="2" s="1"/>
  <c r="W55" i="2"/>
  <c r="Y55" i="2" s="1"/>
  <c r="W60" i="2"/>
  <c r="Y60" i="2" s="1"/>
  <c r="W1271" i="2"/>
  <c r="Y1271" i="2" s="1"/>
  <c r="W684" i="2"/>
  <c r="Y684" i="2" s="1"/>
  <c r="W363" i="2"/>
  <c r="Y363" i="2" s="1"/>
  <c r="W790" i="2"/>
  <c r="Y790" i="2" s="1"/>
  <c r="W660" i="2"/>
  <c r="Y660" i="2" s="1"/>
  <c r="W958" i="2"/>
  <c r="Y958" i="2" s="1"/>
  <c r="W452" i="2"/>
  <c r="Y452" i="2" s="1"/>
  <c r="W228" i="2"/>
  <c r="Y228" i="2" s="1"/>
  <c r="W626" i="2"/>
  <c r="Y626" i="2" s="1"/>
  <c r="W902" i="2"/>
  <c r="Y902" i="2" s="1"/>
  <c r="W1009" i="2"/>
  <c r="Y1009" i="2" s="1"/>
  <c r="W254" i="2"/>
  <c r="Y254" i="2" s="1"/>
  <c r="W1345" i="2"/>
  <c r="Y1345" i="2" s="1"/>
  <c r="W619" i="2"/>
  <c r="Y619" i="2" s="1"/>
  <c r="W289" i="2"/>
  <c r="Y289" i="2" s="1"/>
  <c r="W1346" i="2"/>
  <c r="Y1346" i="2" s="1"/>
  <c r="W328" i="2"/>
  <c r="Y328" i="2" s="1"/>
  <c r="W449" i="2"/>
  <c r="Y449" i="2" s="1"/>
  <c r="W68" i="2"/>
  <c r="Y68" i="2" s="1"/>
  <c r="W181" i="2"/>
  <c r="Y181" i="2" s="1"/>
  <c r="W44" i="2"/>
  <c r="Y44" i="2" s="1"/>
  <c r="W28" i="2"/>
  <c r="Y28" i="2" s="1"/>
  <c r="W80" i="2"/>
  <c r="Y80" i="2" s="1"/>
  <c r="AB1324" i="2"/>
  <c r="AB1078" i="2"/>
  <c r="AB1527" i="2"/>
  <c r="AB1494" i="2"/>
  <c r="AB1539" i="2"/>
  <c r="AB1173" i="2"/>
  <c r="AB1589" i="2"/>
  <c r="AB1140" i="2"/>
  <c r="AB798" i="2"/>
  <c r="AB778" i="2"/>
  <c r="AB824" i="2"/>
  <c r="AB1495" i="2"/>
  <c r="AB1180" i="2"/>
  <c r="AB935" i="2"/>
  <c r="AB1215" i="2"/>
  <c r="AB1100" i="2"/>
  <c r="AB1294" i="2"/>
  <c r="AB1002" i="2"/>
  <c r="AB1628" i="2"/>
  <c r="AB262" i="2"/>
  <c r="AB392" i="2"/>
  <c r="AB465" i="2"/>
  <c r="AB224" i="2"/>
  <c r="AB1545" i="2"/>
  <c r="AB1039" i="2"/>
  <c r="AB670" i="2"/>
  <c r="AB726" i="2"/>
  <c r="AB759" i="2"/>
  <c r="AB1199" i="2"/>
  <c r="AB638" i="2"/>
  <c r="AF638" i="2" s="1"/>
  <c r="AB500" i="2"/>
  <c r="AB774" i="2"/>
  <c r="AB654" i="2"/>
  <c r="AB971" i="2"/>
  <c r="AB721" i="2"/>
  <c r="AB1465" i="2"/>
  <c r="AB696" i="2"/>
  <c r="AB1029" i="2"/>
  <c r="AB1114" i="2"/>
  <c r="AB533" i="2"/>
  <c r="AB352" i="2"/>
  <c r="AB126" i="2"/>
  <c r="AB434" i="2"/>
  <c r="AB308" i="2"/>
  <c r="AB63" i="2"/>
  <c r="AB931" i="2"/>
  <c r="AB495" i="2"/>
  <c r="AB1351" i="2"/>
  <c r="AB567" i="2"/>
  <c r="AB448" i="2"/>
  <c r="AB661" i="2"/>
  <c r="AB283" i="2"/>
  <c r="AB1160" i="2"/>
  <c r="AB399" i="2"/>
  <c r="AB578" i="2"/>
  <c r="AB663" i="2"/>
  <c r="AF663" i="2" s="1"/>
  <c r="AB1554" i="2"/>
  <c r="AB1013" i="2"/>
  <c r="AB439" i="2"/>
  <c r="AB1144" i="2"/>
  <c r="AB963" i="2"/>
  <c r="AB1350" i="2"/>
  <c r="AB195" i="2"/>
  <c r="AB54" i="2"/>
  <c r="AB211" i="2"/>
  <c r="AB22" i="2"/>
  <c r="AB6" i="2"/>
  <c r="AB30" i="2"/>
  <c r="AB1032" i="2"/>
  <c r="AB1485" i="2"/>
  <c r="AB1112" i="2"/>
  <c r="AB1229" i="2"/>
  <c r="AB1266" i="2"/>
  <c r="AB1470" i="2"/>
  <c r="AB14" i="2"/>
  <c r="AB1609" i="2"/>
  <c r="AB1384" i="2"/>
  <c r="AB1046" i="2"/>
  <c r="AB1093" i="2"/>
  <c r="AB1135" i="2"/>
  <c r="AB1356" i="2"/>
  <c r="AB1023" i="2"/>
  <c r="AB841" i="2"/>
  <c r="AB1040" i="2"/>
  <c r="AB909" i="2"/>
  <c r="AB1110" i="2"/>
  <c r="AB1086" i="2"/>
  <c r="AB1585" i="2"/>
  <c r="AB1051" i="2"/>
  <c r="AB1288" i="2"/>
  <c r="AB1352" i="2"/>
  <c r="AB879" i="2"/>
  <c r="AB560" i="2"/>
  <c r="AB295" i="2"/>
  <c r="AB724" i="2"/>
  <c r="AB574" i="2"/>
  <c r="AB191" i="2"/>
  <c r="AB1241" i="2"/>
  <c r="AB857" i="2"/>
  <c r="AB1559" i="2"/>
  <c r="AB942" i="2"/>
  <c r="AB815" i="2"/>
  <c r="AB1077" i="2"/>
  <c r="AB597" i="2"/>
  <c r="AB1329" i="2"/>
  <c r="AB513" i="2"/>
  <c r="AB848" i="2"/>
  <c r="AB933" i="2"/>
  <c r="AB1582" i="2"/>
  <c r="AB1187" i="2"/>
  <c r="AB625" i="2"/>
  <c r="AB1366" i="2"/>
  <c r="AB1232" i="2"/>
  <c r="AB1518" i="2"/>
  <c r="AB251" i="2"/>
  <c r="AB248" i="2"/>
  <c r="AB275" i="2"/>
  <c r="AB70" i="2"/>
  <c r="AB53" i="2"/>
  <c r="AB85" i="2"/>
  <c r="AB369" i="2"/>
  <c r="AB1098" i="2"/>
  <c r="AB446" i="2"/>
  <c r="AB601" i="2"/>
  <c r="AB652" i="2"/>
  <c r="AB1428" i="2"/>
  <c r="AB788" i="2"/>
  <c r="AB347" i="2"/>
  <c r="AB919" i="2"/>
  <c r="AB770" i="2"/>
  <c r="AB1159" i="2"/>
  <c r="AB653" i="2"/>
  <c r="AB1610" i="2"/>
  <c r="AB1455" i="2"/>
  <c r="AB1157" i="2"/>
  <c r="AB1349" i="2"/>
  <c r="AB1531" i="2"/>
  <c r="AB1476" i="2"/>
  <c r="AB1145" i="2"/>
  <c r="AB923" i="2"/>
  <c r="AB1252" i="2"/>
  <c r="AB1493" i="2"/>
  <c r="AB1538" i="2"/>
  <c r="AB844" i="2"/>
  <c r="AB1606" i="2"/>
  <c r="AB1256" i="2"/>
  <c r="AB914" i="2"/>
  <c r="AB899" i="2"/>
  <c r="AB991" i="2"/>
  <c r="AB682" i="2"/>
  <c r="AB393" i="2"/>
  <c r="AB704" i="2"/>
  <c r="AB277" i="2"/>
  <c r="AB213" i="2"/>
  <c r="AB388" i="2"/>
  <c r="AB908" i="2"/>
  <c r="AB669" i="2"/>
  <c r="AB1183" i="2"/>
  <c r="AB1474" i="2"/>
  <c r="AB1519" i="2"/>
  <c r="AB737" i="2"/>
  <c r="AB1458" i="2"/>
  <c r="AB817" i="2"/>
  <c r="AB515" i="2"/>
  <c r="AB521" i="2"/>
  <c r="AB444" i="2"/>
  <c r="AB1287" i="2"/>
  <c r="AB748" i="2"/>
  <c r="AB568" i="2"/>
  <c r="AB859" i="2"/>
  <c r="AB720" i="2"/>
  <c r="AB1008" i="2"/>
  <c r="AB441" i="2"/>
  <c r="AB493" i="2"/>
  <c r="AB116" i="2"/>
  <c r="AB178" i="2"/>
  <c r="AB202" i="2"/>
  <c r="AB87" i="2"/>
  <c r="AB1296" i="2"/>
  <c r="AB609" i="2"/>
  <c r="AB1454" i="2"/>
  <c r="AB1323" i="2"/>
  <c r="AB364" i="2"/>
  <c r="AB888" i="2"/>
  <c r="AB433" i="2"/>
  <c r="AB1304" i="2"/>
  <c r="AB432" i="2"/>
  <c r="AB334" i="2"/>
  <c r="AB587" i="2"/>
  <c r="AB370" i="2"/>
  <c r="AB1253" i="2"/>
  <c r="AB472" i="2"/>
  <c r="AB650" i="2"/>
  <c r="AB739" i="2"/>
  <c r="AB378" i="2"/>
  <c r="AB316" i="2"/>
  <c r="AB42" i="2"/>
  <c r="AB207" i="2"/>
  <c r="AB151" i="2"/>
  <c r="AB2" i="2"/>
  <c r="AI449" i="2"/>
  <c r="AI68" i="2"/>
  <c r="AI181" i="2"/>
  <c r="AI44" i="2"/>
  <c r="AI28" i="2"/>
  <c r="AI80" i="2"/>
  <c r="AL1556" i="2"/>
  <c r="AL421" i="2"/>
  <c r="AL1339" i="2"/>
  <c r="AL587" i="2"/>
  <c r="AL280" i="2"/>
  <c r="AM280" i="2" s="1"/>
  <c r="AB1092" i="2"/>
  <c r="AB818" i="2"/>
  <c r="AB1154" i="2"/>
  <c r="AB1090" i="2"/>
  <c r="AB1309" i="2"/>
  <c r="AB1170" i="2"/>
  <c r="AB979" i="2"/>
  <c r="AB1181" i="2"/>
  <c r="AB1445" i="2"/>
  <c r="AB1426" i="2"/>
  <c r="AB883" i="2"/>
  <c r="AB722" i="2"/>
  <c r="AB292" i="2"/>
  <c r="AB460" i="2"/>
  <c r="AB142" i="2"/>
  <c r="AB163" i="2"/>
  <c r="AB1405" i="2"/>
  <c r="AB940" i="2"/>
  <c r="AB671" i="2"/>
  <c r="AB1152" i="2"/>
  <c r="AB982" i="2"/>
  <c r="AB1276" i="2"/>
  <c r="AB665" i="2"/>
  <c r="AB1490" i="2"/>
  <c r="AB785" i="2"/>
  <c r="AB1088" i="2"/>
  <c r="AB1212" i="2"/>
  <c r="AB440" i="2"/>
  <c r="AB1367" i="2"/>
  <c r="AB729" i="2"/>
  <c r="AB1548" i="2"/>
  <c r="AB1453" i="2"/>
  <c r="AB509" i="2"/>
  <c r="AB320" i="2"/>
  <c r="AB194" i="2"/>
  <c r="AB428" i="2"/>
  <c r="AB88" i="2"/>
  <c r="AB64" i="2"/>
  <c r="AB118" i="2"/>
  <c r="AB421" i="2"/>
  <c r="AB1322" i="2"/>
  <c r="AB553" i="2"/>
  <c r="AB763" i="2"/>
  <c r="AB828" i="2"/>
  <c r="AB458" i="2"/>
  <c r="AB1014" i="2"/>
  <c r="AB410" i="2"/>
  <c r="AB1182" i="2"/>
  <c r="AB1010" i="2"/>
  <c r="AB230" i="2"/>
  <c r="AB799" i="2"/>
  <c r="AB429" i="2"/>
  <c r="AB1166" i="2"/>
  <c r="AB419" i="2"/>
  <c r="AB331" i="2"/>
  <c r="AB490" i="2"/>
  <c r="AB581" i="2"/>
  <c r="AB241" i="2"/>
  <c r="AB27" i="2"/>
  <c r="AB40" i="2"/>
  <c r="AB46" i="2"/>
  <c r="AE531" i="2"/>
  <c r="AE209" i="2"/>
  <c r="AE212" i="2"/>
  <c r="AE1057" i="2"/>
  <c r="AE1259" i="2"/>
  <c r="AE588" i="2"/>
  <c r="AE919" i="2"/>
  <c r="AE456" i="2"/>
  <c r="AF456" i="2" s="1"/>
  <c r="AE1337" i="2"/>
  <c r="AE43" i="2"/>
  <c r="AL1573" i="2"/>
  <c r="AL1272" i="2"/>
  <c r="AL853" i="2"/>
  <c r="AL1334" i="2"/>
  <c r="AL338" i="2"/>
  <c r="AL689" i="2"/>
  <c r="AL825" i="2"/>
  <c r="AL372" i="2"/>
  <c r="AL1518" i="2"/>
  <c r="AL53" i="2"/>
  <c r="AL1211" i="2"/>
  <c r="AL1264" i="2"/>
  <c r="AL750" i="2"/>
  <c r="AM750" i="2" s="1"/>
  <c r="AB1615" i="2"/>
  <c r="AB1429" i="2"/>
  <c r="AB1071" i="2"/>
  <c r="AB1165" i="2"/>
  <c r="AB1200" i="2"/>
  <c r="AB1417" i="2"/>
  <c r="AB1056" i="2"/>
  <c r="AB836" i="2"/>
  <c r="AB1128" i="2"/>
  <c r="AB988" i="2"/>
  <c r="AB1207" i="2"/>
  <c r="AB1134" i="2"/>
  <c r="AB1604" i="2"/>
  <c r="AB1109" i="2"/>
  <c r="AB1375" i="2"/>
  <c r="AB1344" i="2"/>
  <c r="AB862" i="2"/>
  <c r="AB635" i="2"/>
  <c r="AB286" i="2"/>
  <c r="AB1598" i="2"/>
  <c r="AB678" i="2"/>
  <c r="AB174" i="2"/>
  <c r="AB1327" i="2"/>
  <c r="AB896" i="2"/>
  <c r="AB648" i="2"/>
  <c r="AB1054" i="2"/>
  <c r="AB898" i="2"/>
  <c r="AB1178" i="2"/>
  <c r="AB642" i="2"/>
  <c r="AB1413" i="2"/>
  <c r="AB629" i="2"/>
  <c r="AB955" i="2"/>
  <c r="AB1095" i="2"/>
  <c r="AB463" i="2"/>
  <c r="AB1278" i="2"/>
  <c r="AB657" i="2"/>
  <c r="AB1479" i="2"/>
  <c r="AB1365" i="2"/>
  <c r="AB480" i="2"/>
  <c r="AB278" i="2"/>
  <c r="AB216" i="2"/>
  <c r="AB343" i="2"/>
  <c r="AB82" i="2"/>
  <c r="AB58" i="2"/>
  <c r="AI521" i="2"/>
  <c r="AI444" i="2"/>
  <c r="AI1287" i="2"/>
  <c r="AI748" i="2"/>
  <c r="AI568" i="2"/>
  <c r="AI859" i="2"/>
  <c r="AI720" i="2"/>
  <c r="AI1008" i="2"/>
  <c r="AI441" i="2"/>
  <c r="AI493" i="2"/>
  <c r="AI116" i="2"/>
  <c r="AI178" i="2"/>
  <c r="AI202" i="2"/>
  <c r="AI87" i="2"/>
  <c r="AI1296" i="2"/>
  <c r="AI609" i="2"/>
  <c r="AI1454" i="2"/>
  <c r="AI1323" i="2"/>
  <c r="AI364" i="2"/>
  <c r="AI888" i="2"/>
  <c r="AI433" i="2"/>
  <c r="AI1304" i="2"/>
  <c r="AI432" i="2"/>
  <c r="AI334" i="2"/>
  <c r="AI587" i="2"/>
  <c r="AI370" i="2"/>
  <c r="AI1253" i="2"/>
  <c r="AI472" i="2"/>
  <c r="AI650" i="2"/>
  <c r="AI739" i="2"/>
  <c r="AI378" i="2"/>
  <c r="AI316" i="2"/>
  <c r="AI42" i="2"/>
  <c r="AI207" i="2"/>
  <c r="AI151" i="2"/>
  <c r="AI2" i="2"/>
  <c r="AL93" i="2"/>
  <c r="AL96" i="2"/>
  <c r="AL430" i="2"/>
  <c r="AL1244" i="2"/>
  <c r="AL271" i="2"/>
  <c r="AL1323" i="2"/>
  <c r="AL455" i="2"/>
  <c r="AL188" i="2"/>
  <c r="AL1525" i="2"/>
  <c r="AL457" i="2"/>
  <c r="AL554" i="2"/>
  <c r="AL815" i="2"/>
  <c r="AM815" i="2" s="1"/>
  <c r="AL1405" i="2"/>
  <c r="AL1623" i="2"/>
  <c r="AL1224" i="2"/>
  <c r="AL990" i="2"/>
  <c r="AL886" i="2"/>
  <c r="AL1286" i="2"/>
  <c r="AL993" i="2"/>
  <c r="AE7" i="2"/>
  <c r="AE90" i="2"/>
  <c r="AE878" i="2"/>
  <c r="AE1248" i="2"/>
  <c r="AE653" i="2"/>
  <c r="AE432" i="2"/>
  <c r="AE1138" i="2"/>
  <c r="AF1138" i="2" s="1"/>
  <c r="AE402" i="2"/>
  <c r="AE363" i="2"/>
  <c r="AE827" i="2"/>
  <c r="AE136" i="2"/>
  <c r="AE156" i="2"/>
  <c r="AE251" i="2"/>
  <c r="AE1125" i="2"/>
  <c r="AE1520" i="2"/>
  <c r="AE1368" i="2"/>
  <c r="AE1225" i="2"/>
  <c r="AE476" i="2"/>
  <c r="AE738" i="2"/>
  <c r="AE1382" i="2"/>
  <c r="AE1447" i="2"/>
  <c r="AE1578" i="2"/>
  <c r="AE159" i="2"/>
  <c r="AF159" i="2" s="1"/>
  <c r="AE611" i="2"/>
  <c r="AE1626" i="2"/>
  <c r="AL44" i="2"/>
  <c r="AL739" i="2"/>
  <c r="AL330" i="2"/>
  <c r="AL303" i="2"/>
  <c r="AL1421" i="2"/>
  <c r="AM1421" i="2" s="1"/>
  <c r="AL497" i="2"/>
  <c r="AL221" i="2"/>
  <c r="AL1251" i="2"/>
  <c r="AM1251" i="2" s="1"/>
  <c r="AL1204" i="2"/>
  <c r="AL765" i="2"/>
  <c r="AL1308" i="2"/>
  <c r="AL1472" i="2"/>
  <c r="AL1619" i="2"/>
  <c r="AL1551" i="2"/>
  <c r="AL1030" i="2"/>
  <c r="AL1067" i="2"/>
  <c r="AL1343" i="2"/>
  <c r="AL1046" i="2"/>
  <c r="AE8" i="2"/>
  <c r="AE21" i="2"/>
  <c r="AE1227" i="2"/>
  <c r="AE676" i="2"/>
  <c r="AE727" i="2"/>
  <c r="AE502" i="2"/>
  <c r="AE1347" i="2"/>
  <c r="AE514" i="2"/>
  <c r="AE385" i="2"/>
  <c r="AE931" i="2"/>
  <c r="AE169" i="2"/>
  <c r="AF169" i="2" s="1"/>
  <c r="AE177" i="2"/>
  <c r="AE569" i="2"/>
  <c r="AE1232" i="2"/>
  <c r="AE568" i="2"/>
  <c r="AE1438" i="2"/>
  <c r="AE1406" i="2"/>
  <c r="AE527" i="2"/>
  <c r="AE904" i="2"/>
  <c r="AE1463" i="2"/>
  <c r="AE1514" i="2"/>
  <c r="AE662" i="2"/>
  <c r="AE170" i="2"/>
  <c r="AE724" i="2"/>
  <c r="AE1622" i="2"/>
  <c r="AE883" i="2"/>
  <c r="AE1357" i="2"/>
  <c r="AE1603" i="2"/>
  <c r="AE1060" i="2"/>
  <c r="AE824" i="2"/>
  <c r="AE1128" i="2"/>
  <c r="AE934" i="2"/>
  <c r="AE953" i="2"/>
  <c r="AE1614" i="2"/>
  <c r="AF1614" i="2" s="1"/>
  <c r="AO1614" i="2" s="1"/>
  <c r="AE1424" i="2"/>
  <c r="AF1424" i="2" s="1"/>
  <c r="AO1424" i="2" s="1"/>
  <c r="AE1565" i="2"/>
  <c r="AE1320" i="2"/>
  <c r="AE205" i="2"/>
  <c r="AF205" i="2" s="1"/>
  <c r="AL32" i="2"/>
  <c r="AL405" i="2"/>
  <c r="AL285" i="2"/>
  <c r="AL467" i="2"/>
  <c r="AL530" i="2"/>
  <c r="AL167" i="2"/>
  <c r="AL172" i="2"/>
  <c r="AL1366" i="2"/>
  <c r="AL409" i="2"/>
  <c r="AL1490" i="2"/>
  <c r="AL1540" i="2"/>
  <c r="AM1540" i="2" s="1"/>
  <c r="AL208" i="2"/>
  <c r="AL461" i="2"/>
  <c r="AL1499" i="2"/>
  <c r="AL1134" i="2"/>
  <c r="AL1342" i="2"/>
  <c r="AM1342" i="2" s="1"/>
  <c r="AL1310" i="2"/>
  <c r="AL1157" i="2"/>
  <c r="AE134" i="2"/>
  <c r="AE75" i="2"/>
  <c r="AE288" i="2"/>
  <c r="AL120" i="2"/>
  <c r="AL298" i="2"/>
  <c r="AL453" i="2"/>
  <c r="AM453" i="2" s="1"/>
  <c r="AL307" i="2"/>
  <c r="AL494" i="2"/>
  <c r="AL91" i="2"/>
  <c r="AL915" i="2"/>
  <c r="AL1187" i="2"/>
  <c r="AL532" i="2"/>
  <c r="AL1397" i="2"/>
  <c r="AL269" i="2"/>
  <c r="AL1622" i="2"/>
  <c r="AL1109" i="2"/>
  <c r="AL732" i="2"/>
  <c r="AL870" i="2"/>
  <c r="AL1437" i="2"/>
  <c r="AE12" i="2"/>
  <c r="AE211" i="2"/>
  <c r="AE833" i="2"/>
  <c r="AE439" i="2"/>
  <c r="AE342" i="2"/>
  <c r="AE709" i="2"/>
  <c r="AF709" i="2" s="1"/>
  <c r="AE333" i="2"/>
  <c r="AE336" i="2"/>
  <c r="AE389" i="2"/>
  <c r="AE114" i="2"/>
  <c r="AE140" i="2"/>
  <c r="AE533" i="2"/>
  <c r="AE1029" i="2"/>
  <c r="AE624" i="2"/>
  <c r="AE1313" i="2"/>
  <c r="AE1120" i="2"/>
  <c r="AE1291" i="2"/>
  <c r="AE1177" i="2"/>
  <c r="AE742" i="2"/>
  <c r="AE1420" i="2"/>
  <c r="AE174" i="2"/>
  <c r="AE460" i="2"/>
  <c r="AE586" i="2"/>
  <c r="AE1123" i="2"/>
  <c r="AE1508" i="2"/>
  <c r="AF1508" i="2" s="1"/>
  <c r="AE1079" i="2"/>
  <c r="AE1394" i="2"/>
  <c r="AE1192" i="2"/>
  <c r="AF1192" i="2" s="1"/>
  <c r="AE853" i="2"/>
  <c r="AE897" i="2"/>
  <c r="AF897" i="2" s="1"/>
  <c r="AE1042" i="2"/>
  <c r="AE1193" i="2"/>
  <c r="AE1436" i="2"/>
  <c r="AE1608" i="2"/>
  <c r="AE1427" i="2"/>
  <c r="AL151" i="2"/>
  <c r="AL351" i="2"/>
  <c r="AL254" i="2"/>
  <c r="AL380" i="2"/>
  <c r="AL621" i="2"/>
  <c r="AL55" i="2"/>
  <c r="AM55" i="2" s="1"/>
  <c r="AL1263" i="2"/>
  <c r="AL1278" i="2"/>
  <c r="AL492" i="2"/>
  <c r="AL1474" i="2"/>
  <c r="AL317" i="2"/>
  <c r="AL800" i="2"/>
  <c r="AL1181" i="2"/>
  <c r="AL762" i="2"/>
  <c r="AL1022" i="2"/>
  <c r="AL1155" i="2"/>
  <c r="AE107" i="2"/>
  <c r="AE131" i="2"/>
  <c r="AE960" i="2"/>
  <c r="AE701" i="2"/>
  <c r="AE395" i="2"/>
  <c r="AE795" i="2"/>
  <c r="AF795" i="2" s="1"/>
  <c r="AE575" i="2"/>
  <c r="AE360" i="2"/>
  <c r="AE679" i="2"/>
  <c r="AE204" i="2"/>
  <c r="AE158" i="2"/>
  <c r="AE517" i="2"/>
  <c r="AE1251" i="2"/>
  <c r="AE655" i="2"/>
  <c r="AE1407" i="2"/>
  <c r="AE483" i="2"/>
  <c r="AE1380" i="2"/>
  <c r="AE1273" i="2"/>
  <c r="AE768" i="2"/>
  <c r="AE1489" i="2"/>
  <c r="AF1489" i="2" s="1"/>
  <c r="AO1489" i="2" s="1"/>
  <c r="AE185" i="2"/>
  <c r="AF185" i="2" s="1"/>
  <c r="AE312" i="2"/>
  <c r="AE496" i="2"/>
  <c r="AE1522" i="2"/>
  <c r="AE1581" i="2"/>
  <c r="AE1137" i="2"/>
  <c r="AE1444" i="2"/>
  <c r="AE1292" i="2"/>
  <c r="AF1292" i="2" s="1"/>
  <c r="AE886" i="2"/>
  <c r="AE924" i="2"/>
  <c r="AE1068" i="2"/>
  <c r="AF1068" i="2" s="1"/>
  <c r="AO1068" i="2" s="1"/>
  <c r="AE1272" i="2"/>
  <c r="AE1511" i="2"/>
  <c r="AF1511" i="2" s="1"/>
  <c r="AE1612" i="2"/>
  <c r="AE1469" i="2"/>
  <c r="AL20" i="2"/>
  <c r="AL1346" i="2"/>
  <c r="AL290" i="2"/>
  <c r="AL715" i="2"/>
  <c r="AL690" i="2"/>
  <c r="AM690" i="2" s="1"/>
  <c r="AL98" i="2"/>
  <c r="AL720" i="2"/>
  <c r="AL1484" i="2"/>
  <c r="AL1291" i="2"/>
  <c r="AL1280" i="2"/>
  <c r="AM1280" i="2" s="1"/>
  <c r="AL213" i="2"/>
  <c r="AL922" i="2"/>
  <c r="AL1049" i="2"/>
  <c r="AL1348" i="2"/>
  <c r="AL1208" i="2"/>
  <c r="AL1281" i="2"/>
  <c r="AE17" i="2"/>
  <c r="AE287" i="2"/>
  <c r="AE549" i="2"/>
  <c r="AE429" i="2"/>
  <c r="AE355" i="2"/>
  <c r="AF355" i="2" s="1"/>
  <c r="AE889" i="2"/>
  <c r="AE1087" i="2"/>
  <c r="AE542" i="2"/>
  <c r="AE1457" i="2"/>
  <c r="AE178" i="2"/>
  <c r="AE1576" i="2"/>
  <c r="AE1263" i="2"/>
  <c r="AE1175" i="2"/>
  <c r="AE1187" i="2"/>
  <c r="AE933" i="2"/>
  <c r="AE1403" i="2"/>
  <c r="AE597" i="2"/>
  <c r="AE1528" i="2"/>
  <c r="AE747" i="2"/>
  <c r="AE1003" i="2"/>
  <c r="AE150" i="2"/>
  <c r="AE293" i="2"/>
  <c r="AE1412" i="2"/>
  <c r="AE1352" i="2"/>
  <c r="AE1223" i="2"/>
  <c r="AE956" i="2"/>
  <c r="AF956" i="2" s="1"/>
  <c r="AE1011" i="2"/>
  <c r="AE927" i="2"/>
  <c r="AE1342" i="2"/>
  <c r="AE1423" i="2"/>
  <c r="AF1423" i="2" s="1"/>
  <c r="AE1111" i="2"/>
  <c r="AE1593" i="2"/>
  <c r="AE1358" i="2"/>
  <c r="AE1247" i="2"/>
  <c r="AE1616" i="2"/>
  <c r="AL42" i="2"/>
  <c r="AL419" i="2"/>
  <c r="AL880" i="2"/>
  <c r="AL1428" i="2"/>
  <c r="AL1536" i="2"/>
  <c r="AL133" i="2"/>
  <c r="AM133" i="2" s="1"/>
  <c r="AL859" i="2"/>
  <c r="AL444" i="2"/>
  <c r="AL642" i="2"/>
  <c r="AL703" i="2"/>
  <c r="AL154" i="2"/>
  <c r="AL883" i="2"/>
  <c r="AL956" i="2"/>
  <c r="AM956" i="2" s="1"/>
  <c r="AL1252" i="2"/>
  <c r="AL985" i="2"/>
  <c r="AL1167" i="2"/>
  <c r="AE120" i="2"/>
  <c r="AE115" i="2"/>
  <c r="AE350" i="2"/>
  <c r="AE566" i="2"/>
  <c r="AE373" i="2"/>
  <c r="AE252" i="2"/>
  <c r="AE1421" i="2"/>
  <c r="AE865" i="2"/>
  <c r="AE76" i="2"/>
  <c r="AE325" i="2"/>
  <c r="AE248" i="2"/>
  <c r="AE994" i="2"/>
  <c r="AE696" i="2"/>
  <c r="AE637" i="2"/>
  <c r="AE834" i="2"/>
  <c r="AE492" i="2"/>
  <c r="AE1376" i="2"/>
  <c r="AE838" i="2"/>
  <c r="AE847" i="2"/>
  <c r="AE1596" i="2"/>
  <c r="AE574" i="2"/>
  <c r="AE506" i="2"/>
  <c r="AE823" i="2"/>
  <c r="AE1501" i="2"/>
  <c r="AF1501" i="2" s="1"/>
  <c r="AE1542" i="2"/>
  <c r="AE1221" i="2"/>
  <c r="AE1398" i="2"/>
  <c r="AF1398" i="2" s="1"/>
  <c r="AE1206" i="2"/>
  <c r="AE851" i="2"/>
  <c r="AF851" i="2" s="1"/>
  <c r="AE854" i="2"/>
  <c r="AE1399" i="2"/>
  <c r="AE1361" i="2"/>
  <c r="AE1590" i="2"/>
  <c r="AE1402" i="2"/>
  <c r="AE1209" i="2"/>
  <c r="AE1618" i="2"/>
  <c r="AE1478" i="2"/>
  <c r="AE1108" i="2"/>
  <c r="AE916" i="2"/>
  <c r="AE846" i="2"/>
  <c r="AE1611" i="2"/>
  <c r="AE999" i="2"/>
  <c r="AE1100" i="2"/>
  <c r="AE623" i="2"/>
  <c r="AE262" i="2"/>
  <c r="AE564" i="2"/>
  <c r="AE896" i="2"/>
  <c r="AE793" i="2"/>
  <c r="AE702" i="2"/>
  <c r="AE1220" i="2"/>
  <c r="AE444" i="2"/>
  <c r="AE1529" i="2"/>
  <c r="AE529" i="2"/>
  <c r="AE186" i="2"/>
  <c r="AE141" i="2"/>
  <c r="AE755" i="2"/>
  <c r="AE1021" i="2"/>
  <c r="AE519" i="2"/>
  <c r="AE796" i="2"/>
  <c r="AE346" i="2"/>
  <c r="AE1230" i="2"/>
  <c r="AE207" i="2"/>
  <c r="AL1544" i="2"/>
  <c r="AL1333" i="2"/>
  <c r="AL864" i="2"/>
  <c r="AM864" i="2" s="1"/>
  <c r="AL1261" i="2"/>
  <c r="AL390" i="2"/>
  <c r="AL707" i="2"/>
  <c r="AM707" i="2" s="1"/>
  <c r="AL776" i="2"/>
  <c r="AM776" i="2" s="1"/>
  <c r="AL1313" i="2"/>
  <c r="AL1449" i="2"/>
  <c r="AL51" i="2"/>
  <c r="AL751" i="2"/>
  <c r="AL1149" i="2"/>
  <c r="AL1231" i="2"/>
  <c r="AL196" i="2"/>
  <c r="AM196" i="2" s="1"/>
  <c r="AI349" i="2"/>
  <c r="AI1141" i="2"/>
  <c r="AI423" i="2"/>
  <c r="AI563" i="2"/>
  <c r="AI636" i="2"/>
  <c r="AI1227" i="2"/>
  <c r="AI236" i="2"/>
  <c r="AI39" i="2"/>
  <c r="AI164" i="2"/>
  <c r="AI120" i="2"/>
  <c r="AI276" i="2"/>
  <c r="AR290" i="2"/>
  <c r="AT290" i="2" s="1"/>
  <c r="AR499" i="2"/>
  <c r="AT499" i="2" s="1"/>
  <c r="AR349" i="2"/>
  <c r="AT349" i="2" s="1"/>
  <c r="AR1141" i="2"/>
  <c r="AT1141" i="2" s="1"/>
  <c r="AR423" i="2"/>
  <c r="AT423" i="2" s="1"/>
  <c r="AR563" i="2"/>
  <c r="AT563" i="2" s="1"/>
  <c r="AR636" i="2"/>
  <c r="AT636" i="2" s="1"/>
  <c r="AR1227" i="2"/>
  <c r="AT1227" i="2" s="1"/>
  <c r="AR236" i="2"/>
  <c r="AT236" i="2" s="1"/>
  <c r="AR39" i="2"/>
  <c r="AT39" i="2" s="1"/>
  <c r="AR164" i="2"/>
  <c r="AT164" i="2" s="1"/>
  <c r="AR120" i="2"/>
  <c r="AT120" i="2" s="1"/>
  <c r="AR276" i="2"/>
  <c r="AT276" i="2" s="1"/>
  <c r="AI1516" i="2"/>
  <c r="AI1283" i="2"/>
  <c r="AM1283" i="2" s="1"/>
  <c r="AI1000" i="2"/>
  <c r="AI1388" i="2"/>
  <c r="AI1272" i="2"/>
  <c r="AI1111" i="2"/>
  <c r="AI1022" i="2"/>
  <c r="AI1557" i="2"/>
  <c r="AI913" i="2"/>
  <c r="AI1206" i="2"/>
  <c r="AI1284" i="2"/>
  <c r="AI805" i="2"/>
  <c r="AI1441" i="2"/>
  <c r="AI1049" i="2"/>
  <c r="AM1049" i="2" s="1"/>
  <c r="AI1542" i="2"/>
  <c r="AI1499" i="2"/>
  <c r="AI808" i="2"/>
  <c r="AI524" i="2"/>
  <c r="AI694" i="2"/>
  <c r="AI596" i="2"/>
  <c r="AI161" i="2"/>
  <c r="AM161" i="2" s="1"/>
  <c r="AI146" i="2"/>
  <c r="AI208" i="2"/>
  <c r="AI753" i="2"/>
  <c r="AI1462" i="2"/>
  <c r="AI860" i="2"/>
  <c r="AI1116" i="2"/>
  <c r="AI1177" i="2"/>
  <c r="AI1555" i="2"/>
  <c r="AI1099" i="2"/>
  <c r="AI554" i="2"/>
  <c r="AI1332" i="2"/>
  <c r="AI1225" i="2"/>
  <c r="AI1484" i="2"/>
  <c r="AI969" i="2"/>
  <c r="AI624" i="2"/>
  <c r="AI1277" i="2"/>
  <c r="AI1535" i="2"/>
  <c r="AI525" i="2"/>
  <c r="AI693" i="2"/>
  <c r="AI1395" i="2"/>
  <c r="AI610" i="2"/>
  <c r="AI920" i="2"/>
  <c r="AI994" i="2"/>
  <c r="AI1096" i="2"/>
  <c r="AI282" i="2"/>
  <c r="AI129" i="2"/>
  <c r="AI345" i="2"/>
  <c r="AI243" i="2"/>
  <c r="AI71" i="2"/>
  <c r="AI827" i="2"/>
  <c r="AI451" i="2"/>
  <c r="AI1250" i="2"/>
  <c r="AI510" i="2"/>
  <c r="AI402" i="2"/>
  <c r="AI588" i="2"/>
  <c r="AI256" i="2"/>
  <c r="AI1037" i="2"/>
  <c r="AI358" i="2"/>
  <c r="AI485" i="2"/>
  <c r="AI561" i="2"/>
  <c r="AI1500" i="2"/>
  <c r="AI892" i="2"/>
  <c r="AI408" i="2"/>
  <c r="AI1006" i="2"/>
  <c r="AI835" i="2"/>
  <c r="AI1243" i="2"/>
  <c r="AI145" i="2"/>
  <c r="AI62" i="2"/>
  <c r="AI168" i="2"/>
  <c r="AI242" i="2"/>
  <c r="AI3" i="2"/>
  <c r="AI23" i="2"/>
  <c r="AI659" i="2"/>
  <c r="AI1306" i="2"/>
  <c r="AI647" i="2"/>
  <c r="AI826" i="2"/>
  <c r="AI891" i="2"/>
  <c r="AI881" i="2"/>
  <c r="AI234" i="2"/>
  <c r="AI137" i="2"/>
  <c r="AI273" i="2"/>
  <c r="AI204" i="2"/>
  <c r="AI398" i="2"/>
  <c r="AI755" i="2"/>
  <c r="AI422" i="2"/>
  <c r="AI1139" i="2"/>
  <c r="AI1432" i="2"/>
  <c r="AI366" i="2"/>
  <c r="AI519" i="2"/>
  <c r="AI249" i="2"/>
  <c r="AI911" i="2"/>
  <c r="AI326" i="2"/>
  <c r="AI418" i="2"/>
  <c r="AI471" i="2"/>
  <c r="AI1425" i="2"/>
  <c r="AI791" i="2"/>
  <c r="AI357" i="2"/>
  <c r="AI875" i="2"/>
  <c r="AI740" i="2"/>
  <c r="AI1124" i="2"/>
  <c r="AI121" i="2"/>
  <c r="AI201" i="2"/>
  <c r="AI128" i="2"/>
  <c r="AI200" i="2"/>
  <c r="AI244" i="2"/>
  <c r="AI15" i="2"/>
  <c r="AI649" i="2"/>
  <c r="AI1625" i="2"/>
  <c r="AI218" i="2"/>
  <c r="AI102" i="2"/>
  <c r="AI84" i="2"/>
  <c r="AI92" i="2"/>
  <c r="AI1457" i="2"/>
  <c r="AI843" i="2"/>
  <c r="AI415" i="2"/>
  <c r="AI1021" i="2"/>
  <c r="AI837" i="2"/>
  <c r="AI1219" i="2"/>
  <c r="AI565" i="2"/>
  <c r="AI267" i="2"/>
  <c r="AI810" i="2"/>
  <c r="AI1158" i="2"/>
  <c r="AI1262" i="2"/>
  <c r="AI321" i="2"/>
  <c r="AI1507" i="2"/>
  <c r="AI787" i="2"/>
  <c r="AI319" i="2"/>
  <c r="AI376" i="2"/>
  <c r="AI404" i="2"/>
  <c r="AI736" i="2"/>
  <c r="AI115" i="2"/>
  <c r="AI38" i="2"/>
  <c r="AI78" i="2"/>
  <c r="AI45" i="2"/>
  <c r="AI134" i="2"/>
  <c r="AM975" i="2"/>
  <c r="R1042" i="2"/>
  <c r="T1042" i="2" s="1"/>
  <c r="R1312" i="2"/>
  <c r="T1312" i="2" s="1"/>
  <c r="R1128" i="2"/>
  <c r="T1128" i="2" s="1"/>
  <c r="W338" i="2"/>
  <c r="Y338" i="2" s="1"/>
  <c r="R490" i="2"/>
  <c r="T490" i="2" s="1"/>
  <c r="W653" i="2"/>
  <c r="Y653" i="2" s="1"/>
  <c r="R1071" i="2"/>
  <c r="T1071" i="2" s="1"/>
  <c r="R1056" i="2"/>
  <c r="T1056" i="2" s="1"/>
  <c r="R1134" i="2"/>
  <c r="T1134" i="2" s="1"/>
  <c r="R1344" i="2"/>
  <c r="T1344" i="2" s="1"/>
  <c r="R678" i="2"/>
  <c r="T678" i="2" s="1"/>
  <c r="R898" i="2"/>
  <c r="T898" i="2" s="1"/>
  <c r="R629" i="2"/>
  <c r="T629" i="2" s="1"/>
  <c r="R657" i="2"/>
  <c r="T657" i="2" s="1"/>
  <c r="R278" i="2"/>
  <c r="T278" i="2" s="1"/>
  <c r="R82" i="2"/>
  <c r="T82" i="2" s="1"/>
  <c r="R421" i="2"/>
  <c r="T421" i="2" s="1"/>
  <c r="R828" i="2"/>
  <c r="T828" i="2" s="1"/>
  <c r="R1182" i="2"/>
  <c r="T1182" i="2" s="1"/>
  <c r="R1166" i="2"/>
  <c r="T1166" i="2" s="1"/>
  <c r="R241" i="2"/>
  <c r="T241" i="2" s="1"/>
  <c r="W1595" i="2"/>
  <c r="Y1595" i="2" s="1"/>
  <c r="W1298" i="2"/>
  <c r="Y1298" i="2" s="1"/>
  <c r="W812" i="2"/>
  <c r="Y812" i="2" s="1"/>
  <c r="W1196" i="2"/>
  <c r="Y1196" i="2" s="1"/>
  <c r="W611" i="2"/>
  <c r="Y611" i="2" s="1"/>
  <c r="W1514" i="2"/>
  <c r="Y1514" i="2" s="1"/>
  <c r="W522" i="2"/>
  <c r="Y522" i="2" s="1"/>
  <c r="W1550" i="2"/>
  <c r="Y1550" i="2" s="1"/>
  <c r="W1449" i="2"/>
  <c r="Y1449" i="2" s="1"/>
  <c r="W369" i="2"/>
  <c r="Y369" i="2" s="1"/>
  <c r="W919" i="2"/>
  <c r="Y919" i="2" s="1"/>
  <c r="W1594" i="2"/>
  <c r="Y1594" i="2" s="1"/>
  <c r="R1429" i="2"/>
  <c r="T1429" i="2" s="1"/>
  <c r="R1165" i="2"/>
  <c r="T1165" i="2" s="1"/>
  <c r="R1200" i="2"/>
  <c r="T1200" i="2" s="1"/>
  <c r="R1417" i="2"/>
  <c r="T1417" i="2" s="1"/>
  <c r="R836" i="2"/>
  <c r="T836" i="2" s="1"/>
  <c r="R1207" i="2"/>
  <c r="T1207" i="2" s="1"/>
  <c r="R1604" i="2"/>
  <c r="T1604" i="2" s="1"/>
  <c r="R1109" i="2"/>
  <c r="T1109" i="2" s="1"/>
  <c r="R1375" i="2"/>
  <c r="T1375" i="2" s="1"/>
  <c r="R862" i="2"/>
  <c r="T862" i="2" s="1"/>
  <c r="R635" i="2"/>
  <c r="T635" i="2" s="1"/>
  <c r="R1598" i="2"/>
  <c r="T1598" i="2" s="1"/>
  <c r="R174" i="2"/>
  <c r="T174" i="2" s="1"/>
  <c r="R896" i="2"/>
  <c r="T896" i="2" s="1"/>
  <c r="R648" i="2"/>
  <c r="T648" i="2" s="1"/>
  <c r="R1178" i="2"/>
  <c r="T1178" i="2" s="1"/>
  <c r="R642" i="2"/>
  <c r="T642" i="2" s="1"/>
  <c r="R1413" i="2"/>
  <c r="T1413" i="2" s="1"/>
  <c r="R955" i="2"/>
  <c r="T955" i="2" s="1"/>
  <c r="R463" i="2"/>
  <c r="T463" i="2" s="1"/>
  <c r="R1278" i="2"/>
  <c r="T1278" i="2" s="1"/>
  <c r="R1479" i="2"/>
  <c r="T1479" i="2" s="1"/>
  <c r="R1365" i="2"/>
  <c r="T1365" i="2" s="1"/>
  <c r="R216" i="2"/>
  <c r="T216" i="2" s="1"/>
  <c r="R343" i="2"/>
  <c r="T343" i="2" s="1"/>
  <c r="R100" i="2"/>
  <c r="T100" i="2" s="1"/>
  <c r="R1322" i="2"/>
  <c r="T1322" i="2" s="1"/>
  <c r="R763" i="2"/>
  <c r="T763" i="2" s="1"/>
  <c r="R458" i="2"/>
  <c r="T458" i="2" s="1"/>
  <c r="R410" i="2"/>
  <c r="T410" i="2" s="1"/>
  <c r="R1010" i="2"/>
  <c r="T1010" i="2" s="1"/>
  <c r="R799" i="2"/>
  <c r="T799" i="2" s="1"/>
  <c r="R429" i="2"/>
  <c r="T429" i="2" s="1"/>
  <c r="R419" i="2"/>
  <c r="T419" i="2" s="1"/>
  <c r="R581" i="2"/>
  <c r="T581" i="2" s="1"/>
  <c r="R27" i="2"/>
  <c r="T27" i="2" s="1"/>
  <c r="R46" i="2"/>
  <c r="T46" i="2" s="1"/>
  <c r="W138" i="2"/>
  <c r="Y138" i="2" s="1"/>
  <c r="W1328" i="2"/>
  <c r="Y1328" i="2" s="1"/>
  <c r="W1547" i="2"/>
  <c r="Y1547" i="2" s="1"/>
  <c r="W1074" i="2"/>
  <c r="Y1074" i="2" s="1"/>
  <c r="W973" i="2"/>
  <c r="Y973" i="2" s="1"/>
  <c r="W939" i="2"/>
  <c r="Y939" i="2" s="1"/>
  <c r="W1011" i="2"/>
  <c r="Y1011" i="2" s="1"/>
  <c r="W1512" i="2"/>
  <c r="Y1512" i="2" s="1"/>
  <c r="W981" i="2"/>
  <c r="Y981" i="2" s="1"/>
  <c r="W1305" i="2"/>
  <c r="Y1305" i="2" s="1"/>
  <c r="W498" i="2"/>
  <c r="Y498" i="2" s="1"/>
  <c r="W468" i="2"/>
  <c r="Y468" i="2" s="1"/>
  <c r="W215" i="2"/>
  <c r="Y215" i="2" s="1"/>
  <c r="W813" i="2"/>
  <c r="Y813" i="2" s="1"/>
  <c r="W868" i="2"/>
  <c r="Y868" i="2" s="1"/>
  <c r="W975" i="2"/>
  <c r="Y975" i="2" s="1"/>
  <c r="W1234" i="2"/>
  <c r="Y1234" i="2" s="1"/>
  <c r="W532" i="2"/>
  <c r="Y532" i="2" s="1"/>
  <c r="W820" i="2"/>
  <c r="Y820" i="2" s="1"/>
  <c r="W1101" i="2"/>
  <c r="Y1101" i="2" s="1"/>
  <c r="W633" i="2"/>
  <c r="Y633" i="2" s="1"/>
  <c r="W1125" i="2"/>
  <c r="Y1125" i="2" s="1"/>
  <c r="W238" i="2"/>
  <c r="Y238" i="2" s="1"/>
  <c r="W221" i="2"/>
  <c r="Y221" i="2" s="1"/>
  <c r="W411" i="2"/>
  <c r="Y411" i="2" s="1"/>
  <c r="W81" i="2"/>
  <c r="Y81" i="2" s="1"/>
  <c r="W1098" i="2"/>
  <c r="Y1098" i="2" s="1"/>
  <c r="W601" i="2"/>
  <c r="Y601" i="2" s="1"/>
  <c r="W1428" i="2"/>
  <c r="Y1428" i="2" s="1"/>
  <c r="W770" i="2"/>
  <c r="Y770" i="2" s="1"/>
  <c r="W1248" i="2"/>
  <c r="Y1248" i="2" s="1"/>
  <c r="R1615" i="2"/>
  <c r="T1615" i="2" s="1"/>
  <c r="R988" i="2"/>
  <c r="T988" i="2" s="1"/>
  <c r="R286" i="2"/>
  <c r="T286" i="2" s="1"/>
  <c r="R1054" i="2"/>
  <c r="T1054" i="2" s="1"/>
  <c r="R1095" i="2"/>
  <c r="T1095" i="2" s="1"/>
  <c r="R480" i="2"/>
  <c r="T480" i="2" s="1"/>
  <c r="R58" i="2"/>
  <c r="T58" i="2" s="1"/>
  <c r="R553" i="2"/>
  <c r="T553" i="2" s="1"/>
  <c r="R1014" i="2"/>
  <c r="T1014" i="2" s="1"/>
  <c r="R230" i="2"/>
  <c r="T230" i="2" s="1"/>
  <c r="R331" i="2"/>
  <c r="T331" i="2" s="1"/>
  <c r="R40" i="2"/>
  <c r="T40" i="2" s="1"/>
  <c r="W993" i="2"/>
  <c r="Y993" i="2" s="1"/>
  <c r="W1587" i="2"/>
  <c r="Y1587" i="2" s="1"/>
  <c r="W1060" i="2"/>
  <c r="Y1060" i="2" s="1"/>
  <c r="W1605" i="2"/>
  <c r="Y1605" i="2" s="1"/>
  <c r="W1162" i="2"/>
  <c r="Y1162" i="2" s="1"/>
  <c r="W761" i="2"/>
  <c r="Y761" i="2" s="1"/>
  <c r="W743" i="2"/>
  <c r="Y743" i="2" s="1"/>
  <c r="W1274" i="2"/>
  <c r="Y1274" i="2" s="1"/>
  <c r="W311" i="2"/>
  <c r="Y311" i="2" s="1"/>
  <c r="W51" i="2"/>
  <c r="Y51" i="2" s="1"/>
  <c r="W446" i="2"/>
  <c r="Y446" i="2" s="1"/>
  <c r="W652" i="2"/>
  <c r="Y652" i="2" s="1"/>
  <c r="W347" i="2"/>
  <c r="Y347" i="2" s="1"/>
  <c r="W1159" i="2"/>
  <c r="Y1159" i="2" s="1"/>
  <c r="W912" i="2"/>
  <c r="Y912" i="2" s="1"/>
  <c r="R1327" i="2"/>
  <c r="T1327" i="2" s="1"/>
  <c r="W788" i="2"/>
  <c r="Y788" i="2" s="1"/>
  <c r="R1135" i="2"/>
  <c r="T1135" i="2" s="1"/>
  <c r="R452" i="2"/>
  <c r="T452" i="2" s="1"/>
  <c r="R228" i="2"/>
  <c r="T228" i="2" s="1"/>
  <c r="R626" i="2"/>
  <c r="T626" i="2" s="1"/>
  <c r="R902" i="2"/>
  <c r="T902" i="2" s="1"/>
  <c r="R1009" i="2"/>
  <c r="T1009" i="2" s="1"/>
  <c r="R254" i="2"/>
  <c r="T254" i="2" s="1"/>
  <c r="R1345" i="2"/>
  <c r="T1345" i="2" s="1"/>
  <c r="R619" i="2"/>
  <c r="T619" i="2" s="1"/>
  <c r="R289" i="2"/>
  <c r="T289" i="2" s="1"/>
  <c r="R1346" i="2"/>
  <c r="T1346" i="2" s="1"/>
  <c r="R328" i="2"/>
  <c r="T328" i="2" s="1"/>
  <c r="R449" i="2"/>
  <c r="T449" i="2" s="1"/>
  <c r="R68" i="2"/>
  <c r="T68" i="2" s="1"/>
  <c r="R181" i="2"/>
  <c r="T181" i="2" s="1"/>
  <c r="R44" i="2"/>
  <c r="T44" i="2" s="1"/>
  <c r="R28" i="2"/>
  <c r="T28" i="2" s="1"/>
  <c r="R80" i="2"/>
  <c r="T80" i="2" s="1"/>
  <c r="W1324" i="2"/>
  <c r="Y1324" i="2" s="1"/>
  <c r="W1078" i="2"/>
  <c r="Y1078" i="2" s="1"/>
  <c r="W1527" i="2"/>
  <c r="Y1527" i="2" s="1"/>
  <c r="W1494" i="2"/>
  <c r="Y1494" i="2" s="1"/>
  <c r="W1539" i="2"/>
  <c r="Y1539" i="2" s="1"/>
  <c r="W1173" i="2"/>
  <c r="Y1173" i="2" s="1"/>
  <c r="W1589" i="2"/>
  <c r="Y1589" i="2" s="1"/>
  <c r="W1140" i="2"/>
  <c r="Y1140" i="2" s="1"/>
  <c r="W798" i="2"/>
  <c r="Y798" i="2" s="1"/>
  <c r="W778" i="2"/>
  <c r="Y778" i="2" s="1"/>
  <c r="W824" i="2"/>
  <c r="Y824" i="2" s="1"/>
  <c r="W1495" i="2"/>
  <c r="Y1495" i="2" s="1"/>
  <c r="W1180" i="2"/>
  <c r="Y1180" i="2" s="1"/>
  <c r="W935" i="2"/>
  <c r="Y935" i="2" s="1"/>
  <c r="W1215" i="2"/>
  <c r="Y1215" i="2" s="1"/>
  <c r="W1100" i="2"/>
  <c r="Y1100" i="2" s="1"/>
  <c r="W1294" i="2"/>
  <c r="Y1294" i="2" s="1"/>
  <c r="W1002" i="2"/>
  <c r="Y1002" i="2" s="1"/>
  <c r="W1628" i="2"/>
  <c r="Y1628" i="2" s="1"/>
  <c r="W262" i="2"/>
  <c r="Y262" i="2" s="1"/>
  <c r="W392" i="2"/>
  <c r="Y392" i="2" s="1"/>
  <c r="W465" i="2"/>
  <c r="Y465" i="2" s="1"/>
  <c r="W224" i="2"/>
  <c r="Y224" i="2" s="1"/>
  <c r="W1545" i="2"/>
  <c r="Y1545" i="2" s="1"/>
  <c r="W1039" i="2"/>
  <c r="Y1039" i="2" s="1"/>
  <c r="W670" i="2"/>
  <c r="Y670" i="2" s="1"/>
  <c r="W726" i="2"/>
  <c r="Y726" i="2" s="1"/>
  <c r="W759" i="2"/>
  <c r="Y759" i="2" s="1"/>
  <c r="W1199" i="2"/>
  <c r="Y1199" i="2" s="1"/>
  <c r="W638" i="2"/>
  <c r="Y638" i="2" s="1"/>
  <c r="W500" i="2"/>
  <c r="Y500" i="2" s="1"/>
  <c r="W774" i="2"/>
  <c r="Y774" i="2" s="1"/>
  <c r="W654" i="2"/>
  <c r="Y654" i="2" s="1"/>
  <c r="W971" i="2"/>
  <c r="Y971" i="2" s="1"/>
  <c r="W721" i="2"/>
  <c r="Y721" i="2" s="1"/>
  <c r="W1465" i="2"/>
  <c r="Y1465" i="2" s="1"/>
  <c r="W696" i="2"/>
  <c r="Y696" i="2" s="1"/>
  <c r="W1029" i="2"/>
  <c r="Y1029" i="2" s="1"/>
  <c r="W1114" i="2"/>
  <c r="Y1114" i="2" s="1"/>
  <c r="W533" i="2"/>
  <c r="Y533" i="2" s="1"/>
  <c r="W352" i="2"/>
  <c r="Y352" i="2" s="1"/>
  <c r="W126" i="2"/>
  <c r="Y126" i="2" s="1"/>
  <c r="W434" i="2"/>
  <c r="Y434" i="2" s="1"/>
  <c r="W308" i="2"/>
  <c r="Y308" i="2" s="1"/>
  <c r="W63" i="2"/>
  <c r="Y63" i="2" s="1"/>
  <c r="W1057" i="2"/>
  <c r="Y1057" i="2" s="1"/>
  <c r="W541" i="2"/>
  <c r="Y541" i="2" s="1"/>
  <c r="W1440" i="2"/>
  <c r="Y1440" i="2" s="1"/>
  <c r="W632" i="2"/>
  <c r="Y632" i="2" s="1"/>
  <c r="W514" i="2"/>
  <c r="Y514" i="2" s="1"/>
  <c r="W754" i="2"/>
  <c r="Y754" i="2" s="1"/>
  <c r="W417" i="2"/>
  <c r="Y417" i="2" s="1"/>
  <c r="W1269" i="2"/>
  <c r="Y1269" i="2" s="1"/>
  <c r="W462" i="2"/>
  <c r="Y462" i="2" s="1"/>
  <c r="W681" i="2"/>
  <c r="Y681" i="2" s="1"/>
  <c r="W764" i="2"/>
  <c r="Y764" i="2" s="1"/>
  <c r="W229" i="2"/>
  <c r="Y229" i="2" s="1"/>
  <c r="W1133" i="2"/>
  <c r="Y1133" i="2" s="1"/>
  <c r="W482" i="2"/>
  <c r="Y482" i="2" s="1"/>
  <c r="W1265" i="2"/>
  <c r="Y1265" i="2" s="1"/>
  <c r="W1104" i="2"/>
  <c r="Y1104" i="2" s="1"/>
  <c r="W284" i="2"/>
  <c r="Y284" i="2" s="1"/>
  <c r="W250" i="2"/>
  <c r="Y250" i="2" s="1"/>
  <c r="W50" i="2"/>
  <c r="Y50" i="2" s="1"/>
  <c r="W265" i="2"/>
  <c r="Y265" i="2" s="1"/>
  <c r="W29" i="2"/>
  <c r="Y29" i="2" s="1"/>
  <c r="W13" i="2"/>
  <c r="Y13" i="2" s="1"/>
  <c r="W41" i="2"/>
  <c r="Y41" i="2" s="1"/>
  <c r="W1553" i="2"/>
  <c r="Y1553" i="2" s="1"/>
  <c r="W544" i="2"/>
  <c r="Y544" i="2" s="1"/>
  <c r="W1439" i="2"/>
  <c r="Y1439" i="2" s="1"/>
  <c r="R1222" i="2"/>
  <c r="T1222" i="2" s="1"/>
  <c r="R1612" i="2"/>
  <c r="T1612" i="2" s="1"/>
  <c r="R1358" i="2"/>
  <c r="T1358" i="2" s="1"/>
  <c r="R1541" i="2"/>
  <c r="T1541" i="2" s="1"/>
  <c r="R1423" i="2"/>
  <c r="T1423" i="2" s="1"/>
  <c r="R934" i="2"/>
  <c r="T934" i="2" s="1"/>
  <c r="R1558" i="2"/>
  <c r="T1558" i="2" s="1"/>
  <c r="R1482" i="2"/>
  <c r="T1482" i="2" s="1"/>
  <c r="R695" i="2"/>
  <c r="T695" i="2" s="1"/>
  <c r="R1340" i="2"/>
  <c r="T1340" i="2" s="1"/>
  <c r="R1064" i="2"/>
  <c r="T1064" i="2" s="1"/>
  <c r="R1562" i="2"/>
  <c r="T1562" i="2" s="1"/>
  <c r="R980" i="2"/>
  <c r="T980" i="2" s="1"/>
  <c r="R874" i="2"/>
  <c r="T874" i="2" s="1"/>
  <c r="R1168" i="2"/>
  <c r="T1168" i="2" s="1"/>
  <c r="R1624" i="2"/>
  <c r="T1624" i="2" s="1"/>
  <c r="R556" i="2"/>
  <c r="T556" i="2" s="1"/>
  <c r="R222" i="2"/>
  <c r="T222" i="2" s="1"/>
  <c r="R255" i="2"/>
  <c r="T255" i="2" s="1"/>
  <c r="R949" i="2"/>
  <c r="T949" i="2" s="1"/>
  <c r="R1336" i="2"/>
  <c r="T1336" i="2" s="1"/>
  <c r="R847" i="2"/>
  <c r="T847" i="2" s="1"/>
  <c r="R1549" i="2"/>
  <c r="T1549" i="2" s="1"/>
  <c r="R1463" i="2"/>
  <c r="T1463" i="2" s="1"/>
  <c r="R641" i="2"/>
  <c r="T641" i="2" s="1"/>
  <c r="R948" i="2"/>
  <c r="T948" i="2" s="1"/>
  <c r="R572" i="2"/>
  <c r="T572" i="2" s="1"/>
  <c r="R1314" i="2"/>
  <c r="T1314" i="2" s="1"/>
  <c r="R580" i="2"/>
  <c r="T580" i="2" s="1"/>
  <c r="R450" i="2"/>
  <c r="T450" i="2" s="1"/>
  <c r="R603" i="2"/>
  <c r="T603" i="2" s="1"/>
  <c r="R637" i="2"/>
  <c r="T637" i="2" s="1"/>
  <c r="R1217" i="2"/>
  <c r="T1217" i="2" s="1"/>
  <c r="R612" i="2"/>
  <c r="T612" i="2" s="1"/>
  <c r="R734" i="2"/>
  <c r="T734" i="2" s="1"/>
  <c r="R804" i="2"/>
  <c r="T804" i="2" s="1"/>
  <c r="R772" i="2"/>
  <c r="T772" i="2" s="1"/>
  <c r="R209" i="2"/>
  <c r="T209" i="2" s="1"/>
  <c r="R147" i="2"/>
  <c r="T147" i="2" s="1"/>
  <c r="R220" i="2"/>
  <c r="T220" i="2" s="1"/>
  <c r="R169" i="2"/>
  <c r="T169" i="2" s="1"/>
  <c r="R315" i="2"/>
  <c r="T315" i="2" s="1"/>
  <c r="R755" i="2"/>
  <c r="T755" i="2" s="1"/>
  <c r="R422" i="2"/>
  <c r="T422" i="2" s="1"/>
  <c r="R1139" i="2"/>
  <c r="T1139" i="2" s="1"/>
  <c r="R1432" i="2"/>
  <c r="T1432" i="2" s="1"/>
  <c r="R366" i="2"/>
  <c r="T366" i="2" s="1"/>
  <c r="R519" i="2"/>
  <c r="T519" i="2" s="1"/>
  <c r="R249" i="2"/>
  <c r="T249" i="2" s="1"/>
  <c r="R911" i="2"/>
  <c r="T911" i="2" s="1"/>
  <c r="R326" i="2"/>
  <c r="T326" i="2" s="1"/>
  <c r="R418" i="2"/>
  <c r="T418" i="2" s="1"/>
  <c r="R471" i="2"/>
  <c r="T471" i="2" s="1"/>
  <c r="R1425" i="2"/>
  <c r="T1425" i="2" s="1"/>
  <c r="R791" i="2"/>
  <c r="T791" i="2" s="1"/>
  <c r="R357" i="2"/>
  <c r="T357" i="2" s="1"/>
  <c r="R875" i="2"/>
  <c r="T875" i="2" s="1"/>
  <c r="R740" i="2"/>
  <c r="T740" i="2" s="1"/>
  <c r="R1124" i="2"/>
  <c r="T1124" i="2" s="1"/>
  <c r="R121" i="2"/>
  <c r="T121" i="2" s="1"/>
  <c r="R128" i="2"/>
  <c r="T128" i="2" s="1"/>
  <c r="R200" i="2"/>
  <c r="T200" i="2" s="1"/>
  <c r="R244" i="2"/>
  <c r="T244" i="2" s="1"/>
  <c r="R15" i="2"/>
  <c r="T15" i="2" s="1"/>
  <c r="W1130" i="2"/>
  <c r="Y1130" i="2" s="1"/>
  <c r="W1591" i="2"/>
  <c r="Y1591" i="2" s="1"/>
  <c r="W1249" i="2"/>
  <c r="Y1249" i="2" s="1"/>
  <c r="W1424" i="2"/>
  <c r="Y1424" i="2" s="1"/>
  <c r="W1466" i="2"/>
  <c r="Y1466" i="2" s="1"/>
  <c r="W1597" i="2"/>
  <c r="Y1597" i="2" s="1"/>
  <c r="W1285" i="2"/>
  <c r="Y1285" i="2" s="1"/>
  <c r="W916" i="2"/>
  <c r="Y916" i="2" s="1"/>
  <c r="W1435" i="2"/>
  <c r="Y1435" i="2" s="1"/>
  <c r="W1387" i="2"/>
  <c r="Y1387" i="2" s="1"/>
  <c r="W1588" i="2"/>
  <c r="Y1588" i="2" s="1"/>
  <c r="W1268" i="2"/>
  <c r="Y1268" i="2" s="1"/>
  <c r="W967" i="2"/>
  <c r="Y967" i="2" s="1"/>
  <c r="W1415" i="2"/>
  <c r="Y1415" i="2" s="1"/>
  <c r="W1581" i="2"/>
  <c r="Y1581" i="2" s="1"/>
  <c r="W830" i="2"/>
  <c r="Y830" i="2" s="1"/>
  <c r="W1041" i="2"/>
  <c r="Y1041" i="2" s="1"/>
  <c r="W1630" i="2"/>
  <c r="Y1630" i="2" s="1"/>
  <c r="W406" i="2"/>
  <c r="Y406" i="2" s="1"/>
  <c r="W268" i="2"/>
  <c r="Y268" i="2" s="1"/>
  <c r="W171" i="2"/>
  <c r="Y171" i="2" s="1"/>
  <c r="W185" i="2"/>
  <c r="Y185" i="2" s="1"/>
  <c r="W1570" i="2"/>
  <c r="Y1570" i="2" s="1"/>
  <c r="W1172" i="2"/>
  <c r="Y1172" i="2" s="1"/>
  <c r="W773" i="2"/>
  <c r="Y773" i="2" s="1"/>
  <c r="W1418" i="2"/>
  <c r="Y1418" i="2" s="1"/>
  <c r="W1290" i="2"/>
  <c r="Y1290" i="2" s="1"/>
  <c r="W1517" i="2"/>
  <c r="Y1517" i="2" s="1"/>
  <c r="W738" i="2"/>
  <c r="Y738" i="2" s="1"/>
  <c r="W558" i="2"/>
  <c r="Y558" i="2" s="1"/>
  <c r="W1103" i="2"/>
  <c r="Y1103" i="2" s="1"/>
  <c r="W1409" i="2"/>
  <c r="Y1409" i="2" s="1"/>
  <c r="W1486" i="2"/>
  <c r="Y1486" i="2" s="1"/>
  <c r="W501" i="2"/>
  <c r="Y501" i="2" s="1"/>
  <c r="R1174" i="2"/>
  <c r="T1174" i="2" s="1"/>
  <c r="R1608" i="2"/>
  <c r="T1608" i="2" s="1"/>
  <c r="R1301" i="2"/>
  <c r="T1301" i="2" s="1"/>
  <c r="R1488" i="2"/>
  <c r="T1488" i="2" s="1"/>
  <c r="R1526" i="2"/>
  <c r="T1526" i="2" s="1"/>
  <c r="R998" i="2"/>
  <c r="T998" i="2" s="1"/>
  <c r="R1354" i="2"/>
  <c r="T1354" i="2" s="1"/>
  <c r="R900" i="2"/>
  <c r="T900" i="2" s="1"/>
  <c r="R1510" i="2"/>
  <c r="T1510" i="2" s="1"/>
  <c r="R1461" i="2"/>
  <c r="T1461" i="2" s="1"/>
  <c r="R746" i="2"/>
  <c r="T746" i="2" s="1"/>
  <c r="R1302" i="2"/>
  <c r="T1302" i="2" s="1"/>
  <c r="R1015" i="2"/>
  <c r="T1015" i="2" s="1"/>
  <c r="R1480" i="2"/>
  <c r="T1480" i="2" s="1"/>
  <c r="R918" i="2"/>
  <c r="T918" i="2" s="1"/>
  <c r="R832" i="2"/>
  <c r="T832" i="2" s="1"/>
  <c r="R1097" i="2"/>
  <c r="T1097" i="2" s="1"/>
  <c r="R1627" i="2"/>
  <c r="T1627" i="2" s="1"/>
  <c r="R473" i="2"/>
  <c r="T473" i="2" s="1"/>
  <c r="R233" i="2"/>
  <c r="T233" i="2" s="1"/>
  <c r="R193" i="2"/>
  <c r="T193" i="2" s="1"/>
  <c r="R217" i="2"/>
  <c r="T217" i="2" s="1"/>
  <c r="R1596" i="2"/>
  <c r="T1596" i="2" s="1"/>
  <c r="R1255" i="2"/>
  <c r="T1255" i="2" s="1"/>
  <c r="R803" i="2"/>
  <c r="T803" i="2" s="1"/>
  <c r="R1492" i="2"/>
  <c r="T1492" i="2" s="1"/>
  <c r="R1382" i="2"/>
  <c r="T1382" i="2" s="1"/>
  <c r="R1561" i="2"/>
  <c r="T1561" i="2" s="1"/>
  <c r="R904" i="2"/>
  <c r="T904" i="2" s="1"/>
  <c r="R546" i="2"/>
  <c r="T546" i="2" s="1"/>
  <c r="R1220" i="2"/>
  <c r="T1220" i="2" s="1"/>
  <c r="R1496" i="2"/>
  <c r="T1496" i="2" s="1"/>
  <c r="R445" i="2"/>
  <c r="T445" i="2" s="1"/>
  <c r="R548" i="2"/>
  <c r="T548" i="2" s="1"/>
  <c r="R613" i="2"/>
  <c r="T613" i="2" s="1"/>
  <c r="R1126" i="2"/>
  <c r="T1126" i="2" s="1"/>
  <c r="R591" i="2"/>
  <c r="T591" i="2" s="1"/>
  <c r="R674" i="2"/>
  <c r="T674" i="2" s="1"/>
  <c r="R713" i="2"/>
  <c r="T713" i="2" s="1"/>
  <c r="R668" i="2"/>
  <c r="T668" i="2" s="1"/>
  <c r="R186" i="2"/>
  <c r="T186" i="2" s="1"/>
  <c r="R177" i="2"/>
  <c r="T177" i="2" s="1"/>
  <c r="R183" i="2"/>
  <c r="T183" i="2" s="1"/>
  <c r="R136" i="2"/>
  <c r="T136" i="2" s="1"/>
  <c r="R253" i="2"/>
  <c r="T253" i="2" s="1"/>
  <c r="R679" i="2"/>
  <c r="T679" i="2" s="1"/>
  <c r="R391" i="2"/>
  <c r="T391" i="2" s="1"/>
  <c r="R1005" i="2"/>
  <c r="T1005" i="2" s="1"/>
  <c r="R1338" i="2"/>
  <c r="T1338" i="2" s="1"/>
  <c r="R1411" i="2"/>
  <c r="T1411" i="2" s="1"/>
  <c r="R459" i="2"/>
  <c r="T459" i="2" s="1"/>
  <c r="R252" i="2"/>
  <c r="T252" i="2" s="1"/>
  <c r="R795" i="2"/>
  <c r="T795" i="2" s="1"/>
  <c r="R301" i="2"/>
  <c r="T301" i="2" s="1"/>
  <c r="R355" i="2"/>
  <c r="T355" i="2" s="1"/>
  <c r="R395" i="2"/>
  <c r="T395" i="2" s="1"/>
  <c r="R1335" i="2"/>
  <c r="T1335" i="2" s="1"/>
  <c r="R717" i="2"/>
  <c r="T717" i="2" s="1"/>
  <c r="R335" i="2"/>
  <c r="T335" i="2" s="1"/>
  <c r="R760" i="2"/>
  <c r="T760" i="2" s="1"/>
  <c r="R639" i="2"/>
  <c r="T639" i="2" s="1"/>
  <c r="R978" i="2"/>
  <c r="T978" i="2" s="1"/>
  <c r="R105" i="2"/>
  <c r="T105" i="2" s="1"/>
  <c r="R287" i="2"/>
  <c r="T287" i="2" s="1"/>
  <c r="R103" i="2"/>
  <c r="T103" i="2" s="1"/>
  <c r="R157" i="2"/>
  <c r="T157" i="2" s="1"/>
  <c r="R199" i="2"/>
  <c r="T199" i="2" s="1"/>
  <c r="R12" i="2"/>
  <c r="T12" i="2" s="1"/>
  <c r="W1081" i="2"/>
  <c r="Y1081" i="2" s="1"/>
  <c r="W1568" i="2"/>
  <c r="Y1568" i="2" s="1"/>
  <c r="W1197" i="2"/>
  <c r="Y1197" i="2" s="1"/>
  <c r="W1361" i="2"/>
  <c r="Y1361" i="2" s="1"/>
  <c r="W1404" i="2"/>
  <c r="Y1404" i="2" s="1"/>
  <c r="W1574" i="2"/>
  <c r="Y1574" i="2" s="1"/>
  <c r="W1213" i="2"/>
  <c r="Y1213" i="2" s="1"/>
  <c r="W872" i="2"/>
  <c r="Y872" i="2" s="1"/>
  <c r="W1348" i="2"/>
  <c r="Y1348" i="2" s="1"/>
  <c r="W1292" i="2"/>
  <c r="Y1292" i="2" s="1"/>
  <c r="W1475" i="2"/>
  <c r="Y1475" i="2" s="1"/>
  <c r="W1238" i="2"/>
  <c r="Y1238" i="2" s="1"/>
  <c r="W986" i="2"/>
  <c r="Y986" i="2" s="1"/>
  <c r="W1334" i="2"/>
  <c r="Y1334" i="2" s="1"/>
  <c r="W1443" i="2"/>
  <c r="Y1443" i="2" s="1"/>
  <c r="W1551" i="2"/>
  <c r="Y1551" i="2" s="1"/>
  <c r="W970" i="2"/>
  <c r="Y970" i="2" s="1"/>
  <c r="W1631" i="2"/>
  <c r="Y1631" i="2" s="1"/>
  <c r="W356" i="2"/>
  <c r="Y356" i="2" s="1"/>
  <c r="W312" i="2"/>
  <c r="Y312" i="2" s="1"/>
  <c r="W154" i="2"/>
  <c r="Y154" i="2" s="1"/>
  <c r="W170" i="2"/>
  <c r="Y170" i="2" s="1"/>
  <c r="W1532" i="2"/>
  <c r="Y1532" i="2" s="1"/>
  <c r="W1083" i="2"/>
  <c r="Y1083" i="2" s="1"/>
  <c r="W747" i="2"/>
  <c r="Y747" i="2" s="1"/>
  <c r="W1331" i="2"/>
  <c r="Y1331" i="2" s="1"/>
  <c r="W1188" i="2"/>
  <c r="Y1188" i="2" s="1"/>
  <c r="W1451" i="2"/>
  <c r="Y1451" i="2" s="1"/>
  <c r="W710" i="2"/>
  <c r="Y710" i="2" s="1"/>
  <c r="W507" i="2"/>
  <c r="Y507" i="2" s="1"/>
  <c r="W996" i="2"/>
  <c r="Y996" i="2" s="1"/>
  <c r="W1330" i="2"/>
  <c r="Y1330" i="2" s="1"/>
  <c r="W1410" i="2"/>
  <c r="Y1410" i="2" s="1"/>
  <c r="W457" i="2"/>
  <c r="Y457" i="2" s="1"/>
  <c r="W1505" i="2"/>
  <c r="Y1505" i="2" s="1"/>
  <c r="W944" i="2"/>
  <c r="Y944" i="2" s="1"/>
  <c r="W606" i="2"/>
  <c r="Y606" i="2" s="1"/>
  <c r="W604" i="2"/>
  <c r="Y604" i="2" s="1"/>
  <c r="W579" i="2"/>
  <c r="Y579" i="2" s="1"/>
  <c r="W469" i="2"/>
  <c r="Y469" i="2" s="1"/>
  <c r="W172" i="2"/>
  <c r="Y172" i="2" s="1"/>
  <c r="W972" i="2"/>
  <c r="Y972" i="2" s="1"/>
  <c r="W125" i="2"/>
  <c r="Y125" i="2" s="1"/>
  <c r="W91" i="2"/>
  <c r="Y91" i="2" s="1"/>
  <c r="W175" i="2"/>
  <c r="Y175" i="2" s="1"/>
  <c r="W540" i="2"/>
  <c r="Y540" i="2" s="1"/>
  <c r="W337" i="2"/>
  <c r="Y337" i="2" s="1"/>
  <c r="W783" i="2"/>
  <c r="Y783" i="2" s="1"/>
  <c r="W1115" i="2"/>
  <c r="Y1115" i="2" s="1"/>
  <c r="W1202" i="2"/>
  <c r="Y1202" i="2" s="1"/>
  <c r="W377" i="2"/>
  <c r="Y377" i="2" s="1"/>
  <c r="W1347" i="2"/>
  <c r="Y1347" i="2" s="1"/>
  <c r="W617" i="2"/>
  <c r="Y617" i="2" s="1"/>
  <c r="W264" i="2"/>
  <c r="Y264" i="2" s="1"/>
  <c r="W279" i="2"/>
  <c r="Y279" i="2" s="1"/>
  <c r="W297" i="2"/>
  <c r="Y297" i="2" s="1"/>
  <c r="W1131" i="2"/>
  <c r="Y1131" i="2" s="1"/>
  <c r="W566" i="2"/>
  <c r="Y566" i="2" s="1"/>
  <c r="W281" i="2"/>
  <c r="Y281" i="2" s="1"/>
  <c r="W592" i="2"/>
  <c r="Y592" i="2" s="1"/>
  <c r="W470" i="2"/>
  <c r="Y470" i="2" s="1"/>
  <c r="W756" i="2"/>
  <c r="Y756" i="2" s="1"/>
  <c r="W106" i="2"/>
  <c r="Y106" i="2" s="1"/>
  <c r="R1130" i="2"/>
  <c r="T1130" i="2" s="1"/>
  <c r="R1591" i="2"/>
  <c r="T1591" i="2" s="1"/>
  <c r="R1249" i="2"/>
  <c r="T1249" i="2" s="1"/>
  <c r="R1424" i="2"/>
  <c r="T1424" i="2" s="1"/>
  <c r="R1466" i="2"/>
  <c r="T1466" i="2" s="1"/>
  <c r="R1597" i="2"/>
  <c r="T1597" i="2" s="1"/>
  <c r="R1285" i="2"/>
  <c r="T1285" i="2" s="1"/>
  <c r="R916" i="2"/>
  <c r="T916" i="2" s="1"/>
  <c r="R1435" i="2"/>
  <c r="T1435" i="2" s="1"/>
  <c r="R1387" i="2"/>
  <c r="T1387" i="2" s="1"/>
  <c r="R1588" i="2"/>
  <c r="T1588" i="2" s="1"/>
  <c r="R1268" i="2"/>
  <c r="T1268" i="2" s="1"/>
  <c r="R967" i="2"/>
  <c r="T967" i="2" s="1"/>
  <c r="R1415" i="2"/>
  <c r="T1415" i="2" s="1"/>
  <c r="R1581" i="2"/>
  <c r="T1581" i="2" s="1"/>
  <c r="R830" i="2"/>
  <c r="T830" i="2" s="1"/>
  <c r="R1041" i="2"/>
  <c r="T1041" i="2" s="1"/>
  <c r="R1630" i="2"/>
  <c r="T1630" i="2" s="1"/>
  <c r="R406" i="2"/>
  <c r="T406" i="2" s="1"/>
  <c r="R268" i="2"/>
  <c r="T268" i="2" s="1"/>
  <c r="R171" i="2"/>
  <c r="T171" i="2" s="1"/>
  <c r="R185" i="2"/>
  <c r="T185" i="2" s="1"/>
  <c r="R1570" i="2"/>
  <c r="T1570" i="2" s="1"/>
  <c r="R1172" i="2"/>
  <c r="T1172" i="2" s="1"/>
  <c r="R773" i="2"/>
  <c r="T773" i="2" s="1"/>
  <c r="R1418" i="2"/>
  <c r="T1418" i="2" s="1"/>
  <c r="R1290" i="2"/>
  <c r="T1290" i="2" s="1"/>
  <c r="R1517" i="2"/>
  <c r="T1517" i="2" s="1"/>
  <c r="R738" i="2"/>
  <c r="T738" i="2" s="1"/>
  <c r="R558" i="2"/>
  <c r="T558" i="2" s="1"/>
  <c r="R1103" i="2"/>
  <c r="T1103" i="2" s="1"/>
  <c r="R1409" i="2"/>
  <c r="T1409" i="2" s="1"/>
  <c r="R1486" i="2"/>
  <c r="T1486" i="2" s="1"/>
  <c r="R501" i="2"/>
  <c r="T501" i="2" s="1"/>
  <c r="R1553" i="2"/>
  <c r="T1553" i="2" s="1"/>
  <c r="R201" i="2"/>
  <c r="T201" i="2" s="1"/>
  <c r="W32" i="2"/>
  <c r="Y32" i="2" s="1"/>
  <c r="R219" i="2"/>
  <c r="T219" i="2" s="1"/>
  <c r="R1038" i="2"/>
  <c r="T1038" i="2" s="1"/>
  <c r="W25" i="2"/>
  <c r="Y25" i="2" s="1"/>
  <c r="R1609" i="2"/>
  <c r="T1609" i="2" s="1"/>
  <c r="R1023" i="2"/>
  <c r="T1023" i="2" s="1"/>
  <c r="R1086" i="2"/>
  <c r="T1086" i="2" s="1"/>
  <c r="R879" i="2"/>
  <c r="T879" i="2" s="1"/>
  <c r="R1241" i="2"/>
  <c r="T1241" i="2" s="1"/>
  <c r="R1077" i="2"/>
  <c r="T1077" i="2" s="1"/>
  <c r="R1582" i="2"/>
  <c r="T1582" i="2" s="1"/>
  <c r="R251" i="2"/>
  <c r="T251" i="2" s="1"/>
  <c r="R389" i="2"/>
  <c r="T389" i="2" s="1"/>
  <c r="R1504" i="2"/>
  <c r="T1504" i="2" s="1"/>
  <c r="R1270" i="2"/>
  <c r="T1270" i="2" s="1"/>
  <c r="R305" i="2"/>
  <c r="T305" i="2" s="1"/>
  <c r="R31" i="2"/>
  <c r="T31" i="2" s="1"/>
  <c r="W1618" i="2"/>
  <c r="Y1618" i="2" s="1"/>
  <c r="W869" i="2"/>
  <c r="Y869" i="2" s="1"/>
  <c r="W1033" i="2"/>
  <c r="Y1033" i="2" s="1"/>
  <c r="W511" i="2"/>
  <c r="Y511" i="2" s="1"/>
  <c r="W793" i="2"/>
  <c r="Y793" i="2" s="1"/>
  <c r="W505" i="2"/>
  <c r="Y505" i="2" s="1"/>
  <c r="W643" i="2"/>
  <c r="Y643" i="2" s="1"/>
  <c r="W188" i="2"/>
  <c r="Y188" i="2" s="1"/>
  <c r="W1339" i="2"/>
  <c r="Y1339" i="2" s="1"/>
  <c r="W792" i="2"/>
  <c r="Y792" i="2" s="1"/>
  <c r="W17" i="2"/>
  <c r="Y17" i="2" s="1"/>
  <c r="R149" i="2"/>
  <c r="T149" i="2" s="1"/>
  <c r="R601" i="2"/>
  <c r="T601" i="2" s="1"/>
  <c r="R1046" i="2"/>
  <c r="T1046" i="2" s="1"/>
  <c r="R1040" i="2"/>
  <c r="T1040" i="2" s="1"/>
  <c r="R1051" i="2"/>
  <c r="T1051" i="2" s="1"/>
  <c r="R295" i="2"/>
  <c r="T295" i="2" s="1"/>
  <c r="R1559" i="2"/>
  <c r="T1559" i="2" s="1"/>
  <c r="R513" i="2"/>
  <c r="T513" i="2" s="1"/>
  <c r="R625" i="2"/>
  <c r="T625" i="2" s="1"/>
  <c r="R275" i="2"/>
  <c r="T275" i="2" s="1"/>
  <c r="R685" i="2"/>
  <c r="T685" i="2" s="1"/>
  <c r="R1045" i="2"/>
  <c r="T1045" i="2" s="1"/>
  <c r="W1035" i="2"/>
  <c r="Y1035" i="2" s="1"/>
  <c r="W673" i="2"/>
  <c r="Y673" i="2" s="1"/>
  <c r="W325" i="2"/>
  <c r="Y325" i="2" s="1"/>
  <c r="W379" i="2"/>
  <c r="Y379" i="2" s="1"/>
  <c r="W149" i="2"/>
  <c r="Y149" i="2" s="1"/>
  <c r="W20" i="2"/>
  <c r="Y20" i="2" s="1"/>
  <c r="W26" i="2"/>
  <c r="Y26" i="2" s="1"/>
  <c r="R14" i="2"/>
  <c r="T14" i="2" s="1"/>
  <c r="R1384" i="2"/>
  <c r="T1384" i="2" s="1"/>
  <c r="R1356" i="2"/>
  <c r="T1356" i="2" s="1"/>
  <c r="R841" i="2"/>
  <c r="T841" i="2" s="1"/>
  <c r="R1110" i="2"/>
  <c r="T1110" i="2" s="1"/>
  <c r="R1585" i="2"/>
  <c r="T1585" i="2" s="1"/>
  <c r="R1352" i="2"/>
  <c r="T1352" i="2" s="1"/>
  <c r="R560" i="2"/>
  <c r="T560" i="2" s="1"/>
  <c r="R724" i="2"/>
  <c r="T724" i="2" s="1"/>
  <c r="R191" i="2"/>
  <c r="T191" i="2" s="1"/>
  <c r="R857" i="2"/>
  <c r="T857" i="2" s="1"/>
  <c r="R942" i="2"/>
  <c r="T942" i="2" s="1"/>
  <c r="R597" i="2"/>
  <c r="T597" i="2" s="1"/>
  <c r="R1329" i="2"/>
  <c r="T1329" i="2" s="1"/>
  <c r="R848" i="2"/>
  <c r="T848" i="2" s="1"/>
  <c r="R1187" i="2"/>
  <c r="T1187" i="2" s="1"/>
  <c r="R1366" i="2"/>
  <c r="T1366" i="2" s="1"/>
  <c r="R1232" i="2"/>
  <c r="T1232" i="2" s="1"/>
  <c r="R248" i="2"/>
  <c r="T248" i="2" s="1"/>
  <c r="R70" i="2"/>
  <c r="T70" i="2" s="1"/>
  <c r="R85" i="2"/>
  <c r="T85" i="2" s="1"/>
  <c r="R1216" i="2"/>
  <c r="T1216" i="2" s="1"/>
  <c r="R744" i="2"/>
  <c r="T744" i="2" s="1"/>
  <c r="R889" i="2"/>
  <c r="T889" i="2" s="1"/>
  <c r="R1052" i="2"/>
  <c r="T1052" i="2" s="1"/>
  <c r="R880" i="2"/>
  <c r="T880" i="2" s="1"/>
  <c r="R727" i="2"/>
  <c r="T727" i="2" s="1"/>
  <c r="R1362" i="2"/>
  <c r="T1362" i="2" s="1"/>
  <c r="R430" i="2"/>
  <c r="T430" i="2" s="1"/>
  <c r="R1025" i="2"/>
  <c r="T1025" i="2" s="1"/>
  <c r="R24" i="2"/>
  <c r="T24" i="2" s="1"/>
  <c r="R35" i="2"/>
  <c r="T35" i="2" s="1"/>
  <c r="W165" i="2"/>
  <c r="Y165" i="2" s="1"/>
  <c r="W1281" i="2"/>
  <c r="Y1281" i="2" s="1"/>
  <c r="W1483" i="2"/>
  <c r="Y1483" i="2" s="1"/>
  <c r="W1242" i="2"/>
  <c r="Y1242" i="2" s="1"/>
  <c r="W1533" i="2"/>
  <c r="Y1533" i="2" s="1"/>
  <c r="W762" i="2"/>
  <c r="Y762" i="2" s="1"/>
  <c r="W1053" i="2"/>
  <c r="Y1053" i="2" s="1"/>
  <c r="W1460" i="2"/>
  <c r="Y1460" i="2" s="1"/>
  <c r="W1119" i="2"/>
  <c r="Y1119" i="2" s="1"/>
  <c r="W1224" i="2"/>
  <c r="Y1224" i="2" s="1"/>
  <c r="W922" i="2"/>
  <c r="Y922" i="2" s="1"/>
  <c r="W390" i="2"/>
  <c r="Y390" i="2" s="1"/>
  <c r="W375" i="2"/>
  <c r="Y375" i="2" s="1"/>
  <c r="W1076" i="2"/>
  <c r="Y1076" i="2" s="1"/>
  <c r="W1447" i="2"/>
  <c r="Y1447" i="2" s="1"/>
  <c r="W716" i="2"/>
  <c r="Y716" i="2" s="1"/>
  <c r="W903" i="2"/>
  <c r="Y903" i="2" s="1"/>
  <c r="W1142" i="2"/>
  <c r="Y1142" i="2" s="1"/>
  <c r="W675" i="2"/>
  <c r="Y675" i="2" s="1"/>
  <c r="W723" i="2"/>
  <c r="Y723" i="2" s="1"/>
  <c r="W1024" i="2"/>
  <c r="Y1024" i="2" s="1"/>
  <c r="W1175" i="2"/>
  <c r="Y1175" i="2" s="1"/>
  <c r="W1017" i="2"/>
  <c r="Y1017" i="2" s="1"/>
  <c r="W258" i="2"/>
  <c r="Y258" i="2" s="1"/>
  <c r="W1297" i="2"/>
  <c r="Y1297" i="2" s="1"/>
  <c r="W386" i="2"/>
  <c r="Y386" i="2" s="1"/>
  <c r="W354" i="2"/>
  <c r="Y354" i="2" s="1"/>
  <c r="W968" i="2"/>
  <c r="Y968" i="2" s="1"/>
  <c r="W412" i="2"/>
  <c r="Y412" i="2" s="1"/>
  <c r="W530" i="2"/>
  <c r="Y530" i="2" s="1"/>
  <c r="W706" i="2"/>
  <c r="Y706" i="2" s="1"/>
  <c r="W303" i="2"/>
  <c r="Y303" i="2" s="1"/>
  <c r="W796" i="2"/>
  <c r="Y796" i="2" s="1"/>
  <c r="W672" i="2"/>
  <c r="Y672" i="2" s="1"/>
  <c r="W1027" i="2"/>
  <c r="Y1027" i="2" s="1"/>
  <c r="W310" i="2"/>
  <c r="Y310" i="2" s="1"/>
  <c r="W1127" i="2"/>
  <c r="Y1127" i="2" s="1"/>
  <c r="W1230" i="2"/>
  <c r="Y1230" i="2" s="1"/>
  <c r="W351" i="2"/>
  <c r="Y351" i="2" s="1"/>
  <c r="W814" i="2"/>
  <c r="Y814" i="2" s="1"/>
  <c r="W119" i="2"/>
  <c r="Y119" i="2" s="1"/>
  <c r="W16" i="2"/>
  <c r="Y16" i="2" s="1"/>
  <c r="R1093" i="2"/>
  <c r="T1093" i="2" s="1"/>
  <c r="R909" i="2"/>
  <c r="T909" i="2" s="1"/>
  <c r="R1288" i="2"/>
  <c r="T1288" i="2" s="1"/>
  <c r="R574" i="2"/>
  <c r="T574" i="2" s="1"/>
  <c r="R815" i="2"/>
  <c r="T815" i="2" s="1"/>
  <c r="R933" i="2"/>
  <c r="T933" i="2" s="1"/>
  <c r="R1518" i="2"/>
  <c r="T1518" i="2" s="1"/>
  <c r="R53" i="2"/>
  <c r="T53" i="2" s="1"/>
  <c r="R494" i="2"/>
  <c r="T494" i="2" s="1"/>
  <c r="R371" i="2"/>
  <c r="T371" i="2" s="1"/>
  <c r="R346" i="2"/>
  <c r="T346" i="2" s="1"/>
  <c r="R197" i="2"/>
  <c r="T197" i="2" s="1"/>
  <c r="W1573" i="2"/>
  <c r="Y1573" i="2" s="1"/>
  <c r="W951" i="2"/>
  <c r="Y951" i="2" s="1"/>
  <c r="W1030" i="2"/>
  <c r="Y1030" i="2" s="1"/>
  <c r="W443" i="2"/>
  <c r="Y443" i="2" s="1"/>
  <c r="W781" i="2"/>
  <c r="Y781" i="2" s="1"/>
  <c r="W516" i="2"/>
  <c r="Y516" i="2" s="1"/>
  <c r="W1503" i="2"/>
  <c r="Y1503" i="2" s="1"/>
  <c r="W1363" i="2"/>
  <c r="Y1363" i="2" s="1"/>
  <c r="W74" i="2"/>
  <c r="Y74" i="2" s="1"/>
  <c r="W575" i="2"/>
  <c r="Y575" i="2" s="1"/>
  <c r="W584" i="2"/>
  <c r="Y584" i="2" s="1"/>
  <c r="W21" i="2"/>
  <c r="Y21" i="2" s="1"/>
  <c r="R557" i="2"/>
  <c r="T557" i="2" s="1"/>
  <c r="R616" i="2"/>
  <c r="T616" i="2" s="1"/>
  <c r="R618" i="2"/>
  <c r="T618" i="2" s="1"/>
  <c r="R569" i="2"/>
  <c r="T569" i="2" s="1"/>
  <c r="R198" i="2"/>
  <c r="T198" i="2" s="1"/>
  <c r="R148" i="2"/>
  <c r="T148" i="2" s="1"/>
  <c r="R114" i="2"/>
  <c r="T114" i="2" s="1"/>
  <c r="R210" i="2"/>
  <c r="T210" i="2" s="1"/>
  <c r="R599" i="2"/>
  <c r="T599" i="2" s="1"/>
  <c r="R885" i="2"/>
  <c r="T885" i="2" s="1"/>
  <c r="R1233" i="2"/>
  <c r="T1233" i="2" s="1"/>
  <c r="R1315" i="2"/>
  <c r="T1315" i="2" s="1"/>
  <c r="R414" i="2"/>
  <c r="T414" i="2" s="1"/>
  <c r="R1433" i="2"/>
  <c r="T1433" i="2" s="1"/>
  <c r="R709" i="2"/>
  <c r="T709" i="2" s="1"/>
  <c r="R296" i="2"/>
  <c r="T296" i="2" s="1"/>
  <c r="R342" i="2"/>
  <c r="T342" i="2" s="1"/>
  <c r="R1236" i="2"/>
  <c r="T1236" i="2" s="1"/>
  <c r="R634" i="2"/>
  <c r="T634" i="2" s="1"/>
  <c r="R291" i="2"/>
  <c r="T291" i="2" s="1"/>
  <c r="R676" i="2"/>
  <c r="T676" i="2" s="1"/>
  <c r="R549" i="2"/>
  <c r="T549" i="2" s="1"/>
  <c r="R858" i="2"/>
  <c r="T858" i="2" s="1"/>
  <c r="R550" i="2"/>
  <c r="T550" i="2" s="1"/>
  <c r="R75" i="2"/>
  <c r="T75" i="2" s="1"/>
  <c r="R124" i="2"/>
  <c r="T124" i="2" s="1"/>
  <c r="R155" i="2"/>
  <c r="T155" i="2" s="1"/>
  <c r="R9" i="2"/>
  <c r="T9" i="2" s="1"/>
  <c r="W1058" i="2"/>
  <c r="Y1058" i="2" s="1"/>
  <c r="W1534" i="2"/>
  <c r="Y1534" i="2" s="1"/>
  <c r="W1163" i="2"/>
  <c r="Y1163" i="2" s="1"/>
  <c r="W1295" i="2"/>
  <c r="Y1295" i="2" s="1"/>
  <c r="W1333" i="2"/>
  <c r="Y1333" i="2" s="1"/>
  <c r="W1543" i="2"/>
  <c r="Y1543" i="2" s="1"/>
  <c r="W851" i="2"/>
  <c r="Y851" i="2" s="1"/>
  <c r="W1257" i="2"/>
  <c r="Y1257" i="2" s="1"/>
  <c r="W1192" i="2"/>
  <c r="Y1192" i="2" s="1"/>
  <c r="W1398" i="2"/>
  <c r="Y1398" i="2" s="1"/>
  <c r="W1201" i="2"/>
  <c r="Y1201" i="2" s="1"/>
  <c r="W956" i="2"/>
  <c r="Y956" i="2" s="1"/>
  <c r="W1261" i="2"/>
  <c r="Y1261" i="2" s="1"/>
  <c r="W1508" i="2"/>
  <c r="Y1508" i="2" s="1"/>
  <c r="W1501" i="2"/>
  <c r="Y1501" i="2" s="1"/>
  <c r="W930" i="2"/>
  <c r="Y930" i="2" s="1"/>
  <c r="W800" i="2"/>
  <c r="Y800" i="2" s="1"/>
  <c r="W314" i="2"/>
  <c r="Y314" i="2" s="1"/>
  <c r="W382" i="2"/>
  <c r="Y382" i="2" s="1"/>
  <c r="W144" i="2"/>
  <c r="Y144" i="2" s="1"/>
  <c r="W159" i="2"/>
  <c r="Y159" i="2" s="1"/>
  <c r="W1472" i="2"/>
  <c r="Y1472" i="2" s="1"/>
  <c r="W1001" i="2"/>
  <c r="Y1001" i="2" s="1"/>
  <c r="W703" i="2"/>
  <c r="Y703" i="2" s="1"/>
  <c r="W1240" i="2"/>
  <c r="Y1240" i="2" s="1"/>
  <c r="W1085" i="2"/>
  <c r="Y1085" i="2" s="1"/>
  <c r="W1371" i="2"/>
  <c r="Y1371" i="2" s="1"/>
  <c r="W687" i="2"/>
  <c r="Y687" i="2" s="1"/>
  <c r="W486" i="2"/>
  <c r="Y486" i="2" s="1"/>
  <c r="W910" i="2"/>
  <c r="Y910" i="2" s="1"/>
  <c r="W1235" i="2"/>
  <c r="Y1235" i="2" s="1"/>
  <c r="W1316" i="2"/>
  <c r="Y1316" i="2" s="1"/>
  <c r="R1197" i="2"/>
  <c r="T1197" i="2" s="1"/>
  <c r="R1574" i="2"/>
  <c r="T1574" i="2" s="1"/>
  <c r="R872" i="2"/>
  <c r="T872" i="2" s="1"/>
  <c r="R1292" i="2"/>
  <c r="T1292" i="2" s="1"/>
  <c r="R1238" i="2"/>
  <c r="T1238" i="2" s="1"/>
  <c r="R986" i="2"/>
  <c r="T986" i="2" s="1"/>
  <c r="R1443" i="2"/>
  <c r="T1443" i="2" s="1"/>
  <c r="R1551" i="2"/>
  <c r="T1551" i="2" s="1"/>
  <c r="R970" i="2"/>
  <c r="T970" i="2" s="1"/>
  <c r="R1631" i="2"/>
  <c r="T1631" i="2" s="1"/>
  <c r="R356" i="2"/>
  <c r="T356" i="2" s="1"/>
  <c r="R312" i="2"/>
  <c r="T312" i="2" s="1"/>
  <c r="R154" i="2"/>
  <c r="T154" i="2" s="1"/>
  <c r="R170" i="2"/>
  <c r="T170" i="2" s="1"/>
  <c r="R1532" i="2"/>
  <c r="T1532" i="2" s="1"/>
  <c r="R1083" i="2"/>
  <c r="T1083" i="2" s="1"/>
  <c r="R747" i="2"/>
  <c r="T747" i="2" s="1"/>
  <c r="R1331" i="2"/>
  <c r="T1331" i="2" s="1"/>
  <c r="R1188" i="2"/>
  <c r="T1188" i="2" s="1"/>
  <c r="R1451" i="2"/>
  <c r="T1451" i="2" s="1"/>
  <c r="R710" i="2"/>
  <c r="T710" i="2" s="1"/>
  <c r="R507" i="2"/>
  <c r="T507" i="2" s="1"/>
  <c r="R996" i="2"/>
  <c r="T996" i="2" s="1"/>
  <c r="R1330" i="2"/>
  <c r="T1330" i="2" s="1"/>
  <c r="R1410" i="2"/>
  <c r="T1410" i="2" s="1"/>
  <c r="R457" i="2"/>
  <c r="T457" i="2" s="1"/>
  <c r="R1505" i="2"/>
  <c r="T1505" i="2" s="1"/>
  <c r="R944" i="2"/>
  <c r="T944" i="2" s="1"/>
  <c r="R606" i="2"/>
  <c r="T606" i="2" s="1"/>
  <c r="R604" i="2"/>
  <c r="T604" i="2" s="1"/>
  <c r="R579" i="2"/>
  <c r="T579" i="2" s="1"/>
  <c r="R469" i="2"/>
  <c r="T469" i="2" s="1"/>
  <c r="R172" i="2"/>
  <c r="T172" i="2" s="1"/>
  <c r="R972" i="2"/>
  <c r="T972" i="2" s="1"/>
  <c r="R125" i="2"/>
  <c r="T125" i="2" s="1"/>
  <c r="R91" i="2"/>
  <c r="T91" i="2" s="1"/>
  <c r="R175" i="2"/>
  <c r="T175" i="2" s="1"/>
  <c r="R540" i="2"/>
  <c r="T540" i="2" s="1"/>
  <c r="R337" i="2"/>
  <c r="T337" i="2" s="1"/>
  <c r="R783" i="2"/>
  <c r="T783" i="2" s="1"/>
  <c r="R1115" i="2"/>
  <c r="T1115" i="2" s="1"/>
  <c r="R1202" i="2"/>
  <c r="T1202" i="2" s="1"/>
  <c r="R377" i="2"/>
  <c r="T377" i="2" s="1"/>
  <c r="R1347" i="2"/>
  <c r="T1347" i="2" s="1"/>
  <c r="R617" i="2"/>
  <c r="T617" i="2" s="1"/>
  <c r="R264" i="2"/>
  <c r="T264" i="2" s="1"/>
  <c r="R279" i="2"/>
  <c r="T279" i="2" s="1"/>
  <c r="R297" i="2"/>
  <c r="T297" i="2" s="1"/>
  <c r="R1131" i="2"/>
  <c r="T1131" i="2" s="1"/>
  <c r="R566" i="2"/>
  <c r="T566" i="2" s="1"/>
  <c r="R281" i="2"/>
  <c r="T281" i="2" s="1"/>
  <c r="R592" i="2"/>
  <c r="T592" i="2" s="1"/>
  <c r="R470" i="2"/>
  <c r="T470" i="2" s="1"/>
  <c r="R756" i="2"/>
  <c r="T756" i="2" s="1"/>
  <c r="R106" i="2"/>
  <c r="T106" i="2" s="1"/>
  <c r="R544" i="2"/>
  <c r="T544" i="2" s="1"/>
  <c r="R49" i="2"/>
  <c r="T49" i="2" s="1"/>
  <c r="R96" i="2"/>
  <c r="T96" i="2" s="1"/>
  <c r="R122" i="2"/>
  <c r="T122" i="2" s="1"/>
  <c r="R8" i="2"/>
  <c r="T8" i="2" s="1"/>
  <c r="W1032" i="2"/>
  <c r="Y1032" i="2" s="1"/>
  <c r="W1485" i="2"/>
  <c r="Y1485" i="2" s="1"/>
  <c r="W1112" i="2"/>
  <c r="Y1112" i="2" s="1"/>
  <c r="W1229" i="2"/>
  <c r="Y1229" i="2" s="1"/>
  <c r="W1266" i="2"/>
  <c r="Y1266" i="2" s="1"/>
  <c r="W1470" i="2"/>
  <c r="Y1470" i="2" s="1"/>
  <c r="W1092" i="2"/>
  <c r="Y1092" i="2" s="1"/>
  <c r="W818" i="2"/>
  <c r="Y818" i="2" s="1"/>
  <c r="W1154" i="2"/>
  <c r="Y1154" i="2" s="1"/>
  <c r="W1090" i="2"/>
  <c r="Y1090" i="2" s="1"/>
  <c r="W1309" i="2"/>
  <c r="Y1309" i="2" s="1"/>
  <c r="W1170" i="2"/>
  <c r="Y1170" i="2" s="1"/>
  <c r="W979" i="2"/>
  <c r="Y979" i="2" s="1"/>
  <c r="W1181" i="2"/>
  <c r="Y1181" i="2" s="1"/>
  <c r="W1445" i="2"/>
  <c r="Y1445" i="2" s="1"/>
  <c r="W1426" i="2"/>
  <c r="Y1426" i="2" s="1"/>
  <c r="W883" i="2"/>
  <c r="Y883" i="2" s="1"/>
  <c r="W722" i="2"/>
  <c r="Y722" i="2" s="1"/>
  <c r="W292" i="2"/>
  <c r="Y292" i="2" s="1"/>
  <c r="W460" i="2"/>
  <c r="Y460" i="2" s="1"/>
  <c r="W142" i="2"/>
  <c r="Y142" i="2" s="1"/>
  <c r="W163" i="2"/>
  <c r="Y163" i="2" s="1"/>
  <c r="W1405" i="2"/>
  <c r="Y1405" i="2" s="1"/>
  <c r="W940" i="2"/>
  <c r="Y940" i="2" s="1"/>
  <c r="W671" i="2"/>
  <c r="Y671" i="2" s="1"/>
  <c r="W1152" i="2"/>
  <c r="Y1152" i="2" s="1"/>
  <c r="W982" i="2"/>
  <c r="Y982" i="2" s="1"/>
  <c r="W1276" i="2"/>
  <c r="Y1276" i="2" s="1"/>
  <c r="W665" i="2"/>
  <c r="Y665" i="2" s="1"/>
  <c r="W1490" i="2"/>
  <c r="Y1490" i="2" s="1"/>
  <c r="W785" i="2"/>
  <c r="Y785" i="2" s="1"/>
  <c r="W1088" i="2"/>
  <c r="Y1088" i="2" s="1"/>
  <c r="W1212" i="2"/>
  <c r="Y1212" i="2" s="1"/>
  <c r="W440" i="2"/>
  <c r="Y440" i="2" s="1"/>
  <c r="W1367" i="2"/>
  <c r="Y1367" i="2" s="1"/>
  <c r="W729" i="2"/>
  <c r="Y729" i="2" s="1"/>
  <c r="W1548" i="2"/>
  <c r="Y1548" i="2" s="1"/>
  <c r="W1453" i="2"/>
  <c r="Y1453" i="2" s="1"/>
  <c r="W509" i="2"/>
  <c r="Y509" i="2" s="1"/>
  <c r="W320" i="2"/>
  <c r="Y320" i="2" s="1"/>
  <c r="W194" i="2"/>
  <c r="Y194" i="2" s="1"/>
  <c r="W428" i="2"/>
  <c r="Y428" i="2" s="1"/>
  <c r="W88" i="2"/>
  <c r="Y88" i="2" s="1"/>
  <c r="W64" i="2"/>
  <c r="Y64" i="2" s="1"/>
  <c r="W118" i="2"/>
  <c r="Y118" i="2" s="1"/>
  <c r="W455" i="2"/>
  <c r="Y455" i="2" s="1"/>
  <c r="W1414" i="2"/>
  <c r="Y1414" i="2" s="1"/>
  <c r="W621" i="2"/>
  <c r="Y621" i="2" s="1"/>
  <c r="W867" i="2"/>
  <c r="Y867" i="2" s="1"/>
  <c r="W945" i="2"/>
  <c r="Y945" i="2" s="1"/>
  <c r="R176" i="2"/>
  <c r="T176" i="2" s="1"/>
  <c r="R361" i="2"/>
  <c r="T361" i="2" s="1"/>
  <c r="R274" i="2"/>
  <c r="T274" i="2" s="1"/>
  <c r="R97" i="2"/>
  <c r="T97" i="2" s="1"/>
  <c r="W1153" i="2"/>
  <c r="Y1153" i="2" s="1"/>
  <c r="W436" i="2"/>
  <c r="Y436" i="2" s="1"/>
  <c r="R1081" i="2"/>
  <c r="T1081" i="2" s="1"/>
  <c r="R1568" i="2"/>
  <c r="T1568" i="2" s="1"/>
  <c r="R1361" i="2"/>
  <c r="T1361" i="2" s="1"/>
  <c r="R1404" i="2"/>
  <c r="T1404" i="2" s="1"/>
  <c r="R1213" i="2"/>
  <c r="T1213" i="2" s="1"/>
  <c r="R1348" i="2"/>
  <c r="T1348" i="2" s="1"/>
  <c r="R1475" i="2"/>
  <c r="T1475" i="2" s="1"/>
  <c r="R1334" i="2"/>
  <c r="T1334" i="2" s="1"/>
  <c r="R1032" i="2"/>
  <c r="T1032" i="2" s="1"/>
  <c r="R1485" i="2"/>
  <c r="T1485" i="2" s="1"/>
  <c r="R1112" i="2"/>
  <c r="T1112" i="2" s="1"/>
  <c r="R1229" i="2"/>
  <c r="T1229" i="2" s="1"/>
  <c r="R1266" i="2"/>
  <c r="T1266" i="2" s="1"/>
  <c r="R1470" i="2"/>
  <c r="T1470" i="2" s="1"/>
  <c r="R1092" i="2"/>
  <c r="T1092" i="2" s="1"/>
  <c r="R818" i="2"/>
  <c r="T818" i="2" s="1"/>
  <c r="R1154" i="2"/>
  <c r="T1154" i="2" s="1"/>
  <c r="R1090" i="2"/>
  <c r="T1090" i="2" s="1"/>
  <c r="R1309" i="2"/>
  <c r="T1309" i="2" s="1"/>
  <c r="R1170" i="2"/>
  <c r="T1170" i="2" s="1"/>
  <c r="R979" i="2"/>
  <c r="T979" i="2" s="1"/>
  <c r="R1181" i="2"/>
  <c r="T1181" i="2" s="1"/>
  <c r="R1445" i="2"/>
  <c r="T1445" i="2" s="1"/>
  <c r="R1426" i="2"/>
  <c r="T1426" i="2" s="1"/>
  <c r="R883" i="2"/>
  <c r="T883" i="2" s="1"/>
  <c r="R722" i="2"/>
  <c r="T722" i="2" s="1"/>
  <c r="R292" i="2"/>
  <c r="T292" i="2" s="1"/>
  <c r="R460" i="2"/>
  <c r="T460" i="2" s="1"/>
  <c r="R142" i="2"/>
  <c r="T142" i="2" s="1"/>
  <c r="R163" i="2"/>
  <c r="T163" i="2" s="1"/>
  <c r="R1405" i="2"/>
  <c r="T1405" i="2" s="1"/>
  <c r="R940" i="2"/>
  <c r="T940" i="2" s="1"/>
  <c r="R671" i="2"/>
  <c r="T671" i="2" s="1"/>
  <c r="R1152" i="2"/>
  <c r="T1152" i="2" s="1"/>
  <c r="R982" i="2"/>
  <c r="T982" i="2" s="1"/>
  <c r="R1276" i="2"/>
  <c r="T1276" i="2" s="1"/>
  <c r="R665" i="2"/>
  <c r="T665" i="2" s="1"/>
  <c r="R1490" i="2"/>
  <c r="T1490" i="2" s="1"/>
  <c r="R785" i="2"/>
  <c r="T785" i="2" s="1"/>
  <c r="R1088" i="2"/>
  <c r="T1088" i="2" s="1"/>
  <c r="R1212" i="2"/>
  <c r="T1212" i="2" s="1"/>
  <c r="R440" i="2"/>
  <c r="T440" i="2" s="1"/>
  <c r="R1367" i="2"/>
  <c r="T1367" i="2" s="1"/>
  <c r="R729" i="2"/>
  <c r="T729" i="2" s="1"/>
  <c r="R1548" i="2"/>
  <c r="T1548" i="2" s="1"/>
  <c r="R1453" i="2"/>
  <c r="T1453" i="2" s="1"/>
  <c r="R509" i="2"/>
  <c r="T509" i="2" s="1"/>
  <c r="R320" i="2"/>
  <c r="T320" i="2" s="1"/>
  <c r="R194" i="2"/>
  <c r="T194" i="2" s="1"/>
  <c r="R428" i="2"/>
  <c r="T428" i="2" s="1"/>
  <c r="R88" i="2"/>
  <c r="T88" i="2" s="1"/>
  <c r="R64" i="2"/>
  <c r="T64" i="2" s="1"/>
  <c r="R118" i="2"/>
  <c r="T118" i="2" s="1"/>
  <c r="R455" i="2"/>
  <c r="T455" i="2" s="1"/>
  <c r="R1414" i="2"/>
  <c r="T1414" i="2" s="1"/>
  <c r="R621" i="2"/>
  <c r="T621" i="2" s="1"/>
  <c r="R867" i="2"/>
  <c r="T867" i="2" s="1"/>
  <c r="R945" i="2"/>
  <c r="T945" i="2" s="1"/>
  <c r="R340" i="2"/>
  <c r="T340" i="2" s="1"/>
  <c r="R1138" i="2"/>
  <c r="T1138" i="2" s="1"/>
  <c r="R467" i="2"/>
  <c r="T467" i="2" s="1"/>
  <c r="R1303" i="2"/>
  <c r="T1303" i="2" s="1"/>
  <c r="R1149" i="2"/>
  <c r="T1149" i="2" s="1"/>
  <c r="R247" i="2"/>
  <c r="T247" i="2" s="1"/>
  <c r="R901" i="2"/>
  <c r="T901" i="2" s="1"/>
  <c r="R456" i="2"/>
  <c r="T456" i="2" s="1"/>
  <c r="R1279" i="2"/>
  <c r="T1279" i="2" s="1"/>
  <c r="R464" i="2"/>
  <c r="T464" i="2" s="1"/>
  <c r="R365" i="2"/>
  <c r="T365" i="2" s="1"/>
  <c r="R573" i="2"/>
  <c r="T573" i="2" s="1"/>
  <c r="R108" i="2"/>
  <c r="T108" i="2" s="1"/>
  <c r="R322" i="2"/>
  <c r="T322" i="2" s="1"/>
  <c r="R32" i="2"/>
  <c r="T32" i="2" s="1"/>
  <c r="R48" i="2"/>
  <c r="T48" i="2" s="1"/>
  <c r="R69" i="2"/>
  <c r="T69" i="2" s="1"/>
  <c r="W14" i="2"/>
  <c r="Y14" i="2" s="1"/>
  <c r="W1609" i="2"/>
  <c r="Y1609" i="2" s="1"/>
  <c r="W1384" i="2"/>
  <c r="Y1384" i="2" s="1"/>
  <c r="W1046" i="2"/>
  <c r="Y1046" i="2" s="1"/>
  <c r="W1093" i="2"/>
  <c r="Y1093" i="2" s="1"/>
  <c r="W1135" i="2"/>
  <c r="Y1135" i="2" s="1"/>
  <c r="W1356" i="2"/>
  <c r="Y1356" i="2" s="1"/>
  <c r="W1023" i="2"/>
  <c r="Y1023" i="2" s="1"/>
  <c r="W841" i="2"/>
  <c r="Y841" i="2" s="1"/>
  <c r="W1040" i="2"/>
  <c r="Y1040" i="2" s="1"/>
  <c r="W909" i="2"/>
  <c r="Y909" i="2" s="1"/>
  <c r="W1110" i="2"/>
  <c r="Y1110" i="2" s="1"/>
  <c r="W1086" i="2"/>
  <c r="Y1086" i="2" s="1"/>
  <c r="W1585" i="2"/>
  <c r="Y1585" i="2" s="1"/>
  <c r="W1051" i="2"/>
  <c r="Y1051" i="2" s="1"/>
  <c r="W1288" i="2"/>
  <c r="Y1288" i="2" s="1"/>
  <c r="W1352" i="2"/>
  <c r="Y1352" i="2" s="1"/>
  <c r="W879" i="2"/>
  <c r="Y879" i="2" s="1"/>
  <c r="W560" i="2"/>
  <c r="Y560" i="2" s="1"/>
  <c r="W295" i="2"/>
  <c r="Y295" i="2" s="1"/>
  <c r="W724" i="2"/>
  <c r="Y724" i="2" s="1"/>
  <c r="W574" i="2"/>
  <c r="Y574" i="2" s="1"/>
  <c r="W191" i="2"/>
  <c r="Y191" i="2" s="1"/>
  <c r="W1241" i="2"/>
  <c r="Y1241" i="2" s="1"/>
  <c r="W857" i="2"/>
  <c r="Y857" i="2" s="1"/>
  <c r="W1559" i="2"/>
  <c r="Y1559" i="2" s="1"/>
  <c r="W942" i="2"/>
  <c r="Y942" i="2" s="1"/>
  <c r="W815" i="2"/>
  <c r="Y815" i="2" s="1"/>
  <c r="W1077" i="2"/>
  <c r="Y1077" i="2" s="1"/>
  <c r="W597" i="2"/>
  <c r="Y597" i="2" s="1"/>
  <c r="W1329" i="2"/>
  <c r="Y1329" i="2" s="1"/>
  <c r="W513" i="2"/>
  <c r="Y513" i="2" s="1"/>
  <c r="W848" i="2"/>
  <c r="Y848" i="2" s="1"/>
  <c r="W933" i="2"/>
  <c r="Y933" i="2" s="1"/>
  <c r="W1582" i="2"/>
  <c r="Y1582" i="2" s="1"/>
  <c r="W1187" i="2"/>
  <c r="Y1187" i="2" s="1"/>
  <c r="W625" i="2"/>
  <c r="Y625" i="2" s="1"/>
  <c r="W1366" i="2"/>
  <c r="Y1366" i="2" s="1"/>
  <c r="W1232" i="2"/>
  <c r="Y1232" i="2" s="1"/>
  <c r="W1518" i="2"/>
  <c r="Y1518" i="2" s="1"/>
  <c r="W251" i="2"/>
  <c r="Y251" i="2" s="1"/>
  <c r="W248" i="2"/>
  <c r="Y248" i="2" s="1"/>
  <c r="W275" i="2"/>
  <c r="Y275" i="2" s="1"/>
  <c r="W70" i="2"/>
  <c r="Y70" i="2" s="1"/>
  <c r="W53" i="2"/>
  <c r="Y53" i="2" s="1"/>
  <c r="W85" i="2"/>
  <c r="Y85" i="2" s="1"/>
  <c r="W389" i="2"/>
  <c r="Y389" i="2" s="1"/>
  <c r="W1216" i="2"/>
  <c r="Y1216" i="2" s="1"/>
  <c r="W494" i="2"/>
  <c r="Y494" i="2" s="1"/>
  <c r="W685" i="2"/>
  <c r="Y685" i="2" s="1"/>
  <c r="W744" i="2"/>
  <c r="Y744" i="2" s="1"/>
  <c r="R1298" i="2"/>
  <c r="T1298" i="2" s="1"/>
  <c r="R1196" i="2"/>
  <c r="T1196" i="2" s="1"/>
  <c r="R813" i="2"/>
  <c r="T813" i="2" s="1"/>
  <c r="R1101" i="2"/>
  <c r="T1101" i="2" s="1"/>
  <c r="R1428" i="2"/>
  <c r="T1428" i="2" s="1"/>
  <c r="R1595" i="2"/>
  <c r="T1595" i="2" s="1"/>
  <c r="R1328" i="2"/>
  <c r="T1328" i="2" s="1"/>
  <c r="R993" i="2"/>
  <c r="T993" i="2" s="1"/>
  <c r="R1074" i="2"/>
  <c r="T1074" i="2" s="1"/>
  <c r="R973" i="2"/>
  <c r="T973" i="2" s="1"/>
  <c r="R939" i="2"/>
  <c r="T939" i="2" s="1"/>
  <c r="R812" i="2"/>
  <c r="T812" i="2" s="1"/>
  <c r="R1011" i="2"/>
  <c r="T1011" i="2" s="1"/>
  <c r="R1512" i="2"/>
  <c r="T1512" i="2" s="1"/>
  <c r="R981" i="2"/>
  <c r="T981" i="2" s="1"/>
  <c r="R1305" i="2"/>
  <c r="T1305" i="2" s="1"/>
  <c r="R1605" i="2"/>
  <c r="T1605" i="2" s="1"/>
  <c r="R338" i="2"/>
  <c r="T338" i="2" s="1"/>
  <c r="R611" i="2"/>
  <c r="T611" i="2" s="1"/>
  <c r="R215" i="2"/>
  <c r="T215" i="2" s="1"/>
  <c r="R1162" i="2"/>
  <c r="T1162" i="2" s="1"/>
  <c r="R1514" i="2"/>
  <c r="T1514" i="2" s="1"/>
  <c r="R868" i="2"/>
  <c r="T868" i="2" s="1"/>
  <c r="R761" i="2"/>
  <c r="T761" i="2" s="1"/>
  <c r="R975" i="2"/>
  <c r="T975" i="2" s="1"/>
  <c r="R1234" i="2"/>
  <c r="T1234" i="2" s="1"/>
  <c r="R743" i="2"/>
  <c r="T743" i="2" s="1"/>
  <c r="R820" i="2"/>
  <c r="T820" i="2" s="1"/>
  <c r="R1550" i="2"/>
  <c r="T1550" i="2" s="1"/>
  <c r="R633" i="2"/>
  <c r="T633" i="2" s="1"/>
  <c r="R1125" i="2"/>
  <c r="T1125" i="2" s="1"/>
  <c r="R1449" i="2"/>
  <c r="T1449" i="2" s="1"/>
  <c r="R238" i="2"/>
  <c r="T238" i="2" s="1"/>
  <c r="R311" i="2"/>
  <c r="T311" i="2" s="1"/>
  <c r="R221" i="2"/>
  <c r="T221" i="2" s="1"/>
  <c r="R51" i="2"/>
  <c r="T51" i="2" s="1"/>
  <c r="R81" i="2"/>
  <c r="T81" i="2" s="1"/>
  <c r="R1098" i="2"/>
  <c r="T1098" i="2" s="1"/>
  <c r="R652" i="2"/>
  <c r="T652" i="2" s="1"/>
  <c r="R138" i="2"/>
  <c r="T138" i="2" s="1"/>
  <c r="R1587" i="2"/>
  <c r="T1587" i="2" s="1"/>
  <c r="R498" i="2"/>
  <c r="T498" i="2" s="1"/>
  <c r="R532" i="2"/>
  <c r="T532" i="2" s="1"/>
  <c r="R369" i="2"/>
  <c r="T369" i="2" s="1"/>
  <c r="R1594" i="2"/>
  <c r="T1594" i="2" s="1"/>
  <c r="R1547" i="2"/>
  <c r="T1547" i="2" s="1"/>
  <c r="R1060" i="2"/>
  <c r="T1060" i="2" s="1"/>
  <c r="R468" i="2"/>
  <c r="T468" i="2" s="1"/>
  <c r="R522" i="2"/>
  <c r="T522" i="2" s="1"/>
  <c r="R1274" i="2"/>
  <c r="T1274" i="2" s="1"/>
  <c r="R411" i="2"/>
  <c r="T411" i="2" s="1"/>
  <c r="R446" i="2"/>
  <c r="T446" i="2" s="1"/>
  <c r="R1159" i="2"/>
  <c r="T1159" i="2" s="1"/>
  <c r="W1038" i="2"/>
  <c r="Y1038" i="2" s="1"/>
  <c r="W557" i="2"/>
  <c r="Y557" i="2" s="1"/>
  <c r="W616" i="2"/>
  <c r="Y616" i="2" s="1"/>
  <c r="W618" i="2"/>
  <c r="Y618" i="2" s="1"/>
  <c r="W569" i="2"/>
  <c r="Y569" i="2" s="1"/>
  <c r="W176" i="2"/>
  <c r="Y176" i="2" s="1"/>
  <c r="W198" i="2"/>
  <c r="Y198" i="2" s="1"/>
  <c r="W148" i="2"/>
  <c r="Y148" i="2" s="1"/>
  <c r="W114" i="2"/>
  <c r="Y114" i="2" s="1"/>
  <c r="W210" i="2"/>
  <c r="Y210" i="2" s="1"/>
  <c r="W599" i="2"/>
  <c r="Y599" i="2" s="1"/>
  <c r="W361" i="2"/>
  <c r="Y361" i="2" s="1"/>
  <c r="W885" i="2"/>
  <c r="Y885" i="2" s="1"/>
  <c r="W1233" i="2"/>
  <c r="Y1233" i="2" s="1"/>
  <c r="W1315" i="2"/>
  <c r="Y1315" i="2" s="1"/>
  <c r="W414" i="2"/>
  <c r="Y414" i="2" s="1"/>
  <c r="W1433" i="2"/>
  <c r="Y1433" i="2" s="1"/>
  <c r="W709" i="2"/>
  <c r="Y709" i="2" s="1"/>
  <c r="W274" i="2"/>
  <c r="Y274" i="2" s="1"/>
  <c r="W296" i="2"/>
  <c r="Y296" i="2" s="1"/>
  <c r="W342" i="2"/>
  <c r="Y342" i="2" s="1"/>
  <c r="W1236" i="2"/>
  <c r="Y1236" i="2" s="1"/>
  <c r="W634" i="2"/>
  <c r="Y634" i="2" s="1"/>
  <c r="W291" i="2"/>
  <c r="Y291" i="2" s="1"/>
  <c r="W676" i="2"/>
  <c r="Y676" i="2" s="1"/>
  <c r="W549" i="2"/>
  <c r="Y549" i="2" s="1"/>
  <c r="W858" i="2"/>
  <c r="Y858" i="2" s="1"/>
  <c r="W97" i="2"/>
  <c r="Y97" i="2" s="1"/>
  <c r="W550" i="2"/>
  <c r="Y550" i="2" s="1"/>
  <c r="W75" i="2"/>
  <c r="Y75" i="2" s="1"/>
  <c r="W124" i="2"/>
  <c r="Y124" i="2" s="1"/>
  <c r="W155" i="2"/>
  <c r="Y155" i="2" s="1"/>
  <c r="W9" i="2"/>
  <c r="Y9" i="2" s="1"/>
  <c r="W49" i="2"/>
  <c r="Y49" i="2" s="1"/>
  <c r="W96" i="2"/>
  <c r="Y96" i="2" s="1"/>
  <c r="W122" i="2"/>
  <c r="Y122" i="2" s="1"/>
  <c r="W8" i="2"/>
  <c r="Y8" i="2" s="1"/>
  <c r="W882" i="2"/>
  <c r="Y882" i="2" s="1"/>
  <c r="W551" i="2"/>
  <c r="Y551" i="2" s="1"/>
  <c r="W1525" i="2"/>
  <c r="Y1525" i="2" s="1"/>
  <c r="W536" i="2"/>
  <c r="Y536" i="2" s="1"/>
  <c r="W381" i="2"/>
  <c r="Y381" i="2" s="1"/>
  <c r="W180" i="2"/>
  <c r="Y180" i="2" s="1"/>
  <c r="W1377" i="2"/>
  <c r="Y1377" i="2" s="1"/>
  <c r="W110" i="2"/>
  <c r="Y110" i="2" s="1"/>
  <c r="W77" i="2"/>
  <c r="Y77" i="2" s="1"/>
  <c r="W139" i="2"/>
  <c r="Y139" i="2" s="1"/>
  <c r="W497" i="2"/>
  <c r="Y497" i="2" s="1"/>
  <c r="W1491" i="2"/>
  <c r="Y1491" i="2" s="1"/>
  <c r="W699" i="2"/>
  <c r="Y699" i="2" s="1"/>
  <c r="W976" i="2"/>
  <c r="Y976" i="2" s="1"/>
  <c r="W1080" i="2"/>
  <c r="Y1080" i="2" s="1"/>
  <c r="W359" i="2"/>
  <c r="Y359" i="2" s="1"/>
  <c r="W1245" i="2"/>
  <c r="Y1245" i="2" s="1"/>
  <c r="W535" i="2"/>
  <c r="Y535" i="2" s="1"/>
  <c r="W246" i="2"/>
  <c r="Y246" i="2" s="1"/>
  <c r="W1264" i="2"/>
  <c r="Y1264" i="2" s="1"/>
  <c r="W272" i="2"/>
  <c r="Y272" i="2" s="1"/>
  <c r="W1016" i="2"/>
  <c r="Y1016" i="2" s="1"/>
  <c r="W508" i="2"/>
  <c r="Y508" i="2" s="1"/>
  <c r="W1386" i="2"/>
  <c r="Y1386" i="2" s="1"/>
  <c r="W520" i="2"/>
  <c r="Y520" i="2" s="1"/>
  <c r="W405" i="2"/>
  <c r="Y405" i="2" s="1"/>
  <c r="W658" i="2"/>
  <c r="Y658" i="2" s="1"/>
  <c r="W112" i="2"/>
  <c r="Y112" i="2" s="1"/>
  <c r="W424" i="2"/>
  <c r="Y424" i="2" s="1"/>
  <c r="W43" i="2"/>
  <c r="Y43" i="2" s="1"/>
  <c r="W73" i="2"/>
  <c r="Y73" i="2" s="1"/>
  <c r="W94" i="2"/>
  <c r="Y94" i="2" s="1"/>
  <c r="W7" i="2"/>
  <c r="Y7" i="2" s="1"/>
  <c r="AB100" i="2"/>
  <c r="AB389" i="2"/>
  <c r="AB1216" i="2"/>
  <c r="AB494" i="2"/>
  <c r="AB685" i="2"/>
  <c r="AB744" i="2"/>
  <c r="AB1504" i="2"/>
  <c r="AB889" i="2"/>
  <c r="AB371" i="2"/>
  <c r="AB1052" i="2"/>
  <c r="AF1052" i="2" s="1"/>
  <c r="AB880" i="2"/>
  <c r="AB1270" i="2"/>
  <c r="AB727" i="2"/>
  <c r="AB346" i="2"/>
  <c r="AB1045" i="2"/>
  <c r="AB1362" i="2"/>
  <c r="AB305" i="2"/>
  <c r="AB430" i="2"/>
  <c r="AB1025" i="2"/>
  <c r="AB197" i="2"/>
  <c r="AB24" i="2"/>
  <c r="AB31" i="2"/>
  <c r="AB35" i="2"/>
  <c r="W340" i="2"/>
  <c r="Y340" i="2" s="1"/>
  <c r="W1138" i="2"/>
  <c r="Y1138" i="2" s="1"/>
  <c r="W467" i="2"/>
  <c r="Y467" i="2" s="1"/>
  <c r="W1303" i="2"/>
  <c r="Y1303" i="2" s="1"/>
  <c r="W1149" i="2"/>
  <c r="Y1149" i="2" s="1"/>
  <c r="W247" i="2"/>
  <c r="Y247" i="2" s="1"/>
  <c r="W901" i="2"/>
  <c r="Y901" i="2" s="1"/>
  <c r="W456" i="2"/>
  <c r="Y456" i="2" s="1"/>
  <c r="W1279" i="2"/>
  <c r="Y1279" i="2" s="1"/>
  <c r="W464" i="2"/>
  <c r="Y464" i="2" s="1"/>
  <c r="W365" i="2"/>
  <c r="Y365" i="2" s="1"/>
  <c r="W573" i="2"/>
  <c r="Y573" i="2" s="1"/>
  <c r="W108" i="2"/>
  <c r="Y108" i="2" s="1"/>
  <c r="W322" i="2"/>
  <c r="Y322" i="2" s="1"/>
  <c r="W48" i="2"/>
  <c r="Y48" i="2" s="1"/>
  <c r="W69" i="2"/>
  <c r="Y69" i="2" s="1"/>
  <c r="R1058" i="2"/>
  <c r="T1058" i="2" s="1"/>
  <c r="R1534" i="2"/>
  <c r="T1534" i="2" s="1"/>
  <c r="R1163" i="2"/>
  <c r="T1163" i="2" s="1"/>
  <c r="R1295" i="2"/>
  <c r="T1295" i="2" s="1"/>
  <c r="R1333" i="2"/>
  <c r="T1333" i="2" s="1"/>
  <c r="R1543" i="2"/>
  <c r="T1543" i="2" s="1"/>
  <c r="R1153" i="2"/>
  <c r="T1153" i="2" s="1"/>
  <c r="R851" i="2"/>
  <c r="T851" i="2" s="1"/>
  <c r="R1257" i="2"/>
  <c r="T1257" i="2" s="1"/>
  <c r="R1192" i="2"/>
  <c r="T1192" i="2" s="1"/>
  <c r="R1398" i="2"/>
  <c r="T1398" i="2" s="1"/>
  <c r="R1201" i="2"/>
  <c r="T1201" i="2" s="1"/>
  <c r="R956" i="2"/>
  <c r="T956" i="2" s="1"/>
  <c r="R1261" i="2"/>
  <c r="T1261" i="2" s="1"/>
  <c r="R1508" i="2"/>
  <c r="T1508" i="2" s="1"/>
  <c r="R1501" i="2"/>
  <c r="T1501" i="2" s="1"/>
  <c r="R930" i="2"/>
  <c r="T930" i="2" s="1"/>
  <c r="R800" i="2"/>
  <c r="T800" i="2" s="1"/>
  <c r="R314" i="2"/>
  <c r="T314" i="2" s="1"/>
  <c r="R382" i="2"/>
  <c r="T382" i="2" s="1"/>
  <c r="R144" i="2"/>
  <c r="T144" i="2" s="1"/>
  <c r="R159" i="2"/>
  <c r="T159" i="2" s="1"/>
  <c r="R1472" i="2"/>
  <c r="T1472" i="2" s="1"/>
  <c r="R1001" i="2"/>
  <c r="T1001" i="2" s="1"/>
  <c r="R703" i="2"/>
  <c r="T703" i="2" s="1"/>
  <c r="R1240" i="2"/>
  <c r="T1240" i="2" s="1"/>
  <c r="R1085" i="2"/>
  <c r="T1085" i="2" s="1"/>
  <c r="R1371" i="2"/>
  <c r="T1371" i="2" s="1"/>
  <c r="R687" i="2"/>
  <c r="T687" i="2" s="1"/>
  <c r="R486" i="2"/>
  <c r="T486" i="2" s="1"/>
  <c r="R910" i="2"/>
  <c r="T910" i="2" s="1"/>
  <c r="R1235" i="2"/>
  <c r="T1235" i="2" s="1"/>
  <c r="R1316" i="2"/>
  <c r="T1316" i="2" s="1"/>
  <c r="W1504" i="2"/>
  <c r="Y1504" i="2" s="1"/>
  <c r="W323" i="2"/>
  <c r="Y323" i="2" s="1"/>
  <c r="W1442" i="2"/>
  <c r="Y1442" i="2" s="1"/>
  <c r="R919" i="2"/>
  <c r="T919" i="2" s="1"/>
  <c r="R327" i="2"/>
  <c r="T327" i="2" s="1"/>
  <c r="R1337" i="2"/>
  <c r="T1337" i="2" s="1"/>
  <c r="R25" i="2"/>
  <c r="T25" i="2" s="1"/>
  <c r="W205" i="2"/>
  <c r="Y205" i="2" s="1"/>
  <c r="W1237" i="2"/>
  <c r="Y1237" i="2" s="1"/>
  <c r="W985" i="2"/>
  <c r="Y985" i="2" s="1"/>
  <c r="W1422" i="2"/>
  <c r="Y1422" i="2" s="1"/>
  <c r="W961" i="2"/>
  <c r="Y961" i="2" s="1"/>
  <c r="W1393" i="2"/>
  <c r="Y1393" i="2" s="1"/>
  <c r="W1048" i="2"/>
  <c r="Y1048" i="2" s="1"/>
  <c r="W407" i="2"/>
  <c r="Y407" i="2" s="1"/>
  <c r="W309" i="2"/>
  <c r="Y309" i="2" s="1"/>
  <c r="W1003" i="2"/>
  <c r="Y1003" i="2" s="1"/>
  <c r="W1372" i="2"/>
  <c r="Y1372" i="2" s="1"/>
  <c r="W664" i="2"/>
  <c r="Y664" i="2" s="1"/>
  <c r="W1043" i="2"/>
  <c r="Y1043" i="2" s="1"/>
  <c r="W614" i="2"/>
  <c r="Y614" i="2" s="1"/>
  <c r="W605" i="2"/>
  <c r="Y605" i="2" s="1"/>
  <c r="W294" i="2"/>
  <c r="Y294" i="2" s="1"/>
  <c r="W260" i="2"/>
  <c r="Y260" i="2" s="1"/>
  <c r="W1536" i="2"/>
  <c r="Y1536" i="2" s="1"/>
  <c r="W503" i="2"/>
  <c r="Y503" i="2" s="1"/>
  <c r="W271" i="2"/>
  <c r="Y271" i="2" s="1"/>
  <c r="W887" i="2"/>
  <c r="Y887" i="2" s="1"/>
  <c r="W983" i="2"/>
  <c r="Y983" i="2" s="1"/>
  <c r="W691" i="2"/>
  <c r="Y691" i="2" s="1"/>
  <c r="W11" i="2"/>
  <c r="Y11" i="2" s="1"/>
  <c r="R1573" i="2"/>
  <c r="T1573" i="2" s="1"/>
  <c r="R1483" i="2"/>
  <c r="T1483" i="2" s="1"/>
  <c r="R951" i="2"/>
  <c r="T951" i="2" s="1"/>
  <c r="R869" i="2"/>
  <c r="T869" i="2" s="1"/>
  <c r="R1030" i="2"/>
  <c r="T1030" i="2" s="1"/>
  <c r="R1033" i="2"/>
  <c r="T1033" i="2" s="1"/>
  <c r="R1224" i="2"/>
  <c r="T1224" i="2" s="1"/>
  <c r="R511" i="2"/>
  <c r="T511" i="2" s="1"/>
  <c r="R1076" i="2"/>
  <c r="T1076" i="2" s="1"/>
  <c r="R716" i="2"/>
  <c r="T716" i="2" s="1"/>
  <c r="R505" i="2"/>
  <c r="T505" i="2" s="1"/>
  <c r="R1017" i="2"/>
  <c r="T1017" i="2" s="1"/>
  <c r="R968" i="2"/>
  <c r="T968" i="2" s="1"/>
  <c r="R351" i="2"/>
  <c r="T351" i="2" s="1"/>
  <c r="W749" i="2"/>
  <c r="Y749" i="2" s="1"/>
  <c r="W775" i="2"/>
  <c r="Y775" i="2" s="1"/>
  <c r="R1593" i="2"/>
  <c r="T1593" i="2" s="1"/>
  <c r="R788" i="2"/>
  <c r="T788" i="2" s="1"/>
  <c r="R347" i="2"/>
  <c r="T347" i="2" s="1"/>
  <c r="R770" i="2"/>
  <c r="T770" i="2" s="1"/>
  <c r="R653" i="2"/>
  <c r="T653" i="2" s="1"/>
  <c r="R912" i="2"/>
  <c r="T912" i="2" s="1"/>
  <c r="R1248" i="2"/>
  <c r="T1248" i="2" s="1"/>
  <c r="R379" i="2"/>
  <c r="T379" i="2" s="1"/>
  <c r="R20" i="2"/>
  <c r="T20" i="2" s="1"/>
  <c r="R26" i="2"/>
  <c r="T26" i="2" s="1"/>
  <c r="W1544" i="2"/>
  <c r="Y1544" i="2" s="1"/>
  <c r="W1511" i="2"/>
  <c r="Y1511" i="2" s="1"/>
  <c r="W1593" i="2"/>
  <c r="Y1593" i="2" s="1"/>
  <c r="W1194" i="2"/>
  <c r="Y1194" i="2" s="1"/>
  <c r="W924" i="2"/>
  <c r="Y924" i="2" s="1"/>
  <c r="W864" i="2"/>
  <c r="Y864" i="2" s="1"/>
  <c r="W732" i="2"/>
  <c r="Y732" i="2" s="1"/>
  <c r="W990" i="2"/>
  <c r="Y990" i="2" s="1"/>
  <c r="W984" i="2"/>
  <c r="Y984" i="2" s="1"/>
  <c r="W1147" i="2"/>
  <c r="Y1147" i="2" s="1"/>
  <c r="W816" i="2"/>
  <c r="Y816" i="2" s="1"/>
  <c r="W461" i="2"/>
  <c r="Y461" i="2" s="1"/>
  <c r="W413" i="2"/>
  <c r="Y413" i="2" s="1"/>
  <c r="W576" i="2"/>
  <c r="Y576" i="2" s="1"/>
  <c r="W752" i="2"/>
  <c r="Y752" i="2" s="1"/>
  <c r="W1577" i="2"/>
  <c r="Y1577" i="2" s="1"/>
  <c r="W825" i="2"/>
  <c r="Y825" i="2" s="1"/>
  <c r="W518" i="2"/>
  <c r="Y518" i="2" s="1"/>
  <c r="W477" i="2"/>
  <c r="Y477" i="2" s="1"/>
  <c r="W598" i="2"/>
  <c r="Y598" i="2" s="1"/>
  <c r="W1438" i="2"/>
  <c r="Y1438" i="2" s="1"/>
  <c r="W941" i="2"/>
  <c r="Y941" i="2" s="1"/>
  <c r="W1055" i="2"/>
  <c r="Y1055" i="2" s="1"/>
  <c r="W907" i="2"/>
  <c r="Y907" i="2" s="1"/>
  <c r="W1263" i="2"/>
  <c r="Y1263" i="2" s="1"/>
  <c r="W1576" i="2"/>
  <c r="Y1576" i="2" s="1"/>
  <c r="W156" i="2"/>
  <c r="Y156" i="2" s="1"/>
  <c r="W299" i="2"/>
  <c r="Y299" i="2" s="1"/>
  <c r="W76" i="2"/>
  <c r="Y76" i="2" s="1"/>
  <c r="W865" i="2"/>
  <c r="Y865" i="2" s="1"/>
  <c r="W474" i="2"/>
  <c r="Y474" i="2" s="1"/>
  <c r="W1239" i="2"/>
  <c r="Y1239" i="2" s="1"/>
  <c r="W622" i="2"/>
  <c r="Y622" i="2" s="1"/>
  <c r="W688" i="2"/>
  <c r="Y688" i="2" s="1"/>
  <c r="W571" i="2"/>
  <c r="Y571" i="2" s="1"/>
  <c r="W523" i="2"/>
  <c r="Y523" i="2" s="1"/>
  <c r="W705" i="2"/>
  <c r="Y705" i="2" s="1"/>
  <c r="W1102" i="2"/>
  <c r="Y1102" i="2" s="1"/>
  <c r="W298" i="2"/>
  <c r="Y298" i="2" s="1"/>
  <c r="W89" i="2"/>
  <c r="Y89" i="2" s="1"/>
  <c r="W19" i="2"/>
  <c r="Y19" i="2" s="1"/>
  <c r="W10" i="2"/>
  <c r="Y10" i="2" s="1"/>
  <c r="R165" i="2"/>
  <c r="T165" i="2" s="1"/>
  <c r="R1618" i="2"/>
  <c r="T1618" i="2" s="1"/>
  <c r="R1035" i="2"/>
  <c r="T1035" i="2" s="1"/>
  <c r="R1242" i="2"/>
  <c r="T1242" i="2" s="1"/>
  <c r="R1533" i="2"/>
  <c r="T1533" i="2" s="1"/>
  <c r="R1053" i="2"/>
  <c r="T1053" i="2" s="1"/>
  <c r="R1460" i="2"/>
  <c r="T1460" i="2" s="1"/>
  <c r="R1119" i="2"/>
  <c r="T1119" i="2" s="1"/>
  <c r="R922" i="2"/>
  <c r="T922" i="2" s="1"/>
  <c r="R390" i="2"/>
  <c r="T390" i="2" s="1"/>
  <c r="R375" i="2"/>
  <c r="T375" i="2" s="1"/>
  <c r="R673" i="2"/>
  <c r="T673" i="2" s="1"/>
  <c r="R781" i="2"/>
  <c r="T781" i="2" s="1"/>
  <c r="R793" i="2"/>
  <c r="T793" i="2" s="1"/>
  <c r="R903" i="2"/>
  <c r="T903" i="2" s="1"/>
  <c r="R516" i="2"/>
  <c r="T516" i="2" s="1"/>
  <c r="R1142" i="2"/>
  <c r="T1142" i="2" s="1"/>
  <c r="R675" i="2"/>
  <c r="T675" i="2" s="1"/>
  <c r="R1503" i="2"/>
  <c r="T1503" i="2" s="1"/>
  <c r="R1024" i="2"/>
  <c r="T1024" i="2" s="1"/>
  <c r="R643" i="2"/>
  <c r="T643" i="2" s="1"/>
  <c r="R1175" i="2"/>
  <c r="T1175" i="2" s="1"/>
  <c r="R1363" i="2"/>
  <c r="T1363" i="2" s="1"/>
  <c r="R258" i="2"/>
  <c r="T258" i="2" s="1"/>
  <c r="R188" i="2"/>
  <c r="T188" i="2" s="1"/>
  <c r="R325" i="2"/>
  <c r="T325" i="2" s="1"/>
  <c r="R386" i="2"/>
  <c r="T386" i="2" s="1"/>
  <c r="R74" i="2"/>
  <c r="T74" i="2" s="1"/>
  <c r="R354" i="2"/>
  <c r="T354" i="2" s="1"/>
  <c r="R530" i="2"/>
  <c r="T530" i="2" s="1"/>
  <c r="R575" i="2"/>
  <c r="T575" i="2" s="1"/>
  <c r="R1339" i="2"/>
  <c r="T1339" i="2" s="1"/>
  <c r="R706" i="2"/>
  <c r="T706" i="2" s="1"/>
  <c r="R303" i="2"/>
  <c r="T303" i="2" s="1"/>
  <c r="R796" i="2"/>
  <c r="T796" i="2" s="1"/>
  <c r="R672" i="2"/>
  <c r="T672" i="2" s="1"/>
  <c r="R584" i="2"/>
  <c r="T584" i="2" s="1"/>
  <c r="R310" i="2"/>
  <c r="T310" i="2" s="1"/>
  <c r="R792" i="2"/>
  <c r="T792" i="2" s="1"/>
  <c r="R1127" i="2"/>
  <c r="T1127" i="2" s="1"/>
  <c r="R1230" i="2"/>
  <c r="T1230" i="2" s="1"/>
  <c r="R814" i="2"/>
  <c r="T814" i="2" s="1"/>
  <c r="R21" i="2"/>
  <c r="T21" i="2" s="1"/>
  <c r="R16" i="2"/>
  <c r="T16" i="2" s="1"/>
  <c r="R17" i="2"/>
  <c r="T17" i="2" s="1"/>
  <c r="W1616" i="2"/>
  <c r="Y1616" i="2" s="1"/>
  <c r="W1498" i="2"/>
  <c r="Y1498" i="2" s="1"/>
  <c r="W1198" i="2"/>
  <c r="Y1198" i="2" s="1"/>
  <c r="W1436" i="2"/>
  <c r="Y1436" i="2" s="1"/>
  <c r="W1614" i="2"/>
  <c r="Y1614" i="2" s="1"/>
  <c r="W1169" i="2"/>
  <c r="Y1169" i="2" s="1"/>
  <c r="W897" i="2"/>
  <c r="Y897" i="2" s="1"/>
  <c r="W1342" i="2"/>
  <c r="Y1342" i="2" s="1"/>
  <c r="W1560" i="2"/>
  <c r="Y1560" i="2" s="1"/>
  <c r="W758" i="2"/>
  <c r="Y758" i="2" s="1"/>
  <c r="W905" i="2"/>
  <c r="Y905" i="2" s="1"/>
  <c r="W962" i="2"/>
  <c r="Y962" i="2" s="1"/>
  <c r="W937" i="2"/>
  <c r="Y937" i="2" s="1"/>
  <c r="W1066" i="2"/>
  <c r="Y1066" i="2" s="1"/>
  <c r="W383" i="2"/>
  <c r="Y383" i="2" s="1"/>
  <c r="W582" i="2"/>
  <c r="Y582" i="2" s="1"/>
  <c r="W332" i="2"/>
  <c r="Y332" i="2" s="1"/>
  <c r="W259" i="2"/>
  <c r="Y259" i="2" s="1"/>
  <c r="W475" i="2"/>
  <c r="Y475" i="2" s="1"/>
  <c r="W943" i="2"/>
  <c r="Y943" i="2" s="1"/>
  <c r="W1280" i="2"/>
  <c r="Y1280" i="2" s="1"/>
  <c r="W1540" i="2"/>
  <c r="Y1540" i="2" s="1"/>
  <c r="W1563" i="2"/>
  <c r="Y1563" i="2" s="1"/>
  <c r="W776" i="2"/>
  <c r="Y776" i="2" s="1"/>
  <c r="W1515" i="2"/>
  <c r="Y1515" i="2" s="1"/>
  <c r="W938" i="2"/>
  <c r="Y938" i="2" s="1"/>
  <c r="W454" i="2"/>
  <c r="Y454" i="2" s="1"/>
  <c r="W528" i="2"/>
  <c r="Y528" i="2" s="1"/>
  <c r="W491" i="2"/>
  <c r="Y491" i="2" s="1"/>
  <c r="W1368" i="2"/>
  <c r="Y1368" i="2" s="1"/>
  <c r="W855" i="2"/>
  <c r="Y855" i="2" s="1"/>
  <c r="W589" i="2"/>
  <c r="Y589" i="2" s="1"/>
  <c r="W809" i="2"/>
  <c r="Y809" i="2" s="1"/>
  <c r="W1161" i="2"/>
  <c r="Y1161" i="2" s="1"/>
  <c r="W353" i="2"/>
  <c r="Y353" i="2" s="1"/>
  <c r="W1621" i="2"/>
  <c r="Y1621" i="2" s="1"/>
  <c r="W133" i="2"/>
  <c r="Y133" i="2" s="1"/>
  <c r="W212" i="2"/>
  <c r="Y212" i="2" s="1"/>
  <c r="W239" i="2"/>
  <c r="Y239" i="2" s="1"/>
  <c r="W83" i="2"/>
  <c r="Y83" i="2" s="1"/>
  <c r="W1467" i="2"/>
  <c r="Y1467" i="2" s="1"/>
  <c r="W767" i="2"/>
  <c r="Y767" i="2" s="1"/>
  <c r="W360" i="2"/>
  <c r="Y360" i="2" s="1"/>
  <c r="W420" i="2"/>
  <c r="Y420" i="2" s="1"/>
  <c r="W442" i="2"/>
  <c r="Y442" i="2" s="1"/>
  <c r="W1132" i="2"/>
  <c r="Y1132" i="2" s="1"/>
  <c r="W552" i="2"/>
  <c r="Y552" i="2" s="1"/>
  <c r="W595" i="2"/>
  <c r="Y595" i="2" s="1"/>
  <c r="W478" i="2"/>
  <c r="Y478" i="2" s="1"/>
  <c r="W479" i="2"/>
  <c r="Y479" i="2" s="1"/>
  <c r="W615" i="2"/>
  <c r="Y615" i="2" s="1"/>
  <c r="W856" i="2"/>
  <c r="Y856" i="2" s="1"/>
  <c r="W960" i="2"/>
  <c r="Y960" i="2" s="1"/>
  <c r="W288" i="2"/>
  <c r="Y288" i="2" s="1"/>
  <c r="W555" i="2"/>
  <c r="Y555" i="2" s="1"/>
  <c r="W66" i="2"/>
  <c r="Y66" i="2" s="1"/>
  <c r="W90" i="2"/>
  <c r="Y90" i="2" s="1"/>
  <c r="W237" i="2"/>
  <c r="Y237" i="2" s="1"/>
  <c r="W5" i="2"/>
  <c r="Y5" i="2" s="1"/>
  <c r="AB563" i="2"/>
  <c r="AB636" i="2"/>
  <c r="AB1227" i="2"/>
  <c r="AB236" i="2"/>
  <c r="AB39" i="2"/>
  <c r="AB164" i="2"/>
  <c r="AB120" i="2"/>
  <c r="AB276" i="2"/>
  <c r="R1544" i="2"/>
  <c r="T1544" i="2" s="1"/>
  <c r="R1237" i="2"/>
  <c r="T1237" i="2" s="1"/>
  <c r="R1616" i="2"/>
  <c r="T1616" i="2" s="1"/>
  <c r="R1498" i="2"/>
  <c r="T1498" i="2" s="1"/>
  <c r="R1198" i="2"/>
  <c r="T1198" i="2" s="1"/>
  <c r="R1436" i="2"/>
  <c r="T1436" i="2" s="1"/>
  <c r="R1569" i="2"/>
  <c r="T1569" i="2" s="1"/>
  <c r="W384" i="2"/>
  <c r="Y384" i="2" s="1"/>
  <c r="R1281" i="2"/>
  <c r="T1281" i="2" s="1"/>
  <c r="R762" i="2"/>
  <c r="T762" i="2" s="1"/>
  <c r="R443" i="2"/>
  <c r="T443" i="2" s="1"/>
  <c r="R1447" i="2"/>
  <c r="T1447" i="2" s="1"/>
  <c r="R723" i="2"/>
  <c r="T723" i="2" s="1"/>
  <c r="R1297" i="2"/>
  <c r="T1297" i="2" s="1"/>
  <c r="R412" i="2"/>
  <c r="T412" i="2" s="1"/>
  <c r="R1027" i="2"/>
  <c r="T1027" i="2" s="1"/>
  <c r="R119" i="2"/>
  <c r="T119" i="2" s="1"/>
  <c r="W1569" i="2"/>
  <c r="Y1569" i="2" s="1"/>
  <c r="W1321" i="2"/>
  <c r="Y1321" i="2" s="1"/>
  <c r="W707" i="2"/>
  <c r="Y707" i="2" s="1"/>
  <c r="W946" i="2"/>
  <c r="Y946" i="2" s="1"/>
  <c r="W227" i="2"/>
  <c r="Y227" i="2" s="1"/>
  <c r="R205" i="2"/>
  <c r="T205" i="2" s="1"/>
  <c r="R1511" i="2"/>
  <c r="T1511" i="2" s="1"/>
  <c r="R1610" i="2"/>
  <c r="T1610" i="2" s="1"/>
  <c r="R1455" i="2"/>
  <c r="T1455" i="2" s="1"/>
  <c r="R1157" i="2"/>
  <c r="T1157" i="2" s="1"/>
  <c r="R1349" i="2"/>
  <c r="T1349" i="2" s="1"/>
  <c r="R1531" i="2"/>
  <c r="T1531" i="2" s="1"/>
  <c r="W957" i="2"/>
  <c r="Y957" i="2" s="1"/>
  <c r="R1600" i="2"/>
  <c r="T1600" i="2" s="1"/>
  <c r="R1402" i="2"/>
  <c r="T1402" i="2" s="1"/>
  <c r="R1118" i="2"/>
  <c r="T1118" i="2" s="1"/>
  <c r="R1258" i="2"/>
  <c r="T1258" i="2" s="1"/>
  <c r="R1473" i="2"/>
  <c r="T1473" i="2" s="1"/>
  <c r="R1399" i="2"/>
  <c r="T1399" i="2" s="1"/>
  <c r="R1108" i="2"/>
  <c r="T1108" i="2" s="1"/>
  <c r="R849" i="2"/>
  <c r="T849" i="2" s="1"/>
  <c r="R1164" i="2"/>
  <c r="T1164" i="2" s="1"/>
  <c r="R1468" i="2"/>
  <c r="T1468" i="2" s="1"/>
  <c r="R1477" i="2"/>
  <c r="T1477" i="2" s="1"/>
  <c r="R801" i="2"/>
  <c r="T801" i="2" s="1"/>
  <c r="R1592" i="2"/>
  <c r="T1592" i="2" s="1"/>
  <c r="R1190" i="2"/>
  <c r="T1190" i="2" s="1"/>
  <c r="R965" i="2"/>
  <c r="T965" i="2" s="1"/>
  <c r="R839" i="2"/>
  <c r="T839" i="2" s="1"/>
  <c r="R928" i="2"/>
  <c r="T928" i="2" s="1"/>
  <c r="R620" i="2"/>
  <c r="T620" i="2" s="1"/>
  <c r="R437" i="2"/>
  <c r="T437" i="2" s="1"/>
  <c r="R1619" i="2"/>
  <c r="T1619" i="2" s="1"/>
  <c r="R226" i="2"/>
  <c r="T226" i="2" s="1"/>
  <c r="R182" i="2"/>
  <c r="T182" i="2" s="1"/>
  <c r="R317" i="2"/>
  <c r="T317" i="2" s="1"/>
  <c r="R866" i="2"/>
  <c r="T866" i="2" s="1"/>
  <c r="R646" i="2"/>
  <c r="T646" i="2" s="1"/>
  <c r="R1089" i="2"/>
  <c r="T1089" i="2" s="1"/>
  <c r="R1397" i="2"/>
  <c r="T1397" i="2" s="1"/>
  <c r="R1452" i="2"/>
  <c r="T1452" i="2" s="1"/>
  <c r="R702" i="2"/>
  <c r="T702" i="2" s="1"/>
  <c r="R1380" i="2"/>
  <c r="T1380" i="2" s="1"/>
  <c r="R765" i="2"/>
  <c r="T765" i="2" s="1"/>
  <c r="R483" i="2"/>
  <c r="T483" i="2" s="1"/>
  <c r="R1487" i="2"/>
  <c r="T1487" i="2" s="1"/>
  <c r="R403" i="2"/>
  <c r="T403" i="2" s="1"/>
  <c r="R1195" i="2"/>
  <c r="T1195" i="2" s="1"/>
  <c r="R719" i="2"/>
  <c r="T719" i="2" s="1"/>
  <c r="R1520" i="2"/>
  <c r="T1520" i="2" s="1"/>
  <c r="R784" i="2"/>
  <c r="T784" i="2" s="1"/>
  <c r="R585" i="2"/>
  <c r="T585" i="2" s="1"/>
  <c r="R915" i="2"/>
  <c r="T915" i="2" s="1"/>
  <c r="R562" i="2"/>
  <c r="T562" i="2" s="1"/>
  <c r="R397" i="2"/>
  <c r="T397" i="2" s="1"/>
  <c r="R109" i="2"/>
  <c r="T109" i="2" s="1"/>
  <c r="R141" i="2"/>
  <c r="T141" i="2" s="1"/>
  <c r="R166" i="2"/>
  <c r="T166" i="2" s="1"/>
  <c r="R95" i="2"/>
  <c r="T95" i="2" s="1"/>
  <c r="R1296" i="2"/>
  <c r="T1296" i="2" s="1"/>
  <c r="R609" i="2"/>
  <c r="T609" i="2" s="1"/>
  <c r="R1454" i="2"/>
  <c r="T1454" i="2" s="1"/>
  <c r="R1323" i="2"/>
  <c r="T1323" i="2" s="1"/>
  <c r="R364" i="2"/>
  <c r="T364" i="2" s="1"/>
  <c r="AB327" i="2"/>
  <c r="AB912" i="2"/>
  <c r="AB1248" i="2"/>
  <c r="AB1337" i="2"/>
  <c r="AB379" i="2"/>
  <c r="AB1594" i="2"/>
  <c r="AB149" i="2"/>
  <c r="AB20" i="2"/>
  <c r="AB25" i="2"/>
  <c r="AB26" i="2"/>
  <c r="R436" i="2"/>
  <c r="T436" i="2" s="1"/>
  <c r="R1439" i="2"/>
  <c r="T1439" i="2" s="1"/>
  <c r="R882" i="2"/>
  <c r="T882" i="2" s="1"/>
  <c r="R551" i="2"/>
  <c r="T551" i="2" s="1"/>
  <c r="R1525" i="2"/>
  <c r="T1525" i="2" s="1"/>
  <c r="R536" i="2"/>
  <c r="T536" i="2" s="1"/>
  <c r="R381" i="2"/>
  <c r="T381" i="2" s="1"/>
  <c r="R180" i="2"/>
  <c r="T180" i="2" s="1"/>
  <c r="R1377" i="2"/>
  <c r="T1377" i="2" s="1"/>
  <c r="R110" i="2"/>
  <c r="T110" i="2" s="1"/>
  <c r="R77" i="2"/>
  <c r="T77" i="2" s="1"/>
  <c r="R139" i="2"/>
  <c r="T139" i="2" s="1"/>
  <c r="R497" i="2"/>
  <c r="T497" i="2" s="1"/>
  <c r="R1491" i="2"/>
  <c r="T1491" i="2" s="1"/>
  <c r="R699" i="2"/>
  <c r="T699" i="2" s="1"/>
  <c r="R976" i="2"/>
  <c r="T976" i="2" s="1"/>
  <c r="R1080" i="2"/>
  <c r="T1080" i="2" s="1"/>
  <c r="R359" i="2"/>
  <c r="T359" i="2" s="1"/>
  <c r="R1245" i="2"/>
  <c r="T1245" i="2" s="1"/>
  <c r="R535" i="2"/>
  <c r="T535" i="2" s="1"/>
  <c r="R246" i="2"/>
  <c r="T246" i="2" s="1"/>
  <c r="R1264" i="2"/>
  <c r="T1264" i="2" s="1"/>
  <c r="R272" i="2"/>
  <c r="T272" i="2" s="1"/>
  <c r="R1016" i="2"/>
  <c r="T1016" i="2" s="1"/>
  <c r="R508" i="2"/>
  <c r="T508" i="2" s="1"/>
  <c r="R1386" i="2"/>
  <c r="T1386" i="2" s="1"/>
  <c r="R520" i="2"/>
  <c r="T520" i="2" s="1"/>
  <c r="R405" i="2"/>
  <c r="T405" i="2" s="1"/>
  <c r="R658" i="2"/>
  <c r="T658" i="2" s="1"/>
  <c r="R112" i="2"/>
  <c r="T112" i="2" s="1"/>
  <c r="R424" i="2"/>
  <c r="T424" i="2" s="1"/>
  <c r="R43" i="2"/>
  <c r="T43" i="2" s="1"/>
  <c r="R73" i="2"/>
  <c r="T73" i="2" s="1"/>
  <c r="R94" i="2"/>
  <c r="T94" i="2" s="1"/>
  <c r="R7" i="2"/>
  <c r="T7" i="2" s="1"/>
  <c r="W1615" i="2"/>
  <c r="Y1615" i="2" s="1"/>
  <c r="W1429" i="2"/>
  <c r="Y1429" i="2" s="1"/>
  <c r="W1071" i="2"/>
  <c r="Y1071" i="2" s="1"/>
  <c r="W1165" i="2"/>
  <c r="Y1165" i="2" s="1"/>
  <c r="W1200" i="2"/>
  <c r="Y1200" i="2" s="1"/>
  <c r="W1417" i="2"/>
  <c r="Y1417" i="2" s="1"/>
  <c r="W1056" i="2"/>
  <c r="Y1056" i="2" s="1"/>
  <c r="W836" i="2"/>
  <c r="Y836" i="2" s="1"/>
  <c r="W1128" i="2"/>
  <c r="Y1128" i="2" s="1"/>
  <c r="W988" i="2"/>
  <c r="Y988" i="2" s="1"/>
  <c r="W1207" i="2"/>
  <c r="Y1207" i="2" s="1"/>
  <c r="W1134" i="2"/>
  <c r="Y1134" i="2" s="1"/>
  <c r="W1604" i="2"/>
  <c r="Y1604" i="2" s="1"/>
  <c r="W1109" i="2"/>
  <c r="Y1109" i="2" s="1"/>
  <c r="W1375" i="2"/>
  <c r="Y1375" i="2" s="1"/>
  <c r="W1344" i="2"/>
  <c r="Y1344" i="2" s="1"/>
  <c r="W862" i="2"/>
  <c r="Y862" i="2" s="1"/>
  <c r="W635" i="2"/>
  <c r="Y635" i="2" s="1"/>
  <c r="W286" i="2"/>
  <c r="Y286" i="2" s="1"/>
  <c r="W1598" i="2"/>
  <c r="Y1598" i="2" s="1"/>
  <c r="W678" i="2"/>
  <c r="Y678" i="2" s="1"/>
  <c r="W174" i="2"/>
  <c r="Y174" i="2" s="1"/>
  <c r="W1327" i="2"/>
  <c r="Y1327" i="2" s="1"/>
  <c r="W896" i="2"/>
  <c r="Y896" i="2" s="1"/>
  <c r="W648" i="2"/>
  <c r="Y648" i="2" s="1"/>
  <c r="W1054" i="2"/>
  <c r="Y1054" i="2" s="1"/>
  <c r="W898" i="2"/>
  <c r="Y898" i="2" s="1"/>
  <c r="W1178" i="2"/>
  <c r="Y1178" i="2" s="1"/>
  <c r="W642" i="2"/>
  <c r="Y642" i="2" s="1"/>
  <c r="W1413" i="2"/>
  <c r="Y1413" i="2" s="1"/>
  <c r="W629" i="2"/>
  <c r="Y629" i="2" s="1"/>
  <c r="W955" i="2"/>
  <c r="Y955" i="2" s="1"/>
  <c r="W1095" i="2"/>
  <c r="Y1095" i="2" s="1"/>
  <c r="W463" i="2"/>
  <c r="Y463" i="2" s="1"/>
  <c r="W1278" i="2"/>
  <c r="Y1278" i="2" s="1"/>
  <c r="W657" i="2"/>
  <c r="Y657" i="2" s="1"/>
  <c r="W1479" i="2"/>
  <c r="Y1479" i="2" s="1"/>
  <c r="W1365" i="2"/>
  <c r="Y1365" i="2" s="1"/>
  <c r="W480" i="2"/>
  <c r="Y480" i="2" s="1"/>
  <c r="W278" i="2"/>
  <c r="Y278" i="2" s="1"/>
  <c r="W216" i="2"/>
  <c r="Y216" i="2" s="1"/>
  <c r="W343" i="2"/>
  <c r="Y343" i="2" s="1"/>
  <c r="W82" i="2"/>
  <c r="Y82" i="2" s="1"/>
  <c r="W58" i="2"/>
  <c r="Y58" i="2" s="1"/>
  <c r="W100" i="2"/>
  <c r="Y100" i="2" s="1"/>
  <c r="W421" i="2"/>
  <c r="Y421" i="2" s="1"/>
  <c r="W1322" i="2"/>
  <c r="Y1322" i="2" s="1"/>
  <c r="W553" i="2"/>
  <c r="Y553" i="2" s="1"/>
  <c r="W763" i="2"/>
  <c r="Y763" i="2" s="1"/>
  <c r="W828" i="2"/>
  <c r="Y828" i="2" s="1"/>
  <c r="W458" i="2"/>
  <c r="Y458" i="2" s="1"/>
  <c r="W1014" i="2"/>
  <c r="Y1014" i="2" s="1"/>
  <c r="W410" i="2"/>
  <c r="Y410" i="2" s="1"/>
  <c r="W1182" i="2"/>
  <c r="Y1182" i="2" s="1"/>
  <c r="W1010" i="2"/>
  <c r="Y1010" i="2" s="1"/>
  <c r="W230" i="2"/>
  <c r="Y230" i="2" s="1"/>
  <c r="W799" i="2"/>
  <c r="Y799" i="2" s="1"/>
  <c r="W429" i="2"/>
  <c r="Y429" i="2" s="1"/>
  <c r="W1166" i="2"/>
  <c r="Y1166" i="2" s="1"/>
  <c r="W419" i="2"/>
  <c r="Y419" i="2" s="1"/>
  <c r="W331" i="2"/>
  <c r="Y331" i="2" s="1"/>
  <c r="W490" i="2"/>
  <c r="Y490" i="2" s="1"/>
  <c r="W581" i="2"/>
  <c r="Y581" i="2" s="1"/>
  <c r="W241" i="2"/>
  <c r="Y241" i="2" s="1"/>
  <c r="W27" i="2"/>
  <c r="Y27" i="2" s="1"/>
  <c r="W40" i="2"/>
  <c r="Y40" i="2" s="1"/>
  <c r="W46" i="2"/>
  <c r="Y46" i="2" s="1"/>
  <c r="AB138" i="2"/>
  <c r="AB1595" i="2"/>
  <c r="AB1328" i="2"/>
  <c r="AB993" i="2"/>
  <c r="AB1547" i="2"/>
  <c r="AB1074" i="2"/>
  <c r="AB1298" i="2"/>
  <c r="AB973" i="2"/>
  <c r="AB1587" i="2"/>
  <c r="AB939" i="2"/>
  <c r="AB812" i="2"/>
  <c r="AB1011" i="2"/>
  <c r="AB1060" i="2"/>
  <c r="AB1512" i="2"/>
  <c r="AF1512" i="2" s="1"/>
  <c r="AB981" i="2"/>
  <c r="AB1196" i="2"/>
  <c r="AB1305" i="2"/>
  <c r="AB1605" i="2"/>
  <c r="AB498" i="2"/>
  <c r="AB338" i="2"/>
  <c r="AB611" i="2"/>
  <c r="AB468" i="2"/>
  <c r="AB215" i="2"/>
  <c r="AB1162" i="2"/>
  <c r="AB813" i="2"/>
  <c r="AB1514" i="2"/>
  <c r="AB868" i="2"/>
  <c r="AB761" i="2"/>
  <c r="AB975" i="2"/>
  <c r="AB522" i="2"/>
  <c r="AB1234" i="2"/>
  <c r="AB532" i="2"/>
  <c r="AB743" i="2"/>
  <c r="AB820" i="2"/>
  <c r="AB1550" i="2"/>
  <c r="AB1101" i="2"/>
  <c r="AB633" i="2"/>
  <c r="AB1274" i="2"/>
  <c r="AB1125" i="2"/>
  <c r="AB1449" i="2"/>
  <c r="AB238" i="2"/>
  <c r="AB311" i="2"/>
  <c r="AB221" i="2"/>
  <c r="AB411" i="2"/>
  <c r="AB51" i="2"/>
  <c r="AB81" i="2"/>
  <c r="AB354" i="2"/>
  <c r="AB968" i="2"/>
  <c r="AB412" i="2"/>
  <c r="AB530" i="2"/>
  <c r="AB575" i="2"/>
  <c r="AB1339" i="2"/>
  <c r="AB706" i="2"/>
  <c r="AB303" i="2"/>
  <c r="AB796" i="2"/>
  <c r="AB672" i="2"/>
  <c r="AB1027" i="2"/>
  <c r="AB584" i="2"/>
  <c r="AB310" i="2"/>
  <c r="AB792" i="2"/>
  <c r="AB1127" i="2"/>
  <c r="AB1230" i="2"/>
  <c r="AB351" i="2"/>
  <c r="AB814" i="2"/>
  <c r="AB119" i="2"/>
  <c r="AB21" i="2"/>
  <c r="AB16" i="2"/>
  <c r="AB17" i="2"/>
  <c r="R985" i="2"/>
  <c r="T985" i="2" s="1"/>
  <c r="R1194" i="2"/>
  <c r="T1194" i="2" s="1"/>
  <c r="R924" i="2"/>
  <c r="T924" i="2" s="1"/>
  <c r="R1422" i="2"/>
  <c r="T1422" i="2" s="1"/>
  <c r="R864" i="2"/>
  <c r="T864" i="2" s="1"/>
  <c r="R732" i="2"/>
  <c r="T732" i="2" s="1"/>
  <c r="R961" i="2"/>
  <c r="T961" i="2" s="1"/>
  <c r="R990" i="2"/>
  <c r="T990" i="2" s="1"/>
  <c r="R1393" i="2"/>
  <c r="T1393" i="2" s="1"/>
  <c r="R984" i="2"/>
  <c r="T984" i="2" s="1"/>
  <c r="R1048" i="2"/>
  <c r="T1048" i="2" s="1"/>
  <c r="R1147" i="2"/>
  <c r="T1147" i="2" s="1"/>
  <c r="R816" i="2"/>
  <c r="T816" i="2" s="1"/>
  <c r="R407" i="2"/>
  <c r="T407" i="2" s="1"/>
  <c r="R461" i="2"/>
  <c r="T461" i="2" s="1"/>
  <c r="R413" i="2"/>
  <c r="T413" i="2" s="1"/>
  <c r="R309" i="2"/>
  <c r="T309" i="2" s="1"/>
  <c r="R576" i="2"/>
  <c r="T576" i="2" s="1"/>
  <c r="R1003" i="2"/>
  <c r="T1003" i="2" s="1"/>
  <c r="R752" i="2"/>
  <c r="T752" i="2" s="1"/>
  <c r="R1372" i="2"/>
  <c r="T1372" i="2" s="1"/>
  <c r="R1577" i="2"/>
  <c r="T1577" i="2" s="1"/>
  <c r="R664" i="2"/>
  <c r="T664" i="2" s="1"/>
  <c r="R825" i="2"/>
  <c r="T825" i="2" s="1"/>
  <c r="R518" i="2"/>
  <c r="T518" i="2" s="1"/>
  <c r="R1043" i="2"/>
  <c r="T1043" i="2" s="1"/>
  <c r="R477" i="2"/>
  <c r="T477" i="2" s="1"/>
  <c r="R598" i="2"/>
  <c r="T598" i="2" s="1"/>
  <c r="R614" i="2"/>
  <c r="T614" i="2" s="1"/>
  <c r="R1438" i="2"/>
  <c r="T1438" i="2" s="1"/>
  <c r="R941" i="2"/>
  <c r="T941" i="2" s="1"/>
  <c r="R605" i="2"/>
  <c r="T605" i="2" s="1"/>
  <c r="R1055" i="2"/>
  <c r="T1055" i="2" s="1"/>
  <c r="R907" i="2"/>
  <c r="T907" i="2" s="1"/>
  <c r="R1263" i="2"/>
  <c r="T1263" i="2" s="1"/>
  <c r="R294" i="2"/>
  <c r="T294" i="2" s="1"/>
  <c r="R1576" i="2"/>
  <c r="T1576" i="2" s="1"/>
  <c r="R156" i="2"/>
  <c r="T156" i="2" s="1"/>
  <c r="R260" i="2"/>
  <c r="T260" i="2" s="1"/>
  <c r="R299" i="2"/>
  <c r="T299" i="2" s="1"/>
  <c r="R76" i="2"/>
  <c r="T76" i="2" s="1"/>
  <c r="R1536" i="2"/>
  <c r="T1536" i="2" s="1"/>
  <c r="R865" i="2"/>
  <c r="T865" i="2" s="1"/>
  <c r="R384" i="2"/>
  <c r="T384" i="2" s="1"/>
  <c r="R474" i="2"/>
  <c r="T474" i="2" s="1"/>
  <c r="R503" i="2"/>
  <c r="T503" i="2" s="1"/>
  <c r="R1239" i="2"/>
  <c r="T1239" i="2" s="1"/>
  <c r="R622" i="2"/>
  <c r="T622" i="2" s="1"/>
  <c r="R271" i="2"/>
  <c r="T271" i="2" s="1"/>
  <c r="R688" i="2"/>
  <c r="T688" i="2" s="1"/>
  <c r="R571" i="2"/>
  <c r="T571" i="2" s="1"/>
  <c r="R887" i="2"/>
  <c r="T887" i="2" s="1"/>
  <c r="R523" i="2"/>
  <c r="T523" i="2" s="1"/>
  <c r="R323" i="2"/>
  <c r="T323" i="2" s="1"/>
  <c r="R705" i="2"/>
  <c r="T705" i="2" s="1"/>
  <c r="R983" i="2"/>
  <c r="T983" i="2" s="1"/>
  <c r="R1102" i="2"/>
  <c r="T1102" i="2" s="1"/>
  <c r="R298" i="2"/>
  <c r="T298" i="2" s="1"/>
  <c r="R691" i="2"/>
  <c r="T691" i="2" s="1"/>
  <c r="R89" i="2"/>
  <c r="T89" i="2" s="1"/>
  <c r="R19" i="2"/>
  <c r="T19" i="2" s="1"/>
  <c r="R10" i="2"/>
  <c r="T10" i="2" s="1"/>
  <c r="R11" i="2"/>
  <c r="T11" i="2" s="1"/>
  <c r="W1610" i="2"/>
  <c r="Y1610" i="2" s="1"/>
  <c r="W1455" i="2"/>
  <c r="Y1455" i="2" s="1"/>
  <c r="W1157" i="2"/>
  <c r="Y1157" i="2" s="1"/>
  <c r="W1349" i="2"/>
  <c r="Y1349" i="2" s="1"/>
  <c r="W1531" i="2"/>
  <c r="Y1531" i="2" s="1"/>
  <c r="W1476" i="2"/>
  <c r="Y1476" i="2" s="1"/>
  <c r="W1145" i="2"/>
  <c r="Y1145" i="2" s="1"/>
  <c r="W923" i="2"/>
  <c r="Y923" i="2" s="1"/>
  <c r="W1252" i="2"/>
  <c r="Y1252" i="2" s="1"/>
  <c r="W1493" i="2"/>
  <c r="Y1493" i="2" s="1"/>
  <c r="W1538" i="2"/>
  <c r="Y1538" i="2" s="1"/>
  <c r="W844" i="2"/>
  <c r="Y844" i="2" s="1"/>
  <c r="W1606" i="2"/>
  <c r="Y1606" i="2" s="1"/>
  <c r="W1256" i="2"/>
  <c r="Y1256" i="2" s="1"/>
  <c r="W914" i="2"/>
  <c r="Y914" i="2" s="1"/>
  <c r="W899" i="2"/>
  <c r="Y899" i="2" s="1"/>
  <c r="W991" i="2"/>
  <c r="Y991" i="2" s="1"/>
  <c r="W682" i="2"/>
  <c r="Y682" i="2" s="1"/>
  <c r="W393" i="2"/>
  <c r="Y393" i="2" s="1"/>
  <c r="W704" i="2"/>
  <c r="Y704" i="2" s="1"/>
  <c r="W277" i="2"/>
  <c r="Y277" i="2" s="1"/>
  <c r="W213" i="2"/>
  <c r="Y213" i="2" s="1"/>
  <c r="W388" i="2"/>
  <c r="Y388" i="2" s="1"/>
  <c r="W908" i="2"/>
  <c r="Y908" i="2" s="1"/>
  <c r="W669" i="2"/>
  <c r="Y669" i="2" s="1"/>
  <c r="W1183" i="2"/>
  <c r="Y1183" i="2" s="1"/>
  <c r="W1474" i="2"/>
  <c r="Y1474" i="2" s="1"/>
  <c r="W1519" i="2"/>
  <c r="Y1519" i="2" s="1"/>
  <c r="W737" i="2"/>
  <c r="Y737" i="2" s="1"/>
  <c r="W1458" i="2"/>
  <c r="Y1458" i="2" s="1"/>
  <c r="W817" i="2"/>
  <c r="Y817" i="2" s="1"/>
  <c r="W515" i="2"/>
  <c r="Y515" i="2" s="1"/>
  <c r="W521" i="2"/>
  <c r="Y521" i="2" s="1"/>
  <c r="W444" i="2"/>
  <c r="Y444" i="2" s="1"/>
  <c r="W1287" i="2"/>
  <c r="Y1287" i="2" s="1"/>
  <c r="W748" i="2"/>
  <c r="Y748" i="2" s="1"/>
  <c r="W568" i="2"/>
  <c r="Y568" i="2" s="1"/>
  <c r="W859" i="2"/>
  <c r="Y859" i="2" s="1"/>
  <c r="W720" i="2"/>
  <c r="Y720" i="2" s="1"/>
  <c r="W1008" i="2"/>
  <c r="Y1008" i="2" s="1"/>
  <c r="W441" i="2"/>
  <c r="Y441" i="2" s="1"/>
  <c r="W493" i="2"/>
  <c r="Y493" i="2" s="1"/>
  <c r="W116" i="2"/>
  <c r="Y116" i="2" s="1"/>
  <c r="W178" i="2"/>
  <c r="Y178" i="2" s="1"/>
  <c r="W202" i="2"/>
  <c r="Y202" i="2" s="1"/>
  <c r="W87" i="2"/>
  <c r="Y87" i="2" s="1"/>
  <c r="W1391" i="2"/>
  <c r="Y1391" i="2" s="1"/>
  <c r="W690" i="2"/>
  <c r="Y690" i="2" s="1"/>
  <c r="W336" i="2"/>
  <c r="Y336" i="2" s="1"/>
  <c r="W1421" i="2"/>
  <c r="Y1421" i="2" s="1"/>
  <c r="W396" i="2"/>
  <c r="Y396" i="2" s="1"/>
  <c r="R1614" i="2"/>
  <c r="T1614" i="2" s="1"/>
  <c r="R1169" i="2"/>
  <c r="T1169" i="2" s="1"/>
  <c r="R897" i="2"/>
  <c r="T897" i="2" s="1"/>
  <c r="R1342" i="2"/>
  <c r="T1342" i="2" s="1"/>
  <c r="R1560" i="2"/>
  <c r="T1560" i="2" s="1"/>
  <c r="R758" i="2"/>
  <c r="T758" i="2" s="1"/>
  <c r="R905" i="2"/>
  <c r="T905" i="2" s="1"/>
  <c r="R962" i="2"/>
  <c r="T962" i="2" s="1"/>
  <c r="R1321" i="2"/>
  <c r="T1321" i="2" s="1"/>
  <c r="R937" i="2"/>
  <c r="T937" i="2" s="1"/>
  <c r="R957" i="2"/>
  <c r="T957" i="2" s="1"/>
  <c r="R1066" i="2"/>
  <c r="T1066" i="2" s="1"/>
  <c r="R749" i="2"/>
  <c r="T749" i="2" s="1"/>
  <c r="R383" i="2"/>
  <c r="T383" i="2" s="1"/>
  <c r="R582" i="2"/>
  <c r="T582" i="2" s="1"/>
  <c r="R332" i="2"/>
  <c r="T332" i="2" s="1"/>
  <c r="R259" i="2"/>
  <c r="T259" i="2" s="1"/>
  <c r="R475" i="2"/>
  <c r="T475" i="2" s="1"/>
  <c r="R943" i="2"/>
  <c r="T943" i="2" s="1"/>
  <c r="R707" i="2"/>
  <c r="T707" i="2" s="1"/>
  <c r="R1280" i="2"/>
  <c r="T1280" i="2" s="1"/>
  <c r="R1540" i="2"/>
  <c r="T1540" i="2" s="1"/>
  <c r="R1563" i="2"/>
  <c r="T1563" i="2" s="1"/>
  <c r="R776" i="2"/>
  <c r="T776" i="2" s="1"/>
  <c r="R1515" i="2"/>
  <c r="T1515" i="2" s="1"/>
  <c r="R938" i="2"/>
  <c r="T938" i="2" s="1"/>
  <c r="R454" i="2"/>
  <c r="T454" i="2" s="1"/>
  <c r="R528" i="2"/>
  <c r="T528" i="2" s="1"/>
  <c r="R491" i="2"/>
  <c r="T491" i="2" s="1"/>
  <c r="R1368" i="2"/>
  <c r="T1368" i="2" s="1"/>
  <c r="R855" i="2"/>
  <c r="T855" i="2" s="1"/>
  <c r="R589" i="2"/>
  <c r="T589" i="2" s="1"/>
  <c r="R946" i="2"/>
  <c r="T946" i="2" s="1"/>
  <c r="R809" i="2"/>
  <c r="T809" i="2" s="1"/>
  <c r="R1161" i="2"/>
  <c r="T1161" i="2" s="1"/>
  <c r="R353" i="2"/>
  <c r="T353" i="2" s="1"/>
  <c r="R1621" i="2"/>
  <c r="T1621" i="2" s="1"/>
  <c r="R133" i="2"/>
  <c r="T133" i="2" s="1"/>
  <c r="R212" i="2"/>
  <c r="T212" i="2" s="1"/>
  <c r="R239" i="2"/>
  <c r="T239" i="2" s="1"/>
  <c r="R83" i="2"/>
  <c r="T83" i="2" s="1"/>
  <c r="R1467" i="2"/>
  <c r="T1467" i="2" s="1"/>
  <c r="R767" i="2"/>
  <c r="T767" i="2" s="1"/>
  <c r="R360" i="2"/>
  <c r="T360" i="2" s="1"/>
  <c r="R420" i="2"/>
  <c r="T420" i="2" s="1"/>
  <c r="R442" i="2"/>
  <c r="T442" i="2" s="1"/>
  <c r="R1132" i="2"/>
  <c r="T1132" i="2" s="1"/>
  <c r="R552" i="2"/>
  <c r="T552" i="2" s="1"/>
  <c r="R227" i="2"/>
  <c r="T227" i="2" s="1"/>
  <c r="R595" i="2"/>
  <c r="T595" i="2" s="1"/>
  <c r="R478" i="2"/>
  <c r="T478" i="2" s="1"/>
  <c r="R775" i="2"/>
  <c r="T775" i="2" s="1"/>
  <c r="R479" i="2"/>
  <c r="T479" i="2" s="1"/>
  <c r="R1442" i="2"/>
  <c r="T1442" i="2" s="1"/>
  <c r="R615" i="2"/>
  <c r="T615" i="2" s="1"/>
  <c r="R856" i="2"/>
  <c r="T856" i="2" s="1"/>
  <c r="R960" i="2"/>
  <c r="T960" i="2" s="1"/>
  <c r="R288" i="2"/>
  <c r="T288" i="2" s="1"/>
  <c r="R555" i="2"/>
  <c r="T555" i="2" s="1"/>
  <c r="R66" i="2"/>
  <c r="T66" i="2" s="1"/>
  <c r="R90" i="2"/>
  <c r="T90" i="2" s="1"/>
  <c r="R237" i="2"/>
  <c r="T237" i="2" s="1"/>
  <c r="R5" i="2"/>
  <c r="T5" i="2" s="1"/>
  <c r="W1600" i="2"/>
  <c r="Y1600" i="2" s="1"/>
  <c r="W1402" i="2"/>
  <c r="Y1402" i="2" s="1"/>
  <c r="W1118" i="2"/>
  <c r="Y1118" i="2" s="1"/>
  <c r="W1258" i="2"/>
  <c r="Y1258" i="2" s="1"/>
  <c r="W1473" i="2"/>
  <c r="Y1473" i="2" s="1"/>
  <c r="W1399" i="2"/>
  <c r="Y1399" i="2" s="1"/>
  <c r="W1108" i="2"/>
  <c r="Y1108" i="2" s="1"/>
  <c r="W849" i="2"/>
  <c r="Y849" i="2" s="1"/>
  <c r="W1164" i="2"/>
  <c r="Y1164" i="2" s="1"/>
  <c r="W1468" i="2"/>
  <c r="Y1468" i="2" s="1"/>
  <c r="W1477" i="2"/>
  <c r="Y1477" i="2" s="1"/>
  <c r="W801" i="2"/>
  <c r="Y801" i="2" s="1"/>
  <c r="W1592" i="2"/>
  <c r="Y1592" i="2" s="1"/>
  <c r="W1190" i="2"/>
  <c r="Y1190" i="2" s="1"/>
  <c r="W965" i="2"/>
  <c r="Y965" i="2" s="1"/>
  <c r="W839" i="2"/>
  <c r="Y839" i="2" s="1"/>
  <c r="W928" i="2"/>
  <c r="Y928" i="2" s="1"/>
  <c r="W620" i="2"/>
  <c r="Y620" i="2" s="1"/>
  <c r="W437" i="2"/>
  <c r="Y437" i="2" s="1"/>
  <c r="W1619" i="2"/>
  <c r="Y1619" i="2" s="1"/>
  <c r="W226" i="2"/>
  <c r="Y226" i="2" s="1"/>
  <c r="W182" i="2"/>
  <c r="Y182" i="2" s="1"/>
  <c r="W317" i="2"/>
  <c r="Y317" i="2" s="1"/>
  <c r="W866" i="2"/>
  <c r="Y866" i="2" s="1"/>
  <c r="W646" i="2"/>
  <c r="Y646" i="2" s="1"/>
  <c r="W1089" i="2"/>
  <c r="Y1089" i="2" s="1"/>
  <c r="W1397" i="2"/>
  <c r="Y1397" i="2" s="1"/>
  <c r="W1452" i="2"/>
  <c r="Y1452" i="2" s="1"/>
  <c r="W702" i="2"/>
  <c r="Y702" i="2" s="1"/>
  <c r="W1380" i="2"/>
  <c r="Y1380" i="2" s="1"/>
  <c r="W765" i="2"/>
  <c r="Y765" i="2" s="1"/>
  <c r="W483" i="2"/>
  <c r="Y483" i="2" s="1"/>
  <c r="W1487" i="2"/>
  <c r="Y1487" i="2" s="1"/>
  <c r="W403" i="2"/>
  <c r="Y403" i="2" s="1"/>
  <c r="W1195" i="2"/>
  <c r="Y1195" i="2" s="1"/>
  <c r="W719" i="2"/>
  <c r="Y719" i="2" s="1"/>
  <c r="W1520" i="2"/>
  <c r="Y1520" i="2" s="1"/>
  <c r="W784" i="2"/>
  <c r="Y784" i="2" s="1"/>
  <c r="W585" i="2"/>
  <c r="Y585" i="2" s="1"/>
  <c r="W915" i="2"/>
  <c r="Y915" i="2" s="1"/>
  <c r="W562" i="2"/>
  <c r="Y562" i="2" s="1"/>
  <c r="W397" i="2"/>
  <c r="Y397" i="2" s="1"/>
  <c r="W109" i="2"/>
  <c r="Y109" i="2" s="1"/>
  <c r="W141" i="2"/>
  <c r="Y141" i="2" s="1"/>
  <c r="W166" i="2"/>
  <c r="Y166" i="2" s="1"/>
  <c r="W95" i="2"/>
  <c r="Y95" i="2" s="1"/>
  <c r="W1296" i="2"/>
  <c r="Y1296" i="2" s="1"/>
  <c r="W609" i="2"/>
  <c r="Y609" i="2" s="1"/>
  <c r="W1454" i="2"/>
  <c r="Y1454" i="2" s="1"/>
  <c r="W1323" i="2"/>
  <c r="Y1323" i="2" s="1"/>
  <c r="W364" i="2"/>
  <c r="Y364" i="2" s="1"/>
  <c r="W888" i="2"/>
  <c r="Y888" i="2" s="1"/>
  <c r="W433" i="2"/>
  <c r="Y433" i="2" s="1"/>
  <c r="W1304" i="2"/>
  <c r="Y1304" i="2" s="1"/>
  <c r="W432" i="2"/>
  <c r="Y432" i="2" s="1"/>
  <c r="W334" i="2"/>
  <c r="Y334" i="2" s="1"/>
  <c r="W587" i="2"/>
  <c r="Y587" i="2" s="1"/>
  <c r="W370" i="2"/>
  <c r="Y370" i="2" s="1"/>
  <c r="W1253" i="2"/>
  <c r="Y1253" i="2" s="1"/>
  <c r="W472" i="2"/>
  <c r="Y472" i="2" s="1"/>
  <c r="W650" i="2"/>
  <c r="Y650" i="2" s="1"/>
  <c r="W739" i="2"/>
  <c r="Y739" i="2" s="1"/>
  <c r="W378" i="2"/>
  <c r="Y378" i="2" s="1"/>
  <c r="W316" i="2"/>
  <c r="Y316" i="2" s="1"/>
  <c r="W42" i="2"/>
  <c r="Y42" i="2" s="1"/>
  <c r="W207" i="2"/>
  <c r="Y207" i="2" s="1"/>
  <c r="W151" i="2"/>
  <c r="Y151" i="2" s="1"/>
  <c r="W2" i="2"/>
  <c r="Y2" i="2" s="1"/>
  <c r="AB1552" i="2"/>
  <c r="AB1320" i="2"/>
  <c r="AB1047" i="2"/>
  <c r="AF1047" i="2" s="1"/>
  <c r="AO1047" i="2" s="1"/>
  <c r="AB1437" i="2"/>
  <c r="AB1341" i="2"/>
  <c r="AB1208" i="2"/>
  <c r="AF1208" i="2" s="1"/>
  <c r="AB1059" i="2"/>
  <c r="AB1586" i="2"/>
  <c r="AB974" i="2"/>
  <c r="AF974" i="2" s="1"/>
  <c r="AB1307" i="2"/>
  <c r="AB1311" i="2"/>
  <c r="AB782" i="2"/>
  <c r="AB1497" i="2"/>
  <c r="AB1079" i="2"/>
  <c r="AB1584" i="2"/>
  <c r="AB1502" i="2"/>
  <c r="AB840" i="2"/>
  <c r="AB534" i="2"/>
  <c r="AB586" i="2"/>
  <c r="AB692" i="2"/>
  <c r="AB179" i="2"/>
  <c r="AB150" i="2"/>
  <c r="AB225" i="2"/>
  <c r="AB786" i="2"/>
  <c r="AB1524" i="2"/>
  <c r="AB925" i="2"/>
  <c r="AB1214" i="2"/>
  <c r="AB1273" i="2"/>
  <c r="AB645" i="2"/>
  <c r="AB1191" i="2"/>
  <c r="R1476" i="2"/>
  <c r="T1476" i="2" s="1"/>
  <c r="R1145" i="2"/>
  <c r="T1145" i="2" s="1"/>
  <c r="R923" i="2"/>
  <c r="T923" i="2" s="1"/>
  <c r="R1252" i="2"/>
  <c r="T1252" i="2" s="1"/>
  <c r="R1493" i="2"/>
  <c r="T1493" i="2" s="1"/>
  <c r="R1538" i="2"/>
  <c r="T1538" i="2" s="1"/>
  <c r="R844" i="2"/>
  <c r="T844" i="2" s="1"/>
  <c r="R1606" i="2"/>
  <c r="T1606" i="2" s="1"/>
  <c r="R1256" i="2"/>
  <c r="T1256" i="2" s="1"/>
  <c r="R914" i="2"/>
  <c r="T914" i="2" s="1"/>
  <c r="R899" i="2"/>
  <c r="T899" i="2" s="1"/>
  <c r="R991" i="2"/>
  <c r="T991" i="2" s="1"/>
  <c r="R682" i="2"/>
  <c r="T682" i="2" s="1"/>
  <c r="R393" i="2"/>
  <c r="T393" i="2" s="1"/>
  <c r="R704" i="2"/>
  <c r="T704" i="2" s="1"/>
  <c r="R277" i="2"/>
  <c r="T277" i="2" s="1"/>
  <c r="R213" i="2"/>
  <c r="T213" i="2" s="1"/>
  <c r="R388" i="2"/>
  <c r="T388" i="2" s="1"/>
  <c r="R908" i="2"/>
  <c r="T908" i="2" s="1"/>
  <c r="R669" i="2"/>
  <c r="T669" i="2" s="1"/>
  <c r="R1183" i="2"/>
  <c r="T1183" i="2" s="1"/>
  <c r="R1474" i="2"/>
  <c r="T1474" i="2" s="1"/>
  <c r="R1519" i="2"/>
  <c r="T1519" i="2" s="1"/>
  <c r="R737" i="2"/>
  <c r="T737" i="2" s="1"/>
  <c r="R1458" i="2"/>
  <c r="T1458" i="2" s="1"/>
  <c r="R817" i="2"/>
  <c r="T817" i="2" s="1"/>
  <c r="R515" i="2"/>
  <c r="T515" i="2" s="1"/>
  <c r="R521" i="2"/>
  <c r="T521" i="2" s="1"/>
  <c r="R444" i="2"/>
  <c r="T444" i="2" s="1"/>
  <c r="R1287" i="2"/>
  <c r="T1287" i="2" s="1"/>
  <c r="R748" i="2"/>
  <c r="T748" i="2" s="1"/>
  <c r="R568" i="2"/>
  <c r="T568" i="2" s="1"/>
  <c r="R859" i="2"/>
  <c r="T859" i="2" s="1"/>
  <c r="R720" i="2"/>
  <c r="T720" i="2" s="1"/>
  <c r="R1008" i="2"/>
  <c r="T1008" i="2" s="1"/>
  <c r="R441" i="2"/>
  <c r="T441" i="2" s="1"/>
  <c r="R493" i="2"/>
  <c r="T493" i="2" s="1"/>
  <c r="R116" i="2"/>
  <c r="T116" i="2" s="1"/>
  <c r="R178" i="2"/>
  <c r="T178" i="2" s="1"/>
  <c r="R202" i="2"/>
  <c r="T202" i="2" s="1"/>
  <c r="R87" i="2"/>
  <c r="T87" i="2" s="1"/>
  <c r="R1391" i="2"/>
  <c r="T1391" i="2" s="1"/>
  <c r="R690" i="2"/>
  <c r="T690" i="2" s="1"/>
  <c r="R336" i="2"/>
  <c r="T336" i="2" s="1"/>
  <c r="R1421" i="2"/>
  <c r="T1421" i="2" s="1"/>
  <c r="R396" i="2"/>
  <c r="T396" i="2" s="1"/>
  <c r="R1007" i="2"/>
  <c r="T1007" i="2" s="1"/>
  <c r="R481" i="2"/>
  <c r="T481" i="2" s="1"/>
  <c r="R232" i="2"/>
  <c r="T232" i="2" s="1"/>
  <c r="R502" i="2"/>
  <c r="T502" i="2" s="1"/>
  <c r="R400" i="2"/>
  <c r="T400" i="2" s="1"/>
  <c r="R683" i="2"/>
  <c r="T683" i="2" s="1"/>
  <c r="R453" i="2"/>
  <c r="T453" i="2" s="1"/>
  <c r="R1355" i="2"/>
  <c r="T1355" i="2" s="1"/>
  <c r="R538" i="2"/>
  <c r="T538" i="2" s="1"/>
  <c r="R750" i="2"/>
  <c r="T750" i="2" s="1"/>
  <c r="R833" i="2"/>
  <c r="T833" i="2" s="1"/>
  <c r="R280" i="2"/>
  <c r="T280" i="2" s="1"/>
  <c r="R426" i="2"/>
  <c r="T426" i="2" s="1"/>
  <c r="R47" i="2"/>
  <c r="T47" i="2" s="1"/>
  <c r="R257" i="2"/>
  <c r="T257" i="2" s="1"/>
  <c r="R196" i="2"/>
  <c r="T196" i="2" s="1"/>
  <c r="R4" i="2"/>
  <c r="T4" i="2" s="1"/>
  <c r="W1580" i="2"/>
  <c r="Y1580" i="2" s="1"/>
  <c r="W1359" i="2"/>
  <c r="Y1359" i="2" s="1"/>
  <c r="W1072" i="2"/>
  <c r="Y1072" i="2" s="1"/>
  <c r="W1155" i="2"/>
  <c r="Y1155" i="2" s="1"/>
  <c r="W1408" i="2"/>
  <c r="Y1408" i="2" s="1"/>
  <c r="W1310" i="2"/>
  <c r="Y1310" i="2" s="1"/>
  <c r="W1073" i="2"/>
  <c r="Y1073" i="2" s="1"/>
  <c r="W819" i="2"/>
  <c r="Y819" i="2" s="1"/>
  <c r="W1067" i="2"/>
  <c r="Y1067" i="2" s="1"/>
  <c r="W1396" i="2"/>
  <c r="Y1396" i="2" s="1"/>
  <c r="W1400" i="2"/>
  <c r="Y1400" i="2" s="1"/>
  <c r="W766" i="2"/>
  <c r="Y766" i="2" s="1"/>
  <c r="W1571" i="2"/>
  <c r="Y1571" i="2" s="1"/>
  <c r="W1137" i="2"/>
  <c r="Y1137" i="2" s="1"/>
  <c r="W894" i="2"/>
  <c r="Y894" i="2" s="1"/>
  <c r="W1506" i="2"/>
  <c r="Y1506" i="2" s="1"/>
  <c r="W877" i="2"/>
  <c r="Y877" i="2" s="1"/>
  <c r="W577" i="2"/>
  <c r="Y577" i="2" s="1"/>
  <c r="W496" i="2"/>
  <c r="Y496" i="2" s="1"/>
  <c r="W1623" i="2"/>
  <c r="Y1623" i="2" s="1"/>
  <c r="W203" i="2"/>
  <c r="Y203" i="2" s="1"/>
  <c r="W162" i="2"/>
  <c r="Y162" i="2" s="1"/>
  <c r="W269" i="2"/>
  <c r="Y269" i="2" s="1"/>
  <c r="W821" i="2"/>
  <c r="Y821" i="2" s="1"/>
  <c r="W1566" i="2"/>
  <c r="Y1566" i="2" s="1"/>
  <c r="W995" i="2"/>
  <c r="Y995" i="2" s="1"/>
  <c r="W1308" i="2"/>
  <c r="Y1308" i="2" s="1"/>
  <c r="W1370" i="2"/>
  <c r="Y1370" i="2" s="1"/>
  <c r="W667" i="2"/>
  <c r="Y667" i="2" s="1"/>
  <c r="W1291" i="2"/>
  <c r="Y1291" i="2" s="1"/>
  <c r="W656" i="2"/>
  <c r="Y656" i="2" s="1"/>
  <c r="W1513" i="2"/>
  <c r="Y1513" i="2" s="1"/>
  <c r="W1406" i="2"/>
  <c r="Y1406" i="2" s="1"/>
  <c r="W372" i="2"/>
  <c r="Y372" i="2" s="1"/>
  <c r="W1117" i="2"/>
  <c r="Y1117" i="2" s="1"/>
  <c r="W686" i="2"/>
  <c r="Y686" i="2" s="1"/>
  <c r="W1448" i="2"/>
  <c r="Y1448" i="2" s="1"/>
  <c r="W731" i="2"/>
  <c r="Y731" i="2" s="1"/>
  <c r="W531" i="2"/>
  <c r="Y531" i="2" s="1"/>
  <c r="W822" i="2"/>
  <c r="Y822" i="2" s="1"/>
  <c r="W1556" i="2"/>
  <c r="Y1556" i="2" s="1"/>
  <c r="W318" i="2"/>
  <c r="Y318" i="2" s="1"/>
  <c r="W101" i="2"/>
  <c r="Y101" i="2" s="1"/>
  <c r="W117" i="2"/>
  <c r="Y117" i="2" s="1"/>
  <c r="W135" i="2"/>
  <c r="Y135" i="2" s="1"/>
  <c r="W167" i="2"/>
  <c r="Y167" i="2" s="1"/>
  <c r="W1186" i="2"/>
  <c r="Y1186" i="2" s="1"/>
  <c r="W542" i="2"/>
  <c r="Y542" i="2" s="1"/>
  <c r="W1364" i="2"/>
  <c r="Y1364" i="2" s="1"/>
  <c r="W1211" i="2"/>
  <c r="Y1211" i="2" s="1"/>
  <c r="W333" i="2"/>
  <c r="Y333" i="2" s="1"/>
  <c r="R888" i="2"/>
  <c r="T888" i="2" s="1"/>
  <c r="R433" i="2"/>
  <c r="T433" i="2" s="1"/>
  <c r="R1304" i="2"/>
  <c r="T1304" i="2" s="1"/>
  <c r="R432" i="2"/>
  <c r="T432" i="2" s="1"/>
  <c r="R334" i="2"/>
  <c r="T334" i="2" s="1"/>
  <c r="R587" i="2"/>
  <c r="T587" i="2" s="1"/>
  <c r="R370" i="2"/>
  <c r="T370" i="2" s="1"/>
  <c r="R1253" i="2"/>
  <c r="T1253" i="2" s="1"/>
  <c r="R472" i="2"/>
  <c r="T472" i="2" s="1"/>
  <c r="R650" i="2"/>
  <c r="T650" i="2" s="1"/>
  <c r="R739" i="2"/>
  <c r="T739" i="2" s="1"/>
  <c r="R378" i="2"/>
  <c r="T378" i="2" s="1"/>
  <c r="R316" i="2"/>
  <c r="T316" i="2" s="1"/>
  <c r="R42" i="2"/>
  <c r="T42" i="2" s="1"/>
  <c r="R207" i="2"/>
  <c r="T207" i="2" s="1"/>
  <c r="R151" i="2"/>
  <c r="T151" i="2" s="1"/>
  <c r="R2" i="2"/>
  <c r="T2" i="2" s="1"/>
  <c r="W1552" i="2"/>
  <c r="Y1552" i="2" s="1"/>
  <c r="W1320" i="2"/>
  <c r="Y1320" i="2" s="1"/>
  <c r="W1047" i="2"/>
  <c r="Y1047" i="2" s="1"/>
  <c r="W1437" i="2"/>
  <c r="Y1437" i="2" s="1"/>
  <c r="W1341" i="2"/>
  <c r="Y1341" i="2" s="1"/>
  <c r="W1208" i="2"/>
  <c r="Y1208" i="2" s="1"/>
  <c r="W1059" i="2"/>
  <c r="Y1059" i="2" s="1"/>
  <c r="W1586" i="2"/>
  <c r="Y1586" i="2" s="1"/>
  <c r="W974" i="2"/>
  <c r="Y974" i="2" s="1"/>
  <c r="W1307" i="2"/>
  <c r="Y1307" i="2" s="1"/>
  <c r="W1311" i="2"/>
  <c r="Y1311" i="2" s="1"/>
  <c r="W782" i="2"/>
  <c r="Y782" i="2" s="1"/>
  <c r="W1497" i="2"/>
  <c r="Y1497" i="2" s="1"/>
  <c r="W1079" i="2"/>
  <c r="Y1079" i="2" s="1"/>
  <c r="W1584" i="2"/>
  <c r="Y1584" i="2" s="1"/>
  <c r="W1502" i="2"/>
  <c r="Y1502" i="2" s="1"/>
  <c r="W840" i="2"/>
  <c r="Y840" i="2" s="1"/>
  <c r="W534" i="2"/>
  <c r="Y534" i="2" s="1"/>
  <c r="W586" i="2"/>
  <c r="Y586" i="2" s="1"/>
  <c r="W692" i="2"/>
  <c r="Y692" i="2" s="1"/>
  <c r="W179" i="2"/>
  <c r="Y179" i="2" s="1"/>
  <c r="W150" i="2"/>
  <c r="Y150" i="2" s="1"/>
  <c r="W225" i="2"/>
  <c r="Y225" i="2" s="1"/>
  <c r="W786" i="2"/>
  <c r="Y786" i="2" s="1"/>
  <c r="W1524" i="2"/>
  <c r="Y1524" i="2" s="1"/>
  <c r="W925" i="2"/>
  <c r="Y925" i="2" s="1"/>
  <c r="W1214" i="2"/>
  <c r="Y1214" i="2" s="1"/>
  <c r="W1273" i="2"/>
  <c r="Y1273" i="2" s="1"/>
  <c r="W645" i="2"/>
  <c r="Y645" i="2" s="1"/>
  <c r="W1191" i="2"/>
  <c r="Y1191" i="2" s="1"/>
  <c r="W545" i="2"/>
  <c r="Y545" i="2" s="1"/>
  <c r="W1434" i="2"/>
  <c r="Y1434" i="2" s="1"/>
  <c r="W1318" i="2"/>
  <c r="Y1318" i="2" s="1"/>
  <c r="W409" i="2"/>
  <c r="Y409" i="2" s="1"/>
  <c r="W1050" i="2"/>
  <c r="Y1050" i="2" s="1"/>
  <c r="W655" i="2"/>
  <c r="Y655" i="2" s="1"/>
  <c r="W1369" i="2"/>
  <c r="Y1369" i="2" s="1"/>
  <c r="W677" i="2"/>
  <c r="Y677" i="2" s="1"/>
  <c r="W529" i="2"/>
  <c r="Y529" i="2" s="1"/>
  <c r="W698" i="2"/>
  <c r="Y698" i="2" s="1"/>
  <c r="W1620" i="2"/>
  <c r="Y1620" i="2" s="1"/>
  <c r="W261" i="2"/>
  <c r="Y261" i="2" s="1"/>
  <c r="W98" i="2"/>
  <c r="Y98" i="2" s="1"/>
  <c r="W99" i="2"/>
  <c r="Y99" i="2" s="1"/>
  <c r="W113" i="2"/>
  <c r="Y113" i="2" s="1"/>
  <c r="W1567" i="2"/>
  <c r="Y1567" i="2" s="1"/>
  <c r="W1069" i="2"/>
  <c r="Y1069" i="2" s="1"/>
  <c r="W488" i="2"/>
  <c r="Y488" i="2" s="1"/>
  <c r="W1259" i="2"/>
  <c r="Y1259" i="2" s="1"/>
  <c r="W1087" i="2"/>
  <c r="Y1087" i="2" s="1"/>
  <c r="W1419" i="2"/>
  <c r="Y1419" i="2" s="1"/>
  <c r="W889" i="2"/>
  <c r="Y889" i="2" s="1"/>
  <c r="W371" i="2"/>
  <c r="Y371" i="2" s="1"/>
  <c r="W1052" i="2"/>
  <c r="Y1052" i="2" s="1"/>
  <c r="W880" i="2"/>
  <c r="Y880" i="2" s="1"/>
  <c r="W1270" i="2"/>
  <c r="Y1270" i="2" s="1"/>
  <c r="W727" i="2"/>
  <c r="Y727" i="2" s="1"/>
  <c r="W346" i="2"/>
  <c r="Y346" i="2" s="1"/>
  <c r="W1045" i="2"/>
  <c r="Y1045" i="2" s="1"/>
  <c r="W1362" i="2"/>
  <c r="Y1362" i="2" s="1"/>
  <c r="W305" i="2"/>
  <c r="Y305" i="2" s="1"/>
  <c r="W430" i="2"/>
  <c r="Y430" i="2" s="1"/>
  <c r="W1025" i="2"/>
  <c r="Y1025" i="2" s="1"/>
  <c r="W197" i="2"/>
  <c r="Y197" i="2" s="1"/>
  <c r="W24" i="2"/>
  <c r="Y24" i="2" s="1"/>
  <c r="W31" i="2"/>
  <c r="Y31" i="2" s="1"/>
  <c r="W35" i="2"/>
  <c r="Y35" i="2" s="1"/>
  <c r="AB165" i="2"/>
  <c r="AB1573" i="2"/>
  <c r="AB1281" i="2"/>
  <c r="AB1618" i="2"/>
  <c r="AB1483" i="2"/>
  <c r="AB1035" i="2"/>
  <c r="AB1242" i="2"/>
  <c r="AB951" i="2"/>
  <c r="AB1533" i="2"/>
  <c r="AB869" i="2"/>
  <c r="AB762" i="2"/>
  <c r="AB1053" i="2"/>
  <c r="AB1030" i="2"/>
  <c r="AB1460" i="2"/>
  <c r="AB1033" i="2"/>
  <c r="AB1119" i="2"/>
  <c r="AB1224" i="2"/>
  <c r="AB922" i="2"/>
  <c r="AB443" i="2"/>
  <c r="AB390" i="2"/>
  <c r="AB511" i="2"/>
  <c r="AB375" i="2"/>
  <c r="AB673" i="2"/>
  <c r="AB1076" i="2"/>
  <c r="AB781" i="2"/>
  <c r="AB1447" i="2"/>
  <c r="AB793" i="2"/>
  <c r="AB716" i="2"/>
  <c r="AB903" i="2"/>
  <c r="AB516" i="2"/>
  <c r="AB1142" i="2"/>
  <c r="AB505" i="2"/>
  <c r="AB675" i="2"/>
  <c r="AB723" i="2"/>
  <c r="AB1503" i="2"/>
  <c r="AB1024" i="2"/>
  <c r="AB643" i="2"/>
  <c r="AB1175" i="2"/>
  <c r="AB1017" i="2"/>
  <c r="AB1363" i="2"/>
  <c r="AB258" i="2"/>
  <c r="AB1297" i="2"/>
  <c r="AB188" i="2"/>
  <c r="AB325" i="2"/>
  <c r="AB386" i="2"/>
  <c r="AB74" i="2"/>
  <c r="AB1536" i="2"/>
  <c r="AB865" i="2"/>
  <c r="AB384" i="2"/>
  <c r="AB474" i="2"/>
  <c r="AB503" i="2"/>
  <c r="AB1239" i="2"/>
  <c r="AB622" i="2"/>
  <c r="AB271" i="2"/>
  <c r="AB688" i="2"/>
  <c r="AB571" i="2"/>
  <c r="AB887" i="2"/>
  <c r="AB523" i="2"/>
  <c r="AB323" i="2"/>
  <c r="AB705" i="2"/>
  <c r="AB983" i="2"/>
  <c r="AB1102" i="2"/>
  <c r="AB298" i="2"/>
  <c r="AB691" i="2"/>
  <c r="AB89" i="2"/>
  <c r="AB19" i="2"/>
  <c r="AB10" i="2"/>
  <c r="AB11" i="2"/>
  <c r="W1007" i="2"/>
  <c r="Y1007" i="2" s="1"/>
  <c r="W481" i="2"/>
  <c r="Y481" i="2" s="1"/>
  <c r="W232" i="2"/>
  <c r="Y232" i="2" s="1"/>
  <c r="W502" i="2"/>
  <c r="Y502" i="2" s="1"/>
  <c r="W400" i="2"/>
  <c r="Y400" i="2" s="1"/>
  <c r="W683" i="2"/>
  <c r="Y683" i="2" s="1"/>
  <c r="W453" i="2"/>
  <c r="Y453" i="2" s="1"/>
  <c r="W1355" i="2"/>
  <c r="Y1355" i="2" s="1"/>
  <c r="W538" i="2"/>
  <c r="Y538" i="2" s="1"/>
  <c r="W750" i="2"/>
  <c r="Y750" i="2" s="1"/>
  <c r="W833" i="2"/>
  <c r="Y833" i="2" s="1"/>
  <c r="W280" i="2"/>
  <c r="Y280" i="2" s="1"/>
  <c r="W426" i="2"/>
  <c r="Y426" i="2" s="1"/>
  <c r="W47" i="2"/>
  <c r="Y47" i="2" s="1"/>
  <c r="W257" i="2"/>
  <c r="Y257" i="2" s="1"/>
  <c r="W196" i="2"/>
  <c r="Y196" i="2" s="1"/>
  <c r="W4" i="2"/>
  <c r="Y4" i="2" s="1"/>
  <c r="AB1580" i="2"/>
  <c r="AB1359" i="2"/>
  <c r="AB1072" i="2"/>
  <c r="AB1155" i="2"/>
  <c r="AB1408" i="2"/>
  <c r="AB1310" i="2"/>
  <c r="AB1073" i="2"/>
  <c r="AB819" i="2"/>
  <c r="AB1067" i="2"/>
  <c r="AB1396" i="2"/>
  <c r="AB1400" i="2"/>
  <c r="AB766" i="2"/>
  <c r="AB1571" i="2"/>
  <c r="AB1137" i="2"/>
  <c r="AB894" i="2"/>
  <c r="AB1506" i="2"/>
  <c r="AB877" i="2"/>
  <c r="AB577" i="2"/>
  <c r="AB496" i="2"/>
  <c r="AB1623" i="2"/>
  <c r="AB203" i="2"/>
  <c r="AB162" i="2"/>
  <c r="AB269" i="2"/>
  <c r="AB821" i="2"/>
  <c r="AB1566" i="2"/>
  <c r="AB995" i="2"/>
  <c r="AB1308" i="2"/>
  <c r="AB1370" i="2"/>
  <c r="AB667" i="2"/>
  <c r="AB1291" i="2"/>
  <c r="AB656" i="2"/>
  <c r="AB1513" i="2"/>
  <c r="AB1406" i="2"/>
  <c r="AB372" i="2"/>
  <c r="AB1117" i="2"/>
  <c r="AB686" i="2"/>
  <c r="AB1448" i="2"/>
  <c r="AB731" i="2"/>
  <c r="AB531" i="2"/>
  <c r="AB822" i="2"/>
  <c r="AB1556" i="2"/>
  <c r="AB318" i="2"/>
  <c r="AB101" i="2"/>
  <c r="AB117" i="2"/>
  <c r="AB135" i="2"/>
  <c r="AB1567" i="2"/>
  <c r="AB1069" i="2"/>
  <c r="AB488" i="2"/>
  <c r="AB1259" i="2"/>
  <c r="AB1087" i="2"/>
  <c r="AB1419" i="2"/>
  <c r="AB715" i="2"/>
  <c r="AB380" i="2"/>
  <c r="AB1065" i="2"/>
  <c r="AB329" i="2"/>
  <c r="AB270" i="2"/>
  <c r="AB425" i="2"/>
  <c r="AB330" i="2"/>
  <c r="AB1020" i="2"/>
  <c r="AB387" i="2"/>
  <c r="AB487" i="2"/>
  <c r="AB543" i="2"/>
  <c r="AB1061" i="2"/>
  <c r="AB192" i="2"/>
  <c r="AB33" i="2"/>
  <c r="AB127" i="2"/>
  <c r="AB93" i="2"/>
  <c r="AB214" i="2"/>
  <c r="AB545" i="2"/>
  <c r="AB1434" i="2"/>
  <c r="AB1318" i="2"/>
  <c r="AB409" i="2"/>
  <c r="AB1050" i="2"/>
  <c r="AB655" i="2"/>
  <c r="AB1369" i="2"/>
  <c r="AB677" i="2"/>
  <c r="AB529" i="2"/>
  <c r="AB698" i="2"/>
  <c r="AB1620" i="2"/>
  <c r="AB261" i="2"/>
  <c r="AB98" i="2"/>
  <c r="AB99" i="2"/>
  <c r="AB113" i="2"/>
  <c r="AB1523" i="2"/>
  <c r="AB947" i="2"/>
  <c r="AB447" i="2"/>
  <c r="AB1143" i="2"/>
  <c r="AB954" i="2"/>
  <c r="AB1325" i="2"/>
  <c r="AB631" i="2"/>
  <c r="AB307" i="2"/>
  <c r="AB932" i="2"/>
  <c r="AB1282" i="2"/>
  <c r="AB245" i="2"/>
  <c r="AB367" i="2"/>
  <c r="AB313" i="2"/>
  <c r="AB890" i="2"/>
  <c r="AB368" i="2"/>
  <c r="AB427" i="2"/>
  <c r="AB466" i="2"/>
  <c r="AB878" i="2"/>
  <c r="AB143" i="2"/>
  <c r="AB37" i="2"/>
  <c r="AB104" i="2"/>
  <c r="AB67" i="2"/>
  <c r="AB173" i="2"/>
  <c r="W789" i="2"/>
  <c r="Y789" i="2" s="1"/>
  <c r="W401" i="2"/>
  <c r="Y401" i="2" s="1"/>
  <c r="W1189" i="2"/>
  <c r="Y1189" i="2" s="1"/>
  <c r="W373" i="2"/>
  <c r="Y373" i="2" s="1"/>
  <c r="W290" i="2"/>
  <c r="Y290" i="2" s="1"/>
  <c r="W499" i="2"/>
  <c r="Y499" i="2" s="1"/>
  <c r="W349" i="2"/>
  <c r="Y349" i="2" s="1"/>
  <c r="W1141" i="2"/>
  <c r="Y1141" i="2" s="1"/>
  <c r="W423" i="2"/>
  <c r="Y423" i="2" s="1"/>
  <c r="W563" i="2"/>
  <c r="Y563" i="2" s="1"/>
  <c r="W636" i="2"/>
  <c r="Y636" i="2" s="1"/>
  <c r="W1227" i="2"/>
  <c r="Y1227" i="2" s="1"/>
  <c r="W236" i="2"/>
  <c r="Y236" i="2" s="1"/>
  <c r="W39" i="2"/>
  <c r="Y39" i="2" s="1"/>
  <c r="W164" i="2"/>
  <c r="Y164" i="2" s="1"/>
  <c r="W120" i="2"/>
  <c r="Y120" i="2" s="1"/>
  <c r="W276" i="2"/>
  <c r="Y276" i="2" s="1"/>
  <c r="AB1516" i="2"/>
  <c r="AB1283" i="2"/>
  <c r="AB1000" i="2"/>
  <c r="AB1388" i="2"/>
  <c r="AB1272" i="2"/>
  <c r="AB1111" i="2"/>
  <c r="AB1022" i="2"/>
  <c r="AB1557" i="2"/>
  <c r="AB913" i="2"/>
  <c r="AB1206" i="2"/>
  <c r="AB1284" i="2"/>
  <c r="AB805" i="2"/>
  <c r="AB1441" i="2"/>
  <c r="AB1049" i="2"/>
  <c r="AB1542" i="2"/>
  <c r="AB1499" i="2"/>
  <c r="AB808" i="2"/>
  <c r="AB524" i="2"/>
  <c r="AB694" i="2"/>
  <c r="AF694" i="2" s="1"/>
  <c r="AB596" i="2"/>
  <c r="AB161" i="2"/>
  <c r="AB146" i="2"/>
  <c r="AB208" i="2"/>
  <c r="AB753" i="2"/>
  <c r="AB1462" i="2"/>
  <c r="AB860" i="2"/>
  <c r="AB1116" i="2"/>
  <c r="AB1177" i="2"/>
  <c r="AB1555" i="2"/>
  <c r="AB1099" i="2"/>
  <c r="AB554" i="2"/>
  <c r="AB1332" i="2"/>
  <c r="AB1225" i="2"/>
  <c r="AB1484" i="2"/>
  <c r="AB969" i="2"/>
  <c r="AB624" i="2"/>
  <c r="AB1277" i="2"/>
  <c r="AB1535" i="2"/>
  <c r="AB525" i="2"/>
  <c r="AB649" i="2"/>
  <c r="AB1625" i="2"/>
  <c r="AB218" i="2"/>
  <c r="AB102" i="2"/>
  <c r="AB84" i="2"/>
  <c r="AB92" i="2"/>
  <c r="AB1457" i="2"/>
  <c r="AB843" i="2"/>
  <c r="AB415" i="2"/>
  <c r="AB1021" i="2"/>
  <c r="AB837" i="2"/>
  <c r="AB1219" i="2"/>
  <c r="AB565" i="2"/>
  <c r="AB267" i="2"/>
  <c r="AB810" i="2"/>
  <c r="AB1158" i="2"/>
  <c r="AB1262" i="2"/>
  <c r="AB321" i="2"/>
  <c r="AB1507" i="2"/>
  <c r="AB787" i="2"/>
  <c r="AB319" i="2"/>
  <c r="AB376" i="2"/>
  <c r="AB404" i="2"/>
  <c r="AB736" i="2"/>
  <c r="AB115" i="2"/>
  <c r="AB38" i="2"/>
  <c r="AB78" i="2"/>
  <c r="AB45" i="2"/>
  <c r="AB134" i="2"/>
  <c r="W715" i="2"/>
  <c r="Y715" i="2" s="1"/>
  <c r="W380" i="2"/>
  <c r="Y380" i="2" s="1"/>
  <c r="W1065" i="2"/>
  <c r="Y1065" i="2" s="1"/>
  <c r="W329" i="2"/>
  <c r="Y329" i="2" s="1"/>
  <c r="W270" i="2"/>
  <c r="Y270" i="2" s="1"/>
  <c r="W425" i="2"/>
  <c r="Y425" i="2" s="1"/>
  <c r="W330" i="2"/>
  <c r="Y330" i="2" s="1"/>
  <c r="W1020" i="2"/>
  <c r="Y1020" i="2" s="1"/>
  <c r="W387" i="2"/>
  <c r="Y387" i="2" s="1"/>
  <c r="W487" i="2"/>
  <c r="Y487" i="2" s="1"/>
  <c r="W543" i="2"/>
  <c r="Y543" i="2" s="1"/>
  <c r="W1061" i="2"/>
  <c r="Y1061" i="2" s="1"/>
  <c r="W192" i="2"/>
  <c r="Y192" i="2" s="1"/>
  <c r="W33" i="2"/>
  <c r="Y33" i="2" s="1"/>
  <c r="W127" i="2"/>
  <c r="Y127" i="2" s="1"/>
  <c r="W93" i="2"/>
  <c r="Y93" i="2" s="1"/>
  <c r="W214" i="2"/>
  <c r="Y214" i="2" s="1"/>
  <c r="AB1469" i="2"/>
  <c r="AB1247" i="2"/>
  <c r="AB1613" i="2"/>
  <c r="AB1317" i="2"/>
  <c r="AB1193" i="2"/>
  <c r="AB1012" i="2"/>
  <c r="AB953" i="2"/>
  <c r="AB1456" i="2"/>
  <c r="AB850" i="2"/>
  <c r="AB1107" i="2"/>
  <c r="AB1184" i="2"/>
  <c r="AB1611" i="2"/>
  <c r="AB1389" i="2"/>
  <c r="AB992" i="2"/>
  <c r="AB1381" i="2"/>
  <c r="AB1431" i="2"/>
  <c r="AB1602" i="2"/>
  <c r="AB559" i="2"/>
  <c r="AB811" i="2"/>
  <c r="AB506" i="2"/>
  <c r="AB152" i="2"/>
  <c r="AB153" i="2"/>
  <c r="AB189" i="2"/>
  <c r="AB708" i="2"/>
  <c r="AB1390" i="2"/>
  <c r="AB802" i="2"/>
  <c r="AB1019" i="2"/>
  <c r="AB1070" i="2"/>
  <c r="AB1509" i="2"/>
  <c r="AB1004" i="2"/>
  <c r="AB527" i="2"/>
  <c r="AB1228" i="2"/>
  <c r="AB1106" i="2"/>
  <c r="AB1407" i="2"/>
  <c r="AB831" i="2"/>
  <c r="AB630" i="2"/>
  <c r="AF630" i="2" s="1"/>
  <c r="AB1176" i="2"/>
  <c r="AB1464" i="2"/>
  <c r="AB1521" i="2"/>
  <c r="AB600" i="2"/>
  <c r="AB1629" i="2"/>
  <c r="AB187" i="2"/>
  <c r="AB111" i="2"/>
  <c r="AB72" i="2"/>
  <c r="AB79" i="2"/>
  <c r="AB1373" i="2"/>
  <c r="AB757" i="2"/>
  <c r="AB385" i="2"/>
  <c r="AB893" i="2"/>
  <c r="AB751" i="2"/>
  <c r="AB1094" i="2"/>
  <c r="AB504" i="2"/>
  <c r="AB235" i="2"/>
  <c r="AB725" i="2"/>
  <c r="AB1031" i="2"/>
  <c r="AB1151" i="2"/>
  <c r="AB285" i="2"/>
  <c r="AB1430" i="2"/>
  <c r="AB701" i="2"/>
  <c r="AB300" i="2"/>
  <c r="AB350" i="2"/>
  <c r="AB362" i="2"/>
  <c r="AB594" i="2"/>
  <c r="AB86" i="2"/>
  <c r="AB131" i="2"/>
  <c r="AB57" i="2"/>
  <c r="AB36" i="2"/>
  <c r="AB107" i="2"/>
  <c r="AB242" i="2"/>
  <c r="AB3" i="2"/>
  <c r="AB23" i="2"/>
  <c r="AI901" i="2"/>
  <c r="AI456" i="2"/>
  <c r="AI1279" i="2"/>
  <c r="AI464" i="2"/>
  <c r="AI365" i="2"/>
  <c r="AI573" i="2"/>
  <c r="AI108" i="2"/>
  <c r="AI322" i="2"/>
  <c r="AI32" i="2"/>
  <c r="AI48" i="2"/>
  <c r="AI69" i="2"/>
  <c r="AB167" i="2"/>
  <c r="AE1324" i="2"/>
  <c r="AE1078" i="2"/>
  <c r="AE1527" i="2"/>
  <c r="AE1494" i="2"/>
  <c r="AE1539" i="2"/>
  <c r="AE1173" i="2"/>
  <c r="AE1564" i="2"/>
  <c r="AE987" i="2"/>
  <c r="AF987" i="2" s="1"/>
  <c r="AE1558" i="2"/>
  <c r="AE1387" i="2"/>
  <c r="AE1110" i="2"/>
  <c r="AE1441" i="2"/>
  <c r="AE935" i="2"/>
  <c r="AE1443" i="2"/>
  <c r="AE1305" i="2"/>
  <c r="AE559" i="2"/>
  <c r="AE735" i="2"/>
  <c r="AE382" i="2"/>
  <c r="AF382" i="2" s="1"/>
  <c r="AE162" i="2"/>
  <c r="AE206" i="2"/>
  <c r="AE1172" i="2"/>
  <c r="AF1172" i="2" s="1"/>
  <c r="AO1172" i="2" s="1"/>
  <c r="AE1372" i="2"/>
  <c r="AE777" i="2"/>
  <c r="AE1077" i="2"/>
  <c r="AE1099" i="2"/>
  <c r="AE1314" i="2"/>
  <c r="AE1318" i="2"/>
  <c r="AE603" i="2"/>
  <c r="AE686" i="2"/>
  <c r="AE647" i="2"/>
  <c r="AE525" i="2"/>
  <c r="AE668" i="2"/>
  <c r="AE261" i="2"/>
  <c r="AE220" i="2"/>
  <c r="AE79" i="2"/>
  <c r="AE599" i="2"/>
  <c r="AE447" i="2"/>
  <c r="AE530" i="2"/>
  <c r="AE958" i="2"/>
  <c r="AE267" i="2"/>
  <c r="AE1282" i="2"/>
  <c r="AE1016" i="2"/>
  <c r="AE1045" i="2"/>
  <c r="AE331" i="2"/>
  <c r="AE814" i="2"/>
  <c r="AE257" i="2"/>
  <c r="AF257" i="2" s="1"/>
  <c r="AE173" i="2"/>
  <c r="AL1129" i="2"/>
  <c r="AL1165" i="2"/>
  <c r="AL1059" i="2"/>
  <c r="AL974" i="2"/>
  <c r="AL1601" i="2"/>
  <c r="AL1033" i="2"/>
  <c r="AL816" i="2"/>
  <c r="AL1598" i="2"/>
  <c r="AL1532" i="2"/>
  <c r="AL868" i="2"/>
  <c r="AL667" i="2"/>
  <c r="AL964" i="2"/>
  <c r="AL1505" i="2"/>
  <c r="AL784" i="2"/>
  <c r="AL1625" i="2"/>
  <c r="AL394" i="2"/>
  <c r="AL1069" i="2"/>
  <c r="AL954" i="2"/>
  <c r="AL410" i="2"/>
  <c r="AL775" i="2"/>
  <c r="AL1045" i="2"/>
  <c r="AL378" i="2"/>
  <c r="AL73" i="2"/>
  <c r="AM73" i="2" s="1"/>
  <c r="AE1058" i="2"/>
  <c r="AF1058" i="2" s="1"/>
  <c r="AO1058" i="2" s="1"/>
  <c r="AE1534" i="2"/>
  <c r="AF1534" i="2" s="1"/>
  <c r="AO1534" i="2" s="1"/>
  <c r="AE1163" i="2"/>
  <c r="AF1163" i="2" s="1"/>
  <c r="AO1163" i="2" s="1"/>
  <c r="AE1295" i="2"/>
  <c r="AF1295" i="2" s="1"/>
  <c r="AO1295" i="2" s="1"/>
  <c r="AE1333" i="2"/>
  <c r="AF1333" i="2" s="1"/>
  <c r="AO1333" i="2" s="1"/>
  <c r="AE1543" i="2"/>
  <c r="AF1543" i="2" s="1"/>
  <c r="AE1092" i="2"/>
  <c r="AE836" i="2"/>
  <c r="AE1040" i="2"/>
  <c r="AE1477" i="2"/>
  <c r="AE1601" i="2"/>
  <c r="AE1105" i="2"/>
  <c r="AE1181" i="2"/>
  <c r="AE1506" i="2"/>
  <c r="AE1459" i="2"/>
  <c r="AE1627" i="2"/>
  <c r="AE286" i="2"/>
  <c r="AE179" i="2"/>
  <c r="AE465" i="2"/>
  <c r="AE1472" i="2"/>
  <c r="AF1472" i="2" s="1"/>
  <c r="AO1472" i="2" s="1"/>
  <c r="AE707" i="2"/>
  <c r="AE670" i="2"/>
  <c r="AE898" i="2"/>
  <c r="AF898" i="2" s="1"/>
  <c r="AO898" i="2" s="1"/>
  <c r="AE645" i="2"/>
  <c r="AE590" i="2"/>
  <c r="AE1513" i="2"/>
  <c r="AE489" i="2"/>
  <c r="AE1287" i="2"/>
  <c r="AE1126" i="2"/>
  <c r="AE731" i="2"/>
  <c r="AE891" i="2"/>
  <c r="AE562" i="2"/>
  <c r="AE198" i="2"/>
  <c r="AE99" i="2"/>
  <c r="AE253" i="2"/>
  <c r="AF253" i="2" s="1"/>
  <c r="AE1186" i="2"/>
  <c r="AE494" i="2"/>
  <c r="AE954" i="2"/>
  <c r="AE1428" i="2"/>
  <c r="AE410" i="2"/>
  <c r="AE334" i="2"/>
  <c r="AE453" i="2"/>
  <c r="AE368" i="2"/>
  <c r="AE636" i="2"/>
  <c r="AE550" i="2"/>
  <c r="AF550" i="2" s="1"/>
  <c r="AE48" i="2"/>
  <c r="AF48" i="2" s="1"/>
  <c r="AL165" i="2"/>
  <c r="AL1607" i="2"/>
  <c r="AL1266" i="2"/>
  <c r="AL1092" i="2"/>
  <c r="AL846" i="2"/>
  <c r="AL962" i="2"/>
  <c r="AM962" i="2" s="1"/>
  <c r="AL899" i="2"/>
  <c r="AL560" i="2"/>
  <c r="AL142" i="2"/>
  <c r="AL896" i="2"/>
  <c r="AL1214" i="2"/>
  <c r="AL1099" i="2"/>
  <c r="AL528" i="2"/>
  <c r="AM528" i="2" s="1"/>
  <c r="AL941" i="2"/>
  <c r="AL531" i="2"/>
  <c r="AL218" i="2"/>
  <c r="AL135" i="2"/>
  <c r="AL385" i="2"/>
  <c r="AL377" i="2"/>
  <c r="AL1189" i="2"/>
  <c r="AL1131" i="2"/>
  <c r="AL650" i="2"/>
  <c r="AL236" i="2"/>
  <c r="AL9" i="2"/>
  <c r="AL155" i="2"/>
  <c r="AL124" i="2"/>
  <c r="AL75" i="2"/>
  <c r="AL550" i="2"/>
  <c r="AL97" i="2"/>
  <c r="AL858" i="2"/>
  <c r="AL549" i="2"/>
  <c r="AL676" i="2"/>
  <c r="AL291" i="2"/>
  <c r="AL634" i="2"/>
  <c r="AL1236" i="2"/>
  <c r="AL342" i="2"/>
  <c r="AL296" i="2"/>
  <c r="AL274" i="2"/>
  <c r="AL709" i="2"/>
  <c r="AL1433" i="2"/>
  <c r="AL414" i="2"/>
  <c r="AL1315" i="2"/>
  <c r="AL1233" i="2"/>
  <c r="AL885" i="2"/>
  <c r="AL361" i="2"/>
  <c r="AL599" i="2"/>
  <c r="AL210" i="2"/>
  <c r="AL114" i="2"/>
  <c r="AL148" i="2"/>
  <c r="AL198" i="2"/>
  <c r="AL176" i="2"/>
  <c r="AL569" i="2"/>
  <c r="AL618" i="2"/>
  <c r="AL616" i="2"/>
  <c r="AL557" i="2"/>
  <c r="AL1038" i="2"/>
  <c r="AL1553" i="2"/>
  <c r="AL501" i="2"/>
  <c r="AL1486" i="2"/>
  <c r="AL1409" i="2"/>
  <c r="AM1409" i="2" s="1"/>
  <c r="AL1103" i="2"/>
  <c r="AL558" i="2"/>
  <c r="AL738" i="2"/>
  <c r="AL1517" i="2"/>
  <c r="AL1290" i="2"/>
  <c r="AL1418" i="2"/>
  <c r="AL773" i="2"/>
  <c r="AL1172" i="2"/>
  <c r="AL1570" i="2"/>
  <c r="AL185" i="2"/>
  <c r="AL171" i="2"/>
  <c r="AL268" i="2"/>
  <c r="AL406" i="2"/>
  <c r="AL1630" i="2"/>
  <c r="AL1041" i="2"/>
  <c r="AL830" i="2"/>
  <c r="AL1581" i="2"/>
  <c r="AL1415" i="2"/>
  <c r="AL967" i="2"/>
  <c r="AL1268" i="2"/>
  <c r="AL1588" i="2"/>
  <c r="AL1387" i="2"/>
  <c r="AL1435" i="2"/>
  <c r="AL916" i="2"/>
  <c r="AL1285" i="2"/>
  <c r="AL1597" i="2"/>
  <c r="AL1466" i="2"/>
  <c r="AL1424" i="2"/>
  <c r="AL1249" i="2"/>
  <c r="AL1591" i="2"/>
  <c r="AL1130" i="2"/>
  <c r="AE15" i="2"/>
  <c r="AE244" i="2"/>
  <c r="AE200" i="2"/>
  <c r="AE128" i="2"/>
  <c r="AE201" i="2"/>
  <c r="AF201" i="2" s="1"/>
  <c r="AE121" i="2"/>
  <c r="AE1124" i="2"/>
  <c r="AE740" i="2"/>
  <c r="AE875" i="2"/>
  <c r="AE357" i="2"/>
  <c r="AE791" i="2"/>
  <c r="AE1425" i="2"/>
  <c r="AF1425" i="2" s="1"/>
  <c r="AE471" i="2"/>
  <c r="AE418" i="2"/>
  <c r="AE326" i="2"/>
  <c r="AE911" i="2"/>
  <c r="AE249" i="2"/>
  <c r="AL12" i="2"/>
  <c r="AL199" i="2"/>
  <c r="AL157" i="2"/>
  <c r="AL103" i="2"/>
  <c r="AL287" i="2"/>
  <c r="AL105" i="2"/>
  <c r="AL978" i="2"/>
  <c r="AL639" i="2"/>
  <c r="AL760" i="2"/>
  <c r="AL335" i="2"/>
  <c r="AL717" i="2"/>
  <c r="AL1335" i="2"/>
  <c r="AL395" i="2"/>
  <c r="AL355" i="2"/>
  <c r="AL301" i="2"/>
  <c r="AL795" i="2"/>
  <c r="AL252" i="2"/>
  <c r="AL459" i="2"/>
  <c r="AL1411" i="2"/>
  <c r="AL1338" i="2"/>
  <c r="AL1005" i="2"/>
  <c r="AL391" i="2"/>
  <c r="AL679" i="2"/>
  <c r="AL253" i="2"/>
  <c r="AL136" i="2"/>
  <c r="AL183" i="2"/>
  <c r="AL177" i="2"/>
  <c r="AL186" i="2"/>
  <c r="AL668" i="2"/>
  <c r="AL713" i="2"/>
  <c r="AL674" i="2"/>
  <c r="AL591" i="2"/>
  <c r="AL1126" i="2"/>
  <c r="AL613" i="2"/>
  <c r="AL548" i="2"/>
  <c r="AL445" i="2"/>
  <c r="AL1496" i="2"/>
  <c r="AL1220" i="2"/>
  <c r="AL546" i="2"/>
  <c r="AL904" i="2"/>
  <c r="AL1561" i="2"/>
  <c r="AL1382" i="2"/>
  <c r="AL1492" i="2"/>
  <c r="AL803" i="2"/>
  <c r="AL1255" i="2"/>
  <c r="AL1596" i="2"/>
  <c r="AL217" i="2"/>
  <c r="AL193" i="2"/>
  <c r="AL233" i="2"/>
  <c r="AL473" i="2"/>
  <c r="AL1627" i="2"/>
  <c r="AL1097" i="2"/>
  <c r="AL832" i="2"/>
  <c r="AL918" i="2"/>
  <c r="AL1480" i="2"/>
  <c r="AL1015" i="2"/>
  <c r="AL1302" i="2"/>
  <c r="AL746" i="2"/>
  <c r="AL1461" i="2"/>
  <c r="AL1510" i="2"/>
  <c r="AL900" i="2"/>
  <c r="AL1354" i="2"/>
  <c r="AL998" i="2"/>
  <c r="AL1526" i="2"/>
  <c r="AL1488" i="2"/>
  <c r="AL1301" i="2"/>
  <c r="AL1608" i="2"/>
  <c r="AL1174" i="2"/>
  <c r="AE23" i="2"/>
  <c r="AE3" i="2"/>
  <c r="AE242" i="2"/>
  <c r="AE168" i="2"/>
  <c r="AE62" i="2"/>
  <c r="AE145" i="2"/>
  <c r="AE1243" i="2"/>
  <c r="AE835" i="2"/>
  <c r="AE1006" i="2"/>
  <c r="AE408" i="2"/>
  <c r="AE892" i="2"/>
  <c r="AE1500" i="2"/>
  <c r="AE561" i="2"/>
  <c r="AE485" i="2"/>
  <c r="AE358" i="2"/>
  <c r="AE1037" i="2"/>
  <c r="AE256" i="2"/>
  <c r="AF256" i="2" s="1"/>
  <c r="AL15" i="2"/>
  <c r="AL244" i="2"/>
  <c r="AL200" i="2"/>
  <c r="AL128" i="2"/>
  <c r="AL201" i="2"/>
  <c r="AL121" i="2"/>
  <c r="AL1124" i="2"/>
  <c r="AL740" i="2"/>
  <c r="AL875" i="2"/>
  <c r="AL357" i="2"/>
  <c r="AL791" i="2"/>
  <c r="AL1425" i="2"/>
  <c r="AL471" i="2"/>
  <c r="AL418" i="2"/>
  <c r="AL326" i="2"/>
  <c r="AL911" i="2"/>
  <c r="AL249" i="2"/>
  <c r="AL519" i="2"/>
  <c r="AL366" i="2"/>
  <c r="AL1432" i="2"/>
  <c r="AL1139" i="2"/>
  <c r="AL422" i="2"/>
  <c r="AL755" i="2"/>
  <c r="AL315" i="2"/>
  <c r="AL169" i="2"/>
  <c r="AL220" i="2"/>
  <c r="AL147" i="2"/>
  <c r="AL209" i="2"/>
  <c r="AL772" i="2"/>
  <c r="AL804" i="2"/>
  <c r="AL734" i="2"/>
  <c r="AL612" i="2"/>
  <c r="AL1217" i="2"/>
  <c r="AL637" i="2"/>
  <c r="AL603" i="2"/>
  <c r="AL450" i="2"/>
  <c r="AL580" i="2"/>
  <c r="AL1314" i="2"/>
  <c r="AL572" i="2"/>
  <c r="AL948" i="2"/>
  <c r="AL641" i="2"/>
  <c r="AL1463" i="2"/>
  <c r="AL1549" i="2"/>
  <c r="AL847" i="2"/>
  <c r="AL1336" i="2"/>
  <c r="AL949" i="2"/>
  <c r="AL255" i="2"/>
  <c r="AL219" i="2"/>
  <c r="AL222" i="2"/>
  <c r="AL556" i="2"/>
  <c r="AL1624" i="2"/>
  <c r="AL1168" i="2"/>
  <c r="AL874" i="2"/>
  <c r="AL980" i="2"/>
  <c r="AL1562" i="2"/>
  <c r="AL1064" i="2"/>
  <c r="AL1340" i="2"/>
  <c r="AL695" i="2"/>
  <c r="AL1482" i="2"/>
  <c r="AL1558" i="2"/>
  <c r="AL934" i="2"/>
  <c r="AM934" i="2" s="1"/>
  <c r="AL1423" i="2"/>
  <c r="AL1042" i="2"/>
  <c r="AL1312" i="2"/>
  <c r="AL1541" i="2"/>
  <c r="AL1358" i="2"/>
  <c r="AL1612" i="2"/>
  <c r="AL1222" i="2"/>
  <c r="AE30" i="2"/>
  <c r="AE6" i="2"/>
  <c r="AL23" i="2"/>
  <c r="AL3" i="2"/>
  <c r="AL242" i="2"/>
  <c r="AL168" i="2"/>
  <c r="AL62" i="2"/>
  <c r="AL145" i="2"/>
  <c r="AL1243" i="2"/>
  <c r="AL835" i="2"/>
  <c r="AL1006" i="2"/>
  <c r="AL408" i="2"/>
  <c r="AL892" i="2"/>
  <c r="AL1500" i="2"/>
  <c r="AL561" i="2"/>
  <c r="AL485" i="2"/>
  <c r="AL358" i="2"/>
  <c r="AL1037" i="2"/>
  <c r="AL256" i="2"/>
  <c r="AL588" i="2"/>
  <c r="AL402" i="2"/>
  <c r="AL510" i="2"/>
  <c r="AL1250" i="2"/>
  <c r="AL451" i="2"/>
  <c r="AL827" i="2"/>
  <c r="AL398" i="2"/>
  <c r="AL204" i="2"/>
  <c r="AL273" i="2"/>
  <c r="AL137" i="2"/>
  <c r="AL234" i="2"/>
  <c r="AL881" i="2"/>
  <c r="AL891" i="2"/>
  <c r="AL826" i="2"/>
  <c r="AL647" i="2"/>
  <c r="AL1306" i="2"/>
  <c r="AL659" i="2"/>
  <c r="AL741" i="2"/>
  <c r="AL438" i="2"/>
  <c r="AL651" i="2"/>
  <c r="AL1403" i="2"/>
  <c r="AL590" i="2"/>
  <c r="AL1028" i="2"/>
  <c r="AL680" i="2"/>
  <c r="AL1528" i="2"/>
  <c r="AL1583" i="2"/>
  <c r="AL895" i="2"/>
  <c r="AL1420" i="2"/>
  <c r="AL304" i="2"/>
  <c r="AL306" i="2"/>
  <c r="AL263" i="2"/>
  <c r="AL223" i="2"/>
  <c r="AL644" i="2"/>
  <c r="AL1412" i="2"/>
  <c r="AL1123" i="2"/>
  <c r="AL929" i="2"/>
  <c r="AL1062" i="2"/>
  <c r="AL1603" i="2"/>
  <c r="AL1105" i="2"/>
  <c r="AL1394" i="2"/>
  <c r="AL730" i="2"/>
  <c r="AL1546" i="2"/>
  <c r="AL829" i="2"/>
  <c r="AL987" i="2"/>
  <c r="AL1530" i="2"/>
  <c r="AL1068" i="2"/>
  <c r="AL1401" i="2"/>
  <c r="AL1575" i="2"/>
  <c r="AL1416" i="2"/>
  <c r="AL997" i="2"/>
  <c r="AL1254" i="2"/>
  <c r="AE41" i="2"/>
  <c r="AE13" i="2"/>
  <c r="AE29" i="2"/>
  <c r="AE265" i="2"/>
  <c r="AE50" i="2"/>
  <c r="AE250" i="2"/>
  <c r="AE284" i="2"/>
  <c r="AE1104" i="2"/>
  <c r="AE1265" i="2"/>
  <c r="AE482" i="2"/>
  <c r="AE1133" i="2"/>
  <c r="AE229" i="2"/>
  <c r="AE764" i="2"/>
  <c r="AE681" i="2"/>
  <c r="AE462" i="2"/>
  <c r="AE1269" i="2"/>
  <c r="AE417" i="2"/>
  <c r="AL30" i="2"/>
  <c r="AL6" i="2"/>
  <c r="AL22" i="2"/>
  <c r="AL211" i="2"/>
  <c r="AL54" i="2"/>
  <c r="AL195" i="2"/>
  <c r="AL1350" i="2"/>
  <c r="AL963" i="2"/>
  <c r="AL1144" i="2"/>
  <c r="AL439" i="2"/>
  <c r="AL1013" i="2"/>
  <c r="AL1554" i="2"/>
  <c r="AL663" i="2"/>
  <c r="AL578" i="2"/>
  <c r="AL399" i="2"/>
  <c r="AL1160" i="2"/>
  <c r="AL283" i="2"/>
  <c r="AL661" i="2"/>
  <c r="AL448" i="2"/>
  <c r="AL567" i="2"/>
  <c r="AL1351" i="2"/>
  <c r="AL495" i="2"/>
  <c r="AL931" i="2"/>
  <c r="AM931" i="2" s="1"/>
  <c r="AL71" i="2"/>
  <c r="AL243" i="2"/>
  <c r="AL345" i="2"/>
  <c r="AL129" i="2"/>
  <c r="AL282" i="2"/>
  <c r="AL1096" i="2"/>
  <c r="AL994" i="2"/>
  <c r="AL920" i="2"/>
  <c r="AL610" i="2"/>
  <c r="AL1395" i="2"/>
  <c r="AL693" i="2"/>
  <c r="AL842" i="2"/>
  <c r="AL489" i="2"/>
  <c r="AL712" i="2"/>
  <c r="AL1481" i="2"/>
  <c r="AL608" i="2"/>
  <c r="AL1113" i="2"/>
  <c r="AL718" i="2"/>
  <c r="AL1572" i="2"/>
  <c r="AL640" i="2"/>
  <c r="AL952" i="2"/>
  <c r="AL1489" i="2"/>
  <c r="AL266" i="2"/>
  <c r="AL374" i="2"/>
  <c r="AL324" i="2"/>
  <c r="AL231" i="2"/>
  <c r="AL735" i="2"/>
  <c r="AL1210" i="2"/>
  <c r="AL1203" i="2"/>
  <c r="AL1026" i="2"/>
  <c r="AL1148" i="2"/>
  <c r="AL917" i="2"/>
  <c r="AL1146" i="2"/>
  <c r="AL1444" i="2"/>
  <c r="AL771" i="2"/>
  <c r="AL794" i="2"/>
  <c r="AL873" i="2"/>
  <c r="AL1063" i="2"/>
  <c r="AL1564" i="2"/>
  <c r="AL1121" i="2"/>
  <c r="AL1478" i="2"/>
  <c r="AL1599" i="2"/>
  <c r="AL1471" i="2"/>
  <c r="AL1044" i="2"/>
  <c r="AL1289" i="2"/>
  <c r="AE52" i="2"/>
  <c r="AE18" i="2"/>
  <c r="AE34" i="2"/>
  <c r="AE344" i="2"/>
  <c r="AE56" i="2"/>
  <c r="AE339" i="2"/>
  <c r="AE302" i="2"/>
  <c r="AE1231" i="2"/>
  <c r="AF1231" i="2" s="1"/>
  <c r="AE1378" i="2"/>
  <c r="AF1378" i="2" s="1"/>
  <c r="AE547" i="2"/>
  <c r="AE1244" i="2"/>
  <c r="AE240" i="2"/>
  <c r="AE876" i="2"/>
  <c r="AE780" i="2"/>
  <c r="AE537" i="2"/>
  <c r="AE1374" i="2"/>
  <c r="AE431" i="2"/>
  <c r="AL41" i="2"/>
  <c r="AL13" i="2"/>
  <c r="AL29" i="2"/>
  <c r="AL265" i="2"/>
  <c r="AL50" i="2"/>
  <c r="AL250" i="2"/>
  <c r="AL284" i="2"/>
  <c r="AL1104" i="2"/>
  <c r="AL1265" i="2"/>
  <c r="AL482" i="2"/>
  <c r="AL1133" i="2"/>
  <c r="AL229" i="2"/>
  <c r="AL764" i="2"/>
  <c r="AL681" i="2"/>
  <c r="AL462" i="2"/>
  <c r="AL1269" i="2"/>
  <c r="AL417" i="2"/>
  <c r="AL754" i="2"/>
  <c r="AL514" i="2"/>
  <c r="AL632" i="2"/>
  <c r="AL1440" i="2"/>
  <c r="AL541" i="2"/>
  <c r="AL1057" i="2"/>
  <c r="AL63" i="2"/>
  <c r="AM63" i="2" s="1"/>
  <c r="AL308" i="2"/>
  <c r="AL434" i="2"/>
  <c r="AL126" i="2"/>
  <c r="AL352" i="2"/>
  <c r="AL533" i="2"/>
  <c r="AL1114" i="2"/>
  <c r="AL1029" i="2"/>
  <c r="AL696" i="2"/>
  <c r="AL1465" i="2"/>
  <c r="AL721" i="2"/>
  <c r="AL971" i="2"/>
  <c r="AL654" i="2"/>
  <c r="AL774" i="2"/>
  <c r="AL500" i="2"/>
  <c r="AL638" i="2"/>
  <c r="AL1199" i="2"/>
  <c r="AL759" i="2"/>
  <c r="AL726" i="2"/>
  <c r="AL670" i="2"/>
  <c r="AL1039" i="2"/>
  <c r="AL1545" i="2"/>
  <c r="AL224" i="2"/>
  <c r="AL465" i="2"/>
  <c r="AL392" i="2"/>
  <c r="AL262" i="2"/>
  <c r="AL1628" i="2"/>
  <c r="AL1002" i="2"/>
  <c r="AL1294" i="2"/>
  <c r="AL1100" i="2"/>
  <c r="AL1215" i="2"/>
  <c r="AL935" i="2"/>
  <c r="AL1180" i="2"/>
  <c r="AL1495" i="2"/>
  <c r="AL824" i="2"/>
  <c r="AL778" i="2"/>
  <c r="AL798" i="2"/>
  <c r="AL1140" i="2"/>
  <c r="AL1589" i="2"/>
  <c r="AL1173" i="2"/>
  <c r="AL1539" i="2"/>
  <c r="AL1494" i="2"/>
  <c r="AL1527" i="2"/>
  <c r="AL1078" i="2"/>
  <c r="AL1324" i="2"/>
  <c r="AE80" i="2"/>
  <c r="AE28" i="2"/>
  <c r="AE44" i="2"/>
  <c r="AE181" i="2"/>
  <c r="AF181" i="2" s="1"/>
  <c r="AE68" i="2"/>
  <c r="AE449" i="2"/>
  <c r="AE328" i="2"/>
  <c r="AE1346" i="2"/>
  <c r="AE289" i="2"/>
  <c r="AE619" i="2"/>
  <c r="AE1345" i="2"/>
  <c r="AE254" i="2"/>
  <c r="AE1009" i="2"/>
  <c r="AE902" i="2"/>
  <c r="AE626" i="2"/>
  <c r="AE228" i="2"/>
  <c r="AE452" i="2"/>
  <c r="AL134" i="2"/>
  <c r="AL45" i="2"/>
  <c r="AL78" i="2"/>
  <c r="AL38" i="2"/>
  <c r="AL115" i="2"/>
  <c r="AL736" i="2"/>
  <c r="AL404" i="2"/>
  <c r="AL376" i="2"/>
  <c r="AL319" i="2"/>
  <c r="AL787" i="2"/>
  <c r="AL1507" i="2"/>
  <c r="AL321" i="2"/>
  <c r="AL1262" i="2"/>
  <c r="AL1158" i="2"/>
  <c r="AL810" i="2"/>
  <c r="AL267" i="2"/>
  <c r="AL565" i="2"/>
  <c r="AL1219" i="2"/>
  <c r="AL837" i="2"/>
  <c r="AL1021" i="2"/>
  <c r="AL415" i="2"/>
  <c r="AL843" i="2"/>
  <c r="AL1457" i="2"/>
  <c r="AL79" i="2"/>
  <c r="AL72" i="2"/>
  <c r="AL111" i="2"/>
  <c r="AL187" i="2"/>
  <c r="AL1629" i="2"/>
  <c r="AL600" i="2"/>
  <c r="AL1521" i="2"/>
  <c r="AL1464" i="2"/>
  <c r="AL1176" i="2"/>
  <c r="AL630" i="2"/>
  <c r="AL831" i="2"/>
  <c r="AL1407" i="2"/>
  <c r="AL1106" i="2"/>
  <c r="AL1228" i="2"/>
  <c r="AL527" i="2"/>
  <c r="AL1004" i="2"/>
  <c r="AL1509" i="2"/>
  <c r="AL1070" i="2"/>
  <c r="AM1070" i="2" s="1"/>
  <c r="AL1019" i="2"/>
  <c r="AL802" i="2"/>
  <c r="AL1390" i="2"/>
  <c r="AL708" i="2"/>
  <c r="AL189" i="2"/>
  <c r="AL153" i="2"/>
  <c r="AL152" i="2"/>
  <c r="AL506" i="2"/>
  <c r="AL811" i="2"/>
  <c r="AL559" i="2"/>
  <c r="AL1602" i="2"/>
  <c r="AL1431" i="2"/>
  <c r="AL1381" i="2"/>
  <c r="AL992" i="2"/>
  <c r="AL1389" i="2"/>
  <c r="AL1611" i="2"/>
  <c r="AL1184" i="2"/>
  <c r="AL1107" i="2"/>
  <c r="AL850" i="2"/>
  <c r="AL1456" i="2"/>
  <c r="AL953" i="2"/>
  <c r="AL1012" i="2"/>
  <c r="AL1193" i="2"/>
  <c r="AL1317" i="2"/>
  <c r="AM1317" i="2" s="1"/>
  <c r="AL1613" i="2"/>
  <c r="AL1247" i="2"/>
  <c r="AL1469" i="2"/>
  <c r="AE214" i="2"/>
  <c r="AE93" i="2"/>
  <c r="AE127" i="2"/>
  <c r="AE33" i="2"/>
  <c r="AE192" i="2"/>
  <c r="AE1061" i="2"/>
  <c r="AE543" i="2"/>
  <c r="AE487" i="2"/>
  <c r="AE387" i="2"/>
  <c r="AE1020" i="2"/>
  <c r="AE330" i="2"/>
  <c r="AE425" i="2"/>
  <c r="AE270" i="2"/>
  <c r="AE329" i="2"/>
  <c r="AE1065" i="2"/>
  <c r="AE380" i="2"/>
  <c r="AE715" i="2"/>
  <c r="AL173" i="2"/>
  <c r="AL67" i="2"/>
  <c r="AL104" i="2"/>
  <c r="AL37" i="2"/>
  <c r="AL143" i="2"/>
  <c r="AL878" i="2"/>
  <c r="AL466" i="2"/>
  <c r="AL427" i="2"/>
  <c r="AL368" i="2"/>
  <c r="AL890" i="2"/>
  <c r="AL313" i="2"/>
  <c r="AL367" i="2"/>
  <c r="AL245" i="2"/>
  <c r="AL1282" i="2"/>
  <c r="AL52" i="2"/>
  <c r="AL10" i="2"/>
  <c r="AL344" i="2"/>
  <c r="AL691" i="2"/>
  <c r="AL302" i="2"/>
  <c r="AL983" i="2"/>
  <c r="AL547" i="2"/>
  <c r="AL523" i="2"/>
  <c r="AL876" i="2"/>
  <c r="AL688" i="2"/>
  <c r="AL617" i="2"/>
  <c r="AL888" i="2"/>
  <c r="AL828" i="2"/>
  <c r="AL1143" i="2"/>
  <c r="AL968" i="2"/>
  <c r="AL1171" i="2"/>
  <c r="AM1171" i="2" s="1"/>
  <c r="AL202" i="2"/>
  <c r="AL88" i="2"/>
  <c r="AL261" i="2"/>
  <c r="AL238" i="2"/>
  <c r="AL1360" i="2"/>
  <c r="AL946" i="2"/>
  <c r="AM946" i="2" s="1"/>
  <c r="AL882" i="2"/>
  <c r="AL1117" i="2"/>
  <c r="AL933" i="2"/>
  <c r="AL1120" i="2"/>
  <c r="AL1043" i="2"/>
  <c r="AL710" i="2"/>
  <c r="AL1452" i="2"/>
  <c r="AL1054" i="2"/>
  <c r="AL1462" i="2"/>
  <c r="AL1076" i="2"/>
  <c r="AL564" i="2"/>
  <c r="AL277" i="2"/>
  <c r="AL292" i="2"/>
  <c r="AL534" i="2"/>
  <c r="AL1305" i="2"/>
  <c r="AL1223" i="2"/>
  <c r="AL1321" i="2"/>
  <c r="AM1321" i="2" s="1"/>
  <c r="AL1201" i="2"/>
  <c r="AM1201" i="2" s="1"/>
  <c r="AL1400" i="2"/>
  <c r="AL1040" i="2"/>
  <c r="AL1385" i="2"/>
  <c r="AL1194" i="2"/>
  <c r="AL1404" i="2"/>
  <c r="AL1258" i="2"/>
  <c r="AL1429" i="2"/>
  <c r="AL1516" i="2"/>
  <c r="AE35" i="2"/>
  <c r="AE22" i="2"/>
  <c r="AE47" i="2"/>
  <c r="AE581" i="2"/>
  <c r="AE1350" i="2"/>
  <c r="AE750" i="2"/>
  <c r="AE1166" i="2"/>
  <c r="AE1013" i="2"/>
  <c r="AE683" i="2"/>
  <c r="AE1010" i="2"/>
  <c r="AE399" i="2"/>
  <c r="AE481" i="2"/>
  <c r="AE458" i="2"/>
  <c r="AE828" i="2"/>
  <c r="AE763" i="2"/>
  <c r="AE553" i="2"/>
  <c r="AE1322" i="2"/>
  <c r="AE421" i="2"/>
  <c r="AE100" i="2"/>
  <c r="AE58" i="2"/>
  <c r="AE82" i="2"/>
  <c r="AE343" i="2"/>
  <c r="AE216" i="2"/>
  <c r="AE278" i="2"/>
  <c r="AE480" i="2"/>
  <c r="AE1365" i="2"/>
  <c r="AE1479" i="2"/>
  <c r="AE657" i="2"/>
  <c r="AE1278" i="2"/>
  <c r="AE463" i="2"/>
  <c r="AE1095" i="2"/>
  <c r="AL80" i="2"/>
  <c r="AL16" i="2"/>
  <c r="AL181" i="2"/>
  <c r="AL814" i="2"/>
  <c r="AL328" i="2"/>
  <c r="AL1127" i="2"/>
  <c r="AL619" i="2"/>
  <c r="AL584" i="2"/>
  <c r="AL1009" i="2"/>
  <c r="AL796" i="2"/>
  <c r="AL1374" i="2"/>
  <c r="AL1007" i="2"/>
  <c r="AM1007" i="2" s="1"/>
  <c r="AL945" i="2"/>
  <c r="AL1259" i="2"/>
  <c r="AL1098" i="2"/>
  <c r="AL1271" i="2"/>
  <c r="AL239" i="2"/>
  <c r="AM239" i="2" s="1"/>
  <c r="AL110" i="2"/>
  <c r="AL318" i="2"/>
  <c r="AL251" i="2"/>
  <c r="AL1450" i="2"/>
  <c r="AL1055" i="2"/>
  <c r="AL944" i="2"/>
  <c r="AL1195" i="2"/>
  <c r="AL1095" i="2"/>
  <c r="AL1332" i="2"/>
  <c r="AL1142" i="2"/>
  <c r="AL1293" i="2"/>
  <c r="AL1519" i="2"/>
  <c r="AL1152" i="2"/>
  <c r="AL1524" i="2"/>
  <c r="AL1162" i="2"/>
  <c r="AL666" i="2"/>
  <c r="AM666" i="2" s="1"/>
  <c r="AL332" i="2"/>
  <c r="AM332" i="2" s="1"/>
  <c r="AL314" i="2"/>
  <c r="AL577" i="2"/>
  <c r="AL1352" i="2"/>
  <c r="AL1319" i="2"/>
  <c r="AL1393" i="2"/>
  <c r="AL1238" i="2"/>
  <c r="AL1477" i="2"/>
  <c r="AL1128" i="2"/>
  <c r="AL1557" i="2"/>
  <c r="AL1242" i="2"/>
  <c r="AL1034" i="2"/>
  <c r="AL1349" i="2"/>
  <c r="AL1485" i="2"/>
  <c r="AL1552" i="2"/>
  <c r="AE46" i="2"/>
  <c r="AE57" i="2"/>
  <c r="AE66" i="2"/>
  <c r="AE108" i="2"/>
  <c r="AF108" i="2" s="1"/>
  <c r="AE362" i="2"/>
  <c r="AE856" i="2"/>
  <c r="AE1279" i="2"/>
  <c r="AF1279" i="2" s="1"/>
  <c r="AE1430" i="2"/>
  <c r="AE775" i="2"/>
  <c r="AE1149" i="2"/>
  <c r="AF1149" i="2" s="1"/>
  <c r="AE725" i="2"/>
  <c r="AE552" i="2"/>
  <c r="AE340" i="2"/>
  <c r="AF340" i="2" s="1"/>
  <c r="AO340" i="2" s="1"/>
  <c r="AE945" i="2"/>
  <c r="AF945" i="2" s="1"/>
  <c r="AO945" i="2" s="1"/>
  <c r="AE867" i="2"/>
  <c r="AF867" i="2" s="1"/>
  <c r="AO867" i="2" s="1"/>
  <c r="AE621" i="2"/>
  <c r="AF621" i="2" s="1"/>
  <c r="AO621" i="2" s="1"/>
  <c r="AE1414" i="2"/>
  <c r="AF1414" i="2" s="1"/>
  <c r="AO1414" i="2" s="1"/>
  <c r="AE455" i="2"/>
  <c r="AF455" i="2" s="1"/>
  <c r="AO455" i="2" s="1"/>
  <c r="AE118" i="2"/>
  <c r="AE64" i="2"/>
  <c r="AE88" i="2"/>
  <c r="AE428" i="2"/>
  <c r="AE194" i="2"/>
  <c r="AE320" i="2"/>
  <c r="AE509" i="2"/>
  <c r="AE1453" i="2"/>
  <c r="AE1548" i="2"/>
  <c r="AF1548" i="2" s="1"/>
  <c r="AE729" i="2"/>
  <c r="AE1367" i="2"/>
  <c r="AE440" i="2"/>
  <c r="AE1212" i="2"/>
  <c r="AE1088" i="2"/>
  <c r="AE785" i="2"/>
  <c r="AE1490" i="2"/>
  <c r="AE665" i="2"/>
  <c r="AE1276" i="2"/>
  <c r="AE982" i="2"/>
  <c r="AE1152" i="2"/>
  <c r="AE671" i="2"/>
  <c r="AE940" i="2"/>
  <c r="AE1405" i="2"/>
  <c r="AE163" i="2"/>
  <c r="AE142" i="2"/>
  <c r="AL107" i="2"/>
  <c r="AL25" i="2"/>
  <c r="AL131" i="2"/>
  <c r="AL1594" i="2"/>
  <c r="AL362" i="2"/>
  <c r="AL1248" i="2"/>
  <c r="AL701" i="2"/>
  <c r="AL653" i="2"/>
  <c r="AL1151" i="2"/>
  <c r="AL919" i="2"/>
  <c r="AL228" i="2"/>
  <c r="AL1132" i="2"/>
  <c r="AL1080" i="2"/>
  <c r="AL1364" i="2"/>
  <c r="AL1216" i="2"/>
  <c r="AL1373" i="2"/>
  <c r="AL299" i="2"/>
  <c r="AL125" i="2"/>
  <c r="AM125" i="2" s="1"/>
  <c r="AL397" i="2"/>
  <c r="AL278" i="2"/>
  <c r="AL525" i="2"/>
  <c r="AL1175" i="2"/>
  <c r="AL1529" i="2"/>
  <c r="AL1287" i="2"/>
  <c r="AL1212" i="2"/>
  <c r="AL1434" i="2"/>
  <c r="AL1234" i="2"/>
  <c r="AL1376" i="2"/>
  <c r="AL1563" i="2"/>
  <c r="AM1563" i="2" s="1"/>
  <c r="AL1240" i="2"/>
  <c r="AL1566" i="2"/>
  <c r="AL1241" i="2"/>
  <c r="AL160" i="2"/>
  <c r="AL413" i="2"/>
  <c r="AL356" i="2"/>
  <c r="AM356" i="2" s="1"/>
  <c r="AL620" i="2"/>
  <c r="AL1344" i="2"/>
  <c r="AL1542" i="2"/>
  <c r="AL1460" i="2"/>
  <c r="AL1537" i="2"/>
  <c r="AL1538" i="2"/>
  <c r="AL1154" i="2"/>
  <c r="AL1586" i="2"/>
  <c r="AL1298" i="2"/>
  <c r="AL1084" i="2"/>
  <c r="AL1436" i="2"/>
  <c r="AM1436" i="2" s="1"/>
  <c r="AL1534" i="2"/>
  <c r="AL1580" i="2"/>
  <c r="AE69" i="2"/>
  <c r="AF69" i="2" s="1"/>
  <c r="AE78" i="2"/>
  <c r="AE89" i="2"/>
  <c r="AE112" i="2"/>
  <c r="AE404" i="2"/>
  <c r="AE983" i="2"/>
  <c r="AE1386" i="2"/>
  <c r="AE1507" i="2"/>
  <c r="AE887" i="2"/>
  <c r="AE1264" i="2"/>
  <c r="AE810" i="2"/>
  <c r="AE622" i="2"/>
  <c r="AE359" i="2"/>
  <c r="AE1080" i="2"/>
  <c r="AE976" i="2"/>
  <c r="AE699" i="2"/>
  <c r="AE1491" i="2"/>
  <c r="AE497" i="2"/>
  <c r="AE139" i="2"/>
  <c r="AF139" i="2" s="1"/>
  <c r="AE77" i="2"/>
  <c r="AF77" i="2" s="1"/>
  <c r="AE110" i="2"/>
  <c r="AF110" i="2" s="1"/>
  <c r="AE1377" i="2"/>
  <c r="AF1377" i="2" s="1"/>
  <c r="AE180" i="2"/>
  <c r="AF180" i="2" s="1"/>
  <c r="AE381" i="2"/>
  <c r="AF381" i="2" s="1"/>
  <c r="AE536" i="2"/>
  <c r="AF536" i="2" s="1"/>
  <c r="AE1525" i="2"/>
  <c r="AF1525" i="2" s="1"/>
  <c r="AE551" i="2"/>
  <c r="AF551" i="2" s="1"/>
  <c r="AE882" i="2"/>
  <c r="AF882" i="2" s="1"/>
  <c r="AE1439" i="2"/>
  <c r="AF1439" i="2" s="1"/>
  <c r="AE436" i="2"/>
  <c r="AF436" i="2" s="1"/>
  <c r="AE1316" i="2"/>
  <c r="AF1316" i="2" s="1"/>
  <c r="AE1235" i="2"/>
  <c r="AF1235" i="2" s="1"/>
  <c r="AE910" i="2"/>
  <c r="AF910" i="2" s="1"/>
  <c r="AE486" i="2"/>
  <c r="AF486" i="2" s="1"/>
  <c r="AE687" i="2"/>
  <c r="AF687" i="2" s="1"/>
  <c r="AE1371" i="2"/>
  <c r="AF1371" i="2" s="1"/>
  <c r="AO1371" i="2" s="1"/>
  <c r="AE1085" i="2"/>
  <c r="AF1085" i="2" s="1"/>
  <c r="AO1085" i="2" s="1"/>
  <c r="AL214" i="2"/>
  <c r="AL31" i="2"/>
  <c r="AL33" i="2"/>
  <c r="AL1025" i="2"/>
  <c r="AL543" i="2"/>
  <c r="AL1362" i="2"/>
  <c r="AL1020" i="2"/>
  <c r="AL727" i="2"/>
  <c r="AL270" i="2"/>
  <c r="AL1052" i="2"/>
  <c r="AL235" i="2"/>
  <c r="AL1239" i="2"/>
  <c r="AL1202" i="2"/>
  <c r="AL1454" i="2"/>
  <c r="AL1322" i="2"/>
  <c r="AL1523" i="2"/>
  <c r="AL386" i="2"/>
  <c r="AL728" i="2"/>
  <c r="AL493" i="2"/>
  <c r="AL320" i="2"/>
  <c r="AL529" i="2"/>
  <c r="AL1274" i="2"/>
  <c r="AL627" i="2"/>
  <c r="AL1368" i="2"/>
  <c r="AM1368" i="2" s="1"/>
  <c r="AL1316" i="2"/>
  <c r="AL1513" i="2"/>
  <c r="AL1329" i="2"/>
  <c r="AL1446" i="2"/>
  <c r="AL664" i="2"/>
  <c r="AM664" i="2" s="1"/>
  <c r="AL1331" i="2"/>
  <c r="AL646" i="2"/>
  <c r="AL1327" i="2"/>
  <c r="AL146" i="2"/>
  <c r="AL511" i="2"/>
  <c r="AL1626" i="2"/>
  <c r="AL682" i="2"/>
  <c r="AL1426" i="2"/>
  <c r="AL1584" i="2"/>
  <c r="AL1512" i="2"/>
  <c r="AL1579" i="2"/>
  <c r="AL758" i="2"/>
  <c r="AM758" i="2" s="1"/>
  <c r="AL1257" i="2"/>
  <c r="AM1257" i="2" s="1"/>
  <c r="AL819" i="2"/>
  <c r="AL1356" i="2"/>
  <c r="AL1136" i="2"/>
  <c r="AL1511" i="2"/>
  <c r="AL1568" i="2"/>
  <c r="AL1600" i="2"/>
  <c r="AE94" i="2"/>
  <c r="AE104" i="2"/>
  <c r="AE119" i="2"/>
  <c r="AE106" i="2"/>
  <c r="AE466" i="2"/>
  <c r="AE1127" i="2"/>
  <c r="AE281" i="2"/>
  <c r="AE313" i="2"/>
  <c r="AE1027" i="2"/>
  <c r="AE279" i="2"/>
  <c r="AE932" i="2"/>
  <c r="AE706" i="2"/>
  <c r="AE377" i="2"/>
  <c r="AE1202" i="2"/>
  <c r="AE1115" i="2"/>
  <c r="AE783" i="2"/>
  <c r="AF783" i="2" s="1"/>
  <c r="AO783" i="2" s="1"/>
  <c r="AE337" i="2"/>
  <c r="AF337" i="2" s="1"/>
  <c r="AO337" i="2" s="1"/>
  <c r="AE540" i="2"/>
  <c r="AF540" i="2" s="1"/>
  <c r="AO540" i="2" s="1"/>
  <c r="AE175" i="2"/>
  <c r="AE91" i="2"/>
  <c r="AE125" i="2"/>
  <c r="AE972" i="2"/>
  <c r="AE172" i="2"/>
  <c r="AE469" i="2"/>
  <c r="AE579" i="2"/>
  <c r="AE604" i="2"/>
  <c r="AE606" i="2"/>
  <c r="AE944" i="2"/>
  <c r="AE1505" i="2"/>
  <c r="AE457" i="2"/>
  <c r="AE1410" i="2"/>
  <c r="AE1330" i="2"/>
  <c r="AE996" i="2"/>
  <c r="AE507" i="2"/>
  <c r="AE710" i="2"/>
  <c r="AE1451" i="2"/>
  <c r="AE1188" i="2"/>
  <c r="AL11" i="2"/>
  <c r="AL34" i="2"/>
  <c r="AL89" i="2"/>
  <c r="AL339" i="2"/>
  <c r="AL1102" i="2"/>
  <c r="AL1378" i="2"/>
  <c r="AL323" i="2"/>
  <c r="AL240" i="2"/>
  <c r="AL571" i="2"/>
  <c r="AL537" i="2"/>
  <c r="AL481" i="2"/>
  <c r="AM481" i="2" s="1"/>
  <c r="AL340" i="2"/>
  <c r="AL1087" i="2"/>
  <c r="AL446" i="2"/>
  <c r="AL684" i="2"/>
  <c r="AL83" i="2"/>
  <c r="AM83" i="2" s="1"/>
  <c r="AL77" i="2"/>
  <c r="AL101" i="2"/>
  <c r="AL248" i="2"/>
  <c r="AL570" i="2"/>
  <c r="AL907" i="2"/>
  <c r="AL606" i="2"/>
  <c r="AL719" i="2"/>
  <c r="AL463" i="2"/>
  <c r="AL1225" i="2"/>
  <c r="AL505" i="2"/>
  <c r="AL779" i="2"/>
  <c r="AL737" i="2"/>
  <c r="AM737" i="2" s="1"/>
  <c r="AL982" i="2"/>
  <c r="AL925" i="2"/>
  <c r="AL813" i="2"/>
  <c r="AL190" i="2"/>
  <c r="AL259" i="2"/>
  <c r="AM259" i="2" s="1"/>
  <c r="AL382" i="2"/>
  <c r="AL496" i="2"/>
  <c r="AL879" i="2"/>
  <c r="AL1357" i="2"/>
  <c r="AL984" i="2"/>
  <c r="AL986" i="2"/>
  <c r="AL801" i="2"/>
  <c r="AL988" i="2"/>
  <c r="AL913" i="2"/>
  <c r="AL951" i="2"/>
  <c r="AL1226" i="2"/>
  <c r="AL1531" i="2"/>
  <c r="AL1112" i="2"/>
  <c r="AL1320" i="2"/>
  <c r="AL138" i="2"/>
  <c r="AE45" i="2"/>
  <c r="AE19" i="2"/>
  <c r="AE424" i="2"/>
  <c r="AE736" i="2"/>
  <c r="AE1102" i="2"/>
  <c r="AE520" i="2"/>
  <c r="AE787" i="2"/>
  <c r="AE523" i="2"/>
  <c r="AE272" i="2"/>
  <c r="AF272" i="2" s="1"/>
  <c r="AE1158" i="2"/>
  <c r="AE271" i="2"/>
  <c r="AE1245" i="2"/>
  <c r="AE661" i="2"/>
  <c r="AE448" i="2"/>
  <c r="AL276" i="2"/>
  <c r="AL57" i="2"/>
  <c r="AL544" i="2"/>
  <c r="AL490" i="2"/>
  <c r="AL464" i="2"/>
  <c r="AL346" i="2"/>
  <c r="AL887" i="2"/>
  <c r="AL432" i="2"/>
  <c r="AL401" i="2"/>
  <c r="AL958" i="2"/>
  <c r="AL763" i="2"/>
  <c r="AL767" i="2"/>
  <c r="AL87" i="2"/>
  <c r="AL84" i="2"/>
  <c r="AL1377" i="2"/>
  <c r="AL258" i="2"/>
  <c r="AL1017" i="2"/>
  <c r="AL1448" i="2"/>
  <c r="AL745" i="2"/>
  <c r="AL1410" i="2"/>
  <c r="AL513" i="2"/>
  <c r="AL1458" i="2"/>
  <c r="AM1458" i="2" s="1"/>
  <c r="AL966" i="2"/>
  <c r="AL742" i="2"/>
  <c r="AL940" i="2"/>
  <c r="AL576" i="2"/>
  <c r="AL179" i="2"/>
  <c r="AL694" i="2"/>
  <c r="AL970" i="2"/>
  <c r="AM970" i="2" s="1"/>
  <c r="AL1196" i="2"/>
  <c r="AL1190" i="2"/>
  <c r="AL766" i="2"/>
  <c r="AL927" i="2"/>
  <c r="AL836" i="2"/>
  <c r="AL1169" i="2"/>
  <c r="AM1169" i="2" s="1"/>
  <c r="AL1569" i="2"/>
  <c r="AM1569" i="2" s="1"/>
  <c r="AL1000" i="2"/>
  <c r="AL1058" i="2"/>
  <c r="AE122" i="2"/>
  <c r="AE20" i="2"/>
  <c r="AE143" i="2"/>
  <c r="AE658" i="2"/>
  <c r="AE1362" i="2"/>
  <c r="AE1253" i="2"/>
  <c r="AE1236" i="2"/>
  <c r="AE672" i="2"/>
  <c r="AE232" i="2"/>
  <c r="AE283" i="2"/>
  <c r="AE364" i="2"/>
  <c r="AE601" i="2"/>
  <c r="AE1139" i="2"/>
  <c r="AE602" i="2"/>
  <c r="AE1523" i="2"/>
  <c r="AE202" i="2"/>
  <c r="AE411" i="2"/>
  <c r="AE147" i="2"/>
  <c r="AE435" i="2"/>
  <c r="AE649" i="2"/>
  <c r="AE720" i="2"/>
  <c r="AE1274" i="2"/>
  <c r="AE1217" i="2"/>
  <c r="AF1217" i="2" s="1"/>
  <c r="AE745" i="2"/>
  <c r="AE1484" i="2"/>
  <c r="AE521" i="2"/>
  <c r="AE505" i="2"/>
  <c r="AE1413" i="2"/>
  <c r="AE948" i="2"/>
  <c r="AE759" i="2"/>
  <c r="AE921" i="2"/>
  <c r="AE802" i="2"/>
  <c r="AE1462" i="2"/>
  <c r="AE786" i="2"/>
  <c r="AE269" i="2"/>
  <c r="AE182" i="2"/>
  <c r="AE277" i="2"/>
  <c r="AE704" i="2"/>
  <c r="AE393" i="2"/>
  <c r="AE682" i="2"/>
  <c r="AE991" i="2"/>
  <c r="AE899" i="2"/>
  <c r="AE914" i="2"/>
  <c r="AE1256" i="2"/>
  <c r="AE1606" i="2"/>
  <c r="AE844" i="2"/>
  <c r="AE1538" i="2"/>
  <c r="AE1493" i="2"/>
  <c r="AE1252" i="2"/>
  <c r="AE923" i="2"/>
  <c r="AE1145" i="2"/>
  <c r="AL2" i="2"/>
  <c r="AL127" i="2"/>
  <c r="AL56" i="2"/>
  <c r="AL573" i="2"/>
  <c r="AL520" i="2"/>
  <c r="AL429" i="2"/>
  <c r="AL1027" i="2"/>
  <c r="AL502" i="2"/>
  <c r="AM502" i="2" s="1"/>
  <c r="AL433" i="2"/>
  <c r="AL1094" i="2"/>
  <c r="AL867" i="2"/>
  <c r="AL865" i="2"/>
  <c r="AL76" i="2"/>
  <c r="AL99" i="2"/>
  <c r="AL972" i="2"/>
  <c r="AL381" i="2"/>
  <c r="AL1125" i="2"/>
  <c r="AL1520" i="2"/>
  <c r="AL769" i="2"/>
  <c r="AL733" i="2"/>
  <c r="AL629" i="2"/>
  <c r="AL1515" i="2"/>
  <c r="AM1515" i="2" s="1"/>
  <c r="AL1177" i="2"/>
  <c r="AL768" i="2"/>
  <c r="AL1001" i="2"/>
  <c r="AL673" i="2"/>
  <c r="AL203" i="2"/>
  <c r="AL586" i="2"/>
  <c r="AL1379" i="2"/>
  <c r="AL1288" i="2"/>
  <c r="AL1256" i="2"/>
  <c r="AL844" i="2"/>
  <c r="AL1018" i="2"/>
  <c r="AL818" i="2"/>
  <c r="AL1417" i="2"/>
  <c r="AL1593" i="2"/>
  <c r="AL1047" i="2"/>
  <c r="AL1081" i="2"/>
  <c r="AE155" i="2"/>
  <c r="AE24" i="2"/>
  <c r="AE236" i="2"/>
  <c r="AE756" i="2"/>
  <c r="AE419" i="2"/>
  <c r="AE1355" i="2"/>
  <c r="AE1335" i="2"/>
  <c r="AE770" i="2"/>
  <c r="AF770" i="2" s="1"/>
  <c r="AE227" i="2"/>
  <c r="AE504" i="2"/>
  <c r="AE396" i="2"/>
  <c r="AE685" i="2"/>
  <c r="AE1250" i="2"/>
  <c r="AE684" i="2"/>
  <c r="AE1567" i="2"/>
  <c r="AE239" i="2"/>
  <c r="AE70" i="2"/>
  <c r="AE137" i="2"/>
  <c r="AE526" i="2"/>
  <c r="AE698" i="2"/>
  <c r="AE809" i="2"/>
  <c r="AE1366" i="2"/>
  <c r="AE1306" i="2"/>
  <c r="AE769" i="2"/>
  <c r="AE409" i="2"/>
  <c r="AE528" i="2"/>
  <c r="AE532" i="2"/>
  <c r="AE558" i="2"/>
  <c r="AE1028" i="2"/>
  <c r="AE806" i="2"/>
  <c r="AE1019" i="2"/>
  <c r="AE860" i="2"/>
  <c r="AE1524" i="2"/>
  <c r="AE821" i="2"/>
  <c r="AE317" i="2"/>
  <c r="AE213" i="2"/>
  <c r="AE332" i="2"/>
  <c r="AE582" i="2"/>
  <c r="AF582" i="2" s="1"/>
  <c r="AE383" i="2"/>
  <c r="AF383" i="2" s="1"/>
  <c r="AE749" i="2"/>
  <c r="AE1066" i="2"/>
  <c r="AE957" i="2"/>
  <c r="AE937" i="2"/>
  <c r="AE1321" i="2"/>
  <c r="AE962" i="2"/>
  <c r="AE905" i="2"/>
  <c r="AE758" i="2"/>
  <c r="AL4" i="2"/>
  <c r="AM4" i="2" s="1"/>
  <c r="AL164" i="2"/>
  <c r="AL68" i="2"/>
  <c r="AL658" i="2"/>
  <c r="AL592" i="2"/>
  <c r="AL456" i="2"/>
  <c r="AL1159" i="2"/>
  <c r="AL595" i="2"/>
  <c r="AL552" i="2"/>
  <c r="AL1325" i="2"/>
  <c r="AL976" i="2"/>
  <c r="AL1414" i="2"/>
  <c r="AL74" i="2"/>
  <c r="AL117" i="2"/>
  <c r="AL132" i="2"/>
  <c r="AL469" i="2"/>
  <c r="AM469" i="2" s="1"/>
  <c r="AL1232" i="2"/>
  <c r="AL568" i="2"/>
  <c r="AL797" i="2"/>
  <c r="AL834" i="2"/>
  <c r="AL785" i="2"/>
  <c r="AL518" i="2"/>
  <c r="AL1273" i="2"/>
  <c r="AL860" i="2"/>
  <c r="AL1083" i="2"/>
  <c r="AL215" i="2"/>
  <c r="AL226" i="2"/>
  <c r="AL437" i="2"/>
  <c r="AL1459" i="2"/>
  <c r="AL1375" i="2"/>
  <c r="AL1585" i="2"/>
  <c r="AL905" i="2"/>
  <c r="AM905" i="2" s="1"/>
  <c r="AL1206" i="2"/>
  <c r="AL851" i="2"/>
  <c r="AL1470" i="2"/>
  <c r="AL1483" i="2"/>
  <c r="AL1072" i="2"/>
  <c r="AL1353" i="2"/>
  <c r="AE199" i="2"/>
  <c r="AE27" i="2"/>
  <c r="AE316" i="2"/>
  <c r="AE858" i="2"/>
  <c r="AE464" i="2"/>
  <c r="AF464" i="2" s="1"/>
  <c r="AE1442" i="2"/>
  <c r="AE1554" i="2"/>
  <c r="AE880" i="2"/>
  <c r="AE303" i="2"/>
  <c r="AE565" i="2"/>
  <c r="AE442" i="2"/>
  <c r="AE1233" i="2"/>
  <c r="AE1351" i="2"/>
  <c r="AE757" i="2"/>
  <c r="AE167" i="2"/>
  <c r="AE299" i="2"/>
  <c r="AE148" i="2"/>
  <c r="AE129" i="2"/>
  <c r="AE628" i="2"/>
  <c r="AE822" i="2"/>
  <c r="AE907" i="2"/>
  <c r="AE557" i="2"/>
  <c r="AE1395" i="2"/>
  <c r="AE797" i="2"/>
  <c r="AE372" i="2"/>
  <c r="AE598" i="2"/>
  <c r="AE513" i="2"/>
  <c r="AE546" i="2"/>
  <c r="AE1113" i="2"/>
  <c r="AE884" i="2"/>
  <c r="AE1116" i="2"/>
  <c r="AE925" i="2"/>
  <c r="AE1566" i="2"/>
  <c r="AE866" i="2"/>
  <c r="AE388" i="2"/>
  <c r="AE259" i="2"/>
  <c r="AF259" i="2" s="1"/>
  <c r="AE413" i="2"/>
  <c r="AE461" i="2"/>
  <c r="AE407" i="2"/>
  <c r="AE816" i="2"/>
  <c r="AE1147" i="2"/>
  <c r="AE1048" i="2"/>
  <c r="AE984" i="2"/>
  <c r="AE1393" i="2"/>
  <c r="AE990" i="2"/>
  <c r="AE961" i="2"/>
  <c r="AE732" i="2"/>
  <c r="AL5" i="2"/>
  <c r="AL207" i="2"/>
  <c r="AL86" i="2"/>
  <c r="AL756" i="2"/>
  <c r="AL289" i="2"/>
  <c r="AL508" i="2"/>
  <c r="AL1270" i="2"/>
  <c r="AL1182" i="2"/>
  <c r="AM1182" i="2" s="1"/>
  <c r="AL622" i="2"/>
  <c r="AL1419" i="2"/>
  <c r="AL1115" i="2"/>
  <c r="AL1491" i="2"/>
  <c r="AL81" i="2"/>
  <c r="AL141" i="2"/>
  <c r="AL140" i="2"/>
  <c r="AL517" i="2"/>
  <c r="AL1365" i="2"/>
  <c r="AL589" i="2"/>
  <c r="AM589" i="2" s="1"/>
  <c r="AL969" i="2"/>
  <c r="AL950" i="2"/>
  <c r="AL910" i="2"/>
  <c r="AL516" i="2"/>
  <c r="AL1370" i="2"/>
  <c r="AL995" i="2"/>
  <c r="AL1578" i="2"/>
  <c r="AL191" i="2"/>
  <c r="AL611" i="2"/>
  <c r="AM611" i="2" s="1"/>
  <c r="AL393" i="2"/>
  <c r="AL1522" i="2"/>
  <c r="AL1445" i="2"/>
  <c r="AL1604" i="2"/>
  <c r="AL961" i="2"/>
  <c r="AL1307" i="2"/>
  <c r="AL872" i="2"/>
  <c r="AL1543" i="2"/>
  <c r="AL1547" i="2"/>
  <c r="AL1118" i="2"/>
  <c r="AL1392" i="2"/>
  <c r="AE36" i="2"/>
  <c r="AE32" i="2"/>
  <c r="AF32" i="2" s="1"/>
  <c r="AE426" i="2"/>
  <c r="AE978" i="2"/>
  <c r="AF978" i="2" s="1"/>
  <c r="AE592" i="2"/>
  <c r="AE323" i="2"/>
  <c r="AE285" i="2"/>
  <c r="AE296" i="2"/>
  <c r="AE347" i="2"/>
  <c r="AE631" i="2"/>
  <c r="AE503" i="2"/>
  <c r="AE1338" i="2"/>
  <c r="AE1440" i="2"/>
  <c r="AE843" i="2"/>
  <c r="AE95" i="2"/>
  <c r="AE386" i="2"/>
  <c r="AE183" i="2"/>
  <c r="AF183" i="2" s="1"/>
  <c r="AE126" i="2"/>
  <c r="AE1629" i="2"/>
  <c r="AE915" i="2"/>
  <c r="AE1017" i="2"/>
  <c r="AE591" i="2"/>
  <c r="AE1465" i="2"/>
  <c r="AE831" i="2"/>
  <c r="AE403" i="2"/>
  <c r="AE675" i="2"/>
  <c r="AE629" i="2"/>
  <c r="AE572" i="2"/>
  <c r="AE1199" i="2"/>
  <c r="AE966" i="2"/>
  <c r="AE1214" i="2"/>
  <c r="AE995" i="2"/>
  <c r="AE646" i="2"/>
  <c r="AE908" i="2"/>
  <c r="AE475" i="2"/>
  <c r="AE309" i="2"/>
  <c r="AE511" i="2"/>
  <c r="AE390" i="2"/>
  <c r="AE443" i="2"/>
  <c r="AE922" i="2"/>
  <c r="AE1224" i="2"/>
  <c r="AE1119" i="2"/>
  <c r="AE1033" i="2"/>
  <c r="AE1460" i="2"/>
  <c r="AE1030" i="2"/>
  <c r="AE1053" i="2"/>
  <c r="AE762" i="2"/>
  <c r="AL17" i="2"/>
  <c r="AL257" i="2"/>
  <c r="AM257" i="2" s="1"/>
  <c r="AL192" i="2"/>
  <c r="AL636" i="2"/>
  <c r="AL300" i="2"/>
  <c r="AL566" i="2"/>
  <c r="AL230" i="2"/>
  <c r="AL1303" i="2"/>
  <c r="AL706" i="2"/>
  <c r="AL333" i="2"/>
  <c r="AL714" i="2"/>
  <c r="AL337" i="2"/>
  <c r="AL85" i="2"/>
  <c r="AL178" i="2"/>
  <c r="AL158" i="2"/>
  <c r="AL539" i="2"/>
  <c r="AL1453" i="2"/>
  <c r="AL605" i="2"/>
  <c r="AL1050" i="2"/>
  <c r="AL1318" i="2"/>
  <c r="AL996" i="2"/>
  <c r="AL522" i="2"/>
  <c r="AL716" i="2"/>
  <c r="AL1089" i="2"/>
  <c r="AL662" i="2"/>
  <c r="AL174" i="2"/>
  <c r="AL724" i="2"/>
  <c r="AL383" i="2"/>
  <c r="AM383" i="2" s="1"/>
  <c r="AL808" i="2"/>
  <c r="AL1508" i="2"/>
  <c r="AM1508" i="2" s="1"/>
  <c r="AL979" i="2"/>
  <c r="AL1053" i="2"/>
  <c r="AL1396" i="2"/>
  <c r="AL26" i="2"/>
  <c r="AL35" i="2"/>
  <c r="AL19" i="2"/>
  <c r="AL316" i="2"/>
  <c r="AL833" i="2"/>
  <c r="AM833" i="2" s="1"/>
  <c r="AL423" i="2"/>
  <c r="AL1345" i="2"/>
  <c r="AL272" i="2"/>
  <c r="AL264" i="2"/>
  <c r="AL889" i="2"/>
  <c r="AL396" i="2"/>
  <c r="AM396" i="2" s="1"/>
  <c r="AL893" i="2"/>
  <c r="AL757" i="2"/>
  <c r="AL118" i="2"/>
  <c r="AL260" i="2"/>
  <c r="AL1621" i="2"/>
  <c r="AM1621" i="2" s="1"/>
  <c r="AL698" i="2"/>
  <c r="AL604" i="2"/>
  <c r="AL633" i="2"/>
  <c r="AL1503" i="2"/>
  <c r="AL46" i="2"/>
  <c r="AL21" i="2"/>
  <c r="AL426" i="2"/>
  <c r="AM426" i="2" s="1"/>
  <c r="AL960" i="2"/>
  <c r="AL472" i="2"/>
  <c r="AL1430" i="2"/>
  <c r="AL297" i="2"/>
  <c r="AL626" i="2"/>
  <c r="AL1014" i="2"/>
  <c r="AL442" i="2"/>
  <c r="AL336" i="2"/>
  <c r="AM336" i="2" s="1"/>
  <c r="AL947" i="2"/>
  <c r="AL139" i="2"/>
  <c r="AL325" i="2"/>
  <c r="AL1576" i="2"/>
  <c r="AL822" i="2"/>
  <c r="AL1150" i="2"/>
  <c r="AL625" i="2"/>
  <c r="AL1550" i="2"/>
  <c r="AL521" i="2"/>
  <c r="AL512" i="2"/>
  <c r="AL665" i="2"/>
  <c r="AL898" i="2"/>
  <c r="AL1372" i="2"/>
  <c r="AL786" i="2"/>
  <c r="AL170" i="2"/>
  <c r="AL312" i="2"/>
  <c r="AL498" i="2"/>
  <c r="AL928" i="2"/>
  <c r="AL894" i="2"/>
  <c r="AL1267" i="2"/>
  <c r="AL1207" i="2"/>
  <c r="AL1560" i="2"/>
  <c r="AM1560" i="2" s="1"/>
  <c r="AL94" i="2"/>
  <c r="AL24" i="2"/>
  <c r="AL581" i="2"/>
  <c r="AL1337" i="2"/>
  <c r="AL615" i="2"/>
  <c r="AL349" i="2"/>
  <c r="AL334" i="2"/>
  <c r="AM334" i="2" s="1"/>
  <c r="AL932" i="2"/>
  <c r="AL1245" i="2"/>
  <c r="AL575" i="2"/>
  <c r="AL384" i="2"/>
  <c r="AL1186" i="2"/>
  <c r="AL59" i="2"/>
  <c r="AL70" i="2"/>
  <c r="AL311" i="2"/>
  <c r="AL1008" i="2"/>
  <c r="AL1383" i="2"/>
  <c r="AL729" i="2"/>
  <c r="AL440" i="2"/>
  <c r="AL598" i="2"/>
  <c r="AL545" i="2"/>
  <c r="AL1555" i="2"/>
  <c r="AL1188" i="2"/>
  <c r="AL1514" i="2"/>
  <c r="AL866" i="2"/>
  <c r="AL162" i="2"/>
  <c r="AL348" i="2"/>
  <c r="AL635" i="2"/>
  <c r="AL1066" i="2"/>
  <c r="AM1066" i="2" s="1"/>
  <c r="AL914" i="2"/>
  <c r="AL1441" i="2"/>
  <c r="AL1398" i="2"/>
  <c r="AM1398" i="2" s="1"/>
  <c r="AL869" i="2"/>
  <c r="AL122" i="2"/>
  <c r="AL27" i="2"/>
  <c r="AL108" i="2"/>
  <c r="AL305" i="2"/>
  <c r="AL705" i="2"/>
  <c r="AL370" i="2"/>
  <c r="AL400" i="2"/>
  <c r="AM400" i="2" s="1"/>
  <c r="AL1065" i="2"/>
  <c r="AL1347" i="2"/>
  <c r="AL652" i="2"/>
  <c r="AL412" i="2"/>
  <c r="AL1296" i="2"/>
  <c r="AL60" i="2"/>
  <c r="AM60" i="2" s="1"/>
  <c r="AL82" i="2"/>
  <c r="AL216" i="2"/>
  <c r="AL1161" i="2"/>
  <c r="AM1161" i="2" s="1"/>
  <c r="AL1535" i="2"/>
  <c r="AL607" i="2"/>
  <c r="AL436" i="2"/>
  <c r="AL675" i="2"/>
  <c r="AL656" i="2"/>
  <c r="AL645" i="2"/>
  <c r="AL777" i="2"/>
  <c r="AL1559" i="2"/>
  <c r="AL908" i="2"/>
  <c r="AL182" i="2"/>
  <c r="AL416" i="2"/>
  <c r="AL722" i="2"/>
  <c r="AL1147" i="2"/>
  <c r="AL937" i="2"/>
  <c r="AM937" i="2" s="1"/>
  <c r="AL1497" i="2"/>
  <c r="AL1475" i="2"/>
  <c r="AL939" i="2"/>
  <c r="AL28" i="2"/>
  <c r="AL43" i="2"/>
  <c r="AL106" i="2"/>
  <c r="AL365" i="2"/>
  <c r="AL912" i="2"/>
  <c r="AL479" i="2"/>
  <c r="AL672" i="2"/>
  <c r="AL1304" i="2"/>
  <c r="AL452" i="2"/>
  <c r="AL583" i="2"/>
  <c r="AL553" i="2"/>
  <c r="AL1467" i="2"/>
  <c r="AL92" i="2"/>
  <c r="AL123" i="2"/>
  <c r="AL180" i="2"/>
  <c r="AL1363" i="2"/>
  <c r="AL731" i="2"/>
  <c r="AL655" i="2"/>
  <c r="AL1091" i="2"/>
  <c r="AL848" i="2"/>
  <c r="AL817" i="2"/>
  <c r="AL702" i="2"/>
  <c r="AL921" i="2"/>
  <c r="AL671" i="2"/>
  <c r="AL1003" i="2"/>
  <c r="AL309" i="2"/>
  <c r="AL692" i="2"/>
  <c r="AL1631" i="2"/>
  <c r="AL1501" i="2"/>
  <c r="AL981" i="2"/>
  <c r="AL1592" i="2"/>
  <c r="AL977" i="2"/>
  <c r="AL807" i="2"/>
  <c r="AL1056" i="2"/>
  <c r="AM1056" i="2" s="1"/>
  <c r="AL1614" i="2"/>
  <c r="AM1614" i="2" s="1"/>
  <c r="AL1388" i="2"/>
  <c r="AL1209" i="2"/>
  <c r="AE9" i="2"/>
  <c r="AF9" i="2" s="1"/>
  <c r="AE31" i="2"/>
  <c r="AE39" i="2"/>
  <c r="AE594" i="2"/>
  <c r="AE365" i="2"/>
  <c r="AF365" i="2" s="1"/>
  <c r="AE538" i="2"/>
  <c r="AE717" i="2"/>
  <c r="AE297" i="2"/>
  <c r="AE688" i="2"/>
  <c r="AE235" i="2"/>
  <c r="AE414" i="2"/>
  <c r="AF414" i="2" s="1"/>
  <c r="AO414" i="2" s="1"/>
  <c r="AE583" i="2"/>
  <c r="AE1143" i="2"/>
  <c r="AE690" i="2"/>
  <c r="AE369" i="2"/>
  <c r="AE315" i="2"/>
  <c r="AE394" i="2"/>
  <c r="AE102" i="2"/>
  <c r="AE493" i="2"/>
  <c r="AE238" i="2"/>
  <c r="AE804" i="2"/>
  <c r="AF804" i="2" s="1"/>
  <c r="AE1150" i="2"/>
  <c r="AE1277" i="2"/>
  <c r="AE748" i="2"/>
  <c r="AE1550" i="2"/>
  <c r="AE450" i="2"/>
  <c r="AE774" i="2"/>
  <c r="AE512" i="2"/>
  <c r="AE1191" i="2"/>
  <c r="AE737" i="2"/>
  <c r="AE716" i="2"/>
  <c r="AE1054" i="2"/>
  <c r="AF1054" i="2" s="1"/>
  <c r="AO1054" i="2" s="1"/>
  <c r="AE703" i="2"/>
  <c r="AF703" i="2" s="1"/>
  <c r="AO703" i="2" s="1"/>
  <c r="AE1083" i="2"/>
  <c r="AF1083" i="2" s="1"/>
  <c r="AO1083" i="2" s="1"/>
  <c r="AE1570" i="2"/>
  <c r="AE217" i="2"/>
  <c r="AE219" i="2"/>
  <c r="AE222" i="2"/>
  <c r="AE556" i="2"/>
  <c r="AE1624" i="2"/>
  <c r="AE1168" i="2"/>
  <c r="AF1168" i="2" s="1"/>
  <c r="AE874" i="2"/>
  <c r="AE980" i="2"/>
  <c r="AE1562" i="2"/>
  <c r="AF1562" i="2" s="1"/>
  <c r="AE1064" i="2"/>
  <c r="AE1340" i="2"/>
  <c r="AF1340" i="2" s="1"/>
  <c r="AE695" i="2"/>
  <c r="AE1482" i="2"/>
  <c r="AE1032" i="2"/>
  <c r="AE1485" i="2"/>
  <c r="AE1112" i="2"/>
  <c r="AE1229" i="2"/>
  <c r="AE1266" i="2"/>
  <c r="AE1470" i="2"/>
  <c r="AE1056" i="2"/>
  <c r="AE841" i="2"/>
  <c r="AE939" i="2"/>
  <c r="AE1400" i="2"/>
  <c r="AE1579" i="2"/>
  <c r="AE1015" i="2"/>
  <c r="AE1109" i="2"/>
  <c r="AE1502" i="2"/>
  <c r="AE1379" i="2"/>
  <c r="AE1630" i="2"/>
  <c r="AE295" i="2"/>
  <c r="AE161" i="2"/>
  <c r="AE374" i="2"/>
  <c r="AF374" i="2" s="1"/>
  <c r="AE1327" i="2"/>
  <c r="AE669" i="2"/>
  <c r="AE640" i="2"/>
  <c r="AE815" i="2"/>
  <c r="AE1555" i="2"/>
  <c r="AE1329" i="2"/>
  <c r="AE1434" i="2"/>
  <c r="AE438" i="2"/>
  <c r="AE1195" i="2"/>
  <c r="AE1038" i="2"/>
  <c r="AE677" i="2"/>
  <c r="AE713" i="2"/>
  <c r="AE1556" i="2"/>
  <c r="AE275" i="2"/>
  <c r="AE84" i="2"/>
  <c r="AE210" i="2"/>
  <c r="AE1069" i="2"/>
  <c r="AE446" i="2"/>
  <c r="AE837" i="2"/>
  <c r="AE1339" i="2"/>
  <c r="AE371" i="2"/>
  <c r="AE290" i="2"/>
  <c r="AE370" i="2"/>
  <c r="AE319" i="2"/>
  <c r="AE573" i="2"/>
  <c r="AF573" i="2" s="1"/>
  <c r="AE544" i="2"/>
  <c r="AE40" i="2"/>
  <c r="AL205" i="2"/>
  <c r="AL1590" i="2"/>
  <c r="AL1200" i="2"/>
  <c r="AM1200" i="2" s="1"/>
  <c r="AL1023" i="2"/>
  <c r="AL1292" i="2"/>
  <c r="AL1606" i="2"/>
  <c r="AL839" i="2"/>
  <c r="AL443" i="2"/>
  <c r="AL678" i="2"/>
  <c r="AL857" i="2"/>
  <c r="AL1116" i="2"/>
  <c r="AL926" i="2"/>
  <c r="AL1487" i="2"/>
  <c r="AL855" i="2"/>
  <c r="AM855" i="2" s="1"/>
  <c r="AL1260" i="2"/>
  <c r="AL428" i="2"/>
  <c r="AL113" i="2"/>
  <c r="AL363" i="2"/>
  <c r="AL359" i="2"/>
  <c r="AL725" i="2"/>
  <c r="AL1016" i="2"/>
  <c r="AL563" i="2"/>
  <c r="AM563" i="2" s="1"/>
  <c r="AL424" i="2"/>
  <c r="AL36" i="2"/>
  <c r="AE1615" i="2"/>
  <c r="AE1429" i="2"/>
  <c r="AE1071" i="2"/>
  <c r="AE1165" i="2"/>
  <c r="AE1200" i="2"/>
  <c r="AE1417" i="2"/>
  <c r="AE1023" i="2"/>
  <c r="AE1587" i="2"/>
  <c r="AE869" i="2"/>
  <c r="AE1311" i="2"/>
  <c r="AE1537" i="2"/>
  <c r="AE967" i="2"/>
  <c r="AE1051" i="2"/>
  <c r="AE1499" i="2"/>
  <c r="AE1294" i="2"/>
  <c r="AE1631" i="2"/>
  <c r="AE338" i="2"/>
  <c r="AE152" i="2"/>
  <c r="AE306" i="2"/>
  <c r="AE1241" i="2"/>
  <c r="AE1390" i="2"/>
  <c r="AE1583" i="2"/>
  <c r="AE761" i="2"/>
  <c r="AE1509" i="2"/>
  <c r="AE1234" i="2"/>
  <c r="AE1332" i="2"/>
  <c r="AE445" i="2"/>
  <c r="AE1117" i="2"/>
  <c r="AE625" i="2"/>
  <c r="AE1535" i="2"/>
  <c r="AE618" i="2"/>
  <c r="AE1620" i="2"/>
  <c r="AE221" i="2"/>
  <c r="AE72" i="2"/>
  <c r="AE85" i="2"/>
  <c r="AF85" i="2" s="1"/>
  <c r="AE947" i="2"/>
  <c r="AE412" i="2"/>
  <c r="AE751" i="2"/>
  <c r="AE1239" i="2"/>
  <c r="AE1304" i="2"/>
  <c r="AE245" i="2"/>
  <c r="AE349" i="2"/>
  <c r="AE300" i="2"/>
  <c r="AE490" i="2"/>
  <c r="AE322" i="2"/>
  <c r="AF322" i="2" s="1"/>
  <c r="AE25" i="2"/>
  <c r="AL1616" i="2"/>
  <c r="AM1616" i="2" s="1"/>
  <c r="AL1565" i="2"/>
  <c r="AL1135" i="2"/>
  <c r="AL973" i="2"/>
  <c r="AL1192" i="2"/>
  <c r="AL1571" i="2"/>
  <c r="AL1506" i="2"/>
  <c r="AL407" i="2"/>
  <c r="AL574" i="2"/>
  <c r="AL781" i="2"/>
  <c r="AM781" i="2" s="1"/>
  <c r="AL838" i="2"/>
  <c r="AL863" i="2"/>
  <c r="AL1406" i="2"/>
  <c r="AL748" i="2"/>
  <c r="AL579" i="2"/>
  <c r="AL343" i="2"/>
  <c r="AL65" i="2"/>
  <c r="AL341" i="2"/>
  <c r="AL458" i="2"/>
  <c r="AL246" i="2"/>
  <c r="AL901" i="2"/>
  <c r="AL487" i="2"/>
  <c r="AL322" i="2"/>
  <c r="AL18" i="2"/>
  <c r="AI387" i="2"/>
  <c r="AI487" i="2"/>
  <c r="AI543" i="2"/>
  <c r="AI1061" i="2"/>
  <c r="AI192" i="2"/>
  <c r="AI33" i="2"/>
  <c r="AI127" i="2"/>
  <c r="AI93" i="2"/>
  <c r="AI214" i="2"/>
  <c r="AE14" i="2"/>
  <c r="AE1609" i="2"/>
  <c r="AE1384" i="2"/>
  <c r="AE1046" i="2"/>
  <c r="AE1093" i="2"/>
  <c r="AE1135" i="2"/>
  <c r="AE1356" i="2"/>
  <c r="AE973" i="2"/>
  <c r="AE1533" i="2"/>
  <c r="AE864" i="2"/>
  <c r="AE1284" i="2"/>
  <c r="AE1495" i="2"/>
  <c r="AE986" i="2"/>
  <c r="AE981" i="2"/>
  <c r="AE1431" i="2"/>
  <c r="AE1203" i="2"/>
  <c r="AE800" i="2"/>
  <c r="AF800" i="2" s="1"/>
  <c r="AE1619" i="2"/>
  <c r="AE697" i="2"/>
  <c r="AE255" i="2"/>
  <c r="AE1162" i="2"/>
  <c r="AE1299" i="2"/>
  <c r="AE1549" i="2"/>
  <c r="AE664" i="2"/>
  <c r="AE1446" i="2"/>
  <c r="AE1142" i="2"/>
  <c r="AE1228" i="2"/>
  <c r="AE1486" i="2"/>
  <c r="AE1050" i="2"/>
  <c r="AE633" i="2"/>
  <c r="AE1464" i="2"/>
  <c r="AE1518" i="2"/>
  <c r="AE1625" i="2"/>
  <c r="AE188" i="2"/>
  <c r="AE61" i="2"/>
  <c r="AE81" i="2"/>
  <c r="AE541" i="2"/>
  <c r="AE384" i="2"/>
  <c r="AE660" i="2"/>
  <c r="AE1132" i="2"/>
  <c r="AE1189" i="2"/>
  <c r="AE1262" i="2"/>
  <c r="AE634" i="2"/>
  <c r="AE1144" i="2"/>
  <c r="AE430" i="2"/>
  <c r="AE241" i="2"/>
  <c r="AE16" i="2"/>
  <c r="AL1610" i="2"/>
  <c r="AL1197" i="2"/>
  <c r="AL1074" i="2"/>
  <c r="AL924" i="2"/>
  <c r="AL1090" i="2"/>
  <c r="AL1326" i="2"/>
  <c r="AL1502" i="2"/>
  <c r="AL1036" i="2"/>
  <c r="AL468" i="2"/>
  <c r="AM468" i="2" s="1"/>
  <c r="AL752" i="2"/>
  <c r="AL1085" i="2"/>
  <c r="AL507" i="2"/>
  <c r="AL820" i="2"/>
  <c r="AL686" i="2"/>
  <c r="AL536" i="2"/>
  <c r="AL275" i="2"/>
  <c r="AL175" i="2"/>
  <c r="AM175" i="2" s="1"/>
  <c r="AL783" i="2"/>
  <c r="AL1504" i="2"/>
  <c r="AL373" i="2"/>
  <c r="AL799" i="2"/>
  <c r="AL350" i="2"/>
  <c r="AL241" i="2"/>
  <c r="AL69" i="2"/>
  <c r="K205" i="2"/>
  <c r="K138" i="2"/>
  <c r="K165" i="2"/>
  <c r="K167" i="2"/>
  <c r="BM165" i="2"/>
  <c r="H138" i="2"/>
  <c r="BM167" i="2"/>
  <c r="AM538" i="2"/>
  <c r="H205" i="2"/>
  <c r="BM138" i="2"/>
  <c r="H165" i="2"/>
  <c r="BK949" i="2"/>
  <c r="BK304" i="2"/>
  <c r="BK266" i="2"/>
  <c r="BK224" i="2"/>
  <c r="BK206" i="2"/>
  <c r="BK190" i="2"/>
  <c r="BK184" i="2"/>
  <c r="BK189" i="2"/>
  <c r="BK208" i="2"/>
  <c r="BK225" i="2"/>
  <c r="BK269" i="2"/>
  <c r="BK317" i="2"/>
  <c r="BK388" i="2"/>
  <c r="K388" i="2" s="1"/>
  <c r="BK475" i="2"/>
  <c r="BK576" i="2"/>
  <c r="BK673" i="2"/>
  <c r="K673" i="2" s="1"/>
  <c r="BK215" i="2"/>
  <c r="K215" i="2" s="1"/>
  <c r="BK191" i="2"/>
  <c r="BK174" i="2"/>
  <c r="BK163" i="2"/>
  <c r="BK159" i="2"/>
  <c r="BK170" i="2"/>
  <c r="BK185" i="2"/>
  <c r="BK217" i="2"/>
  <c r="K217" i="2" s="1"/>
  <c r="BK255" i="2"/>
  <c r="BK306" i="2"/>
  <c r="BK374" i="2"/>
  <c r="BK465" i="2"/>
  <c r="K465" i="2" s="1"/>
  <c r="BK564" i="2"/>
  <c r="BK666" i="2"/>
  <c r="BK160" i="2"/>
  <c r="BK153" i="2"/>
  <c r="BK146" i="2"/>
  <c r="BK150" i="2"/>
  <c r="BK162" i="2"/>
  <c r="BK182" i="2"/>
  <c r="K182" i="2" s="1"/>
  <c r="BK213" i="2"/>
  <c r="K213" i="2" s="1"/>
  <c r="BK259" i="2"/>
  <c r="K259" i="2" s="1"/>
  <c r="BK309" i="2"/>
  <c r="BK375" i="2"/>
  <c r="K375" i="2" s="1"/>
  <c r="BK468" i="2"/>
  <c r="K468" i="2" s="1"/>
  <c r="BK574" i="2"/>
  <c r="K574" i="2" s="1"/>
  <c r="BK678" i="2"/>
  <c r="BK142" i="2"/>
  <c r="BK144" i="2"/>
  <c r="BK154" i="2"/>
  <c r="K154" i="2" s="1"/>
  <c r="BK171" i="2"/>
  <c r="K171" i="2" s="1"/>
  <c r="BK193" i="2"/>
  <c r="K193" i="2" s="1"/>
  <c r="BK219" i="2"/>
  <c r="BK263" i="2"/>
  <c r="BK324" i="2"/>
  <c r="BK392" i="2"/>
  <c r="BK484" i="2"/>
  <c r="BK593" i="2"/>
  <c r="BK697" i="2"/>
  <c r="BK152" i="2"/>
  <c r="BK161" i="2"/>
  <c r="BK179" i="2"/>
  <c r="BK203" i="2"/>
  <c r="BK226" i="2"/>
  <c r="K226" i="2" s="1"/>
  <c r="BK277" i="2"/>
  <c r="BK332" i="2"/>
  <c r="BK413" i="2"/>
  <c r="BK511" i="2"/>
  <c r="K511" i="2" s="1"/>
  <c r="BK611" i="2"/>
  <c r="BK724" i="2"/>
  <c r="BK1598" i="2"/>
  <c r="BK460" i="2"/>
  <c r="BK382" i="2"/>
  <c r="BK312" i="2"/>
  <c r="BK268" i="2"/>
  <c r="BK233" i="2"/>
  <c r="K233" i="2" s="1"/>
  <c r="BK222" i="2"/>
  <c r="BK223" i="2"/>
  <c r="BK231" i="2"/>
  <c r="BK262" i="2"/>
  <c r="BK293" i="2"/>
  <c r="BK348" i="2"/>
  <c r="BK416" i="2"/>
  <c r="BK506" i="2"/>
  <c r="BK596" i="2"/>
  <c r="BK692" i="2"/>
  <c r="BK1623" i="2"/>
  <c r="K1623" i="2" s="1"/>
  <c r="BK1619" i="2"/>
  <c r="K1619" i="2" s="1"/>
  <c r="BK704" i="2"/>
  <c r="BK582" i="2"/>
  <c r="BK461" i="2"/>
  <c r="BK390" i="2"/>
  <c r="K390" i="2" s="1"/>
  <c r="BK338" i="2"/>
  <c r="BK295" i="2"/>
  <c r="BK286" i="2"/>
  <c r="BK292" i="2"/>
  <c r="BK314" i="2"/>
  <c r="BK356" i="2"/>
  <c r="BK406" i="2"/>
  <c r="BK473" i="2"/>
  <c r="BK556" i="2"/>
  <c r="BK644" i="2"/>
  <c r="BK735" i="2"/>
  <c r="BK1628" i="2"/>
  <c r="BK1626" i="2"/>
  <c r="BK1622" i="2"/>
  <c r="BK1036" i="2"/>
  <c r="BK811" i="2"/>
  <c r="BK694" i="2"/>
  <c r="BK586" i="2"/>
  <c r="BK496" i="2"/>
  <c r="K496" i="2" s="1"/>
  <c r="BK437" i="2"/>
  <c r="K437" i="2" s="1"/>
  <c r="BK393" i="2"/>
  <c r="K393" i="2" s="1"/>
  <c r="BK383" i="2"/>
  <c r="BK407" i="2"/>
  <c r="BK443" i="2"/>
  <c r="K443" i="2" s="1"/>
  <c r="BK498" i="2"/>
  <c r="BK560" i="2"/>
  <c r="BK635" i="2"/>
  <c r="BK722" i="2"/>
  <c r="BK800" i="2"/>
  <c r="BK1631" i="2"/>
  <c r="BK1630" i="2"/>
  <c r="BK1627" i="2"/>
  <c r="BK1624" i="2"/>
  <c r="BK1412" i="2"/>
  <c r="K1412" i="2" s="1"/>
  <c r="BK1210" i="2"/>
  <c r="BK1002" i="2"/>
  <c r="BK823" i="2"/>
  <c r="BK711" i="2"/>
  <c r="BK623" i="2"/>
  <c r="BK559" i="2"/>
  <c r="BK524" i="2"/>
  <c r="BK534" i="2"/>
  <c r="BK577" i="2"/>
  <c r="K577" i="2" s="1"/>
  <c r="BK620" i="2"/>
  <c r="K620" i="2" s="1"/>
  <c r="BK682" i="2"/>
  <c r="BK749" i="2"/>
  <c r="BK816" i="2"/>
  <c r="K816" i="2" s="1"/>
  <c r="BK922" i="2"/>
  <c r="BK1605" i="2"/>
  <c r="K1605" i="2" s="1"/>
  <c r="BK879" i="2"/>
  <c r="K879" i="2" s="1"/>
  <c r="BK862" i="2"/>
  <c r="K862" i="2" s="1"/>
  <c r="BK883" i="2"/>
  <c r="K883" i="2" s="1"/>
  <c r="BK930" i="2"/>
  <c r="K930" i="2" s="1"/>
  <c r="BK970" i="2"/>
  <c r="K970" i="2" s="1"/>
  <c r="BK1041" i="2"/>
  <c r="K1041" i="2" s="1"/>
  <c r="BK1097" i="2"/>
  <c r="K1097" i="2" s="1"/>
  <c r="BK1168" i="2"/>
  <c r="K1168" i="2" s="1"/>
  <c r="BK1123" i="2"/>
  <c r="K1123" i="2" s="1"/>
  <c r="BK1203" i="2"/>
  <c r="K1203" i="2" s="1"/>
  <c r="BK1294" i="2"/>
  <c r="K1294" i="2" s="1"/>
  <c r="BK1379" i="2"/>
  <c r="K1379" i="2" s="1"/>
  <c r="BK1459" i="2"/>
  <c r="K1459" i="2" s="1"/>
  <c r="BK1522" i="2"/>
  <c r="K1522" i="2" s="1"/>
  <c r="BK1602" i="2"/>
  <c r="K1602" i="2" s="1"/>
  <c r="BK808" i="2"/>
  <c r="K808" i="2" s="1"/>
  <c r="BK840" i="2"/>
  <c r="K840" i="2" s="1"/>
  <c r="BK877" i="2"/>
  <c r="K877" i="2" s="1"/>
  <c r="BK928" i="2"/>
  <c r="K928" i="2" s="1"/>
  <c r="BK991" i="2"/>
  <c r="K991" i="2" s="1"/>
  <c r="BK1066" i="2"/>
  <c r="K1066" i="2" s="1"/>
  <c r="BK1147" i="2"/>
  <c r="K1147" i="2" s="1"/>
  <c r="BK1224" i="2"/>
  <c r="K1224" i="2" s="1"/>
  <c r="BK1305" i="2"/>
  <c r="K1305" i="2" s="1"/>
  <c r="BK1352" i="2"/>
  <c r="K1352" i="2" s="1"/>
  <c r="BK1344" i="2"/>
  <c r="K1344" i="2" s="1"/>
  <c r="BK1426" i="2"/>
  <c r="K1426" i="2" s="1"/>
  <c r="BK1501" i="2"/>
  <c r="K1501" i="2" s="1"/>
  <c r="BK1551" i="2"/>
  <c r="K1551" i="2" s="1"/>
  <c r="BK830" i="2"/>
  <c r="K830" i="2" s="1"/>
  <c r="BK832" i="2"/>
  <c r="K832" i="2" s="1"/>
  <c r="BK874" i="2"/>
  <c r="K874" i="2" s="1"/>
  <c r="BK929" i="2"/>
  <c r="K929" i="2" s="1"/>
  <c r="BK1026" i="2"/>
  <c r="K1026" i="2" s="1"/>
  <c r="BK1100" i="2"/>
  <c r="K1100" i="2" s="1"/>
  <c r="BK1185" i="2"/>
  <c r="K1185" i="2" s="1"/>
  <c r="BK1275" i="2"/>
  <c r="K1275" i="2" s="1"/>
  <c r="BK1357" i="2"/>
  <c r="K1357" i="2" s="1"/>
  <c r="BK1431" i="2"/>
  <c r="K1431" i="2" s="1"/>
  <c r="BK1499" i="2"/>
  <c r="K1499" i="2" s="1"/>
  <c r="BK1502" i="2"/>
  <c r="K1502" i="2" s="1"/>
  <c r="BK1506" i="2"/>
  <c r="K1506" i="2" s="1"/>
  <c r="BK839" i="2"/>
  <c r="K839" i="2" s="1"/>
  <c r="BK899" i="2"/>
  <c r="K899" i="2" s="1"/>
  <c r="BK957" i="2"/>
  <c r="K957" i="2" s="1"/>
  <c r="BK1048" i="2"/>
  <c r="K1048" i="2" s="1"/>
  <c r="BK1119" i="2"/>
  <c r="K1119" i="2" s="1"/>
  <c r="BK1196" i="2"/>
  <c r="K1196" i="2" s="1"/>
  <c r="BK1288" i="2"/>
  <c r="K1288" i="2" s="1"/>
  <c r="BK1375" i="2"/>
  <c r="K1375" i="2" s="1"/>
  <c r="BK1445" i="2"/>
  <c r="K1445" i="2" s="1"/>
  <c r="BK1508" i="2"/>
  <c r="K1508" i="2" s="1"/>
  <c r="BK1443" i="2"/>
  <c r="K1443" i="2" s="1"/>
  <c r="BK1581" i="2"/>
  <c r="K1581" i="2" s="1"/>
  <c r="BK918" i="2"/>
  <c r="K918" i="2" s="1"/>
  <c r="BK980" i="2"/>
  <c r="K980" i="2" s="1"/>
  <c r="BK1062" i="2"/>
  <c r="K1062" i="2" s="1"/>
  <c r="BK1148" i="2"/>
  <c r="K1148" i="2" s="1"/>
  <c r="BK1215" i="2"/>
  <c r="K1215" i="2" s="1"/>
  <c r="BK1156" i="2"/>
  <c r="BK1223" i="2"/>
  <c r="K1223" i="2" s="1"/>
  <c r="BK1319" i="2"/>
  <c r="K1319" i="2" s="1"/>
  <c r="BK1381" i="2"/>
  <c r="K1381" i="2" s="1"/>
  <c r="BK1542" i="2"/>
  <c r="K1542" i="2" s="1"/>
  <c r="BK1584" i="2"/>
  <c r="K1584" i="2" s="1"/>
  <c r="BK894" i="2"/>
  <c r="K894" i="2" s="1"/>
  <c r="BK965" i="2"/>
  <c r="K965" i="2" s="1"/>
  <c r="BK914" i="2"/>
  <c r="K914" i="2" s="1"/>
  <c r="BK937" i="2"/>
  <c r="K937" i="2" s="1"/>
  <c r="BK984" i="2"/>
  <c r="BK1033" i="2"/>
  <c r="K1033" i="2" s="1"/>
  <c r="BK981" i="2"/>
  <c r="K981" i="2" s="1"/>
  <c r="BK1051" i="2"/>
  <c r="K1051" i="2" s="1"/>
  <c r="BK1109" i="2"/>
  <c r="K1109" i="2" s="1"/>
  <c r="BK1181" i="2"/>
  <c r="K1181" i="2" s="1"/>
  <c r="BK1261" i="2"/>
  <c r="K1261" i="2" s="1"/>
  <c r="BK1334" i="2"/>
  <c r="K1334" i="2" s="1"/>
  <c r="BK1415" i="2"/>
  <c r="K1415" i="2" s="1"/>
  <c r="BK1480" i="2"/>
  <c r="K1480" i="2" s="1"/>
  <c r="BK1562" i="2"/>
  <c r="K1562" i="2" s="1"/>
  <c r="BK1603" i="2"/>
  <c r="K1603" i="2" s="1"/>
  <c r="BK917" i="2"/>
  <c r="K917" i="2" s="1"/>
  <c r="BK935" i="2"/>
  <c r="K935" i="2" s="1"/>
  <c r="BK959" i="2"/>
  <c r="K959" i="2" s="1"/>
  <c r="BK999" i="2"/>
  <c r="K999" i="2" s="1"/>
  <c r="BK989" i="2"/>
  <c r="K989" i="2" s="1"/>
  <c r="BK992" i="2"/>
  <c r="K992" i="2" s="1"/>
  <c r="BK1049" i="2"/>
  <c r="K1049" i="2" s="1"/>
  <c r="BK1079" i="2"/>
  <c r="K1079" i="2" s="1"/>
  <c r="BK1137" i="2"/>
  <c r="K1137" i="2" s="1"/>
  <c r="BK1190" i="2"/>
  <c r="K1190" i="2" s="1"/>
  <c r="BK1256" i="2"/>
  <c r="K1256" i="2" s="1"/>
  <c r="BK1321" i="2"/>
  <c r="K1321" i="2" s="1"/>
  <c r="BK1393" i="2"/>
  <c r="K1393" i="2" s="1"/>
  <c r="BK1460" i="2"/>
  <c r="K1460" i="2" s="1"/>
  <c r="BK1512" i="2"/>
  <c r="K1512" i="2" s="1"/>
  <c r="BK1585" i="2"/>
  <c r="K1585" i="2" s="1"/>
  <c r="BK1604" i="2"/>
  <c r="K1604" i="2" s="1"/>
  <c r="BK979" i="2"/>
  <c r="K979" i="2" s="1"/>
  <c r="BK956" i="2"/>
  <c r="K956" i="2" s="1"/>
  <c r="BK986" i="2"/>
  <c r="K986" i="2" s="1"/>
  <c r="BK967" i="2"/>
  <c r="K967" i="2" s="1"/>
  <c r="BK1015" i="2"/>
  <c r="K1015" i="2" s="1"/>
  <c r="BK1064" i="2"/>
  <c r="K1064" i="2" s="1"/>
  <c r="BK1105" i="2"/>
  <c r="K1105" i="2" s="1"/>
  <c r="BK1146" i="2"/>
  <c r="K1146" i="2" s="1"/>
  <c r="BK1180" i="2"/>
  <c r="K1180" i="2" s="1"/>
  <c r="BK1221" i="2"/>
  <c r="K1221" i="2" s="1"/>
  <c r="BK1267" i="2"/>
  <c r="K1267" i="2" s="1"/>
  <c r="BK1326" i="2"/>
  <c r="K1326" i="2" s="1"/>
  <c r="BK1389" i="2"/>
  <c r="K1389" i="2" s="1"/>
  <c r="BK1441" i="2"/>
  <c r="K1441" i="2" s="1"/>
  <c r="BK1497" i="2"/>
  <c r="K1497" i="2" s="1"/>
  <c r="BK1571" i="2"/>
  <c r="K1571" i="2" s="1"/>
  <c r="BK1592" i="2"/>
  <c r="K1592" i="2" s="1"/>
  <c r="BK1606" i="2"/>
  <c r="K1606" i="2" s="1"/>
  <c r="BK962" i="2"/>
  <c r="K962" i="2" s="1"/>
  <c r="BK990" i="2"/>
  <c r="K990" i="2" s="1"/>
  <c r="BK1030" i="2"/>
  <c r="K1030" i="2" s="1"/>
  <c r="BK1060" i="2"/>
  <c r="K1060" i="2" s="1"/>
  <c r="BK1086" i="2"/>
  <c r="K1086" i="2" s="1"/>
  <c r="BK1134" i="2"/>
  <c r="K1134" i="2" s="1"/>
  <c r="BK1170" i="2"/>
  <c r="K1170" i="2" s="1"/>
  <c r="BK1201" i="2"/>
  <c r="K1201" i="2" s="1"/>
  <c r="BK1238" i="2"/>
  <c r="K1238" i="2" s="1"/>
  <c r="BK1268" i="2"/>
  <c r="K1268" i="2" s="1"/>
  <c r="BK1302" i="2"/>
  <c r="K1302" i="2" s="1"/>
  <c r="BK1340" i="2"/>
  <c r="K1340" i="2" s="1"/>
  <c r="BK1394" i="2"/>
  <c r="K1394" i="2" s="1"/>
  <c r="BK1444" i="2"/>
  <c r="K1444" i="2" s="1"/>
  <c r="BK1495" i="2"/>
  <c r="K1495" i="2" s="1"/>
  <c r="BK1537" i="2"/>
  <c r="K1537" i="2" s="1"/>
  <c r="BK1579" i="2"/>
  <c r="K1579" i="2" s="1"/>
  <c r="BK1601" i="2"/>
  <c r="K1601" i="2" s="1"/>
  <c r="BK1611" i="2"/>
  <c r="K1611" i="2" s="1"/>
  <c r="BK805" i="2"/>
  <c r="K805" i="2" s="1"/>
  <c r="BK782" i="2"/>
  <c r="K782" i="2" s="1"/>
  <c r="BK766" i="2"/>
  <c r="K766" i="2" s="1"/>
  <c r="BK801" i="2"/>
  <c r="K801" i="2" s="1"/>
  <c r="BK844" i="2"/>
  <c r="K844" i="2" s="1"/>
  <c r="BK905" i="2"/>
  <c r="K905" i="2" s="1"/>
  <c r="BK961" i="2"/>
  <c r="K961" i="2" s="1"/>
  <c r="BK1053" i="2"/>
  <c r="K1053" i="2" s="1"/>
  <c r="BK1011" i="2"/>
  <c r="K1011" i="2" s="1"/>
  <c r="BK1110" i="2"/>
  <c r="K1110" i="2" s="1"/>
  <c r="BK1207" i="2"/>
  <c r="K1207" i="2" s="1"/>
  <c r="BK1309" i="2"/>
  <c r="K1309" i="2" s="1"/>
  <c r="BK1398" i="2"/>
  <c r="K1398" i="2" s="1"/>
  <c r="BK1475" i="2"/>
  <c r="K1475" i="2" s="1"/>
  <c r="BK1588" i="2"/>
  <c r="K1588" i="2" s="1"/>
  <c r="BK746" i="2"/>
  <c r="K746" i="2" s="1"/>
  <c r="BK695" i="2"/>
  <c r="K695" i="2" s="1"/>
  <c r="BK730" i="2"/>
  <c r="K730" i="2" s="1"/>
  <c r="BK771" i="2"/>
  <c r="K771" i="2" s="1"/>
  <c r="BK824" i="2"/>
  <c r="K824" i="2" s="1"/>
  <c r="BK906" i="2"/>
  <c r="K906" i="2" s="1"/>
  <c r="BK977" i="2"/>
  <c r="K977" i="2" s="1"/>
  <c r="BK1082" i="2"/>
  <c r="K1082" i="2" s="1"/>
  <c r="BK1184" i="2"/>
  <c r="K1184" i="2" s="1"/>
  <c r="BK1284" i="2"/>
  <c r="K1284" i="2" s="1"/>
  <c r="BK1311" i="2"/>
  <c r="K1311" i="2" s="1"/>
  <c r="BK1400" i="2"/>
  <c r="K1400" i="2" s="1"/>
  <c r="BK1477" i="2"/>
  <c r="K1477" i="2" s="1"/>
  <c r="BK1538" i="2"/>
  <c r="K1538" i="2" s="1"/>
  <c r="BK758" i="2"/>
  <c r="K758" i="2" s="1"/>
  <c r="BK732" i="2"/>
  <c r="K732" i="2" s="1"/>
  <c r="BK762" i="2"/>
  <c r="K762" i="2" s="1"/>
  <c r="BK812" i="2"/>
  <c r="K812" i="2" s="1"/>
  <c r="BK909" i="2"/>
  <c r="K909" i="2" s="1"/>
  <c r="BK988" i="2"/>
  <c r="K988" i="2" s="1"/>
  <c r="BK1090" i="2"/>
  <c r="K1090" i="2" s="1"/>
  <c r="BK1192" i="2"/>
  <c r="K1192" i="2" s="1"/>
  <c r="BK1292" i="2"/>
  <c r="K1292" i="2" s="1"/>
  <c r="BK1387" i="2"/>
  <c r="K1387" i="2" s="1"/>
  <c r="BK1461" i="2"/>
  <c r="K1461" i="2" s="1"/>
  <c r="BK1482" i="2"/>
  <c r="K1482" i="2" s="1"/>
  <c r="BK1546" i="2"/>
  <c r="K1546" i="2" s="1"/>
  <c r="BK794" i="2"/>
  <c r="K794" i="2" s="1"/>
  <c r="BK778" i="2"/>
  <c r="K778" i="2" s="1"/>
  <c r="BK846" i="2"/>
  <c r="K846" i="2" s="1"/>
  <c r="BK927" i="2"/>
  <c r="K927" i="2" s="1"/>
  <c r="BK1018" i="2"/>
  <c r="K1018" i="2" s="1"/>
  <c r="BK1107" i="2"/>
  <c r="K1107" i="2" s="1"/>
  <c r="BK1206" i="2"/>
  <c r="K1206" i="2" s="1"/>
  <c r="BK1307" i="2"/>
  <c r="K1307" i="2" s="1"/>
  <c r="BK1396" i="2"/>
  <c r="K1396" i="2" s="1"/>
  <c r="BK1468" i="2"/>
  <c r="K1468" i="2" s="1"/>
  <c r="BK1493" i="2"/>
  <c r="K1493" i="2" s="1"/>
  <c r="BK1560" i="2"/>
  <c r="K1560" i="2" s="1"/>
  <c r="BK864" i="2"/>
  <c r="BK869" i="2"/>
  <c r="K869" i="2" s="1"/>
  <c r="BK939" i="2"/>
  <c r="BK1040" i="2"/>
  <c r="BK1128" i="2"/>
  <c r="K1128" i="2" s="1"/>
  <c r="BK1154" i="2"/>
  <c r="K1154" i="2" s="1"/>
  <c r="BK1257" i="2"/>
  <c r="K1257" i="2" s="1"/>
  <c r="BK1348" i="2"/>
  <c r="K1348" i="2" s="1"/>
  <c r="BK1435" i="2"/>
  <c r="K1435" i="2" s="1"/>
  <c r="BK1510" i="2"/>
  <c r="K1510" i="2" s="1"/>
  <c r="BK1558" i="2"/>
  <c r="K1558" i="2" s="1"/>
  <c r="BK829" i="2"/>
  <c r="K829" i="2" s="1"/>
  <c r="BK873" i="2"/>
  <c r="K873" i="2" s="1"/>
  <c r="BK798" i="2"/>
  <c r="K798" i="2" s="1"/>
  <c r="BK807" i="2"/>
  <c r="K807" i="2" s="1"/>
  <c r="BK853" i="2"/>
  <c r="K853" i="2" s="1"/>
  <c r="BK886" i="2"/>
  <c r="K886" i="2" s="1"/>
  <c r="BK850" i="2"/>
  <c r="K850" i="2" s="1"/>
  <c r="BK913" i="2"/>
  <c r="K913" i="2" s="1"/>
  <c r="BK974" i="2"/>
  <c r="K974" i="2" s="1"/>
  <c r="BK1067" i="2"/>
  <c r="K1067" i="2" s="1"/>
  <c r="BK1164" i="2"/>
  <c r="K1164" i="2" s="1"/>
  <c r="BK1252" i="2"/>
  <c r="K1252" i="2" s="1"/>
  <c r="BK1342" i="2"/>
  <c r="K1342" i="2" s="1"/>
  <c r="BK1422" i="2"/>
  <c r="K1422" i="2" s="1"/>
  <c r="BK1533" i="2"/>
  <c r="K1533" i="2" s="1"/>
  <c r="BK1587" i="2"/>
  <c r="K1587" i="2" s="1"/>
  <c r="BK841" i="2"/>
  <c r="K841" i="2" s="1"/>
  <c r="BK836" i="2"/>
  <c r="K836" i="2" s="1"/>
  <c r="BK818" i="2"/>
  <c r="K818" i="2" s="1"/>
  <c r="BK851" i="2"/>
  <c r="K851" i="2" s="1"/>
  <c r="BK872" i="2"/>
  <c r="K872" i="2" s="1"/>
  <c r="BK916" i="2"/>
  <c r="K916" i="2" s="1"/>
  <c r="BK900" i="2"/>
  <c r="K900" i="2" s="1"/>
  <c r="BK934" i="2"/>
  <c r="K934" i="2" s="1"/>
  <c r="BK987" i="2"/>
  <c r="K987" i="2" s="1"/>
  <c r="BK1063" i="2"/>
  <c r="K1063" i="2" s="1"/>
  <c r="BK1140" i="2"/>
  <c r="K1140" i="2" s="1"/>
  <c r="BK1218" i="2"/>
  <c r="K1218" i="2" s="1"/>
  <c r="BK1300" i="2"/>
  <c r="K1300" i="2" s="1"/>
  <c r="BK1385" i="2"/>
  <c r="K1385" i="2" s="1"/>
  <c r="BK1456" i="2"/>
  <c r="K1456" i="2" s="1"/>
  <c r="BK1557" i="2"/>
  <c r="K1557" i="2" s="1"/>
  <c r="BK1586" i="2"/>
  <c r="K1586" i="2" s="1"/>
  <c r="BK819" i="2"/>
  <c r="K819" i="2" s="1"/>
  <c r="BK849" i="2"/>
  <c r="K849" i="2" s="1"/>
  <c r="BK923" i="2"/>
  <c r="K923" i="2" s="1"/>
  <c r="BK897" i="2"/>
  <c r="K897" i="2" s="1"/>
  <c r="BK924" i="2"/>
  <c r="K924" i="2" s="1"/>
  <c r="BK951" i="2"/>
  <c r="K951" i="2" s="1"/>
  <c r="BK973" i="2"/>
  <c r="K973" i="2" s="1"/>
  <c r="BK1023" i="2"/>
  <c r="K1023" i="2" s="1"/>
  <c r="BK1056" i="2"/>
  <c r="K1056" i="2" s="1"/>
  <c r="BK1092" i="2"/>
  <c r="K1092" i="2" s="1"/>
  <c r="BK1153" i="2"/>
  <c r="K1153" i="2" s="1"/>
  <c r="BK1213" i="2"/>
  <c r="K1213" i="2" s="1"/>
  <c r="BK1285" i="2"/>
  <c r="K1285" i="2" s="1"/>
  <c r="BK1354" i="2"/>
  <c r="K1354" i="2" s="1"/>
  <c r="BK1423" i="2"/>
  <c r="K1423" i="2" s="1"/>
  <c r="BK1530" i="2"/>
  <c r="K1530" i="2" s="1"/>
  <c r="BK1564" i="2"/>
  <c r="K1564" i="2" s="1"/>
  <c r="BK1589" i="2"/>
  <c r="K1589" i="2" s="1"/>
  <c r="BK854" i="2"/>
  <c r="K854" i="2" s="1"/>
  <c r="BK852" i="2"/>
  <c r="K852" i="2" s="1"/>
  <c r="BK870" i="2"/>
  <c r="K870" i="2" s="1"/>
  <c r="BK953" i="2"/>
  <c r="K953" i="2" s="1"/>
  <c r="BK1022" i="2"/>
  <c r="K1022" i="2" s="1"/>
  <c r="BK1059" i="2"/>
  <c r="K1059" i="2" s="1"/>
  <c r="BK1073" i="2"/>
  <c r="K1073" i="2" s="1"/>
  <c r="BK1108" i="2"/>
  <c r="K1108" i="2" s="1"/>
  <c r="BK1145" i="2"/>
  <c r="K1145" i="2" s="1"/>
  <c r="BK1169" i="2"/>
  <c r="K1169" i="2" s="1"/>
  <c r="BK1194" i="2"/>
  <c r="K1194" i="2" s="1"/>
  <c r="BK1242" i="2"/>
  <c r="K1242" i="2" s="1"/>
  <c r="BK1298" i="2"/>
  <c r="BK1356" i="2"/>
  <c r="K1356" i="2" s="1"/>
  <c r="BK1417" i="2"/>
  <c r="K1417" i="2" s="1"/>
  <c r="BK1470" i="2"/>
  <c r="K1470" i="2" s="1"/>
  <c r="BK1543" i="2"/>
  <c r="K1543" i="2" s="1"/>
  <c r="BK1574" i="2"/>
  <c r="K1574" i="2" s="1"/>
  <c r="BK1597" i="2"/>
  <c r="K1597" i="2" s="1"/>
  <c r="BK998" i="2"/>
  <c r="K998" i="2" s="1"/>
  <c r="BK1042" i="2"/>
  <c r="K1042" i="2" s="1"/>
  <c r="BK1068" i="2"/>
  <c r="K1068" i="2" s="1"/>
  <c r="BK1121" i="2"/>
  <c r="K1121" i="2" s="1"/>
  <c r="BK1173" i="2"/>
  <c r="K1173" i="2" s="1"/>
  <c r="BK1226" i="2"/>
  <c r="K1226" i="2" s="1"/>
  <c r="BK1286" i="2"/>
  <c r="BK1343" i="2"/>
  <c r="K1343" i="2" s="1"/>
  <c r="BK1012" i="2"/>
  <c r="K1012" i="2" s="1"/>
  <c r="BK1111" i="2"/>
  <c r="K1111" i="2" s="1"/>
  <c r="BK1208" i="2"/>
  <c r="K1208" i="2" s="1"/>
  <c r="BK1310" i="2"/>
  <c r="K1310" i="2" s="1"/>
  <c r="BK1399" i="2"/>
  <c r="K1399" i="2" s="1"/>
  <c r="BK1476" i="2"/>
  <c r="K1476" i="2" s="1"/>
  <c r="BK1614" i="2"/>
  <c r="K1614" i="2" s="1"/>
  <c r="BK985" i="2"/>
  <c r="K985" i="2" s="1"/>
  <c r="BK1035" i="2"/>
  <c r="K1035" i="2" s="1"/>
  <c r="BK1074" i="2"/>
  <c r="BK1135" i="2"/>
  <c r="K1135" i="2" s="1"/>
  <c r="BK1200" i="2"/>
  <c r="K1200" i="2" s="1"/>
  <c r="BK1266" i="2"/>
  <c r="K1266" i="2" s="1"/>
  <c r="BK1333" i="2"/>
  <c r="K1333" i="2" s="1"/>
  <c r="BK1404" i="2"/>
  <c r="K1404" i="2" s="1"/>
  <c r="BK1466" i="2"/>
  <c r="K1466" i="2" s="1"/>
  <c r="BK1526" i="2"/>
  <c r="K1526" i="2" s="1"/>
  <c r="BK1312" i="2"/>
  <c r="K1312" i="2" s="1"/>
  <c r="BK1401" i="2"/>
  <c r="K1401" i="2" s="1"/>
  <c r="BK1478" i="2"/>
  <c r="K1478" i="2" s="1"/>
  <c r="BK1539" i="2"/>
  <c r="K1539" i="2" s="1"/>
  <c r="BK1034" i="2"/>
  <c r="K1034" i="2" s="1"/>
  <c r="BK1084" i="2"/>
  <c r="K1084" i="2" s="1"/>
  <c r="BK1136" i="2"/>
  <c r="K1136" i="2" s="1"/>
  <c r="BK1193" i="2"/>
  <c r="K1193" i="2" s="1"/>
  <c r="BK1272" i="2"/>
  <c r="K1272" i="2" s="1"/>
  <c r="BK1341" i="2"/>
  <c r="K1341" i="2" s="1"/>
  <c r="BK1408" i="2"/>
  <c r="K1408" i="2" s="1"/>
  <c r="BK1473" i="2"/>
  <c r="K1473" i="2" s="1"/>
  <c r="BK1531" i="2"/>
  <c r="K1531" i="2" s="1"/>
  <c r="BK1569" i="2"/>
  <c r="K1569" i="2" s="1"/>
  <c r="BK1593" i="2"/>
  <c r="BK1483" i="2"/>
  <c r="K1483" i="2" s="1"/>
  <c r="BK1547" i="2"/>
  <c r="BK1093" i="2"/>
  <c r="K1093" i="2" s="1"/>
  <c r="BK1165" i="2"/>
  <c r="K1165" i="2" s="1"/>
  <c r="BK1229" i="2"/>
  <c r="K1229" i="2" s="1"/>
  <c r="BK1295" i="2"/>
  <c r="K1295" i="2" s="1"/>
  <c r="BK1361" i="2"/>
  <c r="K1361" i="2" s="1"/>
  <c r="BK1424" i="2"/>
  <c r="K1424" i="2" s="1"/>
  <c r="BK1488" i="2"/>
  <c r="K1488" i="2" s="1"/>
  <c r="BK1541" i="2"/>
  <c r="K1541" i="2" s="1"/>
  <c r="BK1575" i="2"/>
  <c r="K1575" i="2" s="1"/>
  <c r="BK1599" i="2"/>
  <c r="K1599" i="2" s="1"/>
  <c r="BK1494" i="2"/>
  <c r="K1494" i="2" s="1"/>
  <c r="BK1617" i="2"/>
  <c r="K1617" i="2" s="1"/>
  <c r="BK1179" i="2"/>
  <c r="K1179" i="2" s="1"/>
  <c r="BK1246" i="2"/>
  <c r="K1246" i="2" s="1"/>
  <c r="BK1317" i="2"/>
  <c r="K1317" i="2" s="1"/>
  <c r="BK1388" i="2"/>
  <c r="K1388" i="2" s="1"/>
  <c r="BK1437" i="2"/>
  <c r="K1437" i="2" s="1"/>
  <c r="BK1155" i="2"/>
  <c r="K1155" i="2" s="1"/>
  <c r="BK1258" i="2"/>
  <c r="K1258" i="2" s="1"/>
  <c r="BK1349" i="2"/>
  <c r="K1349" i="2" s="1"/>
  <c r="BK1436" i="2"/>
  <c r="K1436" i="2" s="1"/>
  <c r="BK1511" i="2"/>
  <c r="K1511" i="2" s="1"/>
  <c r="BK1618" i="2"/>
  <c r="K1618" i="2" s="1"/>
  <c r="BK993" i="2"/>
  <c r="BK1046" i="2"/>
  <c r="K1046" i="2" s="1"/>
  <c r="BK1071" i="2"/>
  <c r="K1071" i="2" s="1"/>
  <c r="BK1112" i="2"/>
  <c r="K1112" i="2" s="1"/>
  <c r="BK1163" i="2"/>
  <c r="K1163" i="2" s="1"/>
  <c r="BK1197" i="2"/>
  <c r="K1197" i="2" s="1"/>
  <c r="BK1249" i="2"/>
  <c r="K1249" i="2" s="1"/>
  <c r="BK1301" i="2"/>
  <c r="BK1358" i="2"/>
  <c r="K1358" i="2" s="1"/>
  <c r="BK1416" i="2"/>
  <c r="K1416" i="2" s="1"/>
  <c r="BK1471" i="2"/>
  <c r="K1471" i="2" s="1"/>
  <c r="BK1527" i="2"/>
  <c r="K1527" i="2" s="1"/>
  <c r="BK1565" i="2"/>
  <c r="K1565" i="2" s="1"/>
  <c r="BK1590" i="2"/>
  <c r="BK1607" i="2"/>
  <c r="K1607" i="2" s="1"/>
  <c r="BK1613" i="2"/>
  <c r="BK1000" i="2"/>
  <c r="K1000" i="2" s="1"/>
  <c r="BK1047" i="2"/>
  <c r="K1047" i="2" s="1"/>
  <c r="BK1072" i="2"/>
  <c r="K1072" i="2" s="1"/>
  <c r="BK1118" i="2"/>
  <c r="K1118" i="2" s="1"/>
  <c r="BK1157" i="2"/>
  <c r="K1157" i="2" s="1"/>
  <c r="BK1198" i="2"/>
  <c r="K1198" i="2" s="1"/>
  <c r="BK1237" i="2"/>
  <c r="K1237" i="2" s="1"/>
  <c r="BK1281" i="2"/>
  <c r="K1281" i="2" s="1"/>
  <c r="BK1328" i="2"/>
  <c r="BK1384" i="2"/>
  <c r="K1384" i="2" s="1"/>
  <c r="BK1429" i="2"/>
  <c r="K1429" i="2" s="1"/>
  <c r="BK1485" i="2"/>
  <c r="K1485" i="2" s="1"/>
  <c r="BK1534" i="2"/>
  <c r="K1534" i="2" s="1"/>
  <c r="BK1568" i="2"/>
  <c r="K1568" i="2" s="1"/>
  <c r="BK1591" i="2"/>
  <c r="K1591" i="2" s="1"/>
  <c r="BK1608" i="2"/>
  <c r="K1608" i="2" s="1"/>
  <c r="BK1612" i="2"/>
  <c r="K1612" i="2" s="1"/>
  <c r="BK997" i="2"/>
  <c r="K997" i="2" s="1"/>
  <c r="BK1044" i="2"/>
  <c r="K1044" i="2" s="1"/>
  <c r="BK1078" i="2"/>
  <c r="K1078" i="2" s="1"/>
  <c r="BK1129" i="2"/>
  <c r="K1129" i="2" s="1"/>
  <c r="BK1167" i="2"/>
  <c r="K1167" i="2" s="1"/>
  <c r="BK1209" i="2"/>
  <c r="K1209" i="2" s="1"/>
  <c r="BK1247" i="2"/>
  <c r="K1247" i="2" s="1"/>
  <c r="BK1283" i="2"/>
  <c r="K1283" i="2" s="1"/>
  <c r="BK1320" i="2"/>
  <c r="K1320" i="2" s="1"/>
  <c r="BK1359" i="2"/>
  <c r="K1359" i="2" s="1"/>
  <c r="BK1402" i="2"/>
  <c r="K1402" i="2" s="1"/>
  <c r="BK1455" i="2"/>
  <c r="K1455" i="2" s="1"/>
  <c r="BK1498" i="2"/>
  <c r="K1498" i="2" s="1"/>
  <c r="BK1544" i="2"/>
  <c r="BK1573" i="2"/>
  <c r="K1573" i="2" s="1"/>
  <c r="BK1595" i="2"/>
  <c r="BK1609" i="2"/>
  <c r="K1609" i="2" s="1"/>
  <c r="BK1615" i="2"/>
  <c r="K1615" i="2" s="1"/>
  <c r="BK1032" i="2"/>
  <c r="K1032" i="2" s="1"/>
  <c r="BK1058" i="2"/>
  <c r="K1058" i="2" s="1"/>
  <c r="BK1081" i="2"/>
  <c r="K1081" i="2" s="1"/>
  <c r="BK1130" i="2"/>
  <c r="K1130" i="2" s="1"/>
  <c r="BK1174" i="2"/>
  <c r="K1174" i="2" s="1"/>
  <c r="BK1222" i="2"/>
  <c r="K1222" i="2" s="1"/>
  <c r="BK1254" i="2"/>
  <c r="K1254" i="2" s="1"/>
  <c r="BK1289" i="2"/>
  <c r="K1289" i="2" s="1"/>
  <c r="BK1324" i="2"/>
  <c r="K1324" i="2" s="1"/>
  <c r="BK1353" i="2"/>
  <c r="K1353" i="2" s="1"/>
  <c r="BK1392" i="2"/>
  <c r="K1392" i="2" s="1"/>
  <c r="BK1427" i="2"/>
  <c r="K1427" i="2" s="1"/>
  <c r="BK1469" i="2"/>
  <c r="K1469" i="2" s="1"/>
  <c r="BK1516" i="2"/>
  <c r="K1516" i="2" s="1"/>
  <c r="BK1552" i="2"/>
  <c r="K1552" i="2" s="1"/>
  <c r="BK1580" i="2"/>
  <c r="K1580" i="2" s="1"/>
  <c r="BK1600" i="2"/>
  <c r="K1600" i="2" s="1"/>
  <c r="BK1610" i="2"/>
  <c r="K1610" i="2" s="1"/>
  <c r="BK1616" i="2"/>
  <c r="K1616" i="2" s="1"/>
  <c r="BK95" i="2"/>
  <c r="K95" i="2" s="1"/>
  <c r="BK87" i="2"/>
  <c r="BK83" i="2"/>
  <c r="BK76" i="2"/>
  <c r="BK74" i="2"/>
  <c r="BK81" i="2"/>
  <c r="BK85" i="2"/>
  <c r="BK100" i="2"/>
  <c r="BK118" i="2"/>
  <c r="BK139" i="2"/>
  <c r="BK175" i="2"/>
  <c r="BK210" i="2"/>
  <c r="BK253" i="2"/>
  <c r="BK315" i="2"/>
  <c r="BK398" i="2"/>
  <c r="BK71" i="2"/>
  <c r="BK63" i="2"/>
  <c r="BK59" i="2"/>
  <c r="BK60" i="2"/>
  <c r="BK65" i="2"/>
  <c r="BK79" i="2"/>
  <c r="BK92" i="2"/>
  <c r="BK113" i="2"/>
  <c r="K113" i="2" s="1"/>
  <c r="BK135" i="2"/>
  <c r="BK166" i="2"/>
  <c r="K166" i="2" s="1"/>
  <c r="BK202" i="2"/>
  <c r="BK239" i="2"/>
  <c r="BK299" i="2"/>
  <c r="BK386" i="2"/>
  <c r="BK51" i="2"/>
  <c r="BK53" i="2"/>
  <c r="K53" i="2" s="1"/>
  <c r="BK58" i="2"/>
  <c r="BK64" i="2"/>
  <c r="BK77" i="2"/>
  <c r="BK91" i="2"/>
  <c r="BK114" i="2"/>
  <c r="BK136" i="2"/>
  <c r="BK169" i="2"/>
  <c r="BK204" i="2"/>
  <c r="BK243" i="2"/>
  <c r="BK308" i="2"/>
  <c r="BK394" i="2"/>
  <c r="BK55" i="2"/>
  <c r="BK61" i="2"/>
  <c r="BK72" i="2"/>
  <c r="K72" i="2" s="1"/>
  <c r="BK84" i="2"/>
  <c r="BK99" i="2"/>
  <c r="BK117" i="2"/>
  <c r="K117" i="2" s="1"/>
  <c r="BK141" i="2"/>
  <c r="K141" i="2" s="1"/>
  <c r="BK178" i="2"/>
  <c r="BK212" i="2"/>
  <c r="BK260" i="2"/>
  <c r="BK325" i="2"/>
  <c r="K325" i="2" s="1"/>
  <c r="BK411" i="2"/>
  <c r="BK70" i="2"/>
  <c r="BK82" i="2"/>
  <c r="BK88" i="2"/>
  <c r="BK110" i="2"/>
  <c r="BK125" i="2"/>
  <c r="BK148" i="2"/>
  <c r="BK183" i="2"/>
  <c r="BK220" i="2"/>
  <c r="BK273" i="2"/>
  <c r="BK345" i="2"/>
  <c r="BK434" i="2"/>
  <c r="BK728" i="2"/>
  <c r="BK130" i="2"/>
  <c r="BK123" i="2"/>
  <c r="BK111" i="2"/>
  <c r="BK102" i="2"/>
  <c r="BK98" i="2"/>
  <c r="K98" i="2" s="1"/>
  <c r="BK101" i="2"/>
  <c r="BK109" i="2"/>
  <c r="K109" i="2" s="1"/>
  <c r="BK116" i="2"/>
  <c r="BK133" i="2"/>
  <c r="BK156" i="2"/>
  <c r="K156" i="2" s="1"/>
  <c r="BK188" i="2"/>
  <c r="K188" i="2" s="1"/>
  <c r="BK221" i="2"/>
  <c r="BK275" i="2"/>
  <c r="BK343" i="2"/>
  <c r="K343" i="2" s="1"/>
  <c r="BK428" i="2"/>
  <c r="BK1377" i="2"/>
  <c r="BK972" i="2"/>
  <c r="BK198" i="2"/>
  <c r="BK177" i="2"/>
  <c r="BK147" i="2"/>
  <c r="BK137" i="2"/>
  <c r="BK129" i="2"/>
  <c r="BK126" i="2"/>
  <c r="BK132" i="2"/>
  <c r="BK140" i="2"/>
  <c r="K140" i="2" s="1"/>
  <c r="BK158" i="2"/>
  <c r="BK187" i="2"/>
  <c r="BK218" i="2"/>
  <c r="BK261" i="2"/>
  <c r="K261" i="2" s="1"/>
  <c r="BK318" i="2"/>
  <c r="K318" i="2" s="1"/>
  <c r="BK397" i="2"/>
  <c r="K397" i="2" s="1"/>
  <c r="BK493" i="2"/>
  <c r="BK1621" i="2"/>
  <c r="BK1576" i="2"/>
  <c r="BK1297" i="2"/>
  <c r="BK311" i="2"/>
  <c r="BK248" i="2"/>
  <c r="BK216" i="2"/>
  <c r="BK194" i="2"/>
  <c r="BK180" i="2"/>
  <c r="K180" i="2" s="1"/>
  <c r="BK172" i="2"/>
  <c r="BK176" i="2"/>
  <c r="BK186" i="2"/>
  <c r="BK209" i="2"/>
  <c r="BK234" i="2"/>
  <c r="BK282" i="2"/>
  <c r="BK352" i="2"/>
  <c r="BK435" i="2"/>
  <c r="BK526" i="2"/>
  <c r="K526" i="2" s="1"/>
  <c r="BK628" i="2"/>
  <c r="BK1629" i="2"/>
  <c r="BK1625" i="2"/>
  <c r="BK1620" i="2"/>
  <c r="BK1556" i="2"/>
  <c r="K1556" i="2" s="1"/>
  <c r="BK562" i="2"/>
  <c r="K562" i="2" s="1"/>
  <c r="BK441" i="2"/>
  <c r="BK353" i="2"/>
  <c r="BK294" i="2"/>
  <c r="BK258" i="2"/>
  <c r="BK238" i="2"/>
  <c r="BK251" i="2"/>
  <c r="BK278" i="2"/>
  <c r="BK320" i="2"/>
  <c r="BK381" i="2"/>
  <c r="BK469" i="2"/>
  <c r="BK569" i="2"/>
  <c r="BK668" i="2"/>
  <c r="BK772" i="2"/>
  <c r="BK881" i="2"/>
  <c r="K881" i="2" s="1"/>
  <c r="BK1096" i="2"/>
  <c r="K1096" i="2" s="1"/>
  <c r="BK533" i="2"/>
  <c r="K533" i="2" s="1"/>
  <c r="BK517" i="2"/>
  <c r="K517" i="2" s="1"/>
  <c r="BK539" i="2"/>
  <c r="K539" i="2" s="1"/>
  <c r="BK570" i="2"/>
  <c r="K570" i="2" s="1"/>
  <c r="BK600" i="2"/>
  <c r="K600" i="2" s="1"/>
  <c r="BK649" i="2"/>
  <c r="K649" i="2" s="1"/>
  <c r="BK698" i="2"/>
  <c r="K698" i="2" s="1"/>
  <c r="BK822" i="2"/>
  <c r="K822" i="2" s="1"/>
  <c r="BK915" i="2"/>
  <c r="K915" i="2" s="1"/>
  <c r="BK1008" i="2"/>
  <c r="K1008" i="2" s="1"/>
  <c r="BK1161" i="2"/>
  <c r="K1161" i="2" s="1"/>
  <c r="BK1263" i="2"/>
  <c r="K1263" i="2" s="1"/>
  <c r="BK1363" i="2"/>
  <c r="K1363" i="2" s="1"/>
  <c r="BK1449" i="2"/>
  <c r="K1449" i="2" s="1"/>
  <c r="BK1518" i="2"/>
  <c r="K1518" i="2" s="1"/>
  <c r="BK480" i="2"/>
  <c r="K480" i="2" s="1"/>
  <c r="BK509" i="2"/>
  <c r="K509" i="2" s="1"/>
  <c r="BK536" i="2"/>
  <c r="K536" i="2" s="1"/>
  <c r="BK579" i="2"/>
  <c r="K579" i="2" s="1"/>
  <c r="BK618" i="2"/>
  <c r="K618" i="2" s="1"/>
  <c r="BK713" i="2"/>
  <c r="K713" i="2" s="1"/>
  <c r="BK804" i="2"/>
  <c r="K804" i="2" s="1"/>
  <c r="BK891" i="2"/>
  <c r="K891" i="2" s="1"/>
  <c r="BK994" i="2"/>
  <c r="K994" i="2" s="1"/>
  <c r="BK1114" i="2"/>
  <c r="K1114" i="2" s="1"/>
  <c r="BK1260" i="2"/>
  <c r="K1260" i="2" s="1"/>
  <c r="BK1360" i="2"/>
  <c r="K1360" i="2" s="1"/>
  <c r="BK1450" i="2"/>
  <c r="K1450" i="2" s="1"/>
  <c r="BK1521" i="2"/>
  <c r="K1521" i="2" s="1"/>
  <c r="BK525" i="2"/>
  <c r="K525" i="2" s="1"/>
  <c r="BK529" i="2"/>
  <c r="K529" i="2" s="1"/>
  <c r="BK531" i="2"/>
  <c r="K531" i="2" s="1"/>
  <c r="BK585" i="2"/>
  <c r="K585" i="2" s="1"/>
  <c r="BK720" i="2"/>
  <c r="K720" i="2" s="1"/>
  <c r="BK809" i="2"/>
  <c r="K809" i="2" s="1"/>
  <c r="BK907" i="2"/>
  <c r="BK1017" i="2"/>
  <c r="K1017" i="2" s="1"/>
  <c r="BK1125" i="2"/>
  <c r="K1125" i="2" s="1"/>
  <c r="BK1232" i="2"/>
  <c r="K1232" i="2" s="1"/>
  <c r="BK1365" i="2"/>
  <c r="K1365" i="2" s="1"/>
  <c r="BK1453" i="2"/>
  <c r="K1453" i="2" s="1"/>
  <c r="BK1525" i="2"/>
  <c r="K1525" i="2" s="1"/>
  <c r="BK604" i="2"/>
  <c r="K604" i="2" s="1"/>
  <c r="BK616" i="2"/>
  <c r="K616" i="2" s="1"/>
  <c r="BK674" i="2"/>
  <c r="K674" i="2" s="1"/>
  <c r="BK734" i="2"/>
  <c r="K734" i="2" s="1"/>
  <c r="BK826" i="2"/>
  <c r="K826" i="2" s="1"/>
  <c r="BK920" i="2"/>
  <c r="K920" i="2" s="1"/>
  <c r="BK1029" i="2"/>
  <c r="K1029" i="2" s="1"/>
  <c r="BK1150" i="2"/>
  <c r="K1150" i="2" s="1"/>
  <c r="BK1251" i="2"/>
  <c r="K1251" i="2" s="1"/>
  <c r="BK1383" i="2"/>
  <c r="K1383" i="2" s="1"/>
  <c r="BK1464" i="2"/>
  <c r="K1464" i="2" s="1"/>
  <c r="BK1535" i="2"/>
  <c r="K1535" i="2" s="1"/>
  <c r="BK677" i="2"/>
  <c r="K677" i="2" s="1"/>
  <c r="BK731" i="2"/>
  <c r="K731" i="2" s="1"/>
  <c r="BK784" i="2"/>
  <c r="K784" i="2" s="1"/>
  <c r="BK859" i="2"/>
  <c r="K859" i="2" s="1"/>
  <c r="BK946" i="2"/>
  <c r="K946" i="2" s="1"/>
  <c r="BK1055" i="2"/>
  <c r="K1055" i="2" s="1"/>
  <c r="BK1175" i="2"/>
  <c r="K1175" i="2" s="1"/>
  <c r="BK1274" i="2"/>
  <c r="K1274" i="2" s="1"/>
  <c r="BK1366" i="2"/>
  <c r="K1366" i="2" s="1"/>
  <c r="BK1479" i="2"/>
  <c r="K1479" i="2" s="1"/>
  <c r="BK1548" i="2"/>
  <c r="K1548" i="2" s="1"/>
  <c r="BK551" i="2"/>
  <c r="K551" i="2" s="1"/>
  <c r="BK606" i="2"/>
  <c r="K606" i="2" s="1"/>
  <c r="BK557" i="2"/>
  <c r="K557" i="2" s="1"/>
  <c r="BK591" i="2"/>
  <c r="K591" i="2" s="1"/>
  <c r="BK612" i="2"/>
  <c r="K612" i="2" s="1"/>
  <c r="BK647" i="2"/>
  <c r="K647" i="2" s="1"/>
  <c r="BK610" i="2"/>
  <c r="K610" i="2" s="1"/>
  <c r="BK696" i="2"/>
  <c r="K696" i="2" s="1"/>
  <c r="BK861" i="2"/>
  <c r="K861" i="2" s="1"/>
  <c r="BK936" i="2"/>
  <c r="K936" i="2" s="1"/>
  <c r="BK1075" i="2"/>
  <c r="K1075" i="2" s="1"/>
  <c r="BK1176" i="2"/>
  <c r="K1176" i="2" s="1"/>
  <c r="BK1277" i="2"/>
  <c r="K1277" i="2" s="1"/>
  <c r="BK1369" i="2"/>
  <c r="K1369" i="2" s="1"/>
  <c r="BK1448" i="2"/>
  <c r="K1448" i="2" s="1"/>
  <c r="BK1520" i="2"/>
  <c r="K1520" i="2" s="1"/>
  <c r="BK568" i="2"/>
  <c r="K568" i="2" s="1"/>
  <c r="BK589" i="2"/>
  <c r="K589" i="2" s="1"/>
  <c r="BK605" i="2"/>
  <c r="BK643" i="2"/>
  <c r="K643" i="2" s="1"/>
  <c r="BK633" i="2"/>
  <c r="K633" i="2" s="1"/>
  <c r="BK625" i="2"/>
  <c r="K625" i="2" s="1"/>
  <c r="BK657" i="2"/>
  <c r="K657" i="2" s="1"/>
  <c r="BK729" i="2"/>
  <c r="K729" i="2" s="1"/>
  <c r="BK882" i="2"/>
  <c r="K882" i="2" s="1"/>
  <c r="BK944" i="2"/>
  <c r="K944" i="2" s="1"/>
  <c r="BK1038" i="2"/>
  <c r="K1038" i="2" s="1"/>
  <c r="BK1126" i="2"/>
  <c r="K1126" i="2" s="1"/>
  <c r="BK1217" i="2"/>
  <c r="K1217" i="2" s="1"/>
  <c r="BK1306" i="2"/>
  <c r="K1306" i="2" s="1"/>
  <c r="BK1395" i="2"/>
  <c r="K1395" i="2" s="1"/>
  <c r="BK1465" i="2"/>
  <c r="K1465" i="2" s="1"/>
  <c r="BK1529" i="2"/>
  <c r="K1529" i="2" s="1"/>
  <c r="BK627" i="2"/>
  <c r="K627" i="2" s="1"/>
  <c r="BK607" i="2"/>
  <c r="K607" i="2" s="1"/>
  <c r="BK630" i="2"/>
  <c r="K630" i="2" s="1"/>
  <c r="BK624" i="2"/>
  <c r="K624" i="2" s="1"/>
  <c r="BK655" i="2"/>
  <c r="K655" i="2" s="1"/>
  <c r="BK686" i="2"/>
  <c r="K686" i="2" s="1"/>
  <c r="BK719" i="2"/>
  <c r="K719" i="2" s="1"/>
  <c r="BK748" i="2"/>
  <c r="K748" i="2" s="1"/>
  <c r="BK855" i="2"/>
  <c r="K855" i="2" s="1"/>
  <c r="BK941" i="2"/>
  <c r="K941" i="2" s="1"/>
  <c r="BK1024" i="2"/>
  <c r="K1024" i="2" s="1"/>
  <c r="BK1101" i="2"/>
  <c r="K1101" i="2" s="1"/>
  <c r="BK1187" i="2"/>
  <c r="K1187" i="2" s="1"/>
  <c r="BK1278" i="2"/>
  <c r="K1278" i="2" s="1"/>
  <c r="BK1367" i="2"/>
  <c r="K1367" i="2" s="1"/>
  <c r="BK1439" i="2"/>
  <c r="K1439" i="2" s="1"/>
  <c r="BK1505" i="2"/>
  <c r="K1505" i="2" s="1"/>
  <c r="BK1553" i="2"/>
  <c r="K1553" i="2" s="1"/>
  <c r="BK613" i="2"/>
  <c r="K613" i="2" s="1"/>
  <c r="BK637" i="2"/>
  <c r="K637" i="2" s="1"/>
  <c r="BK659" i="2"/>
  <c r="K659" i="2" s="1"/>
  <c r="BK693" i="2"/>
  <c r="K693" i="2" s="1"/>
  <c r="BK721" i="2"/>
  <c r="K721" i="2" s="1"/>
  <c r="BK745" i="2"/>
  <c r="K745" i="2" s="1"/>
  <c r="BK769" i="2"/>
  <c r="K769" i="2" s="1"/>
  <c r="BK797" i="2"/>
  <c r="K797" i="2" s="1"/>
  <c r="BK831" i="2"/>
  <c r="K831" i="2" s="1"/>
  <c r="BK969" i="2"/>
  <c r="K969" i="2" s="1"/>
  <c r="BK1050" i="2"/>
  <c r="K1050" i="2" s="1"/>
  <c r="BK1117" i="2"/>
  <c r="K1117" i="2" s="1"/>
  <c r="BK1195" i="2"/>
  <c r="K1195" i="2" s="1"/>
  <c r="BK1287" i="2"/>
  <c r="K1287" i="2" s="1"/>
  <c r="BK1368" i="2"/>
  <c r="K1368" i="2" s="1"/>
  <c r="BK1438" i="2"/>
  <c r="K1438" i="2" s="1"/>
  <c r="BK1503" i="2"/>
  <c r="K1503" i="2" s="1"/>
  <c r="BK1550" i="2"/>
  <c r="K1550" i="2" s="1"/>
  <c r="BK1582" i="2"/>
  <c r="K1582" i="2" s="1"/>
  <c r="BK463" i="2"/>
  <c r="K463" i="2" s="1"/>
  <c r="BK440" i="2"/>
  <c r="K440" i="2" s="1"/>
  <c r="BK436" i="2"/>
  <c r="K436" i="2" s="1"/>
  <c r="BK457" i="2"/>
  <c r="K457" i="2" s="1"/>
  <c r="BK501" i="2"/>
  <c r="K501" i="2" s="1"/>
  <c r="BK548" i="2"/>
  <c r="K548" i="2" s="1"/>
  <c r="BK603" i="2"/>
  <c r="K603" i="2" s="1"/>
  <c r="BK741" i="2"/>
  <c r="K741" i="2" s="1"/>
  <c r="BK842" i="2"/>
  <c r="K842" i="2" s="1"/>
  <c r="BK971" i="2"/>
  <c r="K971" i="2" s="1"/>
  <c r="BK1091" i="2"/>
  <c r="K1091" i="2" s="1"/>
  <c r="BK1204" i="2"/>
  <c r="K1204" i="2" s="1"/>
  <c r="BK1313" i="2"/>
  <c r="K1313" i="2" s="1"/>
  <c r="BK1407" i="2"/>
  <c r="K1407" i="2" s="1"/>
  <c r="BK1484" i="2"/>
  <c r="K1484" i="2" s="1"/>
  <c r="BK409" i="2"/>
  <c r="K409" i="2" s="1"/>
  <c r="BK372" i="2"/>
  <c r="K372" i="2" s="1"/>
  <c r="BK403" i="2"/>
  <c r="K403" i="2" s="1"/>
  <c r="BK444" i="2"/>
  <c r="K444" i="2" s="1"/>
  <c r="BK491" i="2"/>
  <c r="K491" i="2" s="1"/>
  <c r="BK614" i="2"/>
  <c r="K614" i="2" s="1"/>
  <c r="BK723" i="2"/>
  <c r="K723" i="2" s="1"/>
  <c r="BK820" i="2"/>
  <c r="K820" i="2" s="1"/>
  <c r="BK933" i="2"/>
  <c r="K933" i="2" s="1"/>
  <c r="BK1095" i="2"/>
  <c r="K1095" i="2" s="1"/>
  <c r="BK1212" i="2"/>
  <c r="K1212" i="2" s="1"/>
  <c r="BK1316" i="2"/>
  <c r="K1316" i="2" s="1"/>
  <c r="BK1410" i="2"/>
  <c r="K1410" i="2" s="1"/>
  <c r="BK1486" i="2"/>
  <c r="K1486" i="2" s="1"/>
  <c r="BK445" i="2"/>
  <c r="K445" i="2" s="1"/>
  <c r="BK450" i="2"/>
  <c r="K450" i="2" s="1"/>
  <c r="BK438" i="2"/>
  <c r="K438" i="2" s="1"/>
  <c r="BK489" i="2"/>
  <c r="K489" i="2" s="1"/>
  <c r="BK654" i="2"/>
  <c r="K654" i="2" s="1"/>
  <c r="BK733" i="2"/>
  <c r="K733" i="2" s="1"/>
  <c r="BK834" i="2"/>
  <c r="K834" i="2" s="1"/>
  <c r="BK950" i="2"/>
  <c r="K950" i="2" s="1"/>
  <c r="BK1106" i="2"/>
  <c r="K1106" i="2" s="1"/>
  <c r="BK1225" i="2"/>
  <c r="K1225" i="2" s="1"/>
  <c r="BK1318" i="2"/>
  <c r="K1318" i="2" s="1"/>
  <c r="BK1406" i="2"/>
  <c r="K1406" i="2" s="1"/>
  <c r="BK1487" i="2"/>
  <c r="K1487" i="2" s="1"/>
  <c r="BK521" i="2"/>
  <c r="K521" i="2" s="1"/>
  <c r="BK528" i="2"/>
  <c r="K528" i="2" s="1"/>
  <c r="BK598" i="2"/>
  <c r="BK675" i="2"/>
  <c r="K675" i="2" s="1"/>
  <c r="BK743" i="2"/>
  <c r="K743" i="2" s="1"/>
  <c r="BK848" i="2"/>
  <c r="K848" i="2" s="1"/>
  <c r="BK955" i="2"/>
  <c r="K955" i="2" s="1"/>
  <c r="BK1088" i="2"/>
  <c r="K1088" i="2" s="1"/>
  <c r="BK1235" i="2"/>
  <c r="K1235" i="2" s="1"/>
  <c r="BK1330" i="2"/>
  <c r="K1330" i="2" s="1"/>
  <c r="BK1409" i="2"/>
  <c r="K1409" i="2" s="1"/>
  <c r="BK1496" i="2"/>
  <c r="K1496" i="2" s="1"/>
  <c r="BK580" i="2"/>
  <c r="K580" i="2" s="1"/>
  <c r="BK651" i="2"/>
  <c r="K651" i="2" s="1"/>
  <c r="BK712" i="2"/>
  <c r="K712" i="2" s="1"/>
  <c r="BK774" i="2"/>
  <c r="K774" i="2" s="1"/>
  <c r="BK871" i="2"/>
  <c r="K871" i="2" s="1"/>
  <c r="BK964" i="2"/>
  <c r="K964" i="2" s="1"/>
  <c r="BK1120" i="2"/>
  <c r="K1120" i="2" s="1"/>
  <c r="BK1228" i="2"/>
  <c r="K1228" i="2" s="1"/>
  <c r="BK1332" i="2"/>
  <c r="K1332" i="2" s="1"/>
  <c r="BK1434" i="2"/>
  <c r="K1434" i="2" s="1"/>
  <c r="BK1513" i="2"/>
  <c r="K1513" i="2" s="1"/>
  <c r="BK483" i="2"/>
  <c r="K483" i="2" s="1"/>
  <c r="BK515" i="2"/>
  <c r="K515" i="2" s="1"/>
  <c r="BK454" i="2"/>
  <c r="K454" i="2" s="1"/>
  <c r="BK477" i="2"/>
  <c r="K477" i="2" s="1"/>
  <c r="BK505" i="2"/>
  <c r="K505" i="2" s="1"/>
  <c r="BK532" i="2"/>
  <c r="K532" i="2" s="1"/>
  <c r="BK513" i="2"/>
  <c r="K513" i="2" s="1"/>
  <c r="BK629" i="2"/>
  <c r="K629" i="2" s="1"/>
  <c r="BK785" i="2"/>
  <c r="K785" i="2" s="1"/>
  <c r="BK910" i="2"/>
  <c r="K910" i="2" s="1"/>
  <c r="BK996" i="2"/>
  <c r="K996" i="2" s="1"/>
  <c r="BK1103" i="2"/>
  <c r="K1103" i="2" s="1"/>
  <c r="BK1220" i="2"/>
  <c r="K1220" i="2" s="1"/>
  <c r="BK1314" i="2"/>
  <c r="K1314" i="2" s="1"/>
  <c r="BK1403" i="2"/>
  <c r="K1403" i="2" s="1"/>
  <c r="BK1481" i="2"/>
  <c r="K1481" i="2" s="1"/>
  <c r="BK500" i="2"/>
  <c r="K500" i="2" s="1"/>
  <c r="BK492" i="2"/>
  <c r="K492" i="2" s="1"/>
  <c r="BK476" i="2"/>
  <c r="K476" i="2" s="1"/>
  <c r="BK512" i="2"/>
  <c r="K512" i="2" s="1"/>
  <c r="BK527" i="2"/>
  <c r="K527" i="2" s="1"/>
  <c r="BK554" i="2"/>
  <c r="K554" i="2" s="1"/>
  <c r="BK545" i="2"/>
  <c r="K545" i="2" s="1"/>
  <c r="BK656" i="2"/>
  <c r="K656" i="2" s="1"/>
  <c r="BK765" i="2"/>
  <c r="K765" i="2" s="1"/>
  <c r="BK817" i="2"/>
  <c r="K817" i="2" s="1"/>
  <c r="BK938" i="2"/>
  <c r="K938" i="2" s="1"/>
  <c r="BK1043" i="2"/>
  <c r="BK1142" i="2"/>
  <c r="K1142" i="2" s="1"/>
  <c r="BK1234" i="2"/>
  <c r="K1234" i="2" s="1"/>
  <c r="BK1329" i="2"/>
  <c r="K1329" i="2" s="1"/>
  <c r="BK1413" i="2"/>
  <c r="K1413" i="2" s="1"/>
  <c r="BK1490" i="2"/>
  <c r="K1490" i="2" s="1"/>
  <c r="BK486" i="2"/>
  <c r="K486" i="2" s="1"/>
  <c r="BK507" i="2"/>
  <c r="K507" i="2" s="1"/>
  <c r="BK558" i="2"/>
  <c r="K558" i="2" s="1"/>
  <c r="BK546" i="2"/>
  <c r="K546" i="2" s="1"/>
  <c r="BK572" i="2"/>
  <c r="K572" i="2" s="1"/>
  <c r="BK590" i="2"/>
  <c r="K590" i="2" s="1"/>
  <c r="BK608" i="2"/>
  <c r="K608" i="2" s="1"/>
  <c r="BK638" i="2"/>
  <c r="K638" i="2" s="1"/>
  <c r="BK779" i="2"/>
  <c r="K779" i="2" s="1"/>
  <c r="BK863" i="2"/>
  <c r="K863" i="2" s="1"/>
  <c r="BK926" i="2"/>
  <c r="K926" i="2" s="1"/>
  <c r="BK1004" i="2"/>
  <c r="K1004" i="2" s="1"/>
  <c r="BK1099" i="2"/>
  <c r="K1099" i="2" s="1"/>
  <c r="BK1191" i="2"/>
  <c r="K1191" i="2" s="1"/>
  <c r="BK1291" i="2"/>
  <c r="K1291" i="2" s="1"/>
  <c r="BK1380" i="2"/>
  <c r="K1380" i="2" s="1"/>
  <c r="BK1458" i="2"/>
  <c r="K1458" i="2" s="1"/>
  <c r="BK1515" i="2"/>
  <c r="K1515" i="2" s="1"/>
  <c r="BK518" i="2"/>
  <c r="K518" i="2" s="1"/>
  <c r="BK516" i="2"/>
  <c r="K516" i="2" s="1"/>
  <c r="BK522" i="2"/>
  <c r="K522" i="2" s="1"/>
  <c r="BK597" i="2"/>
  <c r="K597" i="2" s="1"/>
  <c r="BK642" i="2"/>
  <c r="BK665" i="2"/>
  <c r="K665" i="2" s="1"/>
  <c r="BK687" i="2"/>
  <c r="K687" i="2" s="1"/>
  <c r="BK710" i="2"/>
  <c r="K710" i="2" s="1"/>
  <c r="BK738" i="2"/>
  <c r="K738" i="2" s="1"/>
  <c r="BK904" i="2"/>
  <c r="K904" i="2" s="1"/>
  <c r="BK948" i="2"/>
  <c r="K948" i="2" s="1"/>
  <c r="BK1028" i="2"/>
  <c r="K1028" i="2" s="1"/>
  <c r="BK1113" i="2"/>
  <c r="K1113" i="2" s="1"/>
  <c r="BK1199" i="2"/>
  <c r="K1199" i="2" s="1"/>
  <c r="BK1293" i="2"/>
  <c r="K1293" i="2" s="1"/>
  <c r="BK1376" i="2"/>
  <c r="K1376" i="2" s="1"/>
  <c r="BK1446" i="2"/>
  <c r="K1446" i="2" s="1"/>
  <c r="BK1509" i="2"/>
  <c r="K1509" i="2" s="1"/>
  <c r="BK1555" i="2"/>
  <c r="K1555" i="2" s="1"/>
  <c r="BK645" i="2"/>
  <c r="K645" i="2" s="1"/>
  <c r="BK667" i="2"/>
  <c r="K667" i="2" s="1"/>
  <c r="BK702" i="2"/>
  <c r="K702" i="2" s="1"/>
  <c r="BK737" i="2"/>
  <c r="K737" i="2" s="1"/>
  <c r="BK776" i="2"/>
  <c r="K776" i="2" s="1"/>
  <c r="BK825" i="2"/>
  <c r="BK903" i="2"/>
  <c r="BK975" i="2"/>
  <c r="K975" i="2" s="1"/>
  <c r="BK1077" i="2"/>
  <c r="K1077" i="2" s="1"/>
  <c r="BK1178" i="2"/>
  <c r="K1178" i="2" s="1"/>
  <c r="BK1276" i="2"/>
  <c r="K1276" i="2" s="1"/>
  <c r="BK1371" i="2"/>
  <c r="K1371" i="2" s="1"/>
  <c r="BK1451" i="2"/>
  <c r="K1451" i="2" s="1"/>
  <c r="BK1517" i="2"/>
  <c r="K1517" i="2" s="1"/>
  <c r="BK1561" i="2"/>
  <c r="K1561" i="2" s="1"/>
  <c r="BK641" i="2"/>
  <c r="K641" i="2" s="1"/>
  <c r="BK680" i="2"/>
  <c r="K680" i="2" s="1"/>
  <c r="BK718" i="2"/>
  <c r="K718" i="2" s="1"/>
  <c r="BK759" i="2"/>
  <c r="K759" i="2" s="1"/>
  <c r="BK806" i="2"/>
  <c r="K806" i="2" s="1"/>
  <c r="BK884" i="2"/>
  <c r="K884" i="2" s="1"/>
  <c r="BK966" i="2"/>
  <c r="K966" i="2" s="1"/>
  <c r="BK1070" i="2"/>
  <c r="K1070" i="2" s="1"/>
  <c r="BK1177" i="2"/>
  <c r="K1177" i="2" s="1"/>
  <c r="BK1273" i="2"/>
  <c r="K1273" i="2" s="1"/>
  <c r="BK1370" i="2"/>
  <c r="K1370" i="2" s="1"/>
  <c r="BK1452" i="2"/>
  <c r="K1452" i="2" s="1"/>
  <c r="BK1519" i="2"/>
  <c r="K1519" i="2" s="1"/>
  <c r="BK1563" i="2"/>
  <c r="K1563" i="2" s="1"/>
  <c r="BK664" i="2"/>
  <c r="BK716" i="2"/>
  <c r="K716" i="2" s="1"/>
  <c r="BK761" i="2"/>
  <c r="K761" i="2" s="1"/>
  <c r="BK815" i="2"/>
  <c r="K815" i="2" s="1"/>
  <c r="BK898" i="2"/>
  <c r="K898" i="2" s="1"/>
  <c r="BK982" i="2"/>
  <c r="K982" i="2" s="1"/>
  <c r="BK1085" i="2"/>
  <c r="K1085" i="2" s="1"/>
  <c r="BK1188" i="2"/>
  <c r="K1188" i="2" s="1"/>
  <c r="BK1290" i="2"/>
  <c r="K1290" i="2" s="1"/>
  <c r="BK1382" i="2"/>
  <c r="K1382" i="2" s="1"/>
  <c r="BK1463" i="2"/>
  <c r="K1463" i="2" s="1"/>
  <c r="BK1528" i="2"/>
  <c r="K1528" i="2" s="1"/>
  <c r="BK1572" i="2"/>
  <c r="K1572" i="2" s="1"/>
  <c r="BK726" i="2"/>
  <c r="K726" i="2" s="1"/>
  <c r="BK777" i="2"/>
  <c r="K777" i="2" s="1"/>
  <c r="BK838" i="2"/>
  <c r="BK921" i="2"/>
  <c r="K921" i="2" s="1"/>
  <c r="BK1019" i="2"/>
  <c r="K1019" i="2" s="1"/>
  <c r="BK1116" i="2"/>
  <c r="K1116" i="2" s="1"/>
  <c r="BK1214" i="2"/>
  <c r="K1214" i="2" s="1"/>
  <c r="BK1308" i="2"/>
  <c r="K1308" i="2" s="1"/>
  <c r="BK1397" i="2"/>
  <c r="K1397" i="2" s="1"/>
  <c r="BK1474" i="2"/>
  <c r="K1474" i="2" s="1"/>
  <c r="BK1540" i="2"/>
  <c r="K1540" i="2" s="1"/>
  <c r="BK1577" i="2"/>
  <c r="BK793" i="2"/>
  <c r="K793" i="2" s="1"/>
  <c r="BK868" i="2"/>
  <c r="K868" i="2" s="1"/>
  <c r="BK942" i="2"/>
  <c r="K942" i="2" s="1"/>
  <c r="BK1054" i="2"/>
  <c r="BK1152" i="2"/>
  <c r="K1152" i="2" s="1"/>
  <c r="BK1240" i="2"/>
  <c r="K1240" i="2" s="1"/>
  <c r="BK1331" i="2"/>
  <c r="K1331" i="2" s="1"/>
  <c r="BK1418" i="2"/>
  <c r="K1418" i="2" s="1"/>
  <c r="BK1492" i="2"/>
  <c r="K1492" i="2" s="1"/>
  <c r="BK1549" i="2"/>
  <c r="K1549" i="2" s="1"/>
  <c r="BK1583" i="2"/>
  <c r="K1583" i="2" s="1"/>
  <c r="BK640" i="2"/>
  <c r="K640" i="2" s="1"/>
  <c r="BK670" i="2"/>
  <c r="K670" i="2" s="1"/>
  <c r="BK700" i="2"/>
  <c r="K700" i="2" s="1"/>
  <c r="BK742" i="2"/>
  <c r="BK768" i="2"/>
  <c r="K768" i="2" s="1"/>
  <c r="BK802" i="2"/>
  <c r="BK860" i="2"/>
  <c r="K860" i="2" s="1"/>
  <c r="BK925" i="2"/>
  <c r="K925" i="2" s="1"/>
  <c r="BK995" i="2"/>
  <c r="K995" i="2" s="1"/>
  <c r="BK1089" i="2"/>
  <c r="K1089" i="2" s="1"/>
  <c r="BK1183" i="2"/>
  <c r="K1183" i="2" s="1"/>
  <c r="BK1280" i="2"/>
  <c r="K1280" i="2" s="1"/>
  <c r="BK1372" i="2"/>
  <c r="BK1447" i="2"/>
  <c r="K1447" i="2" s="1"/>
  <c r="BK1514" i="2"/>
  <c r="K1514" i="2" s="1"/>
  <c r="BK1559" i="2"/>
  <c r="K1559" i="2" s="1"/>
  <c r="BK648" i="2"/>
  <c r="K648" i="2" s="1"/>
  <c r="BK671" i="2"/>
  <c r="K671" i="2" s="1"/>
  <c r="BK703" i="2"/>
  <c r="K703" i="2" s="1"/>
  <c r="BK747" i="2"/>
  <c r="K747" i="2" s="1"/>
  <c r="BK773" i="2"/>
  <c r="K773" i="2" s="1"/>
  <c r="BK803" i="2"/>
  <c r="K803" i="2" s="1"/>
  <c r="BK847" i="2"/>
  <c r="K847" i="2" s="1"/>
  <c r="BK895" i="2"/>
  <c r="K895" i="2" s="1"/>
  <c r="BK952" i="2"/>
  <c r="K952" i="2" s="1"/>
  <c r="BK1039" i="2"/>
  <c r="K1039" i="2" s="1"/>
  <c r="BK1122" i="2"/>
  <c r="K1122" i="2" s="1"/>
  <c r="BK1205" i="2"/>
  <c r="K1205" i="2" s="1"/>
  <c r="BK1299" i="2"/>
  <c r="K1299" i="2" s="1"/>
  <c r="BK1390" i="2"/>
  <c r="K1390" i="2" s="1"/>
  <c r="BK1462" i="2"/>
  <c r="K1462" i="2" s="1"/>
  <c r="BK1524" i="2"/>
  <c r="K1524" i="2" s="1"/>
  <c r="BK1566" i="2"/>
  <c r="K1566" i="2" s="1"/>
  <c r="BK646" i="2"/>
  <c r="K646" i="2" s="1"/>
  <c r="BK669" i="2"/>
  <c r="K669" i="2" s="1"/>
  <c r="BK707" i="2"/>
  <c r="K707" i="2" s="1"/>
  <c r="BK752" i="2"/>
  <c r="BK781" i="2"/>
  <c r="K781" i="2" s="1"/>
  <c r="BK813" i="2"/>
  <c r="K813" i="2" s="1"/>
  <c r="BK857" i="2"/>
  <c r="K857" i="2" s="1"/>
  <c r="BK896" i="2"/>
  <c r="K896" i="2" s="1"/>
  <c r="BK940" i="2"/>
  <c r="K940" i="2" s="1"/>
  <c r="BK1001" i="2"/>
  <c r="K1001" i="2" s="1"/>
  <c r="BK1083" i="2"/>
  <c r="K1083" i="2" s="1"/>
  <c r="BK1172" i="2"/>
  <c r="K1172" i="2" s="1"/>
  <c r="BK1255" i="2"/>
  <c r="K1255" i="2" s="1"/>
  <c r="BK1336" i="2"/>
  <c r="K1336" i="2" s="1"/>
  <c r="BK1420" i="2"/>
  <c r="K1420" i="2" s="1"/>
  <c r="BK1489" i="2"/>
  <c r="K1489" i="2" s="1"/>
  <c r="BK1545" i="2"/>
  <c r="K1545" i="2" s="1"/>
  <c r="BK1578" i="2"/>
  <c r="K1578" i="2" s="1"/>
  <c r="BK662" i="2"/>
  <c r="BK689" i="2"/>
  <c r="K689" i="2" s="1"/>
  <c r="BK708" i="2"/>
  <c r="K708" i="2" s="1"/>
  <c r="BK753" i="2"/>
  <c r="K753" i="2" s="1"/>
  <c r="BK786" i="2"/>
  <c r="K786" i="2" s="1"/>
  <c r="BK821" i="2"/>
  <c r="K821" i="2" s="1"/>
  <c r="BK866" i="2"/>
  <c r="K866" i="2" s="1"/>
  <c r="BK908" i="2"/>
  <c r="K908" i="2" s="1"/>
  <c r="BK943" i="2"/>
  <c r="K943" i="2" s="1"/>
  <c r="BK1003" i="2"/>
  <c r="BK1076" i="2"/>
  <c r="BK1162" i="2"/>
  <c r="K1162" i="2" s="1"/>
  <c r="BK1241" i="2"/>
  <c r="K1241" i="2" s="1"/>
  <c r="BK1327" i="2"/>
  <c r="K1327" i="2" s="1"/>
  <c r="BK1405" i="2"/>
  <c r="K1405" i="2" s="1"/>
  <c r="BK1472" i="2"/>
  <c r="K1472" i="2" s="1"/>
  <c r="BK1532" i="2"/>
  <c r="K1532" i="2" s="1"/>
  <c r="BK1570" i="2"/>
  <c r="K1570" i="2" s="1"/>
  <c r="BK1596" i="2"/>
  <c r="BK7" i="2"/>
  <c r="BK8" i="2"/>
  <c r="BK9" i="2"/>
  <c r="BK12" i="2"/>
  <c r="BK15" i="2"/>
  <c r="BK23" i="2"/>
  <c r="BK30" i="2"/>
  <c r="K30" i="2" s="1"/>
  <c r="BK41" i="2"/>
  <c r="BK52" i="2"/>
  <c r="BK80" i="2"/>
  <c r="BK107" i="2"/>
  <c r="BK134" i="2"/>
  <c r="K134" i="2" s="1"/>
  <c r="BK173" i="2"/>
  <c r="BK214" i="2"/>
  <c r="BK276" i="2"/>
  <c r="BK2" i="2"/>
  <c r="BK4" i="2"/>
  <c r="BK5" i="2"/>
  <c r="BK11" i="2"/>
  <c r="BK17" i="2"/>
  <c r="BK26" i="2"/>
  <c r="BK35" i="2"/>
  <c r="BK46" i="2"/>
  <c r="BK69" i="2"/>
  <c r="BK94" i="2"/>
  <c r="BK122" i="2"/>
  <c r="BK155" i="2"/>
  <c r="BK199" i="2"/>
  <c r="BK244" i="2"/>
  <c r="BK3" i="2"/>
  <c r="BK6" i="2"/>
  <c r="BK13" i="2"/>
  <c r="BK18" i="2"/>
  <c r="BK28" i="2"/>
  <c r="BK36" i="2"/>
  <c r="K36" i="2" s="1"/>
  <c r="BK45" i="2"/>
  <c r="K45" i="2" s="1"/>
  <c r="BK67" i="2"/>
  <c r="BK93" i="2"/>
  <c r="BK120" i="2"/>
  <c r="K120" i="2" s="1"/>
  <c r="BK151" i="2"/>
  <c r="BK196" i="2"/>
  <c r="BK237" i="2"/>
  <c r="BK10" i="2"/>
  <c r="BK16" i="2"/>
  <c r="BK25" i="2"/>
  <c r="BK31" i="2"/>
  <c r="BK40" i="2"/>
  <c r="BK48" i="2"/>
  <c r="BK73" i="2"/>
  <c r="BK96" i="2"/>
  <c r="K96" i="2" s="1"/>
  <c r="BK124" i="2"/>
  <c r="BK157" i="2"/>
  <c r="BK200" i="2"/>
  <c r="BK242" i="2"/>
  <c r="BK22" i="2"/>
  <c r="BK29" i="2"/>
  <c r="BK34" i="2"/>
  <c r="BK44" i="2"/>
  <c r="BK57" i="2"/>
  <c r="BK78" i="2"/>
  <c r="K78" i="2" s="1"/>
  <c r="BK104" i="2"/>
  <c r="BK127" i="2"/>
  <c r="BK164" i="2"/>
  <c r="BK207" i="2"/>
  <c r="BK257" i="2"/>
  <c r="BK90" i="2"/>
  <c r="BK19" i="2"/>
  <c r="BK21" i="2"/>
  <c r="BK20" i="2"/>
  <c r="K20" i="2" s="1"/>
  <c r="BK24" i="2"/>
  <c r="BK27" i="2"/>
  <c r="BK32" i="2"/>
  <c r="BK43" i="2"/>
  <c r="BK49" i="2"/>
  <c r="K49" i="2" s="1"/>
  <c r="BK75" i="2"/>
  <c r="BK103" i="2"/>
  <c r="BK128" i="2"/>
  <c r="BK168" i="2"/>
  <c r="BK211" i="2"/>
  <c r="BK265" i="2"/>
  <c r="BK344" i="2"/>
  <c r="BK181" i="2"/>
  <c r="BK131" i="2"/>
  <c r="BK38" i="2"/>
  <c r="K38" i="2" s="1"/>
  <c r="BK37" i="2"/>
  <c r="BK33" i="2"/>
  <c r="BK39" i="2"/>
  <c r="BK42" i="2"/>
  <c r="BK47" i="2"/>
  <c r="BK66" i="2"/>
  <c r="BK89" i="2"/>
  <c r="BK119" i="2"/>
  <c r="BK149" i="2"/>
  <c r="BK197" i="2"/>
  <c r="BK241" i="2"/>
  <c r="BK322" i="2"/>
  <c r="BK424" i="2"/>
  <c r="BK544" i="2"/>
  <c r="BK550" i="2"/>
  <c r="BK287" i="2"/>
  <c r="BK201" i="2"/>
  <c r="BK62" i="2"/>
  <c r="BK54" i="2"/>
  <c r="BK50" i="2"/>
  <c r="BK56" i="2"/>
  <c r="BK68" i="2"/>
  <c r="BK86" i="2"/>
  <c r="BK115" i="2"/>
  <c r="K115" i="2" s="1"/>
  <c r="BK143" i="2"/>
  <c r="BK192" i="2"/>
  <c r="BK236" i="2"/>
  <c r="BK316" i="2"/>
  <c r="BK426" i="2"/>
  <c r="BK555" i="2"/>
  <c r="BK691" i="2"/>
  <c r="BK814" i="2"/>
  <c r="BK1594" i="2"/>
  <c r="BK1025" i="2"/>
  <c r="BK581" i="2"/>
  <c r="BK108" i="2"/>
  <c r="BK112" i="2"/>
  <c r="BK106" i="2"/>
  <c r="K106" i="2" s="1"/>
  <c r="BK97" i="2"/>
  <c r="BK105" i="2"/>
  <c r="BK121" i="2"/>
  <c r="BK145" i="2"/>
  <c r="BK195" i="2"/>
  <c r="BK250" i="2"/>
  <c r="BK339" i="2"/>
  <c r="BK449" i="2"/>
  <c r="BK594" i="2"/>
  <c r="BK736" i="2"/>
  <c r="K736" i="2" s="1"/>
  <c r="BK878" i="2"/>
  <c r="BK1061" i="2"/>
  <c r="BK1227" i="2"/>
  <c r="BK378" i="2"/>
  <c r="K378" i="2" s="1"/>
  <c r="BK280" i="2"/>
  <c r="K280" i="2" s="1"/>
  <c r="BK288" i="2"/>
  <c r="K288" i="2" s="1"/>
  <c r="BK298" i="2"/>
  <c r="K298" i="2" s="1"/>
  <c r="BK351" i="2"/>
  <c r="K351" i="2" s="1"/>
  <c r="BK379" i="2"/>
  <c r="K379" i="2" s="1"/>
  <c r="BK430" i="2"/>
  <c r="K430" i="2" s="1"/>
  <c r="BK490" i="2"/>
  <c r="K490" i="2" s="1"/>
  <c r="BK573" i="2"/>
  <c r="K573" i="2" s="1"/>
  <c r="BK658" i="2"/>
  <c r="K658" i="2" s="1"/>
  <c r="BK756" i="2"/>
  <c r="K756" i="2" s="1"/>
  <c r="BK858" i="2"/>
  <c r="K858" i="2" s="1"/>
  <c r="BK978" i="2"/>
  <c r="K978" i="2" s="1"/>
  <c r="BK1124" i="2"/>
  <c r="K1124" i="2" s="1"/>
  <c r="BK1243" i="2"/>
  <c r="K1243" i="2" s="1"/>
  <c r="BK1350" i="2"/>
  <c r="K1350" i="2" s="1"/>
  <c r="BK284" i="2"/>
  <c r="K284" i="2" s="1"/>
  <c r="BK302" i="2"/>
  <c r="K302" i="2" s="1"/>
  <c r="BK328" i="2"/>
  <c r="K328" i="2" s="1"/>
  <c r="BK362" i="2"/>
  <c r="K362" i="2" s="1"/>
  <c r="BK404" i="2"/>
  <c r="K404" i="2" s="1"/>
  <c r="BK466" i="2"/>
  <c r="K466" i="2" s="1"/>
  <c r="BK543" i="2"/>
  <c r="K543" i="2" s="1"/>
  <c r="BK636" i="2"/>
  <c r="K636" i="2" s="1"/>
  <c r="BK739" i="2"/>
  <c r="K739" i="2" s="1"/>
  <c r="BK833" i="2"/>
  <c r="K833" i="2" s="1"/>
  <c r="BK960" i="2"/>
  <c r="K960" i="2" s="1"/>
  <c r="BK1102" i="2"/>
  <c r="K1102" i="2" s="1"/>
  <c r="BK1230" i="2"/>
  <c r="K1230" i="2" s="1"/>
  <c r="BK1337" i="2"/>
  <c r="K1337" i="2" s="1"/>
  <c r="BK305" i="2"/>
  <c r="K305" i="2" s="1"/>
  <c r="BK331" i="2"/>
  <c r="K331" i="2" s="1"/>
  <c r="BK365" i="2"/>
  <c r="K365" i="2" s="1"/>
  <c r="BK405" i="2"/>
  <c r="K405" i="2" s="1"/>
  <c r="BK470" i="2"/>
  <c r="K470" i="2" s="1"/>
  <c r="BK549" i="2"/>
  <c r="K549" i="2" s="1"/>
  <c r="BK639" i="2"/>
  <c r="K639" i="2" s="1"/>
  <c r="BK740" i="2"/>
  <c r="K740" i="2" s="1"/>
  <c r="BK835" i="2"/>
  <c r="K835" i="2" s="1"/>
  <c r="BK963" i="2"/>
  <c r="K963" i="2" s="1"/>
  <c r="BK1104" i="2"/>
  <c r="K1104" i="2" s="1"/>
  <c r="BK1231" i="2"/>
  <c r="K1231" i="2" s="1"/>
  <c r="BK1346" i="2"/>
  <c r="K1346" i="2" s="1"/>
  <c r="BK350" i="2"/>
  <c r="K350" i="2" s="1"/>
  <c r="BK376" i="2"/>
  <c r="K376" i="2" s="1"/>
  <c r="BK427" i="2"/>
  <c r="K427" i="2" s="1"/>
  <c r="BK487" i="2"/>
  <c r="K487" i="2" s="1"/>
  <c r="BK563" i="2"/>
  <c r="K563" i="2" s="1"/>
  <c r="BK650" i="2"/>
  <c r="K650" i="2" s="1"/>
  <c r="BK750" i="2"/>
  <c r="K750" i="2" s="1"/>
  <c r="BK856" i="2"/>
  <c r="K856" i="2" s="1"/>
  <c r="BK983" i="2"/>
  <c r="K983" i="2" s="1"/>
  <c r="BK1127" i="2"/>
  <c r="K1127" i="2" s="1"/>
  <c r="BK1248" i="2"/>
  <c r="K1248" i="2" s="1"/>
  <c r="BK1362" i="2"/>
  <c r="K1362" i="2" s="1"/>
  <c r="BK419" i="2"/>
  <c r="K419" i="2" s="1"/>
  <c r="BK464" i="2"/>
  <c r="K464" i="2" s="1"/>
  <c r="BK520" i="2"/>
  <c r="K520" i="2" s="1"/>
  <c r="BK592" i="2"/>
  <c r="K592" i="2" s="1"/>
  <c r="BK676" i="2"/>
  <c r="K676" i="2" s="1"/>
  <c r="BK760" i="2"/>
  <c r="K760" i="2" s="1"/>
  <c r="BK875" i="2"/>
  <c r="K875" i="2" s="1"/>
  <c r="BK1006" i="2"/>
  <c r="K1006" i="2" s="1"/>
  <c r="BK1144" i="2"/>
  <c r="K1144" i="2" s="1"/>
  <c r="BK1265" i="2"/>
  <c r="K1265" i="2" s="1"/>
  <c r="BK1378" i="2"/>
  <c r="K1378" i="2" s="1"/>
  <c r="BK289" i="2"/>
  <c r="K289" i="2" s="1"/>
  <c r="BK300" i="2"/>
  <c r="K300" i="2" s="1"/>
  <c r="BK319" i="2"/>
  <c r="K319" i="2" s="1"/>
  <c r="BK368" i="2"/>
  <c r="K368" i="2" s="1"/>
  <c r="BK387" i="2"/>
  <c r="K387" i="2" s="1"/>
  <c r="BK423" i="2"/>
  <c r="K423" i="2" s="1"/>
  <c r="BK472" i="2"/>
  <c r="K472" i="2" s="1"/>
  <c r="BK538" i="2"/>
  <c r="K538" i="2" s="1"/>
  <c r="BK615" i="2"/>
  <c r="K615" i="2" s="1"/>
  <c r="BK705" i="2"/>
  <c r="K705" i="2" s="1"/>
  <c r="BK792" i="2"/>
  <c r="K792" i="2" s="1"/>
  <c r="BK912" i="2"/>
  <c r="K912" i="2" s="1"/>
  <c r="BK1045" i="2"/>
  <c r="K1045" i="2" s="1"/>
  <c r="BK1166" i="2"/>
  <c r="K1166" i="2" s="1"/>
  <c r="BK1279" i="2"/>
  <c r="K1279" i="2" s="1"/>
  <c r="BK1386" i="2"/>
  <c r="K1386" i="2" s="1"/>
  <c r="BK281" i="2"/>
  <c r="K281" i="2" s="1"/>
  <c r="BK291" i="2"/>
  <c r="K291" i="2" s="1"/>
  <c r="BK335" i="2"/>
  <c r="K335" i="2" s="1"/>
  <c r="BK357" i="2"/>
  <c r="K357" i="2" s="1"/>
  <c r="BK408" i="2"/>
  <c r="K408" i="2" s="1"/>
  <c r="BK439" i="2"/>
  <c r="K439" i="2" s="1"/>
  <c r="BK482" i="2"/>
  <c r="K482" i="2" s="1"/>
  <c r="BK547" i="2"/>
  <c r="K547" i="2" s="1"/>
  <c r="BK619" i="2"/>
  <c r="K619" i="2" s="1"/>
  <c r="BK701" i="2"/>
  <c r="K701" i="2" s="1"/>
  <c r="BK787" i="2"/>
  <c r="K787" i="2" s="1"/>
  <c r="BK890" i="2"/>
  <c r="K890" i="2" s="1"/>
  <c r="BK1020" i="2"/>
  <c r="K1020" i="2" s="1"/>
  <c r="BK1141" i="2"/>
  <c r="K1141" i="2" s="1"/>
  <c r="BK1253" i="2"/>
  <c r="K1253" i="2" s="1"/>
  <c r="BK1355" i="2"/>
  <c r="K1355" i="2" s="1"/>
  <c r="BK1442" i="2"/>
  <c r="K1442" i="2" s="1"/>
  <c r="BK323" i="2"/>
  <c r="K323" i="2" s="1"/>
  <c r="BK310" i="2"/>
  <c r="K310" i="2" s="1"/>
  <c r="BK327" i="2"/>
  <c r="BK346" i="2"/>
  <c r="K346" i="2" s="1"/>
  <c r="BK429" i="2"/>
  <c r="BK456" i="2"/>
  <c r="K456" i="2" s="1"/>
  <c r="BK508" i="2"/>
  <c r="K508" i="2" s="1"/>
  <c r="BK566" i="2"/>
  <c r="K566" i="2" s="1"/>
  <c r="BK634" i="2"/>
  <c r="K634" i="2" s="1"/>
  <c r="BK717" i="2"/>
  <c r="K717" i="2" s="1"/>
  <c r="BK791" i="2"/>
  <c r="K791" i="2" s="1"/>
  <c r="BK892" i="2"/>
  <c r="K892" i="2" s="1"/>
  <c r="BK1013" i="2"/>
  <c r="K1013" i="2" s="1"/>
  <c r="BK1133" i="2"/>
  <c r="K1133" i="2" s="1"/>
  <c r="BK1244" i="2"/>
  <c r="K1244" i="2" s="1"/>
  <c r="BK1345" i="2"/>
  <c r="K1345" i="2" s="1"/>
  <c r="BK1430" i="2"/>
  <c r="K1430" i="2" s="1"/>
  <c r="BK1507" i="2"/>
  <c r="K1507" i="2" s="1"/>
  <c r="BK313" i="2"/>
  <c r="K313" i="2" s="1"/>
  <c r="BK330" i="2"/>
  <c r="K330" i="2" s="1"/>
  <c r="BK349" i="2"/>
  <c r="K349" i="2" s="1"/>
  <c r="BK370" i="2"/>
  <c r="K370" i="2" s="1"/>
  <c r="BK453" i="2"/>
  <c r="K453" i="2" s="1"/>
  <c r="BK479" i="2"/>
  <c r="K479" i="2" s="1"/>
  <c r="BK523" i="2"/>
  <c r="K523" i="2" s="1"/>
  <c r="BK584" i="2"/>
  <c r="K584" i="2" s="1"/>
  <c r="BK653" i="2"/>
  <c r="K653" i="2" s="1"/>
  <c r="BK727" i="2"/>
  <c r="K727" i="2" s="1"/>
  <c r="BK799" i="2"/>
  <c r="K799" i="2" s="1"/>
  <c r="BK901" i="2"/>
  <c r="K901" i="2" s="1"/>
  <c r="BK1016" i="2"/>
  <c r="K1016" i="2" s="1"/>
  <c r="BK1131" i="2"/>
  <c r="K1131" i="2" s="1"/>
  <c r="BK1236" i="2"/>
  <c r="K1236" i="2" s="1"/>
  <c r="BK1335" i="2"/>
  <c r="K1335" i="2" s="1"/>
  <c r="BK1425" i="2"/>
  <c r="K1425" i="2" s="1"/>
  <c r="BK1500" i="2"/>
  <c r="K1500" i="2" s="1"/>
  <c r="BK1554" i="2"/>
  <c r="K1554" i="2" s="1"/>
  <c r="BK229" i="2"/>
  <c r="K229" i="2" s="1"/>
  <c r="BK240" i="2"/>
  <c r="K240" i="2" s="1"/>
  <c r="BK254" i="2"/>
  <c r="K254" i="2" s="1"/>
  <c r="BK285" i="2"/>
  <c r="K285" i="2" s="1"/>
  <c r="BK321" i="2"/>
  <c r="K321" i="2" s="1"/>
  <c r="BK367" i="2"/>
  <c r="K367" i="2" s="1"/>
  <c r="BK425" i="2"/>
  <c r="K425" i="2" s="1"/>
  <c r="BK499" i="2"/>
  <c r="K499" i="2" s="1"/>
  <c r="BK587" i="2"/>
  <c r="K587" i="2" s="1"/>
  <c r="BK683" i="2"/>
  <c r="K683" i="2" s="1"/>
  <c r="BK775" i="2"/>
  <c r="K775" i="2" s="1"/>
  <c r="BK887" i="2"/>
  <c r="K887" i="2" s="1"/>
  <c r="BK1027" i="2"/>
  <c r="K1027" i="2" s="1"/>
  <c r="BK1159" i="2"/>
  <c r="K1159" i="2" s="1"/>
  <c r="BK1270" i="2"/>
  <c r="K1270" i="2" s="1"/>
  <c r="BK230" i="2"/>
  <c r="K230" i="2" s="1"/>
  <c r="BK247" i="2"/>
  <c r="K247" i="2" s="1"/>
  <c r="BK272" i="2"/>
  <c r="K272" i="2" s="1"/>
  <c r="BK297" i="2"/>
  <c r="K297" i="2" s="1"/>
  <c r="BK342" i="2"/>
  <c r="K342" i="2" s="1"/>
  <c r="BK395" i="2"/>
  <c r="K395" i="2" s="1"/>
  <c r="BK471" i="2"/>
  <c r="K471" i="2" s="1"/>
  <c r="BK561" i="2"/>
  <c r="K561" i="2" s="1"/>
  <c r="BK663" i="2"/>
  <c r="K663" i="2" s="1"/>
  <c r="BK764" i="2"/>
  <c r="K764" i="2" s="1"/>
  <c r="BK876" i="2"/>
  <c r="K876" i="2" s="1"/>
  <c r="BK1009" i="2"/>
  <c r="K1009" i="2" s="1"/>
  <c r="BK1151" i="2"/>
  <c r="K1151" i="2" s="1"/>
  <c r="BK1262" i="2"/>
  <c r="K1262" i="2" s="1"/>
  <c r="BK245" i="2"/>
  <c r="K245" i="2" s="1"/>
  <c r="BK270" i="2"/>
  <c r="K270" i="2" s="1"/>
  <c r="BK290" i="2"/>
  <c r="K290" i="2" s="1"/>
  <c r="BK334" i="2"/>
  <c r="K334" i="2" s="1"/>
  <c r="BK400" i="2"/>
  <c r="K400" i="2" s="1"/>
  <c r="BK478" i="2"/>
  <c r="K478" i="2" s="1"/>
  <c r="BK571" i="2"/>
  <c r="K571" i="2" s="1"/>
  <c r="BK672" i="2"/>
  <c r="K672" i="2" s="1"/>
  <c r="BK770" i="2"/>
  <c r="K770" i="2" s="1"/>
  <c r="BK880" i="2"/>
  <c r="K880" i="2" s="1"/>
  <c r="BK1010" i="2"/>
  <c r="K1010" i="2" s="1"/>
  <c r="BK1149" i="2"/>
  <c r="K1149" i="2" s="1"/>
  <c r="BK1264" i="2"/>
  <c r="K1264" i="2" s="1"/>
  <c r="BK279" i="2"/>
  <c r="K279" i="2" s="1"/>
  <c r="BK296" i="2"/>
  <c r="K296" i="2" s="1"/>
  <c r="BK355" i="2"/>
  <c r="K355" i="2" s="1"/>
  <c r="BK418" i="2"/>
  <c r="K418" i="2" s="1"/>
  <c r="BK485" i="2"/>
  <c r="K485" i="2" s="1"/>
  <c r="BK578" i="2"/>
  <c r="K578" i="2" s="1"/>
  <c r="BK681" i="2"/>
  <c r="K681" i="2" s="1"/>
  <c r="BK780" i="2"/>
  <c r="K780" i="2" s="1"/>
  <c r="BK902" i="2"/>
  <c r="K902" i="2" s="1"/>
  <c r="BK1031" i="2"/>
  <c r="K1031" i="2" s="1"/>
  <c r="BK1158" i="2"/>
  <c r="K1158" i="2" s="1"/>
  <c r="BK1282" i="2"/>
  <c r="K1282" i="2" s="1"/>
  <c r="BK329" i="2"/>
  <c r="K329" i="2" s="1"/>
  <c r="BK373" i="2"/>
  <c r="K373" i="2" s="1"/>
  <c r="BK432" i="2"/>
  <c r="K432" i="2" s="1"/>
  <c r="BK502" i="2"/>
  <c r="K502" i="2" s="1"/>
  <c r="BK595" i="2"/>
  <c r="K595" i="2" s="1"/>
  <c r="BK688" i="2"/>
  <c r="K688" i="2" s="1"/>
  <c r="BK796" i="2"/>
  <c r="K796" i="2" s="1"/>
  <c r="BK919" i="2"/>
  <c r="K919" i="2" s="1"/>
  <c r="BK1052" i="2"/>
  <c r="K1052" i="2" s="1"/>
  <c r="BK1182" i="2"/>
  <c r="K1182" i="2" s="1"/>
  <c r="BK1303" i="2"/>
  <c r="K1303" i="2" s="1"/>
  <c r="BK246" i="2"/>
  <c r="K246" i="2" s="1"/>
  <c r="BK264" i="2"/>
  <c r="K264" i="2" s="1"/>
  <c r="BK274" i="2"/>
  <c r="K274" i="2" s="1"/>
  <c r="BK301" i="2"/>
  <c r="K301" i="2" s="1"/>
  <c r="BK326" i="2"/>
  <c r="K326" i="2" s="1"/>
  <c r="BK358" i="2"/>
  <c r="BK399" i="2"/>
  <c r="K399" i="2" s="1"/>
  <c r="BK462" i="2"/>
  <c r="K462" i="2" s="1"/>
  <c r="BK537" i="2"/>
  <c r="K537" i="2" s="1"/>
  <c r="BK626" i="2"/>
  <c r="K626" i="2" s="1"/>
  <c r="BK725" i="2"/>
  <c r="K725" i="2" s="1"/>
  <c r="BK810" i="2"/>
  <c r="K810" i="2" s="1"/>
  <c r="BK932" i="2"/>
  <c r="K932" i="2" s="1"/>
  <c r="BK1065" i="2"/>
  <c r="BK1189" i="2"/>
  <c r="K1189" i="2" s="1"/>
  <c r="BK1304" i="2"/>
  <c r="K1304" i="2" s="1"/>
  <c r="BK232" i="2"/>
  <c r="K232" i="2" s="1"/>
  <c r="BK227" i="2"/>
  <c r="K227" i="2" s="1"/>
  <c r="BK271" i="2"/>
  <c r="K271" i="2" s="1"/>
  <c r="BK303" i="2"/>
  <c r="K303" i="2" s="1"/>
  <c r="BK347" i="2"/>
  <c r="K347" i="2" s="1"/>
  <c r="BK371" i="2"/>
  <c r="K371" i="2" s="1"/>
  <c r="BK410" i="2"/>
  <c r="K410" i="2" s="1"/>
  <c r="BK467" i="2"/>
  <c r="K467" i="2" s="1"/>
  <c r="BK535" i="2"/>
  <c r="K535" i="2" s="1"/>
  <c r="BK617" i="2"/>
  <c r="BK709" i="2"/>
  <c r="K709" i="2" s="1"/>
  <c r="BK795" i="2"/>
  <c r="K795" i="2" s="1"/>
  <c r="BK911" i="2"/>
  <c r="K911" i="2" s="1"/>
  <c r="BK1037" i="2"/>
  <c r="K1037" i="2" s="1"/>
  <c r="BK1160" i="2"/>
  <c r="K1160" i="2" s="1"/>
  <c r="BK1269" i="2"/>
  <c r="K1269" i="2" s="1"/>
  <c r="BK1374" i="2"/>
  <c r="K1374" i="2" s="1"/>
  <c r="BK228" i="2"/>
  <c r="K228" i="2" s="1"/>
  <c r="BK235" i="2"/>
  <c r="K235" i="2" s="1"/>
  <c r="BK267" i="2"/>
  <c r="K267" i="2" s="1"/>
  <c r="BK307" i="2"/>
  <c r="K307" i="2" s="1"/>
  <c r="BK380" i="2"/>
  <c r="K380" i="2" s="1"/>
  <c r="BK401" i="2"/>
  <c r="K401" i="2" s="1"/>
  <c r="BK433" i="2"/>
  <c r="K433" i="2" s="1"/>
  <c r="BK481" i="2"/>
  <c r="K481" i="2" s="1"/>
  <c r="BK552" i="2"/>
  <c r="K552" i="2" s="1"/>
  <c r="BK622" i="2"/>
  <c r="K622" i="2" s="1"/>
  <c r="BK706" i="2"/>
  <c r="K706" i="2" s="1"/>
  <c r="BK788" i="2"/>
  <c r="K788" i="2" s="1"/>
  <c r="BK889" i="2"/>
  <c r="K889" i="2" s="1"/>
  <c r="BK1014" i="2"/>
  <c r="K1014" i="2" s="1"/>
  <c r="BK1138" i="2"/>
  <c r="K1138" i="2" s="1"/>
  <c r="BK1245" i="2"/>
  <c r="K1245" i="2" s="1"/>
  <c r="BK1347" i="2"/>
  <c r="K1347" i="2" s="1"/>
  <c r="BK1433" i="2"/>
  <c r="K1433" i="2" s="1"/>
  <c r="BK252" i="2"/>
  <c r="K252" i="2" s="1"/>
  <c r="BK249" i="2"/>
  <c r="K249" i="2" s="1"/>
  <c r="BK256" i="2"/>
  <c r="K256" i="2" s="1"/>
  <c r="BK283" i="2"/>
  <c r="K283" i="2" s="1"/>
  <c r="BK417" i="2"/>
  <c r="K417" i="2" s="1"/>
  <c r="BK431" i="2"/>
  <c r="K431" i="2" s="1"/>
  <c r="BK452" i="2"/>
  <c r="K452" i="2" s="1"/>
  <c r="BK504" i="2"/>
  <c r="K504" i="2" s="1"/>
  <c r="BK565" i="2"/>
  <c r="K565" i="2" s="1"/>
  <c r="BK631" i="2"/>
  <c r="K631" i="2" s="1"/>
  <c r="BK715" i="2"/>
  <c r="K715" i="2" s="1"/>
  <c r="BK789" i="2"/>
  <c r="K789" i="2" s="1"/>
  <c r="BK888" i="2"/>
  <c r="K888" i="2" s="1"/>
  <c r="BK1007" i="2"/>
  <c r="K1007" i="2" s="1"/>
  <c r="BK1132" i="2"/>
  <c r="K1132" i="2" s="1"/>
  <c r="BK1239" i="2"/>
  <c r="K1239" i="2" s="1"/>
  <c r="BK1339" i="2"/>
  <c r="K1339" i="2" s="1"/>
  <c r="BK1428" i="2"/>
  <c r="K1428" i="2" s="1"/>
  <c r="BK1504" i="2"/>
  <c r="K1504" i="2" s="1"/>
  <c r="BK458" i="2"/>
  <c r="K458" i="2" s="1"/>
  <c r="BK340" i="2"/>
  <c r="K340" i="2" s="1"/>
  <c r="BK359" i="2"/>
  <c r="BK377" i="2"/>
  <c r="K377" i="2" s="1"/>
  <c r="BK414" i="2"/>
  <c r="K414" i="2" s="1"/>
  <c r="BK459" i="2"/>
  <c r="BK519" i="2"/>
  <c r="K519" i="2" s="1"/>
  <c r="BK588" i="2"/>
  <c r="K588" i="2" s="1"/>
  <c r="BK661" i="2"/>
  <c r="K661" i="2" s="1"/>
  <c r="BK754" i="2"/>
  <c r="K754" i="2" s="1"/>
  <c r="BK845" i="2"/>
  <c r="K845" i="2" s="1"/>
  <c r="BK958" i="2"/>
  <c r="K958" i="2" s="1"/>
  <c r="BK1094" i="2"/>
  <c r="K1094" i="2" s="1"/>
  <c r="BK1219" i="2"/>
  <c r="K1219" i="2" s="1"/>
  <c r="BK1325" i="2"/>
  <c r="K1325" i="2" s="1"/>
  <c r="BK1419" i="2"/>
  <c r="K1419" i="2" s="1"/>
  <c r="BK333" i="2"/>
  <c r="K333" i="2" s="1"/>
  <c r="BK364" i="2"/>
  <c r="K364" i="2" s="1"/>
  <c r="BK396" i="2"/>
  <c r="K396" i="2" s="1"/>
  <c r="BK442" i="2"/>
  <c r="K442" i="2" s="1"/>
  <c r="BK503" i="2"/>
  <c r="K503" i="2" s="1"/>
  <c r="BK575" i="2"/>
  <c r="K575" i="2" s="1"/>
  <c r="BK652" i="2"/>
  <c r="K652" i="2" s="1"/>
  <c r="BK744" i="2"/>
  <c r="K744" i="2" s="1"/>
  <c r="BK828" i="2"/>
  <c r="K828" i="2" s="1"/>
  <c r="BK945" i="2"/>
  <c r="K945" i="2" s="1"/>
  <c r="BK1080" i="2"/>
  <c r="BK1202" i="2"/>
  <c r="BK1315" i="2"/>
  <c r="K1315" i="2" s="1"/>
  <c r="BK1411" i="2"/>
  <c r="K1411" i="2" s="1"/>
  <c r="BK366" i="2"/>
  <c r="K366" i="2" s="1"/>
  <c r="BK402" i="2"/>
  <c r="K402" i="2" s="1"/>
  <c r="BK448" i="2"/>
  <c r="K448" i="2" s="1"/>
  <c r="BK514" i="2"/>
  <c r="K514" i="2" s="1"/>
  <c r="BK583" i="2"/>
  <c r="K583" i="2" s="1"/>
  <c r="BK660" i="2"/>
  <c r="K660" i="2" s="1"/>
  <c r="BK751" i="2"/>
  <c r="K751" i="2" s="1"/>
  <c r="BK837" i="2"/>
  <c r="K837" i="2" s="1"/>
  <c r="BK954" i="2"/>
  <c r="K954" i="2" s="1"/>
  <c r="BK1087" i="2"/>
  <c r="K1087" i="2" s="1"/>
  <c r="BK1211" i="2"/>
  <c r="BK1323" i="2"/>
  <c r="K1323" i="2" s="1"/>
  <c r="BK1421" i="2"/>
  <c r="K1421" i="2" s="1"/>
  <c r="BK420" i="2"/>
  <c r="K420" i="2" s="1"/>
  <c r="BK474" i="2"/>
  <c r="K474" i="2" s="1"/>
  <c r="BK530" i="2"/>
  <c r="K530" i="2" s="1"/>
  <c r="BK601" i="2"/>
  <c r="K601" i="2" s="1"/>
  <c r="BK685" i="2"/>
  <c r="K685" i="2" s="1"/>
  <c r="BK763" i="2"/>
  <c r="K763" i="2" s="1"/>
  <c r="BK867" i="2"/>
  <c r="K867" i="2" s="1"/>
  <c r="BK976" i="2"/>
  <c r="BK1115" i="2"/>
  <c r="BK1233" i="2"/>
  <c r="K1233" i="2" s="1"/>
  <c r="BK1338" i="2"/>
  <c r="K1338" i="2" s="1"/>
  <c r="BK1432" i="2"/>
  <c r="K1432" i="2" s="1"/>
  <c r="BK510" i="2"/>
  <c r="K510" i="2" s="1"/>
  <c r="BK567" i="2"/>
  <c r="K567" i="2" s="1"/>
  <c r="BK632" i="2"/>
  <c r="K632" i="2" s="1"/>
  <c r="BK714" i="2"/>
  <c r="K714" i="2" s="1"/>
  <c r="BK790" i="2"/>
  <c r="K790" i="2" s="1"/>
  <c r="BK893" i="2"/>
  <c r="K893" i="2" s="1"/>
  <c r="BK1021" i="2"/>
  <c r="K1021" i="2" s="1"/>
  <c r="BK1143" i="2"/>
  <c r="K1143" i="2" s="1"/>
  <c r="BK1259" i="2"/>
  <c r="BK1364" i="2"/>
  <c r="K1364" i="2" s="1"/>
  <c r="BK1454" i="2"/>
  <c r="K1454" i="2" s="1"/>
  <c r="BK336" i="2"/>
  <c r="K336" i="2" s="1"/>
  <c r="BK360" i="2"/>
  <c r="K360" i="2" s="1"/>
  <c r="BK384" i="2"/>
  <c r="K384" i="2" s="1"/>
  <c r="BK412" i="2"/>
  <c r="K412" i="2" s="1"/>
  <c r="BK446" i="2"/>
  <c r="K446" i="2" s="1"/>
  <c r="BK494" i="2"/>
  <c r="K494" i="2" s="1"/>
  <c r="BK553" i="2"/>
  <c r="K553" i="2" s="1"/>
  <c r="BK621" i="2"/>
  <c r="BK699" i="2"/>
  <c r="BK783" i="2"/>
  <c r="BK885" i="2"/>
  <c r="K885" i="2" s="1"/>
  <c r="BK1005" i="2"/>
  <c r="BK1139" i="2"/>
  <c r="K1139" i="2" s="1"/>
  <c r="BK1250" i="2"/>
  <c r="K1250" i="2" s="1"/>
  <c r="BK1351" i="2"/>
  <c r="K1351" i="2" s="1"/>
  <c r="BK1440" i="2"/>
  <c r="K1440" i="2" s="1"/>
  <c r="BK341" i="2"/>
  <c r="K341" i="2" s="1"/>
  <c r="BK363" i="2"/>
  <c r="K363" i="2" s="1"/>
  <c r="BK385" i="2"/>
  <c r="K385" i="2" s="1"/>
  <c r="BK415" i="2"/>
  <c r="K415" i="2" s="1"/>
  <c r="BK447" i="2"/>
  <c r="K447" i="2" s="1"/>
  <c r="BK488" i="2"/>
  <c r="K488" i="2" s="1"/>
  <c r="BK542" i="2"/>
  <c r="K542" i="2" s="1"/>
  <c r="BK609" i="2"/>
  <c r="K609" i="2" s="1"/>
  <c r="BK690" i="2"/>
  <c r="K690" i="2" s="1"/>
  <c r="BK767" i="2"/>
  <c r="K767" i="2" s="1"/>
  <c r="BK865" i="2"/>
  <c r="BK968" i="2"/>
  <c r="K968" i="2" s="1"/>
  <c r="BK1098" i="2"/>
  <c r="K1098" i="2" s="1"/>
  <c r="BK1216" i="2"/>
  <c r="K1216" i="2" s="1"/>
  <c r="BK1322" i="2"/>
  <c r="K1322" i="2" s="1"/>
  <c r="BK1414" i="2"/>
  <c r="K1414" i="2" s="1"/>
  <c r="BK1491" i="2"/>
  <c r="BK337" i="2"/>
  <c r="K337" i="2" s="1"/>
  <c r="BK361" i="2"/>
  <c r="K361" i="2" s="1"/>
  <c r="BK391" i="2"/>
  <c r="K391" i="2" s="1"/>
  <c r="BK422" i="2"/>
  <c r="K422" i="2" s="1"/>
  <c r="BK451" i="2"/>
  <c r="K451" i="2" s="1"/>
  <c r="BK495" i="2"/>
  <c r="K495" i="2" s="1"/>
  <c r="BK541" i="2"/>
  <c r="K541" i="2" s="1"/>
  <c r="BK602" i="2"/>
  <c r="K602" i="2" s="1"/>
  <c r="BK684" i="2"/>
  <c r="K684" i="2" s="1"/>
  <c r="BK757" i="2"/>
  <c r="K757" i="2" s="1"/>
  <c r="BK843" i="2"/>
  <c r="K843" i="2" s="1"/>
  <c r="BK947" i="2"/>
  <c r="K947" i="2" s="1"/>
  <c r="BK1069" i="2"/>
  <c r="K1069" i="2" s="1"/>
  <c r="BK1186" i="2"/>
  <c r="K1186" i="2" s="1"/>
  <c r="BK1296" i="2"/>
  <c r="K1296" i="2" s="1"/>
  <c r="BK1391" i="2"/>
  <c r="K1391" i="2" s="1"/>
  <c r="BK1467" i="2"/>
  <c r="K1467" i="2" s="1"/>
  <c r="BK1536" i="2"/>
  <c r="BK354" i="2"/>
  <c r="K354" i="2" s="1"/>
  <c r="BK369" i="2"/>
  <c r="K369" i="2" s="1"/>
  <c r="BK389" i="2"/>
  <c r="K389" i="2" s="1"/>
  <c r="BK421" i="2"/>
  <c r="K421" i="2" s="1"/>
  <c r="BK455" i="2"/>
  <c r="K455" i="2" s="1"/>
  <c r="BK497" i="2"/>
  <c r="BK540" i="2"/>
  <c r="BK599" i="2"/>
  <c r="K599" i="2" s="1"/>
  <c r="BK679" i="2"/>
  <c r="BK755" i="2"/>
  <c r="K755" i="2" s="1"/>
  <c r="BK827" i="2"/>
  <c r="K827" i="2" s="1"/>
  <c r="BK931" i="2"/>
  <c r="K931" i="2" s="1"/>
  <c r="BK1057" i="2"/>
  <c r="K1057" i="2" s="1"/>
  <c r="BK1171" i="2"/>
  <c r="K1171" i="2" s="1"/>
  <c r="BK1271" i="2"/>
  <c r="K1271" i="2" s="1"/>
  <c r="BK1373" i="2"/>
  <c r="K1373" i="2" s="1"/>
  <c r="BK1457" i="2"/>
  <c r="K1457" i="2" s="1"/>
  <c r="BK1523" i="2"/>
  <c r="K1523" i="2" s="1"/>
  <c r="BK1567" i="2"/>
  <c r="K1567" i="2" s="1"/>
  <c r="BK14" i="2"/>
  <c r="AF1097" i="2" l="1"/>
  <c r="AF760" i="2"/>
  <c r="AF1575" i="2"/>
  <c r="AO1575" i="2" s="1"/>
  <c r="AF405" i="2"/>
  <c r="AF1036" i="2"/>
  <c r="AF1238" i="2"/>
  <c r="AF533" i="2"/>
  <c r="AM1071" i="2"/>
  <c r="AF103" i="2"/>
  <c r="AF952" i="2"/>
  <c r="AO952" i="2" s="1"/>
  <c r="AF919" i="2"/>
  <c r="AM159" i="2"/>
  <c r="AF859" i="2"/>
  <c r="AF1211" i="2"/>
  <c r="AO1211" i="2" s="1"/>
  <c r="AF938" i="2"/>
  <c r="AO938" i="2" s="1"/>
  <c r="L938" i="2" s="1"/>
  <c r="M938" i="2" s="1"/>
  <c r="N938" i="2" s="1"/>
  <c r="AM884" i="2"/>
  <c r="AF1008" i="2"/>
  <c r="AF454" i="2"/>
  <c r="AF510" i="2"/>
  <c r="AO510" i="2" s="1"/>
  <c r="AF568" i="2"/>
  <c r="AF849" i="2"/>
  <c r="AM1574" i="2"/>
  <c r="AF1616" i="2"/>
  <c r="AO1616" i="2" s="1"/>
  <c r="L1616" i="2" s="1"/>
  <c r="M1616" i="2" s="1"/>
  <c r="N1616" i="2" s="1"/>
  <c r="AF514" i="2"/>
  <c r="AO514" i="2" s="1"/>
  <c r="L514" i="2" s="1"/>
  <c r="M514" i="2" s="1"/>
  <c r="N514" i="2" s="1"/>
  <c r="AM1493" i="2"/>
  <c r="AF105" i="2"/>
  <c r="AM959" i="2"/>
  <c r="AM86" i="2"/>
  <c r="AF1080" i="2"/>
  <c r="AO1080" i="2" s="1"/>
  <c r="AF1179" i="2"/>
  <c r="AO1179" i="2" s="1"/>
  <c r="AF697" i="2"/>
  <c r="AF1568" i="2"/>
  <c r="AO1568" i="2" s="1"/>
  <c r="L1568" i="2" s="1"/>
  <c r="M1568" i="2" s="1"/>
  <c r="N1568" i="2" s="1"/>
  <c r="AM1145" i="2"/>
  <c r="AF470" i="2"/>
  <c r="AF1609" i="2"/>
  <c r="AO1609" i="2" s="1"/>
  <c r="AF943" i="2"/>
  <c r="AO943" i="2" s="1"/>
  <c r="AM1496" i="2"/>
  <c r="AF1302" i="2"/>
  <c r="AF1452" i="2"/>
  <c r="AO1452" i="2" s="1"/>
  <c r="L1452" i="2" s="1"/>
  <c r="M1452" i="2" s="1"/>
  <c r="N1452" i="2" s="1"/>
  <c r="AF282" i="2"/>
  <c r="AM711" i="2"/>
  <c r="AF1411" i="2"/>
  <c r="AO1411" i="2" s="1"/>
  <c r="AF47" i="2"/>
  <c r="AF853" i="2"/>
  <c r="AM789" i="2"/>
  <c r="AM1163" i="2"/>
  <c r="AM1333" i="2"/>
  <c r="AF1063" i="2"/>
  <c r="AM140" i="2"/>
  <c r="AF588" i="2"/>
  <c r="AO588" i="2" s="1"/>
  <c r="AF240" i="2"/>
  <c r="AM509" i="2"/>
  <c r="AM701" i="2"/>
  <c r="AM16" i="2"/>
  <c r="AF893" i="2"/>
  <c r="AO893" i="2" s="1"/>
  <c r="L893" i="2" s="1"/>
  <c r="M893" i="2" s="1"/>
  <c r="N893" i="2" s="1"/>
  <c r="AF1602" i="2"/>
  <c r="AF1457" i="2"/>
  <c r="AO1457" i="2" s="1"/>
  <c r="AF534" i="2"/>
  <c r="AM1115" i="2"/>
  <c r="AF1313" i="2"/>
  <c r="AF589" i="2"/>
  <c r="AM237" i="2"/>
  <c r="AF43" i="2"/>
  <c r="AF1516" i="2"/>
  <c r="AO1516" i="2" s="1"/>
  <c r="L1516" i="2" s="1"/>
  <c r="M1516" i="2" s="1"/>
  <c r="N1516" i="2" s="1"/>
  <c r="AF918" i="2"/>
  <c r="AF1454" i="2"/>
  <c r="AO1454" i="2" s="1"/>
  <c r="AF535" i="2"/>
  <c r="AF295" i="2"/>
  <c r="AM123" i="2"/>
  <c r="AM1514" i="2"/>
  <c r="AM595" i="2"/>
  <c r="AF1245" i="2"/>
  <c r="AF86" i="2"/>
  <c r="AM1277" i="2"/>
  <c r="AF971" i="2"/>
  <c r="AF1249" i="2"/>
  <c r="AO1249" i="2" s="1"/>
  <c r="AM936" i="2"/>
  <c r="AM989" i="2"/>
  <c r="AF917" i="2"/>
  <c r="AF1630" i="2"/>
  <c r="AF1147" i="2"/>
  <c r="AM1593" i="2"/>
  <c r="AF1538" i="2"/>
  <c r="AM211" i="2"/>
  <c r="AM223" i="2"/>
  <c r="AF603" i="2"/>
  <c r="AF894" i="2"/>
  <c r="AM649" i="2"/>
  <c r="AF492" i="2"/>
  <c r="AF854" i="2"/>
  <c r="AM1579" i="2"/>
  <c r="AM1075" i="2"/>
  <c r="AF112" i="2"/>
  <c r="AF1174" i="2"/>
  <c r="AO1174" i="2" s="1"/>
  <c r="AF1592" i="2"/>
  <c r="AM1610" i="2"/>
  <c r="AM1467" i="2"/>
  <c r="AM518" i="2"/>
  <c r="AF194" i="2"/>
  <c r="AM548" i="2"/>
  <c r="AF834" i="2"/>
  <c r="AF1357" i="2"/>
  <c r="AF1391" i="2"/>
  <c r="AO1391" i="2" s="1"/>
  <c r="AF154" i="2"/>
  <c r="AF689" i="2"/>
  <c r="AO689" i="2" s="1"/>
  <c r="AM1185" i="2"/>
  <c r="AM547" i="2"/>
  <c r="AF885" i="2"/>
  <c r="AO885" i="2" s="1"/>
  <c r="AF252" i="2"/>
  <c r="AF641" i="2"/>
  <c r="AO641" i="2" s="1"/>
  <c r="AF1541" i="2"/>
  <c r="AO1541" i="2" s="1"/>
  <c r="L1541" i="2" s="1"/>
  <c r="M1541" i="2" s="1"/>
  <c r="N1541" i="2" s="1"/>
  <c r="AM447" i="2"/>
  <c r="AM1111" i="2"/>
  <c r="AF741" i="2"/>
  <c r="L195" i="2"/>
  <c r="AM770" i="2"/>
  <c r="AF1112" i="2"/>
  <c r="AO1112" i="2" s="1"/>
  <c r="AM1480" i="2"/>
  <c r="AF1482" i="2"/>
  <c r="AM1209" i="2"/>
  <c r="AF599" i="2"/>
  <c r="AO599" i="2" s="1"/>
  <c r="L599" i="2" s="1"/>
  <c r="M599" i="2" s="1"/>
  <c r="N599" i="2" s="1"/>
  <c r="AF612" i="2"/>
  <c r="AF1146" i="2"/>
  <c r="AM923" i="2"/>
  <c r="AF1603" i="2"/>
  <c r="AF1098" i="2"/>
  <c r="AO1098" i="2" s="1"/>
  <c r="AM360" i="2"/>
  <c r="AF377" i="2"/>
  <c r="AO377" i="2" s="1"/>
  <c r="L377" i="2" s="1"/>
  <c r="M377" i="2" s="1"/>
  <c r="N377" i="2" s="1"/>
  <c r="AF324" i="2"/>
  <c r="AM972" i="2"/>
  <c r="AF769" i="2"/>
  <c r="AM52" i="2"/>
  <c r="AF547" i="2"/>
  <c r="AF1627" i="2"/>
  <c r="AM1517" i="2"/>
  <c r="AM1408" i="2"/>
  <c r="AM1504" i="2"/>
  <c r="AM205" i="2"/>
  <c r="AF71" i="2"/>
  <c r="AF82" i="2"/>
  <c r="AF1297" i="2"/>
  <c r="AF96" i="2"/>
  <c r="AM1608" i="2"/>
  <c r="AM117" i="2"/>
  <c r="AM1410" i="2"/>
  <c r="AM627" i="2"/>
  <c r="AM899" i="2"/>
  <c r="AF1433" i="2"/>
  <c r="AM641" i="2"/>
  <c r="AM667" i="2"/>
  <c r="AM293" i="2"/>
  <c r="AM337" i="2"/>
  <c r="AM619" i="2"/>
  <c r="AM505" i="2"/>
  <c r="AM1376" i="2"/>
  <c r="AF358" i="2"/>
  <c r="AF128" i="2"/>
  <c r="AM1557" i="2"/>
  <c r="AM559" i="2"/>
  <c r="AM187" i="2"/>
  <c r="AM1528" i="2"/>
  <c r="AF872" i="2"/>
  <c r="AF1361" i="2"/>
  <c r="AO1361" i="2" s="1"/>
  <c r="L1361" i="2" s="1"/>
  <c r="M1361" i="2" s="1"/>
  <c r="N1361" i="2" s="1"/>
  <c r="AM1267" i="2"/>
  <c r="AF948" i="2"/>
  <c r="AF472" i="2"/>
  <c r="AF966" i="2"/>
  <c r="AO966" i="2" s="1"/>
  <c r="L966" i="2" s="1"/>
  <c r="M966" i="2" s="1"/>
  <c r="N966" i="2" s="1"/>
  <c r="AF1386" i="2"/>
  <c r="AF1621" i="2"/>
  <c r="AF712" i="2"/>
  <c r="AF1363" i="2"/>
  <c r="AM1380" i="2"/>
  <c r="AM286" i="2"/>
  <c r="AF1233" i="2"/>
  <c r="AO1233" i="2" s="1"/>
  <c r="L1233" i="2" s="1"/>
  <c r="M1233" i="2" s="1"/>
  <c r="N1233" i="2" s="1"/>
  <c r="AF710" i="2"/>
  <c r="AF1471" i="2"/>
  <c r="AO1471" i="2" s="1"/>
  <c r="L1471" i="2" s="1"/>
  <c r="M1471" i="2" s="1"/>
  <c r="N1471" i="2" s="1"/>
  <c r="AM1348" i="2"/>
  <c r="AM1197" i="2"/>
  <c r="AM799" i="2"/>
  <c r="AM1023" i="2"/>
  <c r="AM1491" i="2"/>
  <c r="AM1083" i="2"/>
  <c r="AM918" i="2"/>
  <c r="AM216" i="2"/>
  <c r="AF967" i="2"/>
  <c r="AF934" i="2"/>
  <c r="AO934" i="2" s="1"/>
  <c r="L934" i="2" s="1"/>
  <c r="M934" i="2" s="1"/>
  <c r="N934" i="2" s="1"/>
  <c r="AF485" i="2"/>
  <c r="AF1459" i="2"/>
  <c r="AF1089" i="2"/>
  <c r="AO1089" i="2" s="1"/>
  <c r="L1089" i="2" s="1"/>
  <c r="M1089" i="2" s="1"/>
  <c r="N1089" i="2" s="1"/>
  <c r="AM1489" i="2"/>
  <c r="AF1312" i="2"/>
  <c r="AF847" i="2"/>
  <c r="AO847" i="2" s="1"/>
  <c r="L847" i="2" s="1"/>
  <c r="M847" i="2" s="1"/>
  <c r="N847" i="2" s="1"/>
  <c r="AM944" i="2"/>
  <c r="AM622" i="2"/>
  <c r="AF94" i="2"/>
  <c r="AM85" i="2"/>
  <c r="AF502" i="2"/>
  <c r="AM1575" i="2"/>
  <c r="AM680" i="2"/>
  <c r="AF857" i="2"/>
  <c r="AO857" i="2" s="1"/>
  <c r="L857" i="2" s="1"/>
  <c r="M857" i="2" s="1"/>
  <c r="N857" i="2" s="1"/>
  <c r="AF44" i="2"/>
  <c r="AM699" i="2"/>
  <c r="AM988" i="2"/>
  <c r="AF220" i="2"/>
  <c r="AF1039" i="2"/>
  <c r="AO1039" i="2" s="1"/>
  <c r="L1039" i="2" s="1"/>
  <c r="M1039" i="2" s="1"/>
  <c r="N1039" i="2" s="1"/>
  <c r="AF730" i="2"/>
  <c r="AF1088" i="2"/>
  <c r="AF1314" i="2"/>
  <c r="AF557" i="2"/>
  <c r="AF231" i="2"/>
  <c r="AF165" i="2"/>
  <c r="AF1517" i="2"/>
  <c r="AO1517" i="2" s="1"/>
  <c r="L1517" i="2" s="1"/>
  <c r="M1517" i="2" s="1"/>
  <c r="N1517" i="2" s="1"/>
  <c r="AF344" i="2"/>
  <c r="AM1532" i="2"/>
  <c r="AF1126" i="2"/>
  <c r="AM40" i="2"/>
  <c r="AF980" i="2"/>
  <c r="AM742" i="2"/>
  <c r="AF1546" i="2"/>
  <c r="AF839" i="2"/>
  <c r="AM156" i="2"/>
  <c r="AF620" i="2"/>
  <c r="AM1221" i="2"/>
  <c r="AF569" i="2"/>
  <c r="AF1096" i="2"/>
  <c r="AF1415" i="2"/>
  <c r="AF301" i="2"/>
  <c r="AM298" i="2"/>
  <c r="AF779" i="2"/>
  <c r="AF886" i="2"/>
  <c r="AM1213" i="2"/>
  <c r="AF1141" i="2"/>
  <c r="AF1222" i="2"/>
  <c r="AO1222" i="2" s="1"/>
  <c r="L1222" i="2" s="1"/>
  <c r="M1222" i="2" s="1"/>
  <c r="N1222" i="2" s="1"/>
  <c r="AF873" i="2"/>
  <c r="AF508" i="2"/>
  <c r="AF215" i="2"/>
  <c r="AF832" i="2"/>
  <c r="AF423" i="2"/>
  <c r="AM1102" i="2"/>
  <c r="AF64" i="2"/>
  <c r="AF101" i="2"/>
  <c r="AM215" i="2"/>
  <c r="AF155" i="2"/>
  <c r="AF286" i="2"/>
  <c r="AM394" i="2"/>
  <c r="AF586" i="2"/>
  <c r="AM26" i="2"/>
  <c r="AM1168" i="2"/>
  <c r="AO1168" i="2" s="1"/>
  <c r="L1168" i="2" s="1"/>
  <c r="M1168" i="2" s="1"/>
  <c r="N1168" i="2" s="1"/>
  <c r="AM99" i="2"/>
  <c r="AM281" i="2"/>
  <c r="AF1404" i="2"/>
  <c r="AO1404" i="2" s="1"/>
  <c r="L1404" i="2" s="1"/>
  <c r="M1404" i="2" s="1"/>
  <c r="N1404" i="2" s="1"/>
  <c r="AF1081" i="2"/>
  <c r="AO1081" i="2" s="1"/>
  <c r="L1081" i="2" s="1"/>
  <c r="M1081" i="2" s="1"/>
  <c r="N1081" i="2" s="1"/>
  <c r="AF1118" i="2"/>
  <c r="AO1118" i="2" s="1"/>
  <c r="AM209" i="2"/>
  <c r="AF1549" i="2"/>
  <c r="AO1549" i="2" s="1"/>
  <c r="L1549" i="2" s="1"/>
  <c r="M1549" i="2" s="1"/>
  <c r="N1549" i="2" s="1"/>
  <c r="AM1125" i="2"/>
  <c r="AM1450" i="2"/>
  <c r="AM1150" i="2"/>
  <c r="AF473" i="2"/>
  <c r="AF229" i="2"/>
  <c r="AF683" i="2"/>
  <c r="AO683" i="2" s="1"/>
  <c r="L683" i="2" s="1"/>
  <c r="M683" i="2" s="1"/>
  <c r="N683" i="2" s="1"/>
  <c r="AF1335" i="2"/>
  <c r="AF1100" i="2"/>
  <c r="AM733" i="2"/>
  <c r="AF776" i="2"/>
  <c r="AO776" i="2" s="1"/>
  <c r="L776" i="2" s="1"/>
  <c r="M776" i="2" s="1"/>
  <c r="N776" i="2" s="1"/>
  <c r="AF1016" i="2"/>
  <c r="AF135" i="2"/>
  <c r="AF172" i="2"/>
  <c r="AF1492" i="2"/>
  <c r="AO1492" i="2" s="1"/>
  <c r="AM1417" i="2"/>
  <c r="AF563" i="2"/>
  <c r="AO563" i="2" s="1"/>
  <c r="L563" i="2" s="1"/>
  <c r="M563" i="2" s="1"/>
  <c r="N563" i="2" s="1"/>
  <c r="AM1597" i="2"/>
  <c r="AM1551" i="2"/>
  <c r="AF268" i="2"/>
  <c r="AM684" i="2"/>
  <c r="AF668" i="2"/>
  <c r="AF406" i="2"/>
  <c r="AF345" i="2"/>
  <c r="AM930" i="2"/>
  <c r="AO930" i="2" s="1"/>
  <c r="L930" i="2" s="1"/>
  <c r="M930" i="2" s="1"/>
  <c r="N930" i="2" s="1"/>
  <c r="AF1608" i="2"/>
  <c r="AO1608" i="2" s="1"/>
  <c r="L1608" i="2" s="1"/>
  <c r="M1608" i="2" s="1"/>
  <c r="N1608" i="2" s="1"/>
  <c r="AF664" i="2"/>
  <c r="AO664" i="2" s="1"/>
  <c r="L664" i="2" s="1"/>
  <c r="AF558" i="2"/>
  <c r="AM446" i="2"/>
  <c r="AM824" i="2"/>
  <c r="AM679" i="2"/>
  <c r="AM1435" i="2"/>
  <c r="AM1486" i="2"/>
  <c r="AF243" i="2"/>
  <c r="AF263" i="2"/>
  <c r="AF1354" i="2"/>
  <c r="AF963" i="2"/>
  <c r="AF1180" i="2"/>
  <c r="AF929" i="2"/>
  <c r="AM1476" i="2"/>
  <c r="AF794" i="2"/>
  <c r="AM535" i="2"/>
  <c r="AF632" i="2"/>
  <c r="AO632" i="2" s="1"/>
  <c r="L632" i="2" s="1"/>
  <c r="M632" i="2" s="1"/>
  <c r="N632" i="2" s="1"/>
  <c r="AF1246" i="2"/>
  <c r="AO1246" i="2" s="1"/>
  <c r="L1246" i="2" s="1"/>
  <c r="M1246" i="2" s="1"/>
  <c r="N1246" i="2" s="1"/>
  <c r="AM1451" i="2"/>
  <c r="AF39" i="2"/>
  <c r="AF1123" i="2"/>
  <c r="AM886" i="2"/>
  <c r="AF1140" i="2"/>
  <c r="AF304" i="2"/>
  <c r="AM294" i="2"/>
  <c r="AF49" i="2"/>
  <c r="AF548" i="2"/>
  <c r="AF121" i="2"/>
  <c r="AM1246" i="2"/>
  <c r="AF1280" i="2"/>
  <c r="AO1280" i="2" s="1"/>
  <c r="L1280" i="2" s="1"/>
  <c r="M1280" i="2" s="1"/>
  <c r="N1280" i="2" s="1"/>
  <c r="AF1461" i="2"/>
  <c r="AF960" i="2"/>
  <c r="AF746" i="2"/>
  <c r="AF1095" i="2"/>
  <c r="AM1157" i="2"/>
  <c r="AM208" i="2"/>
  <c r="AF151" i="2"/>
  <c r="AF788" i="2"/>
  <c r="AM95" i="2"/>
  <c r="AM1406" i="2"/>
  <c r="AF1213" i="2"/>
  <c r="AF920" i="2"/>
  <c r="AF595" i="2"/>
  <c r="AF985" i="2"/>
  <c r="AO985" i="2" s="1"/>
  <c r="L985" i="2" s="1"/>
  <c r="M985" i="2" s="1"/>
  <c r="N985" i="2" s="1"/>
  <c r="AM1386" i="2"/>
  <c r="AF855" i="2"/>
  <c r="AO855" i="2" s="1"/>
  <c r="L855" i="2" s="1"/>
  <c r="M855" i="2" s="1"/>
  <c r="N855" i="2" s="1"/>
  <c r="AF666" i="2"/>
  <c r="AF1563" i="2"/>
  <c r="AO1563" i="2" s="1"/>
  <c r="L1563" i="2" s="1"/>
  <c r="M1563" i="2" s="1"/>
  <c r="N1563" i="2" s="1"/>
  <c r="AF826" i="2"/>
  <c r="AF401" i="2"/>
  <c r="AM1341" i="2"/>
  <c r="AM111" i="2"/>
  <c r="AF718" i="2"/>
  <c r="AO718" i="2" s="1"/>
  <c r="L718" i="2" s="1"/>
  <c r="M718" i="2" s="1"/>
  <c r="N718" i="2" s="1"/>
  <c r="AF1599" i="2"/>
  <c r="AO1599" i="2" s="1"/>
  <c r="L1599" i="2" s="1"/>
  <c r="M1599" i="2" s="1"/>
  <c r="N1599" i="2" s="1"/>
  <c r="AF8" i="2"/>
  <c r="AF1382" i="2"/>
  <c r="AO1382" i="2" s="1"/>
  <c r="L1382" i="2" s="1"/>
  <c r="M1382" i="2" s="1"/>
  <c r="N1382" i="2" s="1"/>
  <c r="AF842" i="2"/>
  <c r="AM1235" i="2"/>
  <c r="AO1235" i="2" s="1"/>
  <c r="L1235" i="2" s="1"/>
  <c r="M1235" i="2" s="1"/>
  <c r="N1235" i="2" s="1"/>
  <c r="AF484" i="2"/>
  <c r="AM206" i="2"/>
  <c r="AF1572" i="2"/>
  <c r="AO1572" i="2" s="1"/>
  <c r="AF1355" i="2"/>
  <c r="AF424" i="2"/>
  <c r="AM1086" i="2"/>
  <c r="AF700" i="2"/>
  <c r="AO700" i="2" s="1"/>
  <c r="L700" i="2" s="1"/>
  <c r="M700" i="2" s="1"/>
  <c r="N700" i="2" s="1"/>
  <c r="AF994" i="2"/>
  <c r="AM1474" i="2"/>
  <c r="AM444" i="2"/>
  <c r="AF320" i="2"/>
  <c r="AF441" i="2"/>
  <c r="AF942" i="2"/>
  <c r="AO942" i="2" s="1"/>
  <c r="L942" i="2" s="1"/>
  <c r="M942" i="2" s="1"/>
  <c r="N942" i="2" s="1"/>
  <c r="AM685" i="2"/>
  <c r="AF80" i="2"/>
  <c r="AF190" i="2"/>
  <c r="AM504" i="2"/>
  <c r="AF881" i="2"/>
  <c r="AF1597" i="2"/>
  <c r="AF1551" i="2"/>
  <c r="AF291" i="2"/>
  <c r="AF608" i="2"/>
  <c r="AF1526" i="2"/>
  <c r="AO1526" i="2" s="1"/>
  <c r="L1526" i="2" s="1"/>
  <c r="M1526" i="2" s="1"/>
  <c r="N1526" i="2" s="1"/>
  <c r="AF1129" i="2"/>
  <c r="AO1129" i="2" s="1"/>
  <c r="L1129" i="2" s="1"/>
  <c r="M1129" i="2" s="1"/>
  <c r="N1129" i="2" s="1"/>
  <c r="AF1148" i="2"/>
  <c r="AM1602" i="2"/>
  <c r="AF160" i="2"/>
  <c r="AF1418" i="2"/>
  <c r="AO1418" i="2" s="1"/>
  <c r="L1418" i="2" s="1"/>
  <c r="M1418" i="2" s="1"/>
  <c r="N1418" i="2" s="1"/>
  <c r="AF147" i="2"/>
  <c r="AF402" i="2"/>
  <c r="AO402" i="2" s="1"/>
  <c r="L402" i="2" s="1"/>
  <c r="M402" i="2" s="1"/>
  <c r="N402" i="2" s="1"/>
  <c r="AF1044" i="2"/>
  <c r="AO1044" i="2" s="1"/>
  <c r="L1044" i="2" s="1"/>
  <c r="M1044" i="2" s="1"/>
  <c r="N1044" i="2" s="1"/>
  <c r="AM691" i="2"/>
  <c r="AF120" i="2"/>
  <c r="AM777" i="2"/>
  <c r="AM522" i="2"/>
  <c r="AF376" i="2"/>
  <c r="AM893" i="2"/>
  <c r="AF905" i="2"/>
  <c r="AO905" i="2" s="1"/>
  <c r="L905" i="2" s="1"/>
  <c r="M905" i="2" s="1"/>
  <c r="N905" i="2" s="1"/>
  <c r="AF1330" i="2"/>
  <c r="AM1238" i="2"/>
  <c r="AO1238" i="2" s="1"/>
  <c r="L1238" i="2" s="1"/>
  <c r="M1238" i="2" s="1"/>
  <c r="N1238" i="2" s="1"/>
  <c r="AM1173" i="2"/>
  <c r="AF835" i="2"/>
  <c r="AM1433" i="2"/>
  <c r="AM1505" i="2"/>
  <c r="AM914" i="2"/>
  <c r="AM1576" i="2"/>
  <c r="AF962" i="2"/>
  <c r="AO962" i="2" s="1"/>
  <c r="L962" i="2" s="1"/>
  <c r="M962" i="2" s="1"/>
  <c r="N962" i="2" s="1"/>
  <c r="AM867" i="2"/>
  <c r="AM1589" i="2"/>
  <c r="AM129" i="2"/>
  <c r="AM418" i="2"/>
  <c r="AF1243" i="2"/>
  <c r="AM1627" i="2"/>
  <c r="AM709" i="2"/>
  <c r="AO709" i="2" s="1"/>
  <c r="L709" i="2" s="1"/>
  <c r="M709" i="2" s="1"/>
  <c r="N709" i="2" s="1"/>
  <c r="AM964" i="2"/>
  <c r="AF1209" i="2"/>
  <c r="AO1209" i="2" s="1"/>
  <c r="AM1343" i="2"/>
  <c r="AM587" i="2"/>
  <c r="AF1285" i="2"/>
  <c r="AF970" i="2"/>
  <c r="AO970" i="2" s="1"/>
  <c r="L970" i="2" s="1"/>
  <c r="M970" i="2" s="1"/>
  <c r="N970" i="2" s="1"/>
  <c r="AF1607" i="2"/>
  <c r="AO1607" i="2" s="1"/>
  <c r="L1607" i="2" s="1"/>
  <c r="M1607" i="2" s="1"/>
  <c r="N1607" i="2" s="1"/>
  <c r="AF928" i="2"/>
  <c r="AF1218" i="2"/>
  <c r="AM295" i="2"/>
  <c r="AF613" i="2"/>
  <c r="AM484" i="2"/>
  <c r="AF83" i="2"/>
  <c r="AM1073" i="2"/>
  <c r="AF255" i="2"/>
  <c r="AM1547" i="2"/>
  <c r="AF279" i="2"/>
  <c r="AM759" i="2"/>
  <c r="AM456" i="2"/>
  <c r="AM932" i="2"/>
  <c r="AF1017" i="2"/>
  <c r="AM1226" i="2"/>
  <c r="AM1175" i="2"/>
  <c r="AF26" i="2"/>
  <c r="AM973" i="2"/>
  <c r="AF1132" i="2"/>
  <c r="AF1203" i="2"/>
  <c r="AM1565" i="2"/>
  <c r="AF1321" i="2"/>
  <c r="AO1321" i="2" s="1"/>
  <c r="L1321" i="2" s="1"/>
  <c r="M1321" i="2" s="1"/>
  <c r="N1321" i="2" s="1"/>
  <c r="AF1139" i="2"/>
  <c r="AO1139" i="2" s="1"/>
  <c r="L1139" i="2" s="1"/>
  <c r="M1139" i="2" s="1"/>
  <c r="N1139" i="2" s="1"/>
  <c r="AF457" i="2"/>
  <c r="AM1331" i="2"/>
  <c r="AM1319" i="2"/>
  <c r="AM1259" i="2"/>
  <c r="AM1404" i="2"/>
  <c r="AM1360" i="2"/>
  <c r="AM79" i="2"/>
  <c r="AM471" i="2"/>
  <c r="AF145" i="2"/>
  <c r="AM274" i="2"/>
  <c r="AM941" i="2"/>
  <c r="AF1105" i="2"/>
  <c r="AF1387" i="2"/>
  <c r="AF351" i="2"/>
  <c r="AF149" i="2"/>
  <c r="AM380" i="2"/>
  <c r="AF274" i="2"/>
  <c r="AF1121" i="2"/>
  <c r="AO1121" i="2" s="1"/>
  <c r="L1121" i="2" s="1"/>
  <c r="M1121" i="2" s="1"/>
  <c r="N1121" i="2" s="1"/>
  <c r="AF998" i="2"/>
  <c r="AO998" i="2" s="1"/>
  <c r="L998" i="2" s="1"/>
  <c r="M998" i="2" s="1"/>
  <c r="N998" i="2" s="1"/>
  <c r="AF784" i="2"/>
  <c r="AF1267" i="2"/>
  <c r="AF1364" i="2"/>
  <c r="AO1364" i="2" s="1"/>
  <c r="L1364" i="2" s="1"/>
  <c r="M1364" i="2" s="1"/>
  <c r="N1364" i="2" s="1"/>
  <c r="AM184" i="2"/>
  <c r="AM165" i="2"/>
  <c r="AM480" i="2"/>
  <c r="AF756" i="2"/>
  <c r="AF838" i="2"/>
  <c r="AO838" i="2" s="1"/>
  <c r="L838" i="2" s="1"/>
  <c r="AF403" i="2"/>
  <c r="AF1500" i="2"/>
  <c r="AF1613" i="2"/>
  <c r="AO1613" i="2" s="1"/>
  <c r="L1613" i="2" s="1"/>
  <c r="AF307" i="2"/>
  <c r="AF1540" i="2"/>
  <c r="AO1540" i="2" s="1"/>
  <c r="L1540" i="2" s="1"/>
  <c r="M1540" i="2" s="1"/>
  <c r="N1540" i="2" s="1"/>
  <c r="AM1292" i="2"/>
  <c r="AO1292" i="2" s="1"/>
  <c r="L1292" i="2" s="1"/>
  <c r="M1292" i="2" s="1"/>
  <c r="N1292" i="2" s="1"/>
  <c r="AM1120" i="2"/>
  <c r="AM1130" i="2"/>
  <c r="AF1542" i="2"/>
  <c r="AM1571" i="2"/>
  <c r="AF450" i="2"/>
  <c r="AM180" i="2"/>
  <c r="AM118" i="2"/>
  <c r="AM1529" i="2"/>
  <c r="AM249" i="2"/>
  <c r="AM105" i="2"/>
  <c r="AF1443" i="2"/>
  <c r="AF1049" i="2"/>
  <c r="AO1049" i="2" s="1"/>
  <c r="L1049" i="2" s="1"/>
  <c r="M1049" i="2" s="1"/>
  <c r="N1049" i="2" s="1"/>
  <c r="AF634" i="2"/>
  <c r="AM135" i="2"/>
  <c r="AF544" i="2"/>
  <c r="AM1604" i="2"/>
  <c r="AF1442" i="2"/>
  <c r="AM57" i="2"/>
  <c r="AM153" i="2"/>
  <c r="AM229" i="2"/>
  <c r="AF62" i="2"/>
  <c r="AF1601" i="2"/>
  <c r="AF1558" i="2"/>
  <c r="AF766" i="2"/>
  <c r="AF781" i="2"/>
  <c r="AO781" i="2" s="1"/>
  <c r="L781" i="2" s="1"/>
  <c r="M781" i="2" s="1"/>
  <c r="N781" i="2" s="1"/>
  <c r="AF1497" i="2"/>
  <c r="AF1368" i="2"/>
  <c r="AO1368" i="2" s="1"/>
  <c r="L1368" i="2" s="1"/>
  <c r="M1368" i="2" s="1"/>
  <c r="N1368" i="2" s="1"/>
  <c r="AM432" i="2"/>
  <c r="AF979" i="2"/>
  <c r="AF670" i="2"/>
  <c r="AO670" i="2" s="1"/>
  <c r="AM1276" i="2"/>
  <c r="AM150" i="2"/>
  <c r="AF438" i="2"/>
  <c r="AF517" i="2"/>
  <c r="AF5" i="2"/>
  <c r="AF212" i="2"/>
  <c r="AM593" i="2"/>
  <c r="AM1076" i="2"/>
  <c r="AF572" i="2"/>
  <c r="AF1581" i="2"/>
  <c r="AM1008" i="2"/>
  <c r="AF1070" i="2"/>
  <c r="AO1070" i="2" s="1"/>
  <c r="L1070" i="2" s="1"/>
  <c r="M1070" i="2" s="1"/>
  <c r="N1070" i="2" s="1"/>
  <c r="AF15" i="2"/>
  <c r="AF453" i="2"/>
  <c r="AO453" i="2" s="1"/>
  <c r="L453" i="2" s="1"/>
  <c r="M453" i="2" s="1"/>
  <c r="N453" i="2" s="1"/>
  <c r="AF616" i="2"/>
  <c r="AM625" i="2"/>
  <c r="AF591" i="2"/>
  <c r="AM1531" i="2"/>
  <c r="AF1035" i="2"/>
  <c r="AO1035" i="2" s="1"/>
  <c r="L1035" i="2" s="1"/>
  <c r="M1035" i="2" s="1"/>
  <c r="N1035" i="2" s="1"/>
  <c r="AF445" i="2"/>
  <c r="AF758" i="2"/>
  <c r="AO758" i="2" s="1"/>
  <c r="L758" i="2" s="1"/>
  <c r="M758" i="2" s="1"/>
  <c r="N758" i="2" s="1"/>
  <c r="AF996" i="2"/>
  <c r="AM1026" i="2"/>
  <c r="AM508" i="2"/>
  <c r="AM986" i="2"/>
  <c r="AF106" i="2"/>
  <c r="AM1446" i="2"/>
  <c r="AF168" i="2"/>
  <c r="AF1557" i="2"/>
  <c r="AM451" i="2"/>
  <c r="AM457" i="2"/>
  <c r="AF1226" i="2"/>
  <c r="AO1226" i="2" s="1"/>
  <c r="L1226" i="2" s="1"/>
  <c r="M1226" i="2" s="1"/>
  <c r="N1226" i="2" s="1"/>
  <c r="AF977" i="2"/>
  <c r="AM1155" i="2"/>
  <c r="AF1401" i="2"/>
  <c r="AF965" i="2"/>
  <c r="AF318" i="2"/>
  <c r="AF1366" i="2"/>
  <c r="AM322" i="2"/>
  <c r="AM1016" i="2"/>
  <c r="AM977" i="2"/>
  <c r="AM1304" i="2"/>
  <c r="AF546" i="2"/>
  <c r="AF1066" i="2"/>
  <c r="AO1066" i="2" s="1"/>
  <c r="L1066" i="2" s="1"/>
  <c r="M1066" i="2" s="1"/>
  <c r="N1066" i="2" s="1"/>
  <c r="AM1256" i="2"/>
  <c r="AM1027" i="2"/>
  <c r="AM1373" i="2"/>
  <c r="AM1374" i="2"/>
  <c r="AM88" i="2"/>
  <c r="AM427" i="2"/>
  <c r="AM1598" i="2"/>
  <c r="AF1564" i="2"/>
  <c r="AF554" i="2"/>
  <c r="AF1536" i="2"/>
  <c r="AO1536" i="2" s="1"/>
  <c r="L1536" i="2" s="1"/>
  <c r="AF673" i="2"/>
  <c r="AF792" i="2"/>
  <c r="AF1101" i="2"/>
  <c r="AF1251" i="2"/>
  <c r="AO1251" i="2" s="1"/>
  <c r="L1251" i="2" s="1"/>
  <c r="M1251" i="2" s="1"/>
  <c r="N1251" i="2" s="1"/>
  <c r="AF904" i="2"/>
  <c r="AM689" i="2"/>
  <c r="AF1334" i="2"/>
  <c r="AF1510" i="2"/>
  <c r="AF1026" i="2"/>
  <c r="AO1026" i="2" s="1"/>
  <c r="L1026" i="2" s="1"/>
  <c r="M1026" i="2" s="1"/>
  <c r="N1026" i="2" s="1"/>
  <c r="AM999" i="2"/>
  <c r="AF1103" i="2"/>
  <c r="AF186" i="2"/>
  <c r="AM1266" i="2"/>
  <c r="AM1475" i="2"/>
  <c r="AF1042" i="2"/>
  <c r="AO1042" i="2" s="1"/>
  <c r="L1042" i="2" s="1"/>
  <c r="M1042" i="2" s="1"/>
  <c r="N1042" i="2" s="1"/>
  <c r="AM816" i="2"/>
  <c r="AF98" i="2"/>
  <c r="AF310" i="2"/>
  <c r="AF1504" i="2"/>
  <c r="AF53" i="2"/>
  <c r="AF495" i="2"/>
  <c r="AO495" i="2" s="1"/>
  <c r="L495" i="2" s="1"/>
  <c r="M495" i="2" s="1"/>
  <c r="N495" i="2" s="1"/>
  <c r="AM369" i="2"/>
  <c r="AM488" i="2"/>
  <c r="AF1131" i="2"/>
  <c r="AF223" i="2"/>
  <c r="AF1007" i="2"/>
  <c r="AO1007" i="2" s="1"/>
  <c r="L1007" i="2" s="1"/>
  <c r="M1007" i="2" s="1"/>
  <c r="N1007" i="2" s="1"/>
  <c r="AF176" i="2"/>
  <c r="AF335" i="2"/>
  <c r="AF997" i="2"/>
  <c r="AO997" i="2" s="1"/>
  <c r="L997" i="2" s="1"/>
  <c r="M997" i="2" s="1"/>
  <c r="N997" i="2" s="1"/>
  <c r="AF218" i="2"/>
  <c r="AF618" i="2"/>
  <c r="AM655" i="2"/>
  <c r="AM710" i="2"/>
  <c r="AF468" i="2"/>
  <c r="AM407" i="2"/>
  <c r="AF1195" i="2"/>
  <c r="AF692" i="2"/>
  <c r="AM449" i="2"/>
  <c r="AM700" i="2"/>
  <c r="AM606" i="2"/>
  <c r="AF892" i="2"/>
  <c r="AM725" i="2"/>
  <c r="AM393" i="2"/>
  <c r="AF232" i="2"/>
  <c r="AO232" i="2" s="1"/>
  <c r="L232" i="2" s="1"/>
  <c r="M232" i="2" s="1"/>
  <c r="N232" i="2" s="1"/>
  <c r="AF604" i="2"/>
  <c r="AM1460" i="2"/>
  <c r="AM202" i="2"/>
  <c r="AM1469" i="2"/>
  <c r="AM1390" i="2"/>
  <c r="AM1021" i="2"/>
  <c r="AF462" i="2"/>
  <c r="AM507" i="2"/>
  <c r="AF306" i="2"/>
  <c r="AM359" i="2"/>
  <c r="AM479" i="2"/>
  <c r="AM520" i="2"/>
  <c r="AF579" i="2"/>
  <c r="AF681" i="2"/>
  <c r="AM1033" i="2"/>
  <c r="AF819" i="2"/>
  <c r="AF820" i="2"/>
  <c r="AM23" i="2"/>
  <c r="AM364" i="2"/>
  <c r="AF864" i="2"/>
  <c r="AO864" i="2" s="1"/>
  <c r="L864" i="2" s="1"/>
  <c r="AM1188" i="2"/>
  <c r="AF1236" i="2"/>
  <c r="AF469" i="2"/>
  <c r="AF1345" i="2"/>
  <c r="AM284" i="2"/>
  <c r="AF764" i="2"/>
  <c r="AM1601" i="2"/>
  <c r="AF1586" i="2"/>
  <c r="AM405" i="2"/>
  <c r="AO405" i="2" s="1"/>
  <c r="L405" i="2" s="1"/>
  <c r="M405" i="2" s="1"/>
  <c r="N405" i="2" s="1"/>
  <c r="AF1438" i="2"/>
  <c r="AF230" i="2"/>
  <c r="AF560" i="2"/>
  <c r="AF63" i="2"/>
  <c r="AM1620" i="2"/>
  <c r="AM840" i="2"/>
  <c r="AF610" i="2"/>
  <c r="AF437" i="2"/>
  <c r="AM1275" i="2"/>
  <c r="AM1543" i="2"/>
  <c r="AO1543" i="2" s="1"/>
  <c r="L1543" i="2" s="1"/>
  <c r="M1543" i="2" s="1"/>
  <c r="N1543" i="2" s="1"/>
  <c r="AF989" i="2"/>
  <c r="AO989" i="2" s="1"/>
  <c r="L989" i="2" s="1"/>
  <c r="M989" i="2" s="1"/>
  <c r="N989" i="2" s="1"/>
  <c r="AM1334" i="2"/>
  <c r="L167" i="2"/>
  <c r="M167" i="2" s="1"/>
  <c r="N167" i="2" s="1"/>
  <c r="AM863" i="2"/>
  <c r="AF841" i="2"/>
  <c r="AF297" i="2"/>
  <c r="AF342" i="2"/>
  <c r="AF1005" i="2"/>
  <c r="AO1005" i="2" s="1"/>
  <c r="L1005" i="2" s="1"/>
  <c r="AF1385" i="2"/>
  <c r="AF1038" i="2"/>
  <c r="AM1434" i="2"/>
  <c r="AM1444" i="2"/>
  <c r="AF561" i="2"/>
  <c r="AM361" i="2"/>
  <c r="AM642" i="2"/>
  <c r="AM1134" i="2"/>
  <c r="AF264" i="2"/>
  <c r="AF1315" i="2"/>
  <c r="AO1315" i="2" s="1"/>
  <c r="L1315" i="2" s="1"/>
  <c r="M1315" i="2" s="1"/>
  <c r="N1315" i="2" s="1"/>
  <c r="AF528" i="2"/>
  <c r="AO528" i="2" s="1"/>
  <c r="L528" i="2" s="1"/>
  <c r="M528" i="2" s="1"/>
  <c r="N528" i="2" s="1"/>
  <c r="AM1330" i="2"/>
  <c r="AM917" i="2"/>
  <c r="AF916" i="2"/>
  <c r="AM1361" i="2"/>
  <c r="AF644" i="2"/>
  <c r="AF567" i="2"/>
  <c r="AO567" i="2" s="1"/>
  <c r="L567" i="2" s="1"/>
  <c r="M567" i="2" s="1"/>
  <c r="N567" i="2" s="1"/>
  <c r="AM800" i="2"/>
  <c r="AF1178" i="2"/>
  <c r="AO1178" i="2" s="1"/>
  <c r="L1178" i="2" s="1"/>
  <c r="M1178" i="2" s="1"/>
  <c r="N1178" i="2" s="1"/>
  <c r="AM1264" i="2"/>
  <c r="AF1062" i="2"/>
  <c r="AF1336" i="2"/>
  <c r="AO1336" i="2" s="1"/>
  <c r="AF1409" i="2"/>
  <c r="AF848" i="2"/>
  <c r="AM1245" i="2"/>
  <c r="AF388" i="2"/>
  <c r="AF163" i="2"/>
  <c r="AF408" i="2"/>
  <c r="AF1006" i="2"/>
  <c r="AM256" i="2"/>
  <c r="AO256" i="2" s="1"/>
  <c r="L256" i="2" s="1"/>
  <c r="M256" i="2" s="1"/>
  <c r="N256" i="2" s="1"/>
  <c r="AM1211" i="2"/>
  <c r="AF815" i="2"/>
  <c r="AO815" i="2" s="1"/>
  <c r="L815" i="2" s="1"/>
  <c r="M815" i="2" s="1"/>
  <c r="N815" i="2" s="1"/>
  <c r="AM1388" i="2"/>
  <c r="AM913" i="2"/>
  <c r="AF1410" i="2"/>
  <c r="AO1410" i="2" s="1"/>
  <c r="L1410" i="2" s="1"/>
  <c r="M1410" i="2" s="1"/>
  <c r="N1410" i="2" s="1"/>
  <c r="AF281" i="2"/>
  <c r="AO281" i="2" s="1"/>
  <c r="L281" i="2" s="1"/>
  <c r="M281" i="2" s="1"/>
  <c r="N281" i="2" s="1"/>
  <c r="AM1020" i="2"/>
  <c r="AM1298" i="2"/>
  <c r="AM1393" i="2"/>
  <c r="AM1098" i="2"/>
  <c r="AM681" i="2"/>
  <c r="AM22" i="2"/>
  <c r="AM1423" i="2"/>
  <c r="AO1423" i="2" s="1"/>
  <c r="L1423" i="2" s="1"/>
  <c r="M1423" i="2" s="1"/>
  <c r="N1423" i="2" s="1"/>
  <c r="AM177" i="2"/>
  <c r="AM1466" i="2"/>
  <c r="AM1622" i="2"/>
  <c r="AF170" i="2"/>
  <c r="AF862" i="2"/>
  <c r="AF1515" i="2"/>
  <c r="AO1515" i="2" s="1"/>
  <c r="L1515" i="2" s="1"/>
  <c r="M1515" i="2" s="1"/>
  <c r="N1515" i="2" s="1"/>
  <c r="AM61" i="2"/>
  <c r="AF1348" i="2"/>
  <c r="AO1348" i="2" s="1"/>
  <c r="L1348" i="2" s="1"/>
  <c r="M1348" i="2" s="1"/>
  <c r="N1348" i="2" s="1"/>
  <c r="AF361" i="2"/>
  <c r="AO361" i="2" s="1"/>
  <c r="AF1416" i="2"/>
  <c r="AO1416" i="2" s="1"/>
  <c r="L1416" i="2" s="1"/>
  <c r="M1416" i="2" s="1"/>
  <c r="N1416" i="2" s="1"/>
  <c r="AF1530" i="2"/>
  <c r="AF1468" i="2"/>
  <c r="AM675" i="2"/>
  <c r="AF1175" i="2"/>
  <c r="AO1175" i="2" s="1"/>
  <c r="L1175" i="2" s="1"/>
  <c r="M1175" i="2" s="1"/>
  <c r="N1175" i="2" s="1"/>
  <c r="AF1309" i="2"/>
  <c r="AM424" i="2"/>
  <c r="AF1064" i="2"/>
  <c r="AM583" i="2"/>
  <c r="AM436" i="2"/>
  <c r="AO436" i="2" s="1"/>
  <c r="L436" i="2" s="1"/>
  <c r="M436" i="2" s="1"/>
  <c r="N436" i="2" s="1"/>
  <c r="AM264" i="2"/>
  <c r="AM605" i="2"/>
  <c r="AM834" i="2"/>
  <c r="AO834" i="2" s="1"/>
  <c r="L834" i="2" s="1"/>
  <c r="M834" i="2" s="1"/>
  <c r="N834" i="2" s="1"/>
  <c r="AM1018" i="2"/>
  <c r="AM433" i="2"/>
  <c r="AM576" i="2"/>
  <c r="AF1505" i="2"/>
  <c r="AF497" i="2"/>
  <c r="AO497" i="2" s="1"/>
  <c r="AF58" i="2"/>
  <c r="AM1194" i="2"/>
  <c r="AF228" i="2"/>
  <c r="AM868" i="2"/>
  <c r="AF76" i="2"/>
  <c r="AM172" i="2"/>
  <c r="AF1343" i="2"/>
  <c r="AO1343" i="2" s="1"/>
  <c r="L1343" i="2" s="1"/>
  <c r="M1343" i="2" s="1"/>
  <c r="N1343" i="2" s="1"/>
  <c r="AF1435" i="2"/>
  <c r="AF1344" i="2"/>
  <c r="AF1545" i="2"/>
  <c r="AO1545" i="2" s="1"/>
  <c r="L1545" i="2" s="1"/>
  <c r="M1545" i="2" s="1"/>
  <c r="N1545" i="2" s="1"/>
  <c r="AM856" i="2"/>
  <c r="AF772" i="2"/>
  <c r="AM272" i="2"/>
  <c r="AO272" i="2" s="1"/>
  <c r="L272" i="2" s="1"/>
  <c r="M272" i="2" s="1"/>
  <c r="N272" i="2" s="1"/>
  <c r="AM189" i="2"/>
  <c r="AF1463" i="2"/>
  <c r="AO1463" i="2" s="1"/>
  <c r="L1463" i="2" s="1"/>
  <c r="M1463" i="2" s="1"/>
  <c r="N1463" i="2" s="1"/>
  <c r="AF1561" i="2"/>
  <c r="AO1561" i="2" s="1"/>
  <c r="L1561" i="2" s="1"/>
  <c r="M1561" i="2" s="1"/>
  <c r="N1561" i="2" s="1"/>
  <c r="AF1569" i="2"/>
  <c r="AO1569" i="2" s="1"/>
  <c r="L1569" i="2" s="1"/>
  <c r="M1569" i="2" s="1"/>
  <c r="N1569" i="2" s="1"/>
  <c r="AF51" i="2"/>
  <c r="AF1165" i="2"/>
  <c r="AO1165" i="2" s="1"/>
  <c r="L1165" i="2" s="1"/>
  <c r="M1165" i="2" s="1"/>
  <c r="N1165" i="2" s="1"/>
  <c r="AM1247" i="2"/>
  <c r="AF1593" i="2"/>
  <c r="AO1593" i="2" s="1"/>
  <c r="L1593" i="2" s="1"/>
  <c r="AF158" i="2"/>
  <c r="AM91" i="2"/>
  <c r="AM903" i="2"/>
  <c r="AF789" i="2"/>
  <c r="AM1141" i="2"/>
  <c r="AF459" i="2"/>
  <c r="AO459" i="2" s="1"/>
  <c r="L459" i="2" s="1"/>
  <c r="AM752" i="2"/>
  <c r="AM246" i="2"/>
  <c r="AF349" i="2"/>
  <c r="AM363" i="2"/>
  <c r="AF371" i="2"/>
  <c r="AM1501" i="2"/>
  <c r="AO1501" i="2" s="1"/>
  <c r="L1501" i="2" s="1"/>
  <c r="M1501" i="2" s="1"/>
  <c r="N1501" i="2" s="1"/>
  <c r="AM626" i="2"/>
  <c r="AF309" i="2"/>
  <c r="AF1338" i="2"/>
  <c r="AO1338" i="2" s="1"/>
  <c r="L1338" i="2" s="1"/>
  <c r="M1338" i="2" s="1"/>
  <c r="N1338" i="2" s="1"/>
  <c r="AF199" i="2"/>
  <c r="AF921" i="2"/>
  <c r="AO921" i="2" s="1"/>
  <c r="L921" i="2" s="1"/>
  <c r="M921" i="2" s="1"/>
  <c r="N921" i="2" s="1"/>
  <c r="AM1600" i="2"/>
  <c r="AM1344" i="2"/>
  <c r="AM1080" i="2"/>
  <c r="AM1162" i="2"/>
  <c r="AM584" i="2"/>
  <c r="AM968" i="2"/>
  <c r="AM1289" i="2"/>
  <c r="AM1338" i="2"/>
  <c r="AF471" i="2"/>
  <c r="AF1494" i="2"/>
  <c r="AF566" i="2"/>
  <c r="AF1612" i="2"/>
  <c r="AO1612" i="2" s="1"/>
  <c r="L1612" i="2" s="1"/>
  <c r="M1612" i="2" s="1"/>
  <c r="N1612" i="2" s="1"/>
  <c r="AF136" i="2"/>
  <c r="AF1553" i="2"/>
  <c r="AF1171" i="2"/>
  <c r="AO1171" i="2" s="1"/>
  <c r="L1171" i="2" s="1"/>
  <c r="M1171" i="2" s="1"/>
  <c r="N1171" i="2" s="1"/>
  <c r="AF578" i="2"/>
  <c r="AM1473" i="2"/>
  <c r="AF1444" i="2"/>
  <c r="AF714" i="2"/>
  <c r="AO714" i="2" s="1"/>
  <c r="L714" i="2" s="1"/>
  <c r="M714" i="2" s="1"/>
  <c r="N714" i="2" s="1"/>
  <c r="AM802" i="2"/>
  <c r="AF1379" i="2"/>
  <c r="AF556" i="2"/>
  <c r="AF369" i="2"/>
  <c r="AO369" i="2" s="1"/>
  <c r="L369" i="2" s="1"/>
  <c r="M369" i="2" s="1"/>
  <c r="N369" i="2" s="1"/>
  <c r="AM1631" i="2"/>
  <c r="AF332" i="2"/>
  <c r="AF1250" i="2"/>
  <c r="AO1250" i="2" s="1"/>
  <c r="L1250" i="2" s="1"/>
  <c r="M1250" i="2" s="1"/>
  <c r="N1250" i="2" s="1"/>
  <c r="AF759" i="2"/>
  <c r="AO759" i="2" s="1"/>
  <c r="L759" i="2" s="1"/>
  <c r="M759" i="2" s="1"/>
  <c r="N759" i="2" s="1"/>
  <c r="AF1253" i="2"/>
  <c r="AM1568" i="2"/>
  <c r="AM1132" i="2"/>
  <c r="AM967" i="2"/>
  <c r="AM557" i="2"/>
  <c r="AF1527" i="2"/>
  <c r="AO1527" i="2" s="1"/>
  <c r="L1527" i="2" s="1"/>
  <c r="M1527" i="2" s="1"/>
  <c r="N1527" i="2" s="1"/>
  <c r="AF679" i="2"/>
  <c r="AO679" i="2" s="1"/>
  <c r="AF827" i="2"/>
  <c r="AO827" i="2" s="1"/>
  <c r="AF501" i="2"/>
  <c r="AF1496" i="2"/>
  <c r="AO1496" i="2" s="1"/>
  <c r="L1496" i="2" s="1"/>
  <c r="M1496" i="2" s="1"/>
  <c r="N1496" i="2" s="1"/>
  <c r="AF132" i="2"/>
  <c r="AF1331" i="2"/>
  <c r="AO1331" i="2" s="1"/>
  <c r="L1331" i="2" s="1"/>
  <c r="M1331" i="2" s="1"/>
  <c r="N1331" i="2" s="1"/>
  <c r="AF968" i="2"/>
  <c r="AO968" i="2" s="1"/>
  <c r="L968" i="2" s="1"/>
  <c r="M968" i="2" s="1"/>
  <c r="N968" i="2" s="1"/>
  <c r="AF416" i="2"/>
  <c r="AF1268" i="2"/>
  <c r="AF1287" i="2"/>
  <c r="AF1342" i="2"/>
  <c r="AO1342" i="2" s="1"/>
  <c r="L1342" i="2" s="1"/>
  <c r="M1342" i="2" s="1"/>
  <c r="N1342" i="2" s="1"/>
  <c r="AF363" i="2"/>
  <c r="AO363" i="2" s="1"/>
  <c r="L363" i="2" s="1"/>
  <c r="M363" i="2" s="1"/>
  <c r="N363" i="2" s="1"/>
  <c r="AF518" i="2"/>
  <c r="AM417" i="2"/>
  <c r="AM996" i="2"/>
  <c r="AM740" i="2"/>
  <c r="AF1539" i="2"/>
  <c r="AF1356" i="2"/>
  <c r="AF222" i="2"/>
  <c r="AF1395" i="2"/>
  <c r="AF440" i="2"/>
  <c r="AM43" i="2"/>
  <c r="AF1264" i="2"/>
  <c r="AO1264" i="2" s="1"/>
  <c r="L1264" i="2" s="1"/>
  <c r="M1264" i="2" s="1"/>
  <c r="N1264" i="2" s="1"/>
  <c r="AF489" i="2"/>
  <c r="AF114" i="2"/>
  <c r="AM1166" i="2"/>
  <c r="AF1205" i="2"/>
  <c r="AO1205" i="2" s="1"/>
  <c r="L1205" i="2" s="1"/>
  <c r="M1205" i="2" s="1"/>
  <c r="N1205" i="2" s="1"/>
  <c r="AM1359" i="2"/>
  <c r="AF1136" i="2"/>
  <c r="AO1136" i="2" s="1"/>
  <c r="L1136" i="2" s="1"/>
  <c r="M1136" i="2" s="1"/>
  <c r="N1136" i="2" s="1"/>
  <c r="AM1036" i="2"/>
  <c r="AM323" i="2"/>
  <c r="AF328" i="2"/>
  <c r="AF592" i="2"/>
  <c r="AM872" i="2"/>
  <c r="AF27" i="2"/>
  <c r="AF1486" i="2"/>
  <c r="AF227" i="2"/>
  <c r="AF175" i="2"/>
  <c r="AF900" i="2"/>
  <c r="L728" i="2"/>
  <c r="L339" i="2"/>
  <c r="L594" i="2"/>
  <c r="L52" i="2"/>
  <c r="L231" i="2"/>
  <c r="L374" i="2"/>
  <c r="L394" i="2"/>
  <c r="AF1485" i="2"/>
  <c r="AO1485" i="2" s="1"/>
  <c r="L1485" i="2" s="1"/>
  <c r="M1485" i="2" s="1"/>
  <c r="N1485" i="2" s="1"/>
  <c r="AM1081" i="2"/>
  <c r="AF507" i="2"/>
  <c r="AM1629" i="2"/>
  <c r="AM195" i="2"/>
  <c r="AF637" i="2"/>
  <c r="AF21" i="2"/>
  <c r="AF650" i="2"/>
  <c r="AF1498" i="2"/>
  <c r="AO1498" i="2" s="1"/>
  <c r="AM1290" i="2"/>
  <c r="AF1478" i="2"/>
  <c r="AF863" i="2"/>
  <c r="AM1437" i="2"/>
  <c r="AF1615" i="2"/>
  <c r="AO1615" i="2" s="1"/>
  <c r="L1615" i="2" s="1"/>
  <c r="M1615" i="2" s="1"/>
  <c r="N1615" i="2" s="1"/>
  <c r="AF695" i="2"/>
  <c r="AM349" i="2"/>
  <c r="AF809" i="2"/>
  <c r="AO809" i="2" s="1"/>
  <c r="L809" i="2" s="1"/>
  <c r="M809" i="2" s="1"/>
  <c r="N809" i="2" s="1"/>
  <c r="AM1258" i="2"/>
  <c r="AM506" i="2"/>
  <c r="AM72" i="2"/>
  <c r="AM1401" i="2"/>
  <c r="AM1028" i="2"/>
  <c r="AF1373" i="2"/>
  <c r="AO1373" i="2" s="1"/>
  <c r="L1373" i="2" s="1"/>
  <c r="M1373" i="2" s="1"/>
  <c r="N1373" i="2" s="1"/>
  <c r="AF969" i="2"/>
  <c r="AM492" i="2"/>
  <c r="AF476" i="2"/>
  <c r="AM895" i="2"/>
  <c r="AM786" i="2"/>
  <c r="AF1041" i="2"/>
  <c r="AM1077" i="2"/>
  <c r="AF829" i="2"/>
  <c r="AF1617" i="2"/>
  <c r="AO1617" i="2" s="1"/>
  <c r="L1617" i="2" s="1"/>
  <c r="M1617" i="2" s="1"/>
  <c r="N1617" i="2" s="1"/>
  <c r="AM790" i="2"/>
  <c r="AF693" i="2"/>
  <c r="AM1431" i="2"/>
  <c r="AM36" i="2"/>
  <c r="AF640" i="2"/>
  <c r="AO640" i="2" s="1"/>
  <c r="L640" i="2" s="1"/>
  <c r="M640" i="2" s="1"/>
  <c r="N640" i="2" s="1"/>
  <c r="AM553" i="2"/>
  <c r="AM1140" i="2"/>
  <c r="AM199" i="2"/>
  <c r="AM510" i="2"/>
  <c r="AF726" i="2"/>
  <c r="AO726" i="2" s="1"/>
  <c r="L726" i="2" s="1"/>
  <c r="M726" i="2" s="1"/>
  <c r="N726" i="2" s="1"/>
  <c r="AM674" i="2"/>
  <c r="AF801" i="2"/>
  <c r="AF1591" i="2"/>
  <c r="AO1591" i="2" s="1"/>
  <c r="L1591" i="2" s="1"/>
  <c r="M1591" i="2" s="1"/>
  <c r="N1591" i="2" s="1"/>
  <c r="AF191" i="2"/>
  <c r="AM1427" i="2"/>
  <c r="AF1466" i="2"/>
  <c r="AO1466" i="2" s="1"/>
  <c r="L1466" i="2" s="1"/>
  <c r="M1466" i="2" s="1"/>
  <c r="N1466" i="2" s="1"/>
  <c r="AF2" i="2"/>
  <c r="AM628" i="2"/>
  <c r="AF870" i="2"/>
  <c r="AF877" i="2"/>
  <c r="AF157" i="2"/>
  <c r="AF739" i="2"/>
  <c r="AF1559" i="2"/>
  <c r="AO1559" i="2" s="1"/>
  <c r="L1559" i="2" s="1"/>
  <c r="M1559" i="2" s="1"/>
  <c r="N1559" i="2" s="1"/>
  <c r="AF771" i="2"/>
  <c r="AF852" i="2"/>
  <c r="AM1295" i="2"/>
  <c r="AM1271" i="2"/>
  <c r="AM420" i="2"/>
  <c r="AM1544" i="2"/>
  <c r="AM865" i="2"/>
  <c r="AM825" i="2"/>
  <c r="AF1170" i="2"/>
  <c r="AF1426" i="2"/>
  <c r="AF913" i="2"/>
  <c r="AM1299" i="2"/>
  <c r="AF803" i="2"/>
  <c r="AO803" i="2" s="1"/>
  <c r="L803" i="2" s="1"/>
  <c r="M803" i="2" s="1"/>
  <c r="N803" i="2" s="1"/>
  <c r="AF1204" i="2"/>
  <c r="AF805" i="2"/>
  <c r="AF738" i="2"/>
  <c r="AF1319" i="2"/>
  <c r="AF937" i="2"/>
  <c r="AO937" i="2" s="1"/>
  <c r="L937" i="2" s="1"/>
  <c r="M937" i="2" s="1"/>
  <c r="N937" i="2" s="1"/>
  <c r="AM801" i="2"/>
  <c r="AM1154" i="2"/>
  <c r="AM238" i="2"/>
  <c r="AF1113" i="2"/>
  <c r="AM342" i="2"/>
  <c r="AO342" i="2" s="1"/>
  <c r="L342" i="2" s="1"/>
  <c r="M342" i="2" s="1"/>
  <c r="N342" i="2" s="1"/>
  <c r="AF811" i="2"/>
  <c r="L131" i="2"/>
  <c r="AF493" i="2"/>
  <c r="AM24" i="2"/>
  <c r="AM539" i="2"/>
  <c r="AM1522" i="2"/>
  <c r="AF858" i="2"/>
  <c r="AF448" i="2"/>
  <c r="AO448" i="2" s="1"/>
  <c r="L448" i="2" s="1"/>
  <c r="M448" i="2" s="1"/>
  <c r="N448" i="2" s="1"/>
  <c r="AM1329" i="2"/>
  <c r="AM695" i="2"/>
  <c r="AM1214" i="2"/>
  <c r="AF198" i="2"/>
  <c r="AM1619" i="2"/>
  <c r="AF1588" i="2"/>
  <c r="AF1574" i="2"/>
  <c r="AO1574" i="2" s="1"/>
  <c r="L1574" i="2" s="1"/>
  <c r="M1574" i="2" s="1"/>
  <c r="N1574" i="2" s="1"/>
  <c r="AF61" i="2"/>
  <c r="AF490" i="2"/>
  <c r="AF1241" i="2"/>
  <c r="AO1241" i="2" s="1"/>
  <c r="L1241" i="2" s="1"/>
  <c r="M1241" i="2" s="1"/>
  <c r="N1241" i="2" s="1"/>
  <c r="AF874" i="2"/>
  <c r="AM94" i="2"/>
  <c r="AM442" i="2"/>
  <c r="AF749" i="2"/>
  <c r="AF239" i="2"/>
  <c r="AF661" i="2"/>
  <c r="AO661" i="2" s="1"/>
  <c r="L661" i="2" s="1"/>
  <c r="M661" i="2" s="1"/>
  <c r="N661" i="2" s="1"/>
  <c r="AM1357" i="2"/>
  <c r="AO1357" i="2" s="1"/>
  <c r="L1357" i="2" s="1"/>
  <c r="M1357" i="2" s="1"/>
  <c r="N1357" i="2" s="1"/>
  <c r="AF976" i="2"/>
  <c r="AO976" i="2" s="1"/>
  <c r="L976" i="2" s="1"/>
  <c r="AM1216" i="2"/>
  <c r="AM501" i="2"/>
  <c r="AF647" i="2"/>
  <c r="AF1173" i="2"/>
  <c r="AO1173" i="2" s="1"/>
  <c r="L1173" i="2" s="1"/>
  <c r="M1173" i="2" s="1"/>
  <c r="N1173" i="2" s="1"/>
  <c r="AF67" i="2"/>
  <c r="AF425" i="2"/>
  <c r="AF1406" i="2"/>
  <c r="AO1406" i="2" s="1"/>
  <c r="L1406" i="2" s="1"/>
  <c r="M1406" i="2" s="1"/>
  <c r="N1406" i="2" s="1"/>
  <c r="AF74" i="2"/>
  <c r="AF1358" i="2"/>
  <c r="AO1358" i="2" s="1"/>
  <c r="L1358" i="2" s="1"/>
  <c r="M1358" i="2" s="1"/>
  <c r="N1358" i="2" s="1"/>
  <c r="AM188" i="2"/>
  <c r="AM1088" i="2"/>
  <c r="AF1130" i="2"/>
  <c r="AO1130" i="2" s="1"/>
  <c r="L1130" i="2" s="1"/>
  <c r="M1130" i="2" s="1"/>
  <c r="N1130" i="2" s="1"/>
  <c r="AF353" i="2"/>
  <c r="AF475" i="2"/>
  <c r="AM271" i="2"/>
  <c r="AF617" i="2"/>
  <c r="AF791" i="2"/>
  <c r="AF1298" i="2"/>
  <c r="AF1220" i="2"/>
  <c r="AF1427" i="2"/>
  <c r="AO1427" i="2" s="1"/>
  <c r="AM1573" i="2"/>
  <c r="AF171" i="2"/>
  <c r="AF97" i="2"/>
  <c r="AF891" i="2"/>
  <c r="AF315" i="2"/>
  <c r="AF684" i="2"/>
  <c r="AO684" i="2" s="1"/>
  <c r="L684" i="2" s="1"/>
  <c r="M684" i="2" s="1"/>
  <c r="N684" i="2" s="1"/>
  <c r="AF1388" i="2"/>
  <c r="AO1388" i="2" s="1"/>
  <c r="L1388" i="2" s="1"/>
  <c r="M1388" i="2" s="1"/>
  <c r="N1388" i="2" s="1"/>
  <c r="AF818" i="2"/>
  <c r="L62" i="2"/>
  <c r="AF1135" i="2"/>
  <c r="AO1135" i="2" s="1"/>
  <c r="L1135" i="2" s="1"/>
  <c r="M1135" i="2" s="1"/>
  <c r="N1135" i="2" s="1"/>
  <c r="AF219" i="2"/>
  <c r="AM412" i="2"/>
  <c r="AF646" i="2"/>
  <c r="AO646" i="2" s="1"/>
  <c r="L646" i="2" s="1"/>
  <c r="M646" i="2" s="1"/>
  <c r="N646" i="2" s="1"/>
  <c r="AF347" i="2"/>
  <c r="AM1483" i="2"/>
  <c r="AM190" i="2"/>
  <c r="AM919" i="2"/>
  <c r="AF1367" i="2"/>
  <c r="AM252" i="2"/>
  <c r="AF357" i="2"/>
  <c r="AF1324" i="2"/>
  <c r="AO1324" i="2" s="1"/>
  <c r="L1324" i="2" s="1"/>
  <c r="M1324" i="2" s="1"/>
  <c r="N1324" i="2" s="1"/>
  <c r="AF702" i="2"/>
  <c r="AO702" i="2" s="1"/>
  <c r="L702" i="2" s="1"/>
  <c r="M702" i="2" s="1"/>
  <c r="N702" i="2" s="1"/>
  <c r="AF391" i="2"/>
  <c r="AO391" i="2" s="1"/>
  <c r="AF1160" i="2"/>
  <c r="AF196" i="2"/>
  <c r="AF539" i="2"/>
  <c r="AF949" i="2"/>
  <c r="AM90" i="2"/>
  <c r="AF1624" i="2"/>
  <c r="AF359" i="2"/>
  <c r="AO359" i="2" s="1"/>
  <c r="L359" i="2" s="1"/>
  <c r="AF1529" i="2"/>
  <c r="AF338" i="2"/>
  <c r="AM56" i="2"/>
  <c r="AF1077" i="2"/>
  <c r="AO1077" i="2" s="1"/>
  <c r="L1077" i="2" s="1"/>
  <c r="M1077" i="2" s="1"/>
  <c r="N1077" i="2" s="1"/>
  <c r="AM51" i="2"/>
  <c r="AF549" i="2"/>
  <c r="AF924" i="2"/>
  <c r="AF1436" i="2"/>
  <c r="AO1436" i="2" s="1"/>
  <c r="L1436" i="2" s="1"/>
  <c r="M1436" i="2" s="1"/>
  <c r="N1436" i="2" s="1"/>
  <c r="AF177" i="2"/>
  <c r="AM497" i="2"/>
  <c r="AF1014" i="2"/>
  <c r="AF936" i="2"/>
  <c r="AO936" i="2" s="1"/>
  <c r="L936" i="2" s="1"/>
  <c r="M936" i="2" s="1"/>
  <c r="N936" i="2" s="1"/>
  <c r="AF1290" i="2"/>
  <c r="AO1290" i="2" s="1"/>
  <c r="L1290" i="2" s="1"/>
  <c r="M1290" i="2" s="1"/>
  <c r="N1290" i="2" s="1"/>
  <c r="AF1197" i="2"/>
  <c r="AO1197" i="2" s="1"/>
  <c r="L1197" i="2" s="1"/>
  <c r="M1197" i="2" s="1"/>
  <c r="N1197" i="2" s="1"/>
  <c r="AF674" i="2"/>
  <c r="AF1093" i="2"/>
  <c r="AO1093" i="2" s="1"/>
  <c r="L1093" i="2" s="1"/>
  <c r="M1093" i="2" s="1"/>
  <c r="N1093" i="2" s="1"/>
  <c r="AF1015" i="2"/>
  <c r="AF217" i="2"/>
  <c r="AM1396" i="2"/>
  <c r="AF296" i="2"/>
  <c r="AM976" i="2"/>
  <c r="AM813" i="2"/>
  <c r="AF91" i="2"/>
  <c r="AF729" i="2"/>
  <c r="AF399" i="2"/>
  <c r="AF1046" i="2"/>
  <c r="AO1046" i="2" s="1"/>
  <c r="L1046" i="2" s="1"/>
  <c r="M1046" i="2" s="1"/>
  <c r="N1046" i="2" s="1"/>
  <c r="AM579" i="2"/>
  <c r="AF210" i="2"/>
  <c r="AF1570" i="2"/>
  <c r="AO1570" i="2" s="1"/>
  <c r="L1570" i="2" s="1"/>
  <c r="M1570" i="2" s="1"/>
  <c r="N1570" i="2" s="1"/>
  <c r="AM312" i="2"/>
  <c r="AF285" i="2"/>
  <c r="AM1325" i="2"/>
  <c r="AM925" i="2"/>
  <c r="AM277" i="2"/>
  <c r="AM234" i="2"/>
  <c r="AF740" i="2"/>
  <c r="AM75" i="2"/>
  <c r="AF287" i="2"/>
  <c r="AF395" i="2"/>
  <c r="AF336" i="2"/>
  <c r="AO336" i="2" s="1"/>
  <c r="L336" i="2" s="1"/>
  <c r="M336" i="2" s="1"/>
  <c r="N336" i="2" s="1"/>
  <c r="AF184" i="2"/>
  <c r="AM631" i="2"/>
  <c r="AF1473" i="2"/>
  <c r="AO1473" i="2" s="1"/>
  <c r="AM1371" i="2"/>
  <c r="L204" i="2"/>
  <c r="L398" i="2"/>
  <c r="AF1384" i="2"/>
  <c r="AO1384" i="2" s="1"/>
  <c r="AM170" i="2"/>
  <c r="AM230" i="2"/>
  <c r="AF984" i="2"/>
  <c r="AF628" i="2"/>
  <c r="AF1252" i="2"/>
  <c r="AF122" i="2"/>
  <c r="AF1453" i="2"/>
  <c r="AM1332" i="2"/>
  <c r="AM850" i="2"/>
  <c r="AM1106" i="2"/>
  <c r="AF68" i="2"/>
  <c r="AF284" i="2"/>
  <c r="AF1124" i="2"/>
  <c r="AM124" i="2"/>
  <c r="AM1607" i="2"/>
  <c r="AM1313" i="2"/>
  <c r="AO1313" i="2" s="1"/>
  <c r="L1313" i="2" s="1"/>
  <c r="M1313" i="2" s="1"/>
  <c r="N1313" i="2" s="1"/>
  <c r="AF17" i="2"/>
  <c r="AF75" i="2"/>
  <c r="AF195" i="2"/>
  <c r="AM1045" i="2"/>
  <c r="AM1554" i="2"/>
  <c r="AM1328" i="2"/>
  <c r="AM1279" i="2"/>
  <c r="AO1279" i="2" s="1"/>
  <c r="L1279" i="2" s="1"/>
  <c r="M1279" i="2" s="1"/>
  <c r="N1279" i="2" s="1"/>
  <c r="AF124" i="2"/>
  <c r="AF1532" i="2"/>
  <c r="AO1532" i="2" s="1"/>
  <c r="L1532" i="2" s="1"/>
  <c r="M1532" i="2" s="1"/>
  <c r="N1532" i="2" s="1"/>
  <c r="AF1392" i="2"/>
  <c r="AO1392" i="2" s="1"/>
  <c r="L1392" i="2" s="1"/>
  <c r="M1392" i="2" s="1"/>
  <c r="N1392" i="2" s="1"/>
  <c r="AM857" i="2"/>
  <c r="AF1556" i="2"/>
  <c r="AF148" i="2"/>
  <c r="AF404" i="2"/>
  <c r="AM1552" i="2"/>
  <c r="AM873" i="2"/>
  <c r="AO873" i="2" s="1"/>
  <c r="L873" i="2" s="1"/>
  <c r="M873" i="2" s="1"/>
  <c r="N873" i="2" s="1"/>
  <c r="AM489" i="2"/>
  <c r="AM255" i="2"/>
  <c r="AF1037" i="2"/>
  <c r="AF331" i="2"/>
  <c r="AM84" i="2"/>
  <c r="AF623" i="2"/>
  <c r="AF1596" i="2"/>
  <c r="AO1596" i="2" s="1"/>
  <c r="L1596" i="2" s="1"/>
  <c r="AF1412" i="2"/>
  <c r="AF940" i="2"/>
  <c r="AO940" i="2" s="1"/>
  <c r="L940" i="2" s="1"/>
  <c r="M940" i="2" s="1"/>
  <c r="N940" i="2" s="1"/>
  <c r="AF1242" i="2"/>
  <c r="AF1325" i="2"/>
  <c r="AO1325" i="2" s="1"/>
  <c r="AF890" i="2"/>
  <c r="AM1577" i="2"/>
  <c r="AM744" i="2"/>
  <c r="AM862" i="2"/>
  <c r="AF906" i="2"/>
  <c r="AF1480" i="2"/>
  <c r="AM1183" i="2"/>
  <c r="AM1122" i="2"/>
  <c r="AF14" i="2"/>
  <c r="AF806" i="2"/>
  <c r="AO806" i="2" s="1"/>
  <c r="L806" i="2" s="1"/>
  <c r="M806" i="2" s="1"/>
  <c r="N806" i="2" s="1"/>
  <c r="L223" i="2"/>
  <c r="AF713" i="2"/>
  <c r="AF717" i="2"/>
  <c r="AM848" i="2"/>
  <c r="AM705" i="2"/>
  <c r="AF299" i="2"/>
  <c r="AF419" i="2"/>
  <c r="AF844" i="2"/>
  <c r="AF1115" i="2"/>
  <c r="AO1115" i="2" s="1"/>
  <c r="L1115" i="2" s="1"/>
  <c r="AM1054" i="2"/>
  <c r="AM319" i="2"/>
  <c r="AM794" i="2"/>
  <c r="AM842" i="2"/>
  <c r="AF265" i="2"/>
  <c r="AM263" i="2"/>
  <c r="AF707" i="2"/>
  <c r="AO707" i="2" s="1"/>
  <c r="L707" i="2" s="1"/>
  <c r="M707" i="2" s="1"/>
  <c r="N707" i="2" s="1"/>
  <c r="AF225" i="2"/>
  <c r="AM45" i="2"/>
  <c r="AM525" i="2"/>
  <c r="AM154" i="2"/>
  <c r="AF439" i="2"/>
  <c r="AM1310" i="2"/>
  <c r="AF1347" i="2"/>
  <c r="AM1402" i="2"/>
  <c r="AM614" i="2"/>
  <c r="AO614" i="2" s="1"/>
  <c r="L614" i="2" s="1"/>
  <c r="M614" i="2" s="1"/>
  <c r="N614" i="2" s="1"/>
  <c r="AM1618" i="2"/>
  <c r="AF73" i="2"/>
  <c r="AM112" i="2"/>
  <c r="AM1595" i="2"/>
  <c r="AM551" i="2"/>
  <c r="AO551" i="2" s="1"/>
  <c r="L551" i="2" s="1"/>
  <c r="M551" i="2" s="1"/>
  <c r="N551" i="2" s="1"/>
  <c r="AF830" i="2"/>
  <c r="AF734" i="2"/>
  <c r="AM841" i="2"/>
  <c r="AF1470" i="2"/>
  <c r="AM722" i="2"/>
  <c r="AM604" i="2"/>
  <c r="AM592" i="2"/>
  <c r="AF720" i="2"/>
  <c r="AF1202" i="2"/>
  <c r="AO1202" i="2" s="1"/>
  <c r="L1202" i="2" s="1"/>
  <c r="AF428" i="2"/>
  <c r="AM1055" i="2"/>
  <c r="AM1545" i="2"/>
  <c r="AM771" i="2"/>
  <c r="AM746" i="2"/>
  <c r="AF524" i="2"/>
  <c r="AF203" i="2"/>
  <c r="AM1261" i="2"/>
  <c r="AO1261" i="2" s="1"/>
  <c r="L1261" i="2" s="1"/>
  <c r="M1261" i="2" s="1"/>
  <c r="N1261" i="2" s="1"/>
  <c r="AF999" i="2"/>
  <c r="AF1522" i="2"/>
  <c r="AF1394" i="2"/>
  <c r="AF833" i="2"/>
  <c r="AO833" i="2" s="1"/>
  <c r="L833" i="2" s="1"/>
  <c r="M833" i="2" s="1"/>
  <c r="N833" i="2" s="1"/>
  <c r="AF7" i="2"/>
  <c r="AM1335" i="2"/>
  <c r="AM7" i="2"/>
  <c r="AF1254" i="2"/>
  <c r="AO1254" i="2" s="1"/>
  <c r="L1254" i="2" s="1"/>
  <c r="M1254" i="2" s="1"/>
  <c r="N1254" i="2" s="1"/>
  <c r="AF635" i="2"/>
  <c r="AF1164" i="2"/>
  <c r="AF1091" i="2"/>
  <c r="AM1281" i="2"/>
  <c r="AM330" i="2"/>
  <c r="AM1051" i="2"/>
  <c r="AM747" i="2"/>
  <c r="AF241" i="2"/>
  <c r="AF1266" i="2"/>
  <c r="AO1266" i="2" s="1"/>
  <c r="L1266" i="2" s="1"/>
  <c r="M1266" i="2" s="1"/>
  <c r="N1266" i="2" s="1"/>
  <c r="AM1186" i="2"/>
  <c r="AM658" i="2"/>
  <c r="AF1256" i="2"/>
  <c r="AM836" i="2"/>
  <c r="AM958" i="2"/>
  <c r="AF1188" i="2"/>
  <c r="AO1188" i="2" s="1"/>
  <c r="L1188" i="2" s="1"/>
  <c r="M1188" i="2" s="1"/>
  <c r="N1188" i="2" s="1"/>
  <c r="AF88" i="2"/>
  <c r="AF581" i="2"/>
  <c r="AM992" i="2"/>
  <c r="AM1464" i="2"/>
  <c r="AM404" i="2"/>
  <c r="AM1039" i="2"/>
  <c r="AM1302" i="2"/>
  <c r="AO1302" i="2" s="1"/>
  <c r="L1302" i="2" s="1"/>
  <c r="M1302" i="2" s="1"/>
  <c r="N1302" i="2" s="1"/>
  <c r="AM954" i="2"/>
  <c r="AF735" i="2"/>
  <c r="AF1003" i="2"/>
  <c r="AO1003" i="2" s="1"/>
  <c r="L1003" i="2" s="1"/>
  <c r="AF209" i="2"/>
  <c r="AM594" i="2"/>
  <c r="AM1237" i="2"/>
  <c r="AF773" i="2"/>
  <c r="AO773" i="2" s="1"/>
  <c r="L773" i="2" s="1"/>
  <c r="M773" i="2" s="1"/>
  <c r="N773" i="2" s="1"/>
  <c r="AM1443" i="2"/>
  <c r="AF129" i="2"/>
  <c r="AF46" i="2"/>
  <c r="AF1183" i="2"/>
  <c r="AO1183" i="2" s="1"/>
  <c r="L1183" i="2" s="1"/>
  <c r="M1183" i="2" s="1"/>
  <c r="N1183" i="2" s="1"/>
  <c r="AF116" i="2"/>
  <c r="AF1299" i="2"/>
  <c r="AO1299" i="2" s="1"/>
  <c r="L1299" i="2" s="1"/>
  <c r="M1299" i="2" s="1"/>
  <c r="N1299" i="2" s="1"/>
  <c r="AM416" i="2"/>
  <c r="AM138" i="2"/>
  <c r="AM182" i="2"/>
  <c r="AM384" i="2"/>
  <c r="AM1392" i="2"/>
  <c r="AF413" i="2"/>
  <c r="AF1351" i="2"/>
  <c r="AO1351" i="2" s="1"/>
  <c r="L1351" i="2" s="1"/>
  <c r="M1351" i="2" s="1"/>
  <c r="N1351" i="2" s="1"/>
  <c r="AM226" i="2"/>
  <c r="AF914" i="2"/>
  <c r="AF435" i="2"/>
  <c r="AM1320" i="2"/>
  <c r="AF1451" i="2"/>
  <c r="AO1451" i="2" s="1"/>
  <c r="L1451" i="2" s="1"/>
  <c r="M1451" i="2" s="1"/>
  <c r="N1451" i="2" s="1"/>
  <c r="AM1212" i="2"/>
  <c r="AM1381" i="2"/>
  <c r="AM1521" i="2"/>
  <c r="AM1015" i="2"/>
  <c r="AF1094" i="2"/>
  <c r="AO1094" i="2" s="1"/>
  <c r="L1094" i="2" s="1"/>
  <c r="M1094" i="2" s="1"/>
  <c r="N1094" i="2" s="1"/>
  <c r="AF1019" i="2"/>
  <c r="AO1019" i="2" s="1"/>
  <c r="L1019" i="2" s="1"/>
  <c r="M1019" i="2" s="1"/>
  <c r="N1019" i="2" s="1"/>
  <c r="AF115" i="2"/>
  <c r="AF571" i="2"/>
  <c r="AF305" i="2"/>
  <c r="AF846" i="2"/>
  <c r="AF747" i="2"/>
  <c r="AO747" i="2" s="1"/>
  <c r="L747" i="2" s="1"/>
  <c r="M747" i="2" s="1"/>
  <c r="N747" i="2" s="1"/>
  <c r="AF312" i="2"/>
  <c r="AF12" i="2"/>
  <c r="AF676" i="2"/>
  <c r="AM859" i="2"/>
  <c r="AO859" i="2" s="1"/>
  <c r="L859" i="2" s="1"/>
  <c r="M859" i="2" s="1"/>
  <c r="N859" i="2" s="1"/>
  <c r="AM1367" i="2"/>
  <c r="AF400" i="2"/>
  <c r="AO400" i="2" s="1"/>
  <c r="L400" i="2" s="1"/>
  <c r="M400" i="2" s="1"/>
  <c r="N400" i="2" s="1"/>
  <c r="AF500" i="2"/>
  <c r="AF1210" i="2"/>
  <c r="AM474" i="2"/>
  <c r="AM354" i="2"/>
  <c r="AF123" i="2"/>
  <c r="AF387" i="2"/>
  <c r="AM1287" i="2"/>
  <c r="AF111" i="2"/>
  <c r="AF113" i="2"/>
  <c r="AF1230" i="2"/>
  <c r="AF1594" i="2"/>
  <c r="AM39" i="2"/>
  <c r="AM1463" i="2"/>
  <c r="AM329" i="2"/>
  <c r="AM503" i="2"/>
  <c r="AF1521" i="2"/>
  <c r="AF1381" i="2"/>
  <c r="AF1177" i="2"/>
  <c r="AO1177" i="2" s="1"/>
  <c r="L1177" i="2" s="1"/>
  <c r="M1177" i="2" s="1"/>
  <c r="N1177" i="2" s="1"/>
  <c r="AF37" i="2"/>
  <c r="AF329" i="2"/>
  <c r="AF656" i="2"/>
  <c r="AF1073" i="2"/>
  <c r="AF584" i="2"/>
  <c r="AF912" i="2"/>
  <c r="AF1260" i="2"/>
  <c r="AF1156" i="2"/>
  <c r="AF237" i="2"/>
  <c r="AM1626" i="2"/>
  <c r="AM81" i="2"/>
  <c r="AF327" i="2"/>
  <c r="AM130" i="2"/>
  <c r="AM375" i="2"/>
  <c r="AM1272" i="2"/>
  <c r="AM991" i="2"/>
  <c r="AF1283" i="2"/>
  <c r="AO1283" i="2" s="1"/>
  <c r="L1283" i="2" s="1"/>
  <c r="M1283" i="2" s="1"/>
  <c r="N1283" i="2" s="1"/>
  <c r="AM486" i="2"/>
  <c r="AO486" i="2" s="1"/>
  <c r="L486" i="2" s="1"/>
  <c r="M486" i="2" s="1"/>
  <c r="N486" i="2" s="1"/>
  <c r="AF1134" i="2"/>
  <c r="AF1182" i="2"/>
  <c r="AM48" i="2"/>
  <c r="AM32" i="2"/>
  <c r="AF950" i="2"/>
  <c r="AF941" i="2"/>
  <c r="AM906" i="2"/>
  <c r="AF368" i="2"/>
  <c r="AF596" i="2"/>
  <c r="AM911" i="2"/>
  <c r="AF988" i="2"/>
  <c r="AF433" i="2"/>
  <c r="AF1531" i="2"/>
  <c r="AO1531" i="2" s="1"/>
  <c r="L1531" i="2" s="1"/>
  <c r="M1531" i="2" s="1"/>
  <c r="N1531" i="2" s="1"/>
  <c r="AF352" i="2"/>
  <c r="AM1229" i="2"/>
  <c r="AM792" i="2"/>
  <c r="AF762" i="2"/>
  <c r="AM519" i="2"/>
  <c r="AM524" i="2"/>
  <c r="AF625" i="2"/>
  <c r="AM455" i="2"/>
  <c r="AM254" i="2"/>
  <c r="AM1032" i="2"/>
  <c r="AF478" i="2"/>
  <c r="AM853" i="2"/>
  <c r="AO853" i="2" s="1"/>
  <c r="L853" i="2" s="1"/>
  <c r="M853" i="2" s="1"/>
  <c r="N853" i="2" s="1"/>
  <c r="AF1582" i="2"/>
  <c r="AM122" i="2"/>
  <c r="AF204" i="2"/>
  <c r="AF1465" i="2"/>
  <c r="AM717" i="2"/>
  <c r="AM399" i="2"/>
  <c r="AM49" i="2"/>
  <c r="AF1441" i="2"/>
  <c r="AF954" i="2"/>
  <c r="AO954" i="2" s="1"/>
  <c r="L954" i="2" s="1"/>
  <c r="M954" i="2" s="1"/>
  <c r="N954" i="2" s="1"/>
  <c r="AF1506" i="2"/>
  <c r="AF516" i="2"/>
  <c r="AF16" i="2"/>
  <c r="AF236" i="2"/>
  <c r="AF118" i="2"/>
  <c r="AM327" i="2"/>
  <c r="AM1582" i="2"/>
  <c r="AM1191" i="2"/>
  <c r="AM849" i="2"/>
  <c r="AO849" i="2" s="1"/>
  <c r="L849" i="2" s="1"/>
  <c r="M849" i="2" s="1"/>
  <c r="N849" i="2" s="1"/>
  <c r="AF234" i="2"/>
  <c r="AF624" i="2"/>
  <c r="AF1483" i="2"/>
  <c r="AF840" i="2"/>
  <c r="AF1605" i="2"/>
  <c r="AF346" i="2"/>
  <c r="AM624" i="2"/>
  <c r="AF460" i="2"/>
  <c r="AM726" i="2"/>
  <c r="AM307" i="2"/>
  <c r="AF1469" i="2"/>
  <c r="AO1469" i="2" s="1"/>
  <c r="L1469" i="2" s="1"/>
  <c r="M1469" i="2" s="1"/>
  <c r="N1469" i="2" s="1"/>
  <c r="AM387" i="2"/>
  <c r="AF153" i="2"/>
  <c r="AF1284" i="2"/>
  <c r="AF447" i="2"/>
  <c r="AO447" i="2" s="1"/>
  <c r="L447" i="2" s="1"/>
  <c r="M447" i="2" s="1"/>
  <c r="N447" i="2" s="1"/>
  <c r="AF543" i="2"/>
  <c r="AF1137" i="2"/>
  <c r="AF1618" i="2"/>
  <c r="AO1618" i="2" s="1"/>
  <c r="L1618" i="2" s="1"/>
  <c r="M1618" i="2" s="1"/>
  <c r="N1618" i="2" s="1"/>
  <c r="AF1305" i="2"/>
  <c r="AF636" i="2"/>
  <c r="AF648" i="2"/>
  <c r="AO648" i="2" s="1"/>
  <c r="L648" i="2" s="1"/>
  <c r="M648" i="2" s="1"/>
  <c r="N648" i="2" s="1"/>
  <c r="AM1178" i="2"/>
  <c r="AF420" i="2"/>
  <c r="AO420" i="2" s="1"/>
  <c r="L420" i="2" s="1"/>
  <c r="M420" i="2" s="1"/>
  <c r="N420" i="2" s="1"/>
  <c r="AF242" i="2"/>
  <c r="AF1270" i="2"/>
  <c r="AM1484" i="2"/>
  <c r="AM470" i="2"/>
  <c r="AM693" i="2"/>
  <c r="AM1499" i="2"/>
  <c r="AF1610" i="2"/>
  <c r="AO1610" i="2" s="1"/>
  <c r="L1610" i="2" s="1"/>
  <c r="M1610" i="2" s="1"/>
  <c r="N1610" i="2" s="1"/>
  <c r="AF909" i="2"/>
  <c r="AF696" i="2"/>
  <c r="AM1366" i="2"/>
  <c r="AM727" i="2"/>
  <c r="AF341" i="2"/>
  <c r="AO341" i="2" s="1"/>
  <c r="L341" i="2" s="1"/>
  <c r="M341" i="2" s="1"/>
  <c r="N341" i="2" s="1"/>
  <c r="AF477" i="2"/>
  <c r="AM854" i="2"/>
  <c r="AO854" i="2" s="1"/>
  <c r="L854" i="2" s="1"/>
  <c r="M854" i="2" s="1"/>
  <c r="N854" i="2" s="1"/>
  <c r="AF498" i="2"/>
  <c r="AM102" i="2"/>
  <c r="AM42" i="2"/>
  <c r="AM441" i="2"/>
  <c r="AF933" i="2"/>
  <c r="AM1397" i="2"/>
  <c r="AM955" i="2"/>
  <c r="AM638" i="2"/>
  <c r="AO638" i="2" s="1"/>
  <c r="L638" i="2" s="1"/>
  <c r="M638" i="2" s="1"/>
  <c r="N638" i="2" s="1"/>
  <c r="AM245" i="2"/>
  <c r="AF754" i="2"/>
  <c r="AO754" i="2" s="1"/>
  <c r="L754" i="2" s="1"/>
  <c r="M754" i="2" s="1"/>
  <c r="N754" i="2" s="1"/>
  <c r="AM1300" i="2"/>
  <c r="AM990" i="2"/>
  <c r="AF189" i="2"/>
  <c r="AF1061" i="2"/>
  <c r="AF531" i="2"/>
  <c r="AF903" i="2"/>
  <c r="AO903" i="2" s="1"/>
  <c r="L903" i="2" s="1"/>
  <c r="AF311" i="2"/>
  <c r="AF1227" i="2"/>
  <c r="AM218" i="2"/>
  <c r="AF1159" i="2"/>
  <c r="AF721" i="2"/>
  <c r="AM1187" i="2"/>
  <c r="AM1110" i="2"/>
  <c r="AM880" i="2"/>
  <c r="AF768" i="2"/>
  <c r="AO768" i="2" s="1"/>
  <c r="L768" i="2" s="1"/>
  <c r="M768" i="2" s="1"/>
  <c r="N768" i="2" s="1"/>
  <c r="AM163" i="2"/>
  <c r="AF200" i="2"/>
  <c r="AM720" i="2"/>
  <c r="AM419" i="2"/>
  <c r="AM371" i="2"/>
  <c r="AO371" i="2" s="1"/>
  <c r="L371" i="2" s="1"/>
  <c r="M371" i="2" s="1"/>
  <c r="N371" i="2" s="1"/>
  <c r="AF321" i="2"/>
  <c r="AF1225" i="2"/>
  <c r="AF1447" i="2"/>
  <c r="AO1447" i="2" s="1"/>
  <c r="L1447" i="2" s="1"/>
  <c r="M1447" i="2" s="1"/>
  <c r="N1447" i="2" s="1"/>
  <c r="AF1079" i="2"/>
  <c r="AF1125" i="2"/>
  <c r="AM1525" i="2"/>
  <c r="AO1525" i="2" s="1"/>
  <c r="L1525" i="2" s="1"/>
  <c r="M1525" i="2" s="1"/>
  <c r="N1525" i="2" s="1"/>
  <c r="AF1271" i="2"/>
  <c r="AO1271" i="2" s="1"/>
  <c r="L1271" i="2" s="1"/>
  <c r="M1271" i="2" s="1"/>
  <c r="N1271" i="2" s="1"/>
  <c r="AF1399" i="2"/>
  <c r="AF1421" i="2"/>
  <c r="AO1421" i="2" s="1"/>
  <c r="L1421" i="2" s="1"/>
  <c r="M1421" i="2" s="1"/>
  <c r="N1421" i="2" s="1"/>
  <c r="AF1022" i="2"/>
  <c r="AF1396" i="2"/>
  <c r="AF865" i="2"/>
  <c r="AO865" i="2" s="1"/>
  <c r="L865" i="2" s="1"/>
  <c r="AF1076" i="2"/>
  <c r="AO1076" i="2" s="1"/>
  <c r="L1076" i="2" s="1"/>
  <c r="AF782" i="2"/>
  <c r="AF1060" i="2"/>
  <c r="AF379" i="2"/>
  <c r="AM1253" i="2"/>
  <c r="AM166" i="2"/>
  <c r="AM347" i="2"/>
  <c r="AM648" i="2"/>
  <c r="AF1275" i="2"/>
  <c r="AM227" i="2"/>
  <c r="AF1067" i="2"/>
  <c r="AF600" i="2"/>
  <c r="AF1555" i="2"/>
  <c r="AF375" i="2"/>
  <c r="AF1307" i="2"/>
  <c r="AF1550" i="2"/>
  <c r="AF812" i="2"/>
  <c r="AM881" i="2"/>
  <c r="AM554" i="2"/>
  <c r="AF678" i="2"/>
  <c r="AM788" i="2"/>
  <c r="AO788" i="2" s="1"/>
  <c r="L788" i="2" s="1"/>
  <c r="M788" i="2" s="1"/>
  <c r="N788" i="2" s="1"/>
  <c r="AM1490" i="2"/>
  <c r="AM1291" i="2"/>
  <c r="AM697" i="2"/>
  <c r="AM1165" i="2"/>
  <c r="AF167" i="2"/>
  <c r="AF1369" i="2"/>
  <c r="AF1419" i="2"/>
  <c r="AO1419" i="2" s="1"/>
  <c r="L1419" i="2" s="1"/>
  <c r="M1419" i="2" s="1"/>
  <c r="N1419" i="2" s="1"/>
  <c r="AF1341" i="2"/>
  <c r="AO1341" i="2" s="1"/>
  <c r="L1341" i="2" s="1"/>
  <c r="M1341" i="2" s="1"/>
  <c r="N1341" i="2" s="1"/>
  <c r="AF1216" i="2"/>
  <c r="AO1216" i="2" s="1"/>
  <c r="L1216" i="2" s="1"/>
  <c r="M1216" i="2" s="1"/>
  <c r="N1216" i="2" s="1"/>
  <c r="AM1003" i="2"/>
  <c r="AM17" i="2"/>
  <c r="AM411" i="2"/>
  <c r="AM1455" i="2"/>
  <c r="AF1407" i="2"/>
  <c r="AF208" i="2"/>
  <c r="AF1437" i="2"/>
  <c r="AO1437" i="2" s="1"/>
  <c r="L1437" i="2" s="1"/>
  <c r="M1437" i="2" s="1"/>
  <c r="N1437" i="2" s="1"/>
  <c r="AF975" i="2"/>
  <c r="AO975" i="2" s="1"/>
  <c r="L975" i="2" s="1"/>
  <c r="M975" i="2" s="1"/>
  <c r="N975" i="2" s="1"/>
  <c r="AM1520" i="2"/>
  <c r="AM467" i="2"/>
  <c r="AO467" i="2" s="1"/>
  <c r="L467" i="2" s="1"/>
  <c r="M467" i="2" s="1"/>
  <c r="N467" i="2" s="1"/>
  <c r="AM687" i="2"/>
  <c r="AO687" i="2" s="1"/>
  <c r="L687" i="2" s="1"/>
  <c r="M687" i="2" s="1"/>
  <c r="N687" i="2" s="1"/>
  <c r="AM445" i="2"/>
  <c r="AM644" i="2"/>
  <c r="AM54" i="2"/>
  <c r="AM821" i="2"/>
  <c r="AM1424" i="2"/>
  <c r="AF1075" i="2"/>
  <c r="AO1075" i="2" s="1"/>
  <c r="L1075" i="2" s="1"/>
  <c r="M1075" i="2" s="1"/>
  <c r="N1075" i="2" s="1"/>
  <c r="AF861" i="2"/>
  <c r="AF166" i="2"/>
  <c r="AF226" i="2"/>
  <c r="AF294" i="2"/>
  <c r="AM511" i="2"/>
  <c r="AM221" i="2"/>
  <c r="AM1429" i="2"/>
  <c r="AF993" i="2"/>
  <c r="AO993" i="2" s="1"/>
  <c r="L993" i="2" s="1"/>
  <c r="AM565" i="2"/>
  <c r="AM753" i="2"/>
  <c r="AF587" i="2"/>
  <c r="AF521" i="2"/>
  <c r="AF607" i="2"/>
  <c r="AF1537" i="2"/>
  <c r="AF876" i="2"/>
  <c r="AF964" i="2"/>
  <c r="AF1300" i="2"/>
  <c r="AF141" i="2"/>
  <c r="AF555" i="2"/>
  <c r="AM1156" i="2"/>
  <c r="AF1161" i="2"/>
  <c r="AO1161" i="2" s="1"/>
  <c r="L1161" i="2" s="1"/>
  <c r="M1161" i="2" s="1"/>
  <c r="N1161" i="2" s="1"/>
  <c r="AM526" i="2"/>
  <c r="AM669" i="2"/>
  <c r="AM1107" i="2"/>
  <c r="AM1580" i="2"/>
  <c r="AM1605" i="2"/>
  <c r="AM1153" i="2"/>
  <c r="AO1153" i="2" s="1"/>
  <c r="L1153" i="2" s="1"/>
  <c r="M1153" i="2" s="1"/>
  <c r="N1153" i="2" s="1"/>
  <c r="AM1615" i="2"/>
  <c r="AF1151" i="2"/>
  <c r="AF821" i="2"/>
  <c r="AO821" i="2" s="1"/>
  <c r="L821" i="2" s="1"/>
  <c r="M821" i="2" s="1"/>
  <c r="N821" i="2" s="1"/>
  <c r="AF868" i="2"/>
  <c r="AO868" i="2" s="1"/>
  <c r="L868" i="2" s="1"/>
  <c r="M868" i="2" s="1"/>
  <c r="N868" i="2" s="1"/>
  <c r="AF308" i="2"/>
  <c r="AM167" i="2"/>
  <c r="AM53" i="2"/>
  <c r="AM197" i="2"/>
  <c r="AM1350" i="2"/>
  <c r="AM1567" i="2"/>
  <c r="AM1418" i="2"/>
  <c r="AM1591" i="2"/>
  <c r="AF109" i="2"/>
  <c r="AM388" i="2"/>
  <c r="AM119" i="2"/>
  <c r="AF356" i="2"/>
  <c r="AF527" i="2"/>
  <c r="AF367" i="2"/>
  <c r="AF983" i="2"/>
  <c r="AF1552" i="2"/>
  <c r="AO1552" i="2" s="1"/>
  <c r="L1552" i="2" s="1"/>
  <c r="M1552" i="2" s="1"/>
  <c r="N1552" i="2" s="1"/>
  <c r="AM837" i="2"/>
  <c r="AM168" i="2"/>
  <c r="AM282" i="2"/>
  <c r="AM146" i="2"/>
  <c r="AM609" i="2"/>
  <c r="AF817" i="2"/>
  <c r="AF1145" i="2"/>
  <c r="AO1145" i="2" s="1"/>
  <c r="L1145" i="2" s="1"/>
  <c r="M1145" i="2" s="1"/>
  <c r="N1145" i="2" s="1"/>
  <c r="AF251" i="2"/>
  <c r="AF6" i="2"/>
  <c r="AF1628" i="2"/>
  <c r="AM1346" i="2"/>
  <c r="AF366" i="2"/>
  <c r="AO366" i="2" s="1"/>
  <c r="L366" i="2" s="1"/>
  <c r="M366" i="2" s="1"/>
  <c r="N366" i="2" s="1"/>
  <c r="AF397" i="2"/>
  <c r="AF1055" i="2"/>
  <c r="AO1055" i="2" s="1"/>
  <c r="L1055" i="2" s="1"/>
  <c r="M1055" i="2" s="1"/>
  <c r="N1055" i="2" s="1"/>
  <c r="AM461" i="2"/>
  <c r="AM1297" i="2"/>
  <c r="AM922" i="2"/>
  <c r="AF1004" i="2"/>
  <c r="AF1012" i="2"/>
  <c r="AF705" i="2"/>
  <c r="AF1024" i="2"/>
  <c r="AM326" i="2"/>
  <c r="AM62" i="2"/>
  <c r="AF1476" i="2"/>
  <c r="AO1476" i="2" s="1"/>
  <c r="L1476" i="2" s="1"/>
  <c r="M1476" i="2" s="1"/>
  <c r="N1476" i="2" s="1"/>
  <c r="AF1288" i="2"/>
  <c r="AF22" i="2"/>
  <c r="AF1002" i="2"/>
  <c r="AM499" i="2"/>
  <c r="AM430" i="2"/>
  <c r="AM703" i="2"/>
  <c r="AM1062" i="2"/>
  <c r="AM64" i="2"/>
  <c r="AM677" i="2"/>
  <c r="AM1079" i="2"/>
  <c r="AM1623" i="2"/>
  <c r="AM1539" i="2"/>
  <c r="AF807" i="2"/>
  <c r="AF1084" i="2"/>
  <c r="AO1084" i="2" s="1"/>
  <c r="L1084" i="2" s="1"/>
  <c r="M1084" i="2" s="1"/>
  <c r="N1084" i="2" s="1"/>
  <c r="AM704" i="2"/>
  <c r="AM1192" i="2"/>
  <c r="AO1192" i="2" s="1"/>
  <c r="L1192" i="2" s="1"/>
  <c r="M1192" i="2" s="1"/>
  <c r="N1192" i="2" s="1"/>
  <c r="AF211" i="2"/>
  <c r="AM1119" i="2"/>
  <c r="AM1230" i="2"/>
  <c r="AF1082" i="2"/>
  <c r="AF1317" i="2"/>
  <c r="AO1317" i="2" s="1"/>
  <c r="L1317" i="2" s="1"/>
  <c r="M1317" i="2" s="1"/>
  <c r="N1317" i="2" s="1"/>
  <c r="AF38" i="2"/>
  <c r="AF197" i="2"/>
  <c r="AF888" i="2"/>
  <c r="AM765" i="2"/>
  <c r="AM149" i="2"/>
  <c r="AM657" i="2"/>
  <c r="AM1472" i="2"/>
  <c r="AM1013" i="2"/>
  <c r="AM318" i="2"/>
  <c r="AM540" i="2"/>
  <c r="AM1527" i="2"/>
  <c r="AF422" i="2"/>
  <c r="AO422" i="2" s="1"/>
  <c r="L422" i="2" s="1"/>
  <c r="M422" i="2" s="1"/>
  <c r="N422" i="2" s="1"/>
  <c r="AF845" i="2"/>
  <c r="AO845" i="2" s="1"/>
  <c r="L845" i="2" s="1"/>
  <c r="M845" i="2" s="1"/>
  <c r="N845" i="2" s="1"/>
  <c r="AF585" i="2"/>
  <c r="AM1091" i="2"/>
  <c r="AM66" i="2"/>
  <c r="AF1018" i="2"/>
  <c r="AF496" i="2"/>
  <c r="AF675" i="2"/>
  <c r="AF1533" i="2"/>
  <c r="AF955" i="2"/>
  <c r="AF1474" i="2"/>
  <c r="AO1474" i="2" s="1"/>
  <c r="L1474" i="2" s="1"/>
  <c r="M1474" i="2" s="1"/>
  <c r="N1474" i="2" s="1"/>
  <c r="AF1157" i="2"/>
  <c r="AO1157" i="2" s="1"/>
  <c r="L1157" i="2" s="1"/>
  <c r="M1157" i="2" s="1"/>
  <c r="N1157" i="2" s="1"/>
  <c r="AF1086" i="2"/>
  <c r="AF1114" i="2"/>
  <c r="AF1215" i="2"/>
  <c r="AM1518" i="2"/>
  <c r="AM1278" i="2"/>
  <c r="AM1311" i="2"/>
  <c r="AM877" i="2"/>
  <c r="AF926" i="2"/>
  <c r="AM1485" i="2"/>
  <c r="AF755" i="2"/>
  <c r="AO755" i="2" s="1"/>
  <c r="L755" i="2" s="1"/>
  <c r="M755" i="2" s="1"/>
  <c r="N755" i="2" s="1"/>
  <c r="AF1167" i="2"/>
  <c r="AO1167" i="2" s="1"/>
  <c r="L1167" i="2" s="1"/>
  <c r="M1167" i="2" s="1"/>
  <c r="N1167" i="2" s="1"/>
  <c r="AF1190" i="2"/>
  <c r="AF479" i="2"/>
  <c r="AF491" i="2"/>
  <c r="AO491" i="2" s="1"/>
  <c r="L491" i="2" s="1"/>
  <c r="M491" i="2" s="1"/>
  <c r="N491" i="2" s="1"/>
  <c r="AM1263" i="2"/>
  <c r="AM1048" i="2"/>
  <c r="AM247" i="2"/>
  <c r="AO247" i="2" s="1"/>
  <c r="L247" i="2" s="1"/>
  <c r="M247" i="2" s="1"/>
  <c r="N247" i="2" s="1"/>
  <c r="AM515" i="2"/>
  <c r="AF1509" i="2"/>
  <c r="AM596" i="2"/>
  <c r="AM464" i="2"/>
  <c r="AO464" i="2" s="1"/>
  <c r="L464" i="2" s="1"/>
  <c r="M464" i="2" s="1"/>
  <c r="N464" i="2" s="1"/>
  <c r="AF1247" i="2"/>
  <c r="AO1247" i="2" s="1"/>
  <c r="L1247" i="2" s="1"/>
  <c r="M1247" i="2" s="1"/>
  <c r="N1247" i="2" s="1"/>
  <c r="AF736" i="2"/>
  <c r="AF577" i="2"/>
  <c r="AF951" i="2"/>
  <c r="AF611" i="2"/>
  <c r="AF164" i="2"/>
  <c r="AM92" i="2"/>
  <c r="AM151" i="2"/>
  <c r="AM116" i="2"/>
  <c r="AF629" i="2"/>
  <c r="AF1056" i="2"/>
  <c r="AO1056" i="2" s="1"/>
  <c r="L1056" i="2" s="1"/>
  <c r="M1056" i="2" s="1"/>
  <c r="N1056" i="2" s="1"/>
  <c r="AM80" i="2"/>
  <c r="AF1323" i="2"/>
  <c r="AO1323" i="2" s="1"/>
  <c r="L1323" i="2" s="1"/>
  <c r="M1323" i="2" s="1"/>
  <c r="N1323" i="2" s="1"/>
  <c r="AF1455" i="2"/>
  <c r="AO1455" i="2" s="1"/>
  <c r="L1455" i="2" s="1"/>
  <c r="M1455" i="2" s="1"/>
  <c r="N1455" i="2" s="1"/>
  <c r="AF1187" i="2"/>
  <c r="AF1350" i="2"/>
  <c r="AF935" i="2"/>
  <c r="AM379" i="2"/>
  <c r="AM144" i="2"/>
  <c r="AM1233" i="2"/>
  <c r="AM822" i="2"/>
  <c r="AF1293" i="2"/>
  <c r="AF1520" i="2"/>
  <c r="AF1422" i="2"/>
  <c r="AM871" i="2"/>
  <c r="AM1218" i="2"/>
  <c r="AM1204" i="2"/>
  <c r="AM1082" i="2"/>
  <c r="AM288" i="2"/>
  <c r="AM983" i="2"/>
  <c r="AM643" i="2"/>
  <c r="AM1030" i="2"/>
  <c r="AM310" i="2"/>
  <c r="AM812" i="2"/>
  <c r="L57" i="2"/>
  <c r="L220" i="2"/>
  <c r="L123" i="2"/>
  <c r="L65" i="2"/>
  <c r="AF1185" i="2"/>
  <c r="AO1185" i="2" s="1"/>
  <c r="L1185" i="2" s="1"/>
  <c r="M1185" i="2" s="1"/>
  <c r="N1185" i="2" s="1"/>
  <c r="AF866" i="2"/>
  <c r="AO866" i="2" s="1"/>
  <c r="L866" i="2" s="1"/>
  <c r="M866" i="2" s="1"/>
  <c r="N866" i="2" s="1"/>
  <c r="AM350" i="2"/>
  <c r="AM300" i="2"/>
  <c r="AF1221" i="2"/>
  <c r="AF649" i="2"/>
  <c r="AF179" i="2"/>
  <c r="AM275" i="2"/>
  <c r="AM560" i="2"/>
  <c r="AM351" i="2"/>
  <c r="AO351" i="2" s="1"/>
  <c r="L351" i="2" s="1"/>
  <c r="M351" i="2" s="1"/>
  <c r="N351" i="2" s="1"/>
  <c r="AM994" i="2"/>
  <c r="AF389" i="2"/>
  <c r="AO389" i="2" s="1"/>
  <c r="L389" i="2" s="1"/>
  <c r="M389" i="2" s="1"/>
  <c r="N389" i="2" s="1"/>
  <c r="AM87" i="2"/>
  <c r="AF1232" i="2"/>
  <c r="AF78" i="2"/>
  <c r="AF1282" i="2"/>
  <c r="AF1619" i="2"/>
  <c r="AM76" i="2"/>
  <c r="AM251" i="2"/>
  <c r="AM414" i="2"/>
  <c r="AF512" i="2"/>
  <c r="AF708" i="2"/>
  <c r="AO708" i="2" s="1"/>
  <c r="L708" i="2" s="1"/>
  <c r="M708" i="2" s="1"/>
  <c r="N708" i="2" s="1"/>
  <c r="AM610" i="2"/>
  <c r="AM1252" i="2"/>
  <c r="AF836" i="2"/>
  <c r="AF1152" i="2"/>
  <c r="AO1152" i="2" s="1"/>
  <c r="L1152" i="2" s="1"/>
  <c r="M1152" i="2" s="1"/>
  <c r="N1152" i="2" s="1"/>
  <c r="AM1315" i="2"/>
  <c r="AF1560" i="2"/>
  <c r="AO1560" i="2" s="1"/>
  <c r="L1560" i="2" s="1"/>
  <c r="M1560" i="2" s="1"/>
  <c r="N1560" i="2" s="1"/>
  <c r="AM278" i="2"/>
  <c r="AM157" i="2"/>
  <c r="AF757" i="2"/>
  <c r="AO757" i="2" s="1"/>
  <c r="L757" i="2" s="1"/>
  <c r="M757" i="2" s="1"/>
  <c r="N757" i="2" s="1"/>
  <c r="AM1395" i="2"/>
  <c r="AM808" i="2"/>
  <c r="AF1110" i="2"/>
  <c r="AF1029" i="2"/>
  <c r="AM346" i="2"/>
  <c r="AM1244" i="2"/>
  <c r="AM927" i="2"/>
  <c r="AM907" i="2"/>
  <c r="AF986" i="2"/>
  <c r="AM325" i="2"/>
  <c r="AF1417" i="2"/>
  <c r="AM751" i="2"/>
  <c r="AM110" i="2"/>
  <c r="AM96" i="2"/>
  <c r="AF1565" i="2"/>
  <c r="AO1565" i="2" s="1"/>
  <c r="L1565" i="2" s="1"/>
  <c r="M1565" i="2" s="1"/>
  <c r="N1565" i="2" s="1"/>
  <c r="AM462" i="2"/>
  <c r="AM1503" i="2"/>
  <c r="AM798" i="2"/>
  <c r="AF107" i="2"/>
  <c r="AF72" i="2"/>
  <c r="AF1523" i="2"/>
  <c r="AO1523" i="2" s="1"/>
  <c r="L1523" i="2" s="1"/>
  <c r="M1523" i="2" s="1"/>
  <c r="N1523" i="2" s="1"/>
  <c r="AF474" i="2"/>
  <c r="AO474" i="2" s="1"/>
  <c r="L474" i="2" s="1"/>
  <c r="M474" i="2" s="1"/>
  <c r="N474" i="2" s="1"/>
  <c r="AF1573" i="2"/>
  <c r="AO1573" i="2" s="1"/>
  <c r="L1573" i="2" s="1"/>
  <c r="M1573" i="2" s="1"/>
  <c r="N1573" i="2" s="1"/>
  <c r="AF981" i="2"/>
  <c r="AM78" i="2"/>
  <c r="AF1296" i="2"/>
  <c r="AO1296" i="2" s="1"/>
  <c r="L1296" i="2" s="1"/>
  <c r="M1296" i="2" s="1"/>
  <c r="N1296" i="2" s="1"/>
  <c r="AF824" i="2"/>
  <c r="AM1199" i="2"/>
  <c r="AM1282" i="2"/>
  <c r="AM1164" i="2"/>
  <c r="AF319" i="2"/>
  <c r="AM162" i="2"/>
  <c r="AM289" i="2"/>
  <c r="AF606" i="2"/>
  <c r="AF699" i="2"/>
  <c r="AO699" i="2" s="1"/>
  <c r="L699" i="2" s="1"/>
  <c r="AF1269" i="2"/>
  <c r="AF36" i="2"/>
  <c r="AF1332" i="2"/>
  <c r="AF1020" i="2"/>
  <c r="AF1117" i="2"/>
  <c r="AM38" i="2"/>
  <c r="AM1625" i="2"/>
  <c r="AM1441" i="2"/>
  <c r="AO1441" i="2" s="1"/>
  <c r="L1441" i="2" s="1"/>
  <c r="M1441" i="2" s="1"/>
  <c r="N1441" i="2" s="1"/>
  <c r="AF1376" i="2"/>
  <c r="AF1071" i="2"/>
  <c r="AO1071" i="2" s="1"/>
  <c r="L1071" i="2" s="1"/>
  <c r="M1071" i="2" s="1"/>
  <c r="N1071" i="2" s="1"/>
  <c r="AF778" i="2"/>
  <c r="AM1052" i="2"/>
  <c r="AO1052" i="2" s="1"/>
  <c r="L1052" i="2" s="1"/>
  <c r="M1052" i="2" s="1"/>
  <c r="N1052" i="2" s="1"/>
  <c r="AM1413" i="2"/>
  <c r="AM1208" i="2"/>
  <c r="AO1208" i="2" s="1"/>
  <c r="L1208" i="2" s="1"/>
  <c r="M1208" i="2" s="1"/>
  <c r="N1208" i="2" s="1"/>
  <c r="AM1011" i="2"/>
  <c r="AM158" i="2"/>
  <c r="AM466" i="2"/>
  <c r="AM1495" i="2"/>
  <c r="AM1465" i="2"/>
  <c r="AF562" i="2"/>
  <c r="AF187" i="2"/>
  <c r="AF559" i="2"/>
  <c r="AF330" i="2"/>
  <c r="AM805" i="2"/>
  <c r="AM345" i="2"/>
  <c r="AM981" i="2"/>
  <c r="AF598" i="2"/>
  <c r="AF775" i="2"/>
  <c r="AF131" i="2"/>
  <c r="AF1111" i="2"/>
  <c r="AO1111" i="2" s="1"/>
  <c r="L1111" i="2" s="1"/>
  <c r="M1111" i="2" s="1"/>
  <c r="N1111" i="2" s="1"/>
  <c r="AF1311" i="2"/>
  <c r="AF1011" i="2"/>
  <c r="AF1337" i="2"/>
  <c r="AF41" i="2"/>
  <c r="AM1205" i="2"/>
  <c r="AM716" i="2"/>
  <c r="AM1022" i="2"/>
  <c r="AF1431" i="2"/>
  <c r="AO1431" i="2" s="1"/>
  <c r="L1431" i="2" s="1"/>
  <c r="M1431" i="2" s="1"/>
  <c r="N1431" i="2" s="1"/>
  <c r="AF267" i="2"/>
  <c r="AF565" i="2"/>
  <c r="AF1032" i="2"/>
  <c r="AO1032" i="2" s="1"/>
  <c r="L1032" i="2" s="1"/>
  <c r="M1032" i="2" s="1"/>
  <c r="N1032" i="2" s="1"/>
  <c r="AF392" i="2"/>
  <c r="AM823" i="2"/>
  <c r="AM1534" i="2"/>
  <c r="AF733" i="2"/>
  <c r="AO733" i="2" s="1"/>
  <c r="L733" i="2" s="1"/>
  <c r="M733" i="2" s="1"/>
  <c r="N733" i="2" s="1"/>
  <c r="AF680" i="2"/>
  <c r="AO680" i="2" s="1"/>
  <c r="L680" i="2" s="1"/>
  <c r="M680" i="2" s="1"/>
  <c r="N680" i="2" s="1"/>
  <c r="AM861" i="2"/>
  <c r="AM570" i="2"/>
  <c r="AM1196" i="2"/>
  <c r="AM1203" i="2"/>
  <c r="AM1324" i="2"/>
  <c r="AF915" i="2"/>
  <c r="AM578" i="2"/>
  <c r="AM1477" i="2"/>
  <c r="AM1031" i="2"/>
  <c r="AF398" i="2"/>
  <c r="AF1590" i="2"/>
  <c r="AO1590" i="2" s="1"/>
  <c r="L1590" i="2" s="1"/>
  <c r="AF202" i="2"/>
  <c r="AF1329" i="2"/>
  <c r="AM933" i="2"/>
  <c r="AM381" i="2"/>
  <c r="AM645" i="2"/>
  <c r="AM1117" i="2"/>
  <c r="AF1043" i="2"/>
  <c r="AM779" i="2"/>
  <c r="AO779" i="2" s="1"/>
  <c r="L779" i="2" s="1"/>
  <c r="M779" i="2" s="1"/>
  <c r="N779" i="2" s="1"/>
  <c r="AM950" i="2"/>
  <c r="AF1631" i="2"/>
  <c r="AF1502" i="2"/>
  <c r="AF690" i="2"/>
  <c r="AO690" i="2" s="1"/>
  <c r="L690" i="2" s="1"/>
  <c r="M690" i="2" s="1"/>
  <c r="N690" i="2" s="1"/>
  <c r="AF908" i="2"/>
  <c r="AO908" i="2" s="1"/>
  <c r="L908" i="2" s="1"/>
  <c r="M908" i="2" s="1"/>
  <c r="N908" i="2" s="1"/>
  <c r="AF631" i="2"/>
  <c r="AF732" i="2"/>
  <c r="AM1072" i="2"/>
  <c r="AM74" i="2"/>
  <c r="AF213" i="2"/>
  <c r="AF1362" i="2"/>
  <c r="AF972" i="2"/>
  <c r="AF856" i="2"/>
  <c r="AM1127" i="2"/>
  <c r="AM1305" i="2"/>
  <c r="AM1193" i="2"/>
  <c r="AM1509" i="2"/>
  <c r="AF1133" i="2"/>
  <c r="AF1078" i="2"/>
  <c r="AO1078" i="2" s="1"/>
  <c r="L1078" i="2" s="1"/>
  <c r="M1078" i="2" s="1"/>
  <c r="N1078" i="2" s="1"/>
  <c r="AF1219" i="2"/>
  <c r="AO1219" i="2" s="1"/>
  <c r="L1219" i="2" s="1"/>
  <c r="M1219" i="2" s="1"/>
  <c r="N1219" i="2" s="1"/>
  <c r="AF743" i="2"/>
  <c r="AF744" i="2"/>
  <c r="AO744" i="2" s="1"/>
  <c r="L744" i="2" s="1"/>
  <c r="M744" i="2" s="1"/>
  <c r="N744" i="2" s="1"/>
  <c r="AM736" i="2"/>
  <c r="AM204" i="2"/>
  <c r="AM969" i="2"/>
  <c r="AM650" i="2"/>
  <c r="AF597" i="2"/>
  <c r="AM317" i="2"/>
  <c r="AM572" i="2"/>
  <c r="AM670" i="2"/>
  <c r="AM1273" i="2"/>
  <c r="AM372" i="2"/>
  <c r="AM1399" i="2"/>
  <c r="AM1326" i="2"/>
  <c r="AO1326" i="2" s="1"/>
  <c r="L1326" i="2" s="1"/>
  <c r="M1326" i="2" s="1"/>
  <c r="N1326" i="2" s="1"/>
  <c r="AM65" i="2"/>
  <c r="AF1294" i="2"/>
  <c r="AF1109" i="2"/>
  <c r="AM309" i="2"/>
  <c r="AF961" i="2"/>
  <c r="AF317" i="2"/>
  <c r="AF658" i="2"/>
  <c r="AM240" i="2"/>
  <c r="AF125" i="2"/>
  <c r="AM413" i="2"/>
  <c r="AM328" i="2"/>
  <c r="AM1012" i="2"/>
  <c r="AM1004" i="2"/>
  <c r="AF482" i="2"/>
  <c r="AM145" i="2"/>
  <c r="AM97" i="2"/>
  <c r="AM846" i="2"/>
  <c r="AF685" i="2"/>
  <c r="AO685" i="2" s="1"/>
  <c r="L685" i="2" s="1"/>
  <c r="M685" i="2" s="1"/>
  <c r="N685" i="2" s="1"/>
  <c r="AF722" i="2"/>
  <c r="AF1589" i="2"/>
  <c r="AM898" i="2"/>
  <c r="AM948" i="2"/>
  <c r="AF583" i="2"/>
  <c r="AO583" i="2" s="1"/>
  <c r="L583" i="2" s="1"/>
  <c r="M583" i="2" s="1"/>
  <c r="N583" i="2" s="1"/>
  <c r="AM498" i="2"/>
  <c r="AM960" i="2"/>
  <c r="AF995" i="2"/>
  <c r="AO995" i="2" s="1"/>
  <c r="L995" i="2" s="1"/>
  <c r="M995" i="2" s="1"/>
  <c r="N995" i="2" s="1"/>
  <c r="AF990" i="2"/>
  <c r="AF907" i="2"/>
  <c r="AM1470" i="2"/>
  <c r="AM768" i="2"/>
  <c r="AM1017" i="2"/>
  <c r="AO1017" i="2" s="1"/>
  <c r="L1017" i="2" s="1"/>
  <c r="M1017" i="2" s="1"/>
  <c r="N1017" i="2" s="1"/>
  <c r="AM160" i="2"/>
  <c r="AM1151" i="2"/>
  <c r="AM814" i="2"/>
  <c r="AM953" i="2"/>
  <c r="AM527" i="2"/>
  <c r="AF1265" i="2"/>
  <c r="AM904" i="2"/>
  <c r="AF875" i="2"/>
  <c r="AF1021" i="2"/>
  <c r="AO1021" i="2" s="1"/>
  <c r="L1021" i="2" s="1"/>
  <c r="M1021" i="2" s="1"/>
  <c r="N1021" i="2" s="1"/>
  <c r="AM200" i="2"/>
  <c r="AM1225" i="2"/>
  <c r="AM1536" i="2"/>
  <c r="AM1224" i="2"/>
  <c r="AM186" i="2"/>
  <c r="AM1416" i="2"/>
  <c r="AM270" i="2"/>
  <c r="AF348" i="2"/>
  <c r="AF1051" i="2"/>
  <c r="AO1051" i="2" s="1"/>
  <c r="L1051" i="2" s="1"/>
  <c r="M1051" i="2" s="1"/>
  <c r="N1051" i="2" s="1"/>
  <c r="AF1579" i="2"/>
  <c r="AF1393" i="2"/>
  <c r="AM851" i="2"/>
  <c r="AO851" i="2" s="1"/>
  <c r="L851" i="2" s="1"/>
  <c r="M851" i="2" s="1"/>
  <c r="N851" i="2" s="1"/>
  <c r="AM258" i="2"/>
  <c r="AF520" i="2"/>
  <c r="AM1378" i="2"/>
  <c r="AO1378" i="2" s="1"/>
  <c r="L1378" i="2" s="1"/>
  <c r="M1378" i="2" s="1"/>
  <c r="N1378" i="2" s="1"/>
  <c r="AF66" i="2"/>
  <c r="AF1104" i="2"/>
  <c r="AF777" i="2"/>
  <c r="AO777" i="2" s="1"/>
  <c r="L777" i="2" s="1"/>
  <c r="M777" i="2" s="1"/>
  <c r="N777" i="2" s="1"/>
  <c r="AF701" i="2"/>
  <c r="AO701" i="2" s="1"/>
  <c r="L701" i="2" s="1"/>
  <c r="M701" i="2" s="1"/>
  <c r="N701" i="2" s="1"/>
  <c r="AF831" i="2"/>
  <c r="AF415" i="2"/>
  <c r="AO415" i="2" s="1"/>
  <c r="L415" i="2" s="1"/>
  <c r="M415" i="2" s="1"/>
  <c r="N415" i="2" s="1"/>
  <c r="AF258" i="2"/>
  <c r="AF522" i="2"/>
  <c r="AF1074" i="2"/>
  <c r="AO1074" i="2" s="1"/>
  <c r="L1074" i="2" s="1"/>
  <c r="AF42" i="2"/>
  <c r="AF652" i="2"/>
  <c r="AO652" i="2" s="1"/>
  <c r="L652" i="2" s="1"/>
  <c r="M652" i="2" s="1"/>
  <c r="N652" i="2" s="1"/>
  <c r="AM141" i="2"/>
  <c r="AM597" i="2"/>
  <c r="AM882" i="2"/>
  <c r="AO882" i="2" s="1"/>
  <c r="L882" i="2" s="1"/>
  <c r="M882" i="2" s="1"/>
  <c r="N882" i="2" s="1"/>
  <c r="AM668" i="2"/>
  <c r="AM1583" i="2"/>
  <c r="AM224" i="2"/>
  <c r="AM1010" i="2"/>
  <c r="AM785" i="2"/>
  <c r="AM1524" i="2"/>
  <c r="AM743" i="2"/>
  <c r="AM1060" i="2"/>
  <c r="AM109" i="2"/>
  <c r="AM1093" i="2"/>
  <c r="AM494" i="2"/>
  <c r="AM1439" i="2"/>
  <c r="AO1439" i="2" s="1"/>
  <c r="L1439" i="2" s="1"/>
  <c r="M1439" i="2" s="1"/>
  <c r="N1439" i="2" s="1"/>
  <c r="AM713" i="2"/>
  <c r="AM1065" i="2"/>
  <c r="AF140" i="2"/>
  <c r="AF711" i="2"/>
  <c r="AF1380" i="2"/>
  <c r="AO1380" i="2" s="1"/>
  <c r="L1380" i="2" s="1"/>
  <c r="M1380" i="2" s="1"/>
  <c r="N1380" i="2" s="1"/>
  <c r="AM832" i="2"/>
  <c r="AO832" i="2" s="1"/>
  <c r="L832" i="2" s="1"/>
  <c r="M832" i="2" s="1"/>
  <c r="N832" i="2" s="1"/>
  <c r="AM845" i="2"/>
  <c r="AM1590" i="2"/>
  <c r="AM478" i="2"/>
  <c r="AM477" i="2"/>
  <c r="AF1446" i="2"/>
  <c r="AF275" i="2"/>
  <c r="AF1048" i="2"/>
  <c r="AF745" i="2"/>
  <c r="AM1058" i="2"/>
  <c r="AM339" i="2"/>
  <c r="AM386" i="2"/>
  <c r="AF509" i="2"/>
  <c r="AO509" i="2" s="1"/>
  <c r="L509" i="2" s="1"/>
  <c r="M509" i="2" s="1"/>
  <c r="N509" i="2" s="1"/>
  <c r="AM1407" i="2"/>
  <c r="AF431" i="2"/>
  <c r="AF250" i="2"/>
  <c r="AF1106" i="2"/>
  <c r="AM121" i="2"/>
  <c r="AF742" i="2"/>
  <c r="AO742" i="2" s="1"/>
  <c r="L742" i="2" s="1"/>
  <c r="AM1067" i="2"/>
  <c r="AM397" i="2"/>
  <c r="AM1428" i="2"/>
  <c r="AM1046" i="2"/>
  <c r="AM1327" i="2"/>
  <c r="AM1420" i="2"/>
  <c r="AM392" i="2"/>
  <c r="AM410" i="2"/>
  <c r="AM225" i="2"/>
  <c r="AF1034" i="2"/>
  <c r="AO1034" i="2" s="1"/>
  <c r="L1034" i="2" s="1"/>
  <c r="M1034" i="2" s="1"/>
  <c r="N1034" i="2" s="1"/>
  <c r="AF659" i="2"/>
  <c r="AF1258" i="2"/>
  <c r="AF767" i="2"/>
  <c r="AO767" i="2" s="1"/>
  <c r="L767" i="2" s="1"/>
  <c r="M767" i="2" s="1"/>
  <c r="N767" i="2" s="1"/>
  <c r="AM660" i="2"/>
  <c r="AM1239" i="2"/>
  <c r="AM1128" i="2"/>
  <c r="AM34" i="2"/>
  <c r="AF134" i="2"/>
  <c r="AF643" i="2"/>
  <c r="AF1030" i="2"/>
  <c r="AF530" i="2"/>
  <c r="AO530" i="2" s="1"/>
  <c r="L530" i="2" s="1"/>
  <c r="M530" i="2" s="1"/>
  <c r="N530" i="2" s="1"/>
  <c r="AF1514" i="2"/>
  <c r="AO1514" i="2" s="1"/>
  <c r="L1514" i="2" s="1"/>
  <c r="M1514" i="2" s="1"/>
  <c r="N1514" i="2" s="1"/>
  <c r="AF1595" i="2"/>
  <c r="AO1595" i="2" s="1"/>
  <c r="L1595" i="2" s="1"/>
  <c r="AF35" i="2"/>
  <c r="AM89" i="2"/>
  <c r="AM1184" i="2"/>
  <c r="AM831" i="2"/>
  <c r="AF1374" i="2"/>
  <c r="AO1374" i="2" s="1"/>
  <c r="L1374" i="2" s="1"/>
  <c r="M1374" i="2" s="1"/>
  <c r="N1374" i="2" s="1"/>
  <c r="AF50" i="2"/>
  <c r="AF92" i="2"/>
  <c r="AF313" i="2"/>
  <c r="AM1250" i="2"/>
  <c r="AM678" i="2"/>
  <c r="AM1147" i="2"/>
  <c r="AO1147" i="2" s="1"/>
  <c r="L1147" i="2" s="1"/>
  <c r="M1147" i="2" s="1"/>
  <c r="N1147" i="2" s="1"/>
  <c r="AM633" i="2"/>
  <c r="AM636" i="2"/>
  <c r="AF426" i="2"/>
  <c r="AF816" i="2"/>
  <c r="AM769" i="2"/>
  <c r="AM767" i="2"/>
  <c r="AM1512" i="2"/>
  <c r="AO1512" i="2" s="1"/>
  <c r="L1512" i="2" s="1"/>
  <c r="M1512" i="2" s="1"/>
  <c r="N1512" i="2" s="1"/>
  <c r="AF463" i="2"/>
  <c r="AF750" i="2"/>
  <c r="AO750" i="2" s="1"/>
  <c r="L750" i="2" s="1"/>
  <c r="M750" i="2" s="1"/>
  <c r="N750" i="2" s="1"/>
  <c r="AM1611" i="2"/>
  <c r="AM630" i="2"/>
  <c r="AO630" i="2" s="1"/>
  <c r="L630" i="2" s="1"/>
  <c r="M630" i="2" s="1"/>
  <c r="N630" i="2" s="1"/>
  <c r="AM541" i="2"/>
  <c r="AF537" i="2"/>
  <c r="AM398" i="2"/>
  <c r="AM422" i="2"/>
  <c r="AM236" i="2"/>
  <c r="AF1031" i="2"/>
  <c r="AF953" i="2"/>
  <c r="AF84" i="2"/>
  <c r="AM443" i="2"/>
  <c r="AF538" i="2"/>
  <c r="AO538" i="2" s="1"/>
  <c r="L538" i="2" s="1"/>
  <c r="M538" i="2" s="1"/>
  <c r="N538" i="2" s="1"/>
  <c r="AF407" i="2"/>
  <c r="AM302" i="2"/>
  <c r="AF780" i="2"/>
  <c r="AM599" i="2"/>
  <c r="AF45" i="2"/>
  <c r="AF1434" i="2"/>
  <c r="AF1053" i="2"/>
  <c r="AF29" i="2"/>
  <c r="AM602" i="2"/>
  <c r="AF786" i="2"/>
  <c r="AO786" i="2" s="1"/>
  <c r="L786" i="2" s="1"/>
  <c r="M786" i="2" s="1"/>
  <c r="N786" i="2" s="1"/>
  <c r="AF813" i="2"/>
  <c r="AO813" i="2" s="1"/>
  <c r="L813" i="2" s="1"/>
  <c r="M813" i="2" s="1"/>
  <c r="N813" i="2" s="1"/>
  <c r="AF138" i="2"/>
  <c r="AO138" i="2" s="1"/>
  <c r="L138" i="2" s="1"/>
  <c r="M138" i="2" s="1"/>
  <c r="N138" i="2" s="1"/>
  <c r="AF31" i="2"/>
  <c r="AM562" i="2"/>
  <c r="AM942" i="2"/>
  <c r="AM1384" i="2"/>
  <c r="AM389" i="2"/>
  <c r="AM591" i="2"/>
  <c r="AM1336" i="2"/>
  <c r="AM304" i="2"/>
  <c r="AM1523" i="2"/>
  <c r="AM715" i="2"/>
  <c r="AM1035" i="2"/>
  <c r="AM623" i="2"/>
  <c r="AM1181" i="2"/>
  <c r="AM1269" i="2"/>
  <c r="AM780" i="2"/>
  <c r="AM852" i="2"/>
  <c r="AM385" i="2"/>
  <c r="AM615" i="2"/>
  <c r="AO615" i="2" s="1"/>
  <c r="L615" i="2" s="1"/>
  <c r="M615" i="2" s="1"/>
  <c r="N615" i="2" s="1"/>
  <c r="AM961" i="2"/>
  <c r="AM523" i="2"/>
  <c r="AM723" i="2"/>
  <c r="AM869" i="2"/>
  <c r="AF545" i="2"/>
  <c r="AF1503" i="2"/>
  <c r="AF1162" i="2"/>
  <c r="AO1162" i="2" s="1"/>
  <c r="L1162" i="2" s="1"/>
  <c r="M1162" i="2" s="1"/>
  <c r="N1162" i="2" s="1"/>
  <c r="AM530" i="2"/>
  <c r="AF216" i="2"/>
  <c r="AF748" i="2"/>
  <c r="AM601" i="2"/>
  <c r="AM1559" i="2"/>
  <c r="AM1609" i="2"/>
  <c r="AM100" i="2"/>
  <c r="AM6" i="2"/>
  <c r="AM1628" i="2"/>
  <c r="AM179" i="2"/>
  <c r="AM1419" i="2"/>
  <c r="AM1308" i="2"/>
  <c r="AM1312" i="2"/>
  <c r="AM279" i="2"/>
  <c r="AO279" i="2" s="1"/>
  <c r="L279" i="2" s="1"/>
  <c r="M279" i="2" s="1"/>
  <c r="N279" i="2" s="1"/>
  <c r="AF570" i="2"/>
  <c r="AF246" i="2"/>
  <c r="AM1101" i="2"/>
  <c r="AF1475" i="2"/>
  <c r="AM1587" i="2"/>
  <c r="AM1447" i="2"/>
  <c r="AM979" i="2"/>
  <c r="AO979" i="2" s="1"/>
  <c r="L979" i="2" s="1"/>
  <c r="M979" i="2" s="1"/>
  <c r="N979" i="2" s="1"/>
  <c r="AF1122" i="2"/>
  <c r="AO1122" i="2" s="1"/>
  <c r="L1122" i="2" s="1"/>
  <c r="M1122" i="2" s="1"/>
  <c r="N1122" i="2" s="1"/>
  <c r="AF1353" i="2"/>
  <c r="AO1353" i="2" s="1"/>
  <c r="L1353" i="2" s="1"/>
  <c r="M1353" i="2" s="1"/>
  <c r="N1353" i="2" s="1"/>
  <c r="AF60" i="2"/>
  <c r="AF593" i="2"/>
  <c r="AF499" i="2"/>
  <c r="AF1487" i="2"/>
  <c r="AM806" i="2"/>
  <c r="AM1617" i="2"/>
  <c r="AM1286" i="2"/>
  <c r="AM902" i="2"/>
  <c r="AM870" i="2"/>
  <c r="AO870" i="2" s="1"/>
  <c r="L870" i="2" s="1"/>
  <c r="M870" i="2" s="1"/>
  <c r="N870" i="2" s="1"/>
  <c r="AM757" i="2"/>
  <c r="AM1137" i="2"/>
  <c r="AM1442" i="2"/>
  <c r="AM1438" i="2"/>
  <c r="AM732" i="2"/>
  <c r="AM887" i="2"/>
  <c r="AM1533" i="2"/>
  <c r="AM1109" i="2"/>
  <c r="AM1061" i="2"/>
  <c r="AM1089" i="2"/>
  <c r="AM235" i="2"/>
  <c r="AM10" i="2"/>
  <c r="AF1625" i="2"/>
  <c r="AF808" i="2"/>
  <c r="AF932" i="2"/>
  <c r="AO932" i="2" s="1"/>
  <c r="L932" i="2" s="1"/>
  <c r="M932" i="2" s="1"/>
  <c r="N932" i="2" s="1"/>
  <c r="AF117" i="2"/>
  <c r="AF1623" i="2"/>
  <c r="AF723" i="2"/>
  <c r="AF869" i="2"/>
  <c r="AF150" i="2"/>
  <c r="AF354" i="2"/>
  <c r="AO354" i="2" s="1"/>
  <c r="L354" i="2" s="1"/>
  <c r="M354" i="2" s="1"/>
  <c r="N354" i="2" s="1"/>
  <c r="AF276" i="2"/>
  <c r="AM860" i="2"/>
  <c r="AM338" i="2"/>
  <c r="AF1090" i="2"/>
  <c r="AF224" i="2"/>
  <c r="AM585" i="2"/>
  <c r="AM613" i="2"/>
  <c r="AM1541" i="2"/>
  <c r="AF1450" i="2"/>
  <c r="AF1286" i="2"/>
  <c r="AO1286" i="2" s="1"/>
  <c r="L1286" i="2" s="1"/>
  <c r="AM1170" i="2"/>
  <c r="AF651" i="2"/>
  <c r="AF55" i="2"/>
  <c r="AF483" i="2"/>
  <c r="AM1084" i="2"/>
  <c r="AM951" i="2"/>
  <c r="AF1025" i="2"/>
  <c r="AF542" i="2"/>
  <c r="AO542" i="2" s="1"/>
  <c r="L542" i="2" s="1"/>
  <c r="M542" i="2" s="1"/>
  <c r="N542" i="2" s="1"/>
  <c r="AM285" i="2"/>
  <c r="AF156" i="2"/>
  <c r="AF480" i="2"/>
  <c r="AF1375" i="2"/>
  <c r="AF799" i="2"/>
  <c r="AF1154" i="2"/>
  <c r="AO1154" i="2" s="1"/>
  <c r="L1154" i="2" s="1"/>
  <c r="M1154" i="2" s="1"/>
  <c r="N1154" i="2" s="1"/>
  <c r="AF444" i="2"/>
  <c r="AO444" i="2" s="1"/>
  <c r="L444" i="2" s="1"/>
  <c r="M444" i="2" s="1"/>
  <c r="N444" i="2" s="1"/>
  <c r="AF465" i="2"/>
  <c r="AM784" i="2"/>
  <c r="AM1190" i="2"/>
  <c r="AM98" i="2"/>
  <c r="AF1383" i="2"/>
  <c r="AM1309" i="2"/>
  <c r="AF1403" i="2"/>
  <c r="AF1622" i="2"/>
  <c r="AF1108" i="2"/>
  <c r="AF1577" i="2"/>
  <c r="AO1577" i="2" s="1"/>
  <c r="L1577" i="2" s="1"/>
  <c r="AM431" i="2"/>
  <c r="AM1179" i="2"/>
  <c r="AM152" i="2"/>
  <c r="AM1422" i="2"/>
  <c r="AF1535" i="2"/>
  <c r="AF411" i="2"/>
  <c r="AM242" i="2"/>
  <c r="AM1231" i="2"/>
  <c r="AO1231" i="2" s="1"/>
  <c r="L1231" i="2" s="1"/>
  <c r="M1231" i="2" s="1"/>
  <c r="N1231" i="2" s="1"/>
  <c r="AM1454" i="2"/>
  <c r="AF1604" i="2"/>
  <c r="AF334" i="2"/>
  <c r="AO334" i="2" s="1"/>
  <c r="L334" i="2" s="1"/>
  <c r="M334" i="2" s="1"/>
  <c r="N334" i="2" s="1"/>
  <c r="AF923" i="2"/>
  <c r="AO923" i="2" s="1"/>
  <c r="L923" i="2" s="1"/>
  <c r="M923" i="2" s="1"/>
  <c r="N923" i="2" s="1"/>
  <c r="AF248" i="2"/>
  <c r="AF879" i="2"/>
  <c r="AF30" i="2"/>
  <c r="AM1322" i="2"/>
  <c r="AM269" i="2"/>
  <c r="AM377" i="2"/>
  <c r="AM1024" i="2"/>
  <c r="AF1028" i="2"/>
  <c r="AF59" i="2"/>
  <c r="AF360" i="2"/>
  <c r="AO360" i="2" s="1"/>
  <c r="L360" i="2" s="1"/>
  <c r="M360" i="2" s="1"/>
  <c r="N360" i="2" s="1"/>
  <c r="AF752" i="2"/>
  <c r="AO752" i="2" s="1"/>
  <c r="L752" i="2" s="1"/>
  <c r="AM1167" i="2"/>
  <c r="AM811" i="2"/>
  <c r="AF927" i="2"/>
  <c r="AF410" i="2"/>
  <c r="AM103" i="2"/>
  <c r="AM529" i="2"/>
  <c r="AM773" i="2"/>
  <c r="AF605" i="2"/>
  <c r="AF1528" i="2"/>
  <c r="AO1528" i="2" s="1"/>
  <c r="L1528" i="2" s="1"/>
  <c r="M1528" i="2" s="1"/>
  <c r="N1528" i="2" s="1"/>
  <c r="AF13" i="2"/>
  <c r="AF728" i="2"/>
  <c r="AF1626" i="2"/>
  <c r="AF1360" i="2"/>
  <c r="AF1467" i="2"/>
  <c r="AO1467" i="2" s="1"/>
  <c r="L1467" i="2" s="1"/>
  <c r="M1467" i="2" s="1"/>
  <c r="N1467" i="2" s="1"/>
  <c r="AF576" i="2"/>
  <c r="AM1047" i="2"/>
  <c r="AM793" i="2"/>
  <c r="AM820" i="2"/>
  <c r="AM18" i="2"/>
  <c r="AF1583" i="2"/>
  <c r="AO1583" i="2" s="1"/>
  <c r="L1583" i="2" s="1"/>
  <c r="M1583" i="2" s="1"/>
  <c r="N1583" i="2" s="1"/>
  <c r="AM807" i="2"/>
  <c r="AM452" i="2"/>
  <c r="AM607" i="2"/>
  <c r="AM348" i="2"/>
  <c r="AM947" i="2"/>
  <c r="AM1445" i="2"/>
  <c r="AF957" i="2"/>
  <c r="AO957" i="2" s="1"/>
  <c r="L957" i="2" s="1"/>
  <c r="M957" i="2" s="1"/>
  <c r="N957" i="2" s="1"/>
  <c r="AF137" i="2"/>
  <c r="AM844" i="2"/>
  <c r="AF944" i="2"/>
  <c r="AF1491" i="2"/>
  <c r="AO1491" i="2" s="1"/>
  <c r="L1491" i="2" s="1"/>
  <c r="AM299" i="2"/>
  <c r="AF626" i="2"/>
  <c r="AM324" i="2"/>
  <c r="AF417" i="2"/>
  <c r="AF1477" i="2"/>
  <c r="AF79" i="2"/>
  <c r="AF152" i="2"/>
  <c r="AF1206" i="2"/>
  <c r="AF487" i="2"/>
  <c r="AF1448" i="2"/>
  <c r="AF1571" i="2"/>
  <c r="AF793" i="2"/>
  <c r="AO793" i="2" s="1"/>
  <c r="L793" i="2" s="1"/>
  <c r="M793" i="2" s="1"/>
  <c r="N793" i="2" s="1"/>
  <c r="AF1281" i="2"/>
  <c r="AO1281" i="2" s="1"/>
  <c r="L1281" i="2" s="1"/>
  <c r="M1281" i="2" s="1"/>
  <c r="N1281" i="2" s="1"/>
  <c r="AF1584" i="2"/>
  <c r="AF814" i="2"/>
  <c r="AF1449" i="2"/>
  <c r="AF1196" i="2"/>
  <c r="AF727" i="2"/>
  <c r="AM920" i="2"/>
  <c r="AF896" i="2"/>
  <c r="AO896" i="2" s="1"/>
  <c r="L896" i="2" s="1"/>
  <c r="M896" i="2" s="1"/>
  <c r="N896" i="2" s="1"/>
  <c r="AF823" i="2"/>
  <c r="AF288" i="2"/>
  <c r="AF1128" i="2"/>
  <c r="AF1519" i="2"/>
  <c r="AO1519" i="2" s="1"/>
  <c r="L1519" i="2" s="1"/>
  <c r="M1519" i="2" s="1"/>
  <c r="N1519" i="2" s="1"/>
  <c r="AF1349" i="2"/>
  <c r="AF1585" i="2"/>
  <c r="AF54" i="2"/>
  <c r="AM290" i="2"/>
  <c r="AM20" i="2"/>
  <c r="AM248" i="2"/>
  <c r="AM1479" i="2"/>
  <c r="AM621" i="2"/>
  <c r="AM439" i="2"/>
  <c r="AM1369" i="2"/>
  <c r="AM1570" i="2"/>
  <c r="AF1120" i="2"/>
  <c r="AM1494" i="2"/>
  <c r="AO1494" i="2" s="1"/>
  <c r="L1494" i="2" s="1"/>
  <c r="M1494" i="2" s="1"/>
  <c r="N1494" i="2" s="1"/>
  <c r="AF1397" i="2"/>
  <c r="AO1397" i="2" s="1"/>
  <c r="L1397" i="2" s="1"/>
  <c r="M1397" i="2" s="1"/>
  <c r="N1397" i="2" s="1"/>
  <c r="AF959" i="2"/>
  <c r="AF1194" i="2"/>
  <c r="AO1194" i="2" s="1"/>
  <c r="L1194" i="2" s="1"/>
  <c r="M1194" i="2" s="1"/>
  <c r="N1194" i="2" s="1"/>
  <c r="AF1432" i="2"/>
  <c r="AO1432" i="2" s="1"/>
  <c r="L1432" i="2" s="1"/>
  <c r="M1432" i="2" s="1"/>
  <c r="N1432" i="2" s="1"/>
  <c r="AF895" i="2"/>
  <c r="AO895" i="2" s="1"/>
  <c r="L895" i="2" s="1"/>
  <c r="M895" i="2" s="1"/>
  <c r="N895" i="2" s="1"/>
  <c r="L104" i="2"/>
  <c r="L218" i="2"/>
  <c r="L84" i="2"/>
  <c r="L187" i="2"/>
  <c r="L111" i="2"/>
  <c r="L105" i="2"/>
  <c r="L1629" i="2"/>
  <c r="L1061" i="2"/>
  <c r="L99" i="2"/>
  <c r="L79" i="2"/>
  <c r="L593" i="2"/>
  <c r="L191" i="2"/>
  <c r="L86" i="2"/>
  <c r="L107" i="2"/>
  <c r="L92" i="2"/>
  <c r="AM997" i="2"/>
  <c r="AM1135" i="2"/>
  <c r="AM1558" i="2"/>
  <c r="AM357" i="2"/>
  <c r="AM1236" i="2"/>
  <c r="AO1236" i="2" s="1"/>
  <c r="L1236" i="2" s="1"/>
  <c r="M1236" i="2" s="1"/>
  <c r="N1236" i="2" s="1"/>
  <c r="AM966" i="2"/>
  <c r="AM796" i="2"/>
  <c r="AM1400" i="2"/>
  <c r="AM495" i="2"/>
  <c r="AM656" i="2"/>
  <c r="AM1094" i="2"/>
  <c r="AM764" i="2"/>
  <c r="AM635" i="2"/>
  <c r="AM30" i="2"/>
  <c r="AM797" i="2"/>
  <c r="AM1538" i="2"/>
  <c r="AM1385" i="2"/>
  <c r="AM778" i="2"/>
  <c r="AM71" i="2"/>
  <c r="AM916" i="2"/>
  <c r="AM1099" i="2"/>
  <c r="AM984" i="2"/>
  <c r="AM708" i="2"/>
  <c r="AM672" i="2"/>
  <c r="AM423" i="2"/>
  <c r="AM1097" i="2"/>
  <c r="AO1097" i="2" s="1"/>
  <c r="L1097" i="2" s="1"/>
  <c r="M1097" i="2" s="1"/>
  <c r="N1097" i="2" s="1"/>
  <c r="AM532" i="2"/>
  <c r="AM1425" i="2"/>
  <c r="AO1425" i="2" s="1"/>
  <c r="L1425" i="2" s="1"/>
  <c r="M1425" i="2" s="1"/>
  <c r="N1425" i="2" s="1"/>
  <c r="AM12" i="2"/>
  <c r="AM1285" i="2"/>
  <c r="AM1103" i="2"/>
  <c r="AM1227" i="2"/>
  <c r="AM476" i="2"/>
  <c r="AM875" i="2"/>
  <c r="AM634" i="2"/>
  <c r="AO634" i="2" s="1"/>
  <c r="L634" i="2" s="1"/>
  <c r="M634" i="2" s="1"/>
  <c r="N634" i="2" s="1"/>
  <c r="AM1014" i="2"/>
  <c r="AM1316" i="2"/>
  <c r="AO1316" i="2" s="1"/>
  <c r="L1316" i="2" s="1"/>
  <c r="M1316" i="2" s="1"/>
  <c r="N1316" i="2" s="1"/>
  <c r="AM1009" i="2"/>
  <c r="AM1005" i="2"/>
  <c r="AM1588" i="2"/>
  <c r="AM1553" i="2"/>
  <c r="AM82" i="2"/>
  <c r="AM1207" i="2"/>
  <c r="AM586" i="2"/>
  <c r="AM1613" i="2"/>
  <c r="AM1019" i="2"/>
  <c r="AM1306" i="2"/>
  <c r="AM676" i="2"/>
  <c r="AM1339" i="2"/>
  <c r="AM458" i="2"/>
  <c r="AM113" i="2"/>
  <c r="AM1555" i="2"/>
  <c r="AM297" i="2"/>
  <c r="AO297" i="2" s="1"/>
  <c r="L297" i="2" s="1"/>
  <c r="M297" i="2" s="1"/>
  <c r="N297" i="2" s="1"/>
  <c r="AM19" i="2"/>
  <c r="AM1578" i="2"/>
  <c r="AM5" i="2"/>
  <c r="AM1353" i="2"/>
  <c r="AM203" i="2"/>
  <c r="AM537" i="2"/>
  <c r="AM1223" i="2"/>
  <c r="AM1143" i="2"/>
  <c r="AM37" i="2"/>
  <c r="AM1215" i="2"/>
  <c r="AM1114" i="2"/>
  <c r="AM250" i="2"/>
  <c r="AM1044" i="2"/>
  <c r="AM640" i="2"/>
  <c r="AM647" i="2"/>
  <c r="AM1411" i="2"/>
  <c r="AM549" i="2"/>
  <c r="AM1449" i="2"/>
  <c r="AM985" i="2"/>
  <c r="AM1138" i="2"/>
  <c r="AO1138" i="2" s="1"/>
  <c r="L1138" i="2" s="1"/>
  <c r="M1138" i="2" s="1"/>
  <c r="N1138" i="2" s="1"/>
  <c r="AM341" i="2"/>
  <c r="AM894" i="2"/>
  <c r="AM1430" i="2"/>
  <c r="AM35" i="2"/>
  <c r="AM714" i="2"/>
  <c r="AM673" i="2"/>
  <c r="AM571" i="2"/>
  <c r="AM1511" i="2"/>
  <c r="AO1511" i="2" s="1"/>
  <c r="L1511" i="2" s="1"/>
  <c r="M1511" i="2" s="1"/>
  <c r="N1511" i="2" s="1"/>
  <c r="AM1274" i="2"/>
  <c r="AM228" i="2"/>
  <c r="AM1243" i="2"/>
  <c r="AO1243" i="2" s="1"/>
  <c r="L1243" i="2" s="1"/>
  <c r="M1243" i="2" s="1"/>
  <c r="N1243" i="2" s="1"/>
  <c r="AM874" i="2"/>
  <c r="AM772" i="2"/>
  <c r="AM459" i="2"/>
  <c r="AM858" i="2"/>
  <c r="AM303" i="2"/>
  <c r="AM598" i="2"/>
  <c r="AM928" i="2"/>
  <c r="AM1370" i="2"/>
  <c r="AM1136" i="2"/>
  <c r="AM1519" i="2"/>
  <c r="AM534" i="2"/>
  <c r="AM888" i="2"/>
  <c r="AM67" i="2"/>
  <c r="AM810" i="2"/>
  <c r="AM1294" i="2"/>
  <c r="AM352" i="2"/>
  <c r="AM1599" i="2"/>
  <c r="AM718" i="2"/>
  <c r="AM891" i="2"/>
  <c r="AM1293" i="2"/>
  <c r="AM1113" i="2"/>
  <c r="AM550" i="2"/>
  <c r="AM883" i="2"/>
  <c r="AM761" i="2"/>
  <c r="AM706" i="2"/>
  <c r="AM516" i="2"/>
  <c r="AM1158" i="2"/>
  <c r="AM924" i="2"/>
  <c r="AM1487" i="2"/>
  <c r="AM939" i="2"/>
  <c r="AM1347" i="2"/>
  <c r="AM1053" i="2"/>
  <c r="AM1303" i="2"/>
  <c r="AO1303" i="2" s="1"/>
  <c r="L1303" i="2" s="1"/>
  <c r="M1303" i="2" s="1"/>
  <c r="N1303" i="2" s="1"/>
  <c r="AM1177" i="2"/>
  <c r="AM819" i="2"/>
  <c r="AM1241" i="2"/>
  <c r="AM1142" i="2"/>
  <c r="AM688" i="2"/>
  <c r="AM1456" i="2"/>
  <c r="AM1228" i="2"/>
  <c r="AM1262" i="2"/>
  <c r="AM434" i="2"/>
  <c r="AM13" i="2"/>
  <c r="AM1121" i="2"/>
  <c r="AM608" i="2"/>
  <c r="AM1123" i="2"/>
  <c r="AM556" i="2"/>
  <c r="AM220" i="2"/>
  <c r="AM546" i="2"/>
  <c r="AM390" i="2"/>
  <c r="AM652" i="2"/>
  <c r="AM617" i="2"/>
  <c r="AM1478" i="2"/>
  <c r="AM1074" i="2"/>
  <c r="AM926" i="2"/>
  <c r="AM921" i="2"/>
  <c r="AM1383" i="2"/>
  <c r="AM21" i="2"/>
  <c r="AM552" i="2"/>
  <c r="AM982" i="2"/>
  <c r="AM1566" i="2"/>
  <c r="AM564" i="2"/>
  <c r="AM876" i="2"/>
  <c r="AM321" i="2"/>
  <c r="AM308" i="2"/>
  <c r="AM1564" i="2"/>
  <c r="AM1481" i="2"/>
  <c r="AO1481" i="2" s="1"/>
  <c r="L1481" i="2" s="1"/>
  <c r="M1481" i="2" s="1"/>
  <c r="N1481" i="2" s="1"/>
  <c r="AM1412" i="2"/>
  <c r="AM222" i="2"/>
  <c r="AM169" i="2"/>
  <c r="AM1220" i="2"/>
  <c r="AM993" i="2"/>
  <c r="AM1116" i="2"/>
  <c r="AM1507" i="2"/>
  <c r="AM1063" i="2"/>
  <c r="AM712" i="2"/>
  <c r="AM3" i="2"/>
  <c r="AM219" i="2"/>
  <c r="AM315" i="2"/>
  <c r="AM817" i="2"/>
  <c r="AM311" i="2"/>
  <c r="AM1372" i="2"/>
  <c r="AM1000" i="2"/>
  <c r="AM362" i="2"/>
  <c r="AM1195" i="2"/>
  <c r="AM1462" i="2"/>
  <c r="AM465" i="2"/>
  <c r="AM1057" i="2"/>
  <c r="AM213" i="2"/>
  <c r="AM762" i="2"/>
  <c r="AM838" i="2"/>
  <c r="AM1375" i="2"/>
  <c r="AM949" i="2"/>
  <c r="AM775" i="2"/>
  <c r="AM59" i="2"/>
  <c r="AM1459" i="2"/>
  <c r="AM11" i="2"/>
  <c r="AM1234" i="2"/>
  <c r="AM1349" i="2"/>
  <c r="AM1389" i="2"/>
  <c r="AM1176" i="2"/>
  <c r="AM376" i="2"/>
  <c r="AM1440" i="2"/>
  <c r="AM185" i="2"/>
  <c r="AM512" i="2"/>
  <c r="AM1034" i="2"/>
  <c r="AM632" i="2"/>
  <c r="AM1606" i="2"/>
  <c r="AM731" i="2"/>
  <c r="AM662" i="2"/>
  <c r="AM682" i="2"/>
  <c r="AM107" i="2"/>
  <c r="AM1242" i="2"/>
  <c r="AO1242" i="2" s="1"/>
  <c r="L1242" i="2" s="1"/>
  <c r="M1242" i="2" s="1"/>
  <c r="N1242" i="2" s="1"/>
  <c r="AM1043" i="2"/>
  <c r="AM344" i="2"/>
  <c r="AM514" i="2"/>
  <c r="AM1146" i="2"/>
  <c r="AO1146" i="2" s="1"/>
  <c r="L1146" i="2" s="1"/>
  <c r="M1146" i="2" s="1"/>
  <c r="N1146" i="2" s="1"/>
  <c r="AM1612" i="2"/>
  <c r="AM373" i="2"/>
  <c r="AM1363" i="2"/>
  <c r="AM908" i="2"/>
  <c r="AM575" i="2"/>
  <c r="AM1550" i="2"/>
  <c r="AM260" i="2"/>
  <c r="AM1118" i="2"/>
  <c r="AM766" i="2"/>
  <c r="AM600" i="2"/>
  <c r="AM754" i="2"/>
  <c r="AM978" i="2"/>
  <c r="AO978" i="2" s="1"/>
  <c r="L978" i="2" s="1"/>
  <c r="M978" i="2" s="1"/>
  <c r="N978" i="2" s="1"/>
  <c r="AF1212" i="2"/>
  <c r="AF289" i="2"/>
  <c r="AF765" i="2"/>
  <c r="AF396" i="2"/>
  <c r="AO396" i="2" s="1"/>
  <c r="L396" i="2" s="1"/>
  <c r="M396" i="2" s="1"/>
  <c r="N396" i="2" s="1"/>
  <c r="AF481" i="2"/>
  <c r="AO481" i="2" s="1"/>
  <c r="L481" i="2" s="1"/>
  <c r="M481" i="2" s="1"/>
  <c r="N481" i="2" s="1"/>
  <c r="AF1346" i="2"/>
  <c r="AF506" i="2"/>
  <c r="AF931" i="2"/>
  <c r="AO931" i="2" s="1"/>
  <c r="L931" i="2" s="1"/>
  <c r="M931" i="2" s="1"/>
  <c r="N931" i="2" s="1"/>
  <c r="AF1010" i="2"/>
  <c r="AF449" i="2"/>
  <c r="AF590" i="2"/>
  <c r="AF1372" i="2"/>
  <c r="AO1372" i="2" s="1"/>
  <c r="L1372" i="2" s="1"/>
  <c r="AF206" i="2"/>
  <c r="AF1023" i="2"/>
  <c r="AF461" i="2"/>
  <c r="AF244" i="2"/>
  <c r="AF1244" i="2"/>
  <c r="AF958" i="2"/>
  <c r="AO958" i="2" s="1"/>
  <c r="L958" i="2" s="1"/>
  <c r="M958" i="2" s="1"/>
  <c r="N958" i="2" s="1"/>
  <c r="AF442" i="2"/>
  <c r="AO442" i="2" s="1"/>
  <c r="L442" i="2" s="1"/>
  <c r="M442" i="2" s="1"/>
  <c r="N442" i="2" s="1"/>
  <c r="AF1420" i="2"/>
  <c r="AO1420" i="2" s="1"/>
  <c r="L1420" i="2" s="1"/>
  <c r="M1420" i="2" s="1"/>
  <c r="N1420" i="2" s="1"/>
  <c r="AF660" i="2"/>
  <c r="AO660" i="2" s="1"/>
  <c r="L660" i="2" s="1"/>
  <c r="M660" i="2" s="1"/>
  <c r="N660" i="2" s="1"/>
  <c r="AF602" i="2"/>
  <c r="AO602" i="2" s="1"/>
  <c r="L602" i="2" s="1"/>
  <c r="M602" i="2" s="1"/>
  <c r="N602" i="2" s="1"/>
  <c r="AF343" i="2"/>
  <c r="AF302" i="2"/>
  <c r="AF494" i="2"/>
  <c r="AO494" i="2" s="1"/>
  <c r="L494" i="2" s="1"/>
  <c r="M494" i="2" s="1"/>
  <c r="N494" i="2" s="1"/>
  <c r="AF1263" i="2"/>
  <c r="AF1554" i="2"/>
  <c r="AF1186" i="2"/>
  <c r="AO1186" i="2" s="1"/>
  <c r="L1186" i="2" s="1"/>
  <c r="M1186" i="2" s="1"/>
  <c r="N1186" i="2" s="1"/>
  <c r="AF946" i="2"/>
  <c r="AO946" i="2" s="1"/>
  <c r="L946" i="2" s="1"/>
  <c r="M946" i="2" s="1"/>
  <c r="N946" i="2" s="1"/>
  <c r="AF552" i="2"/>
  <c r="AF260" i="2"/>
  <c r="AF133" i="2"/>
  <c r="AM1594" i="2"/>
  <c r="AM1461" i="2"/>
  <c r="AM171" i="2"/>
  <c r="AM210" i="2"/>
  <c r="AM241" i="2"/>
  <c r="AM517" i="2"/>
  <c r="AM27" i="2"/>
  <c r="AM1078" i="2"/>
  <c r="AM639" i="2"/>
  <c r="AO639" i="2" s="1"/>
  <c r="L639" i="2" s="1"/>
  <c r="M639" i="2" s="1"/>
  <c r="N639" i="2" s="1"/>
  <c r="AM1189" i="2"/>
  <c r="AM1112" i="2"/>
  <c r="AM1148" i="2"/>
  <c r="AM367" i="2"/>
  <c r="AM134" i="2"/>
  <c r="AM500" i="2"/>
  <c r="AM1506" i="2"/>
  <c r="AM1318" i="2"/>
  <c r="AM1307" i="2"/>
  <c r="AM490" i="2"/>
  <c r="AM646" i="2"/>
  <c r="AM1210" i="2"/>
  <c r="AM1037" i="2"/>
  <c r="AM1314" i="2"/>
  <c r="AM531" i="2"/>
  <c r="AM536" i="2"/>
  <c r="AO536" i="2" s="1"/>
  <c r="L536" i="2" s="1"/>
  <c r="M536" i="2" s="1"/>
  <c r="N536" i="2" s="1"/>
  <c r="AM889" i="2"/>
  <c r="AM1050" i="2"/>
  <c r="AM544" i="2"/>
  <c r="AM77" i="2"/>
  <c r="AM1362" i="2"/>
  <c r="AM1586" i="2"/>
  <c r="AM313" i="2"/>
  <c r="AM774" i="2"/>
  <c r="AM735" i="2"/>
  <c r="AM1068" i="2"/>
  <c r="AM590" i="2"/>
  <c r="AM358" i="2"/>
  <c r="AO358" i="2" s="1"/>
  <c r="L358" i="2" s="1"/>
  <c r="AM580" i="2"/>
  <c r="AO580" i="2" s="1"/>
  <c r="L580" i="2" s="1"/>
  <c r="M580" i="2" s="1"/>
  <c r="N580" i="2" s="1"/>
  <c r="AM473" i="2"/>
  <c r="AM183" i="2"/>
  <c r="AM686" i="2"/>
  <c r="AM1337" i="2"/>
  <c r="AM139" i="2"/>
  <c r="AM1270" i="2"/>
  <c r="AM1352" i="2"/>
  <c r="AM945" i="2"/>
  <c r="AM890" i="2"/>
  <c r="AO890" i="2" s="1"/>
  <c r="L890" i="2" s="1"/>
  <c r="M890" i="2" s="1"/>
  <c r="N890" i="2" s="1"/>
  <c r="AM654" i="2"/>
  <c r="AM243" i="2"/>
  <c r="AM1530" i="2"/>
  <c r="AM1403" i="2"/>
  <c r="AM485" i="2"/>
  <c r="AM450" i="2"/>
  <c r="AO450" i="2" s="1"/>
  <c r="L450" i="2" s="1"/>
  <c r="M450" i="2" s="1"/>
  <c r="N450" i="2" s="1"/>
  <c r="AM233" i="2"/>
  <c r="AM136" i="2"/>
  <c r="AM296" i="2"/>
  <c r="AO296" i="2" s="1"/>
  <c r="L296" i="2" s="1"/>
  <c r="M296" i="2" s="1"/>
  <c r="N296" i="2" s="1"/>
  <c r="AM1405" i="2"/>
  <c r="AM581" i="2"/>
  <c r="AM1453" i="2"/>
  <c r="AM940" i="2"/>
  <c r="AM276" i="2"/>
  <c r="AM1025" i="2"/>
  <c r="AM577" i="2"/>
  <c r="AM261" i="2"/>
  <c r="AM368" i="2"/>
  <c r="AM843" i="2"/>
  <c r="AM971" i="2"/>
  <c r="AO971" i="2" s="1"/>
  <c r="L971" i="2" s="1"/>
  <c r="M971" i="2" s="1"/>
  <c r="N971" i="2" s="1"/>
  <c r="AM1133" i="2"/>
  <c r="AM987" i="2"/>
  <c r="AO987" i="2" s="1"/>
  <c r="L987" i="2" s="1"/>
  <c r="M987" i="2" s="1"/>
  <c r="N987" i="2" s="1"/>
  <c r="AM651" i="2"/>
  <c r="AM561" i="2"/>
  <c r="AM1482" i="2"/>
  <c r="AO1482" i="2" s="1"/>
  <c r="L1482" i="2" s="1"/>
  <c r="M1482" i="2" s="1"/>
  <c r="N1482" i="2" s="1"/>
  <c r="AM603" i="2"/>
  <c r="AO603" i="2" s="1"/>
  <c r="L603" i="2" s="1"/>
  <c r="M603" i="2" s="1"/>
  <c r="N603" i="2" s="1"/>
  <c r="AM791" i="2"/>
  <c r="AM193" i="2"/>
  <c r="AM253" i="2"/>
  <c r="AM331" i="2"/>
  <c r="AM1108" i="2"/>
  <c r="AM1085" i="2"/>
  <c r="AM1592" i="2"/>
  <c r="AO1592" i="2" s="1"/>
  <c r="L1592" i="2" s="1"/>
  <c r="M1592" i="2" s="1"/>
  <c r="N1592" i="2" s="1"/>
  <c r="AM866" i="2"/>
  <c r="AM756" i="2"/>
  <c r="AM1232" i="2"/>
  <c r="AM1288" i="2"/>
  <c r="AM429" i="2"/>
  <c r="AM1087" i="2"/>
  <c r="AM1513" i="2"/>
  <c r="AM31" i="2"/>
  <c r="AM1265" i="2"/>
  <c r="AM1546" i="2"/>
  <c r="AM741" i="2"/>
  <c r="AO741" i="2" s="1"/>
  <c r="L741" i="2" s="1"/>
  <c r="M741" i="2" s="1"/>
  <c r="N741" i="2" s="1"/>
  <c r="AM1340" i="2"/>
  <c r="AO1340" i="2" s="1"/>
  <c r="L1340" i="2" s="1"/>
  <c r="M1340" i="2" s="1"/>
  <c r="N1340" i="2" s="1"/>
  <c r="AM1217" i="2"/>
  <c r="AO1217" i="2" s="1"/>
  <c r="L1217" i="2" s="1"/>
  <c r="M1217" i="2" s="1"/>
  <c r="N1217" i="2" s="1"/>
  <c r="AM1596" i="2"/>
  <c r="AM1387" i="2"/>
  <c r="AM896" i="2"/>
  <c r="AM1468" i="2"/>
  <c r="AM425" i="2"/>
  <c r="AM782" i="2"/>
  <c r="AM314" i="2"/>
  <c r="AM901" i="2"/>
  <c r="AO901" i="2" s="1"/>
  <c r="L901" i="2" s="1"/>
  <c r="M901" i="2" s="1"/>
  <c r="N901" i="2" s="1"/>
  <c r="AM1379" i="2"/>
  <c r="AM340" i="2"/>
  <c r="AM1364" i="2"/>
  <c r="AM878" i="2"/>
  <c r="AM1180" i="2"/>
  <c r="AO1180" i="2" s="1"/>
  <c r="L1180" i="2" s="1"/>
  <c r="M1180" i="2" s="1"/>
  <c r="N1180" i="2" s="1"/>
  <c r="AM696" i="2"/>
  <c r="AO696" i="2" s="1"/>
  <c r="L696" i="2" s="1"/>
  <c r="M696" i="2" s="1"/>
  <c r="N696" i="2" s="1"/>
  <c r="AM1104" i="2"/>
  <c r="AM1351" i="2"/>
  <c r="AM730" i="2"/>
  <c r="AM1064" i="2"/>
  <c r="AM612" i="2"/>
  <c r="AO612" i="2" s="1"/>
  <c r="L612" i="2" s="1"/>
  <c r="M612" i="2" s="1"/>
  <c r="N612" i="2" s="1"/>
  <c r="AM1255" i="2"/>
  <c r="AM291" i="2"/>
  <c r="AM142" i="2"/>
  <c r="AM1535" i="2"/>
  <c r="AM1345" i="2"/>
  <c r="AM568" i="2"/>
  <c r="AO568" i="2" s="1"/>
  <c r="L568" i="2" s="1"/>
  <c r="M568" i="2" s="1"/>
  <c r="N568" i="2" s="1"/>
  <c r="AM1537" i="2"/>
  <c r="AM1040" i="2"/>
  <c r="AM482" i="2"/>
  <c r="AM829" i="2"/>
  <c r="AM438" i="2"/>
  <c r="AM1500" i="2"/>
  <c r="AM637" i="2"/>
  <c r="AM217" i="2"/>
  <c r="AM912" i="2"/>
  <c r="AM316" i="2"/>
  <c r="AM191" i="2"/>
  <c r="AM207" i="2"/>
  <c r="AM132" i="2"/>
  <c r="AM573" i="2"/>
  <c r="AO573" i="2" s="1"/>
  <c r="L573" i="2" s="1"/>
  <c r="M573" i="2" s="1"/>
  <c r="N573" i="2" s="1"/>
  <c r="AM513" i="2"/>
  <c r="AM496" i="2"/>
  <c r="AM143" i="2"/>
  <c r="AM1219" i="2"/>
  <c r="AM935" i="2"/>
  <c r="AM1029" i="2"/>
  <c r="AM952" i="2"/>
  <c r="AM567" i="2"/>
  <c r="AM1394" i="2"/>
  <c r="AM1562" i="2"/>
  <c r="AO1562" i="2" s="1"/>
  <c r="L1562" i="2" s="1"/>
  <c r="M1562" i="2" s="1"/>
  <c r="N1562" i="2" s="1"/>
  <c r="AM734" i="2"/>
  <c r="AM1124" i="2"/>
  <c r="AM1174" i="2"/>
  <c r="AM803" i="2"/>
  <c r="AM1268" i="2"/>
  <c r="AM1038" i="2"/>
  <c r="AM403" i="2"/>
  <c r="AM909" i="2"/>
  <c r="AM1284" i="2"/>
  <c r="AM1548" i="2"/>
  <c r="AO1548" i="2" s="1"/>
  <c r="L1548" i="2" s="1"/>
  <c r="M1548" i="2" s="1"/>
  <c r="N1548" i="2" s="1"/>
  <c r="AM365" i="2"/>
  <c r="AO365" i="2" s="1"/>
  <c r="L365" i="2" s="1"/>
  <c r="M365" i="2" s="1"/>
  <c r="N365" i="2" s="1"/>
  <c r="AM382" i="2"/>
  <c r="AM448" i="2"/>
  <c r="AM1105" i="2"/>
  <c r="AM1492" i="2"/>
  <c r="AM974" i="2"/>
  <c r="AO974" i="2" s="1"/>
  <c r="L974" i="2" s="1"/>
  <c r="M974" i="2" s="1"/>
  <c r="N974" i="2" s="1"/>
  <c r="AM1502" i="2"/>
  <c r="AM428" i="2"/>
  <c r="AM692" i="2"/>
  <c r="AM106" i="2"/>
  <c r="AM1296" i="2"/>
  <c r="AM545" i="2"/>
  <c r="AM995" i="2"/>
  <c r="AM745" i="2"/>
  <c r="AM1152" i="2"/>
  <c r="AM828" i="2"/>
  <c r="AM104" i="2"/>
  <c r="AM267" i="2"/>
  <c r="AM1100" i="2"/>
  <c r="AM533" i="2"/>
  <c r="AO533" i="2" s="1"/>
  <c r="L533" i="2" s="1"/>
  <c r="M533" i="2" s="1"/>
  <c r="N533" i="2" s="1"/>
  <c r="AM50" i="2"/>
  <c r="AM1471" i="2"/>
  <c r="AM1572" i="2"/>
  <c r="AM661" i="2"/>
  <c r="AM826" i="2"/>
  <c r="AM201" i="2"/>
  <c r="AM1301" i="2"/>
  <c r="AM1382" i="2"/>
  <c r="AM1415" i="2"/>
  <c r="AO1415" i="2" s="1"/>
  <c r="L1415" i="2" s="1"/>
  <c r="M1415" i="2" s="1"/>
  <c r="N1415" i="2" s="1"/>
  <c r="AM616" i="2"/>
  <c r="AM1059" i="2"/>
  <c r="AM1260" i="2"/>
  <c r="AM472" i="2"/>
  <c r="AO472" i="2" s="1"/>
  <c r="L472" i="2" s="1"/>
  <c r="M472" i="2" s="1"/>
  <c r="N472" i="2" s="1"/>
  <c r="AM333" i="2"/>
  <c r="AM1414" i="2"/>
  <c r="AM1448" i="2"/>
  <c r="AM283" i="2"/>
  <c r="AM128" i="2"/>
  <c r="AM1488" i="2"/>
  <c r="AM1581" i="2"/>
  <c r="AM618" i="2"/>
  <c r="AM1090" i="2"/>
  <c r="AM343" i="2"/>
  <c r="AM28" i="2"/>
  <c r="AM440" i="2"/>
  <c r="AM1356" i="2"/>
  <c r="AM320" i="2"/>
  <c r="AM292" i="2"/>
  <c r="AM173" i="2"/>
  <c r="AM1002" i="2"/>
  <c r="AM126" i="2"/>
  <c r="AM29" i="2"/>
  <c r="AM1160" i="2"/>
  <c r="AO1160" i="2" s="1"/>
  <c r="L1160" i="2" s="1"/>
  <c r="M1160" i="2" s="1"/>
  <c r="N1160" i="2" s="1"/>
  <c r="AM929" i="2"/>
  <c r="AO929" i="2" s="1"/>
  <c r="L929" i="2" s="1"/>
  <c r="M929" i="2" s="1"/>
  <c r="N929" i="2" s="1"/>
  <c r="AM1624" i="2"/>
  <c r="AM147" i="2"/>
  <c r="AM1526" i="2"/>
  <c r="AM795" i="2"/>
  <c r="AO795" i="2" s="1"/>
  <c r="L795" i="2" s="1"/>
  <c r="M795" i="2" s="1"/>
  <c r="N795" i="2" s="1"/>
  <c r="AM830" i="2"/>
  <c r="AM569" i="2"/>
  <c r="AM1092" i="2"/>
  <c r="AM1129" i="2"/>
  <c r="AM671" i="2"/>
  <c r="AM729" i="2"/>
  <c r="AM493" i="2"/>
  <c r="AM653" i="2"/>
  <c r="AM244" i="2"/>
  <c r="AM998" i="2"/>
  <c r="AM301" i="2"/>
  <c r="AM1041" i="2"/>
  <c r="AM176" i="2"/>
  <c r="AM1377" i="2"/>
  <c r="AM15" i="2"/>
  <c r="AM1354" i="2"/>
  <c r="AM355" i="2"/>
  <c r="AO355" i="2" s="1"/>
  <c r="L355" i="2" s="1"/>
  <c r="M355" i="2" s="1"/>
  <c r="N355" i="2" s="1"/>
  <c r="AM1630" i="2"/>
  <c r="AM198" i="2"/>
  <c r="AM120" i="2"/>
  <c r="AM435" i="2"/>
  <c r="AM748" i="2"/>
  <c r="AM1206" i="2"/>
  <c r="AM728" i="2"/>
  <c r="AM137" i="2"/>
  <c r="AM1497" i="2"/>
  <c r="AM566" i="2"/>
  <c r="AO566" i="2" s="1"/>
  <c r="L566" i="2" s="1"/>
  <c r="M566" i="2" s="1"/>
  <c r="N566" i="2" s="1"/>
  <c r="AM629" i="2"/>
  <c r="AM1240" i="2"/>
  <c r="AM1248" i="2"/>
  <c r="AM1095" i="2"/>
  <c r="AO1095" i="2" s="1"/>
  <c r="L1095" i="2" s="1"/>
  <c r="M1095" i="2" s="1"/>
  <c r="N1095" i="2" s="1"/>
  <c r="AM663" i="2"/>
  <c r="AO663" i="2" s="1"/>
  <c r="L663" i="2" s="1"/>
  <c r="M663" i="2" s="1"/>
  <c r="N663" i="2" s="1"/>
  <c r="AM273" i="2"/>
  <c r="AM900" i="2"/>
  <c r="AM395" i="2"/>
  <c r="AM406" i="2"/>
  <c r="AM148" i="2"/>
  <c r="AM155" i="2"/>
  <c r="AM378" i="2"/>
  <c r="AM421" i="2"/>
  <c r="AM965" i="2"/>
  <c r="AM542" i="2"/>
  <c r="AM1585" i="2"/>
  <c r="AM1159" i="2"/>
  <c r="AM1510" i="2"/>
  <c r="AM268" i="2"/>
  <c r="AM114" i="2"/>
  <c r="AM9" i="2"/>
  <c r="AM1556" i="2"/>
  <c r="AF889" i="2"/>
  <c r="AF1278" i="2"/>
  <c r="AF574" i="2"/>
  <c r="AF1352" i="2"/>
  <c r="AF385" i="2"/>
  <c r="AO385" i="2" s="1"/>
  <c r="L385" i="2" s="1"/>
  <c r="M385" i="2" s="1"/>
  <c r="N385" i="2" s="1"/>
  <c r="AF293" i="2"/>
  <c r="AF90" i="2"/>
  <c r="AF1057" i="2"/>
  <c r="AO1057" i="2" s="1"/>
  <c r="L1057" i="2" s="1"/>
  <c r="M1057" i="2" s="1"/>
  <c r="N1057" i="2" s="1"/>
  <c r="AF1189" i="2"/>
  <c r="AF393" i="2"/>
  <c r="AF1578" i="2"/>
  <c r="AO1578" i="2" s="1"/>
  <c r="L1578" i="2" s="1"/>
  <c r="M1578" i="2" s="1"/>
  <c r="N1578" i="2" s="1"/>
  <c r="AF40" i="2"/>
  <c r="AF1150" i="2"/>
  <c r="AF452" i="2"/>
  <c r="AF339" i="2"/>
  <c r="AF541" i="2"/>
  <c r="AO541" i="2" s="1"/>
  <c r="L541" i="2" s="1"/>
  <c r="M541" i="2" s="1"/>
  <c r="N541" i="2" s="1"/>
  <c r="AF669" i="2"/>
  <c r="AO669" i="2" s="1"/>
  <c r="L669" i="2" s="1"/>
  <c r="M669" i="2" s="1"/>
  <c r="N669" i="2" s="1"/>
  <c r="AF884" i="2"/>
  <c r="AO884" i="2" s="1"/>
  <c r="L884" i="2" s="1"/>
  <c r="M884" i="2" s="1"/>
  <c r="N884" i="2" s="1"/>
  <c r="AF526" i="2"/>
  <c r="AF182" i="2"/>
  <c r="AF56" i="2"/>
  <c r="AF564" i="2"/>
  <c r="AF1223" i="2"/>
  <c r="AF333" i="2"/>
  <c r="AO333" i="2" s="1"/>
  <c r="L333" i="2" s="1"/>
  <c r="M333" i="2" s="1"/>
  <c r="N333" i="2" s="1"/>
  <c r="AF1276" i="2"/>
  <c r="AO1276" i="2" s="1"/>
  <c r="L1276" i="2" s="1"/>
  <c r="M1276" i="2" s="1"/>
  <c r="N1276" i="2" s="1"/>
  <c r="AF93" i="2"/>
  <c r="AF249" i="2"/>
  <c r="AF443" i="2"/>
  <c r="AF95" i="2"/>
  <c r="AF70" i="2"/>
  <c r="AF283" i="2"/>
  <c r="AF665" i="2"/>
  <c r="AF421" i="2"/>
  <c r="AO421" i="2" s="1"/>
  <c r="L421" i="2" s="1"/>
  <c r="M421" i="2" s="1"/>
  <c r="N421" i="2" s="1"/>
  <c r="AF902" i="2"/>
  <c r="AF34" i="2"/>
  <c r="AF911" i="2"/>
  <c r="AF1402" i="2"/>
  <c r="AO1402" i="2" s="1"/>
  <c r="L1402" i="2" s="1"/>
  <c r="M1402" i="2" s="1"/>
  <c r="N1402" i="2" s="1"/>
  <c r="AF662" i="2"/>
  <c r="AO662" i="2" s="1"/>
  <c r="L662" i="2" s="1"/>
  <c r="AF273" i="2"/>
  <c r="AF370" i="2"/>
  <c r="AF390" i="2"/>
  <c r="AF513" i="2"/>
  <c r="AF316" i="2"/>
  <c r="AF1490" i="2"/>
  <c r="AF1322" i="2"/>
  <c r="AO1322" i="2" s="1"/>
  <c r="L1322" i="2" s="1"/>
  <c r="M1322" i="2" s="1"/>
  <c r="N1322" i="2" s="1"/>
  <c r="AF1009" i="2"/>
  <c r="AF18" i="2"/>
  <c r="AF326" i="2"/>
  <c r="AF1600" i="2"/>
  <c r="AO1600" i="2" s="1"/>
  <c r="L1600" i="2" s="1"/>
  <c r="M1600" i="2" s="1"/>
  <c r="N1600" i="2" s="1"/>
  <c r="AF871" i="2"/>
  <c r="AF290" i="2"/>
  <c r="AF394" i="2"/>
  <c r="AF1440" i="2"/>
  <c r="AO1440" i="2" s="1"/>
  <c r="L1440" i="2" s="1"/>
  <c r="M1440" i="2" s="1"/>
  <c r="N1440" i="2" s="1"/>
  <c r="AF785" i="2"/>
  <c r="AF52" i="2"/>
  <c r="AF23" i="2"/>
  <c r="AF418" i="2"/>
  <c r="AO418" i="2" s="1"/>
  <c r="L418" i="2" s="1"/>
  <c r="M418" i="2" s="1"/>
  <c r="N418" i="2" s="1"/>
  <c r="AF1092" i="2"/>
  <c r="AF1576" i="2"/>
  <c r="AF1207" i="2"/>
  <c r="AF719" i="2"/>
  <c r="AF1184" i="2"/>
  <c r="AF1458" i="2"/>
  <c r="AO1458" i="2" s="1"/>
  <c r="L1458" i="2" s="1"/>
  <c r="M1458" i="2" s="1"/>
  <c r="N1458" i="2" s="1"/>
  <c r="AF627" i="2"/>
  <c r="AF1518" i="2"/>
  <c r="AF1000" i="2"/>
  <c r="AO1000" i="2" s="1"/>
  <c r="L1000" i="2" s="1"/>
  <c r="M1000" i="2" s="1"/>
  <c r="N1000" i="2" s="1"/>
  <c r="AF1464" i="2"/>
  <c r="AF797" i="2"/>
  <c r="AF619" i="2"/>
  <c r="AF825" i="2"/>
  <c r="AO825" i="2" s="1"/>
  <c r="L825" i="2" s="1"/>
  <c r="AF130" i="2"/>
  <c r="AF1304" i="2"/>
  <c r="AF458" i="2"/>
  <c r="AO458" i="2" s="1"/>
  <c r="L458" i="2" s="1"/>
  <c r="M458" i="2" s="1"/>
  <c r="N458" i="2" s="1"/>
  <c r="AF373" i="2"/>
  <c r="AM694" i="2"/>
  <c r="AM101" i="2"/>
  <c r="AF671" i="2"/>
  <c r="AO671" i="2" s="1"/>
  <c r="L671" i="2" s="1"/>
  <c r="M671" i="2" s="1"/>
  <c r="N671" i="2" s="1"/>
  <c r="AM1457" i="2"/>
  <c r="AM231" i="2"/>
  <c r="AF25" i="2"/>
  <c r="AF238" i="2"/>
  <c r="AF364" i="2"/>
  <c r="AO364" i="2" s="1"/>
  <c r="L364" i="2" s="1"/>
  <c r="M364" i="2" s="1"/>
  <c r="N364" i="2" s="1"/>
  <c r="AF504" i="2"/>
  <c r="AM702" i="2"/>
  <c r="AF119" i="2"/>
  <c r="AF725" i="2"/>
  <c r="AO725" i="2" s="1"/>
  <c r="L725" i="2" s="1"/>
  <c r="M725" i="2" s="1"/>
  <c r="N725" i="2" s="1"/>
  <c r="AM721" i="2"/>
  <c r="AF81" i="2"/>
  <c r="AF3" i="2"/>
  <c r="AF751" i="2"/>
  <c r="AO751" i="2" s="1"/>
  <c r="L751" i="2" s="1"/>
  <c r="M751" i="2" s="1"/>
  <c r="N751" i="2" s="1"/>
  <c r="AF525" i="2"/>
  <c r="AF505" i="2"/>
  <c r="AO505" i="2" s="1"/>
  <c r="L505" i="2" s="1"/>
  <c r="M505" i="2" s="1"/>
  <c r="N505" i="2" s="1"/>
  <c r="AM879" i="2"/>
  <c r="AF553" i="2"/>
  <c r="AO553" i="2" s="1"/>
  <c r="L553" i="2" s="1"/>
  <c r="M553" i="2" s="1"/>
  <c r="N553" i="2" s="1"/>
  <c r="AF254" i="2"/>
  <c r="AM659" i="2"/>
  <c r="AM408" i="2"/>
  <c r="AO408" i="2" s="1"/>
  <c r="L408" i="2" s="1"/>
  <c r="M408" i="2" s="1"/>
  <c r="N408" i="2" s="1"/>
  <c r="AF686" i="2"/>
  <c r="AF33" i="2"/>
  <c r="AF1142" i="2"/>
  <c r="AM739" i="2"/>
  <c r="AO739" i="2" s="1"/>
  <c r="L739" i="2" s="1"/>
  <c r="M739" i="2" s="1"/>
  <c r="N739" i="2" s="1"/>
  <c r="AF277" i="2"/>
  <c r="AF763" i="2"/>
  <c r="AO763" i="2" s="1"/>
  <c r="L763" i="2" s="1"/>
  <c r="M763" i="2" s="1"/>
  <c r="N763" i="2" s="1"/>
  <c r="AM1006" i="2"/>
  <c r="AF731" i="2"/>
  <c r="AF1277" i="2"/>
  <c r="AO1277" i="2" s="1"/>
  <c r="L1277" i="2" s="1"/>
  <c r="M1277" i="2" s="1"/>
  <c r="N1277" i="2" s="1"/>
  <c r="AF192" i="2"/>
  <c r="AF822" i="2"/>
  <c r="AF245" i="2"/>
  <c r="AF828" i="2"/>
  <c r="AO828" i="2" s="1"/>
  <c r="L828" i="2" s="1"/>
  <c r="M828" i="2" s="1"/>
  <c r="N828" i="2" s="1"/>
  <c r="AM835" i="2"/>
  <c r="AM980" i="2"/>
  <c r="AM804" i="2"/>
  <c r="AO804" i="2" s="1"/>
  <c r="L804" i="2" s="1"/>
  <c r="M804" i="2" s="1"/>
  <c r="N804" i="2" s="1"/>
  <c r="AF787" i="2"/>
  <c r="AF1400" i="2"/>
  <c r="AF1484" i="2"/>
  <c r="AF1127" i="2"/>
  <c r="AF28" i="2"/>
  <c r="AM620" i="2"/>
  <c r="L150" i="2"/>
  <c r="AF270" i="2"/>
  <c r="AF1248" i="2"/>
  <c r="AF1166" i="2"/>
  <c r="AO1166" i="2" s="1"/>
  <c r="L1166" i="2" s="1"/>
  <c r="M1166" i="2" s="1"/>
  <c r="N1166" i="2" s="1"/>
  <c r="AM262" i="2"/>
  <c r="AM1603" i="2"/>
  <c r="AO1603" i="2" s="1"/>
  <c r="L1603" i="2" s="1"/>
  <c r="M1603" i="2" s="1"/>
  <c r="N1603" i="2" s="1"/>
  <c r="AM1001" i="2"/>
  <c r="AM1561" i="2"/>
  <c r="AM93" i="2"/>
  <c r="AF716" i="2"/>
  <c r="AO716" i="2" s="1"/>
  <c r="L716" i="2" s="1"/>
  <c r="M716" i="2" s="1"/>
  <c r="N716" i="2" s="1"/>
  <c r="AM1365" i="2"/>
  <c r="AF1274" i="2"/>
  <c r="AF1045" i="2"/>
  <c r="AO1045" i="2" s="1"/>
  <c r="L1045" i="2" s="1"/>
  <c r="M1045" i="2" s="1"/>
  <c r="N1045" i="2" s="1"/>
  <c r="AM915" i="2"/>
  <c r="AM391" i="2"/>
  <c r="AF1493" i="2"/>
  <c r="AO1493" i="2" s="1"/>
  <c r="L1493" i="2" s="1"/>
  <c r="M1493" i="2" s="1"/>
  <c r="N1493" i="2" s="1"/>
  <c r="AM1149" i="2"/>
  <c r="AO1149" i="2" s="1"/>
  <c r="L1149" i="2" s="1"/>
  <c r="M1149" i="2" s="1"/>
  <c r="N1149" i="2" s="1"/>
  <c r="AM910" i="2"/>
  <c r="AO910" i="2" s="1"/>
  <c r="L910" i="2" s="1"/>
  <c r="M910" i="2" s="1"/>
  <c r="N910" i="2" s="1"/>
  <c r="AM558" i="2"/>
  <c r="AM41" i="2"/>
  <c r="AF1507" i="2"/>
  <c r="L269" i="2"/>
  <c r="AM46" i="2"/>
  <c r="AF1629" i="2"/>
  <c r="L199" i="2"/>
  <c r="AM1323" i="2"/>
  <c r="AM738" i="2"/>
  <c r="AF515" i="2"/>
  <c r="AF262" i="2"/>
  <c r="L308" i="2"/>
  <c r="AF432" i="2"/>
  <c r="AF434" i="2"/>
  <c r="AM265" i="2"/>
  <c r="AF1262" i="2"/>
  <c r="AM266" i="2"/>
  <c r="AM818" i="2"/>
  <c r="AF20" i="2"/>
  <c r="L544" i="2"/>
  <c r="L424" i="2"/>
  <c r="L69" i="2"/>
  <c r="AM783" i="2"/>
  <c r="AM415" i="2"/>
  <c r="AM70" i="2"/>
  <c r="AM374" i="2"/>
  <c r="AF221" i="2"/>
  <c r="AM1096" i="2"/>
  <c r="AF429" i="2"/>
  <c r="AF126" i="2"/>
  <c r="AF642" i="2"/>
  <c r="AF1200" i="2"/>
  <c r="AO1200" i="2" s="1"/>
  <c r="L1200" i="2" s="1"/>
  <c r="M1200" i="2" s="1"/>
  <c r="N1200" i="2" s="1"/>
  <c r="AF1405" i="2"/>
  <c r="AO1405" i="2" s="1"/>
  <c r="L1405" i="2" s="1"/>
  <c r="M1405" i="2" s="1"/>
  <c r="N1405" i="2" s="1"/>
  <c r="AF609" i="2"/>
  <c r="AO609" i="2" s="1"/>
  <c r="L609" i="2" s="1"/>
  <c r="M609" i="2" s="1"/>
  <c r="N609" i="2" s="1"/>
  <c r="AF653" i="2"/>
  <c r="AF1144" i="2"/>
  <c r="AF880" i="2"/>
  <c r="AF87" i="2"/>
  <c r="AF1013" i="2"/>
  <c r="AF654" i="2"/>
  <c r="AF798" i="2"/>
  <c r="AF737" i="2"/>
  <c r="AO737" i="2" s="1"/>
  <c r="L737" i="2" s="1"/>
  <c r="M737" i="2" s="1"/>
  <c r="N737" i="2" s="1"/>
  <c r="AM305" i="2"/>
  <c r="AM665" i="2"/>
  <c r="AM724" i="2"/>
  <c r="AF1606" i="2"/>
  <c r="AM763" i="2"/>
  <c r="AM1584" i="2"/>
  <c r="AM131" i="2"/>
  <c r="AM1452" i="2"/>
  <c r="AM306" i="2"/>
  <c r="AM827" i="2"/>
  <c r="AM335" i="2"/>
  <c r="AF992" i="2"/>
  <c r="AF1116" i="2"/>
  <c r="AO1116" i="2" s="1"/>
  <c r="L1116" i="2" s="1"/>
  <c r="M1116" i="2" s="1"/>
  <c r="N1116" i="2" s="1"/>
  <c r="AF698" i="2"/>
  <c r="AF1291" i="2"/>
  <c r="AF1310" i="2"/>
  <c r="AF11" i="2"/>
  <c r="AF292" i="2"/>
  <c r="AF178" i="2"/>
  <c r="AF704" i="2"/>
  <c r="AF774" i="2"/>
  <c r="AM839" i="2"/>
  <c r="AO839" i="2" s="1"/>
  <c r="L839" i="2" s="1"/>
  <c r="M839" i="2" s="1"/>
  <c r="N839" i="2" s="1"/>
  <c r="AM698" i="2"/>
  <c r="AM174" i="2"/>
  <c r="AM437" i="2"/>
  <c r="AM463" i="2"/>
  <c r="AM1426" i="2"/>
  <c r="AM25" i="2"/>
  <c r="AM1144" i="2"/>
  <c r="AM1222" i="2"/>
  <c r="AM847" i="2"/>
  <c r="AM1432" i="2"/>
  <c r="AM1126" i="2"/>
  <c r="AM760" i="2"/>
  <c r="AO760" i="2" s="1"/>
  <c r="L760" i="2" s="1"/>
  <c r="M760" i="2" s="1"/>
  <c r="N760" i="2" s="1"/>
  <c r="AM1131" i="2"/>
  <c r="AO1131" i="2" s="1"/>
  <c r="L1131" i="2" s="1"/>
  <c r="M1131" i="2" s="1"/>
  <c r="N1131" i="2" s="1"/>
  <c r="AF1176" i="2"/>
  <c r="AF1389" i="2"/>
  <c r="AF529" i="2"/>
  <c r="AF667" i="2"/>
  <c r="AO667" i="2" s="1"/>
  <c r="L667" i="2" s="1"/>
  <c r="M667" i="2" s="1"/>
  <c r="N667" i="2" s="1"/>
  <c r="AF1408" i="2"/>
  <c r="AO1408" i="2" s="1"/>
  <c r="L1408" i="2" s="1"/>
  <c r="M1408" i="2" s="1"/>
  <c r="N1408" i="2" s="1"/>
  <c r="AF10" i="2"/>
  <c r="AF1059" i="2"/>
  <c r="AM574" i="2"/>
  <c r="AM1202" i="2"/>
  <c r="AF1229" i="2"/>
  <c r="AO1229" i="2" s="1"/>
  <c r="L1229" i="2" s="1"/>
  <c r="M1229" i="2" s="1"/>
  <c r="N1229" i="2" s="1"/>
  <c r="AM68" i="2"/>
  <c r="AF24" i="2"/>
  <c r="AM401" i="2"/>
  <c r="AM719" i="2"/>
  <c r="AM963" i="2"/>
  <c r="AM1549" i="2"/>
  <c r="AM366" i="2"/>
  <c r="AM1172" i="2"/>
  <c r="AM885" i="2"/>
  <c r="AM1069" i="2"/>
  <c r="AF1370" i="2"/>
  <c r="AO1370" i="2" s="1"/>
  <c r="L1370" i="2" s="1"/>
  <c r="M1370" i="2" s="1"/>
  <c r="N1370" i="2" s="1"/>
  <c r="AF1155" i="2"/>
  <c r="AM164" i="2"/>
  <c r="AF883" i="2"/>
  <c r="AF207" i="2"/>
  <c r="AF682" i="2"/>
  <c r="AF1428" i="2"/>
  <c r="AF1365" i="2"/>
  <c r="AM1254" i="2"/>
  <c r="AM1358" i="2"/>
  <c r="AF753" i="2"/>
  <c r="AO753" i="2" s="1"/>
  <c r="L753" i="2" s="1"/>
  <c r="M753" i="2" s="1"/>
  <c r="N753" i="2" s="1"/>
  <c r="AF427" i="2"/>
  <c r="AF1308" i="2"/>
  <c r="AO1308" i="2" s="1"/>
  <c r="L1308" i="2" s="1"/>
  <c r="M1308" i="2" s="1"/>
  <c r="N1308" i="2" s="1"/>
  <c r="AF1072" i="2"/>
  <c r="AO1072" i="2" s="1"/>
  <c r="L1072" i="2" s="1"/>
  <c r="M1072" i="2" s="1"/>
  <c r="N1072" i="2" s="1"/>
  <c r="AM588" i="2"/>
  <c r="AF724" i="2"/>
  <c r="AF174" i="2"/>
  <c r="AF991" i="2"/>
  <c r="AF1199" i="2"/>
  <c r="AF1107" i="2"/>
  <c r="AF655" i="2"/>
  <c r="AF1087" i="2"/>
  <c r="AO1087" i="2" s="1"/>
  <c r="L1087" i="2" s="1"/>
  <c r="M1087" i="2" s="1"/>
  <c r="N1087" i="2" s="1"/>
  <c r="AF1359" i="2"/>
  <c r="AO1359" i="2" s="1"/>
  <c r="L1359" i="2" s="1"/>
  <c r="M1359" i="2" s="1"/>
  <c r="N1359" i="2" s="1"/>
  <c r="AF691" i="2"/>
  <c r="AF1119" i="2"/>
  <c r="AF1547" i="2"/>
  <c r="AM402" i="2"/>
  <c r="AM409" i="2"/>
  <c r="AM521" i="2"/>
  <c r="AF1445" i="2"/>
  <c r="AF278" i="2"/>
  <c r="AM287" i="2"/>
  <c r="AM1249" i="2"/>
  <c r="AF850" i="2"/>
  <c r="AF146" i="2"/>
  <c r="AF1580" i="2"/>
  <c r="AO1580" i="2" s="1"/>
  <c r="L1580" i="2" s="1"/>
  <c r="M1580" i="2" s="1"/>
  <c r="N1580" i="2" s="1"/>
  <c r="AF298" i="2"/>
  <c r="AF519" i="2"/>
  <c r="AO519" i="2" s="1"/>
  <c r="L519" i="2" s="1"/>
  <c r="M519" i="2" s="1"/>
  <c r="N519" i="2" s="1"/>
  <c r="AF1598" i="2"/>
  <c r="AF1181" i="2"/>
  <c r="AF378" i="2"/>
  <c r="AF1306" i="2"/>
  <c r="AM1516" i="2"/>
  <c r="L121" i="2"/>
  <c r="L201" i="2"/>
  <c r="AM1042" i="2"/>
  <c r="AF1228" i="2"/>
  <c r="AF1456" i="2"/>
  <c r="AF409" i="2"/>
  <c r="AF488" i="2"/>
  <c r="AO488" i="2" s="1"/>
  <c r="L488" i="2" s="1"/>
  <c r="M488" i="2" s="1"/>
  <c r="N488" i="2" s="1"/>
  <c r="AF1102" i="2"/>
  <c r="AF1460" i="2"/>
  <c r="AO1460" i="2" s="1"/>
  <c r="L1460" i="2" s="1"/>
  <c r="M1460" i="2" s="1"/>
  <c r="N1460" i="2" s="1"/>
  <c r="AF925" i="2"/>
  <c r="AO925" i="2" s="1"/>
  <c r="L925" i="2" s="1"/>
  <c r="M925" i="2" s="1"/>
  <c r="N925" i="2" s="1"/>
  <c r="AF1320" i="2"/>
  <c r="AO1320" i="2" s="1"/>
  <c r="L1320" i="2" s="1"/>
  <c r="M1320" i="2" s="1"/>
  <c r="N1320" i="2" s="1"/>
  <c r="AF575" i="2"/>
  <c r="AO575" i="2" s="1"/>
  <c r="L575" i="2" s="1"/>
  <c r="M575" i="2" s="1"/>
  <c r="N575" i="2" s="1"/>
  <c r="AF1328" i="2"/>
  <c r="AO1328" i="2" s="1"/>
  <c r="L1328" i="2" s="1"/>
  <c r="AF1413" i="2"/>
  <c r="AM1542" i="2"/>
  <c r="AO1542" i="2" s="1"/>
  <c r="L1542" i="2" s="1"/>
  <c r="M1542" i="2" s="1"/>
  <c r="N1542" i="2" s="1"/>
  <c r="AM44" i="2"/>
  <c r="AF161" i="2"/>
  <c r="AM181" i="2"/>
  <c r="AF1318" i="2"/>
  <c r="AF1069" i="2"/>
  <c r="AO1069" i="2" s="1"/>
  <c r="L1069" i="2" s="1"/>
  <c r="M1069" i="2" s="1"/>
  <c r="N1069" i="2" s="1"/>
  <c r="AF1524" i="2"/>
  <c r="AO1524" i="2" s="1"/>
  <c r="L1524" i="2" s="1"/>
  <c r="M1524" i="2" s="1"/>
  <c r="N1524" i="2" s="1"/>
  <c r="AF1327" i="2"/>
  <c r="AO1327" i="2" s="1"/>
  <c r="L1327" i="2" s="1"/>
  <c r="M1327" i="2" s="1"/>
  <c r="N1327" i="2" s="1"/>
  <c r="AF802" i="2"/>
  <c r="AO802" i="2" s="1"/>
  <c r="L802" i="2" s="1"/>
  <c r="AF127" i="2"/>
  <c r="AF446" i="2"/>
  <c r="AO446" i="2" s="1"/>
  <c r="L446" i="2" s="1"/>
  <c r="M446" i="2" s="1"/>
  <c r="N446" i="2" s="1"/>
  <c r="AF1143" i="2"/>
  <c r="AO1143" i="2" s="1"/>
  <c r="L1143" i="2" s="1"/>
  <c r="M1143" i="2" s="1"/>
  <c r="N1143" i="2" s="1"/>
  <c r="AF1499" i="2"/>
  <c r="AF947" i="2"/>
  <c r="AO947" i="2" s="1"/>
  <c r="L947" i="2" s="1"/>
  <c r="M947" i="2" s="1"/>
  <c r="N947" i="2" s="1"/>
  <c r="AF633" i="2"/>
  <c r="AF601" i="2"/>
  <c r="AO601" i="2" s="1"/>
  <c r="L601" i="2" s="1"/>
  <c r="M601" i="2" s="1"/>
  <c r="N601" i="2" s="1"/>
  <c r="AM192" i="2"/>
  <c r="AF982" i="2"/>
  <c r="AO982" i="2" s="1"/>
  <c r="L982" i="2" s="1"/>
  <c r="M982" i="2" s="1"/>
  <c r="N982" i="2" s="1"/>
  <c r="L4" i="2"/>
  <c r="L174" i="2"/>
  <c r="AM543" i="2"/>
  <c r="AM2" i="2"/>
  <c r="AM178" i="2"/>
  <c r="AF214" i="2"/>
  <c r="AF1040" i="2"/>
  <c r="AF162" i="2"/>
  <c r="AF412" i="2"/>
  <c r="AO412" i="2" s="1"/>
  <c r="L412" i="2" s="1"/>
  <c r="M412" i="2" s="1"/>
  <c r="N412" i="2" s="1"/>
  <c r="AM892" i="2"/>
  <c r="AO892" i="2" s="1"/>
  <c r="L892" i="2" s="1"/>
  <c r="M892" i="2" s="1"/>
  <c r="N892" i="2" s="1"/>
  <c r="AF235" i="2"/>
  <c r="AF1193" i="2"/>
  <c r="AO1193" i="2" s="1"/>
  <c r="L1193" i="2" s="1"/>
  <c r="M1193" i="2" s="1"/>
  <c r="N1193" i="2" s="1"/>
  <c r="AF323" i="2"/>
  <c r="AF430" i="2"/>
  <c r="AM370" i="2"/>
  <c r="AM787" i="2"/>
  <c r="AM755" i="2"/>
  <c r="AF57" i="2"/>
  <c r="AF1158" i="2"/>
  <c r="AF173" i="2"/>
  <c r="AF99" i="2"/>
  <c r="AF372" i="2"/>
  <c r="AM1139" i="2"/>
  <c r="AF810" i="2"/>
  <c r="AF1099" i="2"/>
  <c r="AF657" i="2"/>
  <c r="AO657" i="2" s="1"/>
  <c r="L657" i="2" s="1"/>
  <c r="M657" i="2" s="1"/>
  <c r="N657" i="2" s="1"/>
  <c r="AF1272" i="2"/>
  <c r="AO1272" i="2" s="1"/>
  <c r="L1272" i="2" s="1"/>
  <c r="M1272" i="2" s="1"/>
  <c r="N1272" i="2" s="1"/>
  <c r="AF104" i="2"/>
  <c r="AF261" i="2"/>
  <c r="AF1513" i="2"/>
  <c r="L127" i="2"/>
  <c r="AF899" i="2"/>
  <c r="AO899" i="2" s="1"/>
  <c r="L899" i="2" s="1"/>
  <c r="M899" i="2" s="1"/>
  <c r="N899" i="2" s="1"/>
  <c r="AF142" i="2"/>
  <c r="AM115" i="2"/>
  <c r="AF362" i="2"/>
  <c r="AF143" i="2"/>
  <c r="AF1065" i="2"/>
  <c r="AF325" i="2"/>
  <c r="AF1027" i="2"/>
  <c r="AF1587" i="2"/>
  <c r="AO535" i="2"/>
  <c r="L535" i="2" s="1"/>
  <c r="M535" i="2" s="1"/>
  <c r="N535" i="2" s="1"/>
  <c r="AF350" i="2"/>
  <c r="AF837" i="2"/>
  <c r="AO837" i="2" s="1"/>
  <c r="L837" i="2" s="1"/>
  <c r="M837" i="2" s="1"/>
  <c r="N837" i="2" s="1"/>
  <c r="AF860" i="2"/>
  <c r="AO860" i="2" s="1"/>
  <c r="L860" i="2" s="1"/>
  <c r="M860" i="2" s="1"/>
  <c r="N860" i="2" s="1"/>
  <c r="AF878" i="2"/>
  <c r="AF380" i="2"/>
  <c r="AO380" i="2" s="1"/>
  <c r="L380" i="2" s="1"/>
  <c r="M380" i="2" s="1"/>
  <c r="N380" i="2" s="1"/>
  <c r="AF188" i="2"/>
  <c r="AF672" i="2"/>
  <c r="AF532" i="2"/>
  <c r="AF973" i="2"/>
  <c r="AO973" i="2" s="1"/>
  <c r="L973" i="2" s="1"/>
  <c r="M973" i="2" s="1"/>
  <c r="N973" i="2" s="1"/>
  <c r="AF300" i="2"/>
  <c r="AF1611" i="2"/>
  <c r="AF1462" i="2"/>
  <c r="AO1462" i="2" s="1"/>
  <c r="L1462" i="2" s="1"/>
  <c r="M1462" i="2" s="1"/>
  <c r="N1462" i="2" s="1"/>
  <c r="AF466" i="2"/>
  <c r="AF677" i="2"/>
  <c r="AF715" i="2"/>
  <c r="AF19" i="2"/>
  <c r="AF922" i="2"/>
  <c r="AF1191" i="2"/>
  <c r="AF796" i="2"/>
  <c r="AF1234" i="2"/>
  <c r="AF1429" i="2"/>
  <c r="AO1429" i="2" s="1"/>
  <c r="L1429" i="2" s="1"/>
  <c r="M1429" i="2" s="1"/>
  <c r="N1429" i="2" s="1"/>
  <c r="AF89" i="2"/>
  <c r="AF1224" i="2"/>
  <c r="AF645" i="2"/>
  <c r="AO645" i="2" s="1"/>
  <c r="L645" i="2" s="1"/>
  <c r="M645" i="2" s="1"/>
  <c r="N645" i="2" s="1"/>
  <c r="AF303" i="2"/>
  <c r="AF939" i="2"/>
  <c r="AF1495" i="2"/>
  <c r="AO205" i="2"/>
  <c r="L205" i="2" s="1"/>
  <c r="M205" i="2" s="1"/>
  <c r="N205" i="2" s="1"/>
  <c r="AF1430" i="2"/>
  <c r="AF843" i="2"/>
  <c r="AO843" i="2" s="1"/>
  <c r="L843" i="2" s="1"/>
  <c r="M843" i="2" s="1"/>
  <c r="N843" i="2" s="1"/>
  <c r="AF1273" i="2"/>
  <c r="AO1273" i="2" s="1"/>
  <c r="L1273" i="2" s="1"/>
  <c r="M1273" i="2" s="1"/>
  <c r="N1273" i="2" s="1"/>
  <c r="AF706" i="2"/>
  <c r="AM487" i="2"/>
  <c r="AF1479" i="2"/>
  <c r="AF594" i="2"/>
  <c r="AF1620" i="2"/>
  <c r="AF386" i="2"/>
  <c r="AF511" i="2"/>
  <c r="L101" i="2"/>
  <c r="L135" i="2"/>
  <c r="AF1050" i="2"/>
  <c r="AF1259" i="2"/>
  <c r="AO1259" i="2" s="1"/>
  <c r="L1259" i="2" s="1"/>
  <c r="AF1566" i="2"/>
  <c r="AO1566" i="2" s="1"/>
  <c r="L1566" i="2" s="1"/>
  <c r="M1566" i="2" s="1"/>
  <c r="N1566" i="2" s="1"/>
  <c r="AF1033" i="2"/>
  <c r="AF1214" i="2"/>
  <c r="AO1214" i="2" s="1"/>
  <c r="L1214" i="2" s="1"/>
  <c r="M1214" i="2" s="1"/>
  <c r="N1214" i="2" s="1"/>
  <c r="AF1339" i="2"/>
  <c r="AF761" i="2"/>
  <c r="AO761" i="2" s="1"/>
  <c r="L761" i="2" s="1"/>
  <c r="M761" i="2" s="1"/>
  <c r="N761" i="2" s="1"/>
  <c r="L722" i="2"/>
  <c r="L142" i="2"/>
  <c r="AF269" i="2"/>
  <c r="AF102" i="2"/>
  <c r="AF1567" i="2"/>
  <c r="AO1567" i="2" s="1"/>
  <c r="L1567" i="2" s="1"/>
  <c r="M1567" i="2" s="1"/>
  <c r="N1567" i="2" s="1"/>
  <c r="AF100" i="2"/>
  <c r="L276" i="2"/>
  <c r="AF523" i="2"/>
  <c r="AM214" i="2"/>
  <c r="AM69" i="2"/>
  <c r="AF887" i="2"/>
  <c r="L922" i="2"/>
  <c r="L309" i="2"/>
  <c r="AM127" i="2"/>
  <c r="AF1390" i="2"/>
  <c r="AO1390" i="2" s="1"/>
  <c r="L1390" i="2" s="1"/>
  <c r="M1390" i="2" s="1"/>
  <c r="N1390" i="2" s="1"/>
  <c r="AO770" i="2"/>
  <c r="L770" i="2" s="1"/>
  <c r="M770" i="2" s="1"/>
  <c r="N770" i="2" s="1"/>
  <c r="AM33" i="2"/>
  <c r="AM108" i="2"/>
  <c r="L181" i="2"/>
  <c r="L28" i="2"/>
  <c r="L682" i="2"/>
  <c r="L32" i="2"/>
  <c r="AF688" i="2"/>
  <c r="L241" i="2"/>
  <c r="L46" i="2"/>
  <c r="L569" i="2"/>
  <c r="L198" i="2"/>
  <c r="AF271" i="2"/>
  <c r="AF622" i="2"/>
  <c r="AO622" i="2" s="1"/>
  <c r="L622" i="2" s="1"/>
  <c r="M622" i="2" s="1"/>
  <c r="N622" i="2" s="1"/>
  <c r="L1627" i="2"/>
  <c r="L473" i="2"/>
  <c r="AF1239" i="2"/>
  <c r="AF503" i="2"/>
  <c r="AO503" i="2" s="1"/>
  <c r="L503" i="2" s="1"/>
  <c r="M503" i="2" s="1"/>
  <c r="N503" i="2" s="1"/>
  <c r="L469" i="2"/>
  <c r="L972" i="2"/>
  <c r="L381" i="2"/>
  <c r="L77" i="2"/>
  <c r="L139" i="2"/>
  <c r="L21" i="2"/>
  <c r="L64" i="2"/>
  <c r="L406" i="2"/>
  <c r="AF384" i="2"/>
  <c r="AO384" i="2" s="1"/>
  <c r="L384" i="2" s="1"/>
  <c r="M384" i="2" s="1"/>
  <c r="N384" i="2" s="1"/>
  <c r="AO310" i="2"/>
  <c r="L310" i="2" s="1"/>
  <c r="M310" i="2" s="1"/>
  <c r="N310" i="2" s="1"/>
  <c r="AO789" i="2"/>
  <c r="L789" i="2" s="1"/>
  <c r="M789" i="2" s="1"/>
  <c r="N789" i="2" s="1"/>
  <c r="AO1169" i="2"/>
  <c r="L1169" i="2" s="1"/>
  <c r="M1169" i="2" s="1"/>
  <c r="N1169" i="2" s="1"/>
  <c r="K469" i="2"/>
  <c r="K594" i="2"/>
  <c r="AO1257" i="2"/>
  <c r="L1257" i="2" s="1"/>
  <c r="M1257" i="2" s="1"/>
  <c r="N1257" i="2" s="1"/>
  <c r="L1457" i="2"/>
  <c r="M1457" i="2" s="1"/>
  <c r="N1457" i="2" s="1"/>
  <c r="AO1398" i="2"/>
  <c r="L1398" i="2" s="1"/>
  <c r="M1398" i="2" s="1"/>
  <c r="N1398" i="2" s="1"/>
  <c r="AO1182" i="2"/>
  <c r="L1182" i="2" s="1"/>
  <c r="M1182" i="2" s="1"/>
  <c r="N1182" i="2" s="1"/>
  <c r="L451" i="2"/>
  <c r="M451" i="2" s="1"/>
  <c r="N451" i="2" s="1"/>
  <c r="L577" i="2"/>
  <c r="M577" i="2" s="1"/>
  <c r="N577" i="2" s="1"/>
  <c r="L1301" i="2"/>
  <c r="AO1443" i="2"/>
  <c r="L1443" i="2" s="1"/>
  <c r="M1443" i="2" s="1"/>
  <c r="N1443" i="2" s="1"/>
  <c r="L140" i="2"/>
  <c r="M140" i="2" s="1"/>
  <c r="N140" i="2" s="1"/>
  <c r="L510" i="2"/>
  <c r="M510" i="2" s="1"/>
  <c r="N510" i="2" s="1"/>
  <c r="L1068" i="2"/>
  <c r="M1068" i="2" s="1"/>
  <c r="N1068" i="2" s="1"/>
  <c r="L1054" i="2"/>
  <c r="L945" i="2"/>
  <c r="M945" i="2" s="1"/>
  <c r="N945" i="2" s="1"/>
  <c r="L790" i="2"/>
  <c r="M790" i="2" s="1"/>
  <c r="N790" i="2" s="1"/>
  <c r="L943" i="2"/>
  <c r="M943" i="2" s="1"/>
  <c r="N943" i="2" s="1"/>
  <c r="AO1508" i="2"/>
  <c r="L1508" i="2" s="1"/>
  <c r="M1508" i="2" s="1"/>
  <c r="N1508" i="2" s="1"/>
  <c r="AO1220" i="2"/>
  <c r="L1220" i="2" s="1"/>
  <c r="M1220" i="2" s="1"/>
  <c r="N1220" i="2" s="1"/>
  <c r="AO956" i="2"/>
  <c r="L956" i="2" s="1"/>
  <c r="M956" i="2" s="1"/>
  <c r="N956" i="2" s="1"/>
  <c r="K139" i="2"/>
  <c r="K127" i="2"/>
  <c r="L30" i="2"/>
  <c r="M30" i="2" s="1"/>
  <c r="N30" i="2" s="1"/>
  <c r="K28" i="2"/>
  <c r="L217" i="2"/>
  <c r="M217" i="2" s="1"/>
  <c r="N217" i="2" s="1"/>
  <c r="K181" i="2"/>
  <c r="L193" i="2"/>
  <c r="M193" i="2" s="1"/>
  <c r="N193" i="2" s="1"/>
  <c r="AO1201" i="2"/>
  <c r="L1201" i="2" s="1"/>
  <c r="M1201" i="2" s="1"/>
  <c r="N1201" i="2" s="1"/>
  <c r="L1118" i="2"/>
  <c r="M1118" i="2" s="1"/>
  <c r="N1118" i="2" s="1"/>
  <c r="L233" i="2"/>
  <c r="M233" i="2" s="1"/>
  <c r="N233" i="2" s="1"/>
  <c r="K1061" i="2"/>
  <c r="K131" i="2"/>
  <c r="AO456" i="2"/>
  <c r="L456" i="2" s="1"/>
  <c r="M456" i="2" s="1"/>
  <c r="N456" i="2" s="1"/>
  <c r="K86" i="2"/>
  <c r="L117" i="2"/>
  <c r="M117" i="2" s="1"/>
  <c r="N117" i="2" s="1"/>
  <c r="L468" i="2"/>
  <c r="M468" i="2" s="1"/>
  <c r="N468" i="2" s="1"/>
  <c r="L36" i="2"/>
  <c r="M36" i="2" s="1"/>
  <c r="N36" i="2" s="1"/>
  <c r="K682" i="2"/>
  <c r="K309" i="2"/>
  <c r="L166" i="2"/>
  <c r="M166" i="2" s="1"/>
  <c r="N166" i="2" s="1"/>
  <c r="L1454" i="2"/>
  <c r="M1454" i="2" s="1"/>
  <c r="N1454" i="2" s="1"/>
  <c r="AO595" i="2"/>
  <c r="L595" i="2" s="1"/>
  <c r="M595" i="2" s="1"/>
  <c r="N595" i="2" s="1"/>
  <c r="K62" i="2"/>
  <c r="K79" i="2"/>
  <c r="L397" i="2"/>
  <c r="M397" i="2" s="1"/>
  <c r="N397" i="2" s="1"/>
  <c r="L1085" i="2"/>
  <c r="M1085" i="2" s="1"/>
  <c r="N1085" i="2" s="1"/>
  <c r="L1240" i="2"/>
  <c r="M1240" i="2" s="1"/>
  <c r="N1240" i="2" s="1"/>
  <c r="L1575" i="2"/>
  <c r="M1575" i="2" s="1"/>
  <c r="N1575" i="2" s="1"/>
  <c r="K195" i="2"/>
  <c r="M195" i="2" s="1"/>
  <c r="N195" i="2" s="1"/>
  <c r="K111" i="2"/>
  <c r="L562" i="2"/>
  <c r="M562" i="2" s="1"/>
  <c r="N562" i="2" s="1"/>
  <c r="L703" i="2"/>
  <c r="M703" i="2" s="1"/>
  <c r="N703" i="2" s="1"/>
  <c r="L1488" i="2"/>
  <c r="M1488" i="2" s="1"/>
  <c r="N1488" i="2" s="1"/>
  <c r="AO454" i="2"/>
  <c r="L454" i="2" s="1"/>
  <c r="M454" i="2" s="1"/>
  <c r="N454" i="2" s="1"/>
  <c r="AO897" i="2"/>
  <c r="L897" i="2" s="1"/>
  <c r="M897" i="2" s="1"/>
  <c r="N897" i="2" s="1"/>
  <c r="K52" i="2"/>
  <c r="L38" i="2"/>
  <c r="M38" i="2" s="1"/>
  <c r="N38" i="2" s="1"/>
  <c r="L98" i="2"/>
  <c r="M98" i="2" s="1"/>
  <c r="N98" i="2" s="1"/>
  <c r="L1058" i="2"/>
  <c r="M1058" i="2" s="1"/>
  <c r="N1058" i="2" s="1"/>
  <c r="L1001" i="2"/>
  <c r="M1001" i="2" s="1"/>
  <c r="N1001" i="2" s="1"/>
  <c r="L641" i="2"/>
  <c r="M641" i="2" s="1"/>
  <c r="N641" i="2" s="1"/>
  <c r="AO877" i="2"/>
  <c r="L877" i="2" s="1"/>
  <c r="M877" i="2" s="1"/>
  <c r="N877" i="2" s="1"/>
  <c r="L1098" i="2"/>
  <c r="M1098" i="2" s="1"/>
  <c r="N1098" i="2" s="1"/>
  <c r="L1614" i="2"/>
  <c r="M1614" i="2" s="1"/>
  <c r="N1614" i="2" s="1"/>
  <c r="AO280" i="2"/>
  <c r="L280" i="2" s="1"/>
  <c r="M280" i="2" s="1"/>
  <c r="N280" i="2" s="1"/>
  <c r="K46" i="2"/>
  <c r="L115" i="2"/>
  <c r="M115" i="2" s="1"/>
  <c r="N115" i="2" s="1"/>
  <c r="L261" i="2"/>
  <c r="M261" i="2" s="1"/>
  <c r="N261" i="2" s="1"/>
  <c r="L154" i="2"/>
  <c r="M154" i="2" s="1"/>
  <c r="N154" i="2" s="1"/>
  <c r="L867" i="2"/>
  <c r="M867" i="2" s="1"/>
  <c r="N867" i="2" s="1"/>
  <c r="L1472" i="2"/>
  <c r="M1472" i="2" s="1"/>
  <c r="N1472" i="2" s="1"/>
  <c r="K1054" i="2"/>
  <c r="L736" i="2"/>
  <c r="M736" i="2" s="1"/>
  <c r="N736" i="2" s="1"/>
  <c r="K218" i="2"/>
  <c r="L1174" i="2"/>
  <c r="M1174" i="2" s="1"/>
  <c r="N1174" i="2" s="1"/>
  <c r="L1249" i="2"/>
  <c r="M1249" i="2" s="1"/>
  <c r="N1249" i="2" s="1"/>
  <c r="L1384" i="2"/>
  <c r="M1384" i="2" s="1"/>
  <c r="N1384" i="2" s="1"/>
  <c r="K174" i="2"/>
  <c r="K92" i="2"/>
  <c r="K1627" i="2"/>
  <c r="L1609" i="2"/>
  <c r="M1609" i="2" s="1"/>
  <c r="N1609" i="2" s="1"/>
  <c r="L1198" i="2"/>
  <c r="M1198" i="2" s="1"/>
  <c r="N1198" i="2" s="1"/>
  <c r="K84" i="2"/>
  <c r="L120" i="2"/>
  <c r="M120" i="2" s="1"/>
  <c r="N120" i="2" s="1"/>
  <c r="L95" i="2"/>
  <c r="M95" i="2" s="1"/>
  <c r="N95" i="2" s="1"/>
  <c r="AO1409" i="2"/>
  <c r="L1409" i="2" s="1"/>
  <c r="M1409" i="2" s="1"/>
  <c r="N1409" i="2" s="1"/>
  <c r="K722" i="2"/>
  <c r="K121" i="2"/>
  <c r="K241" i="2"/>
  <c r="K1202" i="2"/>
  <c r="L337" i="2"/>
  <c r="M337" i="2" s="1"/>
  <c r="N337" i="2" s="1"/>
  <c r="K199" i="2"/>
  <c r="K223" i="2"/>
  <c r="K1156" i="2"/>
  <c r="K157" i="2"/>
  <c r="L157" i="2"/>
  <c r="K398" i="2"/>
  <c r="K374" i="2"/>
  <c r="K21" i="2"/>
  <c r="L49" i="2"/>
  <c r="M49" i="2" s="1"/>
  <c r="N49" i="2" s="1"/>
  <c r="K416" i="2"/>
  <c r="L416" i="2"/>
  <c r="K1115" i="2"/>
  <c r="K12" i="2"/>
  <c r="L12" i="2"/>
  <c r="K32" i="2"/>
  <c r="K1594" i="2"/>
  <c r="L1594" i="2"/>
  <c r="K149" i="2"/>
  <c r="L149" i="2"/>
  <c r="K25" i="2"/>
  <c r="L25" i="2"/>
  <c r="K26" i="2"/>
  <c r="L26" i="2"/>
  <c r="K276" i="2"/>
  <c r="L325" i="2"/>
  <c r="M325" i="2" s="1"/>
  <c r="N325" i="2" s="1"/>
  <c r="L526" i="2"/>
  <c r="M526" i="2" s="1"/>
  <c r="N526" i="2" s="1"/>
  <c r="K814" i="2"/>
  <c r="L814" i="2"/>
  <c r="K119" i="2"/>
  <c r="L119" i="2"/>
  <c r="K16" i="2"/>
  <c r="L16" i="2"/>
  <c r="L17" i="2"/>
  <c r="K17" i="2"/>
  <c r="K320" i="2"/>
  <c r="L320" i="2"/>
  <c r="K194" i="2"/>
  <c r="L194" i="2"/>
  <c r="K428" i="2"/>
  <c r="L428" i="2"/>
  <c r="K88" i="2"/>
  <c r="L88" i="2"/>
  <c r="L118" i="2"/>
  <c r="K118" i="2"/>
  <c r="K1630" i="2"/>
  <c r="L1630" i="2"/>
  <c r="K268" i="2"/>
  <c r="L268" i="2"/>
  <c r="L185" i="2"/>
  <c r="K185" i="2"/>
  <c r="L1179" i="2"/>
  <c r="M1179" i="2" s="1"/>
  <c r="N1179" i="2" s="1"/>
  <c r="L391" i="2"/>
  <c r="M391" i="2" s="1"/>
  <c r="N391" i="2" s="1"/>
  <c r="L1172" i="2"/>
  <c r="M1172" i="2" s="1"/>
  <c r="N1172" i="2" s="1"/>
  <c r="K308" i="2"/>
  <c r="K972" i="2"/>
  <c r="L188" i="2"/>
  <c r="M188" i="2" s="1"/>
  <c r="N188" i="2" s="1"/>
  <c r="K623" i="2"/>
  <c r="L623" i="2"/>
  <c r="K1491" i="2"/>
  <c r="L24" i="2"/>
  <c r="K24" i="2"/>
  <c r="K555" i="2"/>
  <c r="L555" i="2"/>
  <c r="K66" i="2"/>
  <c r="L66" i="2"/>
  <c r="K90" i="2"/>
  <c r="L90" i="2"/>
  <c r="K237" i="2"/>
  <c r="L237" i="2"/>
  <c r="K5" i="2"/>
  <c r="L5" i="2"/>
  <c r="K251" i="2"/>
  <c r="L251" i="2"/>
  <c r="L248" i="2"/>
  <c r="K248" i="2"/>
  <c r="L275" i="2"/>
  <c r="K275" i="2"/>
  <c r="K70" i="2"/>
  <c r="L70" i="2"/>
  <c r="K85" i="2"/>
  <c r="L85" i="2"/>
  <c r="K800" i="2"/>
  <c r="L800" i="2"/>
  <c r="K314" i="2"/>
  <c r="L314" i="2"/>
  <c r="L382" i="2"/>
  <c r="K382" i="2"/>
  <c r="K144" i="2"/>
  <c r="L144" i="2"/>
  <c r="K159" i="2"/>
  <c r="L159" i="2"/>
  <c r="L1414" i="2"/>
  <c r="M1414" i="2" s="1"/>
  <c r="N1414" i="2" s="1"/>
  <c r="L689" i="2"/>
  <c r="M689" i="2" s="1"/>
  <c r="N689" i="2" s="1"/>
  <c r="K339" i="2"/>
  <c r="K64" i="2"/>
  <c r="K65" i="2"/>
  <c r="L426" i="2"/>
  <c r="K426" i="2"/>
  <c r="K47" i="2"/>
  <c r="L47" i="2"/>
  <c r="L257" i="2"/>
  <c r="K257" i="2"/>
  <c r="K196" i="2"/>
  <c r="L196" i="2"/>
  <c r="K238" i="2"/>
  <c r="L238" i="2"/>
  <c r="K311" i="2"/>
  <c r="L311" i="2"/>
  <c r="K221" i="2"/>
  <c r="L221" i="2"/>
  <c r="K411" i="2"/>
  <c r="L411" i="2"/>
  <c r="K51" i="2"/>
  <c r="L51" i="2"/>
  <c r="K81" i="2"/>
  <c r="L81" i="2"/>
  <c r="K292" i="2"/>
  <c r="L292" i="2"/>
  <c r="L460" i="2"/>
  <c r="K460" i="2"/>
  <c r="L163" i="2"/>
  <c r="K163" i="2"/>
  <c r="L1572" i="2"/>
  <c r="M1572" i="2" s="1"/>
  <c r="N1572" i="2" s="1"/>
  <c r="K394" i="2"/>
  <c r="K142" i="2"/>
  <c r="K123" i="2"/>
  <c r="K128" i="2"/>
  <c r="L128" i="2"/>
  <c r="K244" i="2"/>
  <c r="L244" i="2"/>
  <c r="L811" i="2"/>
  <c r="K811" i="2"/>
  <c r="L152" i="2"/>
  <c r="K152" i="2"/>
  <c r="K189" i="2"/>
  <c r="L189" i="2"/>
  <c r="K352" i="2"/>
  <c r="L352" i="2"/>
  <c r="L126" i="2"/>
  <c r="K126" i="2"/>
  <c r="L434" i="2"/>
  <c r="K434" i="2"/>
  <c r="L63" i="2"/>
  <c r="K63" i="2"/>
  <c r="K697" i="2"/>
  <c r="L697" i="2"/>
  <c r="K160" i="2"/>
  <c r="L160" i="2"/>
  <c r="L75" i="2"/>
  <c r="K75" i="2"/>
  <c r="K282" i="2"/>
  <c r="L282" i="2"/>
  <c r="L345" i="2"/>
  <c r="K345" i="2"/>
  <c r="L71" i="2"/>
  <c r="K71" i="2"/>
  <c r="L711" i="2"/>
  <c r="K711" i="2"/>
  <c r="K1622" i="2"/>
  <c r="L1622" i="2"/>
  <c r="K348" i="2"/>
  <c r="L348" i="2"/>
  <c r="K666" i="2"/>
  <c r="L666" i="2"/>
  <c r="L783" i="2"/>
  <c r="K783" i="2"/>
  <c r="K617" i="2"/>
  <c r="K8" i="2"/>
  <c r="L8" i="2"/>
  <c r="K137" i="2"/>
  <c r="L137" i="2"/>
  <c r="K1626" i="2"/>
  <c r="L1626" i="2"/>
  <c r="K564" i="2"/>
  <c r="L564" i="2"/>
  <c r="K105" i="2"/>
  <c r="K497" i="2"/>
  <c r="L497" i="2"/>
  <c r="K976" i="2"/>
  <c r="K112" i="2"/>
  <c r="L112" i="2"/>
  <c r="K43" i="2"/>
  <c r="L43" i="2"/>
  <c r="K94" i="2"/>
  <c r="L94" i="2"/>
  <c r="K315" i="2"/>
  <c r="L315" i="2"/>
  <c r="K1628" i="2"/>
  <c r="L1628" i="2"/>
  <c r="K262" i="2"/>
  <c r="L262" i="2"/>
  <c r="K392" i="2"/>
  <c r="L392" i="2"/>
  <c r="K224" i="2"/>
  <c r="L224" i="2"/>
  <c r="L885" i="2"/>
  <c r="M885" i="2" s="1"/>
  <c r="N885" i="2" s="1"/>
  <c r="K108" i="2"/>
  <c r="L108" i="2"/>
  <c r="K1596" i="2"/>
  <c r="L177" i="2"/>
  <c r="K177" i="2"/>
  <c r="K253" i="2"/>
  <c r="L253" i="2"/>
  <c r="K1210" i="2"/>
  <c r="L1210" i="2"/>
  <c r="K324" i="2"/>
  <c r="L324" i="2"/>
  <c r="K266" i="2"/>
  <c r="L266" i="2"/>
  <c r="L361" i="2"/>
  <c r="M361" i="2" s="1"/>
  <c r="N361" i="2" s="1"/>
  <c r="K581" i="2"/>
  <c r="L581" i="2"/>
  <c r="L114" i="2"/>
  <c r="K114" i="2"/>
  <c r="K210" i="2"/>
  <c r="L210" i="2"/>
  <c r="K263" i="2"/>
  <c r="L263" i="2"/>
  <c r="K304" i="2"/>
  <c r="L304" i="2"/>
  <c r="K1536" i="2"/>
  <c r="L1489" i="2"/>
  <c r="M1489" i="2" s="1"/>
  <c r="N1489" i="2" s="1"/>
  <c r="K728" i="2"/>
  <c r="K593" i="2"/>
  <c r="K1227" i="2"/>
  <c r="L1227" i="2"/>
  <c r="L236" i="2"/>
  <c r="K236" i="2"/>
  <c r="K39" i="2"/>
  <c r="L39" i="2"/>
  <c r="K164" i="2"/>
  <c r="L164" i="2"/>
  <c r="K1372" i="2"/>
  <c r="K1577" i="2"/>
  <c r="K664" i="2"/>
  <c r="K825" i="2"/>
  <c r="K1043" i="2"/>
  <c r="K598" i="2"/>
  <c r="K605" i="2"/>
  <c r="K907" i="2"/>
  <c r="K294" i="2"/>
  <c r="L294" i="2"/>
  <c r="K1576" i="2"/>
  <c r="L1576" i="2"/>
  <c r="K260" i="2"/>
  <c r="L260" i="2"/>
  <c r="K299" i="2"/>
  <c r="L299" i="2"/>
  <c r="K76" i="2"/>
  <c r="L76" i="2"/>
  <c r="K1040" i="2"/>
  <c r="K560" i="2"/>
  <c r="L560" i="2"/>
  <c r="K295" i="2"/>
  <c r="L295" i="2"/>
  <c r="L724" i="2"/>
  <c r="K724" i="2"/>
  <c r="L952" i="2"/>
  <c r="M952" i="2" s="1"/>
  <c r="N952" i="2" s="1"/>
  <c r="L53" i="2"/>
  <c r="M53" i="2" s="1"/>
  <c r="N53" i="2" s="1"/>
  <c r="K150" i="2"/>
  <c r="L156" i="2"/>
  <c r="M156" i="2" s="1"/>
  <c r="N156" i="2" s="1"/>
  <c r="L1412" i="2"/>
  <c r="M1412" i="2" s="1"/>
  <c r="N1412" i="2" s="1"/>
  <c r="K200" i="2"/>
  <c r="L200" i="2"/>
  <c r="K15" i="2"/>
  <c r="L15" i="2"/>
  <c r="L435" i="2"/>
  <c r="K435" i="2"/>
  <c r="K59" i="2"/>
  <c r="L59" i="2"/>
  <c r="L559" i="2"/>
  <c r="K559" i="2"/>
  <c r="L153" i="2"/>
  <c r="K153" i="2"/>
  <c r="K201" i="2"/>
  <c r="K540" i="2"/>
  <c r="L540" i="2"/>
  <c r="K197" i="2"/>
  <c r="L197" i="2"/>
  <c r="K125" i="2"/>
  <c r="L125" i="2"/>
  <c r="K556" i="2"/>
  <c r="L556" i="2"/>
  <c r="K222" i="2"/>
  <c r="L222" i="2"/>
  <c r="K219" i="2"/>
  <c r="L219" i="2"/>
  <c r="K949" i="2"/>
  <c r="L949" i="2"/>
  <c r="L1289" i="2"/>
  <c r="M1289" i="2" s="1"/>
  <c r="N1289" i="2" s="1"/>
  <c r="L1411" i="2"/>
  <c r="M1411" i="2" s="1"/>
  <c r="N1411" i="2" s="1"/>
  <c r="K865" i="2"/>
  <c r="K691" i="2"/>
  <c r="L691" i="2"/>
  <c r="L89" i="2"/>
  <c r="K89" i="2"/>
  <c r="K10" i="2"/>
  <c r="L10" i="2"/>
  <c r="K11" i="2"/>
  <c r="L11" i="2"/>
  <c r="K82" i="2"/>
  <c r="L82" i="2"/>
  <c r="K100" i="2"/>
  <c r="L100" i="2"/>
  <c r="L356" i="2"/>
  <c r="K356" i="2"/>
  <c r="L42" i="2"/>
  <c r="K42" i="2"/>
  <c r="K2" i="2"/>
  <c r="L2" i="2"/>
  <c r="K1297" i="2"/>
  <c r="L1297" i="2"/>
  <c r="L635" i="2"/>
  <c r="K635" i="2"/>
  <c r="L1598" i="2"/>
  <c r="K1598" i="2"/>
  <c r="K1065" i="2"/>
  <c r="L214" i="2"/>
  <c r="K214" i="2"/>
  <c r="K353" i="2"/>
  <c r="L353" i="2"/>
  <c r="K1621" i="2"/>
  <c r="L1621" i="2"/>
  <c r="K212" i="2"/>
  <c r="L212" i="2"/>
  <c r="K83" i="2"/>
  <c r="L83" i="2"/>
  <c r="K1595" i="2"/>
  <c r="K1328" i="2"/>
  <c r="K993" i="2"/>
  <c r="K939" i="2"/>
  <c r="K498" i="2"/>
  <c r="L498" i="2"/>
  <c r="K338" i="2"/>
  <c r="L338" i="2"/>
  <c r="K611" i="2"/>
  <c r="L611" i="2"/>
  <c r="L1492" i="2"/>
  <c r="M1492" i="2" s="1"/>
  <c r="N1492" i="2" s="1"/>
  <c r="K4" i="2"/>
  <c r="K424" i="2"/>
  <c r="K327" i="2"/>
  <c r="K1613" i="2"/>
  <c r="L27" i="2"/>
  <c r="K27" i="2"/>
  <c r="K644" i="2"/>
  <c r="L644" i="2"/>
  <c r="L106" i="2"/>
  <c r="M106" i="2" s="1"/>
  <c r="N106" i="2" s="1"/>
  <c r="K74" i="2"/>
  <c r="L74" i="2"/>
  <c r="K239" i="2"/>
  <c r="L239" i="2"/>
  <c r="K878" i="2"/>
  <c r="L878" i="2"/>
  <c r="K143" i="2"/>
  <c r="L143" i="2"/>
  <c r="L37" i="2"/>
  <c r="K37" i="2"/>
  <c r="K67" i="2"/>
  <c r="L67" i="2"/>
  <c r="K173" i="2"/>
  <c r="L173" i="2"/>
  <c r="K441" i="2"/>
  <c r="L441" i="2"/>
  <c r="L493" i="2"/>
  <c r="K493" i="2"/>
  <c r="K116" i="2"/>
  <c r="L116" i="2"/>
  <c r="K178" i="2"/>
  <c r="L178" i="2"/>
  <c r="L202" i="2"/>
  <c r="K202" i="2"/>
  <c r="L87" i="2"/>
  <c r="K87" i="2"/>
  <c r="K406" i="2"/>
  <c r="K1005" i="2"/>
  <c r="L97" i="2"/>
  <c r="K97" i="2"/>
  <c r="K147" i="2"/>
  <c r="L147" i="2"/>
  <c r="K204" i="2"/>
  <c r="K69" i="2"/>
  <c r="K231" i="2"/>
  <c r="K386" i="2"/>
  <c r="L386" i="2"/>
  <c r="L192" i="2"/>
  <c r="K192" i="2"/>
  <c r="K133" i="2"/>
  <c r="L133" i="2"/>
  <c r="L1255" i="2"/>
  <c r="M1255" i="2" s="1"/>
  <c r="N1255" i="2" s="1"/>
  <c r="L20" i="2"/>
  <c r="M20" i="2" s="1"/>
  <c r="N20" i="2" s="1"/>
  <c r="K1298" i="2"/>
  <c r="L132" i="2"/>
  <c r="K132" i="2"/>
  <c r="L155" i="2"/>
  <c r="K155" i="2"/>
  <c r="K1590" i="2"/>
  <c r="L209" i="2"/>
  <c r="K209" i="2"/>
  <c r="L183" i="2"/>
  <c r="K183" i="2"/>
  <c r="K151" i="2"/>
  <c r="L151" i="2"/>
  <c r="L340" i="2"/>
  <c r="M340" i="2" s="1"/>
  <c r="N340" i="2" s="1"/>
  <c r="L1047" i="2"/>
  <c r="M1047" i="2" s="1"/>
  <c r="N1047" i="2" s="1"/>
  <c r="K359" i="2"/>
  <c r="K220" i="2"/>
  <c r="K1074" i="2"/>
  <c r="L550" i="2"/>
  <c r="K550" i="2"/>
  <c r="K7" i="2"/>
  <c r="L7" i="2"/>
  <c r="K1025" i="2"/>
  <c r="L1025" i="2"/>
  <c r="L31" i="2"/>
  <c r="K31" i="2"/>
  <c r="K172" i="2"/>
  <c r="L172" i="2"/>
  <c r="K91" i="2"/>
  <c r="L91" i="2"/>
  <c r="K1624" i="2"/>
  <c r="L1624" i="2"/>
  <c r="K255" i="2"/>
  <c r="L255" i="2"/>
  <c r="L1336" i="2"/>
  <c r="M1336" i="2" s="1"/>
  <c r="N1336" i="2" s="1"/>
  <c r="K19" i="2"/>
  <c r="L19" i="2"/>
  <c r="K642" i="2"/>
  <c r="K216" i="2"/>
  <c r="L216" i="2"/>
  <c r="L58" i="2"/>
  <c r="K58" i="2"/>
  <c r="K1631" i="2"/>
  <c r="L1631" i="2"/>
  <c r="L312" i="2"/>
  <c r="K312" i="2"/>
  <c r="L170" i="2"/>
  <c r="K170" i="2"/>
  <c r="L316" i="2"/>
  <c r="K316" i="2"/>
  <c r="K207" i="2"/>
  <c r="L207" i="2"/>
  <c r="L286" i="2"/>
  <c r="K286" i="2"/>
  <c r="K678" i="2"/>
  <c r="L678" i="2"/>
  <c r="K1259" i="2"/>
  <c r="L33" i="2"/>
  <c r="K33" i="2"/>
  <c r="K93" i="2"/>
  <c r="L93" i="2"/>
  <c r="L449" i="2"/>
  <c r="K449" i="2"/>
  <c r="L68" i="2"/>
  <c r="K68" i="2"/>
  <c r="L44" i="2"/>
  <c r="K44" i="2"/>
  <c r="L80" i="2"/>
  <c r="K80" i="2"/>
  <c r="K699" i="2"/>
  <c r="L574" i="2"/>
  <c r="M574" i="2" s="1"/>
  <c r="N574" i="2" s="1"/>
  <c r="K1547" i="2"/>
  <c r="L881" i="2"/>
  <c r="M881" i="2" s="1"/>
  <c r="N881" i="2" s="1"/>
  <c r="K1036" i="2"/>
  <c r="L1036" i="2"/>
  <c r="K184" i="2"/>
  <c r="L184" i="2"/>
  <c r="L670" i="2"/>
  <c r="M670" i="2" s="1"/>
  <c r="N670" i="2" s="1"/>
  <c r="K9" i="2"/>
  <c r="L9" i="2"/>
  <c r="L243" i="2"/>
  <c r="K243" i="2"/>
  <c r="K1286" i="2"/>
  <c r="L190" i="2"/>
  <c r="K190" i="2"/>
  <c r="L122" i="2"/>
  <c r="K122" i="2"/>
  <c r="K234" i="2"/>
  <c r="L234" i="2"/>
  <c r="L273" i="2"/>
  <c r="K273" i="2"/>
  <c r="K823" i="2"/>
  <c r="L823" i="2"/>
  <c r="K293" i="2"/>
  <c r="L293" i="2"/>
  <c r="K484" i="2"/>
  <c r="L484" i="2"/>
  <c r="K206" i="2"/>
  <c r="L206" i="2"/>
  <c r="L1209" i="2"/>
  <c r="M1209" i="2" s="1"/>
  <c r="N1209" i="2" s="1"/>
  <c r="L1080" i="2"/>
  <c r="K1080" i="2"/>
  <c r="K73" i="2"/>
  <c r="L73" i="2"/>
  <c r="K772" i="2"/>
  <c r="L772" i="2"/>
  <c r="K169" i="2"/>
  <c r="L169" i="2"/>
  <c r="K1002" i="2"/>
  <c r="L1002" i="2"/>
  <c r="L1427" i="2"/>
  <c r="M1427" i="2" s="1"/>
  <c r="N1427" i="2" s="1"/>
  <c r="L96" i="2"/>
  <c r="M96" i="2" s="1"/>
  <c r="N96" i="2" s="1"/>
  <c r="L621" i="2"/>
  <c r="K621" i="2"/>
  <c r="L322" i="2"/>
  <c r="K322" i="2"/>
  <c r="K48" i="2"/>
  <c r="L48" i="2"/>
  <c r="L668" i="2"/>
  <c r="K668" i="2"/>
  <c r="K735" i="2"/>
  <c r="L735" i="2"/>
  <c r="L455" i="2"/>
  <c r="M455" i="2" s="1"/>
  <c r="N455" i="2" s="1"/>
  <c r="K429" i="2"/>
  <c r="K176" i="2"/>
  <c r="L176" i="2"/>
  <c r="L148" i="2"/>
  <c r="K148" i="2"/>
  <c r="K306" i="2"/>
  <c r="L306" i="2"/>
  <c r="K175" i="2"/>
  <c r="L175" i="2"/>
  <c r="L258" i="2"/>
  <c r="K258" i="2"/>
  <c r="K14" i="2"/>
  <c r="L14" i="2"/>
  <c r="K56" i="2"/>
  <c r="L56" i="2"/>
  <c r="K344" i="2"/>
  <c r="L344" i="2"/>
  <c r="K34" i="2"/>
  <c r="L34" i="2"/>
  <c r="K18" i="2"/>
  <c r="L18" i="2"/>
  <c r="L1625" i="2"/>
  <c r="K1625" i="2"/>
  <c r="L102" i="2"/>
  <c r="K102" i="2"/>
  <c r="K198" i="2"/>
  <c r="L465" i="2"/>
  <c r="M465" i="2" s="1"/>
  <c r="N465" i="2" s="1"/>
  <c r="K679" i="2"/>
  <c r="L679" i="2"/>
  <c r="L129" i="2"/>
  <c r="K129" i="2"/>
  <c r="K136" i="2"/>
  <c r="L136" i="2"/>
  <c r="K1076" i="2"/>
  <c r="L1211" i="2"/>
  <c r="K1211" i="2"/>
  <c r="L250" i="2"/>
  <c r="K250" i="2"/>
  <c r="L50" i="2"/>
  <c r="K50" i="2"/>
  <c r="K265" i="2"/>
  <c r="L265" i="2"/>
  <c r="K29" i="2"/>
  <c r="L29" i="2"/>
  <c r="K13" i="2"/>
  <c r="L13" i="2"/>
  <c r="K41" i="2"/>
  <c r="L41" i="2"/>
  <c r="K802" i="2"/>
  <c r="L1295" i="2"/>
  <c r="M1295" i="2" s="1"/>
  <c r="N1295" i="2" s="1"/>
  <c r="L1083" i="2"/>
  <c r="M1083" i="2" s="1"/>
  <c r="N1083" i="2" s="1"/>
  <c r="K569" i="2"/>
  <c r="K104" i="2"/>
  <c r="K752" i="2"/>
  <c r="L287" i="2"/>
  <c r="K287" i="2"/>
  <c r="K124" i="2"/>
  <c r="L124" i="2"/>
  <c r="K186" i="2"/>
  <c r="L186" i="2"/>
  <c r="L40" i="2"/>
  <c r="K40" i="2"/>
  <c r="K35" i="2"/>
  <c r="L35" i="2"/>
  <c r="K22" i="2"/>
  <c r="L22" i="2"/>
  <c r="L628" i="2"/>
  <c r="K628" i="2"/>
  <c r="L158" i="2"/>
  <c r="K158" i="2"/>
  <c r="L61" i="2"/>
  <c r="K61" i="2"/>
  <c r="K534" i="2"/>
  <c r="L534" i="2"/>
  <c r="K586" i="2"/>
  <c r="L586" i="2"/>
  <c r="L692" i="2"/>
  <c r="K692" i="2"/>
  <c r="K179" i="2"/>
  <c r="L179" i="2"/>
  <c r="L225" i="2"/>
  <c r="K225" i="2"/>
  <c r="L1163" i="2"/>
  <c r="M1163" i="2" s="1"/>
  <c r="N1163" i="2" s="1"/>
  <c r="L588" i="2"/>
  <c r="M588" i="2" s="1"/>
  <c r="N588" i="2" s="1"/>
  <c r="K191" i="2"/>
  <c r="K544" i="2"/>
  <c r="K1003" i="2"/>
  <c r="L171" i="2"/>
  <c r="M171" i="2" s="1"/>
  <c r="N171" i="2" s="1"/>
  <c r="L506" i="2"/>
  <c r="K506" i="2"/>
  <c r="K459" i="2"/>
  <c r="L103" i="2"/>
  <c r="K103" i="2"/>
  <c r="L278" i="2"/>
  <c r="K278" i="2"/>
  <c r="K903" i="2"/>
  <c r="K54" i="2"/>
  <c r="L54" i="2"/>
  <c r="L211" i="2"/>
  <c r="K211" i="2"/>
  <c r="K6" i="2"/>
  <c r="L6" i="2"/>
  <c r="K358" i="2"/>
  <c r="K145" i="2"/>
  <c r="L145" i="2"/>
  <c r="K168" i="2"/>
  <c r="L168" i="2"/>
  <c r="K242" i="2"/>
  <c r="L242" i="2"/>
  <c r="K3" i="2"/>
  <c r="L3" i="2"/>
  <c r="K23" i="2"/>
  <c r="L23" i="2"/>
  <c r="K662" i="2"/>
  <c r="K742" i="2"/>
  <c r="K838" i="2"/>
  <c r="L130" i="2"/>
  <c r="K130" i="2"/>
  <c r="K55" i="2"/>
  <c r="L55" i="2"/>
  <c r="K60" i="2"/>
  <c r="L60" i="2"/>
  <c r="K524" i="2"/>
  <c r="L524" i="2"/>
  <c r="K694" i="2"/>
  <c r="L694" i="2"/>
  <c r="K596" i="2"/>
  <c r="L596" i="2"/>
  <c r="K161" i="2"/>
  <c r="L161" i="2"/>
  <c r="K146" i="2"/>
  <c r="L146" i="2"/>
  <c r="K208" i="2"/>
  <c r="L208" i="2"/>
  <c r="L1371" i="2"/>
  <c r="M1371" i="2" s="1"/>
  <c r="N1371" i="2" s="1"/>
  <c r="L1534" i="2"/>
  <c r="M1534" i="2" s="1"/>
  <c r="N1534" i="2" s="1"/>
  <c r="L1112" i="2"/>
  <c r="M1112" i="2" s="1"/>
  <c r="N1112" i="2" s="1"/>
  <c r="L827" i="2"/>
  <c r="M827" i="2" s="1"/>
  <c r="N827" i="2" s="1"/>
  <c r="L215" i="2"/>
  <c r="M215" i="2" s="1"/>
  <c r="N215" i="2" s="1"/>
  <c r="L343" i="2"/>
  <c r="M343" i="2" s="1"/>
  <c r="N343" i="2" s="1"/>
  <c r="L134" i="2"/>
  <c r="M134" i="2" s="1"/>
  <c r="N134" i="2" s="1"/>
  <c r="L45" i="2"/>
  <c r="M45" i="2" s="1"/>
  <c r="N45" i="2" s="1"/>
  <c r="K473" i="2"/>
  <c r="L816" i="2"/>
  <c r="M816" i="2" s="1"/>
  <c r="N816" i="2" s="1"/>
  <c r="K922" i="2"/>
  <c r="L1623" i="2"/>
  <c r="M1623" i="2" s="1"/>
  <c r="N1623" i="2" s="1"/>
  <c r="L414" i="2"/>
  <c r="M414" i="2" s="1"/>
  <c r="N414" i="2" s="1"/>
  <c r="K57" i="2"/>
  <c r="L78" i="2"/>
  <c r="M78" i="2" s="1"/>
  <c r="N78" i="2" s="1"/>
  <c r="L113" i="2"/>
  <c r="M113" i="2" s="1"/>
  <c r="N113" i="2" s="1"/>
  <c r="L496" i="2"/>
  <c r="M496" i="2" s="1"/>
  <c r="N496" i="2" s="1"/>
  <c r="L141" i="2"/>
  <c r="M141" i="2" s="1"/>
  <c r="N141" i="2" s="1"/>
  <c r="L109" i="2"/>
  <c r="M109" i="2" s="1"/>
  <c r="N109" i="2" s="1"/>
  <c r="L1498" i="2"/>
  <c r="M1498" i="2" s="1"/>
  <c r="N1498" i="2" s="1"/>
  <c r="K187" i="2"/>
  <c r="L1237" i="2"/>
  <c r="M1237" i="2" s="1"/>
  <c r="N1237" i="2" s="1"/>
  <c r="K1593" i="2"/>
  <c r="K1377" i="2"/>
  <c r="L1377" i="2"/>
  <c r="K110" i="2"/>
  <c r="L110" i="2"/>
  <c r="K1629" i="2"/>
  <c r="L182" i="2"/>
  <c r="M182" i="2" s="1"/>
  <c r="N182" i="2" s="1"/>
  <c r="L1473" i="2"/>
  <c r="M1473" i="2" s="1"/>
  <c r="N1473" i="2" s="1"/>
  <c r="K135" i="2"/>
  <c r="L226" i="2"/>
  <c r="M226" i="2" s="1"/>
  <c r="N226" i="2" s="1"/>
  <c r="L388" i="2"/>
  <c r="M388" i="2" s="1"/>
  <c r="N388" i="2" s="1"/>
  <c r="L72" i="2"/>
  <c r="M72" i="2" s="1"/>
  <c r="N72" i="2" s="1"/>
  <c r="AO589" i="2"/>
  <c r="L589" i="2" s="1"/>
  <c r="M589" i="2" s="1"/>
  <c r="N589" i="2" s="1"/>
  <c r="K101" i="2"/>
  <c r="L259" i="2"/>
  <c r="M259" i="2" s="1"/>
  <c r="N259" i="2" s="1"/>
  <c r="L180" i="2"/>
  <c r="M180" i="2" s="1"/>
  <c r="N180" i="2" s="1"/>
  <c r="L1619" i="2"/>
  <c r="M1619" i="2" s="1"/>
  <c r="N1619" i="2" s="1"/>
  <c r="L393" i="2"/>
  <c r="M393" i="2" s="1"/>
  <c r="N393" i="2" s="1"/>
  <c r="L437" i="2"/>
  <c r="M437" i="2" s="1"/>
  <c r="N437" i="2" s="1"/>
  <c r="K269" i="2"/>
  <c r="L213" i="2"/>
  <c r="M213" i="2" s="1"/>
  <c r="N213" i="2" s="1"/>
  <c r="L620" i="2"/>
  <c r="M620" i="2" s="1"/>
  <c r="N620" i="2" s="1"/>
  <c r="L673" i="2"/>
  <c r="M673" i="2" s="1"/>
  <c r="N673" i="2" s="1"/>
  <c r="L318" i="2"/>
  <c r="M318" i="2" s="1"/>
  <c r="N318" i="2" s="1"/>
  <c r="AO547" i="2"/>
  <c r="L547" i="2" s="1"/>
  <c r="M547" i="2" s="1"/>
  <c r="N547" i="2" s="1"/>
  <c r="K77" i="2"/>
  <c r="L375" i="2"/>
  <c r="M375" i="2" s="1"/>
  <c r="N375" i="2" s="1"/>
  <c r="L1556" i="2"/>
  <c r="M1556" i="2" s="1"/>
  <c r="N1556" i="2" s="1"/>
  <c r="L1544" i="2"/>
  <c r="K1544" i="2"/>
  <c r="K864" i="2"/>
  <c r="K984" i="2"/>
  <c r="L407" i="2"/>
  <c r="K407" i="2"/>
  <c r="L461" i="2"/>
  <c r="K461" i="2"/>
  <c r="L413" i="2"/>
  <c r="K413" i="2"/>
  <c r="L576" i="2"/>
  <c r="K576" i="2"/>
  <c r="L511" i="2"/>
  <c r="M511" i="2" s="1"/>
  <c r="N511" i="2" s="1"/>
  <c r="K749" i="2"/>
  <c r="L749" i="2"/>
  <c r="K383" i="2"/>
  <c r="L383" i="2"/>
  <c r="K582" i="2"/>
  <c r="L582" i="2"/>
  <c r="K332" i="2"/>
  <c r="L332" i="2"/>
  <c r="K475" i="2"/>
  <c r="L475" i="2"/>
  <c r="L1424" i="2"/>
  <c r="M1424" i="2" s="1"/>
  <c r="N1424" i="2" s="1"/>
  <c r="K381" i="2"/>
  <c r="K1301" i="2"/>
  <c r="L390" i="2"/>
  <c r="M390" i="2" s="1"/>
  <c r="N390" i="2" s="1"/>
  <c r="K1620" i="2"/>
  <c r="L1620" i="2"/>
  <c r="K704" i="2"/>
  <c r="L704" i="2"/>
  <c r="L277" i="2"/>
  <c r="K277" i="2"/>
  <c r="L898" i="2"/>
  <c r="M898" i="2" s="1"/>
  <c r="N898" i="2" s="1"/>
  <c r="L1391" i="2"/>
  <c r="M1391" i="2" s="1"/>
  <c r="N1391" i="2" s="1"/>
  <c r="L443" i="2"/>
  <c r="M443" i="2" s="1"/>
  <c r="N443" i="2" s="1"/>
  <c r="L317" i="2"/>
  <c r="K317" i="2"/>
  <c r="L1333" i="2"/>
  <c r="M1333" i="2" s="1"/>
  <c r="N1333" i="2" s="1"/>
  <c r="K99" i="2"/>
  <c r="K203" i="2"/>
  <c r="L203" i="2"/>
  <c r="K162" i="2"/>
  <c r="L162" i="2"/>
  <c r="L1325" i="2"/>
  <c r="M1325" i="2" s="1"/>
  <c r="N1325" i="2" s="1"/>
  <c r="K107" i="2"/>
  <c r="AO1355" i="2"/>
  <c r="L1355" i="2" s="1"/>
  <c r="M1355" i="2" s="1"/>
  <c r="N1355" i="2" s="1"/>
  <c r="AO483" i="2"/>
  <c r="L483" i="2" s="1"/>
  <c r="M483" i="2" s="1"/>
  <c r="N483" i="2" s="1"/>
  <c r="AO502" i="2"/>
  <c r="L502" i="2" s="1"/>
  <c r="M502" i="2" s="1"/>
  <c r="N502" i="2" s="1"/>
  <c r="H744" i="2"/>
  <c r="H710" i="2"/>
  <c r="H172" i="2"/>
  <c r="H91" i="2"/>
  <c r="BM1482" i="2"/>
  <c r="BM1340" i="2"/>
  <c r="BM980" i="2"/>
  <c r="BM1168" i="2"/>
  <c r="BM556" i="2"/>
  <c r="BM255" i="2"/>
  <c r="H31" i="2"/>
  <c r="H652" i="2"/>
  <c r="H703" i="2"/>
  <c r="H436" i="2"/>
  <c r="H1439" i="2"/>
  <c r="H882" i="2"/>
  <c r="H551" i="2"/>
  <c r="H1525" i="2"/>
  <c r="H536" i="2"/>
  <c r="H180" i="2"/>
  <c r="H1377" i="2"/>
  <c r="H77" i="2"/>
  <c r="BM900" i="2"/>
  <c r="H699" i="2"/>
  <c r="H1330" i="2"/>
  <c r="H1001" i="2"/>
  <c r="H575" i="2"/>
  <c r="BM1339" i="2"/>
  <c r="H706" i="2"/>
  <c r="H303" i="2"/>
  <c r="BM796" i="2"/>
  <c r="H672" i="2"/>
  <c r="H1027" i="2"/>
  <c r="BM584" i="2"/>
  <c r="H310" i="2"/>
  <c r="BM792" i="2"/>
  <c r="H1127" i="2"/>
  <c r="H1230" i="2"/>
  <c r="H351" i="2"/>
  <c r="BM814" i="2"/>
  <c r="H119" i="2"/>
  <c r="H21" i="2"/>
  <c r="BM16" i="2"/>
  <c r="H17" i="2"/>
  <c r="H1405" i="2"/>
  <c r="BM940" i="2"/>
  <c r="BM671" i="2"/>
  <c r="BM1152" i="2"/>
  <c r="H982" i="2"/>
  <c r="BM1276" i="2"/>
  <c r="BM665" i="2"/>
  <c r="BM1490" i="2"/>
  <c r="H785" i="2"/>
  <c r="BM1088" i="2"/>
  <c r="BM1212" i="2"/>
  <c r="H440" i="2"/>
  <c r="BM1367" i="2"/>
  <c r="BM729" i="2"/>
  <c r="BM1548" i="2"/>
  <c r="H1453" i="2"/>
  <c r="BM509" i="2"/>
  <c r="BM320" i="2"/>
  <c r="H428" i="2"/>
  <c r="BM88" i="2"/>
  <c r="H64" i="2"/>
  <c r="H118" i="2"/>
  <c r="H1130" i="2"/>
  <c r="H1591" i="2"/>
  <c r="H1249" i="2"/>
  <c r="H1466" i="2"/>
  <c r="H1597" i="2"/>
  <c r="H916" i="2"/>
  <c r="H1435" i="2"/>
  <c r="H1387" i="2"/>
  <c r="H1268" i="2"/>
  <c r="H967" i="2"/>
  <c r="H1415" i="2"/>
  <c r="H1581" i="2"/>
  <c r="H830" i="2"/>
  <c r="H1041" i="2"/>
  <c r="H1630" i="2"/>
  <c r="H406" i="2"/>
  <c r="H268" i="2"/>
  <c r="H171" i="2"/>
  <c r="H185" i="2"/>
  <c r="H175" i="2"/>
  <c r="H1472" i="2"/>
  <c r="H474" i="2"/>
  <c r="H622" i="2"/>
  <c r="BM688" i="2"/>
  <c r="H571" i="2"/>
  <c r="H887" i="2"/>
  <c r="BM523" i="2"/>
  <c r="H323" i="2"/>
  <c r="BM705" i="2"/>
  <c r="H983" i="2"/>
  <c r="H1102" i="2"/>
  <c r="H298" i="2"/>
  <c r="BM691" i="2"/>
  <c r="H89" i="2"/>
  <c r="H19" i="2"/>
  <c r="BM10" i="2"/>
  <c r="BM11" i="2"/>
  <c r="BM1327" i="2"/>
  <c r="BM896" i="2"/>
  <c r="H648" i="2"/>
  <c r="H1054" i="2"/>
  <c r="BM898" i="2"/>
  <c r="H1178" i="2"/>
  <c r="BM642" i="2"/>
  <c r="BM1413" i="2"/>
  <c r="H629" i="2"/>
  <c r="BM955" i="2"/>
  <c r="H1095" i="2"/>
  <c r="BM1278" i="2"/>
  <c r="BM657" i="2"/>
  <c r="H1479" i="2"/>
  <c r="H1365" i="2"/>
  <c r="H480" i="2"/>
  <c r="H278" i="2"/>
  <c r="BM216" i="2"/>
  <c r="H343" i="2"/>
  <c r="BM82" i="2"/>
  <c r="H58" i="2"/>
  <c r="H100" i="2"/>
  <c r="H1081" i="2"/>
  <c r="H1568" i="2"/>
  <c r="H1197" i="2"/>
  <c r="H1574" i="2"/>
  <c r="BM872" i="2"/>
  <c r="H1292" i="2"/>
  <c r="H986" i="2"/>
  <c r="H1334" i="2"/>
  <c r="H1443" i="2"/>
  <c r="H970" i="2"/>
  <c r="H1631" i="2"/>
  <c r="BM356" i="2"/>
  <c r="H312" i="2"/>
  <c r="H154" i="2"/>
  <c r="H170" i="2"/>
  <c r="BM1222" i="2"/>
  <c r="H26" i="2"/>
  <c r="H227" i="2"/>
  <c r="H856" i="2"/>
  <c r="H90" i="2"/>
  <c r="H1559" i="2"/>
  <c r="H597" i="2"/>
  <c r="H1366" i="2"/>
  <c r="H1518" i="2"/>
  <c r="H251" i="2"/>
  <c r="BM275" i="2"/>
  <c r="BM70" i="2"/>
  <c r="H1534" i="2"/>
  <c r="BM1163" i="2"/>
  <c r="H1333" i="2"/>
  <c r="H1543" i="2"/>
  <c r="H1153" i="2"/>
  <c r="BM851" i="2"/>
  <c r="H1192" i="2"/>
  <c r="H1398" i="2"/>
  <c r="H956" i="2"/>
  <c r="H1261" i="2"/>
  <c r="H1508" i="2"/>
  <c r="H930" i="2"/>
  <c r="H800" i="2"/>
  <c r="H314" i="2"/>
  <c r="H382" i="2"/>
  <c r="H159" i="2"/>
  <c r="H944" i="2"/>
  <c r="BM1536" i="2"/>
  <c r="H503" i="2"/>
  <c r="H767" i="2"/>
  <c r="H1132" i="2"/>
  <c r="H595" i="2"/>
  <c r="H775" i="2"/>
  <c r="H479" i="2"/>
  <c r="H615" i="2"/>
  <c r="H960" i="2"/>
  <c r="H555" i="2"/>
  <c r="H237" i="2"/>
  <c r="BM1241" i="2"/>
  <c r="H942" i="2"/>
  <c r="H1077" i="2"/>
  <c r="H1329" i="2"/>
  <c r="H848" i="2"/>
  <c r="BM1187" i="2"/>
  <c r="BM53" i="2"/>
  <c r="H1391" i="2"/>
  <c r="H336" i="2"/>
  <c r="H396" i="2"/>
  <c r="H481" i="2"/>
  <c r="H232" i="2"/>
  <c r="H502" i="2"/>
  <c r="H400" i="2"/>
  <c r="H683" i="2"/>
  <c r="H453" i="2"/>
  <c r="H1355" i="2"/>
  <c r="H538" i="2"/>
  <c r="H750" i="2"/>
  <c r="H833" i="2"/>
  <c r="H280" i="2"/>
  <c r="H426" i="2"/>
  <c r="H47" i="2"/>
  <c r="H257" i="2"/>
  <c r="H196" i="2"/>
  <c r="H4" i="2"/>
  <c r="BM1162" i="2"/>
  <c r="BM813" i="2"/>
  <c r="BM1514" i="2"/>
  <c r="BM975" i="2"/>
  <c r="BM1234" i="2"/>
  <c r="BM532" i="2"/>
  <c r="BM820" i="2"/>
  <c r="BM1101" i="2"/>
  <c r="BM633" i="2"/>
  <c r="BM1274" i="2"/>
  <c r="BM238" i="2"/>
  <c r="BM221" i="2"/>
  <c r="BM51" i="2"/>
  <c r="H1032" i="2"/>
  <c r="H1112" i="2"/>
  <c r="H1470" i="2"/>
  <c r="H1092" i="2"/>
  <c r="BM818" i="2"/>
  <c r="H1309" i="2"/>
  <c r="H979" i="2"/>
  <c r="H1445" i="2"/>
  <c r="H722" i="2"/>
  <c r="H292" i="2"/>
  <c r="H460" i="2"/>
  <c r="H1532" i="2"/>
  <c r="H1085" i="2"/>
  <c r="H1239" i="2"/>
  <c r="H271" i="2"/>
  <c r="H1467" i="2"/>
  <c r="H360" i="2"/>
  <c r="H420" i="2"/>
  <c r="H442" i="2"/>
  <c r="H552" i="2"/>
  <c r="H478" i="2"/>
  <c r="H1442" i="2"/>
  <c r="H288" i="2"/>
  <c r="H66" i="2"/>
  <c r="H5" i="2"/>
  <c r="H857" i="2"/>
  <c r="H815" i="2"/>
  <c r="H1582" i="2"/>
  <c r="H1058" i="2"/>
  <c r="H690" i="2"/>
  <c r="H1421" i="2"/>
  <c r="H1007" i="2"/>
  <c r="H1296" i="2"/>
  <c r="H609" i="2"/>
  <c r="H1454" i="2"/>
  <c r="H1323" i="2"/>
  <c r="H364" i="2"/>
  <c r="H888" i="2"/>
  <c r="H433" i="2"/>
  <c r="H1304" i="2"/>
  <c r="H432" i="2"/>
  <c r="H334" i="2"/>
  <c r="H587" i="2"/>
  <c r="H370" i="2"/>
  <c r="H1253" i="2"/>
  <c r="H472" i="2"/>
  <c r="H650" i="2"/>
  <c r="H739" i="2"/>
  <c r="H378" i="2"/>
  <c r="H316" i="2"/>
  <c r="H42" i="2"/>
  <c r="H207" i="2"/>
  <c r="H151" i="2"/>
  <c r="H2" i="2"/>
  <c r="BM1076" i="2"/>
  <c r="BM1447" i="2"/>
  <c r="BM903" i="2"/>
  <c r="BM1142" i="2"/>
  <c r="BM723" i="2"/>
  <c r="BM1024" i="2"/>
  <c r="BM1175" i="2"/>
  <c r="BM258" i="2"/>
  <c r="BM188" i="2"/>
  <c r="BM386" i="2"/>
  <c r="BM74" i="2"/>
  <c r="H1615" i="2"/>
  <c r="H1071" i="2"/>
  <c r="H1165" i="2"/>
  <c r="H1417" i="2"/>
  <c r="H1056" i="2"/>
  <c r="H836" i="2"/>
  <c r="H988" i="2"/>
  <c r="H1207" i="2"/>
  <c r="H1134" i="2"/>
  <c r="H1604" i="2"/>
  <c r="H1375" i="2"/>
  <c r="H1344" i="2"/>
  <c r="H635" i="2"/>
  <c r="H286" i="2"/>
  <c r="H1598" i="2"/>
  <c r="H174" i="2"/>
  <c r="BM1062" i="2"/>
  <c r="H1087" i="2"/>
  <c r="BM83" i="2"/>
  <c r="H1074" i="2"/>
  <c r="H1587" i="2"/>
  <c r="H939" i="2"/>
  <c r="H1011" i="2"/>
  <c r="H1060" i="2"/>
  <c r="H1512" i="2"/>
  <c r="H1196" i="2"/>
  <c r="H1305" i="2"/>
  <c r="H1605" i="2"/>
  <c r="H498" i="2"/>
  <c r="H611" i="2"/>
  <c r="H468" i="2"/>
  <c r="H427" i="2"/>
  <c r="H1460" i="2"/>
  <c r="H867" i="2"/>
  <c r="BM1182" i="2"/>
  <c r="BM1254" i="2"/>
  <c r="H685" i="2"/>
  <c r="H305" i="2"/>
  <c r="H1331" i="2"/>
  <c r="H606" i="2"/>
  <c r="BM1358" i="2"/>
  <c r="H423" i="2"/>
  <c r="H1020" i="2"/>
  <c r="H214" i="2"/>
  <c r="BM938" i="2"/>
  <c r="BM239" i="2"/>
  <c r="H367" i="2"/>
  <c r="H104" i="2"/>
  <c r="BM1008" i="2"/>
  <c r="H1573" i="2"/>
  <c r="H404" i="2"/>
  <c r="BM784" i="2"/>
  <c r="BM915" i="2"/>
  <c r="BM562" i="2"/>
  <c r="BM109" i="2"/>
  <c r="BM166" i="2"/>
  <c r="H1237" i="2"/>
  <c r="H1593" i="2"/>
  <c r="H985" i="2"/>
  <c r="H1194" i="2"/>
  <c r="H1422" i="2"/>
  <c r="H864" i="2"/>
  <c r="H732" i="2"/>
  <c r="H961" i="2"/>
  <c r="H1393" i="2"/>
  <c r="H984" i="2"/>
  <c r="H1147" i="2"/>
  <c r="H816" i="2"/>
  <c r="H407" i="2"/>
  <c r="H413" i="2"/>
  <c r="H309" i="2"/>
  <c r="H1491" i="2"/>
  <c r="H246" i="2"/>
  <c r="H405" i="2"/>
  <c r="H1314" i="2"/>
  <c r="H1217" i="2"/>
  <c r="BM1324" i="2"/>
  <c r="BM1173" i="2"/>
  <c r="BM108" i="2"/>
  <c r="H553" i="2"/>
  <c r="H458" i="2"/>
  <c r="H1010" i="2"/>
  <c r="H1166" i="2"/>
  <c r="BM490" i="2"/>
  <c r="H27" i="2"/>
  <c r="H40" i="2"/>
  <c r="H1172" i="2"/>
  <c r="H1290" i="2"/>
  <c r="H738" i="2"/>
  <c r="H1409" i="2"/>
  <c r="H1553" i="2"/>
  <c r="H618" i="2"/>
  <c r="H176" i="2"/>
  <c r="H114" i="2"/>
  <c r="BM1416" i="2"/>
  <c r="BM1123" i="2"/>
  <c r="BM644" i="2"/>
  <c r="H494" i="2"/>
  <c r="H371" i="2"/>
  <c r="H346" i="2"/>
  <c r="BM1025" i="2"/>
  <c r="H1083" i="2"/>
  <c r="H507" i="2"/>
  <c r="H1505" i="2"/>
  <c r="H125" i="2"/>
  <c r="BM1042" i="2"/>
  <c r="H601" i="2"/>
  <c r="H1159" i="2"/>
  <c r="BM379" i="2"/>
  <c r="H486" i="2"/>
  <c r="H412" i="2"/>
  <c r="H1186" i="2"/>
  <c r="H333" i="2"/>
  <c r="H373" i="2"/>
  <c r="H563" i="2"/>
  <c r="H120" i="2"/>
  <c r="BM477" i="2"/>
  <c r="BM941" i="2"/>
  <c r="H1356" i="2"/>
  <c r="H1110" i="2"/>
  <c r="H560" i="2"/>
  <c r="H1259" i="2"/>
  <c r="H329" i="2"/>
  <c r="H543" i="2"/>
  <c r="H93" i="2"/>
  <c r="H993" i="2"/>
  <c r="H447" i="2"/>
  <c r="H932" i="2"/>
  <c r="H890" i="2"/>
  <c r="H466" i="2"/>
  <c r="H67" i="2"/>
  <c r="BM1474" i="2"/>
  <c r="BM1519" i="2"/>
  <c r="BM817" i="2"/>
  <c r="BM521" i="2"/>
  <c r="BM720" i="2"/>
  <c r="H1035" i="2"/>
  <c r="H1053" i="2"/>
  <c r="H922" i="2"/>
  <c r="H375" i="2"/>
  <c r="H1457" i="2"/>
  <c r="H843" i="2"/>
  <c r="H1021" i="2"/>
  <c r="H1219" i="2"/>
  <c r="H267" i="2"/>
  <c r="H1158" i="2"/>
  <c r="H1262" i="2"/>
  <c r="H1507" i="2"/>
  <c r="H787" i="2"/>
  <c r="H376" i="2"/>
  <c r="H115" i="2"/>
  <c r="H38" i="2"/>
  <c r="H45" i="2"/>
  <c r="H134" i="2"/>
  <c r="BM866" i="2"/>
  <c r="BM1089" i="2"/>
  <c r="BM1487" i="2"/>
  <c r="H1094" i="2"/>
  <c r="H701" i="2"/>
  <c r="H131" i="2"/>
  <c r="BM1117" i="2"/>
  <c r="H1198" i="2"/>
  <c r="H1569" i="2"/>
  <c r="H1169" i="2"/>
  <c r="H1560" i="2"/>
  <c r="H905" i="2"/>
  <c r="H937" i="2"/>
  <c r="H1066" i="2"/>
  <c r="H383" i="2"/>
  <c r="H259" i="2"/>
  <c r="H535" i="2"/>
  <c r="H1386" i="2"/>
  <c r="H73" i="2"/>
  <c r="H641" i="2"/>
  <c r="H603" i="2"/>
  <c r="H772" i="2"/>
  <c r="BM1180" i="2"/>
  <c r="H621" i="2"/>
  <c r="H340" i="2"/>
  <c r="H467" i="2"/>
  <c r="H247" i="2"/>
  <c r="H1279" i="2"/>
  <c r="H365" i="2"/>
  <c r="H322" i="2"/>
  <c r="H48" i="2"/>
  <c r="H1596" i="2"/>
  <c r="H1382" i="2"/>
  <c r="H546" i="2"/>
  <c r="H1496" i="2"/>
  <c r="H613" i="2"/>
  <c r="H591" i="2"/>
  <c r="H713" i="2"/>
  <c r="H186" i="2"/>
  <c r="H183" i="2"/>
  <c r="H253" i="2"/>
  <c r="BM1121" i="2"/>
  <c r="BM1063" i="2"/>
  <c r="BM1444" i="2"/>
  <c r="BM1148" i="2"/>
  <c r="BM374" i="2"/>
  <c r="H1322" i="2"/>
  <c r="H1014" i="2"/>
  <c r="H429" i="2"/>
  <c r="BM581" i="2"/>
  <c r="H773" i="2"/>
  <c r="H1103" i="2"/>
  <c r="H557" i="2"/>
  <c r="H148" i="2"/>
  <c r="BM306" i="2"/>
  <c r="H889" i="2"/>
  <c r="H1045" i="2"/>
  <c r="H35" i="2"/>
  <c r="H996" i="2"/>
  <c r="H579" i="2"/>
  <c r="BM1428" i="2"/>
  <c r="H327" i="2"/>
  <c r="H20" i="2"/>
  <c r="H1235" i="2"/>
  <c r="H14" i="2"/>
  <c r="H789" i="2"/>
  <c r="H290" i="2"/>
  <c r="H1227" i="2"/>
  <c r="BM1043" i="2"/>
  <c r="BM299" i="2"/>
  <c r="H1567" i="2"/>
  <c r="H1419" i="2"/>
  <c r="H380" i="2"/>
  <c r="H330" i="2"/>
  <c r="H387" i="2"/>
  <c r="H33" i="2"/>
  <c r="BM1280" i="2"/>
  <c r="BM1161" i="2"/>
  <c r="H1547" i="2"/>
  <c r="H631" i="2"/>
  <c r="H245" i="2"/>
  <c r="H368" i="2"/>
  <c r="H878" i="2"/>
  <c r="H173" i="2"/>
  <c r="BM1183" i="2"/>
  <c r="BM444" i="2"/>
  <c r="BM748" i="2"/>
  <c r="BM859" i="2"/>
  <c r="BM202" i="2"/>
  <c r="H1483" i="2"/>
  <c r="H1242" i="2"/>
  <c r="H869" i="2"/>
  <c r="H1224" i="2"/>
  <c r="H443" i="2"/>
  <c r="H415" i="2"/>
  <c r="H837" i="2"/>
  <c r="H565" i="2"/>
  <c r="H810" i="2"/>
  <c r="H321" i="2"/>
  <c r="H319" i="2"/>
  <c r="H736" i="2"/>
  <c r="H78" i="2"/>
  <c r="BM1452" i="2"/>
  <c r="BM765" i="2"/>
  <c r="BM719" i="2"/>
  <c r="H1544" i="2"/>
  <c r="H1373" i="2"/>
  <c r="H757" i="2"/>
  <c r="H385" i="2"/>
  <c r="H893" i="2"/>
  <c r="H751" i="2"/>
  <c r="H504" i="2"/>
  <c r="H235" i="2"/>
  <c r="H725" i="2"/>
  <c r="H1031" i="2"/>
  <c r="H1151" i="2"/>
  <c r="H285" i="2"/>
  <c r="H1430" i="2"/>
  <c r="H300" i="2"/>
  <c r="H350" i="2"/>
  <c r="H362" i="2"/>
  <c r="H594" i="2"/>
  <c r="H86" i="2"/>
  <c r="H57" i="2"/>
  <c r="H36" i="2"/>
  <c r="H107" i="2"/>
  <c r="BM995" i="2"/>
  <c r="BM1370" i="2"/>
  <c r="BM656" i="2"/>
  <c r="BM1406" i="2"/>
  <c r="BM372" i="2"/>
  <c r="BM731" i="2"/>
  <c r="BM822" i="2"/>
  <c r="BM318" i="2"/>
  <c r="BM135" i="2"/>
  <c r="H758" i="2"/>
  <c r="H1271" i="2"/>
  <c r="H684" i="2"/>
  <c r="H363" i="2"/>
  <c r="H790" i="2"/>
  <c r="H660" i="2"/>
  <c r="H958" i="2"/>
  <c r="H452" i="2"/>
  <c r="H228" i="2"/>
  <c r="H626" i="2"/>
  <c r="H902" i="2"/>
  <c r="H1009" i="2"/>
  <c r="H254" i="2"/>
  <c r="H1345" i="2"/>
  <c r="H619" i="2"/>
  <c r="H289" i="2"/>
  <c r="H1346" i="2"/>
  <c r="H328" i="2"/>
  <c r="H449" i="2"/>
  <c r="H68" i="2"/>
  <c r="H181" i="2"/>
  <c r="H44" i="2"/>
  <c r="H28" i="2"/>
  <c r="H80" i="2"/>
  <c r="H1455" i="2"/>
  <c r="H1157" i="2"/>
  <c r="H1349" i="2"/>
  <c r="H1531" i="2"/>
  <c r="H1145" i="2"/>
  <c r="H923" i="2"/>
  <c r="H1493" i="2"/>
  <c r="H1538" i="2"/>
  <c r="H844" i="2"/>
  <c r="H1256" i="2"/>
  <c r="H914" i="2"/>
  <c r="H899" i="2"/>
  <c r="H991" i="2"/>
  <c r="H393" i="2"/>
  <c r="H704" i="2"/>
  <c r="H213" i="2"/>
  <c r="H497" i="2"/>
  <c r="H1080" i="2"/>
  <c r="H1264" i="2"/>
  <c r="H508" i="2"/>
  <c r="H112" i="2"/>
  <c r="H94" i="2"/>
  <c r="H1463" i="2"/>
  <c r="H572" i="2"/>
  <c r="H612" i="2"/>
  <c r="H209" i="2"/>
  <c r="H169" i="2"/>
  <c r="BM1140" i="2"/>
  <c r="BM1215" i="2"/>
  <c r="BM1294" i="2"/>
  <c r="H455" i="2"/>
  <c r="H803" i="2"/>
  <c r="BM421" i="2"/>
  <c r="H763" i="2"/>
  <c r="H410" i="2"/>
  <c r="H799" i="2"/>
  <c r="H419" i="2"/>
  <c r="H241" i="2"/>
  <c r="H1570" i="2"/>
  <c r="H1418" i="2"/>
  <c r="H558" i="2"/>
  <c r="H501" i="2"/>
  <c r="H1038" i="2"/>
  <c r="H569" i="2"/>
  <c r="H210" i="2"/>
  <c r="BM1546" i="2"/>
  <c r="BM389" i="2"/>
  <c r="H1270" i="2"/>
  <c r="H197" i="2"/>
  <c r="H1451" i="2"/>
  <c r="H604" i="2"/>
  <c r="BM369" i="2"/>
  <c r="H347" i="2"/>
  <c r="H912" i="2"/>
  <c r="H149" i="2"/>
  <c r="H687" i="2"/>
  <c r="H530" i="2"/>
  <c r="H865" i="2"/>
  <c r="H1211" i="2"/>
  <c r="H499" i="2"/>
  <c r="H636" i="2"/>
  <c r="H39" i="2"/>
  <c r="H276" i="2"/>
  <c r="BM1372" i="2"/>
  <c r="BM825" i="2"/>
  <c r="BM598" i="2"/>
  <c r="BM294" i="2"/>
  <c r="H1093" i="2"/>
  <c r="H1585" i="2"/>
  <c r="H724" i="2"/>
  <c r="H1069" i="2"/>
  <c r="H715" i="2"/>
  <c r="H425" i="2"/>
  <c r="H487" i="2"/>
  <c r="H127" i="2"/>
  <c r="BM528" i="2"/>
  <c r="H1298" i="2"/>
  <c r="H947" i="2"/>
  <c r="H1325" i="2"/>
  <c r="H1282" i="2"/>
  <c r="H37" i="2"/>
  <c r="H341" i="2"/>
  <c r="H431" i="2"/>
  <c r="H780" i="2"/>
  <c r="H547" i="2"/>
  <c r="H302" i="2"/>
  <c r="H344" i="2"/>
  <c r="H52" i="2"/>
  <c r="H1118" i="2"/>
  <c r="H1473" i="2"/>
  <c r="H1468" i="2"/>
  <c r="H801" i="2"/>
  <c r="H965" i="2"/>
  <c r="H928" i="2"/>
  <c r="H1619" i="2"/>
  <c r="H182" i="2"/>
  <c r="H514" i="2"/>
  <c r="H681" i="2"/>
  <c r="H229" i="2"/>
  <c r="H1133" i="2"/>
  <c r="H1265" i="2"/>
  <c r="H1104" i="2"/>
  <c r="H284" i="2"/>
  <c r="H250" i="2"/>
  <c r="H50" i="2"/>
  <c r="H265" i="2"/>
  <c r="H29" i="2"/>
  <c r="H13" i="2"/>
  <c r="H41" i="2"/>
  <c r="H708" i="2"/>
  <c r="H1390" i="2"/>
  <c r="H1019" i="2"/>
  <c r="H1070" i="2"/>
  <c r="H1509" i="2"/>
  <c r="H527" i="2"/>
  <c r="H1106" i="2"/>
  <c r="H1407" i="2"/>
  <c r="H630" i="2"/>
  <c r="H1176" i="2"/>
  <c r="H1464" i="2"/>
  <c r="H600" i="2"/>
  <c r="H1629" i="2"/>
  <c r="H111" i="2"/>
  <c r="H72" i="2"/>
  <c r="H79" i="2"/>
  <c r="H1580" i="2"/>
  <c r="H1072" i="2"/>
  <c r="H1155" i="2"/>
  <c r="H1408" i="2"/>
  <c r="H1073" i="2"/>
  <c r="H819" i="2"/>
  <c r="H1067" i="2"/>
  <c r="H1396" i="2"/>
  <c r="H766" i="2"/>
  <c r="H1571" i="2"/>
  <c r="H894" i="2"/>
  <c r="H1506" i="2"/>
  <c r="H877" i="2"/>
  <c r="H496" i="2"/>
  <c r="H1623" i="2"/>
  <c r="H203" i="2"/>
  <c r="H162" i="2"/>
  <c r="H976" i="2"/>
  <c r="H1245" i="2"/>
  <c r="H272" i="2"/>
  <c r="H520" i="2"/>
  <c r="H658" i="2"/>
  <c r="H43" i="2"/>
  <c r="H7" i="2"/>
  <c r="H1549" i="2"/>
  <c r="H948" i="2"/>
  <c r="H450" i="2"/>
  <c r="H734" i="2"/>
  <c r="H220" i="2"/>
  <c r="BM778" i="2"/>
  <c r="H1414" i="2"/>
  <c r="H945" i="2"/>
  <c r="H1138" i="2"/>
  <c r="H1303" i="2"/>
  <c r="H1149" i="2"/>
  <c r="H901" i="2"/>
  <c r="H456" i="2"/>
  <c r="H464" i="2"/>
  <c r="H573" i="2"/>
  <c r="H32" i="2"/>
  <c r="H69" i="2"/>
  <c r="H1255" i="2"/>
  <c r="H1492" i="2"/>
  <c r="H1561" i="2"/>
  <c r="H904" i="2"/>
  <c r="H1220" i="2"/>
  <c r="H445" i="2"/>
  <c r="H548" i="2"/>
  <c r="H1126" i="2"/>
  <c r="H674" i="2"/>
  <c r="H668" i="2"/>
  <c r="H177" i="2"/>
  <c r="H136" i="2"/>
  <c r="BM1289" i="2"/>
  <c r="BM1471" i="2"/>
  <c r="BM794" i="2"/>
  <c r="BM1146" i="2"/>
  <c r="H828" i="2"/>
  <c r="H230" i="2"/>
  <c r="H331" i="2"/>
  <c r="H46" i="2"/>
  <c r="H1517" i="2"/>
  <c r="H1486" i="2"/>
  <c r="H616" i="2"/>
  <c r="H198" i="2"/>
  <c r="BM1068" i="2"/>
  <c r="BM1394" i="2"/>
  <c r="H880" i="2"/>
  <c r="BM430" i="2"/>
  <c r="H747" i="2"/>
  <c r="H457" i="2"/>
  <c r="H972" i="2"/>
  <c r="BM934" i="2"/>
  <c r="H446" i="2"/>
  <c r="H788" i="2"/>
  <c r="BM919" i="2"/>
  <c r="H653" i="2"/>
  <c r="H1248" i="2"/>
  <c r="H1337" i="2"/>
  <c r="H25" i="2"/>
  <c r="H1371" i="2"/>
  <c r="BM354" i="2"/>
  <c r="H542" i="2"/>
  <c r="H1189" i="2"/>
  <c r="H1141" i="2"/>
  <c r="H164" i="2"/>
  <c r="BM1577" i="2"/>
  <c r="H841" i="2"/>
  <c r="H1065" i="2"/>
  <c r="H1061" i="2"/>
  <c r="BM776" i="2"/>
  <c r="BM855" i="2"/>
  <c r="H1523" i="2"/>
  <c r="H954" i="2"/>
  <c r="H307" i="2"/>
  <c r="H313" i="2"/>
  <c r="H143" i="2"/>
  <c r="H1171" i="2"/>
  <c r="H583" i="2"/>
  <c r="H537" i="2"/>
  <c r="H240" i="2"/>
  <c r="H1378" i="2"/>
  <c r="H339" i="2"/>
  <c r="H34" i="2"/>
  <c r="H1258" i="2"/>
  <c r="H839" i="2"/>
  <c r="H1057" i="2"/>
  <c r="H541" i="2"/>
  <c r="H1440" i="2"/>
  <c r="H632" i="2"/>
  <c r="H754" i="2"/>
  <c r="H417" i="2"/>
  <c r="H1269" i="2"/>
  <c r="H462" i="2"/>
  <c r="H764" i="2"/>
  <c r="H482" i="2"/>
  <c r="H931" i="2"/>
  <c r="H495" i="2"/>
  <c r="H1351" i="2"/>
  <c r="H567" i="2"/>
  <c r="H448" i="2"/>
  <c r="H661" i="2"/>
  <c r="H283" i="2"/>
  <c r="H1160" i="2"/>
  <c r="H399" i="2"/>
  <c r="H578" i="2"/>
  <c r="H663" i="2"/>
  <c r="H1554" i="2"/>
  <c r="H1013" i="2"/>
  <c r="H439" i="2"/>
  <c r="H1144" i="2"/>
  <c r="H963" i="2"/>
  <c r="H1350" i="2"/>
  <c r="H195" i="2"/>
  <c r="H54" i="2"/>
  <c r="H211" i="2"/>
  <c r="H22" i="2"/>
  <c r="H6" i="2"/>
  <c r="H30" i="2"/>
  <c r="H1299" i="2"/>
  <c r="H768" i="2"/>
  <c r="H921" i="2"/>
  <c r="H1446" i="2"/>
  <c r="H926" i="2"/>
  <c r="H512" i="2"/>
  <c r="H950" i="2"/>
  <c r="H1313" i="2"/>
  <c r="H607" i="2"/>
  <c r="H1075" i="2"/>
  <c r="H1383" i="2"/>
  <c r="BM1450" i="2"/>
  <c r="H628" i="2"/>
  <c r="BM123" i="2"/>
  <c r="H61" i="2"/>
  <c r="H65" i="2"/>
  <c r="BM1552" i="2"/>
  <c r="H1320" i="2"/>
  <c r="H1047" i="2"/>
  <c r="BM1437" i="2"/>
  <c r="H1341" i="2"/>
  <c r="BM1208" i="2"/>
  <c r="H1059" i="2"/>
  <c r="H1586" i="2"/>
  <c r="BM974" i="2"/>
  <c r="H1307" i="2"/>
  <c r="BM1311" i="2"/>
  <c r="BM782" i="2"/>
  <c r="H1497" i="2"/>
  <c r="H1079" i="2"/>
  <c r="H1584" i="2"/>
  <c r="BM1502" i="2"/>
  <c r="H840" i="2"/>
  <c r="H534" i="2"/>
  <c r="H586" i="2"/>
  <c r="H692" i="2"/>
  <c r="H179" i="2"/>
  <c r="BM150" i="2"/>
  <c r="BM225" i="2"/>
  <c r="H359" i="2"/>
  <c r="H1016" i="2"/>
  <c r="H424" i="2"/>
  <c r="H847" i="2"/>
  <c r="H580" i="2"/>
  <c r="H804" i="2"/>
  <c r="BM465" i="2"/>
  <c r="H1216" i="2"/>
  <c r="H1504" i="2"/>
  <c r="BM1052" i="2"/>
  <c r="H727" i="2"/>
  <c r="H1362" i="2"/>
  <c r="H24" i="2"/>
  <c r="H1188" i="2"/>
  <c r="H1410" i="2"/>
  <c r="H469" i="2"/>
  <c r="H1098" i="2"/>
  <c r="H770" i="2"/>
  <c r="BM1594" i="2"/>
  <c r="H910" i="2"/>
  <c r="H968" i="2"/>
  <c r="H384" i="2"/>
  <c r="H1364" i="2"/>
  <c r="H401" i="2"/>
  <c r="H349" i="2"/>
  <c r="H236" i="2"/>
  <c r="BM1003" i="2"/>
  <c r="BM156" i="2"/>
  <c r="H1609" i="2"/>
  <c r="H1086" i="2"/>
  <c r="H1352" i="2"/>
  <c r="H488" i="2"/>
  <c r="H270" i="2"/>
  <c r="H192" i="2"/>
  <c r="H1595" i="2"/>
  <c r="H1143" i="2"/>
  <c r="H602" i="2"/>
  <c r="H714" i="2"/>
  <c r="H845" i="2"/>
  <c r="H1374" i="2"/>
  <c r="H876" i="2"/>
  <c r="H1244" i="2"/>
  <c r="H1231" i="2"/>
  <c r="H56" i="2"/>
  <c r="H18" i="2"/>
  <c r="H849" i="2"/>
  <c r="H827" i="2"/>
  <c r="H451" i="2"/>
  <c r="H1250" i="2"/>
  <c r="H510" i="2"/>
  <c r="H402" i="2"/>
  <c r="H588" i="2"/>
  <c r="H256" i="2"/>
  <c r="H1037" i="2"/>
  <c r="H358" i="2"/>
  <c r="H485" i="2"/>
  <c r="H561" i="2"/>
  <c r="H1500" i="2"/>
  <c r="H892" i="2"/>
  <c r="H408" i="2"/>
  <c r="H1006" i="2"/>
  <c r="H835" i="2"/>
  <c r="H1243" i="2"/>
  <c r="H145" i="2"/>
  <c r="H62" i="2"/>
  <c r="H168" i="2"/>
  <c r="H242" i="2"/>
  <c r="H3" i="2"/>
  <c r="H23" i="2"/>
  <c r="H662" i="2"/>
  <c r="H1205" i="2"/>
  <c r="H742" i="2"/>
  <c r="H838" i="2"/>
  <c r="H1376" i="2"/>
  <c r="H863" i="2"/>
  <c r="H476" i="2"/>
  <c r="H964" i="2"/>
  <c r="H1204" i="2"/>
  <c r="H627" i="2"/>
  <c r="H936" i="2"/>
  <c r="H1251" i="2"/>
  <c r="H1360" i="2"/>
  <c r="H539" i="2"/>
  <c r="H526" i="2"/>
  <c r="H130" i="2"/>
  <c r="H55" i="2"/>
  <c r="H60" i="2"/>
  <c r="BM1283" i="2"/>
  <c r="BM1388" i="2"/>
  <c r="BM1111" i="2"/>
  <c r="BM1284" i="2"/>
  <c r="BM1499" i="2"/>
  <c r="BM596" i="2"/>
  <c r="BM146" i="2"/>
  <c r="BM987" i="2"/>
  <c r="H755" i="2"/>
  <c r="H422" i="2"/>
  <c r="H1139" i="2"/>
  <c r="H1432" i="2"/>
  <c r="H366" i="2"/>
  <c r="H519" i="2"/>
  <c r="H249" i="2"/>
  <c r="H911" i="2"/>
  <c r="H326" i="2"/>
  <c r="H418" i="2"/>
  <c r="H471" i="2"/>
  <c r="H1425" i="2"/>
  <c r="H791" i="2"/>
  <c r="H357" i="2"/>
  <c r="H875" i="2"/>
  <c r="H740" i="2"/>
  <c r="H1124" i="2"/>
  <c r="H121" i="2"/>
  <c r="H201" i="2"/>
  <c r="H128" i="2"/>
  <c r="H200" i="2"/>
  <c r="H244" i="2"/>
  <c r="H15" i="2"/>
  <c r="H1578" i="2"/>
  <c r="H1122" i="2"/>
  <c r="H777" i="2"/>
  <c r="H1293" i="2"/>
  <c r="H779" i="2"/>
  <c r="H492" i="2"/>
  <c r="H871" i="2"/>
  <c r="H733" i="2"/>
  <c r="H1091" i="2"/>
  <c r="H745" i="2"/>
  <c r="H1529" i="2"/>
  <c r="H1150" i="2"/>
  <c r="H1260" i="2"/>
  <c r="H435" i="2"/>
  <c r="H132" i="2"/>
  <c r="H728" i="2"/>
  <c r="H59" i="2"/>
  <c r="BM1469" i="2"/>
  <c r="BM1247" i="2"/>
  <c r="BM1317" i="2"/>
  <c r="BM1012" i="2"/>
  <c r="BM1184" i="2"/>
  <c r="BM1389" i="2"/>
  <c r="BM1431" i="2"/>
  <c r="BM1602" i="2"/>
  <c r="BM559" i="2"/>
  <c r="BM506" i="2"/>
  <c r="BM153" i="2"/>
  <c r="H679" i="2"/>
  <c r="H1005" i="2"/>
  <c r="H1411" i="2"/>
  <c r="H252" i="2"/>
  <c r="H795" i="2"/>
  <c r="H355" i="2"/>
  <c r="H1335" i="2"/>
  <c r="H717" i="2"/>
  <c r="H760" i="2"/>
  <c r="H639" i="2"/>
  <c r="H105" i="2"/>
  <c r="H103" i="2"/>
  <c r="H157" i="2"/>
  <c r="H12" i="2"/>
  <c r="H1039" i="2"/>
  <c r="H726" i="2"/>
  <c r="H638" i="2"/>
  <c r="H721" i="2"/>
  <c r="H1029" i="2"/>
  <c r="H533" i="2"/>
  <c r="H126" i="2"/>
  <c r="H308" i="2"/>
  <c r="BM1427" i="2"/>
  <c r="BM1246" i="2"/>
  <c r="BM1319" i="2"/>
  <c r="BM1522" i="2"/>
  <c r="BM623" i="2"/>
  <c r="H361" i="2"/>
  <c r="H1233" i="2"/>
  <c r="H1433" i="2"/>
  <c r="H274" i="2"/>
  <c r="H342" i="2"/>
  <c r="H1236" i="2"/>
  <c r="H634" i="2"/>
  <c r="H676" i="2"/>
  <c r="H549" i="2"/>
  <c r="H858" i="2"/>
  <c r="H97" i="2"/>
  <c r="H550" i="2"/>
  <c r="H75" i="2"/>
  <c r="H124" i="2"/>
  <c r="H155" i="2"/>
  <c r="H9" i="2"/>
  <c r="H952" i="2"/>
  <c r="H1572" i="2"/>
  <c r="H718" i="2"/>
  <c r="H1113" i="2"/>
  <c r="H1481" i="2"/>
  <c r="H712" i="2"/>
  <c r="H842" i="2"/>
  <c r="H693" i="2"/>
  <c r="H1395" i="2"/>
  <c r="H920" i="2"/>
  <c r="H994" i="2"/>
  <c r="H282" i="2"/>
  <c r="H129" i="2"/>
  <c r="H345" i="2"/>
  <c r="H71" i="2"/>
  <c r="BM1392" i="2"/>
  <c r="BM1179" i="2"/>
  <c r="BM1286" i="2"/>
  <c r="BM977" i="2"/>
  <c r="BM1267" i="2"/>
  <c r="BM1223" i="2"/>
  <c r="BM1459" i="2"/>
  <c r="BM348" i="2"/>
  <c r="BM666" i="2"/>
  <c r="H391" i="2"/>
  <c r="H1338" i="2"/>
  <c r="H459" i="2"/>
  <c r="H301" i="2"/>
  <c r="H395" i="2"/>
  <c r="H335" i="2"/>
  <c r="H978" i="2"/>
  <c r="H287" i="2"/>
  <c r="H199" i="2"/>
  <c r="H1545" i="2"/>
  <c r="H670" i="2"/>
  <c r="H759" i="2"/>
  <c r="H1199" i="2"/>
  <c r="H500" i="2"/>
  <c r="H774" i="2"/>
  <c r="H971" i="2"/>
  <c r="H1465" i="2"/>
  <c r="H696" i="2"/>
  <c r="H1114" i="2"/>
  <c r="H352" i="2"/>
  <c r="H434" i="2"/>
  <c r="H63" i="2"/>
  <c r="BM1343" i="2"/>
  <c r="BM1082" i="2"/>
  <c r="BM1326" i="2"/>
  <c r="BM416" i="2"/>
  <c r="BM160" i="2"/>
  <c r="H599" i="2"/>
  <c r="H885" i="2"/>
  <c r="H1315" i="2"/>
  <c r="H414" i="2"/>
  <c r="H709" i="2"/>
  <c r="H296" i="2"/>
  <c r="H291" i="2"/>
  <c r="H540" i="2"/>
  <c r="H337" i="2"/>
  <c r="H783" i="2"/>
  <c r="H1115" i="2"/>
  <c r="H1202" i="2"/>
  <c r="H377" i="2"/>
  <c r="H1347" i="2"/>
  <c r="H617" i="2"/>
  <c r="H264" i="2"/>
  <c r="H279" i="2"/>
  <c r="H297" i="2"/>
  <c r="H1131" i="2"/>
  <c r="H566" i="2"/>
  <c r="H281" i="2"/>
  <c r="H592" i="2"/>
  <c r="H470" i="2"/>
  <c r="H756" i="2"/>
  <c r="H106" i="2"/>
  <c r="H544" i="2"/>
  <c r="H49" i="2"/>
  <c r="H96" i="2"/>
  <c r="H122" i="2"/>
  <c r="H8" i="2"/>
  <c r="H1420" i="2"/>
  <c r="H895" i="2"/>
  <c r="H1583" i="2"/>
  <c r="H1528" i="2"/>
  <c r="H680" i="2"/>
  <c r="H1028" i="2"/>
  <c r="H590" i="2"/>
  <c r="H1403" i="2"/>
  <c r="H651" i="2"/>
  <c r="H438" i="2"/>
  <c r="H741" i="2"/>
  <c r="H659" i="2"/>
  <c r="H1306" i="2"/>
  <c r="H647" i="2"/>
  <c r="H826" i="2"/>
  <c r="H891" i="2"/>
  <c r="H881" i="2"/>
  <c r="H234" i="2"/>
  <c r="H137" i="2"/>
  <c r="H273" i="2"/>
  <c r="H204" i="2"/>
  <c r="H398" i="2"/>
  <c r="BM1353" i="2"/>
  <c r="BM1226" i="2"/>
  <c r="BM846" i="2"/>
  <c r="BM1221" i="2"/>
  <c r="BM1156" i="2"/>
  <c r="BM1379" i="2"/>
  <c r="BM564" i="2"/>
  <c r="H1552" i="2"/>
  <c r="BM210" i="2"/>
  <c r="H1247" i="2"/>
  <c r="BM1299" i="2"/>
  <c r="H372" i="2"/>
  <c r="H1117" i="2"/>
  <c r="BM895" i="2"/>
  <c r="BM1169" i="2"/>
  <c r="BM993" i="2"/>
  <c r="BM1028" i="2"/>
  <c r="BM1307" i="2"/>
  <c r="BM659" i="2"/>
  <c r="BM1595" i="2"/>
  <c r="BM273" i="2"/>
  <c r="BM71" i="2"/>
  <c r="BM1387" i="2"/>
  <c r="BM1192" i="2"/>
  <c r="BM988" i="2"/>
  <c r="H851" i="2"/>
  <c r="H818" i="2"/>
  <c r="BM1508" i="2"/>
  <c r="BM1445" i="2"/>
  <c r="BM1196" i="2"/>
  <c r="H872" i="2"/>
  <c r="BM498" i="2"/>
  <c r="BM1292" i="2"/>
  <c r="BM1443" i="2"/>
  <c r="BM1352" i="2"/>
  <c r="BM1305" i="2"/>
  <c r="BM413" i="2"/>
  <c r="H900" i="2"/>
  <c r="BM635" i="2"/>
  <c r="H934" i="2"/>
  <c r="BM1001" i="2"/>
  <c r="BM1396" i="2"/>
  <c r="H1437" i="2"/>
  <c r="H1317" i="2"/>
  <c r="H765" i="2"/>
  <c r="H1208" i="2"/>
  <c r="H656" i="2"/>
  <c r="BM1390" i="2"/>
  <c r="H987" i="2"/>
  <c r="BM1375" i="2"/>
  <c r="H1450" i="2"/>
  <c r="BM1306" i="2"/>
  <c r="H1311" i="2"/>
  <c r="BM1071" i="2"/>
  <c r="BM586" i="2"/>
  <c r="H784" i="2"/>
  <c r="BM1047" i="2"/>
  <c r="H822" i="2"/>
  <c r="BM1075" i="2"/>
  <c r="H782" i="2"/>
  <c r="BM314" i="2"/>
  <c r="H532" i="2"/>
  <c r="H731" i="2"/>
  <c r="H974" i="2"/>
  <c r="H1502" i="2"/>
  <c r="BM692" i="2"/>
  <c r="BM569" i="2"/>
  <c r="H1602" i="2"/>
  <c r="BM179" i="2"/>
  <c r="BM630" i="2"/>
  <c r="BM628" i="2"/>
  <c r="H150" i="2"/>
  <c r="BM1560" i="2"/>
  <c r="BM618" i="2"/>
  <c r="BM234" i="2"/>
  <c r="H225" i="2"/>
  <c r="BM1493" i="2"/>
  <c r="H719" i="2"/>
  <c r="BM840" i="2"/>
  <c r="BM607" i="2"/>
  <c r="BM713" i="2"/>
  <c r="BM137" i="2"/>
  <c r="BM1468" i="2"/>
  <c r="BM278" i="2"/>
  <c r="H1161" i="2"/>
  <c r="BM1629" i="2"/>
  <c r="BM1112" i="2"/>
  <c r="BM1398" i="2"/>
  <c r="BM560" i="2"/>
  <c r="H915" i="2"/>
  <c r="BM1110" i="2"/>
  <c r="BM1134" i="2"/>
  <c r="BM1086" i="2"/>
  <c r="BM286" i="2"/>
  <c r="H1003" i="2"/>
  <c r="BM1070" i="2"/>
  <c r="BM398" i="2"/>
  <c r="BM1597" i="2"/>
  <c r="BM1060" i="2"/>
  <c r="H866" i="2"/>
  <c r="H109" i="2"/>
  <c r="BM680" i="2"/>
  <c r="BM1543" i="2"/>
  <c r="BM1571" i="2"/>
  <c r="BM268" i="2"/>
  <c r="H294" i="2"/>
  <c r="BM118" i="2"/>
  <c r="BM1470" i="2"/>
  <c r="BM1604" i="2"/>
  <c r="BM1598" i="2"/>
  <c r="H1008" i="2"/>
  <c r="H1327" i="2"/>
  <c r="H1379" i="2"/>
  <c r="H123" i="2"/>
  <c r="BM1417" i="2"/>
  <c r="H1142" i="2"/>
  <c r="BM512" i="2"/>
  <c r="BM1145" i="2"/>
  <c r="BM1334" i="2"/>
  <c r="BM468" i="2"/>
  <c r="BM1019" i="2"/>
  <c r="H1089" i="2"/>
  <c r="H1413" i="2"/>
  <c r="H1043" i="2"/>
  <c r="BM651" i="2"/>
  <c r="BM1073" i="2"/>
  <c r="BM1261" i="2"/>
  <c r="BM1309" i="2"/>
  <c r="BM1207" i="2"/>
  <c r="H1241" i="2"/>
  <c r="BM1074" i="2"/>
  <c r="H1076" i="2"/>
  <c r="H166" i="2"/>
  <c r="BM100" i="2"/>
  <c r="BM1585" i="2"/>
  <c r="H83" i="2"/>
  <c r="BM527" i="2"/>
  <c r="BM1512" i="2"/>
  <c r="H938" i="2"/>
  <c r="BM1313" i="2"/>
  <c r="BM1059" i="2"/>
  <c r="BM1584" i="2"/>
  <c r="H1162" i="2"/>
  <c r="BM292" i="2"/>
  <c r="H562" i="2"/>
  <c r="H1490" i="2"/>
  <c r="BM926" i="2"/>
  <c r="H817" i="2"/>
  <c r="BM741" i="2"/>
  <c r="BM1586" i="2"/>
  <c r="BM1581" i="2"/>
  <c r="BM738" i="2"/>
  <c r="BM548" i="2"/>
  <c r="BM579" i="2"/>
  <c r="BM253" i="2"/>
  <c r="H1522" i="2"/>
  <c r="BM773" i="2"/>
  <c r="BM1492" i="2"/>
  <c r="H1123" i="2"/>
  <c r="BM1418" i="2"/>
  <c r="H1168" i="2"/>
  <c r="BM1331" i="2"/>
  <c r="H778" i="2"/>
  <c r="BM1591" i="2"/>
  <c r="H723" i="2"/>
  <c r="BM942" i="2"/>
  <c r="BM176" i="2"/>
  <c r="H1471" i="2"/>
  <c r="BM1153" i="2"/>
  <c r="BM382" i="2"/>
  <c r="BM910" i="2"/>
  <c r="H1416" i="2"/>
  <c r="BM1092" i="2"/>
  <c r="BM460" i="2"/>
  <c r="BM921" i="2"/>
  <c r="BM1038" i="2"/>
  <c r="H1358" i="2"/>
  <c r="H160" i="2"/>
  <c r="H896" i="2"/>
  <c r="H1367" i="2"/>
  <c r="H318" i="2"/>
  <c r="BM1528" i="2"/>
  <c r="BM629" i="2"/>
  <c r="BM944" i="2"/>
  <c r="BM972" i="2"/>
  <c r="H1163" i="2"/>
  <c r="H666" i="2"/>
  <c r="BM1249" i="2"/>
  <c r="BM923" i="2"/>
  <c r="BM1011" i="2"/>
  <c r="BM724" i="2"/>
  <c r="BM710" i="2"/>
  <c r="BM469" i="2"/>
  <c r="BM558" i="2"/>
  <c r="H320" i="2"/>
  <c r="BM507" i="2"/>
  <c r="H556" i="2"/>
  <c r="H1546" i="2"/>
  <c r="H356" i="2"/>
  <c r="BM1568" i="2"/>
  <c r="BM1126" i="2"/>
  <c r="BM172" i="2"/>
  <c r="H1482" i="2"/>
  <c r="BM1534" i="2"/>
  <c r="H940" i="2"/>
  <c r="H216" i="2"/>
  <c r="BM785" i="2"/>
  <c r="BM1056" i="2"/>
  <c r="BM899" i="2"/>
  <c r="H671" i="2"/>
  <c r="H1278" i="2"/>
  <c r="H275" i="2"/>
  <c r="BM1290" i="2"/>
  <c r="BM1176" i="2"/>
  <c r="H306" i="2"/>
  <c r="BM1268" i="2"/>
  <c r="BM1344" i="2"/>
  <c r="BM611" i="2"/>
  <c r="BM501" i="2"/>
  <c r="BM747" i="2"/>
  <c r="BM1505" i="2"/>
  <c r="H644" i="2"/>
  <c r="BM312" i="2"/>
  <c r="H1187" i="2"/>
  <c r="H1340" i="2"/>
  <c r="BM591" i="2"/>
  <c r="H1280" i="2"/>
  <c r="BM1405" i="2"/>
  <c r="BM450" i="2"/>
  <c r="BM1041" i="2"/>
  <c r="H855" i="2"/>
  <c r="BM1517" i="2"/>
  <c r="BM445" i="2"/>
  <c r="BM734" i="2"/>
  <c r="BM72" i="2"/>
  <c r="H1215" i="2"/>
  <c r="BM1093" i="2"/>
  <c r="BM836" i="2"/>
  <c r="BM1497" i="2"/>
  <c r="BM534" i="2"/>
  <c r="H794" i="2"/>
  <c r="H1447" i="2"/>
  <c r="BM1570" i="2"/>
  <c r="H188" i="2"/>
  <c r="H1246" i="2"/>
  <c r="BM171" i="2"/>
  <c r="H1179" i="2"/>
  <c r="H995" i="2"/>
  <c r="H748" i="2"/>
  <c r="H135" i="2"/>
  <c r="BM708" i="2"/>
  <c r="BM1178" i="2"/>
  <c r="BM1486" i="2"/>
  <c r="BM1525" i="2"/>
  <c r="BM61" i="2"/>
  <c r="H1068" i="2"/>
  <c r="H1148" i="2"/>
  <c r="BM1547" i="2"/>
  <c r="BM841" i="2"/>
  <c r="BM967" i="2"/>
  <c r="BM1630" i="2"/>
  <c r="BM185" i="2"/>
  <c r="BM1054" i="2"/>
  <c r="BM1496" i="2"/>
  <c r="H1101" i="2"/>
  <c r="BM1532" i="2"/>
  <c r="BM557" i="2"/>
  <c r="BM125" i="2"/>
  <c r="H1276" i="2"/>
  <c r="BM1255" i="2"/>
  <c r="BM1077" i="2"/>
  <c r="BM1410" i="2"/>
  <c r="BM1453" i="2"/>
  <c r="BM136" i="2"/>
  <c r="H1042" i="2"/>
  <c r="H1062" i="2"/>
  <c r="BM1341" i="2"/>
  <c r="BM1587" i="2"/>
  <c r="BM986" i="2"/>
  <c r="BM1631" i="2"/>
  <c r="BM170" i="2"/>
  <c r="H1459" i="2"/>
  <c r="H846" i="2"/>
  <c r="BM1329" i="2"/>
  <c r="BM186" i="2"/>
  <c r="H255" i="2"/>
  <c r="BM916" i="2"/>
  <c r="BM1409" i="2"/>
  <c r="H1267" i="2"/>
  <c r="BM1330" i="2"/>
  <c r="H1223" i="2"/>
  <c r="H1183" i="2"/>
  <c r="BM1561" i="2"/>
  <c r="H1156" i="2"/>
  <c r="H665" i="2"/>
  <c r="H1274" i="2"/>
  <c r="BM1172" i="2"/>
  <c r="BM1509" i="2"/>
  <c r="BM1095" i="2"/>
  <c r="BM1365" i="2"/>
  <c r="BM114" i="2"/>
  <c r="H1140" i="2"/>
  <c r="H980" i="2"/>
  <c r="BM1466" i="2"/>
  <c r="BM956" i="2"/>
  <c r="BM800" i="2"/>
  <c r="BM904" i="2"/>
  <c r="BM457" i="2"/>
  <c r="BM546" i="2"/>
  <c r="H1294" i="2"/>
  <c r="H1289" i="2"/>
  <c r="H820" i="2"/>
  <c r="H221" i="2"/>
  <c r="BM1188" i="2"/>
  <c r="H1372" i="2"/>
  <c r="BM183" i="2"/>
  <c r="H1024" i="2"/>
  <c r="BM148" i="2"/>
  <c r="H941" i="2"/>
  <c r="BM606" i="2"/>
  <c r="H642" i="2"/>
  <c r="H1175" i="2"/>
  <c r="H74" i="2"/>
  <c r="BM1083" i="2"/>
  <c r="BM1446" i="2"/>
  <c r="BM1407" i="2"/>
  <c r="BM891" i="2"/>
  <c r="BM91" i="2"/>
  <c r="H1063" i="2"/>
  <c r="BM1333" i="2"/>
  <c r="BM864" i="2"/>
  <c r="BM979" i="2"/>
  <c r="BM722" i="2"/>
  <c r="H381" i="2"/>
  <c r="BM381" i="2"/>
  <c r="BM443" i="2"/>
  <c r="BM882" i="2"/>
  <c r="BM758" i="2"/>
  <c r="BM712" i="2"/>
  <c r="H1548" i="2"/>
  <c r="BM952" i="2"/>
  <c r="BM169" i="2"/>
  <c r="BM1203" i="2"/>
  <c r="H1203" i="2"/>
  <c r="BM985" i="2"/>
  <c r="BM1460" i="2"/>
  <c r="BM393" i="2"/>
  <c r="BM259" i="2"/>
  <c r="H477" i="2"/>
  <c r="H156" i="2"/>
  <c r="BM1085" i="2"/>
  <c r="BM863" i="2"/>
  <c r="BM580" i="2"/>
  <c r="BM936" i="2"/>
  <c r="BM180" i="2"/>
  <c r="BM1197" i="2"/>
  <c r="BM1393" i="2"/>
  <c r="BM1224" i="2"/>
  <c r="BM496" i="2"/>
  <c r="BM213" i="2"/>
  <c r="H1281" i="2"/>
  <c r="BM1281" i="2"/>
  <c r="H762" i="2"/>
  <c r="BM762" i="2"/>
  <c r="H700" i="2"/>
  <c r="BM700" i="2"/>
  <c r="H517" i="2"/>
  <c r="BM517" i="2"/>
  <c r="H1511" i="2"/>
  <c r="BM1511" i="2"/>
  <c r="H1048" i="2"/>
  <c r="BM1048" i="2"/>
  <c r="BM816" i="2"/>
  <c r="H1436" i="2"/>
  <c r="BM1436" i="2"/>
  <c r="H475" i="2"/>
  <c r="BM475" i="2"/>
  <c r="BM434" i="2"/>
  <c r="H1252" i="2"/>
  <c r="BM1252" i="2"/>
  <c r="BM948" i="2"/>
  <c r="BM819" i="2"/>
  <c r="BM603" i="2"/>
  <c r="H657" i="2"/>
  <c r="H513" i="2"/>
  <c r="BM513" i="2"/>
  <c r="BM1055" i="2"/>
  <c r="H1055" i="2"/>
  <c r="BM847" i="2"/>
  <c r="BM982" i="2"/>
  <c r="BM779" i="2"/>
  <c r="BM436" i="2"/>
  <c r="BM1256" i="2"/>
  <c r="BM1147" i="2"/>
  <c r="BM182" i="2"/>
  <c r="H955" i="2"/>
  <c r="H859" i="2"/>
  <c r="BM943" i="2"/>
  <c r="H943" i="2"/>
  <c r="BM946" i="2"/>
  <c r="H946" i="2"/>
  <c r="BM133" i="2"/>
  <c r="H133" i="2"/>
  <c r="BM803" i="2"/>
  <c r="BM638" i="2"/>
  <c r="BM440" i="2"/>
  <c r="BM536" i="2"/>
  <c r="BM132" i="2"/>
  <c r="BM1580" i="2"/>
  <c r="BM1574" i="2"/>
  <c r="BM1415" i="2"/>
  <c r="BM1066" i="2"/>
  <c r="BM162" i="2"/>
  <c r="BM1441" i="2"/>
  <c r="H1441" i="2"/>
  <c r="H884" i="2"/>
  <c r="BM884" i="2"/>
  <c r="H576" i="2"/>
  <c r="BM576" i="2"/>
  <c r="H654" i="2"/>
  <c r="BM654" i="2"/>
  <c r="H1616" i="2"/>
  <c r="BM1616" i="2"/>
  <c r="H897" i="2"/>
  <c r="BM897" i="2"/>
  <c r="H957" i="2"/>
  <c r="BM957" i="2"/>
  <c r="H608" i="2"/>
  <c r="BM608" i="2"/>
  <c r="BM627" i="2"/>
  <c r="H682" i="2"/>
  <c r="BM682" i="2"/>
  <c r="H388" i="2"/>
  <c r="BM388" i="2"/>
  <c r="BM1376" i="2"/>
  <c r="BM345" i="2"/>
  <c r="H1592" i="2"/>
  <c r="BM1592" i="2"/>
  <c r="H637" i="2"/>
  <c r="BM637" i="2"/>
  <c r="BM526" i="2"/>
  <c r="H1359" i="2"/>
  <c r="BM1359" i="2"/>
  <c r="BM1237" i="2"/>
  <c r="BM1408" i="2"/>
  <c r="BM203" i="2"/>
  <c r="BM1572" i="2"/>
  <c r="BM282" i="2"/>
  <c r="H1283" i="2"/>
  <c r="BM1198" i="2"/>
  <c r="H1240" i="2"/>
  <c r="BM1240" i="2"/>
  <c r="H1316" i="2"/>
  <c r="BM1316" i="2"/>
  <c r="H110" i="2"/>
  <c r="BM110" i="2"/>
  <c r="H139" i="2"/>
  <c r="BM139" i="2"/>
  <c r="BM842" i="2"/>
  <c r="BM1260" i="2"/>
  <c r="BM1157" i="2"/>
  <c r="BM194" i="2"/>
  <c r="H194" i="2"/>
  <c r="BM1463" i="2"/>
  <c r="BM964" i="2"/>
  <c r="BM209" i="2"/>
  <c r="BM1118" i="2"/>
  <c r="H463" i="2"/>
  <c r="BM463" i="2"/>
  <c r="BM1122" i="2"/>
  <c r="BM1218" i="2"/>
  <c r="H1218" i="2"/>
  <c r="BM1072" i="2"/>
  <c r="BM375" i="2"/>
  <c r="BM933" i="2"/>
  <c r="H933" i="2"/>
  <c r="H1232" i="2"/>
  <c r="BM1232" i="2"/>
  <c r="BM1039" i="2"/>
  <c r="BM687" i="2"/>
  <c r="BM55" i="2"/>
  <c r="BM1035" i="2"/>
  <c r="BM309" i="2"/>
  <c r="H1088" i="2"/>
  <c r="H1577" i="2"/>
  <c r="H88" i="2"/>
  <c r="BM908" i="2"/>
  <c r="H908" i="2"/>
  <c r="BM116" i="2"/>
  <c r="H116" i="2"/>
  <c r="BM718" i="2"/>
  <c r="BM572" i="2"/>
  <c r="BM129" i="2"/>
  <c r="H1388" i="2"/>
  <c r="H1424" i="2"/>
  <c r="BM1424" i="2"/>
  <c r="H1588" i="2"/>
  <c r="BM1588" i="2"/>
  <c r="H521" i="2"/>
  <c r="BM1235" i="2"/>
  <c r="H1361" i="2"/>
  <c r="BM1361" i="2"/>
  <c r="H1404" i="2"/>
  <c r="BM1404" i="2"/>
  <c r="H1475" i="2"/>
  <c r="BM1475" i="2"/>
  <c r="H1238" i="2"/>
  <c r="BM1238" i="2"/>
  <c r="H1551" i="2"/>
  <c r="BM1551" i="2"/>
  <c r="BM1053" i="2"/>
  <c r="BM703" i="2"/>
  <c r="BM641" i="2"/>
  <c r="BM551" i="2"/>
  <c r="BM1518" i="2"/>
  <c r="BM58" i="2"/>
  <c r="H1257" i="2"/>
  <c r="BM1257" i="2"/>
  <c r="H1201" i="2"/>
  <c r="BM1201" i="2"/>
  <c r="H1501" i="2"/>
  <c r="BM1501" i="2"/>
  <c r="H144" i="2"/>
  <c r="BM144" i="2"/>
  <c r="BM1081" i="2"/>
  <c r="BM1349" i="2"/>
  <c r="BM961" i="2"/>
  <c r="BM984" i="2"/>
  <c r="H898" i="2"/>
  <c r="H1212" i="2"/>
  <c r="H720" i="2"/>
  <c r="BM1596" i="2"/>
  <c r="BM600" i="2"/>
  <c r="BM1377" i="2"/>
  <c r="BM79" i="2"/>
  <c r="H1221" i="2"/>
  <c r="H564" i="2"/>
  <c r="H1485" i="2"/>
  <c r="BM1485" i="2"/>
  <c r="H1229" i="2"/>
  <c r="BM1229" i="2"/>
  <c r="H1266" i="2"/>
  <c r="BM1266" i="2"/>
  <c r="H1154" i="2"/>
  <c r="BM1154" i="2"/>
  <c r="H1090" i="2"/>
  <c r="BM1090" i="2"/>
  <c r="H1170" i="2"/>
  <c r="BM1170" i="2"/>
  <c r="H1181" i="2"/>
  <c r="BM1181" i="2"/>
  <c r="H1426" i="2"/>
  <c r="BM1426" i="2"/>
  <c r="H883" i="2"/>
  <c r="BM883" i="2"/>
  <c r="H142" i="2"/>
  <c r="BM142" i="2"/>
  <c r="H163" i="2"/>
  <c r="BM163" i="2"/>
  <c r="BM1058" i="2"/>
  <c r="BM1258" i="2"/>
  <c r="BM1356" i="2"/>
  <c r="BM905" i="2"/>
  <c r="BM937" i="2"/>
  <c r="BM1619" i="2"/>
  <c r="BM159" i="2"/>
  <c r="H834" i="2"/>
  <c r="BM834" i="2"/>
  <c r="H1618" i="2"/>
  <c r="BM1618" i="2"/>
  <c r="H1533" i="2"/>
  <c r="BM1533" i="2"/>
  <c r="H511" i="2"/>
  <c r="BM511" i="2"/>
  <c r="H461" i="2"/>
  <c r="BM461" i="2"/>
  <c r="BM1029" i="2"/>
  <c r="H962" i="2"/>
  <c r="BM962" i="2"/>
  <c r="H582" i="2"/>
  <c r="BM582" i="2"/>
  <c r="BM1529" i="2"/>
  <c r="H1477" i="2"/>
  <c r="BM1477" i="2"/>
  <c r="H147" i="2"/>
  <c r="BM147" i="2"/>
  <c r="BM435" i="2"/>
  <c r="BM1360" i="2"/>
  <c r="BM1506" i="2"/>
  <c r="H729" i="2"/>
  <c r="BM871" i="2"/>
  <c r="BM804" i="2"/>
  <c r="BM383" i="2"/>
  <c r="BM612" i="2"/>
  <c r="H598" i="2"/>
  <c r="BM77" i="2"/>
  <c r="H1285" i="2"/>
  <c r="BM1285" i="2"/>
  <c r="H1474" i="2"/>
  <c r="BM64" i="2"/>
  <c r="H1213" i="2"/>
  <c r="BM1213" i="2"/>
  <c r="BM1130" i="2"/>
  <c r="BM1422" i="2"/>
  <c r="BM667" i="2"/>
  <c r="H667" i="2"/>
  <c r="H1295" i="2"/>
  <c r="BM1295" i="2"/>
  <c r="BM704" i="2"/>
  <c r="H1519" i="2"/>
  <c r="H299" i="2"/>
  <c r="BM648" i="2"/>
  <c r="BM486" i="2"/>
  <c r="BM1106" i="2"/>
  <c r="BM1479" i="2"/>
  <c r="BM539" i="2"/>
  <c r="BM428" i="2"/>
  <c r="BM65" i="2"/>
  <c r="H1180" i="2"/>
  <c r="H465" i="2"/>
  <c r="H1429" i="2"/>
  <c r="BM1429" i="2"/>
  <c r="H1200" i="2"/>
  <c r="BM1200" i="2"/>
  <c r="H1128" i="2"/>
  <c r="BM1128" i="2"/>
  <c r="H1109" i="2"/>
  <c r="BM1109" i="2"/>
  <c r="H862" i="2"/>
  <c r="BM862" i="2"/>
  <c r="H678" i="2"/>
  <c r="BM678" i="2"/>
  <c r="BM1032" i="2"/>
  <c r="BM1155" i="2"/>
  <c r="BM1298" i="2"/>
  <c r="BM1435" i="2"/>
  <c r="BM844" i="2"/>
  <c r="BM914" i="2"/>
  <c r="BM1623" i="2"/>
  <c r="BM174" i="2"/>
  <c r="H140" i="2"/>
  <c r="BM140" i="2"/>
  <c r="BM1251" i="2"/>
  <c r="H951" i="2"/>
  <c r="BM951" i="2"/>
  <c r="H1030" i="2"/>
  <c r="BM1030" i="2"/>
  <c r="H1033" i="2"/>
  <c r="BM1033" i="2"/>
  <c r="H1119" i="2"/>
  <c r="BM1119" i="2"/>
  <c r="H390" i="2"/>
  <c r="BM390" i="2"/>
  <c r="H673" i="2"/>
  <c r="BM673" i="2"/>
  <c r="BM922" i="2"/>
  <c r="H861" i="2"/>
  <c r="BM861" i="2"/>
  <c r="H394" i="2"/>
  <c r="BM394" i="2"/>
  <c r="BM1150" i="2"/>
  <c r="BM130" i="2"/>
  <c r="H924" i="2"/>
  <c r="BM924" i="2"/>
  <c r="H990" i="2"/>
  <c r="BM990" i="2"/>
  <c r="BM1573" i="2"/>
  <c r="BM728" i="2"/>
  <c r="H1614" i="2"/>
  <c r="BM1614" i="2"/>
  <c r="H1342" i="2"/>
  <c r="BM1342" i="2"/>
  <c r="H749" i="2"/>
  <c r="BM749" i="2"/>
  <c r="BM1544" i="2"/>
  <c r="BM1483" i="2"/>
  <c r="H1489" i="2"/>
  <c r="BM1489" i="2"/>
  <c r="H610" i="2"/>
  <c r="BM610" i="2"/>
  <c r="H1096" i="2"/>
  <c r="BM1096" i="2"/>
  <c r="BM476" i="2"/>
  <c r="BM920" i="2"/>
  <c r="H1610" i="2"/>
  <c r="BM1610" i="2"/>
  <c r="H1476" i="2"/>
  <c r="BM1476" i="2"/>
  <c r="H1606" i="2"/>
  <c r="BM1606" i="2"/>
  <c r="BM1455" i="2"/>
  <c r="BM1593" i="2"/>
  <c r="BM1578" i="2"/>
  <c r="BM492" i="2"/>
  <c r="H1600" i="2"/>
  <c r="BM1600" i="2"/>
  <c r="H1402" i="2"/>
  <c r="BM1402" i="2"/>
  <c r="H1399" i="2"/>
  <c r="BM1399" i="2"/>
  <c r="H1108" i="2"/>
  <c r="BM1108" i="2"/>
  <c r="H1164" i="2"/>
  <c r="BM1164" i="2"/>
  <c r="H620" i="2"/>
  <c r="BM620" i="2"/>
  <c r="H437" i="2"/>
  <c r="BM437" i="2"/>
  <c r="H226" i="2"/>
  <c r="BM226" i="2"/>
  <c r="H317" i="2"/>
  <c r="BM317" i="2"/>
  <c r="BM1569" i="2"/>
  <c r="H1336" i="2"/>
  <c r="BM1336" i="2"/>
  <c r="H315" i="2"/>
  <c r="BM315" i="2"/>
  <c r="BM1293" i="2"/>
  <c r="BM1481" i="2"/>
  <c r="H1400" i="2"/>
  <c r="BM1400" i="2"/>
  <c r="H1137" i="2"/>
  <c r="BM1137" i="2"/>
  <c r="H577" i="2"/>
  <c r="BM577" i="2"/>
  <c r="H269" i="2"/>
  <c r="BM269" i="2"/>
  <c r="BM1531" i="2"/>
  <c r="BM1113" i="2"/>
  <c r="BM1314" i="2"/>
  <c r="BM220" i="2"/>
  <c r="BM1473" i="2"/>
  <c r="BM777" i="2"/>
  <c r="BM1217" i="2"/>
  <c r="BM352" i="2"/>
  <c r="BM1091" i="2"/>
  <c r="BM839" i="2"/>
  <c r="BM994" i="2"/>
  <c r="BM1382" i="2"/>
  <c r="BM407" i="2"/>
  <c r="BM1538" i="2"/>
  <c r="BM907" i="2"/>
  <c r="H907" i="2"/>
  <c r="BM1582" i="2"/>
  <c r="H1444" i="2"/>
  <c r="H82" i="2"/>
  <c r="BM480" i="2"/>
  <c r="H1348" i="2"/>
  <c r="BM1348" i="2"/>
  <c r="BM877" i="2"/>
  <c r="H1452" i="2"/>
  <c r="H509" i="2"/>
  <c r="H239" i="2"/>
  <c r="H802" i="2"/>
  <c r="BM802" i="2"/>
  <c r="H1004" i="2"/>
  <c r="BM1004" i="2"/>
  <c r="H1228" i="2"/>
  <c r="BM1228" i="2"/>
  <c r="H831" i="2"/>
  <c r="BM831" i="2"/>
  <c r="H1521" i="2"/>
  <c r="BM1521" i="2"/>
  <c r="H187" i="2"/>
  <c r="BM187" i="2"/>
  <c r="BM768" i="2"/>
  <c r="BM1371" i="2"/>
  <c r="BM950" i="2"/>
  <c r="BM1439" i="2"/>
  <c r="BM1464" i="2"/>
  <c r="BM772" i="2"/>
  <c r="BM343" i="2"/>
  <c r="BM60" i="2"/>
  <c r="H1146" i="2"/>
  <c r="H374" i="2"/>
  <c r="H1384" i="2"/>
  <c r="BM1384" i="2"/>
  <c r="H1046" i="2"/>
  <c r="BM1046" i="2"/>
  <c r="H1135" i="2"/>
  <c r="BM1135" i="2"/>
  <c r="H1023" i="2"/>
  <c r="BM1023" i="2"/>
  <c r="H1040" i="2"/>
  <c r="BM1040" i="2"/>
  <c r="H909" i="2"/>
  <c r="BM909" i="2"/>
  <c r="H1051" i="2"/>
  <c r="BM1051" i="2"/>
  <c r="H1288" i="2"/>
  <c r="BM1288" i="2"/>
  <c r="H879" i="2"/>
  <c r="BM879" i="2"/>
  <c r="H295" i="2"/>
  <c r="BM295" i="2"/>
  <c r="H574" i="2"/>
  <c r="BM574" i="2"/>
  <c r="H191" i="2"/>
  <c r="BM191" i="2"/>
  <c r="BM1615" i="2"/>
  <c r="BM1242" i="2"/>
  <c r="BM939" i="2"/>
  <c r="BM801" i="2"/>
  <c r="BM965" i="2"/>
  <c r="BM930" i="2"/>
  <c r="H769" i="2"/>
  <c r="BM769" i="2"/>
  <c r="H806" i="2"/>
  <c r="BM806" i="2"/>
  <c r="H1498" i="2"/>
  <c r="BM1498" i="2"/>
  <c r="H1321" i="2"/>
  <c r="BM1321" i="2"/>
  <c r="H332" i="2"/>
  <c r="BM332" i="2"/>
  <c r="H640" i="2"/>
  <c r="BM640" i="2"/>
  <c r="H489" i="2"/>
  <c r="BM489" i="2"/>
  <c r="H243" i="2"/>
  <c r="BM243" i="2"/>
  <c r="H277" i="2"/>
  <c r="BM277" i="2"/>
  <c r="H1190" i="2"/>
  <c r="BM1190" i="2"/>
  <c r="BM1395" i="2"/>
  <c r="H1310" i="2"/>
  <c r="BM1310" i="2"/>
  <c r="BM1204" i="2"/>
  <c r="BM849" i="2"/>
  <c r="BM732" i="2"/>
  <c r="H625" i="2"/>
  <c r="BM625" i="2"/>
  <c r="H1152" i="2"/>
  <c r="BM991" i="2"/>
  <c r="BM745" i="2"/>
  <c r="BM928" i="2"/>
  <c r="H1487" i="2"/>
  <c r="BM693" i="2"/>
  <c r="BM1067" i="2"/>
  <c r="H1370" i="2"/>
  <c r="H444" i="2"/>
  <c r="H202" i="2"/>
  <c r="H689" i="2"/>
  <c r="BM689" i="2"/>
  <c r="H966" i="2"/>
  <c r="BM966" i="2"/>
  <c r="H1120" i="2"/>
  <c r="BM1120" i="2"/>
  <c r="H797" i="2"/>
  <c r="BM797" i="2"/>
  <c r="H570" i="2"/>
  <c r="BM570" i="2"/>
  <c r="H158" i="2"/>
  <c r="BM158" i="2"/>
  <c r="BM1472" i="2"/>
  <c r="BM1549" i="2"/>
  <c r="BM733" i="2"/>
  <c r="BM1383" i="2"/>
  <c r="BM668" i="2"/>
  <c r="BM111" i="2"/>
  <c r="BM59" i="2"/>
  <c r="H1328" i="2"/>
  <c r="BM1328" i="2"/>
  <c r="H973" i="2"/>
  <c r="BM973" i="2"/>
  <c r="H812" i="2"/>
  <c r="BM812" i="2"/>
  <c r="H981" i="2"/>
  <c r="BM981" i="2"/>
  <c r="H338" i="2"/>
  <c r="BM338" i="2"/>
  <c r="H215" i="2"/>
  <c r="BM215" i="2"/>
  <c r="BM1609" i="2"/>
  <c r="BM1165" i="2"/>
  <c r="BM1194" i="2"/>
  <c r="BM869" i="2"/>
  <c r="BM766" i="2"/>
  <c r="BM894" i="2"/>
  <c r="BM1605" i="2"/>
  <c r="BM1403" i="2"/>
  <c r="BM826" i="2"/>
  <c r="H1394" i="2"/>
  <c r="BM970" i="2"/>
  <c r="BM1420" i="2"/>
  <c r="BM1103" i="2"/>
  <c r="BM616" i="2"/>
  <c r="BM175" i="2"/>
  <c r="H1389" i="2"/>
  <c r="H559" i="2"/>
  <c r="BM406" i="2"/>
  <c r="BM1220" i="2"/>
  <c r="BM674" i="2"/>
  <c r="BM1583" i="2"/>
  <c r="BM996" i="2"/>
  <c r="BM438" i="2"/>
  <c r="BM604" i="2"/>
  <c r="BM881" i="2"/>
  <c r="H1326" i="2"/>
  <c r="BM1320" i="2"/>
  <c r="BM1079" i="2"/>
  <c r="BM154" i="2"/>
  <c r="BM613" i="2"/>
  <c r="BM177" i="2"/>
  <c r="H1254" i="2"/>
  <c r="BM830" i="2"/>
  <c r="H1514" i="2"/>
  <c r="H1234" i="2"/>
  <c r="BM1451" i="2"/>
  <c r="BM590" i="2"/>
  <c r="BM1553" i="2"/>
  <c r="BM647" i="2"/>
  <c r="BM198" i="2"/>
  <c r="BM204" i="2"/>
  <c r="H1222" i="2"/>
  <c r="H1319" i="2"/>
  <c r="H1177" i="2"/>
  <c r="BM1177" i="2"/>
  <c r="H1625" i="2"/>
  <c r="BM1625" i="2"/>
  <c r="BM726" i="2"/>
  <c r="BM721" i="2"/>
  <c r="BM662" i="2"/>
  <c r="BM63" i="2"/>
  <c r="BM533" i="2"/>
  <c r="H623" i="2"/>
  <c r="BM1545" i="2"/>
  <c r="BM774" i="2"/>
  <c r="BM1559" i="2"/>
  <c r="BM126" i="2"/>
  <c r="H1613" i="2"/>
  <c r="BM1613" i="2"/>
  <c r="H1193" i="2"/>
  <c r="BM1193" i="2"/>
  <c r="BM953" i="2"/>
  <c r="H953" i="2"/>
  <c r="H1456" i="2"/>
  <c r="BM1456" i="2"/>
  <c r="BM850" i="2"/>
  <c r="H850" i="2"/>
  <c r="H1107" i="2"/>
  <c r="BM1107" i="2"/>
  <c r="H1611" i="2"/>
  <c r="BM1611" i="2"/>
  <c r="H992" i="2"/>
  <c r="BM992" i="2"/>
  <c r="H1381" i="2"/>
  <c r="BM1381" i="2"/>
  <c r="H811" i="2"/>
  <c r="BM811" i="2"/>
  <c r="BM152" i="2"/>
  <c r="H152" i="2"/>
  <c r="BM189" i="2"/>
  <c r="H189" i="2"/>
  <c r="H1555" i="2"/>
  <c r="BM1555" i="2"/>
  <c r="H1535" i="2"/>
  <c r="BM1535" i="2"/>
  <c r="H92" i="2"/>
  <c r="BM92" i="2"/>
  <c r="BM838" i="2"/>
  <c r="H1557" i="2"/>
  <c r="BM1557" i="2"/>
  <c r="BM886" i="2"/>
  <c r="H886" i="2"/>
  <c r="H761" i="2"/>
  <c r="BM761" i="2"/>
  <c r="BM81" i="2"/>
  <c r="H81" i="2"/>
  <c r="BM1275" i="2"/>
  <c r="H1275" i="2"/>
  <c r="BM793" i="2"/>
  <c r="H793" i="2"/>
  <c r="H516" i="2"/>
  <c r="BM516" i="2"/>
  <c r="H1503" i="2"/>
  <c r="BM1503" i="2"/>
  <c r="BM1017" i="2"/>
  <c r="H1017" i="2"/>
  <c r="H325" i="2"/>
  <c r="BM325" i="2"/>
  <c r="H1034" i="2"/>
  <c r="BM1034" i="2"/>
  <c r="BM807" i="2"/>
  <c r="H807" i="2"/>
  <c r="H1537" i="2"/>
  <c r="BM1537" i="2"/>
  <c r="H1626" i="2"/>
  <c r="BM1626" i="2"/>
  <c r="H70" i="2"/>
  <c r="H752" i="2"/>
  <c r="BM752" i="2"/>
  <c r="H664" i="2"/>
  <c r="BM664" i="2"/>
  <c r="BM518" i="2"/>
  <c r="H518" i="2"/>
  <c r="BM614" i="2"/>
  <c r="H614" i="2"/>
  <c r="BM1438" i="2"/>
  <c r="H1438" i="2"/>
  <c r="BM605" i="2"/>
  <c r="H605" i="2"/>
  <c r="H1263" i="2"/>
  <c r="BM1263" i="2"/>
  <c r="H1576" i="2"/>
  <c r="BM1576" i="2"/>
  <c r="BM260" i="2"/>
  <c r="H260" i="2"/>
  <c r="BM76" i="2"/>
  <c r="H76" i="2"/>
  <c r="BM1114" i="2"/>
  <c r="BM308" i="2"/>
  <c r="H1012" i="2"/>
  <c r="H506" i="2"/>
  <c r="BM1078" i="2"/>
  <c r="H1078" i="2"/>
  <c r="H1527" i="2"/>
  <c r="BM1527" i="2"/>
  <c r="BM1494" i="2"/>
  <c r="H1494" i="2"/>
  <c r="H1539" i="2"/>
  <c r="BM1539" i="2"/>
  <c r="BM1589" i="2"/>
  <c r="H1589" i="2"/>
  <c r="BM798" i="2"/>
  <c r="H798" i="2"/>
  <c r="BM824" i="2"/>
  <c r="H824" i="2"/>
  <c r="H1495" i="2"/>
  <c r="BM1495" i="2"/>
  <c r="BM935" i="2"/>
  <c r="H935" i="2"/>
  <c r="BM1100" i="2"/>
  <c r="H1100" i="2"/>
  <c r="BM1002" i="2"/>
  <c r="H1002" i="2"/>
  <c r="H1628" i="2"/>
  <c r="BM1628" i="2"/>
  <c r="BM262" i="2"/>
  <c r="H262" i="2"/>
  <c r="BM392" i="2"/>
  <c r="H392" i="2"/>
  <c r="BM224" i="2"/>
  <c r="H224" i="2"/>
  <c r="H753" i="2"/>
  <c r="BM753" i="2"/>
  <c r="H1116" i="2"/>
  <c r="BM1116" i="2"/>
  <c r="H1225" i="2"/>
  <c r="BM1225" i="2"/>
  <c r="H1484" i="2"/>
  <c r="BM1484" i="2"/>
  <c r="H1277" i="2"/>
  <c r="BM1277" i="2"/>
  <c r="H649" i="2"/>
  <c r="BM649" i="2"/>
  <c r="H102" i="2"/>
  <c r="BM102" i="2"/>
  <c r="H808" i="2"/>
  <c r="BM808" i="2"/>
  <c r="BM248" i="2"/>
  <c r="H248" i="2"/>
  <c r="H1607" i="2"/>
  <c r="BM1607" i="2"/>
  <c r="H1385" i="2"/>
  <c r="BM1385" i="2"/>
  <c r="BM184" i="2"/>
  <c r="H184" i="2"/>
  <c r="BM868" i="2"/>
  <c r="H868" i="2"/>
  <c r="BM971" i="2"/>
  <c r="BM1084" i="2"/>
  <c r="H1084" i="2"/>
  <c r="H1579" i="2"/>
  <c r="BM1579" i="2"/>
  <c r="H593" i="2"/>
  <c r="BM593" i="2"/>
  <c r="H643" i="2"/>
  <c r="BM643" i="2"/>
  <c r="H1297" i="2"/>
  <c r="BM1297" i="2"/>
  <c r="H1565" i="2"/>
  <c r="BM1565" i="2"/>
  <c r="BM484" i="2"/>
  <c r="H484" i="2"/>
  <c r="H707" i="2"/>
  <c r="BM707" i="2"/>
  <c r="H454" i="2"/>
  <c r="BM454" i="2"/>
  <c r="BM491" i="2"/>
  <c r="H491" i="2"/>
  <c r="H1368" i="2"/>
  <c r="BM1368" i="2"/>
  <c r="H589" i="2"/>
  <c r="BM589" i="2"/>
  <c r="BM809" i="2"/>
  <c r="H809" i="2"/>
  <c r="BM353" i="2"/>
  <c r="H353" i="2"/>
  <c r="H1621" i="2"/>
  <c r="BM1621" i="2"/>
  <c r="BM500" i="2"/>
  <c r="BM251" i="2"/>
  <c r="H1469" i="2"/>
  <c r="H1343" i="2"/>
  <c r="H416" i="2"/>
  <c r="H1044" i="2"/>
  <c r="BM1044" i="2"/>
  <c r="BM1599" i="2"/>
  <c r="H1599" i="2"/>
  <c r="H1478" i="2"/>
  <c r="BM1478" i="2"/>
  <c r="BM1564" i="2"/>
  <c r="H1564" i="2"/>
  <c r="BM873" i="2"/>
  <c r="H873" i="2"/>
  <c r="BM771" i="2"/>
  <c r="H771" i="2"/>
  <c r="BM917" i="2"/>
  <c r="H917" i="2"/>
  <c r="H1026" i="2"/>
  <c r="BM1026" i="2"/>
  <c r="BM1210" i="2"/>
  <c r="H1210" i="2"/>
  <c r="H735" i="2"/>
  <c r="BM735" i="2"/>
  <c r="BM231" i="2"/>
  <c r="H231" i="2"/>
  <c r="BM324" i="2"/>
  <c r="H324" i="2"/>
  <c r="BM266" i="2"/>
  <c r="H266" i="2"/>
  <c r="H1462" i="2"/>
  <c r="BM1462" i="2"/>
  <c r="H1332" i="2"/>
  <c r="BM1332" i="2"/>
  <c r="H624" i="2"/>
  <c r="BM624" i="2"/>
  <c r="H218" i="2"/>
  <c r="BM218" i="2"/>
  <c r="BM1022" i="2"/>
  <c r="H1022" i="2"/>
  <c r="H1542" i="2"/>
  <c r="BM1542" i="2"/>
  <c r="H694" i="2"/>
  <c r="BM694" i="2"/>
  <c r="BM208" i="2"/>
  <c r="H208" i="2"/>
  <c r="BM870" i="2"/>
  <c r="H870" i="2"/>
  <c r="BM989" i="2"/>
  <c r="H989" i="2"/>
  <c r="H522" i="2"/>
  <c r="BM522" i="2"/>
  <c r="H1550" i="2"/>
  <c r="BM1550" i="2"/>
  <c r="H311" i="2"/>
  <c r="BM311" i="2"/>
  <c r="BM670" i="2"/>
  <c r="BM1167" i="2"/>
  <c r="H1167" i="2"/>
  <c r="BM853" i="2"/>
  <c r="H853" i="2"/>
  <c r="BM1622" i="2"/>
  <c r="H1622" i="2"/>
  <c r="H1111" i="2"/>
  <c r="BM823" i="2"/>
  <c r="H823" i="2"/>
  <c r="BM1540" i="2"/>
  <c r="H1540" i="2"/>
  <c r="H975" i="2"/>
  <c r="H528" i="2"/>
  <c r="BM669" i="2"/>
  <c r="H669" i="2"/>
  <c r="BM737" i="2"/>
  <c r="H737" i="2"/>
  <c r="H1458" i="2"/>
  <c r="BM1458" i="2"/>
  <c r="BM515" i="2"/>
  <c r="H515" i="2"/>
  <c r="H1287" i="2"/>
  <c r="BM1287" i="2"/>
  <c r="BM568" i="2"/>
  <c r="H568" i="2"/>
  <c r="BM441" i="2"/>
  <c r="H441" i="2"/>
  <c r="H493" i="2"/>
  <c r="BM493" i="2"/>
  <c r="BM178" i="2"/>
  <c r="H178" i="2"/>
  <c r="BM87" i="2"/>
  <c r="H87" i="2"/>
  <c r="BM857" i="2"/>
  <c r="BM848" i="2"/>
  <c r="H1427" i="2"/>
  <c r="H1286" i="2"/>
  <c r="H1284" i="2"/>
  <c r="H348" i="2"/>
  <c r="BM997" i="2"/>
  <c r="H997" i="2"/>
  <c r="BM1575" i="2"/>
  <c r="H1575" i="2"/>
  <c r="H1401" i="2"/>
  <c r="BM1401" i="2"/>
  <c r="H1530" i="2"/>
  <c r="BM1530" i="2"/>
  <c r="BM829" i="2"/>
  <c r="H829" i="2"/>
  <c r="BM730" i="2"/>
  <c r="H730" i="2"/>
  <c r="BM1105" i="2"/>
  <c r="H1105" i="2"/>
  <c r="BM1603" i="2"/>
  <c r="H1603" i="2"/>
  <c r="BM929" i="2"/>
  <c r="H929" i="2"/>
  <c r="BM1412" i="2"/>
  <c r="H1412" i="2"/>
  <c r="BM223" i="2"/>
  <c r="H223" i="2"/>
  <c r="BM263" i="2"/>
  <c r="H263" i="2"/>
  <c r="BM304" i="2"/>
  <c r="H304" i="2"/>
  <c r="H554" i="2"/>
  <c r="BM554" i="2"/>
  <c r="H84" i="2"/>
  <c r="BM84" i="2"/>
  <c r="H805" i="2"/>
  <c r="BM805" i="2"/>
  <c r="BM742" i="2"/>
  <c r="H1018" i="2"/>
  <c r="BM1018" i="2"/>
  <c r="H1300" i="2"/>
  <c r="BM1300" i="2"/>
  <c r="BM999" i="2"/>
  <c r="H999" i="2"/>
  <c r="H781" i="2"/>
  <c r="BM781" i="2"/>
  <c r="BM1617" i="2"/>
  <c r="H1617" i="2"/>
  <c r="H1515" i="2"/>
  <c r="BM1515" i="2"/>
  <c r="BM212" i="2"/>
  <c r="H212" i="2"/>
  <c r="H813" i="2"/>
  <c r="H903" i="2"/>
  <c r="H633" i="2"/>
  <c r="H53" i="2"/>
  <c r="BM646" i="2"/>
  <c r="H646" i="2"/>
  <c r="BM1397" i="2"/>
  <c r="H1397" i="2"/>
  <c r="BM702" i="2"/>
  <c r="H702" i="2"/>
  <c r="H1380" i="2"/>
  <c r="BM1380" i="2"/>
  <c r="BM483" i="2"/>
  <c r="H483" i="2"/>
  <c r="BM403" i="2"/>
  <c r="H403" i="2"/>
  <c r="H1195" i="2"/>
  <c r="BM1195" i="2"/>
  <c r="BM1520" i="2"/>
  <c r="H1520" i="2"/>
  <c r="H585" i="2"/>
  <c r="BM585" i="2"/>
  <c r="H397" i="2"/>
  <c r="BM397" i="2"/>
  <c r="BM141" i="2"/>
  <c r="H141" i="2"/>
  <c r="H95" i="2"/>
  <c r="BM95" i="2"/>
  <c r="BM1465" i="2"/>
  <c r="H1392" i="2"/>
  <c r="H1226" i="2"/>
  <c r="H1184" i="2"/>
  <c r="H1499" i="2"/>
  <c r="BM1612" i="2"/>
  <c r="H1612" i="2"/>
  <c r="H1541" i="2"/>
  <c r="BM1541" i="2"/>
  <c r="H1312" i="2"/>
  <c r="BM1312" i="2"/>
  <c r="BM1423" i="2"/>
  <c r="H1423" i="2"/>
  <c r="BM1558" i="2"/>
  <c r="H1558" i="2"/>
  <c r="BM695" i="2"/>
  <c r="H695" i="2"/>
  <c r="BM1064" i="2"/>
  <c r="H1064" i="2"/>
  <c r="BM1562" i="2"/>
  <c r="H1562" i="2"/>
  <c r="BM874" i="2"/>
  <c r="H874" i="2"/>
  <c r="BM1624" i="2"/>
  <c r="H1624" i="2"/>
  <c r="BM222" i="2"/>
  <c r="H222" i="2"/>
  <c r="BM219" i="2"/>
  <c r="H219" i="2"/>
  <c r="BM949" i="2"/>
  <c r="H949" i="2"/>
  <c r="H860" i="2"/>
  <c r="BM860" i="2"/>
  <c r="H969" i="2"/>
  <c r="BM969" i="2"/>
  <c r="BM696" i="2"/>
  <c r="BM1199" i="2"/>
  <c r="H1000" i="2"/>
  <c r="BM1000" i="2"/>
  <c r="H1206" i="2"/>
  <c r="BM1206" i="2"/>
  <c r="H161" i="2"/>
  <c r="BM161" i="2"/>
  <c r="BM1209" i="2"/>
  <c r="H1209" i="2"/>
  <c r="H1036" i="2"/>
  <c r="BM1036" i="2"/>
  <c r="H743" i="2"/>
  <c r="BM743" i="2"/>
  <c r="BM1125" i="2"/>
  <c r="H1125" i="2"/>
  <c r="H411" i="2"/>
  <c r="BM411" i="2"/>
  <c r="H1590" i="2"/>
  <c r="BM1590" i="2"/>
  <c r="BM852" i="2"/>
  <c r="H852" i="2"/>
  <c r="H927" i="2"/>
  <c r="BM927" i="2"/>
  <c r="BM190" i="2"/>
  <c r="H190" i="2"/>
  <c r="H675" i="2"/>
  <c r="BM675" i="2"/>
  <c r="H596" i="2"/>
  <c r="H854" i="2"/>
  <c r="BM854" i="2"/>
  <c r="H959" i="2"/>
  <c r="BM959" i="2"/>
  <c r="H206" i="2"/>
  <c r="BM206" i="2"/>
  <c r="H825" i="2"/>
  <c r="H238" i="2"/>
  <c r="H51" i="2"/>
  <c r="BM821" i="2"/>
  <c r="H821" i="2"/>
  <c r="BM1566" i="2"/>
  <c r="H1566" i="2"/>
  <c r="BM1308" i="2"/>
  <c r="H1308" i="2"/>
  <c r="H1291" i="2"/>
  <c r="BM1291" i="2"/>
  <c r="BM1513" i="2"/>
  <c r="H1513" i="2"/>
  <c r="BM686" i="2"/>
  <c r="H686" i="2"/>
  <c r="BM1448" i="2"/>
  <c r="H1448" i="2"/>
  <c r="H531" i="2"/>
  <c r="BM531" i="2"/>
  <c r="BM1556" i="2"/>
  <c r="H1556" i="2"/>
  <c r="BM101" i="2"/>
  <c r="H101" i="2"/>
  <c r="BM117" i="2"/>
  <c r="H117" i="2"/>
  <c r="H167" i="2"/>
  <c r="BM759" i="2"/>
  <c r="BM1366" i="2"/>
  <c r="H1353" i="2"/>
  <c r="H1173" i="2"/>
  <c r="H1082" i="2"/>
  <c r="H1431" i="2"/>
  <c r="H146" i="2"/>
  <c r="H1174" i="2"/>
  <c r="BM1174" i="2"/>
  <c r="H1608" i="2"/>
  <c r="BM1608" i="2"/>
  <c r="H1301" i="2"/>
  <c r="BM1301" i="2"/>
  <c r="H1488" i="2"/>
  <c r="BM1488" i="2"/>
  <c r="H1526" i="2"/>
  <c r="BM1526" i="2"/>
  <c r="H998" i="2"/>
  <c r="BM998" i="2"/>
  <c r="H1354" i="2"/>
  <c r="BM1354" i="2"/>
  <c r="H1510" i="2"/>
  <c r="BM1510" i="2"/>
  <c r="H1461" i="2"/>
  <c r="BM1461" i="2"/>
  <c r="H746" i="2"/>
  <c r="BM746" i="2"/>
  <c r="H1302" i="2"/>
  <c r="BM1302" i="2"/>
  <c r="H1015" i="2"/>
  <c r="BM1015" i="2"/>
  <c r="H1480" i="2"/>
  <c r="BM1480" i="2"/>
  <c r="H918" i="2"/>
  <c r="BM918" i="2"/>
  <c r="BM832" i="2"/>
  <c r="H832" i="2"/>
  <c r="H1097" i="2"/>
  <c r="BM1097" i="2"/>
  <c r="H1627" i="2"/>
  <c r="BM1627" i="2"/>
  <c r="H473" i="2"/>
  <c r="BM473" i="2"/>
  <c r="H233" i="2"/>
  <c r="BM233" i="2"/>
  <c r="H193" i="2"/>
  <c r="BM193" i="2"/>
  <c r="H217" i="2"/>
  <c r="BM217" i="2"/>
  <c r="H1099" i="2"/>
  <c r="BM1099" i="2"/>
  <c r="H525" i="2"/>
  <c r="BM525" i="2"/>
  <c r="H1516" i="2"/>
  <c r="BM1516" i="2"/>
  <c r="BM1272" i="2"/>
  <c r="H1272" i="2"/>
  <c r="BM913" i="2"/>
  <c r="H913" i="2"/>
  <c r="BM1049" i="2"/>
  <c r="H1049" i="2"/>
  <c r="H524" i="2"/>
  <c r="BM524" i="2"/>
  <c r="BM85" i="2"/>
  <c r="H85" i="2"/>
  <c r="H1136" i="2"/>
  <c r="BM1136" i="2"/>
  <c r="H1601" i="2"/>
  <c r="BM1601" i="2"/>
  <c r="BM1357" i="2"/>
  <c r="H1357" i="2"/>
  <c r="BM697" i="2"/>
  <c r="H697" i="2"/>
  <c r="H1449" i="2"/>
  <c r="BM1449" i="2"/>
  <c r="BM711" i="2"/>
  <c r="H711" i="2"/>
  <c r="H716" i="2"/>
  <c r="BM716" i="2"/>
  <c r="BM505" i="2"/>
  <c r="H505" i="2"/>
  <c r="H1363" i="2"/>
  <c r="BM1363" i="2"/>
  <c r="BM815" i="2"/>
  <c r="BM1129" i="2"/>
  <c r="H1129" i="2"/>
  <c r="BM906" i="2"/>
  <c r="H906" i="2"/>
  <c r="BM1185" i="2"/>
  <c r="H1185" i="2"/>
  <c r="BM293" i="2"/>
  <c r="H293" i="2"/>
  <c r="H1563" i="2"/>
  <c r="BM1563" i="2"/>
  <c r="H776" i="2"/>
  <c r="H1406" i="2"/>
  <c r="H258" i="2"/>
  <c r="H386" i="2"/>
  <c r="H786" i="2"/>
  <c r="BM786" i="2"/>
  <c r="H1524" i="2"/>
  <c r="BM1524" i="2"/>
  <c r="H925" i="2"/>
  <c r="BM925" i="2"/>
  <c r="H1214" i="2"/>
  <c r="BM1214" i="2"/>
  <c r="H1273" i="2"/>
  <c r="BM1273" i="2"/>
  <c r="H645" i="2"/>
  <c r="BM645" i="2"/>
  <c r="H1191" i="2"/>
  <c r="BM1191" i="2"/>
  <c r="H545" i="2"/>
  <c r="BM545" i="2"/>
  <c r="H1434" i="2"/>
  <c r="BM1434" i="2"/>
  <c r="H1318" i="2"/>
  <c r="BM1318" i="2"/>
  <c r="H409" i="2"/>
  <c r="BM409" i="2"/>
  <c r="H1050" i="2"/>
  <c r="BM1050" i="2"/>
  <c r="H655" i="2"/>
  <c r="BM655" i="2"/>
  <c r="H1369" i="2"/>
  <c r="BM1369" i="2"/>
  <c r="H677" i="2"/>
  <c r="BM677" i="2"/>
  <c r="H529" i="2"/>
  <c r="BM529" i="2"/>
  <c r="H698" i="2"/>
  <c r="BM698" i="2"/>
  <c r="H1620" i="2"/>
  <c r="BM1620" i="2"/>
  <c r="H261" i="2"/>
  <c r="BM261" i="2"/>
  <c r="H98" i="2"/>
  <c r="BM98" i="2"/>
  <c r="H99" i="2"/>
  <c r="BM99" i="2"/>
  <c r="H113" i="2"/>
  <c r="BM113" i="2"/>
  <c r="BM1205" i="2"/>
  <c r="BM597" i="2"/>
  <c r="H1324" i="2"/>
  <c r="H1121" i="2"/>
  <c r="H977" i="2"/>
  <c r="H153" i="2"/>
  <c r="H369" i="2"/>
  <c r="H354" i="2"/>
  <c r="BM478" i="2"/>
  <c r="BM503" i="2"/>
  <c r="BM396" i="2"/>
  <c r="BM364" i="2"/>
  <c r="BM380" i="2"/>
  <c r="BM880" i="2"/>
  <c r="BM400" i="2"/>
  <c r="BM334" i="2"/>
  <c r="BM587" i="2"/>
  <c r="BM770" i="2"/>
  <c r="BM672" i="2"/>
  <c r="BM370" i="2"/>
  <c r="BM571" i="2"/>
  <c r="BM1442" i="2"/>
  <c r="H421" i="2"/>
  <c r="BM1031" i="2"/>
  <c r="BM1098" i="2"/>
  <c r="BM319" i="2"/>
  <c r="BM1158" i="2"/>
  <c r="BM300" i="2"/>
  <c r="BM865" i="2"/>
  <c r="BM650" i="2"/>
  <c r="BM690" i="2"/>
  <c r="BM316" i="2"/>
  <c r="BM609" i="2"/>
  <c r="BM42" i="2"/>
  <c r="BM744" i="2"/>
  <c r="BM20" i="2"/>
  <c r="BM1216" i="2"/>
  <c r="BM652" i="2"/>
  <c r="BM21" i="2"/>
  <c r="BM968" i="2"/>
  <c r="BM575" i="2"/>
  <c r="BM19" i="2"/>
  <c r="BM143" i="2"/>
  <c r="BM86" i="2"/>
  <c r="BM563" i="2"/>
  <c r="BM376" i="2"/>
  <c r="H1536" i="2"/>
  <c r="BM1325" i="2"/>
  <c r="BM373" i="2"/>
  <c r="BM427" i="2"/>
  <c r="BM350" i="2"/>
  <c r="BM447" i="2"/>
  <c r="BM385" i="2"/>
  <c r="BM236" i="2"/>
  <c r="BM1567" i="2"/>
  <c r="BM706" i="2"/>
  <c r="BM1355" i="2"/>
  <c r="BM594" i="2"/>
  <c r="BM290" i="2"/>
  <c r="BM367" i="2"/>
  <c r="BM333" i="2"/>
  <c r="BM1523" i="2"/>
  <c r="BM552" i="2"/>
  <c r="BM1253" i="2"/>
  <c r="BM207" i="2"/>
  <c r="BM487" i="2"/>
  <c r="BM488" i="2"/>
  <c r="BM192" i="2"/>
  <c r="BM1457" i="2"/>
  <c r="BM481" i="2"/>
  <c r="BM1141" i="2"/>
  <c r="BM164" i="2"/>
  <c r="BM542" i="2"/>
  <c r="BM415" i="2"/>
  <c r="BM115" i="2"/>
  <c r="BM1186" i="2"/>
  <c r="BM433" i="2"/>
  <c r="BM472" i="2"/>
  <c r="BM127" i="2"/>
  <c r="BM736" i="2"/>
  <c r="BM270" i="2"/>
  <c r="BM349" i="2"/>
  <c r="BM330" i="2"/>
  <c r="BM1322" i="2"/>
  <c r="BM401" i="2"/>
  <c r="BM368" i="2"/>
  <c r="BM104" i="2"/>
  <c r="H389" i="2"/>
  <c r="BM622" i="2"/>
  <c r="BM32" i="2"/>
  <c r="H705" i="2"/>
  <c r="BM305" i="2"/>
  <c r="H490" i="2"/>
  <c r="BM467" i="2"/>
  <c r="BM1337" i="2"/>
  <c r="BM410" i="2"/>
  <c r="BM1230" i="2"/>
  <c r="H379" i="2"/>
  <c r="BM1364" i="2"/>
  <c r="BM371" i="2"/>
  <c r="BM313" i="2"/>
  <c r="BM1102" i="2"/>
  <c r="BM78" i="2"/>
  <c r="BM1454" i="2"/>
  <c r="H1025" i="2"/>
  <c r="BM1143" i="2"/>
  <c r="BM347" i="2"/>
  <c r="BM1507" i="2"/>
  <c r="BM960" i="2"/>
  <c r="BM57" i="2"/>
  <c r="H430" i="2"/>
  <c r="H1594" i="2"/>
  <c r="BM1323" i="2"/>
  <c r="BM303" i="2"/>
  <c r="BM1430" i="2"/>
  <c r="BM739" i="2"/>
  <c r="BM151" i="2"/>
  <c r="H814" i="2"/>
  <c r="BM1211" i="2"/>
  <c r="BM271" i="2"/>
  <c r="BM346" i="2"/>
  <c r="BM378" i="2"/>
  <c r="BM120" i="2"/>
  <c r="H691" i="2"/>
  <c r="BM1087" i="2"/>
  <c r="BM232" i="2"/>
  <c r="BM327" i="2"/>
  <c r="BM1227" i="2"/>
  <c r="BM93" i="2"/>
  <c r="H792" i="2"/>
  <c r="H11" i="2"/>
  <c r="BM945" i="2"/>
  <c r="BM1189" i="2"/>
  <c r="BM310" i="2"/>
  <c r="BM1061" i="2"/>
  <c r="BM67" i="2"/>
  <c r="BM14" i="2"/>
  <c r="BM828" i="2"/>
  <c r="BM810" i="2"/>
  <c r="BM323" i="2"/>
  <c r="BM878" i="2"/>
  <c r="BM45" i="2"/>
  <c r="BM149" i="2"/>
  <c r="BM230" i="2"/>
  <c r="BM1270" i="2"/>
  <c r="BM1373" i="2"/>
  <c r="BM1259" i="2"/>
  <c r="BM1219" i="2"/>
  <c r="BM1304" i="2"/>
  <c r="BM1159" i="2"/>
  <c r="BM1020" i="2"/>
  <c r="BM833" i="2"/>
  <c r="BM119" i="2"/>
  <c r="BM36" i="2"/>
  <c r="BM247" i="2"/>
  <c r="H1428" i="2"/>
  <c r="BM1094" i="2"/>
  <c r="BM1027" i="2"/>
  <c r="BM1279" i="2"/>
  <c r="BM89" i="2"/>
  <c r="BM35" i="2"/>
  <c r="BM1419" i="2"/>
  <c r="BM197" i="2"/>
  <c r="H1339" i="2"/>
  <c r="BM1021" i="2"/>
  <c r="BM888" i="2"/>
  <c r="BM1065" i="2"/>
  <c r="BM887" i="2"/>
  <c r="BM1166" i="2"/>
  <c r="BM636" i="2"/>
  <c r="BM66" i="2"/>
  <c r="BM26" i="2"/>
  <c r="BM893" i="2"/>
  <c r="BM789" i="2"/>
  <c r="BM932" i="2"/>
  <c r="BM683" i="2"/>
  <c r="BM1045" i="2"/>
  <c r="BM543" i="2"/>
  <c r="BM47" i="2"/>
  <c r="BM17" i="2"/>
  <c r="BM715" i="2"/>
  <c r="BM573" i="2"/>
  <c r="H919" i="2"/>
  <c r="BM1467" i="2"/>
  <c r="BM601" i="2"/>
  <c r="BM631" i="2"/>
  <c r="BM725" i="2"/>
  <c r="BM499" i="2"/>
  <c r="BM39" i="2"/>
  <c r="BM5" i="2"/>
  <c r="BM685" i="2"/>
  <c r="BM912" i="2"/>
  <c r="H796" i="2"/>
  <c r="BM1391" i="2"/>
  <c r="BM530" i="2"/>
  <c r="BM565" i="2"/>
  <c r="BM432" i="2"/>
  <c r="BM425" i="2"/>
  <c r="BM33" i="2"/>
  <c r="BM4" i="2"/>
  <c r="BM2" i="2"/>
  <c r="H688" i="2"/>
  <c r="BM504" i="2"/>
  <c r="BM1069" i="2"/>
  <c r="BM420" i="2"/>
  <c r="BM889" i="2"/>
  <c r="BM329" i="2"/>
  <c r="BM321" i="2"/>
  <c r="BM423" i="2"/>
  <c r="BM351" i="2"/>
  <c r="BM27" i="2"/>
  <c r="BM276" i="2"/>
  <c r="BM474" i="2"/>
  <c r="BM1414" i="2"/>
  <c r="BM1421" i="2"/>
  <c r="BM788" i="2"/>
  <c r="BM1282" i="2"/>
  <c r="BM285" i="2"/>
  <c r="BM387" i="2"/>
  <c r="BM298" i="2"/>
  <c r="BM24" i="2"/>
  <c r="BM214" i="2"/>
  <c r="BM1271" i="2"/>
  <c r="BM767" i="2"/>
  <c r="BM790" i="2"/>
  <c r="BM442" i="2"/>
  <c r="BM452" i="2"/>
  <c r="BM227" i="2"/>
  <c r="BM902" i="2"/>
  <c r="BM775" i="2"/>
  <c r="BM1345" i="2"/>
  <c r="BM615" i="2"/>
  <c r="BM1346" i="2"/>
  <c r="BM288" i="2"/>
  <c r="BM68" i="2"/>
  <c r="BM90" i="2"/>
  <c r="BM28" i="2"/>
  <c r="BM1171" i="2"/>
  <c r="BM714" i="2"/>
  <c r="BM431" i="2"/>
  <c r="BM780" i="2"/>
  <c r="BM1244" i="2"/>
  <c r="BM538" i="2"/>
  <c r="BM1231" i="2"/>
  <c r="BM280" i="2"/>
  <c r="BM56" i="2"/>
  <c r="BM257" i="2"/>
  <c r="BM18" i="2"/>
  <c r="BM1138" i="2"/>
  <c r="H1182" i="2"/>
  <c r="H108" i="2"/>
  <c r="BM455" i="2"/>
  <c r="BM867" i="2"/>
  <c r="BM1149" i="2"/>
  <c r="BM456" i="2"/>
  <c r="BM365" i="2"/>
  <c r="BM322" i="2"/>
  <c r="BM69" i="2"/>
  <c r="H1052" i="2"/>
  <c r="H581" i="2"/>
  <c r="BM763" i="2"/>
  <c r="BM1014" i="2"/>
  <c r="BM1010" i="2"/>
  <c r="BM429" i="2"/>
  <c r="BM331" i="2"/>
  <c r="BM241" i="2"/>
  <c r="BM46" i="2"/>
  <c r="H584" i="2"/>
  <c r="BM958" i="2"/>
  <c r="BM341" i="2"/>
  <c r="BM363" i="2"/>
  <c r="BM626" i="2"/>
  <c r="BM254" i="2"/>
  <c r="H523" i="2"/>
  <c r="BM845" i="2"/>
  <c r="BM537" i="2"/>
  <c r="BM240" i="2"/>
  <c r="BM1296" i="2"/>
  <c r="BM340" i="2"/>
  <c r="BM1303" i="2"/>
  <c r="BM901" i="2"/>
  <c r="BM464" i="2"/>
  <c r="BM553" i="2"/>
  <c r="BM458" i="2"/>
  <c r="BM799" i="2"/>
  <c r="BM419" i="2"/>
  <c r="BM494" i="2"/>
  <c r="BM1504" i="2"/>
  <c r="BM727" i="2"/>
  <c r="BM1362" i="2"/>
  <c r="BM31" i="2"/>
  <c r="BM947" i="2"/>
  <c r="BM446" i="2"/>
  <c r="BM954" i="2"/>
  <c r="BM307" i="2"/>
  <c r="BM245" i="2"/>
  <c r="BM653" i="2"/>
  <c r="BM890" i="2"/>
  <c r="BM1248" i="2"/>
  <c r="BM466" i="2"/>
  <c r="BM37" i="2"/>
  <c r="BM25" i="2"/>
  <c r="BM173" i="2"/>
  <c r="BM339" i="2"/>
  <c r="H16" i="2"/>
  <c r="H10" i="2"/>
  <c r="BM843" i="2"/>
  <c r="BM412" i="2"/>
  <c r="BM837" i="2"/>
  <c r="BM267" i="2"/>
  <c r="BM1262" i="2"/>
  <c r="BM787" i="2"/>
  <c r="BM1127" i="2"/>
  <c r="BM404" i="2"/>
  <c r="BM38" i="2"/>
  <c r="BM134" i="2"/>
  <c r="BM449" i="2"/>
  <c r="BM621" i="2"/>
  <c r="BM48" i="2"/>
  <c r="BM40" i="2"/>
  <c r="BM757" i="2"/>
  <c r="BM384" i="2"/>
  <c r="BM751" i="2"/>
  <c r="BM1239" i="2"/>
  <c r="BM235" i="2"/>
  <c r="BM1151" i="2"/>
  <c r="BM701" i="2"/>
  <c r="BM983" i="2"/>
  <c r="BM362" i="2"/>
  <c r="BM131" i="2"/>
  <c r="BM107" i="2"/>
  <c r="BM289" i="2"/>
  <c r="BM34" i="2"/>
  <c r="BM684" i="2"/>
  <c r="BM360" i="2"/>
  <c r="BM660" i="2"/>
  <c r="BM1132" i="2"/>
  <c r="BM228" i="2"/>
  <c r="BM595" i="2"/>
  <c r="BM1009" i="2"/>
  <c r="BM479" i="2"/>
  <c r="BM619" i="2"/>
  <c r="BM856" i="2"/>
  <c r="BM328" i="2"/>
  <c r="BM555" i="2"/>
  <c r="BM181" i="2"/>
  <c r="BM237" i="2"/>
  <c r="BM80" i="2"/>
  <c r="BM44" i="2"/>
  <c r="BM1378" i="2"/>
  <c r="BM602" i="2"/>
  <c r="BM336" i="2"/>
  <c r="BM583" i="2"/>
  <c r="BM1007" i="2"/>
  <c r="BM1374" i="2"/>
  <c r="BM502" i="2"/>
  <c r="BM876" i="2"/>
  <c r="BM453" i="2"/>
  <c r="BM547" i="2"/>
  <c r="BM750" i="2"/>
  <c r="BM302" i="2"/>
  <c r="BM426" i="2"/>
  <c r="BM344" i="2"/>
  <c r="BM196" i="2"/>
  <c r="BM52" i="2"/>
  <c r="BM1057" i="2"/>
  <c r="BM541" i="2"/>
  <c r="BM1440" i="2"/>
  <c r="BM632" i="2"/>
  <c r="BM514" i="2"/>
  <c r="BM754" i="2"/>
  <c r="BM417" i="2"/>
  <c r="BM1269" i="2"/>
  <c r="BM462" i="2"/>
  <c r="BM681" i="2"/>
  <c r="BM764" i="2"/>
  <c r="BM229" i="2"/>
  <c r="BM1133" i="2"/>
  <c r="BM482" i="2"/>
  <c r="BM1265" i="2"/>
  <c r="BM1104" i="2"/>
  <c r="BM284" i="2"/>
  <c r="BM250" i="2"/>
  <c r="BM50" i="2"/>
  <c r="BM265" i="2"/>
  <c r="BM29" i="2"/>
  <c r="BM13" i="2"/>
  <c r="BM41" i="2"/>
  <c r="BM931" i="2"/>
  <c r="BM495" i="2"/>
  <c r="BM1351" i="2"/>
  <c r="BM567" i="2"/>
  <c r="BM448" i="2"/>
  <c r="BM661" i="2"/>
  <c r="BM283" i="2"/>
  <c r="BM1160" i="2"/>
  <c r="BM399" i="2"/>
  <c r="BM578" i="2"/>
  <c r="BM663" i="2"/>
  <c r="BM1554" i="2"/>
  <c r="BM1013" i="2"/>
  <c r="BM439" i="2"/>
  <c r="BM1144" i="2"/>
  <c r="BM963" i="2"/>
  <c r="BM1350" i="2"/>
  <c r="BM195" i="2"/>
  <c r="BM54" i="2"/>
  <c r="BM211" i="2"/>
  <c r="BM22" i="2"/>
  <c r="BM6" i="2"/>
  <c r="BM30" i="2"/>
  <c r="BM451" i="2"/>
  <c r="BM402" i="2"/>
  <c r="BM256" i="2"/>
  <c r="BM1037" i="2"/>
  <c r="BM358" i="2"/>
  <c r="BM485" i="2"/>
  <c r="BM561" i="2"/>
  <c r="BM1500" i="2"/>
  <c r="BM892" i="2"/>
  <c r="BM408" i="2"/>
  <c r="BM1006" i="2"/>
  <c r="BM835" i="2"/>
  <c r="BM1243" i="2"/>
  <c r="BM145" i="2"/>
  <c r="BM62" i="2"/>
  <c r="BM168" i="2"/>
  <c r="BM242" i="2"/>
  <c r="BM3" i="2"/>
  <c r="BM23" i="2"/>
  <c r="BM755" i="2"/>
  <c r="BM422" i="2"/>
  <c r="BM1139" i="2"/>
  <c r="BM1432" i="2"/>
  <c r="BM366" i="2"/>
  <c r="BM519" i="2"/>
  <c r="BM249" i="2"/>
  <c r="BM911" i="2"/>
  <c r="BM326" i="2"/>
  <c r="BM418" i="2"/>
  <c r="BM471" i="2"/>
  <c r="BM1425" i="2"/>
  <c r="BM791" i="2"/>
  <c r="BM357" i="2"/>
  <c r="BM875" i="2"/>
  <c r="BM740" i="2"/>
  <c r="BM1124" i="2"/>
  <c r="BM121" i="2"/>
  <c r="BM201" i="2"/>
  <c r="BM128" i="2"/>
  <c r="BM200" i="2"/>
  <c r="BM244" i="2"/>
  <c r="BM15" i="2"/>
  <c r="BM827" i="2"/>
  <c r="BM679" i="2"/>
  <c r="BM391" i="2"/>
  <c r="BM1005" i="2"/>
  <c r="BM1338" i="2"/>
  <c r="BM1411" i="2"/>
  <c r="BM459" i="2"/>
  <c r="BM252" i="2"/>
  <c r="BM795" i="2"/>
  <c r="BM301" i="2"/>
  <c r="BM355" i="2"/>
  <c r="BM395" i="2"/>
  <c r="BM1335" i="2"/>
  <c r="BM717" i="2"/>
  <c r="BM335" i="2"/>
  <c r="BM760" i="2"/>
  <c r="BM639" i="2"/>
  <c r="BM978" i="2"/>
  <c r="BM105" i="2"/>
  <c r="BM287" i="2"/>
  <c r="BM103" i="2"/>
  <c r="BM157" i="2"/>
  <c r="BM199" i="2"/>
  <c r="BM12" i="2"/>
  <c r="BM588" i="2"/>
  <c r="BM599" i="2"/>
  <c r="BM361" i="2"/>
  <c r="BM885" i="2"/>
  <c r="BM1233" i="2"/>
  <c r="BM1315" i="2"/>
  <c r="BM414" i="2"/>
  <c r="BM1433" i="2"/>
  <c r="BM709" i="2"/>
  <c r="BM274" i="2"/>
  <c r="BM296" i="2"/>
  <c r="BM342" i="2"/>
  <c r="BM1236" i="2"/>
  <c r="BM634" i="2"/>
  <c r="BM291" i="2"/>
  <c r="BM676" i="2"/>
  <c r="BM549" i="2"/>
  <c r="BM858" i="2"/>
  <c r="BM97" i="2"/>
  <c r="BM550" i="2"/>
  <c r="BM75" i="2"/>
  <c r="BM124" i="2"/>
  <c r="BM155" i="2"/>
  <c r="BM9" i="2"/>
  <c r="BM510" i="2"/>
  <c r="BM540" i="2"/>
  <c r="BM337" i="2"/>
  <c r="BM783" i="2"/>
  <c r="BM1115" i="2"/>
  <c r="BM1202" i="2"/>
  <c r="BM377" i="2"/>
  <c r="BM1347" i="2"/>
  <c r="BM617" i="2"/>
  <c r="BM264" i="2"/>
  <c r="BM279" i="2"/>
  <c r="BM297" i="2"/>
  <c r="BM1131" i="2"/>
  <c r="BM566" i="2"/>
  <c r="BM281" i="2"/>
  <c r="BM592" i="2"/>
  <c r="BM470" i="2"/>
  <c r="BM756" i="2"/>
  <c r="BM106" i="2"/>
  <c r="BM544" i="2"/>
  <c r="BM49" i="2"/>
  <c r="BM96" i="2"/>
  <c r="BM122" i="2"/>
  <c r="BM8" i="2"/>
  <c r="BM1250" i="2"/>
  <c r="BM497" i="2"/>
  <c r="BM1491" i="2"/>
  <c r="BM699" i="2"/>
  <c r="BM976" i="2"/>
  <c r="BM1080" i="2"/>
  <c r="BM359" i="2"/>
  <c r="BM1245" i="2"/>
  <c r="BM535" i="2"/>
  <c r="BM246" i="2"/>
  <c r="BM1264" i="2"/>
  <c r="BM272" i="2"/>
  <c r="BM1016" i="2"/>
  <c r="BM508" i="2"/>
  <c r="BM1386" i="2"/>
  <c r="BM520" i="2"/>
  <c r="BM405" i="2"/>
  <c r="BM658" i="2"/>
  <c r="BM112" i="2"/>
  <c r="BM424" i="2"/>
  <c r="BM43" i="2"/>
  <c r="BM73" i="2"/>
  <c r="BM94" i="2"/>
  <c r="BM7" i="2"/>
  <c r="AO720" i="2" l="1"/>
  <c r="L720" i="2" s="1"/>
  <c r="M720" i="2" s="1"/>
  <c r="N720" i="2" s="1"/>
  <c r="AO1063" i="2"/>
  <c r="L1063" i="2" s="1"/>
  <c r="M1063" i="2" s="1"/>
  <c r="N1063" i="2" s="1"/>
  <c r="AO799" i="2"/>
  <c r="L799" i="2" s="1"/>
  <c r="M799" i="2" s="1"/>
  <c r="N799" i="2" s="1"/>
  <c r="AO1291" i="2"/>
  <c r="L1291" i="2" s="1"/>
  <c r="M1291" i="2" s="1"/>
  <c r="N1291" i="2" s="1"/>
  <c r="AO1538" i="2"/>
  <c r="L1538" i="2" s="1"/>
  <c r="M1538" i="2" s="1"/>
  <c r="N1538" i="2" s="1"/>
  <c r="AO1589" i="2"/>
  <c r="L1589" i="2" s="1"/>
  <c r="M1589" i="2" s="1"/>
  <c r="N1589" i="2" s="1"/>
  <c r="AO606" i="2"/>
  <c r="L606" i="2" s="1"/>
  <c r="M606" i="2" s="1"/>
  <c r="N606" i="2" s="1"/>
  <c r="AO1602" i="2"/>
  <c r="L1602" i="2" s="1"/>
  <c r="M1602" i="2" s="1"/>
  <c r="N1602" i="2" s="1"/>
  <c r="AO1096" i="2"/>
  <c r="L1096" i="2" s="1"/>
  <c r="M1096" i="2" s="1"/>
  <c r="N1096" i="2" s="1"/>
  <c r="AO619" i="2"/>
  <c r="L619" i="2" s="1"/>
  <c r="M619" i="2" s="1"/>
  <c r="N619" i="2" s="1"/>
  <c r="AO649" i="2"/>
  <c r="L649" i="2" s="1"/>
  <c r="M649" i="2" s="1"/>
  <c r="N649" i="2" s="1"/>
  <c r="AO1245" i="2"/>
  <c r="L1245" i="2" s="1"/>
  <c r="M1245" i="2" s="1"/>
  <c r="N1245" i="2" s="1"/>
  <c r="AO1553" i="2"/>
  <c r="L1553" i="2" s="1"/>
  <c r="M1553" i="2" s="1"/>
  <c r="N1553" i="2" s="1"/>
  <c r="AO883" i="2"/>
  <c r="L883" i="2" s="1"/>
  <c r="M883" i="2" s="1"/>
  <c r="N883" i="2" s="1"/>
  <c r="AO470" i="2"/>
  <c r="L470" i="2" s="1"/>
  <c r="M470" i="2" s="1"/>
  <c r="N470" i="2" s="1"/>
  <c r="AO994" i="2"/>
  <c r="L994" i="2" s="1"/>
  <c r="M994" i="2" s="1"/>
  <c r="N994" i="2" s="1"/>
  <c r="AO784" i="2"/>
  <c r="L784" i="2" s="1"/>
  <c r="M784" i="2" s="1"/>
  <c r="N784" i="2" s="1"/>
  <c r="AO1546" i="2"/>
  <c r="L1546" i="2" s="1"/>
  <c r="M1546" i="2" s="1"/>
  <c r="N1546" i="2" s="1"/>
  <c r="AO328" i="2"/>
  <c r="L328" i="2" s="1"/>
  <c r="M328" i="2" s="1"/>
  <c r="N328" i="2" s="1"/>
  <c r="AO959" i="2"/>
  <c r="L959" i="2" s="1"/>
  <c r="M959" i="2" s="1"/>
  <c r="N959" i="2" s="1"/>
  <c r="AO1579" i="2"/>
  <c r="L1579" i="2" s="1"/>
  <c r="M1579" i="2" s="1"/>
  <c r="N1579" i="2" s="1"/>
  <c r="AO1363" i="2"/>
  <c r="L1363" i="2" s="1"/>
  <c r="M1363" i="2" s="1"/>
  <c r="N1363" i="2" s="1"/>
  <c r="AO240" i="2"/>
  <c r="L240" i="2" s="1"/>
  <c r="M240" i="2" s="1"/>
  <c r="N240" i="2" s="1"/>
  <c r="AO919" i="2"/>
  <c r="L919" i="2" s="1"/>
  <c r="M919" i="2" s="1"/>
  <c r="N919" i="2" s="1"/>
  <c r="AO872" i="2"/>
  <c r="L872" i="2" s="1"/>
  <c r="M872" i="2" s="1"/>
  <c r="N872" i="2" s="1"/>
  <c r="AO1480" i="2"/>
  <c r="L1480" i="2" s="1"/>
  <c r="M1480" i="2" s="1"/>
  <c r="N1480" i="2" s="1"/>
  <c r="AO986" i="2"/>
  <c r="L986" i="2" s="1"/>
  <c r="M986" i="2" s="1"/>
  <c r="N986" i="2" s="1"/>
  <c r="AO862" i="2"/>
  <c r="L862" i="2" s="1"/>
  <c r="M862" i="2" s="1"/>
  <c r="N862" i="2" s="1"/>
  <c r="AO252" i="2"/>
  <c r="L252" i="2" s="1"/>
  <c r="M252" i="2" s="1"/>
  <c r="N252" i="2" s="1"/>
  <c r="AO518" i="2"/>
  <c r="L518" i="2" s="1"/>
  <c r="M518" i="2" s="1"/>
  <c r="N518" i="2" s="1"/>
  <c r="AO861" i="2"/>
  <c r="L861" i="2" s="1"/>
  <c r="M861" i="2" s="1"/>
  <c r="N861" i="2" s="1"/>
  <c r="AO565" i="2"/>
  <c r="L565" i="2" s="1"/>
  <c r="M565" i="2" s="1"/>
  <c r="N565" i="2" s="1"/>
  <c r="AO548" i="2"/>
  <c r="L548" i="2" s="1"/>
  <c r="M548" i="2" s="1"/>
  <c r="N548" i="2" s="1"/>
  <c r="AO228" i="2"/>
  <c r="L228" i="2" s="1"/>
  <c r="M228" i="2" s="1"/>
  <c r="N228" i="2" s="1"/>
  <c r="AO817" i="2"/>
  <c r="L817" i="2" s="1"/>
  <c r="M817" i="2" s="1"/>
  <c r="N817" i="2" s="1"/>
  <c r="AO427" i="2"/>
  <c r="L427" i="2" s="1"/>
  <c r="M427" i="2" s="1"/>
  <c r="N427" i="2" s="1"/>
  <c r="AO335" i="2"/>
  <c r="L335" i="2" s="1"/>
  <c r="M335" i="2" s="1"/>
  <c r="N335" i="2" s="1"/>
  <c r="AO1312" i="2"/>
  <c r="L1312" i="2" s="1"/>
  <c r="M1312" i="2" s="1"/>
  <c r="N1312" i="2" s="1"/>
  <c r="AO1221" i="2"/>
  <c r="L1221" i="2" s="1"/>
  <c r="M1221" i="2" s="1"/>
  <c r="N1221" i="2" s="1"/>
  <c r="AO894" i="2"/>
  <c r="L894" i="2" s="1"/>
  <c r="M894" i="2" s="1"/>
  <c r="N894" i="2" s="1"/>
  <c r="AO637" i="2"/>
  <c r="L637" i="2" s="1"/>
  <c r="M637" i="2" s="1"/>
  <c r="N637" i="2" s="1"/>
  <c r="AO1345" i="2"/>
  <c r="L1345" i="2" s="1"/>
  <c r="M1345" i="2" s="1"/>
  <c r="N1345" i="2" s="1"/>
  <c r="AO1529" i="2"/>
  <c r="L1529" i="2" s="1"/>
  <c r="M1529" i="2" s="1"/>
  <c r="N1529" i="2" s="1"/>
  <c r="AO710" i="2"/>
  <c r="L710" i="2" s="1"/>
  <c r="M710" i="2" s="1"/>
  <c r="N710" i="2" s="1"/>
  <c r="AO1385" i="2"/>
  <c r="L1385" i="2" s="1"/>
  <c r="M1385" i="2" s="1"/>
  <c r="N1385" i="2" s="1"/>
  <c r="AO794" i="2"/>
  <c r="L794" i="2" s="1"/>
  <c r="M794" i="2" s="1"/>
  <c r="N794" i="2" s="1"/>
  <c r="AO917" i="2"/>
  <c r="L917" i="2" s="1"/>
  <c r="M917" i="2" s="1"/>
  <c r="N917" i="2" s="1"/>
  <c r="AO1554" i="2"/>
  <c r="L1554" i="2" s="1"/>
  <c r="M1554" i="2" s="1"/>
  <c r="N1554" i="2" s="1"/>
  <c r="AO856" i="2"/>
  <c r="L856" i="2" s="1"/>
  <c r="M856" i="2" s="1"/>
  <c r="N856" i="2" s="1"/>
  <c r="AO492" i="2"/>
  <c r="L492" i="2" s="1"/>
  <c r="M492" i="2" s="1"/>
  <c r="N492" i="2" s="1"/>
  <c r="AO1522" i="2"/>
  <c r="L1522" i="2" s="1"/>
  <c r="M1522" i="2" s="1"/>
  <c r="N1522" i="2" s="1"/>
  <c r="AO1008" i="2"/>
  <c r="L1008" i="2" s="1"/>
  <c r="M1008" i="2" s="1"/>
  <c r="N1008" i="2" s="1"/>
  <c r="AO545" i="2"/>
  <c r="L545" i="2" s="1"/>
  <c r="M545" i="2" s="1"/>
  <c r="N545" i="2" s="1"/>
  <c r="AO964" i="2"/>
  <c r="L964" i="2" s="1"/>
  <c r="M964" i="2" s="1"/>
  <c r="N964" i="2" s="1"/>
  <c r="AO525" i="2"/>
  <c r="L525" i="2" s="1"/>
  <c r="M525" i="2" s="1"/>
  <c r="N525" i="2" s="1"/>
  <c r="AO346" i="2"/>
  <c r="L346" i="2" s="1"/>
  <c r="M346" i="2" s="1"/>
  <c r="N346" i="2" s="1"/>
  <c r="AO1571" i="2"/>
  <c r="L1571" i="2" s="1"/>
  <c r="M1571" i="2" s="1"/>
  <c r="N1571" i="2" s="1"/>
  <c r="AO1444" i="2"/>
  <c r="L1444" i="2" s="1"/>
  <c r="M1444" i="2" s="1"/>
  <c r="N1444" i="2" s="1"/>
  <c r="AO906" i="2"/>
  <c r="L906" i="2" s="1"/>
  <c r="M906" i="2" s="1"/>
  <c r="N906" i="2" s="1"/>
  <c r="AO349" i="2"/>
  <c r="L349" i="2" s="1"/>
  <c r="M349" i="2" s="1"/>
  <c r="N349" i="2" s="1"/>
  <c r="AO1127" i="2"/>
  <c r="L1127" i="2" s="1"/>
  <c r="M1127" i="2" s="1"/>
  <c r="N1127" i="2" s="1"/>
  <c r="AO1387" i="2"/>
  <c r="L1387" i="2" s="1"/>
  <c r="M1387" i="2" s="1"/>
  <c r="N1387" i="2" s="1"/>
  <c r="AO1151" i="2"/>
  <c r="L1151" i="2" s="1"/>
  <c r="M1151" i="2" s="1"/>
  <c r="N1151" i="2" s="1"/>
  <c r="AO918" i="2"/>
  <c r="L918" i="2" s="1"/>
  <c r="M918" i="2" s="1"/>
  <c r="N918" i="2" s="1"/>
  <c r="AO1110" i="2"/>
  <c r="L1110" i="2" s="1"/>
  <c r="M1110" i="2" s="1"/>
  <c r="N1110" i="2" s="1"/>
  <c r="AO1187" i="2"/>
  <c r="L1187" i="2" s="1"/>
  <c r="M1187" i="2" s="1"/>
  <c r="N1187" i="2" s="1"/>
  <c r="AO1582" i="2"/>
  <c r="L1582" i="2" s="1"/>
  <c r="M1582" i="2" s="1"/>
  <c r="N1582" i="2" s="1"/>
  <c r="AO723" i="2"/>
  <c r="L723" i="2" s="1"/>
  <c r="M723" i="2" s="1"/>
  <c r="N723" i="2" s="1"/>
  <c r="AO869" i="2"/>
  <c r="L869" i="2" s="1"/>
  <c r="M869" i="2" s="1"/>
  <c r="N869" i="2" s="1"/>
  <c r="AO775" i="2"/>
  <c r="L775" i="2" s="1"/>
  <c r="M775" i="2" s="1"/>
  <c r="N775" i="2" s="1"/>
  <c r="AO624" i="2"/>
  <c r="L624" i="2" s="1"/>
  <c r="M624" i="2" s="1"/>
  <c r="N624" i="2" s="1"/>
  <c r="AO592" i="2"/>
  <c r="L592" i="2" s="1"/>
  <c r="M592" i="2" s="1"/>
  <c r="N592" i="2" s="1"/>
  <c r="AO610" i="2"/>
  <c r="L610" i="2" s="1"/>
  <c r="M610" i="2" s="1"/>
  <c r="N610" i="2" s="1"/>
  <c r="AO508" i="2"/>
  <c r="L508" i="2" s="1"/>
  <c r="M508" i="2" s="1"/>
  <c r="N508" i="2" s="1"/>
  <c r="AO301" i="2"/>
  <c r="L301" i="2" s="1"/>
  <c r="M301" i="2" s="1"/>
  <c r="N301" i="2" s="1"/>
  <c r="AO769" i="2"/>
  <c r="L769" i="2" s="1"/>
  <c r="M769" i="2" s="1"/>
  <c r="N769" i="2" s="1"/>
  <c r="AO1605" i="2"/>
  <c r="L1605" i="2" s="1"/>
  <c r="M1605" i="2" s="1"/>
  <c r="N1605" i="2" s="1"/>
  <c r="AO717" i="2"/>
  <c r="L717" i="2" s="1"/>
  <c r="M717" i="2" s="1"/>
  <c r="N717" i="2" s="1"/>
  <c r="AO743" i="2"/>
  <c r="L743" i="2" s="1"/>
  <c r="M743" i="2" s="1"/>
  <c r="N743" i="2" s="1"/>
  <c r="AO604" i="2"/>
  <c r="L604" i="2" s="1"/>
  <c r="M604" i="2" s="1"/>
  <c r="N604" i="2" s="1"/>
  <c r="AO1141" i="2"/>
  <c r="L1141" i="2" s="1"/>
  <c r="M1141" i="2" s="1"/>
  <c r="N1141" i="2" s="1"/>
  <c r="AO507" i="2"/>
  <c r="L507" i="2" s="1"/>
  <c r="M507" i="2" s="1"/>
  <c r="N507" i="2" s="1"/>
  <c r="AO1505" i="2"/>
  <c r="L1505" i="2" s="1"/>
  <c r="M1505" i="2" s="1"/>
  <c r="N1505" i="2" s="1"/>
  <c r="AO379" i="2"/>
  <c r="L379" i="2" s="1"/>
  <c r="M379" i="2" s="1"/>
  <c r="N379" i="2" s="1"/>
  <c r="AO539" i="2"/>
  <c r="L539" i="2" s="1"/>
  <c r="M539" i="2" s="1"/>
  <c r="N539" i="2" s="1"/>
  <c r="AO1258" i="2"/>
  <c r="L1258" i="2" s="1"/>
  <c r="M1258" i="2" s="1"/>
  <c r="N1258" i="2" s="1"/>
  <c r="AO1020" i="2"/>
  <c r="L1020" i="2" s="1"/>
  <c r="M1020" i="2" s="1"/>
  <c r="N1020" i="2" s="1"/>
  <c r="AO676" i="2"/>
  <c r="L676" i="2" s="1"/>
  <c r="M676" i="2" s="1"/>
  <c r="N676" i="2" s="1"/>
  <c r="AO1252" i="2"/>
  <c r="L1252" i="2" s="1"/>
  <c r="M1252" i="2" s="1"/>
  <c r="N1252" i="2" s="1"/>
  <c r="M299" i="2"/>
  <c r="N299" i="2" s="1"/>
  <c r="AO500" i="2"/>
  <c r="L500" i="2" s="1"/>
  <c r="M500" i="2" s="1"/>
  <c r="N500" i="2" s="1"/>
  <c r="AO647" i="2"/>
  <c r="L647" i="2" s="1"/>
  <c r="M647" i="2" s="1"/>
  <c r="N647" i="2" s="1"/>
  <c r="AO1477" i="2"/>
  <c r="L1477" i="2" s="1"/>
  <c r="M1477" i="2" s="1"/>
  <c r="N1477" i="2" s="1"/>
  <c r="AO587" i="2"/>
  <c r="L587" i="2" s="1"/>
  <c r="M587" i="2" s="1"/>
  <c r="N587" i="2" s="1"/>
  <c r="AO886" i="2"/>
  <c r="L886" i="2" s="1"/>
  <c r="M886" i="2" s="1"/>
  <c r="N886" i="2" s="1"/>
  <c r="M22" i="2"/>
  <c r="N22" i="2" s="1"/>
  <c r="AO658" i="2"/>
  <c r="L658" i="2" s="1"/>
  <c r="M658" i="2" s="1"/>
  <c r="N658" i="2" s="1"/>
  <c r="AO399" i="2"/>
  <c r="L399" i="2" s="1"/>
  <c r="M399" i="2" s="1"/>
  <c r="N399" i="2" s="1"/>
  <c r="AO771" i="2"/>
  <c r="L771" i="2" s="1"/>
  <c r="M771" i="2" s="1"/>
  <c r="N771" i="2" s="1"/>
  <c r="AO1504" i="2"/>
  <c r="L1504" i="2" s="1"/>
  <c r="M1504" i="2" s="1"/>
  <c r="N1504" i="2" s="1"/>
  <c r="AO842" i="2"/>
  <c r="L842" i="2" s="1"/>
  <c r="M842" i="2" s="1"/>
  <c r="N842" i="2" s="1"/>
  <c r="AO288" i="2"/>
  <c r="L288" i="2" s="1"/>
  <c r="M288" i="2" s="1"/>
  <c r="N288" i="2" s="1"/>
  <c r="AO1521" i="2"/>
  <c r="L1521" i="2" s="1"/>
  <c r="M1521" i="2" s="1"/>
  <c r="N1521" i="2" s="1"/>
  <c r="AO410" i="2"/>
  <c r="L410" i="2" s="1"/>
  <c r="M410" i="2" s="1"/>
  <c r="N410" i="2" s="1"/>
  <c r="AO846" i="2"/>
  <c r="L846" i="2" s="1"/>
  <c r="M846" i="2" s="1"/>
  <c r="N846" i="2" s="1"/>
  <c r="AO1381" i="2"/>
  <c r="L1381" i="2" s="1"/>
  <c r="M1381" i="2" s="1"/>
  <c r="N1381" i="2" s="1"/>
  <c r="AO1014" i="2"/>
  <c r="L1014" i="2" s="1"/>
  <c r="M1014" i="2" s="1"/>
  <c r="N1014" i="2" s="1"/>
  <c r="AO904" i="2"/>
  <c r="L904" i="2" s="1"/>
  <c r="M904" i="2" s="1"/>
  <c r="N904" i="2" s="1"/>
  <c r="AO387" i="2"/>
  <c r="L387" i="2" s="1"/>
  <c r="M387" i="2" s="1"/>
  <c r="N387" i="2" s="1"/>
  <c r="AO1088" i="2"/>
  <c r="L1088" i="2" s="1"/>
  <c r="M1088" i="2" s="1"/>
  <c r="N1088" i="2" s="1"/>
  <c r="AO848" i="2"/>
  <c r="L848" i="2" s="1"/>
  <c r="M848" i="2" s="1"/>
  <c r="N848" i="2" s="1"/>
  <c r="AO165" i="2"/>
  <c r="L165" i="2" s="1"/>
  <c r="M165" i="2" s="1"/>
  <c r="N165" i="2" s="1"/>
  <c r="AO914" i="2"/>
  <c r="L914" i="2" s="1"/>
  <c r="M914" i="2" s="1"/>
  <c r="N914" i="2" s="1"/>
  <c r="AO264" i="2"/>
  <c r="L264" i="2" s="1"/>
  <c r="M264" i="2" s="1"/>
  <c r="N264" i="2" s="1"/>
  <c r="AO730" i="2"/>
  <c r="L730" i="2" s="1"/>
  <c r="M730" i="2" s="1"/>
  <c r="N730" i="2" s="1"/>
  <c r="AO926" i="2"/>
  <c r="L926" i="2" s="1"/>
  <c r="M926" i="2" s="1"/>
  <c r="N926" i="2" s="1"/>
  <c r="AO499" i="2"/>
  <c r="L499" i="2" s="1"/>
  <c r="M499" i="2" s="1"/>
  <c r="N499" i="2" s="1"/>
  <c r="AO988" i="2"/>
  <c r="L988" i="2" s="1"/>
  <c r="M988" i="2" s="1"/>
  <c r="N988" i="2" s="1"/>
  <c r="AO1386" i="2"/>
  <c r="L1386" i="2" s="1"/>
  <c r="M1386" i="2" s="1"/>
  <c r="N1386" i="2" s="1"/>
  <c r="AO1376" i="2"/>
  <c r="L1376" i="2" s="1"/>
  <c r="M1376" i="2" s="1"/>
  <c r="N1376" i="2" s="1"/>
  <c r="AO439" i="2"/>
  <c r="L439" i="2" s="1"/>
  <c r="M439" i="2" s="1"/>
  <c r="N439" i="2" s="1"/>
  <c r="AO1268" i="2"/>
  <c r="L1268" i="2" s="1"/>
  <c r="M1268" i="2" s="1"/>
  <c r="N1268" i="2" s="1"/>
  <c r="AO1267" i="2"/>
  <c r="L1267" i="2" s="1"/>
  <c r="M1267" i="2" s="1"/>
  <c r="N1267" i="2" s="1"/>
  <c r="AO980" i="2"/>
  <c r="L980" i="2" s="1"/>
  <c r="M980" i="2" s="1"/>
  <c r="N980" i="2" s="1"/>
  <c r="AO627" i="2"/>
  <c r="L627" i="2" s="1"/>
  <c r="M627" i="2" s="1"/>
  <c r="N627" i="2" s="1"/>
  <c r="AO712" i="2"/>
  <c r="L712" i="2" s="1"/>
  <c r="M712" i="2" s="1"/>
  <c r="N712" i="2" s="1"/>
  <c r="AO578" i="2"/>
  <c r="L578" i="2" s="1"/>
  <c r="M578" i="2" s="1"/>
  <c r="N578" i="2" s="1"/>
  <c r="AO1557" i="2"/>
  <c r="L1557" i="2" s="1"/>
  <c r="M1557" i="2" s="1"/>
  <c r="N1557" i="2" s="1"/>
  <c r="AO764" i="2"/>
  <c r="L764" i="2" s="1"/>
  <c r="M764" i="2" s="1"/>
  <c r="N764" i="2" s="1"/>
  <c r="AO1213" i="2"/>
  <c r="L1213" i="2" s="1"/>
  <c r="M1213" i="2" s="1"/>
  <c r="N1213" i="2" s="1"/>
  <c r="AO944" i="2"/>
  <c r="L944" i="2" s="1"/>
  <c r="M944" i="2" s="1"/>
  <c r="N944" i="2" s="1"/>
  <c r="AO941" i="2"/>
  <c r="L941" i="2" s="1"/>
  <c r="M941" i="2" s="1"/>
  <c r="N941" i="2" s="1"/>
  <c r="AO438" i="2"/>
  <c r="L438" i="2" s="1"/>
  <c r="M438" i="2" s="1"/>
  <c r="N438" i="2" s="1"/>
  <c r="AO305" i="2"/>
  <c r="L305" i="2" s="1"/>
  <c r="M305" i="2" s="1"/>
  <c r="N305" i="2" s="1"/>
  <c r="AO1041" i="2"/>
  <c r="L1041" i="2" s="1"/>
  <c r="M1041" i="2" s="1"/>
  <c r="N1041" i="2" s="1"/>
  <c r="AO948" i="2"/>
  <c r="L948" i="2" s="1"/>
  <c r="M948" i="2" s="1"/>
  <c r="N948" i="2" s="1"/>
  <c r="AO235" i="2"/>
  <c r="L235" i="2" s="1"/>
  <c r="M235" i="2" s="1"/>
  <c r="N235" i="2" s="1"/>
  <c r="AO1113" i="2"/>
  <c r="L1113" i="2" s="1"/>
  <c r="M1113" i="2" s="1"/>
  <c r="N1113" i="2" s="1"/>
  <c r="AO1417" i="2"/>
  <c r="L1417" i="2" s="1"/>
  <c r="M1417" i="2" s="1"/>
  <c r="N1417" i="2" s="1"/>
  <c r="AO1396" i="2"/>
  <c r="L1396" i="2" s="1"/>
  <c r="M1396" i="2" s="1"/>
  <c r="N1396" i="2" s="1"/>
  <c r="AO1234" i="2"/>
  <c r="L1234" i="2" s="1"/>
  <c r="M1234" i="2" s="1"/>
  <c r="N1234" i="2" s="1"/>
  <c r="AO323" i="2"/>
  <c r="L323" i="2" s="1"/>
  <c r="M323" i="2" s="1"/>
  <c r="N323" i="2" s="1"/>
  <c r="AO1284" i="2"/>
  <c r="L1284" i="2" s="1"/>
  <c r="M1284" i="2" s="1"/>
  <c r="N1284" i="2" s="1"/>
  <c r="AO1362" i="2"/>
  <c r="L1362" i="2" s="1"/>
  <c r="M1362" i="2" s="1"/>
  <c r="N1362" i="2" s="1"/>
  <c r="AO517" i="2"/>
  <c r="L517" i="2" s="1"/>
  <c r="M517" i="2" s="1"/>
  <c r="N517" i="2" s="1"/>
  <c r="AO1038" i="2"/>
  <c r="L1038" i="2" s="1"/>
  <c r="M1038" i="2" s="1"/>
  <c r="N1038" i="2" s="1"/>
  <c r="AO920" i="2"/>
  <c r="L920" i="2" s="1"/>
  <c r="M920" i="2" s="1"/>
  <c r="N920" i="2" s="1"/>
  <c r="AO1434" i="2"/>
  <c r="L1434" i="2" s="1"/>
  <c r="M1434" i="2" s="1"/>
  <c r="N1434" i="2" s="1"/>
  <c r="M216" i="2"/>
  <c r="N216" i="2" s="1"/>
  <c r="AO727" i="2"/>
  <c r="L727" i="2" s="1"/>
  <c r="M727" i="2" s="1"/>
  <c r="N727" i="2" s="1"/>
  <c r="AO246" i="2"/>
  <c r="L246" i="2" s="1"/>
  <c r="M246" i="2" s="1"/>
  <c r="N246" i="2" s="1"/>
  <c r="AO829" i="2"/>
  <c r="L829" i="2" s="1"/>
  <c r="M829" i="2" s="1"/>
  <c r="N829" i="2" s="1"/>
  <c r="AO1446" i="2"/>
  <c r="L1446" i="2" s="1"/>
  <c r="M1446" i="2" s="1"/>
  <c r="N1446" i="2" s="1"/>
  <c r="AO643" i="2"/>
  <c r="L643" i="2" s="1"/>
  <c r="M643" i="2" s="1"/>
  <c r="N643" i="2" s="1"/>
  <c r="M204" i="2"/>
  <c r="N204" i="2" s="1"/>
  <c r="AO891" i="2"/>
  <c r="L891" i="2" s="1"/>
  <c r="M891" i="2" s="1"/>
  <c r="N891" i="2" s="1"/>
  <c r="AO729" i="2"/>
  <c r="L729" i="2" s="1"/>
  <c r="M729" i="2" s="1"/>
  <c r="N729" i="2" s="1"/>
  <c r="AO1564" i="2"/>
  <c r="L1564" i="2" s="1"/>
  <c r="M1564" i="2" s="1"/>
  <c r="N1564" i="2" s="1"/>
  <c r="AO1483" i="2"/>
  <c r="L1483" i="2" s="1"/>
  <c r="M1483" i="2" s="1"/>
  <c r="N1483" i="2" s="1"/>
  <c r="AO1132" i="2"/>
  <c r="L1132" i="2" s="1"/>
  <c r="M1132" i="2" s="1"/>
  <c r="N1132" i="2" s="1"/>
  <c r="AO274" i="2"/>
  <c r="L274" i="2" s="1"/>
  <c r="M274" i="2" s="1"/>
  <c r="N274" i="2" s="1"/>
  <c r="AO561" i="2"/>
  <c r="L561" i="2" s="1"/>
  <c r="M561" i="2" s="1"/>
  <c r="N561" i="2" s="1"/>
  <c r="AO1314" i="2"/>
  <c r="L1314" i="2" s="1"/>
  <c r="M1314" i="2" s="1"/>
  <c r="N1314" i="2" s="1"/>
  <c r="AO1086" i="2"/>
  <c r="L1086" i="2" s="1"/>
  <c r="M1086" i="2" s="1"/>
  <c r="N1086" i="2" s="1"/>
  <c r="AO554" i="2"/>
  <c r="L554" i="2" s="1"/>
  <c r="M554" i="2" s="1"/>
  <c r="N554" i="2" s="1"/>
  <c r="AO740" i="2"/>
  <c r="L740" i="2" s="1"/>
  <c r="M740" i="2" s="1"/>
  <c r="N740" i="2" s="1"/>
  <c r="AO249" i="2"/>
  <c r="L249" i="2" s="1"/>
  <c r="M249" i="2" s="1"/>
  <c r="N249" i="2" s="1"/>
  <c r="AO650" i="2"/>
  <c r="L650" i="2" s="1"/>
  <c r="M650" i="2" s="1"/>
  <c r="N650" i="2" s="1"/>
  <c r="AO284" i="2"/>
  <c r="L284" i="2" s="1"/>
  <c r="M284" i="2" s="1"/>
  <c r="N284" i="2" s="1"/>
  <c r="AO1401" i="2"/>
  <c r="L1401" i="2" s="1"/>
  <c r="M1401" i="2" s="1"/>
  <c r="N1401" i="2" s="1"/>
  <c r="AO1253" i="2"/>
  <c r="L1253" i="2" s="1"/>
  <c r="M1253" i="2" s="1"/>
  <c r="N1253" i="2" s="1"/>
  <c r="AO977" i="2"/>
  <c r="L977" i="2" s="1"/>
  <c r="M977" i="2" s="1"/>
  <c r="N977" i="2" s="1"/>
  <c r="AO1073" i="2"/>
  <c r="L1073" i="2" s="1"/>
  <c r="M1073" i="2" s="1"/>
  <c r="N1073" i="2" s="1"/>
  <c r="AO1551" i="2"/>
  <c r="L1551" i="2" s="1"/>
  <c r="M1551" i="2" s="1"/>
  <c r="N1551" i="2" s="1"/>
  <c r="AO1435" i="2"/>
  <c r="L1435" i="2" s="1"/>
  <c r="M1435" i="2" s="1"/>
  <c r="N1435" i="2" s="1"/>
  <c r="AO522" i="2"/>
  <c r="L522" i="2" s="1"/>
  <c r="M522" i="2" s="1"/>
  <c r="N522" i="2" s="1"/>
  <c r="AO1125" i="2"/>
  <c r="L1125" i="2" s="1"/>
  <c r="M1125" i="2" s="1"/>
  <c r="N1125" i="2" s="1"/>
  <c r="AO801" i="2"/>
  <c r="L801" i="2" s="1"/>
  <c r="M801" i="2" s="1"/>
  <c r="N801" i="2" s="1"/>
  <c r="AO1393" i="2"/>
  <c r="L1393" i="2" s="1"/>
  <c r="M1393" i="2" s="1"/>
  <c r="N1393" i="2" s="1"/>
  <c r="AO1601" i="2"/>
  <c r="L1601" i="2" s="1"/>
  <c r="M1601" i="2" s="1"/>
  <c r="N1601" i="2" s="1"/>
  <c r="AO307" i="2"/>
  <c r="L307" i="2" s="1"/>
  <c r="M307" i="2" s="1"/>
  <c r="N307" i="2" s="1"/>
  <c r="AO1433" i="2"/>
  <c r="L1433" i="2" s="1"/>
  <c r="M1433" i="2" s="1"/>
  <c r="N1433" i="2" s="1"/>
  <c r="AO1597" i="2"/>
  <c r="L1597" i="2" s="1"/>
  <c r="M1597" i="2" s="1"/>
  <c r="N1597" i="2" s="1"/>
  <c r="AO1510" i="2"/>
  <c r="L1510" i="2" s="1"/>
  <c r="M1510" i="2" s="1"/>
  <c r="N1510" i="2" s="1"/>
  <c r="AO1064" i="2"/>
  <c r="L1064" i="2" s="1"/>
  <c r="M1064" i="2" s="1"/>
  <c r="N1064" i="2" s="1"/>
  <c r="AO1486" i="2"/>
  <c r="L1486" i="2" s="1"/>
  <c r="M1486" i="2" s="1"/>
  <c r="N1486" i="2" s="1"/>
  <c r="AO457" i="2"/>
  <c r="L457" i="2" s="1"/>
  <c r="M457" i="2" s="1"/>
  <c r="N457" i="2" s="1"/>
  <c r="AO681" i="2"/>
  <c r="L681" i="2" s="1"/>
  <c r="M681" i="2" s="1"/>
  <c r="N681" i="2" s="1"/>
  <c r="AO1195" i="2"/>
  <c r="L1195" i="2" s="1"/>
  <c r="M1195" i="2" s="1"/>
  <c r="N1195" i="2" s="1"/>
  <c r="AO1329" i="2"/>
  <c r="L1329" i="2" s="1"/>
  <c r="M1329" i="2" s="1"/>
  <c r="N1329" i="2" s="1"/>
  <c r="AO520" i="2"/>
  <c r="L520" i="2" s="1"/>
  <c r="M520" i="2" s="1"/>
  <c r="N520" i="2" s="1"/>
  <c r="AO1478" i="2"/>
  <c r="L1478" i="2" s="1"/>
  <c r="M1478" i="2" s="1"/>
  <c r="N1478" i="2" s="1"/>
  <c r="AO836" i="2"/>
  <c r="L836" i="2" s="1"/>
  <c r="M836" i="2" s="1"/>
  <c r="N836" i="2" s="1"/>
  <c r="AO1150" i="2"/>
  <c r="L1150" i="2" s="1"/>
  <c r="M1150" i="2" s="1"/>
  <c r="N1150" i="2" s="1"/>
  <c r="AO1102" i="2"/>
  <c r="L1102" i="2" s="1"/>
  <c r="M1102" i="2" s="1"/>
  <c r="N1102" i="2" s="1"/>
  <c r="AO1484" i="2"/>
  <c r="L1484" i="2" s="1"/>
  <c r="M1484" i="2" s="1"/>
  <c r="N1484" i="2" s="1"/>
  <c r="AO1395" i="2"/>
  <c r="L1395" i="2" s="1"/>
  <c r="M1395" i="2" s="1"/>
  <c r="N1395" i="2" s="1"/>
  <c r="AO1344" i="2"/>
  <c r="L1344" i="2" s="1"/>
  <c r="M1344" i="2" s="1"/>
  <c r="N1344" i="2" s="1"/>
  <c r="AO655" i="2"/>
  <c r="L655" i="2" s="1"/>
  <c r="M655" i="2" s="1"/>
  <c r="N655" i="2" s="1"/>
  <c r="AO376" i="2"/>
  <c r="L376" i="2" s="1"/>
  <c r="M376" i="2" s="1"/>
  <c r="N376" i="2" s="1"/>
  <c r="AO1459" i="2"/>
  <c r="L1459" i="2" s="1"/>
  <c r="M1459" i="2" s="1"/>
  <c r="N1459" i="2" s="1"/>
  <c r="AO229" i="2"/>
  <c r="L229" i="2" s="1"/>
  <c r="M229" i="2" s="1"/>
  <c r="N229" i="2" s="1"/>
  <c r="AO1023" i="2"/>
  <c r="L1023" i="2" s="1"/>
  <c r="M1023" i="2" s="1"/>
  <c r="N1023" i="2" s="1"/>
  <c r="AO1558" i="2"/>
  <c r="L1558" i="2" s="1"/>
  <c r="M1558" i="2" s="1"/>
  <c r="N1558" i="2" s="1"/>
  <c r="AO824" i="2"/>
  <c r="L824" i="2" s="1"/>
  <c r="M824" i="2" s="1"/>
  <c r="N824" i="2" s="1"/>
  <c r="AO1126" i="2"/>
  <c r="L1126" i="2" s="1"/>
  <c r="M1126" i="2" s="1"/>
  <c r="N1126" i="2" s="1"/>
  <c r="AO558" i="2"/>
  <c r="L558" i="2" s="1"/>
  <c r="M558" i="2" s="1"/>
  <c r="N558" i="2" s="1"/>
  <c r="AO298" i="2"/>
  <c r="L298" i="2" s="1"/>
  <c r="M298" i="2" s="1"/>
  <c r="N298" i="2" s="1"/>
  <c r="AO485" i="2"/>
  <c r="L485" i="2" s="1"/>
  <c r="M485" i="2" s="1"/>
  <c r="N485" i="2" s="1"/>
  <c r="AO695" i="2"/>
  <c r="L695" i="2" s="1"/>
  <c r="M695" i="2" s="1"/>
  <c r="N695" i="2" s="1"/>
  <c r="AO471" i="2"/>
  <c r="L471" i="2" s="1"/>
  <c r="M471" i="2" s="1"/>
  <c r="N471" i="2" s="1"/>
  <c r="AO1062" i="2"/>
  <c r="L1062" i="2" s="1"/>
  <c r="M1062" i="2" s="1"/>
  <c r="N1062" i="2" s="1"/>
  <c r="AO1304" i="2"/>
  <c r="L1304" i="2" s="1"/>
  <c r="M1304" i="2" s="1"/>
  <c r="N1304" i="2" s="1"/>
  <c r="AO291" i="2"/>
  <c r="L291" i="2" s="1"/>
  <c r="M291" i="2" s="1"/>
  <c r="N291" i="2" s="1"/>
  <c r="AO819" i="2"/>
  <c r="L819" i="2" s="1"/>
  <c r="M819" i="2" s="1"/>
  <c r="N819" i="2" s="1"/>
  <c r="AO766" i="2"/>
  <c r="L766" i="2" s="1"/>
  <c r="M766" i="2" s="1"/>
  <c r="N766" i="2" s="1"/>
  <c r="AO557" i="2"/>
  <c r="L557" i="2" s="1"/>
  <c r="M557" i="2" s="1"/>
  <c r="N557" i="2" s="1"/>
  <c r="AO1256" i="2"/>
  <c r="L1256" i="2" s="1"/>
  <c r="M1256" i="2" s="1"/>
  <c r="N1256" i="2" s="1"/>
  <c r="AO1164" i="2"/>
  <c r="L1164" i="2" s="1"/>
  <c r="M1164" i="2" s="1"/>
  <c r="N1164" i="2" s="1"/>
  <c r="AO1450" i="2"/>
  <c r="L1450" i="2" s="1"/>
  <c r="M1450" i="2" s="1"/>
  <c r="N1450" i="2" s="1"/>
  <c r="AO572" i="2"/>
  <c r="L572" i="2" s="1"/>
  <c r="M572" i="2" s="1"/>
  <c r="N572" i="2" s="1"/>
  <c r="AO1015" i="2"/>
  <c r="L1015" i="2" s="1"/>
  <c r="M1015" i="2" s="1"/>
  <c r="N1015" i="2" s="1"/>
  <c r="AO967" i="2"/>
  <c r="L967" i="2" s="1"/>
  <c r="M967" i="2" s="1"/>
  <c r="N967" i="2" s="1"/>
  <c r="AO746" i="2"/>
  <c r="L746" i="2" s="1"/>
  <c r="M746" i="2" s="1"/>
  <c r="N746" i="2" s="1"/>
  <c r="AO319" i="2"/>
  <c r="L319" i="2" s="1"/>
  <c r="M319" i="2" s="1"/>
  <c r="N319" i="2" s="1"/>
  <c r="AO841" i="2"/>
  <c r="L841" i="2" s="1"/>
  <c r="M841" i="2" s="1"/>
  <c r="N841" i="2" s="1"/>
  <c r="AO1442" i="2"/>
  <c r="L1442" i="2" s="1"/>
  <c r="M1442" i="2" s="1"/>
  <c r="N1442" i="2" s="1"/>
  <c r="AO1367" i="2"/>
  <c r="L1367" i="2" s="1"/>
  <c r="M1367" i="2" s="1"/>
  <c r="N1367" i="2" s="1"/>
  <c r="AO1016" i="2"/>
  <c r="L1016" i="2" s="1"/>
  <c r="M1016" i="2" s="1"/>
  <c r="N1016" i="2" s="1"/>
  <c r="AO423" i="2"/>
  <c r="L423" i="2" s="1"/>
  <c r="M423" i="2" s="1"/>
  <c r="N423" i="2" s="1"/>
  <c r="AO1335" i="2"/>
  <c r="L1335" i="2" s="1"/>
  <c r="M1335" i="2" s="1"/>
  <c r="N1335" i="2" s="1"/>
  <c r="AO674" i="2"/>
  <c r="L674" i="2" s="1"/>
  <c r="M674" i="2" s="1"/>
  <c r="N674" i="2" s="1"/>
  <c r="AO1298" i="2"/>
  <c r="L1298" i="2" s="1"/>
  <c r="M1298" i="2" s="1"/>
  <c r="N1298" i="2" s="1"/>
  <c r="AO1155" i="2"/>
  <c r="L1155" i="2" s="1"/>
  <c r="M1155" i="2" s="1"/>
  <c r="N1155" i="2" s="1"/>
  <c r="AO765" i="2"/>
  <c r="L765" i="2" s="1"/>
  <c r="M765" i="2" s="1"/>
  <c r="N765" i="2" s="1"/>
  <c r="AO888" i="2"/>
  <c r="L888" i="2" s="1"/>
  <c r="M888" i="2" s="1"/>
  <c r="N888" i="2" s="1"/>
  <c r="AO489" i="2"/>
  <c r="L489" i="2" s="1"/>
  <c r="M489" i="2" s="1"/>
  <c r="N489" i="2" s="1"/>
  <c r="AO913" i="2"/>
  <c r="L913" i="2" s="1"/>
  <c r="M913" i="2" s="1"/>
  <c r="N913" i="2" s="1"/>
  <c r="AO478" i="2"/>
  <c r="L478" i="2" s="1"/>
  <c r="M478" i="2" s="1"/>
  <c r="N478" i="2" s="1"/>
  <c r="AO289" i="2"/>
  <c r="L289" i="2" s="1"/>
  <c r="M289" i="2" s="1"/>
  <c r="N289" i="2" s="1"/>
  <c r="AO1520" i="2"/>
  <c r="L1520" i="2" s="1"/>
  <c r="M1520" i="2" s="1"/>
  <c r="N1520" i="2" s="1"/>
  <c r="AO1225" i="2"/>
  <c r="L1225" i="2" s="1"/>
  <c r="M1225" i="2" s="1"/>
  <c r="N1225" i="2" s="1"/>
  <c r="AO792" i="2"/>
  <c r="L792" i="2" s="1"/>
  <c r="M792" i="2" s="1"/>
  <c r="N792" i="2" s="1"/>
  <c r="AO996" i="2"/>
  <c r="L996" i="2" s="1"/>
  <c r="M996" i="2" s="1"/>
  <c r="N996" i="2" s="1"/>
  <c r="AO1334" i="2"/>
  <c r="L1334" i="2" s="1"/>
  <c r="M1334" i="2" s="1"/>
  <c r="N1334" i="2" s="1"/>
  <c r="AO1490" i="2"/>
  <c r="L1490" i="2" s="1"/>
  <c r="M1490" i="2" s="1"/>
  <c r="N1490" i="2" s="1"/>
  <c r="AO984" i="2"/>
  <c r="L984" i="2" s="1"/>
  <c r="M984" i="2" s="1"/>
  <c r="N984" i="2" s="1"/>
  <c r="AO591" i="2"/>
  <c r="L591" i="2" s="1"/>
  <c r="M591" i="2" s="1"/>
  <c r="N591" i="2" s="1"/>
  <c r="AO1022" i="2"/>
  <c r="L1022" i="2" s="1"/>
  <c r="M1022" i="2" s="1"/>
  <c r="N1022" i="2" s="1"/>
  <c r="AO1293" i="2"/>
  <c r="L1293" i="2" s="1"/>
  <c r="M1293" i="2" s="1"/>
  <c r="N1293" i="2" s="1"/>
  <c r="AO549" i="2"/>
  <c r="L549" i="2" s="1"/>
  <c r="M549" i="2" s="1"/>
  <c r="N549" i="2" s="1"/>
  <c r="AO1330" i="2"/>
  <c r="L1330" i="2" s="1"/>
  <c r="M1330" i="2" s="1"/>
  <c r="N1330" i="2" s="1"/>
  <c r="AO1499" i="2"/>
  <c r="L1499" i="2" s="1"/>
  <c r="M1499" i="2" s="1"/>
  <c r="N1499" i="2" s="1"/>
  <c r="AO607" i="2"/>
  <c r="L607" i="2" s="1"/>
  <c r="M607" i="2" s="1"/>
  <c r="N607" i="2" s="1"/>
  <c r="AO1140" i="2"/>
  <c r="L1140" i="2" s="1"/>
  <c r="M1140" i="2" s="1"/>
  <c r="N1140" i="2" s="1"/>
  <c r="AO1497" i="2"/>
  <c r="L1497" i="2" s="1"/>
  <c r="M1497" i="2" s="1"/>
  <c r="N1497" i="2" s="1"/>
  <c r="AO1518" i="2"/>
  <c r="L1518" i="2" s="1"/>
  <c r="M1518" i="2" s="1"/>
  <c r="N1518" i="2" s="1"/>
  <c r="AO1105" i="2"/>
  <c r="L1105" i="2" s="1"/>
  <c r="M1105" i="2" s="1"/>
  <c r="N1105" i="2" s="1"/>
  <c r="AO1288" i="2"/>
  <c r="L1288" i="2" s="1"/>
  <c r="M1288" i="2" s="1"/>
  <c r="N1288" i="2" s="1"/>
  <c r="AO1604" i="2"/>
  <c r="L1604" i="2" s="1"/>
  <c r="M1604" i="2" s="1"/>
  <c r="N1604" i="2" s="1"/>
  <c r="AO480" i="2"/>
  <c r="L480" i="2" s="1"/>
  <c r="M480" i="2" s="1"/>
  <c r="N480" i="2" s="1"/>
  <c r="AO1107" i="2"/>
  <c r="L1107" i="2" s="1"/>
  <c r="M1107" i="2" s="1"/>
  <c r="N1107" i="2" s="1"/>
  <c r="AO1148" i="2"/>
  <c r="L1148" i="2" s="1"/>
  <c r="M1148" i="2" s="1"/>
  <c r="N1148" i="2" s="1"/>
  <c r="AO863" i="2"/>
  <c r="L863" i="2" s="1"/>
  <c r="M863" i="2" s="1"/>
  <c r="N863" i="2" s="1"/>
  <c r="AO1287" i="2"/>
  <c r="L1287" i="2" s="1"/>
  <c r="M1287" i="2" s="1"/>
  <c r="N1287" i="2" s="1"/>
  <c r="AO1468" i="2"/>
  <c r="L1468" i="2" s="1"/>
  <c r="M1468" i="2" s="1"/>
  <c r="N1468" i="2" s="1"/>
  <c r="AO1027" i="2"/>
  <c r="L1027" i="2" s="1"/>
  <c r="M1027" i="2" s="1"/>
  <c r="N1027" i="2" s="1"/>
  <c r="AO963" i="2"/>
  <c r="L963" i="2" s="1"/>
  <c r="M963" i="2" s="1"/>
  <c r="N963" i="2" s="1"/>
  <c r="AO1354" i="2"/>
  <c r="L1354" i="2" s="1"/>
  <c r="M1354" i="2" s="1"/>
  <c r="N1354" i="2" s="1"/>
  <c r="AO756" i="2"/>
  <c r="L756" i="2" s="1"/>
  <c r="M756" i="2" s="1"/>
  <c r="N756" i="2" s="1"/>
  <c r="M1061" i="2"/>
  <c r="N1061" i="2" s="1"/>
  <c r="AO1030" i="2"/>
  <c r="L1030" i="2" s="1"/>
  <c r="M1030" i="2" s="1"/>
  <c r="N1030" i="2" s="1"/>
  <c r="AO230" i="2"/>
  <c r="L230" i="2" s="1"/>
  <c r="M230" i="2" s="1"/>
  <c r="N230" i="2" s="1"/>
  <c r="AO907" i="2"/>
  <c r="L907" i="2" s="1"/>
  <c r="M907" i="2" s="1"/>
  <c r="N907" i="2" s="1"/>
  <c r="AO501" i="2"/>
  <c r="L501" i="2" s="1"/>
  <c r="M501" i="2" s="1"/>
  <c r="N501" i="2" s="1"/>
  <c r="AO780" i="2"/>
  <c r="L780" i="2" s="1"/>
  <c r="M780" i="2" s="1"/>
  <c r="N780" i="2" s="1"/>
  <c r="AO889" i="2"/>
  <c r="L889" i="2" s="1"/>
  <c r="M889" i="2" s="1"/>
  <c r="N889" i="2" s="1"/>
  <c r="AO445" i="2"/>
  <c r="L445" i="2" s="1"/>
  <c r="M445" i="2" s="1"/>
  <c r="N445" i="2" s="1"/>
  <c r="M139" i="2"/>
  <c r="N139" i="2" s="1"/>
  <c r="AO1033" i="2"/>
  <c r="L1033" i="2" s="1"/>
  <c r="M1033" i="2" s="1"/>
  <c r="N1033" i="2" s="1"/>
  <c r="AO1475" i="2"/>
  <c r="L1475" i="2" s="1"/>
  <c r="M1475" i="2" s="1"/>
  <c r="N1475" i="2" s="1"/>
  <c r="AO1100" i="2"/>
  <c r="L1100" i="2" s="1"/>
  <c r="M1100" i="2" s="1"/>
  <c r="N1100" i="2" s="1"/>
  <c r="AO432" i="2"/>
  <c r="L432" i="2" s="1"/>
  <c r="M432" i="2" s="1"/>
  <c r="N432" i="2" s="1"/>
  <c r="AO476" i="2"/>
  <c r="L476" i="2" s="1"/>
  <c r="M476" i="2" s="1"/>
  <c r="N476" i="2" s="1"/>
  <c r="AO1120" i="2"/>
  <c r="L1120" i="2" s="1"/>
  <c r="M1120" i="2" s="1"/>
  <c r="N1120" i="2" s="1"/>
  <c r="M221" i="2"/>
  <c r="N221" i="2" s="1"/>
  <c r="AO1547" i="2"/>
  <c r="L1547" i="2" s="1"/>
  <c r="M1547" i="2" s="1"/>
  <c r="N1547" i="2" s="1"/>
  <c r="AO254" i="2"/>
  <c r="L254" i="2" s="1"/>
  <c r="M254" i="2" s="1"/>
  <c r="N254" i="2" s="1"/>
  <c r="AO490" i="2"/>
  <c r="L490" i="2" s="1"/>
  <c r="M490" i="2" s="1"/>
  <c r="N490" i="2" s="1"/>
  <c r="AO820" i="2"/>
  <c r="L820" i="2" s="1"/>
  <c r="M820" i="2" s="1"/>
  <c r="N820" i="2" s="1"/>
  <c r="AO1218" i="2"/>
  <c r="L1218" i="2" s="1"/>
  <c r="M1218" i="2" s="1"/>
  <c r="N1218" i="2" s="1"/>
  <c r="AO1082" i="2"/>
  <c r="L1082" i="2" s="1"/>
  <c r="M1082" i="2" s="1"/>
  <c r="N1082" i="2" s="1"/>
  <c r="AO1270" i="2"/>
  <c r="L1270" i="2" s="1"/>
  <c r="M1270" i="2" s="1"/>
  <c r="N1270" i="2" s="1"/>
  <c r="AO625" i="2"/>
  <c r="L625" i="2" s="1"/>
  <c r="M625" i="2" s="1"/>
  <c r="N625" i="2" s="1"/>
  <c r="AO830" i="2"/>
  <c r="L830" i="2" s="1"/>
  <c r="M830" i="2" s="1"/>
  <c r="N830" i="2" s="1"/>
  <c r="AO1464" i="2"/>
  <c r="L1464" i="2" s="1"/>
  <c r="M1464" i="2" s="1"/>
  <c r="N1464" i="2" s="1"/>
  <c r="AO616" i="2"/>
  <c r="L616" i="2" s="1"/>
  <c r="M616" i="2" s="1"/>
  <c r="N616" i="2" s="1"/>
  <c r="AO713" i="2"/>
  <c r="L713" i="2" s="1"/>
  <c r="M713" i="2" s="1"/>
  <c r="N713" i="2" s="1"/>
  <c r="AO796" i="2"/>
  <c r="L796" i="2" s="1"/>
  <c r="M796" i="2" s="1"/>
  <c r="N796" i="2" s="1"/>
  <c r="AO1426" i="2"/>
  <c r="L1426" i="2" s="1"/>
  <c r="M1426" i="2" s="1"/>
  <c r="N1426" i="2" s="1"/>
  <c r="AO835" i="2"/>
  <c r="L835" i="2" s="1"/>
  <c r="M835" i="2" s="1"/>
  <c r="N835" i="2" s="1"/>
  <c r="AO965" i="2"/>
  <c r="L965" i="2" s="1"/>
  <c r="M965" i="2" s="1"/>
  <c r="N965" i="2" s="1"/>
  <c r="AO600" i="2"/>
  <c r="L600" i="2" s="1"/>
  <c r="M600" i="2" s="1"/>
  <c r="N600" i="2" s="1"/>
  <c r="AO928" i="2"/>
  <c r="L928" i="2" s="1"/>
  <c r="M928" i="2" s="1"/>
  <c r="N928" i="2" s="1"/>
  <c r="AO417" i="2"/>
  <c r="L417" i="2" s="1"/>
  <c r="M417" i="2" s="1"/>
  <c r="N417" i="2" s="1"/>
  <c r="AO1350" i="2"/>
  <c r="L1350" i="2" s="1"/>
  <c r="M1350" i="2" s="1"/>
  <c r="N1350" i="2" s="1"/>
  <c r="AO1407" i="2"/>
  <c r="L1407" i="2" s="1"/>
  <c r="M1407" i="2" s="1"/>
  <c r="N1407" i="2" s="1"/>
  <c r="AO999" i="2"/>
  <c r="L999" i="2" s="1"/>
  <c r="M999" i="2" s="1"/>
  <c r="N999" i="2" s="1"/>
  <c r="AO579" i="2"/>
  <c r="L579" i="2" s="1"/>
  <c r="M579" i="2" s="1"/>
  <c r="N579" i="2" s="1"/>
  <c r="AO1134" i="2"/>
  <c r="L1134" i="2" s="1"/>
  <c r="M1134" i="2" s="1"/>
  <c r="N1134" i="2" s="1"/>
  <c r="AO1306" i="2"/>
  <c r="L1306" i="2" s="1"/>
  <c r="M1306" i="2" s="1"/>
  <c r="N1306" i="2" s="1"/>
  <c r="AO826" i="2"/>
  <c r="L826" i="2" s="1"/>
  <c r="M826" i="2" s="1"/>
  <c r="N826" i="2" s="1"/>
  <c r="AO227" i="2"/>
  <c r="L227" i="2" s="1"/>
  <c r="M227" i="2" s="1"/>
  <c r="N227" i="2" s="1"/>
  <c r="AO818" i="2"/>
  <c r="L818" i="2" s="1"/>
  <c r="M818" i="2" s="1"/>
  <c r="N818" i="2" s="1"/>
  <c r="AO479" i="2"/>
  <c r="L479" i="2" s="1"/>
  <c r="M479" i="2" s="1"/>
  <c r="N479" i="2" s="1"/>
  <c r="AO584" i="2"/>
  <c r="L584" i="2" s="1"/>
  <c r="M584" i="2" s="1"/>
  <c r="N584" i="2" s="1"/>
  <c r="AO887" i="2"/>
  <c r="L887" i="2" s="1"/>
  <c r="M887" i="2" s="1"/>
  <c r="N887" i="2" s="1"/>
  <c r="AO504" i="2"/>
  <c r="L504" i="2" s="1"/>
  <c r="M504" i="2" s="1"/>
  <c r="N504" i="2" s="1"/>
  <c r="AO1586" i="2"/>
  <c r="L1586" i="2" s="1"/>
  <c r="M1586" i="2" s="1"/>
  <c r="N1586" i="2" s="1"/>
  <c r="AO462" i="2"/>
  <c r="L462" i="2" s="1"/>
  <c r="M462" i="2" s="1"/>
  <c r="N462" i="2" s="1"/>
  <c r="AO1104" i="2"/>
  <c r="L1104" i="2" s="1"/>
  <c r="M1104" i="2" s="1"/>
  <c r="N1104" i="2" s="1"/>
  <c r="AO916" i="2"/>
  <c r="L916" i="2" s="1"/>
  <c r="M916" i="2" s="1"/>
  <c r="N916" i="2" s="1"/>
  <c r="AO991" i="2"/>
  <c r="L991" i="2" s="1"/>
  <c r="M991" i="2" s="1"/>
  <c r="N991" i="2" s="1"/>
  <c r="AO1453" i="2"/>
  <c r="L1453" i="2" s="1"/>
  <c r="M1453" i="2" s="1"/>
  <c r="N1453" i="2" s="1"/>
  <c r="AO403" i="2"/>
  <c r="L403" i="2" s="1"/>
  <c r="M403" i="2" s="1"/>
  <c r="N403" i="2" s="1"/>
  <c r="AO546" i="2"/>
  <c r="L546" i="2" s="1"/>
  <c r="M546" i="2" s="1"/>
  <c r="N546" i="2" s="1"/>
  <c r="AO960" i="2"/>
  <c r="L960" i="2" s="1"/>
  <c r="M960" i="2" s="1"/>
  <c r="N960" i="2" s="1"/>
  <c r="AO1006" i="2"/>
  <c r="L1006" i="2" s="1"/>
  <c r="M1006" i="2" s="1"/>
  <c r="N1006" i="2" s="1"/>
  <c r="AO1500" i="2"/>
  <c r="L1500" i="2" s="1"/>
  <c r="M1500" i="2" s="1"/>
  <c r="N1500" i="2" s="1"/>
  <c r="AO1275" i="2"/>
  <c r="L1275" i="2" s="1"/>
  <c r="M1275" i="2" s="1"/>
  <c r="N1275" i="2" s="1"/>
  <c r="AO401" i="2"/>
  <c r="L401" i="2" s="1"/>
  <c r="M401" i="2" s="1"/>
  <c r="N401" i="2" s="1"/>
  <c r="AO822" i="2"/>
  <c r="L822" i="2" s="1"/>
  <c r="M822" i="2" s="1"/>
  <c r="N822" i="2" s="1"/>
  <c r="AO271" i="2"/>
  <c r="L271" i="2" s="1"/>
  <c r="M271" i="2" s="1"/>
  <c r="N271" i="2" s="1"/>
  <c r="AO1203" i="2"/>
  <c r="L1203" i="2" s="1"/>
  <c r="M1203" i="2" s="1"/>
  <c r="N1203" i="2" s="1"/>
  <c r="AO1123" i="2"/>
  <c r="L1123" i="2" s="1"/>
  <c r="M1123" i="2" s="1"/>
  <c r="N1123" i="2" s="1"/>
  <c r="AO656" i="2"/>
  <c r="L656" i="2" s="1"/>
  <c r="M656" i="2" s="1"/>
  <c r="N656" i="2" s="1"/>
  <c r="AO1101" i="2"/>
  <c r="L1101" i="2" s="1"/>
  <c r="M1101" i="2" s="1"/>
  <c r="N1101" i="2" s="1"/>
  <c r="AO1366" i="2"/>
  <c r="L1366" i="2" s="1"/>
  <c r="M1366" i="2" s="1"/>
  <c r="N1366" i="2" s="1"/>
  <c r="AO1360" i="2"/>
  <c r="L1360" i="2" s="1"/>
  <c r="M1360" i="2" s="1"/>
  <c r="N1360" i="2" s="1"/>
  <c r="AO618" i="2"/>
  <c r="L618" i="2" s="1"/>
  <c r="M618" i="2" s="1"/>
  <c r="N618" i="2" s="1"/>
  <c r="AO1461" i="2"/>
  <c r="L1461" i="2" s="1"/>
  <c r="M1461" i="2" s="1"/>
  <c r="N1461" i="2" s="1"/>
  <c r="AO608" i="2"/>
  <c r="L608" i="2" s="1"/>
  <c r="M608" i="2" s="1"/>
  <c r="N608" i="2" s="1"/>
  <c r="M1328" i="2"/>
  <c r="N1328" i="2" s="1"/>
  <c r="AO1581" i="2"/>
  <c r="L1581" i="2" s="1"/>
  <c r="M1581" i="2" s="1"/>
  <c r="N1581" i="2" s="1"/>
  <c r="AO330" i="2"/>
  <c r="L330" i="2" s="1"/>
  <c r="M330" i="2" s="1"/>
  <c r="N330" i="2" s="1"/>
  <c r="AO1103" i="2"/>
  <c r="L1103" i="2" s="1"/>
  <c r="M1103" i="2" s="1"/>
  <c r="N1103" i="2" s="1"/>
  <c r="AO1285" i="2"/>
  <c r="L1285" i="2" s="1"/>
  <c r="M1285" i="2" s="1"/>
  <c r="N1285" i="2" s="1"/>
  <c r="AO1539" i="2"/>
  <c r="L1539" i="2" s="1"/>
  <c r="M1539" i="2" s="1"/>
  <c r="N1539" i="2" s="1"/>
  <c r="M268" i="2"/>
  <c r="N268" i="2" s="1"/>
  <c r="AO1278" i="2"/>
  <c r="L1278" i="2" s="1"/>
  <c r="M1278" i="2" s="1"/>
  <c r="N1278" i="2" s="1"/>
  <c r="AO1394" i="2"/>
  <c r="L1394" i="2" s="1"/>
  <c r="M1394" i="2" s="1"/>
  <c r="N1394" i="2" s="1"/>
  <c r="AO1037" i="2"/>
  <c r="L1037" i="2" s="1"/>
  <c r="M1037" i="2" s="1"/>
  <c r="N1037" i="2" s="1"/>
  <c r="AO1309" i="2"/>
  <c r="L1309" i="2" s="1"/>
  <c r="M1309" i="2" s="1"/>
  <c r="N1309" i="2" s="1"/>
  <c r="AO613" i="2"/>
  <c r="L613" i="2" s="1"/>
  <c r="M613" i="2" s="1"/>
  <c r="N613" i="2" s="1"/>
  <c r="AO1438" i="2"/>
  <c r="L1438" i="2" s="1"/>
  <c r="M1438" i="2" s="1"/>
  <c r="N1438" i="2" s="1"/>
  <c r="AO983" i="2"/>
  <c r="L983" i="2" s="1"/>
  <c r="M983" i="2" s="1"/>
  <c r="N983" i="2" s="1"/>
  <c r="AO693" i="2"/>
  <c r="L693" i="2" s="1"/>
  <c r="M693" i="2" s="1"/>
  <c r="N693" i="2" s="1"/>
  <c r="AO840" i="2"/>
  <c r="L840" i="2" s="1"/>
  <c r="M840" i="2" s="1"/>
  <c r="N840" i="2" s="1"/>
  <c r="AO1319" i="2"/>
  <c r="L1319" i="2" s="1"/>
  <c r="M1319" i="2" s="1"/>
  <c r="N1319" i="2" s="1"/>
  <c r="M594" i="2"/>
  <c r="N594" i="2" s="1"/>
  <c r="M339" i="2"/>
  <c r="N339" i="2" s="1"/>
  <c r="AO357" i="2"/>
  <c r="L357" i="2" s="1"/>
  <c r="M357" i="2" s="1"/>
  <c r="N357" i="2" s="1"/>
  <c r="AO969" i="2"/>
  <c r="L969" i="2" s="1"/>
  <c r="M969" i="2" s="1"/>
  <c r="N969" i="2" s="1"/>
  <c r="AO1204" i="2"/>
  <c r="L1204" i="2" s="1"/>
  <c r="M1204" i="2" s="1"/>
  <c r="N1204" i="2" s="1"/>
  <c r="AO1024" i="2"/>
  <c r="L1024" i="2" s="1"/>
  <c r="M1024" i="2" s="1"/>
  <c r="N1024" i="2" s="1"/>
  <c r="M394" i="2"/>
  <c r="N394" i="2" s="1"/>
  <c r="M52" i="2"/>
  <c r="N52" i="2" s="1"/>
  <c r="AO1584" i="2"/>
  <c r="L1584" i="2" s="1"/>
  <c r="M1584" i="2" s="1"/>
  <c r="N1584" i="2" s="1"/>
  <c r="AO1502" i="2"/>
  <c r="L1502" i="2" s="1"/>
  <c r="M1502" i="2" s="1"/>
  <c r="N1502" i="2" s="1"/>
  <c r="AO675" i="2"/>
  <c r="L675" i="2" s="1"/>
  <c r="M675" i="2" s="1"/>
  <c r="N675" i="2" s="1"/>
  <c r="AO1181" i="2"/>
  <c r="L1181" i="2" s="1"/>
  <c r="M1181" i="2" s="1"/>
  <c r="N1181" i="2" s="1"/>
  <c r="AO367" i="2"/>
  <c r="L367" i="2" s="1"/>
  <c r="M367" i="2" s="1"/>
  <c r="N367" i="2" s="1"/>
  <c r="AO1018" i="2"/>
  <c r="L1018" i="2" s="1"/>
  <c r="M1018" i="2" s="1"/>
  <c r="N1018" i="2" s="1"/>
  <c r="AO404" i="2"/>
  <c r="L404" i="2" s="1"/>
  <c r="M404" i="2" s="1"/>
  <c r="N404" i="2" s="1"/>
  <c r="AO1347" i="2"/>
  <c r="L1347" i="2" s="1"/>
  <c r="M1347" i="2" s="1"/>
  <c r="N1347" i="2" s="1"/>
  <c r="M231" i="2"/>
  <c r="N231" i="2" s="1"/>
  <c r="AO1184" i="2"/>
  <c r="L1184" i="2" s="1"/>
  <c r="M1184" i="2" s="1"/>
  <c r="N1184" i="2" s="1"/>
  <c r="AO452" i="2"/>
  <c r="L452" i="2" s="1"/>
  <c r="M452" i="2" s="1"/>
  <c r="N452" i="2" s="1"/>
  <c r="AO626" i="2"/>
  <c r="L626" i="2" s="1"/>
  <c r="M626" i="2" s="1"/>
  <c r="N626" i="2" s="1"/>
  <c r="AO605" i="2"/>
  <c r="L605" i="2" s="1"/>
  <c r="M605" i="2" s="1"/>
  <c r="N605" i="2" s="1"/>
  <c r="AO911" i="2"/>
  <c r="L911" i="2" s="1"/>
  <c r="M911" i="2" s="1"/>
  <c r="N911" i="2" s="1"/>
  <c r="AO1356" i="2"/>
  <c r="L1356" i="2" s="1"/>
  <c r="M1356" i="2" s="1"/>
  <c r="N1356" i="2" s="1"/>
  <c r="AO395" i="2"/>
  <c r="L395" i="2" s="1"/>
  <c r="M395" i="2" s="1"/>
  <c r="N395" i="2" s="1"/>
  <c r="AO440" i="2"/>
  <c r="L440" i="2" s="1"/>
  <c r="M440" i="2" s="1"/>
  <c r="N440" i="2" s="1"/>
  <c r="AO874" i="2"/>
  <c r="L874" i="2" s="1"/>
  <c r="M874" i="2" s="1"/>
  <c r="N874" i="2" s="1"/>
  <c r="AO1091" i="2"/>
  <c r="L1091" i="2" s="1"/>
  <c r="M1091" i="2" s="1"/>
  <c r="N1091" i="2" s="1"/>
  <c r="AO543" i="2"/>
  <c r="L543" i="2" s="1"/>
  <c r="M543" i="2" s="1"/>
  <c r="N543" i="2" s="1"/>
  <c r="AO900" i="2"/>
  <c r="L900" i="2" s="1"/>
  <c r="M900" i="2" s="1"/>
  <c r="N900" i="2" s="1"/>
  <c r="AO1310" i="2"/>
  <c r="L1310" i="2" s="1"/>
  <c r="M1310" i="2" s="1"/>
  <c r="N1310" i="2" s="1"/>
  <c r="AO1379" i="2"/>
  <c r="L1379" i="2" s="1"/>
  <c r="M1379" i="2" s="1"/>
  <c r="N1379" i="2" s="1"/>
  <c r="M728" i="2"/>
  <c r="N728" i="2" s="1"/>
  <c r="AO791" i="2"/>
  <c r="L791" i="2" s="1"/>
  <c r="M791" i="2" s="1"/>
  <c r="N791" i="2" s="1"/>
  <c r="AO1530" i="2"/>
  <c r="L1530" i="2" s="1"/>
  <c r="M1530" i="2" s="1"/>
  <c r="N1530" i="2" s="1"/>
  <c r="AO1170" i="2"/>
  <c r="L1170" i="2" s="1"/>
  <c r="M1170" i="2" s="1"/>
  <c r="N1170" i="2" s="1"/>
  <c r="AO732" i="2"/>
  <c r="L732" i="2" s="1"/>
  <c r="M732" i="2" s="1"/>
  <c r="N732" i="2" s="1"/>
  <c r="AO433" i="2"/>
  <c r="L433" i="2" s="1"/>
  <c r="M433" i="2" s="1"/>
  <c r="N433" i="2" s="1"/>
  <c r="AO642" i="2"/>
  <c r="L642" i="2" s="1"/>
  <c r="M642" i="2" s="1"/>
  <c r="N642" i="2" s="1"/>
  <c r="AO571" i="2"/>
  <c r="L571" i="2" s="1"/>
  <c r="M571" i="2" s="1"/>
  <c r="N571" i="2" s="1"/>
  <c r="AO852" i="2"/>
  <c r="L852" i="2" s="1"/>
  <c r="M852" i="2" s="1"/>
  <c r="N852" i="2" s="1"/>
  <c r="AO631" i="2"/>
  <c r="L631" i="2" s="1"/>
  <c r="M631" i="2" s="1"/>
  <c r="N631" i="2" s="1"/>
  <c r="AO329" i="2"/>
  <c r="L329" i="2" s="1"/>
  <c r="M329" i="2" s="1"/>
  <c r="N329" i="2" s="1"/>
  <c r="M374" i="2"/>
  <c r="N374" i="2" s="1"/>
  <c r="M398" i="2"/>
  <c r="N398" i="2" s="1"/>
  <c r="M111" i="2"/>
  <c r="N111" i="2" s="1"/>
  <c r="M131" i="2"/>
  <c r="N131" i="2" s="1"/>
  <c r="M123" i="2"/>
  <c r="N123" i="2" s="1"/>
  <c r="M62" i="2"/>
  <c r="N62" i="2" s="1"/>
  <c r="AO1028" i="2"/>
  <c r="L1028" i="2" s="1"/>
  <c r="M1028" i="2" s="1"/>
  <c r="N1028" i="2" s="1"/>
  <c r="AO1191" i="2"/>
  <c r="L1191" i="2" s="1"/>
  <c r="M1191" i="2" s="1"/>
  <c r="N1191" i="2" s="1"/>
  <c r="AO362" i="2"/>
  <c r="L362" i="2" s="1"/>
  <c r="M362" i="2" s="1"/>
  <c r="N362" i="2" s="1"/>
  <c r="AO1606" i="2"/>
  <c r="L1606" i="2" s="1"/>
  <c r="M1606" i="2" s="1"/>
  <c r="N1606" i="2" s="1"/>
  <c r="AO1230" i="2"/>
  <c r="L1230" i="2" s="1"/>
  <c r="M1230" i="2" s="1"/>
  <c r="N1230" i="2" s="1"/>
  <c r="AO1012" i="2"/>
  <c r="L1012" i="2" s="1"/>
  <c r="M1012" i="2" s="1"/>
  <c r="N1012" i="2" s="1"/>
  <c r="AO327" i="2"/>
  <c r="L327" i="2" s="1"/>
  <c r="M327" i="2" s="1"/>
  <c r="N327" i="2" s="1"/>
  <c r="AO1212" i="2"/>
  <c r="L1212" i="2" s="1"/>
  <c r="M1212" i="2" s="1"/>
  <c r="N1212" i="2" s="1"/>
  <c r="AO1509" i="2"/>
  <c r="L1509" i="2" s="1"/>
  <c r="M1509" i="2" s="1"/>
  <c r="N1509" i="2" s="1"/>
  <c r="AO933" i="2"/>
  <c r="L933" i="2" s="1"/>
  <c r="M933" i="2" s="1"/>
  <c r="N933" i="2" s="1"/>
  <c r="AO1318" i="2"/>
  <c r="L1318" i="2" s="1"/>
  <c r="M1318" i="2" s="1"/>
  <c r="N1318" i="2" s="1"/>
  <c r="AO748" i="2"/>
  <c r="L748" i="2" s="1"/>
  <c r="M748" i="2" s="1"/>
  <c r="N748" i="2" s="1"/>
  <c r="AO1156" i="2"/>
  <c r="L1156" i="2" s="1"/>
  <c r="M1156" i="2" s="1"/>
  <c r="N1156" i="2" s="1"/>
  <c r="AO688" i="2"/>
  <c r="L688" i="2" s="1"/>
  <c r="M688" i="2" s="1"/>
  <c r="N688" i="2" s="1"/>
  <c r="AO1106" i="2"/>
  <c r="L1106" i="2" s="1"/>
  <c r="M1106" i="2" s="1"/>
  <c r="N1106" i="2" s="1"/>
  <c r="AO807" i="2"/>
  <c r="L807" i="2" s="1"/>
  <c r="M807" i="2" s="1"/>
  <c r="N807" i="2" s="1"/>
  <c r="AO419" i="2"/>
  <c r="L419" i="2" s="1"/>
  <c r="M419" i="2" s="1"/>
  <c r="N419" i="2" s="1"/>
  <c r="AO1262" i="2"/>
  <c r="L1262" i="2" s="1"/>
  <c r="M1262" i="2" s="1"/>
  <c r="N1262" i="2" s="1"/>
  <c r="AO1137" i="2"/>
  <c r="L1137" i="2" s="1"/>
  <c r="M1137" i="2" s="1"/>
  <c r="N1137" i="2" s="1"/>
  <c r="AO487" i="2"/>
  <c r="L487" i="2" s="1"/>
  <c r="M487" i="2" s="1"/>
  <c r="N487" i="2" s="1"/>
  <c r="AO719" i="2"/>
  <c r="L719" i="2" s="1"/>
  <c r="M719" i="2" s="1"/>
  <c r="N719" i="2" s="1"/>
  <c r="AO378" i="2"/>
  <c r="L378" i="2" s="1"/>
  <c r="M378" i="2" s="1"/>
  <c r="N378" i="2" s="1"/>
  <c r="AO285" i="2"/>
  <c r="L285" i="2" s="1"/>
  <c r="M285" i="2" s="1"/>
  <c r="N285" i="2" s="1"/>
  <c r="AO1470" i="2"/>
  <c r="L1470" i="2" s="1"/>
  <c r="M1470" i="2" s="1"/>
  <c r="N1470" i="2" s="1"/>
  <c r="AO1011" i="2"/>
  <c r="L1011" i="2" s="1"/>
  <c r="M1011" i="2" s="1"/>
  <c r="N1011" i="2" s="1"/>
  <c r="AO1263" i="2"/>
  <c r="L1263" i="2" s="1"/>
  <c r="M1263" i="2" s="1"/>
  <c r="N1263" i="2" s="1"/>
  <c r="AO585" i="2"/>
  <c r="L585" i="2" s="1"/>
  <c r="M585" i="2" s="1"/>
  <c r="N585" i="2" s="1"/>
  <c r="AO850" i="2"/>
  <c r="L850" i="2" s="1"/>
  <c r="M850" i="2" s="1"/>
  <c r="N850" i="2" s="1"/>
  <c r="AO731" i="2"/>
  <c r="L731" i="2" s="1"/>
  <c r="M731" i="2" s="1"/>
  <c r="N731" i="2" s="1"/>
  <c r="AO617" i="2"/>
  <c r="L617" i="2" s="1"/>
  <c r="M617" i="2" s="1"/>
  <c r="N617" i="2" s="1"/>
  <c r="AO924" i="2"/>
  <c r="L924" i="2" s="1"/>
  <c r="M924" i="2" s="1"/>
  <c r="N924" i="2" s="1"/>
  <c r="AO858" i="2"/>
  <c r="L858" i="2" s="1"/>
  <c r="M858" i="2" s="1"/>
  <c r="N858" i="2" s="1"/>
  <c r="AO1114" i="2"/>
  <c r="L1114" i="2" s="1"/>
  <c r="M1114" i="2" s="1"/>
  <c r="N1114" i="2" s="1"/>
  <c r="AO1588" i="2"/>
  <c r="L1588" i="2" s="1"/>
  <c r="M1588" i="2" s="1"/>
  <c r="N1588" i="2" s="1"/>
  <c r="AO1349" i="2"/>
  <c r="L1349" i="2" s="1"/>
  <c r="M1349" i="2" s="1"/>
  <c r="N1349" i="2" s="1"/>
  <c r="AO1215" i="2"/>
  <c r="L1215" i="2" s="1"/>
  <c r="M1215" i="2" s="1"/>
  <c r="N1215" i="2" s="1"/>
  <c r="AO808" i="2"/>
  <c r="L808" i="2" s="1"/>
  <c r="M808" i="2" s="1"/>
  <c r="N808" i="2" s="1"/>
  <c r="AO347" i="2"/>
  <c r="L347" i="2" s="1"/>
  <c r="M347" i="2" s="1"/>
  <c r="N347" i="2" s="1"/>
  <c r="AO1128" i="2"/>
  <c r="L1128" i="2" s="1"/>
  <c r="M1128" i="2" s="1"/>
  <c r="N1128" i="2" s="1"/>
  <c r="AO1294" i="2"/>
  <c r="L1294" i="2" s="1"/>
  <c r="M1294" i="2" s="1"/>
  <c r="N1294" i="2" s="1"/>
  <c r="M223" i="2"/>
  <c r="N223" i="2" s="1"/>
  <c r="AO1430" i="2"/>
  <c r="L1430" i="2" s="1"/>
  <c r="M1430" i="2" s="1"/>
  <c r="N1430" i="2" s="1"/>
  <c r="AO844" i="2"/>
  <c r="L844" i="2" s="1"/>
  <c r="M844" i="2" s="1"/>
  <c r="N844" i="2" s="1"/>
  <c r="AO705" i="2"/>
  <c r="L705" i="2" s="1"/>
  <c r="M705" i="2" s="1"/>
  <c r="N705" i="2" s="1"/>
  <c r="AO331" i="2"/>
  <c r="L331" i="2" s="1"/>
  <c r="M331" i="2" s="1"/>
  <c r="N331" i="2" s="1"/>
  <c r="AO1332" i="2"/>
  <c r="L1332" i="2" s="1"/>
  <c r="M1332" i="2" s="1"/>
  <c r="N1332" i="2" s="1"/>
  <c r="AO738" i="2"/>
  <c r="L738" i="2" s="1"/>
  <c r="M738" i="2" s="1"/>
  <c r="N738" i="2" s="1"/>
  <c r="AO927" i="2"/>
  <c r="L927" i="2" s="1"/>
  <c r="M927" i="2" s="1"/>
  <c r="N927" i="2" s="1"/>
  <c r="AO745" i="2"/>
  <c r="L745" i="2" s="1"/>
  <c r="M745" i="2" s="1"/>
  <c r="N745" i="2" s="1"/>
  <c r="AO1369" i="2"/>
  <c r="L1369" i="2" s="1"/>
  <c r="M1369" i="2" s="1"/>
  <c r="N1369" i="2" s="1"/>
  <c r="AO1060" i="2"/>
  <c r="L1060" i="2" s="1"/>
  <c r="M1060" i="2" s="1"/>
  <c r="N1060" i="2" s="1"/>
  <c r="AO1142" i="2"/>
  <c r="L1142" i="2" s="1"/>
  <c r="M1142" i="2" s="1"/>
  <c r="N1142" i="2" s="1"/>
  <c r="AO785" i="2"/>
  <c r="L785" i="2" s="1"/>
  <c r="M785" i="2" s="1"/>
  <c r="N785" i="2" s="1"/>
  <c r="AO425" i="2"/>
  <c r="L425" i="2" s="1"/>
  <c r="M425" i="2" s="1"/>
  <c r="N425" i="2" s="1"/>
  <c r="AO1269" i="2"/>
  <c r="L1269" i="2" s="1"/>
  <c r="M1269" i="2" s="1"/>
  <c r="N1269" i="2" s="1"/>
  <c r="AO992" i="2"/>
  <c r="L992" i="2" s="1"/>
  <c r="M992" i="2" s="1"/>
  <c r="N992" i="2" s="1"/>
  <c r="AO805" i="2"/>
  <c r="L805" i="2" s="1"/>
  <c r="M805" i="2" s="1"/>
  <c r="N805" i="2" s="1"/>
  <c r="AO686" i="2"/>
  <c r="L686" i="2" s="1"/>
  <c r="M686" i="2" s="1"/>
  <c r="N686" i="2" s="1"/>
  <c r="AO1124" i="2"/>
  <c r="L1124" i="2" s="1"/>
  <c r="M1124" i="2" s="1"/>
  <c r="N1124" i="2" s="1"/>
  <c r="AO597" i="2"/>
  <c r="L597" i="2" s="1"/>
  <c r="M597" i="2" s="1"/>
  <c r="N597" i="2" s="1"/>
  <c r="AO1119" i="2"/>
  <c r="L1119" i="2" s="1"/>
  <c r="M1119" i="2" s="1"/>
  <c r="N1119" i="2" s="1"/>
  <c r="AO290" i="2"/>
  <c r="L290" i="2" s="1"/>
  <c r="M290" i="2" s="1"/>
  <c r="N290" i="2" s="1"/>
  <c r="AO734" i="2"/>
  <c r="L734" i="2" s="1"/>
  <c r="M734" i="2" s="1"/>
  <c r="N734" i="2" s="1"/>
  <c r="AO531" i="2"/>
  <c r="L531" i="2" s="1"/>
  <c r="M531" i="2" s="1"/>
  <c r="N531" i="2" s="1"/>
  <c r="AO1456" i="2"/>
  <c r="L1456" i="2" s="1"/>
  <c r="M1456" i="2" s="1"/>
  <c r="N1456" i="2" s="1"/>
  <c r="AO1010" i="2"/>
  <c r="L1010" i="2" s="1"/>
  <c r="M1010" i="2" s="1"/>
  <c r="N1010" i="2" s="1"/>
  <c r="M220" i="2"/>
  <c r="N220" i="2" s="1"/>
  <c r="M187" i="2"/>
  <c r="N187" i="2" s="1"/>
  <c r="AO1413" i="2"/>
  <c r="L1413" i="2" s="1"/>
  <c r="M1413" i="2" s="1"/>
  <c r="N1413" i="2" s="1"/>
  <c r="AO778" i="2"/>
  <c r="L778" i="2" s="1"/>
  <c r="M778" i="2" s="1"/>
  <c r="N778" i="2" s="1"/>
  <c r="AO1067" i="2"/>
  <c r="L1067" i="2" s="1"/>
  <c r="M1067" i="2" s="1"/>
  <c r="N1067" i="2" s="1"/>
  <c r="AO515" i="2"/>
  <c r="L515" i="2" s="1"/>
  <c r="M515" i="2" s="1"/>
  <c r="N515" i="2" s="1"/>
  <c r="AO912" i="2"/>
  <c r="L912" i="2" s="1"/>
  <c r="M912" i="2" s="1"/>
  <c r="N912" i="2" s="1"/>
  <c r="AO1305" i="2"/>
  <c r="L1305" i="2" s="1"/>
  <c r="M1305" i="2" s="1"/>
  <c r="N1305" i="2" s="1"/>
  <c r="M65" i="2"/>
  <c r="N65" i="2" s="1"/>
  <c r="AO521" i="2"/>
  <c r="L521" i="2" s="1"/>
  <c r="M521" i="2" s="1"/>
  <c r="N521" i="2" s="1"/>
  <c r="AO529" i="2"/>
  <c r="L529" i="2" s="1"/>
  <c r="M529" i="2" s="1"/>
  <c r="N529" i="2" s="1"/>
  <c r="AO909" i="2"/>
  <c r="L909" i="2" s="1"/>
  <c r="M909" i="2" s="1"/>
  <c r="N909" i="2" s="1"/>
  <c r="AO516" i="2"/>
  <c r="L516" i="2" s="1"/>
  <c r="M516" i="2" s="1"/>
  <c r="N516" i="2" s="1"/>
  <c r="AO1503" i="2"/>
  <c r="L1503" i="2" s="1"/>
  <c r="M1503" i="2" s="1"/>
  <c r="N1503" i="2" s="1"/>
  <c r="AO1311" i="2"/>
  <c r="L1311" i="2" s="1"/>
  <c r="M1311" i="2" s="1"/>
  <c r="N1311" i="2" s="1"/>
  <c r="AO798" i="2"/>
  <c r="L798" i="2" s="1"/>
  <c r="M798" i="2" s="1"/>
  <c r="N798" i="2" s="1"/>
  <c r="AO782" i="2"/>
  <c r="L782" i="2" s="1"/>
  <c r="M782" i="2" s="1"/>
  <c r="N782" i="2" s="1"/>
  <c r="AO1065" i="2"/>
  <c r="L1065" i="2" s="1"/>
  <c r="M1065" i="2" s="1"/>
  <c r="N1065" i="2" s="1"/>
  <c r="AO629" i="2"/>
  <c r="L629" i="2" s="1"/>
  <c r="M629" i="2" s="1"/>
  <c r="N629" i="2" s="1"/>
  <c r="AO636" i="2"/>
  <c r="L636" i="2" s="1"/>
  <c r="M636" i="2" s="1"/>
  <c r="N636" i="2" s="1"/>
  <c r="AO430" i="2"/>
  <c r="L430" i="2" s="1"/>
  <c r="M430" i="2" s="1"/>
  <c r="N430" i="2" s="1"/>
  <c r="AO1535" i="2"/>
  <c r="L1535" i="2" s="1"/>
  <c r="M1535" i="2" s="1"/>
  <c r="N1535" i="2" s="1"/>
  <c r="AO1196" i="2"/>
  <c r="L1196" i="2" s="1"/>
  <c r="M1196" i="2" s="1"/>
  <c r="N1196" i="2" s="1"/>
  <c r="AO463" i="2"/>
  <c r="L463" i="2" s="1"/>
  <c r="M463" i="2" s="1"/>
  <c r="N463" i="2" s="1"/>
  <c r="AO810" i="2"/>
  <c r="L810" i="2" s="1"/>
  <c r="M810" i="2" s="1"/>
  <c r="N810" i="2" s="1"/>
  <c r="AO1465" i="2"/>
  <c r="L1465" i="2" s="1"/>
  <c r="M1465" i="2" s="1"/>
  <c r="N1465" i="2" s="1"/>
  <c r="AO1232" i="2"/>
  <c r="L1232" i="2" s="1"/>
  <c r="M1232" i="2" s="1"/>
  <c r="N1232" i="2" s="1"/>
  <c r="AO951" i="2"/>
  <c r="L951" i="2" s="1"/>
  <c r="M951" i="2" s="1"/>
  <c r="N951" i="2" s="1"/>
  <c r="AO677" i="2"/>
  <c r="L677" i="2" s="1"/>
  <c r="M677" i="2" s="1"/>
  <c r="N677" i="2" s="1"/>
  <c r="AO1260" i="2"/>
  <c r="L1260" i="2" s="1"/>
  <c r="M1260" i="2" s="1"/>
  <c r="N1260" i="2" s="1"/>
  <c r="AO950" i="2"/>
  <c r="L950" i="2" s="1"/>
  <c r="M950" i="2" s="1"/>
  <c r="N950" i="2" s="1"/>
  <c r="AO368" i="2"/>
  <c r="L368" i="2" s="1"/>
  <c r="M368" i="2" s="1"/>
  <c r="N368" i="2" s="1"/>
  <c r="AO1190" i="2"/>
  <c r="L1190" i="2" s="1"/>
  <c r="M1190" i="2" s="1"/>
  <c r="N1190" i="2" s="1"/>
  <c r="AO482" i="2"/>
  <c r="L482" i="2" s="1"/>
  <c r="M482" i="2" s="1"/>
  <c r="N482" i="2" s="1"/>
  <c r="AO990" i="2"/>
  <c r="L990" i="2" s="1"/>
  <c r="M990" i="2" s="1"/>
  <c r="N990" i="2" s="1"/>
  <c r="AO762" i="2"/>
  <c r="L762" i="2" s="1"/>
  <c r="M762" i="2" s="1"/>
  <c r="N762" i="2" s="1"/>
  <c r="AO1159" i="2"/>
  <c r="L1159" i="2" s="1"/>
  <c r="M1159" i="2" s="1"/>
  <c r="N1159" i="2" s="1"/>
  <c r="AO1506" i="2"/>
  <c r="L1506" i="2" s="1"/>
  <c r="M1506" i="2" s="1"/>
  <c r="N1506" i="2" s="1"/>
  <c r="AO1448" i="2"/>
  <c r="L1448" i="2" s="1"/>
  <c r="M1448" i="2" s="1"/>
  <c r="N1448" i="2" s="1"/>
  <c r="AO953" i="2"/>
  <c r="L953" i="2" s="1"/>
  <c r="M953" i="2" s="1"/>
  <c r="N953" i="2" s="1"/>
  <c r="AO1265" i="2"/>
  <c r="L1265" i="2" s="1"/>
  <c r="M1265" i="2" s="1"/>
  <c r="N1265" i="2" s="1"/>
  <c r="AO1043" i="2"/>
  <c r="L1043" i="2" s="1"/>
  <c r="M1043" i="2" s="1"/>
  <c r="N1043" i="2" s="1"/>
  <c r="AO812" i="2"/>
  <c r="L812" i="2" s="1"/>
  <c r="M812" i="2" s="1"/>
  <c r="N812" i="2" s="1"/>
  <c r="AO1479" i="2"/>
  <c r="L1479" i="2" s="1"/>
  <c r="M1479" i="2" s="1"/>
  <c r="N1479" i="2" s="1"/>
  <c r="AO1040" i="2"/>
  <c r="L1040" i="2" s="1"/>
  <c r="M1040" i="2" s="1"/>
  <c r="N1040" i="2" s="1"/>
  <c r="AO302" i="2"/>
  <c r="L302" i="2" s="1"/>
  <c r="M302" i="2" s="1"/>
  <c r="N302" i="2" s="1"/>
  <c r="AO902" i="2"/>
  <c r="L902" i="2" s="1"/>
  <c r="M902" i="2" s="1"/>
  <c r="N902" i="2" s="1"/>
  <c r="AO1031" i="2"/>
  <c r="L1031" i="2" s="1"/>
  <c r="M1031" i="2" s="1"/>
  <c r="N1031" i="2" s="1"/>
  <c r="AO831" i="2"/>
  <c r="L831" i="2" s="1"/>
  <c r="M831" i="2" s="1"/>
  <c r="N831" i="2" s="1"/>
  <c r="AO527" i="2"/>
  <c r="L527" i="2" s="1"/>
  <c r="M527" i="2" s="1"/>
  <c r="N527" i="2" s="1"/>
  <c r="AO1422" i="2"/>
  <c r="L1422" i="2" s="1"/>
  <c r="M1422" i="2" s="1"/>
  <c r="N1422" i="2" s="1"/>
  <c r="AO955" i="2"/>
  <c r="L955" i="2" s="1"/>
  <c r="M955" i="2" s="1"/>
  <c r="N955" i="2" s="1"/>
  <c r="AO1004" i="2"/>
  <c r="L1004" i="2" s="1"/>
  <c r="M1004" i="2" s="1"/>
  <c r="N1004" i="2" s="1"/>
  <c r="AO1300" i="2"/>
  <c r="L1300" i="2" s="1"/>
  <c r="M1300" i="2" s="1"/>
  <c r="N1300" i="2" s="1"/>
  <c r="AO1079" i="2"/>
  <c r="L1079" i="2" s="1"/>
  <c r="M1079" i="2" s="1"/>
  <c r="N1079" i="2" s="1"/>
  <c r="AO1585" i="2"/>
  <c r="L1585" i="2" s="1"/>
  <c r="M1585" i="2" s="1"/>
  <c r="N1585" i="2" s="1"/>
  <c r="AO1383" i="2"/>
  <c r="L1383" i="2" s="1"/>
  <c r="M1383" i="2" s="1"/>
  <c r="N1383" i="2" s="1"/>
  <c r="AO1244" i="2"/>
  <c r="L1244" i="2" s="1"/>
  <c r="M1244" i="2" s="1"/>
  <c r="N1244" i="2" s="1"/>
  <c r="AO981" i="2"/>
  <c r="L981" i="2" s="1"/>
  <c r="M981" i="2" s="1"/>
  <c r="N981" i="2" s="1"/>
  <c r="AO715" i="2"/>
  <c r="L715" i="2" s="1"/>
  <c r="M715" i="2" s="1"/>
  <c r="N715" i="2" s="1"/>
  <c r="AO313" i="2"/>
  <c r="L313" i="2" s="1"/>
  <c r="M313" i="2" s="1"/>
  <c r="N313" i="2" s="1"/>
  <c r="AO1389" i="2"/>
  <c r="L1389" i="2" s="1"/>
  <c r="M1389" i="2" s="1"/>
  <c r="N1389" i="2" s="1"/>
  <c r="AO1550" i="2"/>
  <c r="L1550" i="2" s="1"/>
  <c r="M1550" i="2" s="1"/>
  <c r="N1550" i="2" s="1"/>
  <c r="AO1611" i="2"/>
  <c r="L1611" i="2" s="1"/>
  <c r="M1611" i="2" s="1"/>
  <c r="N1611" i="2" s="1"/>
  <c r="AO267" i="2"/>
  <c r="L267" i="2" s="1"/>
  <c r="M267" i="2" s="1"/>
  <c r="N267" i="2" s="1"/>
  <c r="AO300" i="2"/>
  <c r="L300" i="2" s="1"/>
  <c r="M300" i="2" s="1"/>
  <c r="N300" i="2" s="1"/>
  <c r="AO1199" i="2"/>
  <c r="L1199" i="2" s="1"/>
  <c r="M1199" i="2" s="1"/>
  <c r="N1199" i="2" s="1"/>
  <c r="AO879" i="2"/>
  <c r="L879" i="2" s="1"/>
  <c r="M879" i="2" s="1"/>
  <c r="N879" i="2" s="1"/>
  <c r="AO373" i="2"/>
  <c r="L373" i="2" s="1"/>
  <c r="M373" i="2" s="1"/>
  <c r="N373" i="2" s="1"/>
  <c r="AO1117" i="2"/>
  <c r="L1117" i="2" s="1"/>
  <c r="M1117" i="2" s="1"/>
  <c r="N1117" i="2" s="1"/>
  <c r="M1629" i="2"/>
  <c r="N1629" i="2" s="1"/>
  <c r="M79" i="2"/>
  <c r="N79" i="2" s="1"/>
  <c r="AO532" i="2"/>
  <c r="L532" i="2" s="1"/>
  <c r="M532" i="2" s="1"/>
  <c r="N532" i="2" s="1"/>
  <c r="AO871" i="2"/>
  <c r="L871" i="2" s="1"/>
  <c r="M871" i="2" s="1"/>
  <c r="N871" i="2" s="1"/>
  <c r="AO672" i="2"/>
  <c r="L672" i="2" s="1"/>
  <c r="M672" i="2" s="1"/>
  <c r="N672" i="2" s="1"/>
  <c r="AO1537" i="2"/>
  <c r="L1537" i="2" s="1"/>
  <c r="M1537" i="2" s="1"/>
  <c r="N1537" i="2" s="1"/>
  <c r="AO654" i="2"/>
  <c r="L654" i="2" s="1"/>
  <c r="M654" i="2" s="1"/>
  <c r="N654" i="2" s="1"/>
  <c r="AO1375" i="2"/>
  <c r="L1375" i="2" s="1"/>
  <c r="M1375" i="2" s="1"/>
  <c r="N1375" i="2" s="1"/>
  <c r="AO961" i="2"/>
  <c r="L961" i="2" s="1"/>
  <c r="M961" i="2" s="1"/>
  <c r="N961" i="2" s="1"/>
  <c r="AO1053" i="2"/>
  <c r="L1053" i="2" s="1"/>
  <c r="M1053" i="2" s="1"/>
  <c r="N1053" i="2" s="1"/>
  <c r="AO1399" i="2"/>
  <c r="L1399" i="2" s="1"/>
  <c r="M1399" i="2" s="1"/>
  <c r="N1399" i="2" s="1"/>
  <c r="AO512" i="2"/>
  <c r="L512" i="2" s="1"/>
  <c r="M512" i="2" s="1"/>
  <c r="N512" i="2" s="1"/>
  <c r="AO326" i="2"/>
  <c r="L326" i="2" s="1"/>
  <c r="M326" i="2" s="1"/>
  <c r="N326" i="2" s="1"/>
  <c r="M105" i="2"/>
  <c r="N105" i="2" s="1"/>
  <c r="AO1013" i="2"/>
  <c r="L1013" i="2" s="1"/>
  <c r="M1013" i="2" s="1"/>
  <c r="N1013" i="2" s="1"/>
  <c r="AO1223" i="2"/>
  <c r="L1223" i="2" s="1"/>
  <c r="M1223" i="2" s="1"/>
  <c r="N1223" i="2" s="1"/>
  <c r="AO552" i="2"/>
  <c r="L552" i="2" s="1"/>
  <c r="M552" i="2" s="1"/>
  <c r="N552" i="2" s="1"/>
  <c r="AO431" i="2"/>
  <c r="L431" i="2" s="1"/>
  <c r="M431" i="2" s="1"/>
  <c r="N431" i="2" s="1"/>
  <c r="AO651" i="2"/>
  <c r="L651" i="2" s="1"/>
  <c r="M651" i="2" s="1"/>
  <c r="N651" i="2" s="1"/>
  <c r="AO1048" i="2"/>
  <c r="L1048" i="2" s="1"/>
  <c r="M1048" i="2" s="1"/>
  <c r="N1048" i="2" s="1"/>
  <c r="AO466" i="2"/>
  <c r="L466" i="2" s="1"/>
  <c r="M466" i="2" s="1"/>
  <c r="N466" i="2" s="1"/>
  <c r="AO1339" i="2"/>
  <c r="L1339" i="2" s="1"/>
  <c r="M1339" i="2" s="1"/>
  <c r="N1339" i="2" s="1"/>
  <c r="AO880" i="2"/>
  <c r="L880" i="2" s="1"/>
  <c r="M880" i="2" s="1"/>
  <c r="N880" i="2" s="1"/>
  <c r="AO721" i="2"/>
  <c r="L721" i="2" s="1"/>
  <c r="M721" i="2" s="1"/>
  <c r="N721" i="2" s="1"/>
  <c r="AO797" i="2"/>
  <c r="L797" i="2" s="1"/>
  <c r="M797" i="2" s="1"/>
  <c r="N797" i="2" s="1"/>
  <c r="AO1206" i="2"/>
  <c r="L1206" i="2" s="1"/>
  <c r="M1206" i="2" s="1"/>
  <c r="N1206" i="2" s="1"/>
  <c r="AO1133" i="2"/>
  <c r="L1133" i="2" s="1"/>
  <c r="M1133" i="2" s="1"/>
  <c r="N1133" i="2" s="1"/>
  <c r="AO321" i="2"/>
  <c r="L321" i="2" s="1"/>
  <c r="M321" i="2" s="1"/>
  <c r="N321" i="2" s="1"/>
  <c r="AO1400" i="2"/>
  <c r="L1400" i="2" s="1"/>
  <c r="M1400" i="2" s="1"/>
  <c r="N1400" i="2" s="1"/>
  <c r="AO1533" i="2"/>
  <c r="L1533" i="2" s="1"/>
  <c r="M1533" i="2" s="1"/>
  <c r="N1533" i="2" s="1"/>
  <c r="AO570" i="2"/>
  <c r="L570" i="2" s="1"/>
  <c r="M570" i="2" s="1"/>
  <c r="N570" i="2" s="1"/>
  <c r="AO245" i="2"/>
  <c r="L245" i="2" s="1"/>
  <c r="M245" i="2" s="1"/>
  <c r="N245" i="2" s="1"/>
  <c r="AO1029" i="2"/>
  <c r="L1029" i="2" s="1"/>
  <c r="M1029" i="2" s="1"/>
  <c r="N1029" i="2" s="1"/>
  <c r="AO1346" i="2"/>
  <c r="L1346" i="2" s="1"/>
  <c r="M1346" i="2" s="1"/>
  <c r="N1346" i="2" s="1"/>
  <c r="AO876" i="2"/>
  <c r="L876" i="2" s="1"/>
  <c r="M876" i="2" s="1"/>
  <c r="N876" i="2" s="1"/>
  <c r="AO1449" i="2"/>
  <c r="L1449" i="2" s="1"/>
  <c r="M1449" i="2" s="1"/>
  <c r="N1449" i="2" s="1"/>
  <c r="AO477" i="2"/>
  <c r="L477" i="2" s="1"/>
  <c r="M477" i="2" s="1"/>
  <c r="N477" i="2" s="1"/>
  <c r="AO1009" i="2"/>
  <c r="L1009" i="2" s="1"/>
  <c r="M1009" i="2" s="1"/>
  <c r="N1009" i="2" s="1"/>
  <c r="AO1109" i="2"/>
  <c r="L1109" i="2" s="1"/>
  <c r="M1109" i="2" s="1"/>
  <c r="N1109" i="2" s="1"/>
  <c r="M57" i="2"/>
  <c r="N57" i="2" s="1"/>
  <c r="AO350" i="2"/>
  <c r="L350" i="2" s="1"/>
  <c r="M350" i="2" s="1"/>
  <c r="N350" i="2" s="1"/>
  <c r="AO653" i="2"/>
  <c r="L653" i="2" s="1"/>
  <c r="M653" i="2" s="1"/>
  <c r="N653" i="2" s="1"/>
  <c r="AO935" i="2"/>
  <c r="L935" i="2" s="1"/>
  <c r="M935" i="2" s="1"/>
  <c r="N935" i="2" s="1"/>
  <c r="AO1337" i="2"/>
  <c r="L1337" i="2" s="1"/>
  <c r="M1337" i="2" s="1"/>
  <c r="N1337" i="2" s="1"/>
  <c r="AO1307" i="2"/>
  <c r="L1307" i="2" s="1"/>
  <c r="M1307" i="2" s="1"/>
  <c r="N1307" i="2" s="1"/>
  <c r="AO1555" i="2"/>
  <c r="L1555" i="2" s="1"/>
  <c r="M1555" i="2" s="1"/>
  <c r="N1555" i="2" s="1"/>
  <c r="AO1403" i="2"/>
  <c r="L1403" i="2" s="1"/>
  <c r="M1403" i="2" s="1"/>
  <c r="N1403" i="2" s="1"/>
  <c r="AO1282" i="2"/>
  <c r="L1282" i="2" s="1"/>
  <c r="M1282" i="2" s="1"/>
  <c r="N1282" i="2" s="1"/>
  <c r="AO1059" i="2"/>
  <c r="L1059" i="2" s="1"/>
  <c r="M1059" i="2" s="1"/>
  <c r="N1059" i="2" s="1"/>
  <c r="M107" i="2"/>
  <c r="N107" i="2" s="1"/>
  <c r="M4" i="2"/>
  <c r="N4" i="2" s="1"/>
  <c r="M99" i="2"/>
  <c r="N99" i="2" s="1"/>
  <c r="M191" i="2"/>
  <c r="N191" i="2" s="1"/>
  <c r="M86" i="2"/>
  <c r="N86" i="2" s="1"/>
  <c r="AO875" i="2"/>
  <c r="L875" i="2" s="1"/>
  <c r="M875" i="2" s="1"/>
  <c r="N875" i="2" s="1"/>
  <c r="AO270" i="2"/>
  <c r="L270" i="2" s="1"/>
  <c r="M270" i="2" s="1"/>
  <c r="N270" i="2" s="1"/>
  <c r="AO659" i="2"/>
  <c r="L659" i="2" s="1"/>
  <c r="M659" i="2" s="1"/>
  <c r="N659" i="2" s="1"/>
  <c r="AO590" i="2"/>
  <c r="L590" i="2" s="1"/>
  <c r="M590" i="2" s="1"/>
  <c r="N590" i="2" s="1"/>
  <c r="AO523" i="2"/>
  <c r="L523" i="2" s="1"/>
  <c r="M523" i="2" s="1"/>
  <c r="N523" i="2" s="1"/>
  <c r="AO1239" i="2"/>
  <c r="L1239" i="2" s="1"/>
  <c r="M1239" i="2" s="1"/>
  <c r="N1239" i="2" s="1"/>
  <c r="AO915" i="2"/>
  <c r="L915" i="2" s="1"/>
  <c r="M915" i="2" s="1"/>
  <c r="N915" i="2" s="1"/>
  <c r="AO1090" i="2"/>
  <c r="L1090" i="2" s="1"/>
  <c r="M1090" i="2" s="1"/>
  <c r="N1090" i="2" s="1"/>
  <c r="AO1487" i="2"/>
  <c r="L1487" i="2" s="1"/>
  <c r="M1487" i="2" s="1"/>
  <c r="N1487" i="2" s="1"/>
  <c r="AO598" i="2"/>
  <c r="L598" i="2" s="1"/>
  <c r="M598" i="2" s="1"/>
  <c r="N598" i="2" s="1"/>
  <c r="M218" i="2"/>
  <c r="N218" i="2" s="1"/>
  <c r="AO1274" i="2"/>
  <c r="L1274" i="2" s="1"/>
  <c r="M1274" i="2" s="1"/>
  <c r="N1274" i="2" s="1"/>
  <c r="AO1108" i="2"/>
  <c r="L1108" i="2" s="1"/>
  <c r="M1108" i="2" s="1"/>
  <c r="N1108" i="2" s="1"/>
  <c r="AO1587" i="2"/>
  <c r="L1587" i="2" s="1"/>
  <c r="M1587" i="2" s="1"/>
  <c r="N1587" i="2" s="1"/>
  <c r="M104" i="2"/>
  <c r="N104" i="2" s="1"/>
  <c r="AO1224" i="2"/>
  <c r="L1224" i="2" s="1"/>
  <c r="M1224" i="2" s="1"/>
  <c r="N1224" i="2" s="1"/>
  <c r="AO372" i="2"/>
  <c r="L372" i="2" s="1"/>
  <c r="M372" i="2" s="1"/>
  <c r="N372" i="2" s="1"/>
  <c r="AO1158" i="2"/>
  <c r="L1158" i="2" s="1"/>
  <c r="M1158" i="2" s="1"/>
  <c r="N1158" i="2" s="1"/>
  <c r="AO1428" i="2"/>
  <c r="L1428" i="2" s="1"/>
  <c r="M1428" i="2" s="1"/>
  <c r="N1428" i="2" s="1"/>
  <c r="AO1445" i="2"/>
  <c r="L1445" i="2" s="1"/>
  <c r="M1445" i="2" s="1"/>
  <c r="N1445" i="2" s="1"/>
  <c r="AO283" i="2"/>
  <c r="L283" i="2" s="1"/>
  <c r="M283" i="2" s="1"/>
  <c r="N283" i="2" s="1"/>
  <c r="AO1495" i="2"/>
  <c r="L1495" i="2" s="1"/>
  <c r="M1495" i="2" s="1"/>
  <c r="N1495" i="2" s="1"/>
  <c r="AO633" i="2"/>
  <c r="L633" i="2" s="1"/>
  <c r="M633" i="2" s="1"/>
  <c r="N633" i="2" s="1"/>
  <c r="AO537" i="2"/>
  <c r="L537" i="2" s="1"/>
  <c r="M537" i="2" s="1"/>
  <c r="N537" i="2" s="1"/>
  <c r="M1202" i="2"/>
  <c r="N1202" i="2" s="1"/>
  <c r="M84" i="2"/>
  <c r="N84" i="2" s="1"/>
  <c r="M92" i="2"/>
  <c r="N92" i="2" s="1"/>
  <c r="M544" i="2"/>
  <c r="N544" i="2" s="1"/>
  <c r="M593" i="2"/>
  <c r="N593" i="2" s="1"/>
  <c r="M77" i="2"/>
  <c r="N77" i="2" s="1"/>
  <c r="AO1176" i="2"/>
  <c r="L1176" i="2" s="1"/>
  <c r="M1176" i="2" s="1"/>
  <c r="N1176" i="2" s="1"/>
  <c r="M69" i="2"/>
  <c r="N69" i="2" s="1"/>
  <c r="M199" i="2"/>
  <c r="N199" i="2" s="1"/>
  <c r="AO706" i="2"/>
  <c r="L706" i="2" s="1"/>
  <c r="M706" i="2" s="1"/>
  <c r="N706" i="2" s="1"/>
  <c r="AO1228" i="2"/>
  <c r="L1228" i="2" s="1"/>
  <c r="M1228" i="2" s="1"/>
  <c r="N1228" i="2" s="1"/>
  <c r="AO1507" i="2"/>
  <c r="L1507" i="2" s="1"/>
  <c r="M1507" i="2" s="1"/>
  <c r="N1507" i="2" s="1"/>
  <c r="AO1207" i="2"/>
  <c r="L1207" i="2" s="1"/>
  <c r="M1207" i="2" s="1"/>
  <c r="N1207" i="2" s="1"/>
  <c r="AO1092" i="2"/>
  <c r="L1092" i="2" s="1"/>
  <c r="M1092" i="2" s="1"/>
  <c r="N1092" i="2" s="1"/>
  <c r="M1301" i="2"/>
  <c r="N1301" i="2" s="1"/>
  <c r="AO939" i="2"/>
  <c r="L939" i="2" s="1"/>
  <c r="M939" i="2" s="1"/>
  <c r="N939" i="2" s="1"/>
  <c r="AO303" i="2"/>
  <c r="L303" i="2" s="1"/>
  <c r="M303" i="2" s="1"/>
  <c r="N303" i="2" s="1"/>
  <c r="AO1099" i="2"/>
  <c r="L1099" i="2" s="1"/>
  <c r="M1099" i="2" s="1"/>
  <c r="N1099" i="2" s="1"/>
  <c r="AO1050" i="2"/>
  <c r="L1050" i="2" s="1"/>
  <c r="M1050" i="2" s="1"/>
  <c r="N1050" i="2" s="1"/>
  <c r="AO1189" i="2"/>
  <c r="L1189" i="2" s="1"/>
  <c r="M1189" i="2" s="1"/>
  <c r="N1189" i="2" s="1"/>
  <c r="AO774" i="2"/>
  <c r="L774" i="2" s="1"/>
  <c r="M774" i="2" s="1"/>
  <c r="N774" i="2" s="1"/>
  <c r="M181" i="2"/>
  <c r="N181" i="2" s="1"/>
  <c r="AO1144" i="2"/>
  <c r="L1144" i="2" s="1"/>
  <c r="M1144" i="2" s="1"/>
  <c r="N1144" i="2" s="1"/>
  <c r="AO1352" i="2"/>
  <c r="L1352" i="2" s="1"/>
  <c r="M1352" i="2" s="1"/>
  <c r="N1352" i="2" s="1"/>
  <c r="AO698" i="2"/>
  <c r="L698" i="2" s="1"/>
  <c r="M698" i="2" s="1"/>
  <c r="N698" i="2" s="1"/>
  <c r="AO665" i="2"/>
  <c r="L665" i="2" s="1"/>
  <c r="M665" i="2" s="1"/>
  <c r="N665" i="2" s="1"/>
  <c r="AO409" i="2"/>
  <c r="L409" i="2" s="1"/>
  <c r="M409" i="2" s="1"/>
  <c r="N409" i="2" s="1"/>
  <c r="AO429" i="2"/>
  <c r="L429" i="2" s="1"/>
  <c r="M429" i="2" s="1"/>
  <c r="N429" i="2" s="1"/>
  <c r="M174" i="2"/>
  <c r="N174" i="2" s="1"/>
  <c r="M135" i="2"/>
  <c r="N135" i="2" s="1"/>
  <c r="M150" i="2"/>
  <c r="N150" i="2" s="1"/>
  <c r="AO1513" i="2"/>
  <c r="L1513" i="2" s="1"/>
  <c r="M1513" i="2" s="1"/>
  <c r="N1513" i="2" s="1"/>
  <c r="AO1248" i="2"/>
  <c r="L1248" i="2" s="1"/>
  <c r="M1248" i="2" s="1"/>
  <c r="N1248" i="2" s="1"/>
  <c r="AO513" i="2"/>
  <c r="L513" i="2" s="1"/>
  <c r="M513" i="2" s="1"/>
  <c r="N513" i="2" s="1"/>
  <c r="M1003" i="2"/>
  <c r="N1003" i="2" s="1"/>
  <c r="M241" i="2"/>
  <c r="N241" i="2" s="1"/>
  <c r="M121" i="2"/>
  <c r="N121" i="2" s="1"/>
  <c r="M424" i="2"/>
  <c r="N424" i="2" s="1"/>
  <c r="M406" i="2"/>
  <c r="N406" i="2" s="1"/>
  <c r="AO787" i="2"/>
  <c r="L787" i="2" s="1"/>
  <c r="M787" i="2" s="1"/>
  <c r="N787" i="2" s="1"/>
  <c r="AO1365" i="2"/>
  <c r="L1365" i="2" s="1"/>
  <c r="M1365" i="2" s="1"/>
  <c r="N1365" i="2" s="1"/>
  <c r="AO370" i="2"/>
  <c r="L370" i="2" s="1"/>
  <c r="M370" i="2" s="1"/>
  <c r="N370" i="2" s="1"/>
  <c r="M276" i="2"/>
  <c r="N276" i="2" s="1"/>
  <c r="M359" i="2"/>
  <c r="N359" i="2" s="1"/>
  <c r="M201" i="2"/>
  <c r="N201" i="2" s="1"/>
  <c r="M752" i="2"/>
  <c r="N752" i="2" s="1"/>
  <c r="M308" i="2"/>
  <c r="N308" i="2" s="1"/>
  <c r="M64" i="2"/>
  <c r="N64" i="2" s="1"/>
  <c r="M469" i="2"/>
  <c r="N469" i="2" s="1"/>
  <c r="M101" i="2"/>
  <c r="N101" i="2" s="1"/>
  <c r="M699" i="2"/>
  <c r="N699" i="2" s="1"/>
  <c r="M381" i="2"/>
  <c r="N381" i="2" s="1"/>
  <c r="M1593" i="2"/>
  <c r="N1593" i="2" s="1"/>
  <c r="M269" i="2"/>
  <c r="N269" i="2" s="1"/>
  <c r="M32" i="2"/>
  <c r="N32" i="2" s="1"/>
  <c r="M569" i="2"/>
  <c r="N569" i="2" s="1"/>
  <c r="M198" i="2"/>
  <c r="N198" i="2" s="1"/>
  <c r="M127" i="2"/>
  <c r="N127" i="2" s="1"/>
  <c r="M46" i="2"/>
  <c r="N46" i="2" s="1"/>
  <c r="M21" i="2"/>
  <c r="N21" i="2" s="1"/>
  <c r="M722" i="2"/>
  <c r="N722" i="2" s="1"/>
  <c r="M972" i="2"/>
  <c r="N972" i="2" s="1"/>
  <c r="M309" i="2"/>
  <c r="N309" i="2" s="1"/>
  <c r="M682" i="2"/>
  <c r="N682" i="2" s="1"/>
  <c r="M28" i="2"/>
  <c r="N28" i="2" s="1"/>
  <c r="M1074" i="2"/>
  <c r="N1074" i="2" s="1"/>
  <c r="M1627" i="2"/>
  <c r="N1627" i="2" s="1"/>
  <c r="M473" i="2"/>
  <c r="N473" i="2" s="1"/>
  <c r="M142" i="2"/>
  <c r="N142" i="2" s="1"/>
  <c r="M922" i="2"/>
  <c r="N922" i="2" s="1"/>
  <c r="M55" i="2"/>
  <c r="N55" i="2" s="1"/>
  <c r="M484" i="2"/>
  <c r="N484" i="2" s="1"/>
  <c r="M1036" i="2"/>
  <c r="N1036" i="2" s="1"/>
  <c r="M878" i="2"/>
  <c r="N878" i="2" s="1"/>
  <c r="M1622" i="2"/>
  <c r="N1622" i="2" s="1"/>
  <c r="M189" i="2"/>
  <c r="N189" i="2" s="1"/>
  <c r="M823" i="2"/>
  <c r="N823" i="2" s="1"/>
  <c r="M263" i="2"/>
  <c r="N263" i="2" s="1"/>
  <c r="M82" i="2"/>
  <c r="N82" i="2" s="1"/>
  <c r="M60" i="2"/>
  <c r="N60" i="2" s="1"/>
  <c r="M800" i="2"/>
  <c r="N800" i="2" s="1"/>
  <c r="M311" i="2"/>
  <c r="N311" i="2" s="1"/>
  <c r="M814" i="2"/>
  <c r="N814" i="2" s="1"/>
  <c r="M315" i="2"/>
  <c r="N315" i="2" s="1"/>
  <c r="M1297" i="2"/>
  <c r="N1297" i="2" s="1"/>
  <c r="M196" i="2"/>
  <c r="N196" i="2" s="1"/>
  <c r="M219" i="2"/>
  <c r="N219" i="2" s="1"/>
  <c r="M1536" i="2"/>
  <c r="N1536" i="2" s="1"/>
  <c r="M534" i="2"/>
  <c r="N534" i="2" s="1"/>
  <c r="M169" i="2"/>
  <c r="N169" i="2" s="1"/>
  <c r="M1576" i="2"/>
  <c r="N1576" i="2" s="1"/>
  <c r="M210" i="2"/>
  <c r="N210" i="2" s="1"/>
  <c r="M434" i="2"/>
  <c r="N434" i="2" s="1"/>
  <c r="M144" i="2"/>
  <c r="N144" i="2" s="1"/>
  <c r="M66" i="2"/>
  <c r="N66" i="2" s="1"/>
  <c r="M1626" i="2"/>
  <c r="N1626" i="2" s="1"/>
  <c r="M172" i="2"/>
  <c r="N172" i="2" s="1"/>
  <c r="M183" i="2"/>
  <c r="N183" i="2" s="1"/>
  <c r="M133" i="2"/>
  <c r="N133" i="2" s="1"/>
  <c r="M35" i="2"/>
  <c r="N35" i="2" s="1"/>
  <c r="M11" i="2"/>
  <c r="N11" i="2" s="1"/>
  <c r="M540" i="2"/>
  <c r="N540" i="2" s="1"/>
  <c r="M67" i="2"/>
  <c r="N67" i="2" s="1"/>
  <c r="M31" i="2"/>
  <c r="N31" i="2" s="1"/>
  <c r="M175" i="2"/>
  <c r="N175" i="2" s="1"/>
  <c r="M392" i="2"/>
  <c r="N392" i="2" s="1"/>
  <c r="M137" i="2"/>
  <c r="N137" i="2" s="1"/>
  <c r="M51" i="2"/>
  <c r="N51" i="2" s="1"/>
  <c r="M314" i="2"/>
  <c r="N314" i="2" s="1"/>
  <c r="M160" i="2"/>
  <c r="N160" i="2" s="1"/>
  <c r="M222" i="2"/>
  <c r="N222" i="2" s="1"/>
  <c r="M749" i="2"/>
  <c r="N749" i="2" s="1"/>
  <c r="M324" i="2"/>
  <c r="N324" i="2" s="1"/>
  <c r="M1210" i="2"/>
  <c r="N1210" i="2" s="1"/>
  <c r="M202" i="2"/>
  <c r="N202" i="2" s="1"/>
  <c r="M242" i="2"/>
  <c r="N242" i="2" s="1"/>
  <c r="M103" i="2"/>
  <c r="N103" i="2" s="1"/>
  <c r="M206" i="2"/>
  <c r="N206" i="2" s="1"/>
  <c r="M83" i="2"/>
  <c r="N83" i="2" s="1"/>
  <c r="M621" i="2"/>
  <c r="N621" i="2" s="1"/>
  <c r="M170" i="2"/>
  <c r="N170" i="2" s="1"/>
  <c r="M1076" i="2"/>
  <c r="N1076" i="2" s="1"/>
  <c r="M266" i="2"/>
  <c r="N266" i="2" s="1"/>
  <c r="M34" i="2"/>
  <c r="N34" i="2" s="1"/>
  <c r="M903" i="2"/>
  <c r="N903" i="2" s="1"/>
  <c r="M260" i="2"/>
  <c r="N260" i="2" s="1"/>
  <c r="M12" i="2"/>
  <c r="N12" i="2" s="1"/>
  <c r="M238" i="2"/>
  <c r="N238" i="2" s="1"/>
  <c r="M70" i="2"/>
  <c r="N70" i="2" s="1"/>
  <c r="M623" i="2"/>
  <c r="N623" i="2" s="1"/>
  <c r="M208" i="2"/>
  <c r="N208" i="2" s="1"/>
  <c r="M9" i="2"/>
  <c r="N9" i="2" s="1"/>
  <c r="M255" i="2"/>
  <c r="N255" i="2" s="1"/>
  <c r="M147" i="2"/>
  <c r="N147" i="2" s="1"/>
  <c r="M1054" i="2"/>
  <c r="N1054" i="2" s="1"/>
  <c r="M125" i="2"/>
  <c r="N125" i="2" s="1"/>
  <c r="M244" i="2"/>
  <c r="N244" i="2" s="1"/>
  <c r="M251" i="2"/>
  <c r="N251" i="2" s="1"/>
  <c r="M207" i="2"/>
  <c r="N207" i="2" s="1"/>
  <c r="M295" i="2"/>
  <c r="N295" i="2" s="1"/>
  <c r="M282" i="2"/>
  <c r="N282" i="2" s="1"/>
  <c r="M163" i="2"/>
  <c r="N163" i="2" s="1"/>
  <c r="M426" i="2"/>
  <c r="N426" i="2" s="1"/>
  <c r="M5" i="2"/>
  <c r="N5" i="2" s="1"/>
  <c r="M506" i="2"/>
  <c r="N506" i="2" s="1"/>
  <c r="M17" i="2"/>
  <c r="N17" i="2" s="1"/>
  <c r="M1624" i="2"/>
  <c r="N1624" i="2" s="1"/>
  <c r="M74" i="2"/>
  <c r="N74" i="2" s="1"/>
  <c r="M664" i="2"/>
  <c r="N664" i="2" s="1"/>
  <c r="M292" i="2"/>
  <c r="N292" i="2" s="1"/>
  <c r="M16" i="2"/>
  <c r="N16" i="2" s="1"/>
  <c r="M25" i="2"/>
  <c r="N25" i="2" s="1"/>
  <c r="M358" i="2"/>
  <c r="N358" i="2" s="1"/>
  <c r="M1628" i="2"/>
  <c r="N1628" i="2" s="1"/>
  <c r="M119" i="2"/>
  <c r="N119" i="2" s="1"/>
  <c r="M149" i="2"/>
  <c r="N149" i="2" s="1"/>
  <c r="M158" i="2"/>
  <c r="N158" i="2" s="1"/>
  <c r="M97" i="2"/>
  <c r="N97" i="2" s="1"/>
  <c r="M1372" i="2"/>
  <c r="N1372" i="2" s="1"/>
  <c r="M1594" i="2"/>
  <c r="N1594" i="2" s="1"/>
  <c r="M783" i="2"/>
  <c r="N783" i="2" s="1"/>
  <c r="M1005" i="2"/>
  <c r="N1005" i="2" s="1"/>
  <c r="M116" i="2"/>
  <c r="N116" i="2" s="1"/>
  <c r="M411" i="2"/>
  <c r="N411" i="2" s="1"/>
  <c r="M2" i="2"/>
  <c r="N2" i="2" s="1"/>
  <c r="M253" i="2"/>
  <c r="N253" i="2" s="1"/>
  <c r="M130" i="2"/>
  <c r="N130" i="2" s="1"/>
  <c r="M33" i="2"/>
  <c r="N33" i="2" s="1"/>
  <c r="M212" i="2"/>
  <c r="N212" i="2" s="1"/>
  <c r="M161" i="2"/>
  <c r="N161" i="2" s="1"/>
  <c r="M435" i="2"/>
  <c r="N435" i="2" s="1"/>
  <c r="M1596" i="2"/>
  <c r="N1596" i="2" s="1"/>
  <c r="M348" i="2"/>
  <c r="N348" i="2" s="1"/>
  <c r="M475" i="2"/>
  <c r="N475" i="2" s="1"/>
  <c r="M173" i="2"/>
  <c r="N173" i="2" s="1"/>
  <c r="M15" i="2"/>
  <c r="N15" i="2" s="1"/>
  <c r="M287" i="2"/>
  <c r="N287" i="2" s="1"/>
  <c r="M114" i="2"/>
  <c r="N114" i="2" s="1"/>
  <c r="M190" i="2"/>
  <c r="N190" i="2" s="1"/>
  <c r="M581" i="2"/>
  <c r="N581" i="2" s="1"/>
  <c r="M582" i="2"/>
  <c r="N582" i="2" s="1"/>
  <c r="M1286" i="2"/>
  <c r="N1286" i="2" s="1"/>
  <c r="M864" i="2"/>
  <c r="N864" i="2" s="1"/>
  <c r="M146" i="2"/>
  <c r="N146" i="2" s="1"/>
  <c r="M3" i="2"/>
  <c r="N3" i="2" s="1"/>
  <c r="M678" i="2"/>
  <c r="N678" i="2" s="1"/>
  <c r="M735" i="2"/>
  <c r="N735" i="2" s="1"/>
  <c r="M19" i="2"/>
  <c r="N19" i="2" s="1"/>
  <c r="M564" i="2"/>
  <c r="N564" i="2" s="1"/>
  <c r="M47" i="2"/>
  <c r="N47" i="2" s="1"/>
  <c r="M416" i="2"/>
  <c r="N416" i="2" s="1"/>
  <c r="M524" i="2"/>
  <c r="N524" i="2" s="1"/>
  <c r="M29" i="2"/>
  <c r="N29" i="2" s="1"/>
  <c r="M1259" i="2"/>
  <c r="N1259" i="2" s="1"/>
  <c r="M1631" i="2"/>
  <c r="N1631" i="2" s="1"/>
  <c r="M100" i="2"/>
  <c r="N100" i="2" s="1"/>
  <c r="M556" i="2"/>
  <c r="N556" i="2" s="1"/>
  <c r="M108" i="2"/>
  <c r="N108" i="2" s="1"/>
  <c r="M159" i="2"/>
  <c r="N159" i="2" s="1"/>
  <c r="M58" i="2"/>
  <c r="N58" i="2" s="1"/>
  <c r="M724" i="2"/>
  <c r="N724" i="2" s="1"/>
  <c r="M243" i="2"/>
  <c r="N243" i="2" s="1"/>
  <c r="M258" i="2"/>
  <c r="N258" i="2" s="1"/>
  <c r="M668" i="2"/>
  <c r="N668" i="2" s="1"/>
  <c r="M382" i="2"/>
  <c r="N382" i="2" s="1"/>
  <c r="M493" i="2"/>
  <c r="N493" i="2" s="1"/>
  <c r="M1613" i="2"/>
  <c r="N1613" i="2" s="1"/>
  <c r="M250" i="2"/>
  <c r="N250" i="2" s="1"/>
  <c r="M71" i="2"/>
  <c r="N71" i="2" s="1"/>
  <c r="M1544" i="2"/>
  <c r="N1544" i="2" s="1"/>
  <c r="M286" i="2"/>
  <c r="N286" i="2" s="1"/>
  <c r="M1595" i="2"/>
  <c r="N1595" i="2" s="1"/>
  <c r="M635" i="2"/>
  <c r="N635" i="2" s="1"/>
  <c r="M1630" i="2"/>
  <c r="N1630" i="2" s="1"/>
  <c r="M316" i="2"/>
  <c r="N316" i="2" s="1"/>
  <c r="M559" i="2"/>
  <c r="N559" i="2" s="1"/>
  <c r="M75" i="2"/>
  <c r="N75" i="2" s="1"/>
  <c r="M118" i="2"/>
  <c r="N118" i="2" s="1"/>
  <c r="M461" i="2"/>
  <c r="N461" i="2" s="1"/>
  <c r="M1625" i="2"/>
  <c r="N1625" i="2" s="1"/>
  <c r="M1621" i="2"/>
  <c r="N1621" i="2" s="1"/>
  <c r="M59" i="2"/>
  <c r="N59" i="2" s="1"/>
  <c r="M275" i="2"/>
  <c r="N275" i="2" s="1"/>
  <c r="M91" i="2"/>
  <c r="N91" i="2" s="1"/>
  <c r="M128" i="2"/>
  <c r="N128" i="2" s="1"/>
  <c r="M449" i="2"/>
  <c r="N449" i="2" s="1"/>
  <c r="M1377" i="2"/>
  <c r="N1377" i="2" s="1"/>
  <c r="M18" i="2"/>
  <c r="N18" i="2" s="1"/>
  <c r="M234" i="2"/>
  <c r="N234" i="2" s="1"/>
  <c r="M353" i="2"/>
  <c r="N353" i="2" s="1"/>
  <c r="M39" i="2"/>
  <c r="N39" i="2" s="1"/>
  <c r="M304" i="2"/>
  <c r="N304" i="2" s="1"/>
  <c r="M94" i="2"/>
  <c r="N94" i="2" s="1"/>
  <c r="M428" i="2"/>
  <c r="N428" i="2" s="1"/>
  <c r="M93" i="2"/>
  <c r="N93" i="2" s="1"/>
  <c r="M460" i="2"/>
  <c r="N460" i="2" s="1"/>
  <c r="M596" i="2"/>
  <c r="N596" i="2" s="1"/>
  <c r="M168" i="2"/>
  <c r="N168" i="2" s="1"/>
  <c r="M124" i="2"/>
  <c r="N124" i="2" s="1"/>
  <c r="M41" i="2"/>
  <c r="N41" i="2" s="1"/>
  <c r="M203" i="2"/>
  <c r="N203" i="2" s="1"/>
  <c r="M344" i="2"/>
  <c r="N344" i="2" s="1"/>
  <c r="M611" i="2"/>
  <c r="N611" i="2" s="1"/>
  <c r="M200" i="2"/>
  <c r="N200" i="2" s="1"/>
  <c r="M1227" i="2"/>
  <c r="N1227" i="2" s="1"/>
  <c r="M112" i="2"/>
  <c r="N112" i="2" s="1"/>
  <c r="M320" i="2"/>
  <c r="N320" i="2" s="1"/>
  <c r="M237" i="2"/>
  <c r="N237" i="2" s="1"/>
  <c r="M56" i="2"/>
  <c r="N56" i="2" s="1"/>
  <c r="M73" i="2"/>
  <c r="N73" i="2" s="1"/>
  <c r="M1025" i="2"/>
  <c r="N1025" i="2" s="1"/>
  <c r="M338" i="2"/>
  <c r="N338" i="2" s="1"/>
  <c r="M666" i="2"/>
  <c r="N666" i="2" s="1"/>
  <c r="M81" i="2"/>
  <c r="N81" i="2" s="1"/>
  <c r="M26" i="2"/>
  <c r="N26" i="2" s="1"/>
  <c r="M576" i="2"/>
  <c r="N576" i="2" s="1"/>
  <c r="M40" i="2"/>
  <c r="N40" i="2" s="1"/>
  <c r="M129" i="2"/>
  <c r="N129" i="2" s="1"/>
  <c r="M148" i="2"/>
  <c r="N148" i="2" s="1"/>
  <c r="M89" i="2"/>
  <c r="N89" i="2" s="1"/>
  <c r="M560" i="2"/>
  <c r="N560" i="2" s="1"/>
  <c r="M976" i="2"/>
  <c r="N976" i="2" s="1"/>
  <c r="M63" i="2"/>
  <c r="N63" i="2" s="1"/>
  <c r="M225" i="2"/>
  <c r="N225" i="2" s="1"/>
  <c r="M68" i="2"/>
  <c r="N68" i="2" s="1"/>
  <c r="M132" i="2"/>
  <c r="N132" i="2" s="1"/>
  <c r="M1598" i="2"/>
  <c r="N1598" i="2" s="1"/>
  <c r="M825" i="2"/>
  <c r="N825" i="2" s="1"/>
  <c r="M179" i="2"/>
  <c r="N179" i="2" s="1"/>
  <c r="M186" i="2"/>
  <c r="N186" i="2" s="1"/>
  <c r="M802" i="2"/>
  <c r="N802" i="2" s="1"/>
  <c r="M679" i="2"/>
  <c r="N679" i="2" s="1"/>
  <c r="M176" i="2"/>
  <c r="N176" i="2" s="1"/>
  <c r="M1002" i="2"/>
  <c r="N1002" i="2" s="1"/>
  <c r="M691" i="2"/>
  <c r="N691" i="2" s="1"/>
  <c r="M497" i="2"/>
  <c r="N497" i="2" s="1"/>
  <c r="M194" i="2"/>
  <c r="N194" i="2" s="1"/>
  <c r="M1115" i="2"/>
  <c r="N1115" i="2" s="1"/>
  <c r="M1577" i="2"/>
  <c r="N1577" i="2" s="1"/>
  <c r="M694" i="2"/>
  <c r="N694" i="2" s="1"/>
  <c r="M459" i="2"/>
  <c r="N459" i="2" s="1"/>
  <c r="M692" i="2"/>
  <c r="N692" i="2" s="1"/>
  <c r="M37" i="2"/>
  <c r="N37" i="2" s="1"/>
  <c r="M865" i="2"/>
  <c r="N865" i="2" s="1"/>
  <c r="M153" i="2"/>
  <c r="N153" i="2" s="1"/>
  <c r="M76" i="2"/>
  <c r="N76" i="2" s="1"/>
  <c r="M126" i="2"/>
  <c r="N126" i="2" s="1"/>
  <c r="M90" i="2"/>
  <c r="N90" i="2" s="1"/>
  <c r="M413" i="2"/>
  <c r="N413" i="2" s="1"/>
  <c r="M273" i="2"/>
  <c r="N273" i="2" s="1"/>
  <c r="M332" i="2"/>
  <c r="N332" i="2" s="1"/>
  <c r="M145" i="2"/>
  <c r="N145" i="2" s="1"/>
  <c r="M586" i="2"/>
  <c r="N586" i="2" s="1"/>
  <c r="M13" i="2"/>
  <c r="N13" i="2" s="1"/>
  <c r="M772" i="2"/>
  <c r="N772" i="2" s="1"/>
  <c r="M143" i="2"/>
  <c r="N143" i="2" s="1"/>
  <c r="M224" i="2"/>
  <c r="N224" i="2" s="1"/>
  <c r="M352" i="2"/>
  <c r="N352" i="2" s="1"/>
  <c r="M277" i="2"/>
  <c r="N277" i="2" s="1"/>
  <c r="M555" i="2"/>
  <c r="N555" i="2" s="1"/>
  <c r="M704" i="2"/>
  <c r="N704" i="2" s="1"/>
  <c r="M383" i="2"/>
  <c r="N383" i="2" s="1"/>
  <c r="M6" i="2"/>
  <c r="N6" i="2" s="1"/>
  <c r="M265" i="2"/>
  <c r="N265" i="2" s="1"/>
  <c r="M14" i="2"/>
  <c r="N14" i="2" s="1"/>
  <c r="M151" i="2"/>
  <c r="N151" i="2" s="1"/>
  <c r="M239" i="2"/>
  <c r="N239" i="2" s="1"/>
  <c r="M949" i="2"/>
  <c r="N949" i="2" s="1"/>
  <c r="M164" i="2"/>
  <c r="N164" i="2" s="1"/>
  <c r="M262" i="2"/>
  <c r="N262" i="2" s="1"/>
  <c r="M61" i="2"/>
  <c r="N61" i="2" s="1"/>
  <c r="M1080" i="2"/>
  <c r="N1080" i="2" s="1"/>
  <c r="M312" i="2"/>
  <c r="N312" i="2" s="1"/>
  <c r="M87" i="2"/>
  <c r="N87" i="2" s="1"/>
  <c r="M214" i="2"/>
  <c r="N214" i="2" s="1"/>
  <c r="M345" i="2"/>
  <c r="N345" i="2" s="1"/>
  <c r="M152" i="2"/>
  <c r="N152" i="2" s="1"/>
  <c r="M211" i="2"/>
  <c r="N211" i="2" s="1"/>
  <c r="M50" i="2"/>
  <c r="N50" i="2" s="1"/>
  <c r="M294" i="2"/>
  <c r="N294" i="2" s="1"/>
  <c r="M185" i="2"/>
  <c r="N185" i="2" s="1"/>
  <c r="M1620" i="2"/>
  <c r="N1620" i="2" s="1"/>
  <c r="M54" i="2"/>
  <c r="N54" i="2" s="1"/>
  <c r="M811" i="2"/>
  <c r="N811" i="2" s="1"/>
  <c r="M838" i="2"/>
  <c r="N838" i="2" s="1"/>
  <c r="M48" i="2"/>
  <c r="N48" i="2" s="1"/>
  <c r="M7" i="2"/>
  <c r="N7" i="2" s="1"/>
  <c r="M178" i="2"/>
  <c r="N178" i="2" s="1"/>
  <c r="M644" i="2"/>
  <c r="N644" i="2" s="1"/>
  <c r="M498" i="2"/>
  <c r="N498" i="2" s="1"/>
  <c r="M356" i="2"/>
  <c r="N356" i="2" s="1"/>
  <c r="M236" i="2"/>
  <c r="N236" i="2" s="1"/>
  <c r="M8" i="2"/>
  <c r="N8" i="2" s="1"/>
  <c r="M85" i="2"/>
  <c r="N85" i="2" s="1"/>
  <c r="M24" i="2"/>
  <c r="N24" i="2" s="1"/>
  <c r="M628" i="2"/>
  <c r="N628" i="2" s="1"/>
  <c r="M1211" i="2"/>
  <c r="N1211" i="2" s="1"/>
  <c r="M209" i="2"/>
  <c r="N209" i="2" s="1"/>
  <c r="M1491" i="2"/>
  <c r="N1491" i="2" s="1"/>
  <c r="M407" i="2"/>
  <c r="N407" i="2" s="1"/>
  <c r="M42" i="2"/>
  <c r="N42" i="2" s="1"/>
  <c r="M742" i="2"/>
  <c r="N742" i="2" s="1"/>
  <c r="M322" i="2"/>
  <c r="N322" i="2" s="1"/>
  <c r="M80" i="2"/>
  <c r="N80" i="2" s="1"/>
  <c r="M27" i="2"/>
  <c r="N27" i="2" s="1"/>
  <c r="M122" i="2"/>
  <c r="N122" i="2" s="1"/>
  <c r="M711" i="2"/>
  <c r="N711" i="2" s="1"/>
  <c r="M317" i="2"/>
  <c r="N317" i="2" s="1"/>
  <c r="M662" i="2"/>
  <c r="N662" i="2" s="1"/>
  <c r="M550" i="2"/>
  <c r="N550" i="2" s="1"/>
  <c r="M1590" i="2"/>
  <c r="N1590" i="2" s="1"/>
  <c r="M177" i="2"/>
  <c r="N177" i="2" s="1"/>
  <c r="M43" i="2"/>
  <c r="N43" i="2" s="1"/>
  <c r="M257" i="2"/>
  <c r="N257" i="2" s="1"/>
  <c r="M162" i="2"/>
  <c r="N162" i="2" s="1"/>
  <c r="M23" i="2"/>
  <c r="N23" i="2" s="1"/>
  <c r="M278" i="2"/>
  <c r="N278" i="2" s="1"/>
  <c r="M136" i="2"/>
  <c r="N136" i="2" s="1"/>
  <c r="M102" i="2"/>
  <c r="N102" i="2" s="1"/>
  <c r="M44" i="2"/>
  <c r="N44" i="2" s="1"/>
  <c r="M192" i="2"/>
  <c r="N192" i="2" s="1"/>
  <c r="M441" i="2"/>
  <c r="N441" i="2" s="1"/>
  <c r="M993" i="2"/>
  <c r="N993" i="2" s="1"/>
  <c r="M197" i="2"/>
  <c r="N197" i="2" s="1"/>
  <c r="M110" i="2"/>
  <c r="N110" i="2" s="1"/>
  <c r="M306" i="2"/>
  <c r="N306" i="2" s="1"/>
  <c r="M293" i="2"/>
  <c r="N293" i="2" s="1"/>
  <c r="M184" i="2"/>
  <c r="N184" i="2" s="1"/>
  <c r="M155" i="2"/>
  <c r="N155" i="2" s="1"/>
  <c r="M386" i="2"/>
  <c r="N386" i="2" s="1"/>
  <c r="M10" i="2"/>
  <c r="N10" i="2" s="1"/>
  <c r="M697" i="2"/>
  <c r="N697" i="2" s="1"/>
  <c r="M248" i="2"/>
  <c r="N248" i="2" s="1"/>
  <c r="M88" i="2"/>
  <c r="N88" i="2" s="1"/>
  <c r="M157" i="2"/>
  <c r="N157" i="2" s="1"/>
</calcChain>
</file>

<file path=xl/sharedStrings.xml><?xml version="1.0" encoding="utf-8"?>
<sst xmlns="http://schemas.openxmlformats.org/spreadsheetml/2006/main" count="84" uniqueCount="84">
  <si>
    <t>Year 1 Wind AEP (kWh)</t>
  </si>
  <si>
    <t>Year 1 BESS AEP (kWh)</t>
  </si>
  <si>
    <t>Year 1 Curtailment (%)</t>
  </si>
  <si>
    <t>Wind Turbine Unit #</t>
  </si>
  <si>
    <t>BESS initially installed Blade #</t>
  </si>
  <si>
    <t>BESS initially installed Capacity (MWh)</t>
  </si>
  <si>
    <t>BESS initially installed RSU container #</t>
  </si>
  <si>
    <t>BESS initially installed Inverter unit #</t>
  </si>
  <si>
    <t>BESS usage (cycle/day)</t>
  </si>
  <si>
    <t>Year 1 Solar AEP (kWh)</t>
  </si>
  <si>
    <t>Year 1 7HA+LM2500 AEP (kWh)</t>
  </si>
  <si>
    <t>Solar DC Nameplate (MWdc)</t>
  </si>
  <si>
    <t>7HA Unit #</t>
  </si>
  <si>
    <t>LM2500 Unit #</t>
  </si>
  <si>
    <t>Total Yr1 AEP (GWh)</t>
  </si>
  <si>
    <t>Solar OM LCOE</t>
  </si>
  <si>
    <t>Wind OM LCOE</t>
  </si>
  <si>
    <t>7HA OM LCOE</t>
  </si>
  <si>
    <t>LM2500 OM LCOE</t>
  </si>
  <si>
    <t>BESS OM LCOE</t>
  </si>
  <si>
    <t>BESS CAPEX LCOE</t>
  </si>
  <si>
    <t>Solar CAPEX ($/kWac)</t>
  </si>
  <si>
    <t>7HA.02 CAPEX ($/kW)</t>
  </si>
  <si>
    <t>LM2500 CAPEX ($/kW)</t>
  </si>
  <si>
    <t>Natural Gas Price ($/MMBTU)</t>
  </si>
  <si>
    <t>BESS CAPEX ($/kWh AC)</t>
  </si>
  <si>
    <t>Baseline Value</t>
  </si>
  <si>
    <t>Adjustment</t>
  </si>
  <si>
    <t>Note</t>
  </si>
  <si>
    <t>All CAPEX value is installed turnkey EPC price</t>
  </si>
  <si>
    <t>Do Not Touch the Cells Below</t>
  </si>
  <si>
    <t>User Input for CAPEX/Natural Gas</t>
  </si>
  <si>
    <t>Solar AC Nameplate 
(MWac)</t>
  </si>
  <si>
    <t>Wind Nameplate 
(MWac)</t>
  </si>
  <si>
    <t>BESS power Nameplate 
(MW)</t>
  </si>
  <si>
    <t>BESS Performance Guarantee 
(MWh)</t>
  </si>
  <si>
    <t>Carbon Free Energy 
(%)</t>
  </si>
  <si>
    <t>Year 1 Capacity Factor 
(%)</t>
  </si>
  <si>
    <t>Project LCOE ($/MWh) 
at default CAPEX/Fuel values</t>
  </si>
  <si>
    <t>Blended LCOE ($/MWh)
at default CAPEX/Fuel Values</t>
  </si>
  <si>
    <t>Blended LCOE ($/MWh)
w/ CAPEX/Fuel inputs</t>
  </si>
  <si>
    <t>CAPEX/Fuel adjustment 
on LCOE</t>
  </si>
  <si>
    <t>Project LOCE ($/MWh)
w/ user CAPEX/Fuel inputs</t>
  </si>
  <si>
    <t>Annual Load Compliance 
(%)</t>
  </si>
  <si>
    <t>Solar LCOE ($/MWh) 
at default CAPEX</t>
  </si>
  <si>
    <t>Solar CAPEX LCOE 
at default value</t>
  </si>
  <si>
    <t>Solar CAPEX LCOE 
adjust w/ user input</t>
  </si>
  <si>
    <t>Solar LCOE adjust 
w/ user CAPEX input</t>
  </si>
  <si>
    <t>Wind LCOE ($/MWh) 
at default CAPEX</t>
  </si>
  <si>
    <t>Wind CAPEX LCOE 
w/ default value</t>
  </si>
  <si>
    <t>Wind CAPEX LCOE 
adjust w/ user input</t>
  </si>
  <si>
    <t>Wind LCOE adjust 
w/ user CAPEX input</t>
  </si>
  <si>
    <t>7HA LCOE ($/MWh) 
at default CAPEX/Fuel value</t>
  </si>
  <si>
    <t>7HA CAPEX LCOE 
at default value</t>
  </si>
  <si>
    <t>7HA CAPEX LCOE 
adjust w/ user input</t>
  </si>
  <si>
    <t>7HA Fuel LCOE 
at default value</t>
  </si>
  <si>
    <t>7HA Fuel LCOE 
adjust w/ user input</t>
  </si>
  <si>
    <t>7HA LCOE adjust 
w/ user CAPEX/Fuel inputs</t>
  </si>
  <si>
    <t>LM2500 LCOE ($/MWh) 
at default CAPEX/Fuel values</t>
  </si>
  <si>
    <t>LM2500 CAPEX LCOE 
at default value</t>
  </si>
  <si>
    <t>LM2500 CAPEX LCOE 
adjust w/ user input</t>
  </si>
  <si>
    <t>LM2500 Fuel LCOE 
at default value</t>
  </si>
  <si>
    <t>LM2500 Fuel LCOE 
adjust w/ user input</t>
  </si>
  <si>
    <t>LM2500 LCOE adjust 
w/ user CAPEX/Fuel inputs</t>
  </si>
  <si>
    <t>Blended Thermal LCOE 
at default CAPEX/Fuel value</t>
  </si>
  <si>
    <t>Calculated Thermal LCOE 
w/ user CAPEX/Fuel inputs</t>
  </si>
  <si>
    <t>BESS LCOE ($/MWh) 
at default value</t>
  </si>
  <si>
    <t>BESS CAPEX LCOE 
adjust w/ user input</t>
  </si>
  <si>
    <t>BESS LCOE adjust 
w/ user CAPEX inputs</t>
  </si>
  <si>
    <t>Wind CAPEX ($/kW)</t>
  </si>
  <si>
    <t>Project CAPEX ($ M)
@ Default Value</t>
  </si>
  <si>
    <t>Project CAPEX ($ M)
@ User Inputs</t>
  </si>
  <si>
    <t>Solar CAPEX ($ M)
@ User Inputs</t>
  </si>
  <si>
    <t>Wind CAPEX ($ M)
@ User Inputs</t>
  </si>
  <si>
    <t>7HA CAPEX ($ M)
@ User Inputs</t>
  </si>
  <si>
    <t>LM2500 CAPEX ($ M)
@ User Inputs</t>
  </si>
  <si>
    <t>BESS CAPEX ($ M)
@ User Inputs</t>
  </si>
  <si>
    <t>Solar CAPEX ($ M)
at Default Value</t>
  </si>
  <si>
    <t>Wind CAPEX ($ M)
at Default Value</t>
  </si>
  <si>
    <t>7HA CAPEX ($ M)
at Default Value</t>
  </si>
  <si>
    <t>LM2500 CAPEX ($ M)
at Default Value</t>
  </si>
  <si>
    <t>BESS CAPEX ($ M)
at Default Value</t>
  </si>
  <si>
    <t>Carbon Density 
(lb CO2/MWh)</t>
  </si>
  <si>
    <t>Scenario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</si>
</sst>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34" borderId="0" xfId="0" applyFill="1"/>
    <xf numFmtId="9" fontId="0" fillId="34" borderId="0" xfId="1" applyFont="1" applyFill="1"/>
    <xf numFmtId="2" fontId="0" fillId="34" borderId="0" xfId="0" applyNumberFormat="1" applyFill="1"/>
    <xf numFmtId="11" fontId="0" fillId="34" borderId="0" xfId="0" applyNumberFormat="1" applyFill="1"/>
    <xf numFmtId="0" fontId="0" fillId="35" borderId="0" xfId="0" applyFill="1"/>
    <xf numFmtId="9" fontId="0" fillId="35" borderId="0" xfId="1" applyFont="1" applyFill="1"/>
    <xf numFmtId="2" fontId="0" fillId="35" borderId="0" xfId="0" applyNumberFormat="1" applyFill="1"/>
    <xf numFmtId="0" fontId="0" fillId="36" borderId="0" xfId="0" applyFill="1"/>
    <xf numFmtId="9" fontId="0" fillId="36" borderId="0" xfId="1" applyFont="1" applyFill="1"/>
    <xf numFmtId="2" fontId="0" fillId="36" borderId="0" xfId="0" applyNumberFormat="1" applyFill="1"/>
    <xf numFmtId="0" fontId="0" fillId="37" borderId="0" xfId="0" applyFill="1"/>
    <xf numFmtId="9" fontId="0" fillId="37" borderId="0" xfId="1" applyFont="1" applyFill="1"/>
    <xf numFmtId="2" fontId="0" fillId="37" borderId="0" xfId="0" applyNumberFormat="1" applyFill="1"/>
    <xf numFmtId="0" fontId="18" fillId="0" borderId="0" xfId="0" applyFont="1"/>
    <xf numFmtId="0" fontId="18" fillId="39" borderId="0" xfId="0" applyFont="1" applyFill="1"/>
    <xf numFmtId="0" fontId="0" fillId="39" borderId="0" xfId="0" applyFill="1"/>
    <xf numFmtId="0" fontId="19" fillId="0" borderId="0" xfId="0" applyFont="1"/>
    <xf numFmtId="44" fontId="0" fillId="34" borderId="0" xfId="43" applyFont="1" applyFill="1"/>
    <xf numFmtId="44" fontId="0" fillId="36" borderId="0" xfId="43" applyFont="1" applyFill="1"/>
    <xf numFmtId="44" fontId="0" fillId="37" borderId="0" xfId="43" applyFont="1" applyFill="1"/>
    <xf numFmtId="44" fontId="0" fillId="35" borderId="0" xfId="43" applyFont="1" applyFill="1"/>
    <xf numFmtId="1" fontId="0" fillId="37" borderId="0" xfId="0" applyNumberFormat="1" applyFill="1"/>
    <xf numFmtId="1" fontId="0" fillId="35" borderId="0" xfId="0" applyNumberFormat="1" applyFill="1"/>
    <xf numFmtId="1" fontId="0" fillId="34" borderId="0" xfId="0" applyNumberFormat="1" applyFill="1"/>
    <xf numFmtId="1" fontId="0" fillId="36" borderId="0" xfId="0" applyNumberFormat="1" applyFill="1"/>
    <xf numFmtId="0" fontId="0" fillId="33" borderId="0" xfId="0" applyFill="1" applyAlignment="1">
      <alignment horizontal="center" vertical="top" wrapText="1"/>
    </xf>
    <xf numFmtId="0" fontId="0" fillId="33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13" fillId="38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center" vertical="top" wrapText="1"/>
    </xf>
    <xf numFmtId="164" fontId="16" fillId="33" borderId="0" xfId="43" applyNumberFormat="1" applyFont="1" applyFill="1"/>
    <xf numFmtId="44" fontId="16" fillId="33" borderId="0" xfId="43" applyFont="1" applyFill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LCOE vs. Carbon Fee Energy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'1GW Plant data'!$N$1</c:f>
              <c:strCache>
                <c:ptCount val="1"/>
                <c:pt idx="0">
                  <c:v>Project LOCE ($/MWh)
w/ user CAPEX/Fuel inputs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'1GW Plant data'!$H$2:$H$1631</c:f>
              <c:numCache>
                <c:formatCode>0%</c:formatCode>
                <c:ptCount val="12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0.43485480948517768</c:v>
                </c:pt>
                <c:pt idx="4">
                  <c:v>0.27653417563065702</c:v>
                </c:pt>
                <c:pt idx="5">
                  <c:v>0.62721432436951685</c:v>
                </c:pt>
                <c:pt idx="6">
                  <c:v>0.72345485854779312</c:v>
                </c:pt>
                <c:pt idx="7">
                  <c:v>0.39181798222058511</c:v>
                </c:pt>
                <c:pt idx="8">
                  <c:v>0.32326606059627394</c:v>
                </c:pt>
                <c:pt idx="9">
                  <c:v>0.66621024013939922</c:v>
                </c:pt>
                <c:pt idx="10">
                  <c:v>0.77526334249462614</c:v>
                </c:pt>
                <c:pt idx="11">
                  <c:v>0.50998918726252274</c:v>
                </c:pt>
                <c:pt idx="12">
                  <c:v>0.75567391964056796</c:v>
                </c:pt>
                <c:pt idx="13">
                  <c:v>0.21461444976418029</c:v>
                </c:pt>
                <c:pt idx="14">
                  <c:v>0.16163303031541243</c:v>
                </c:pt>
                <c:pt idx="15">
                  <c:v>0.70622415946256945</c:v>
                </c:pt>
                <c:pt idx="16">
                  <c:v>0.26975164426549153</c:v>
                </c:pt>
                <c:pt idx="17">
                  <c:v>0.5507723751855087</c:v>
                </c:pt>
                <c:pt idx="18">
                  <c:v>0.37516964659364122</c:v>
                </c:pt>
                <c:pt idx="19">
                  <c:v>0.80489725489186281</c:v>
                </c:pt>
                <c:pt idx="20">
                  <c:v>0.48290824620176892</c:v>
                </c:pt>
                <c:pt idx="21">
                  <c:v>0.78694097944064234</c:v>
                </c:pt>
                <c:pt idx="22">
                  <c:v>0.59576709551496665</c:v>
                </c:pt>
                <c:pt idx="23">
                  <c:v>0.81016968950150958</c:v>
                </c:pt>
                <c:pt idx="24">
                  <c:v>0.62721432436951685</c:v>
                </c:pt>
                <c:pt idx="25">
                  <c:v>0.39181798222058511</c:v>
                </c:pt>
                <c:pt idx="26">
                  <c:v>0.32538782482427209</c:v>
                </c:pt>
                <c:pt idx="27">
                  <c:v>0.72345485854779312</c:v>
                </c:pt>
                <c:pt idx="28">
                  <c:v>0.74450974281183202</c:v>
                </c:pt>
                <c:pt idx="29">
                  <c:v>0.66621024013939922</c:v>
                </c:pt>
                <c:pt idx="30">
                  <c:v>0.50998918726252274</c:v>
                </c:pt>
                <c:pt idx="31">
                  <c:v>0.83274478109620476</c:v>
                </c:pt>
                <c:pt idx="32">
                  <c:v>0.43485480948517768</c:v>
                </c:pt>
                <c:pt idx="33">
                  <c:v>0.83828368824411292</c:v>
                </c:pt>
                <c:pt idx="34">
                  <c:v>0.81661698960016293</c:v>
                </c:pt>
                <c:pt idx="35">
                  <c:v>0.70622415946256945</c:v>
                </c:pt>
                <c:pt idx="36">
                  <c:v>0.5507723751855087</c:v>
                </c:pt>
                <c:pt idx="37">
                  <c:v>0.64316383330440219</c:v>
                </c:pt>
                <c:pt idx="38">
                  <c:v>0.75567391971895359</c:v>
                </c:pt>
                <c:pt idx="39">
                  <c:v>0.53421791433181998</c:v>
                </c:pt>
                <c:pt idx="40">
                  <c:v>0.77526334249462614</c:v>
                </c:pt>
                <c:pt idx="41">
                  <c:v>0.42930157166579164</c:v>
                </c:pt>
                <c:pt idx="42">
                  <c:v>0.32326606059627394</c:v>
                </c:pt>
                <c:pt idx="43">
                  <c:v>0.16163303029813691</c:v>
                </c:pt>
                <c:pt idx="44">
                  <c:v>0.59576709551496665</c:v>
                </c:pt>
                <c:pt idx="45">
                  <c:v>0.77881939021973956</c:v>
                </c:pt>
                <c:pt idx="46">
                  <c:v>0.27653417563065702</c:v>
                </c:pt>
                <c:pt idx="47">
                  <c:v>0.68801244585456689</c:v>
                </c:pt>
                <c:pt idx="48">
                  <c:v>0.37516964659364122</c:v>
                </c:pt>
                <c:pt idx="49">
                  <c:v>0.78694097944064234</c:v>
                </c:pt>
                <c:pt idx="50">
                  <c:v>0.8345361578755317</c:v>
                </c:pt>
                <c:pt idx="51">
                  <c:v>0.21461444976418029</c:v>
                </c:pt>
                <c:pt idx="52">
                  <c:v>0.80489725489186281</c:v>
                </c:pt>
                <c:pt idx="53">
                  <c:v>0.72345485854779312</c:v>
                </c:pt>
                <c:pt idx="54">
                  <c:v>0.85725599113535245</c:v>
                </c:pt>
                <c:pt idx="55">
                  <c:v>0.48290824620176892</c:v>
                </c:pt>
                <c:pt idx="56">
                  <c:v>0.50998918726252274</c:v>
                </c:pt>
                <c:pt idx="57">
                  <c:v>0.27653417563065702</c:v>
                </c:pt>
                <c:pt idx="58">
                  <c:v>0.62721432436951685</c:v>
                </c:pt>
                <c:pt idx="59">
                  <c:v>0.39181798222058511</c:v>
                </c:pt>
                <c:pt idx="60">
                  <c:v>0.84293002842876597</c:v>
                </c:pt>
                <c:pt idx="61">
                  <c:v>0.42930157166579164</c:v>
                </c:pt>
                <c:pt idx="62">
                  <c:v>0.58503601220029988</c:v>
                </c:pt>
                <c:pt idx="63">
                  <c:v>0.26975164426549153</c:v>
                </c:pt>
                <c:pt idx="64">
                  <c:v>0.81016968950150958</c:v>
                </c:pt>
                <c:pt idx="65">
                  <c:v>0.74450974281183202</c:v>
                </c:pt>
                <c:pt idx="66">
                  <c:v>0.16163303030815776</c:v>
                </c:pt>
                <c:pt idx="67">
                  <c:v>0.8631360762066278</c:v>
                </c:pt>
                <c:pt idx="68">
                  <c:v>0.53421791433181998</c:v>
                </c:pt>
                <c:pt idx="69">
                  <c:v>0.72876942053498361</c:v>
                </c:pt>
                <c:pt idx="70">
                  <c:v>0.66621024013939922</c:v>
                </c:pt>
                <c:pt idx="71">
                  <c:v>0.5507723751855087</c:v>
                </c:pt>
                <c:pt idx="72">
                  <c:v>0.32326606059627394</c:v>
                </c:pt>
                <c:pt idx="73">
                  <c:v>0.81661698960016293</c:v>
                </c:pt>
                <c:pt idx="74">
                  <c:v>0.43485480948517768</c:v>
                </c:pt>
                <c:pt idx="75">
                  <c:v>0.75567391964056796</c:v>
                </c:pt>
                <c:pt idx="76">
                  <c:v>0.83274478109620476</c:v>
                </c:pt>
                <c:pt idx="77">
                  <c:v>0.77526334249462614</c:v>
                </c:pt>
                <c:pt idx="78">
                  <c:v>0.80940450361523553</c:v>
                </c:pt>
                <c:pt idx="79">
                  <c:v>0.64316383330440219</c:v>
                </c:pt>
                <c:pt idx="80">
                  <c:v>0.21461444976418029</c:v>
                </c:pt>
                <c:pt idx="81">
                  <c:v>0.32538782482427209</c:v>
                </c:pt>
                <c:pt idx="82">
                  <c:v>0.63173848923710596</c:v>
                </c:pt>
                <c:pt idx="83">
                  <c:v>0.76175907269478504</c:v>
                </c:pt>
                <c:pt idx="84">
                  <c:v>0.86095191680900784</c:v>
                </c:pt>
                <c:pt idx="85">
                  <c:v>0.83828368824411292</c:v>
                </c:pt>
                <c:pt idx="86">
                  <c:v>0.70622415946256945</c:v>
                </c:pt>
                <c:pt idx="87">
                  <c:v>0.77881939021973956</c:v>
                </c:pt>
                <c:pt idx="88">
                  <c:v>0.77881939021973956</c:v>
                </c:pt>
                <c:pt idx="89">
                  <c:v>0.48345507723029668</c:v>
                </c:pt>
                <c:pt idx="90">
                  <c:v>0.59576709551496665</c:v>
                </c:pt>
                <c:pt idx="91">
                  <c:v>0.48290824620176892</c:v>
                </c:pt>
                <c:pt idx="92">
                  <c:v>0.68801244585456689</c:v>
                </c:pt>
                <c:pt idx="93">
                  <c:v>0.26975164426549153</c:v>
                </c:pt>
                <c:pt idx="94">
                  <c:v>0.37516964659364122</c:v>
                </c:pt>
                <c:pt idx="95">
                  <c:v>0.86488810329438204</c:v>
                </c:pt>
                <c:pt idx="96">
                  <c:v>0.78694097944064234</c:v>
                </c:pt>
                <c:pt idx="97">
                  <c:v>0.76193276603334192</c:v>
                </c:pt>
                <c:pt idx="98">
                  <c:v>0.87808392361143472</c:v>
                </c:pt>
                <c:pt idx="99">
                  <c:v>0.53267821190496978</c:v>
                </c:pt>
                <c:pt idx="100">
                  <c:v>0.80489725489186281</c:v>
                </c:pt>
                <c:pt idx="101">
                  <c:v>0.7936174654935797</c:v>
                </c:pt>
                <c:pt idx="102">
                  <c:v>0.84293002842876597</c:v>
                </c:pt>
                <c:pt idx="103">
                  <c:v>0.85725599113535245</c:v>
                </c:pt>
                <c:pt idx="104">
                  <c:v>0.58503601220029988</c:v>
                </c:pt>
                <c:pt idx="105">
                  <c:v>0.73075072380062189</c:v>
                </c:pt>
                <c:pt idx="106">
                  <c:v>0.669519299815303</c:v>
                </c:pt>
                <c:pt idx="107">
                  <c:v>0.64316383330440219</c:v>
                </c:pt>
                <c:pt idx="108">
                  <c:v>0.74450974281183202</c:v>
                </c:pt>
                <c:pt idx="109">
                  <c:v>0.53421791433181998</c:v>
                </c:pt>
                <c:pt idx="110">
                  <c:v>0.38129425134447986</c:v>
                </c:pt>
                <c:pt idx="111">
                  <c:v>0.88431110209915953</c:v>
                </c:pt>
                <c:pt idx="112">
                  <c:v>0.8345361578755317</c:v>
                </c:pt>
                <c:pt idx="113">
                  <c:v>0.81016968950150958</c:v>
                </c:pt>
                <c:pt idx="114">
                  <c:v>0.32538782482427209</c:v>
                </c:pt>
                <c:pt idx="115">
                  <c:v>0.42930157166579164</c:v>
                </c:pt>
                <c:pt idx="116">
                  <c:v>0.72876942053498361</c:v>
                </c:pt>
                <c:pt idx="117">
                  <c:v>0.83470550714830904</c:v>
                </c:pt>
                <c:pt idx="118">
                  <c:v>0.8631360762066278</c:v>
                </c:pt>
                <c:pt idx="119">
                  <c:v>0.48345507723029668</c:v>
                </c:pt>
                <c:pt idx="120">
                  <c:v>0.80940450361523553</c:v>
                </c:pt>
                <c:pt idx="121">
                  <c:v>0.43263501595623227</c:v>
                </c:pt>
                <c:pt idx="122">
                  <c:v>0.88393721947423964</c:v>
                </c:pt>
                <c:pt idx="123">
                  <c:v>0.57339457491490942</c:v>
                </c:pt>
                <c:pt idx="124">
                  <c:v>1</c:v>
                </c:pt>
                <c:pt idx="125">
                  <c:v>0.70930494106698738</c:v>
                </c:pt>
                <c:pt idx="126">
                  <c:v>0.84241673347455248</c:v>
                </c:pt>
                <c:pt idx="127">
                  <c:v>0.63173848923710596</c:v>
                </c:pt>
                <c:pt idx="128">
                  <c:v>0.66806921811191067</c:v>
                </c:pt>
                <c:pt idx="129">
                  <c:v>0.81661698960016293</c:v>
                </c:pt>
                <c:pt idx="130">
                  <c:v>0.82491929590379987</c:v>
                </c:pt>
                <c:pt idx="131">
                  <c:v>0.78778172691613757</c:v>
                </c:pt>
                <c:pt idx="132">
                  <c:v>0.68801244585456689</c:v>
                </c:pt>
                <c:pt idx="133">
                  <c:v>0.58503601220029988</c:v>
                </c:pt>
                <c:pt idx="134">
                  <c:v>0.83274478109620476</c:v>
                </c:pt>
                <c:pt idx="135">
                  <c:v>0.81518954854667647</c:v>
                </c:pt>
                <c:pt idx="136">
                  <c:v>0.48345507723029668</c:v>
                </c:pt>
                <c:pt idx="137">
                  <c:v>0.47521970543309877</c:v>
                </c:pt>
                <c:pt idx="138">
                  <c:v>0.38129425134447986</c:v>
                </c:pt>
                <c:pt idx="139">
                  <c:v>0.59600849872433781</c:v>
                </c:pt>
                <c:pt idx="140">
                  <c:v>0.38129425134447986</c:v>
                </c:pt>
                <c:pt idx="141">
                  <c:v>0.53267821190496978</c:v>
                </c:pt>
                <c:pt idx="142">
                  <c:v>0.74941446302401915</c:v>
                </c:pt>
                <c:pt idx="143">
                  <c:v>0.77881939021973956</c:v>
                </c:pt>
                <c:pt idx="144">
                  <c:v>0.77881939021973956</c:v>
                </c:pt>
                <c:pt idx="145">
                  <c:v>0.7877934752519723</c:v>
                </c:pt>
                <c:pt idx="146">
                  <c:v>0.62926420024274632</c:v>
                </c:pt>
                <c:pt idx="147">
                  <c:v>0.86095191680900784</c:v>
                </c:pt>
                <c:pt idx="148">
                  <c:v>0.86488810329438204</c:v>
                </c:pt>
                <c:pt idx="149">
                  <c:v>0.69937813277019001</c:v>
                </c:pt>
                <c:pt idx="150">
                  <c:v>0.87808392361143472</c:v>
                </c:pt>
                <c:pt idx="151">
                  <c:v>0.88208709217340608</c:v>
                </c:pt>
                <c:pt idx="152">
                  <c:v>0.76193276603334192</c:v>
                </c:pt>
                <c:pt idx="153">
                  <c:v>0.83828368824411292</c:v>
                </c:pt>
                <c:pt idx="154">
                  <c:v>0.482790332917238</c:v>
                </c:pt>
                <c:pt idx="155">
                  <c:v>0.64442571632747114</c:v>
                </c:pt>
                <c:pt idx="156">
                  <c:v>0.89553363310226775</c:v>
                </c:pt>
                <c:pt idx="157">
                  <c:v>0.43263501595623227</c:v>
                </c:pt>
                <c:pt idx="158">
                  <c:v>0.73075072380062189</c:v>
                </c:pt>
                <c:pt idx="159">
                  <c:v>0.60630460352891113</c:v>
                </c:pt>
                <c:pt idx="160">
                  <c:v>0.669519299815303</c:v>
                </c:pt>
                <c:pt idx="161">
                  <c:v>0.51031831018428297</c:v>
                </c:pt>
                <c:pt idx="162">
                  <c:v>1</c:v>
                </c:pt>
                <c:pt idx="163">
                  <c:v>0.90215254164203229</c:v>
                </c:pt>
                <c:pt idx="164">
                  <c:v>0.27653417563065702</c:v>
                </c:pt>
                <c:pt idx="165">
                  <c:v>0.88431110209915953</c:v>
                </c:pt>
                <c:pt idx="166">
                  <c:v>0.63173848923710596</c:v>
                </c:pt>
                <c:pt idx="167">
                  <c:v>0.86769495901248839</c:v>
                </c:pt>
                <c:pt idx="168">
                  <c:v>0.83470550714830904</c:v>
                </c:pt>
                <c:pt idx="169">
                  <c:v>0.85362792359813222</c:v>
                </c:pt>
                <c:pt idx="170">
                  <c:v>0.43485374051840253</c:v>
                </c:pt>
                <c:pt idx="171">
                  <c:v>0.72876942053498361</c:v>
                </c:pt>
                <c:pt idx="172">
                  <c:v>0.53267821190496978</c:v>
                </c:pt>
                <c:pt idx="173">
                  <c:v>0.43263501595623227</c:v>
                </c:pt>
                <c:pt idx="174">
                  <c:v>0.85405652472464932</c:v>
                </c:pt>
                <c:pt idx="175">
                  <c:v>0.39185760690402349</c:v>
                </c:pt>
                <c:pt idx="176">
                  <c:v>0.78690170263440506</c:v>
                </c:pt>
                <c:pt idx="177">
                  <c:v>0.90345162281676683</c:v>
                </c:pt>
                <c:pt idx="178">
                  <c:v>0.84293002842876597</c:v>
                </c:pt>
                <c:pt idx="179">
                  <c:v>0.50986492098439484</c:v>
                </c:pt>
                <c:pt idx="180">
                  <c:v>0.6935044194169171</c:v>
                </c:pt>
                <c:pt idx="181">
                  <c:v>0.32326606059627394</c:v>
                </c:pt>
                <c:pt idx="182">
                  <c:v>0.57339457491490942</c:v>
                </c:pt>
                <c:pt idx="183">
                  <c:v>0.76175907277380184</c:v>
                </c:pt>
                <c:pt idx="184">
                  <c:v>0.8345361578755317</c:v>
                </c:pt>
                <c:pt idx="185">
                  <c:v>1</c:v>
                </c:pt>
                <c:pt idx="186">
                  <c:v>0.53418800079674933</c:v>
                </c:pt>
                <c:pt idx="187">
                  <c:v>0.78164286924542636</c:v>
                </c:pt>
                <c:pt idx="188">
                  <c:v>0.85725599113535245</c:v>
                </c:pt>
                <c:pt idx="189">
                  <c:v>0.55086594172216619</c:v>
                </c:pt>
                <c:pt idx="190">
                  <c:v>0.21461444976418029</c:v>
                </c:pt>
                <c:pt idx="191">
                  <c:v>0.66806921811191067</c:v>
                </c:pt>
                <c:pt idx="192">
                  <c:v>0.16163303031541243</c:v>
                </c:pt>
                <c:pt idx="193">
                  <c:v>0.80940450361523553</c:v>
                </c:pt>
                <c:pt idx="194">
                  <c:v>0.88393721947423964</c:v>
                </c:pt>
                <c:pt idx="195">
                  <c:v>0.82864980916303499</c:v>
                </c:pt>
                <c:pt idx="196">
                  <c:v>0.26975164426549153</c:v>
                </c:pt>
                <c:pt idx="197">
                  <c:v>0.47521970543309877</c:v>
                </c:pt>
                <c:pt idx="198">
                  <c:v>0.78778172691613757</c:v>
                </c:pt>
                <c:pt idx="199">
                  <c:v>0.5875345207545315</c:v>
                </c:pt>
                <c:pt idx="200">
                  <c:v>0.85240464506151115</c:v>
                </c:pt>
                <c:pt idx="201">
                  <c:v>0.81518954854667647</c:v>
                </c:pt>
                <c:pt idx="202">
                  <c:v>0.8631360762066278</c:v>
                </c:pt>
                <c:pt idx="203">
                  <c:v>0.84241673347455248</c:v>
                </c:pt>
                <c:pt idx="204">
                  <c:v>0.74030563623706014</c:v>
                </c:pt>
                <c:pt idx="205">
                  <c:v>0.62926420024274632</c:v>
                </c:pt>
                <c:pt idx="206">
                  <c:v>0.72280822086218577</c:v>
                </c:pt>
                <c:pt idx="207">
                  <c:v>0.7936174654935797</c:v>
                </c:pt>
                <c:pt idx="208">
                  <c:v>0.80813346236605788</c:v>
                </c:pt>
                <c:pt idx="209">
                  <c:v>0.7877934752519723</c:v>
                </c:pt>
                <c:pt idx="210">
                  <c:v>0.70930494106698738</c:v>
                </c:pt>
                <c:pt idx="211">
                  <c:v>0.47521970543309877</c:v>
                </c:pt>
                <c:pt idx="212">
                  <c:v>0.57339457491490942</c:v>
                </c:pt>
                <c:pt idx="213">
                  <c:v>0.669519299815303</c:v>
                </c:pt>
                <c:pt idx="214">
                  <c:v>0.88208709217340608</c:v>
                </c:pt>
                <c:pt idx="215">
                  <c:v>0.69376680185759287</c:v>
                </c:pt>
                <c:pt idx="216">
                  <c:v>0.4292288995283608</c:v>
                </c:pt>
                <c:pt idx="217">
                  <c:v>0.69937813277019001</c:v>
                </c:pt>
                <c:pt idx="218">
                  <c:v>0.82161818878351356</c:v>
                </c:pt>
                <c:pt idx="219">
                  <c:v>0.89553363310226775</c:v>
                </c:pt>
                <c:pt idx="220">
                  <c:v>0.51031831018428297</c:v>
                </c:pt>
                <c:pt idx="221">
                  <c:v>0.63302723590510868</c:v>
                </c:pt>
                <c:pt idx="222">
                  <c:v>0.76193276603334192</c:v>
                </c:pt>
                <c:pt idx="223">
                  <c:v>0.64182103780840671</c:v>
                </c:pt>
                <c:pt idx="224">
                  <c:v>0.59600849872433781</c:v>
                </c:pt>
                <c:pt idx="225">
                  <c:v>0.37515848752457026</c:v>
                </c:pt>
                <c:pt idx="226">
                  <c:v>0.89467559426314569</c:v>
                </c:pt>
                <c:pt idx="227">
                  <c:v>0.90215254164203229</c:v>
                </c:pt>
                <c:pt idx="228">
                  <c:v>0.53921755469168098</c:v>
                </c:pt>
                <c:pt idx="229">
                  <c:v>0.60630460352891113</c:v>
                </c:pt>
                <c:pt idx="230">
                  <c:v>0.86095191680900784</c:v>
                </c:pt>
                <c:pt idx="231">
                  <c:v>0.39185760690402349</c:v>
                </c:pt>
                <c:pt idx="232">
                  <c:v>0.74941446302401915</c:v>
                </c:pt>
                <c:pt idx="233">
                  <c:v>0.90862460522029498</c:v>
                </c:pt>
                <c:pt idx="234">
                  <c:v>0.48415332403861977</c:v>
                </c:pt>
                <c:pt idx="235">
                  <c:v>0.85405652472464932</c:v>
                </c:pt>
                <c:pt idx="236">
                  <c:v>1</c:v>
                </c:pt>
                <c:pt idx="237">
                  <c:v>0.86488810329438204</c:v>
                </c:pt>
                <c:pt idx="238">
                  <c:v>0.91579460435606508</c:v>
                </c:pt>
                <c:pt idx="239">
                  <c:v>0.82491929590379987</c:v>
                </c:pt>
                <c:pt idx="240">
                  <c:v>0.8583753976497861</c:v>
                </c:pt>
                <c:pt idx="241">
                  <c:v>0.87808392361143472</c:v>
                </c:pt>
                <c:pt idx="242">
                  <c:v>0.50986492098439484</c:v>
                </c:pt>
                <c:pt idx="243">
                  <c:v>0.86769495901248839</c:v>
                </c:pt>
                <c:pt idx="244">
                  <c:v>0.86822959468972905</c:v>
                </c:pt>
                <c:pt idx="245">
                  <c:v>0.83470550714830904</c:v>
                </c:pt>
                <c:pt idx="246">
                  <c:v>0.43485374051840253</c:v>
                </c:pt>
                <c:pt idx="247">
                  <c:v>0.53950328853098239</c:v>
                </c:pt>
                <c:pt idx="248">
                  <c:v>0.64442571632747114</c:v>
                </c:pt>
                <c:pt idx="249">
                  <c:v>0.90345162281676683</c:v>
                </c:pt>
                <c:pt idx="250">
                  <c:v>1</c:v>
                </c:pt>
                <c:pt idx="251">
                  <c:v>0.91855282409050865</c:v>
                </c:pt>
                <c:pt idx="252">
                  <c:v>0.32535373117532723</c:v>
                </c:pt>
                <c:pt idx="253">
                  <c:v>0.87512230055766993</c:v>
                </c:pt>
                <c:pt idx="254">
                  <c:v>0.50986492098439484</c:v>
                </c:pt>
                <c:pt idx="255">
                  <c:v>0.78690170263440506</c:v>
                </c:pt>
                <c:pt idx="256">
                  <c:v>0.88431110209915953</c:v>
                </c:pt>
                <c:pt idx="257">
                  <c:v>0.60630460352891113</c:v>
                </c:pt>
                <c:pt idx="258">
                  <c:v>0.85288450627185597</c:v>
                </c:pt>
                <c:pt idx="259">
                  <c:v>0.82864980916303499</c:v>
                </c:pt>
                <c:pt idx="260">
                  <c:v>0.482790332917238</c:v>
                </c:pt>
                <c:pt idx="261">
                  <c:v>0.55086594172216619</c:v>
                </c:pt>
                <c:pt idx="262">
                  <c:v>0.32326606059627394</c:v>
                </c:pt>
                <c:pt idx="263">
                  <c:v>0.59501812830082257</c:v>
                </c:pt>
                <c:pt idx="264">
                  <c:v>0.69937813277019001</c:v>
                </c:pt>
                <c:pt idx="265">
                  <c:v>0.78164286924542636</c:v>
                </c:pt>
                <c:pt idx="266">
                  <c:v>1</c:v>
                </c:pt>
                <c:pt idx="267">
                  <c:v>0.6935044194169171</c:v>
                </c:pt>
                <c:pt idx="268">
                  <c:v>0.16163303029813691</c:v>
                </c:pt>
                <c:pt idx="269">
                  <c:v>0.87880303362943224</c:v>
                </c:pt>
                <c:pt idx="270">
                  <c:v>0.80813346236605788</c:v>
                </c:pt>
                <c:pt idx="271">
                  <c:v>0.85240464506151115</c:v>
                </c:pt>
                <c:pt idx="272">
                  <c:v>0.74072963462226649</c:v>
                </c:pt>
                <c:pt idx="273">
                  <c:v>0.85362792359813222</c:v>
                </c:pt>
                <c:pt idx="274">
                  <c:v>0.72280822086218577</c:v>
                </c:pt>
                <c:pt idx="275">
                  <c:v>0.7877934752519723</c:v>
                </c:pt>
                <c:pt idx="276">
                  <c:v>0.65458760344873312</c:v>
                </c:pt>
                <c:pt idx="277">
                  <c:v>0.4292288995283608</c:v>
                </c:pt>
                <c:pt idx="278">
                  <c:v>0.64182103780840671</c:v>
                </c:pt>
                <c:pt idx="279">
                  <c:v>0.82304334810771185</c:v>
                </c:pt>
                <c:pt idx="280">
                  <c:v>0.27653417563065702</c:v>
                </c:pt>
                <c:pt idx="281">
                  <c:v>0.81800889769156482</c:v>
                </c:pt>
                <c:pt idx="282">
                  <c:v>0.37515848752457026</c:v>
                </c:pt>
                <c:pt idx="283">
                  <c:v>0.56378481585706741</c:v>
                </c:pt>
                <c:pt idx="284">
                  <c:v>0.88393721947423964</c:v>
                </c:pt>
                <c:pt idx="285">
                  <c:v>0.5875345207545315</c:v>
                </c:pt>
                <c:pt idx="286">
                  <c:v>0.63302723590510868</c:v>
                </c:pt>
                <c:pt idx="287">
                  <c:v>0.89467559426314569</c:v>
                </c:pt>
                <c:pt idx="288">
                  <c:v>0.21461444976418029</c:v>
                </c:pt>
                <c:pt idx="289">
                  <c:v>0.64971287029752811</c:v>
                </c:pt>
                <c:pt idx="290">
                  <c:v>0.90862460522029498</c:v>
                </c:pt>
                <c:pt idx="291">
                  <c:v>0.51031831018428297</c:v>
                </c:pt>
                <c:pt idx="292">
                  <c:v>0.73075072380062189</c:v>
                </c:pt>
                <c:pt idx="293">
                  <c:v>0.3810940675300849</c:v>
                </c:pt>
                <c:pt idx="294">
                  <c:v>0.53418800079674933</c:v>
                </c:pt>
                <c:pt idx="295">
                  <c:v>0.62926420024274632</c:v>
                </c:pt>
                <c:pt idx="296">
                  <c:v>0.27653417563065702</c:v>
                </c:pt>
                <c:pt idx="297">
                  <c:v>0.74030563623706014</c:v>
                </c:pt>
                <c:pt idx="298">
                  <c:v>0.39185760690402349</c:v>
                </c:pt>
                <c:pt idx="299">
                  <c:v>0.82161818878351356</c:v>
                </c:pt>
                <c:pt idx="300">
                  <c:v>0.91579460435606508</c:v>
                </c:pt>
                <c:pt idx="301">
                  <c:v>0.87926089088353399</c:v>
                </c:pt>
                <c:pt idx="302">
                  <c:v>0.88208709217340608</c:v>
                </c:pt>
                <c:pt idx="303">
                  <c:v>0.53921755469168098</c:v>
                </c:pt>
                <c:pt idx="304">
                  <c:v>0.89031634708978247</c:v>
                </c:pt>
                <c:pt idx="305">
                  <c:v>0.48415332403861977</c:v>
                </c:pt>
                <c:pt idx="306">
                  <c:v>0.74117007963099857</c:v>
                </c:pt>
                <c:pt idx="307">
                  <c:v>0.69376680185759287</c:v>
                </c:pt>
                <c:pt idx="308">
                  <c:v>0.86822959468972905</c:v>
                </c:pt>
                <c:pt idx="309">
                  <c:v>0.26975164426549153</c:v>
                </c:pt>
                <c:pt idx="310">
                  <c:v>0.89553363310226775</c:v>
                </c:pt>
                <c:pt idx="311">
                  <c:v>0.85405652472464932</c:v>
                </c:pt>
                <c:pt idx="312">
                  <c:v>0.16163303030815776</c:v>
                </c:pt>
                <c:pt idx="313">
                  <c:v>0.90482931500992536</c:v>
                </c:pt>
                <c:pt idx="314">
                  <c:v>0.78778172691613757</c:v>
                </c:pt>
                <c:pt idx="315">
                  <c:v>0.43690896772845828</c:v>
                </c:pt>
                <c:pt idx="316">
                  <c:v>1</c:v>
                </c:pt>
                <c:pt idx="317">
                  <c:v>0.66806921811191067</c:v>
                </c:pt>
                <c:pt idx="318">
                  <c:v>0.32326606059627394</c:v>
                </c:pt>
                <c:pt idx="319">
                  <c:v>0.55086594172216619</c:v>
                </c:pt>
                <c:pt idx="320">
                  <c:v>0.43485374051840253</c:v>
                </c:pt>
                <c:pt idx="321">
                  <c:v>0.91841745513182016</c:v>
                </c:pt>
                <c:pt idx="322">
                  <c:v>0.87512230055766993</c:v>
                </c:pt>
                <c:pt idx="323">
                  <c:v>0.8965579866235962</c:v>
                </c:pt>
                <c:pt idx="324">
                  <c:v>0.91855282409050865</c:v>
                </c:pt>
                <c:pt idx="325">
                  <c:v>0.8583753976497861</c:v>
                </c:pt>
                <c:pt idx="326">
                  <c:v>1</c:v>
                </c:pt>
                <c:pt idx="327">
                  <c:v>0.53921755469168098</c:v>
                </c:pt>
                <c:pt idx="328">
                  <c:v>0.76175907269478504</c:v>
                </c:pt>
                <c:pt idx="329">
                  <c:v>0.92587166162941736</c:v>
                </c:pt>
                <c:pt idx="330">
                  <c:v>0.87912208124441416</c:v>
                </c:pt>
                <c:pt idx="331">
                  <c:v>0.63302723590510868</c:v>
                </c:pt>
                <c:pt idx="332">
                  <c:v>0.90215254164203229</c:v>
                </c:pt>
                <c:pt idx="333">
                  <c:v>0.53950328853098239</c:v>
                </c:pt>
                <c:pt idx="334">
                  <c:v>0.49273556672454283</c:v>
                </c:pt>
                <c:pt idx="335">
                  <c:v>0.92956134112001831</c:v>
                </c:pt>
                <c:pt idx="336">
                  <c:v>0.21461444976418029</c:v>
                </c:pt>
                <c:pt idx="337">
                  <c:v>0.72280822086218577</c:v>
                </c:pt>
                <c:pt idx="338">
                  <c:v>0.32535373117532723</c:v>
                </c:pt>
                <c:pt idx="339">
                  <c:v>0.76174589364509793</c:v>
                </c:pt>
                <c:pt idx="340">
                  <c:v>0.81800889769156482</c:v>
                </c:pt>
                <c:pt idx="341">
                  <c:v>1</c:v>
                </c:pt>
                <c:pt idx="342">
                  <c:v>0.85288450627185597</c:v>
                </c:pt>
                <c:pt idx="343">
                  <c:v>0.80813346236605788</c:v>
                </c:pt>
                <c:pt idx="344">
                  <c:v>0.59600849872433781</c:v>
                </c:pt>
                <c:pt idx="345">
                  <c:v>0.74072963462226649</c:v>
                </c:pt>
                <c:pt idx="346">
                  <c:v>0.70930494106698738</c:v>
                </c:pt>
                <c:pt idx="347">
                  <c:v>0.482790332917238</c:v>
                </c:pt>
                <c:pt idx="348">
                  <c:v>0.82304334810771185</c:v>
                </c:pt>
                <c:pt idx="349">
                  <c:v>0.67260733382215032</c:v>
                </c:pt>
                <c:pt idx="350">
                  <c:v>0.37515848752457026</c:v>
                </c:pt>
                <c:pt idx="351">
                  <c:v>0.26975164426549153</c:v>
                </c:pt>
                <c:pt idx="352">
                  <c:v>0.75585042020825732</c:v>
                </c:pt>
                <c:pt idx="353">
                  <c:v>0.54839570429457796</c:v>
                </c:pt>
                <c:pt idx="354">
                  <c:v>0.89912906782594604</c:v>
                </c:pt>
                <c:pt idx="355">
                  <c:v>0.87880303362943224</c:v>
                </c:pt>
                <c:pt idx="356">
                  <c:v>0.90345162281676683</c:v>
                </c:pt>
                <c:pt idx="357">
                  <c:v>0.58539087763419018</c:v>
                </c:pt>
                <c:pt idx="358">
                  <c:v>0.81518954854667647</c:v>
                </c:pt>
                <c:pt idx="359">
                  <c:v>0.65458760344873312</c:v>
                </c:pt>
                <c:pt idx="360">
                  <c:v>0.7936174654935797</c:v>
                </c:pt>
                <c:pt idx="361">
                  <c:v>0.59501812830082257</c:v>
                </c:pt>
                <c:pt idx="362">
                  <c:v>0.89031634708978247</c:v>
                </c:pt>
                <c:pt idx="363">
                  <c:v>0.3810940675300849</c:v>
                </c:pt>
                <c:pt idx="364">
                  <c:v>0.90053032795956611</c:v>
                </c:pt>
                <c:pt idx="365">
                  <c:v>1</c:v>
                </c:pt>
                <c:pt idx="366">
                  <c:v>0.83536661259603162</c:v>
                </c:pt>
                <c:pt idx="367">
                  <c:v>0.82864980916303499</c:v>
                </c:pt>
                <c:pt idx="368">
                  <c:v>0.56378481585706741</c:v>
                </c:pt>
                <c:pt idx="369">
                  <c:v>0.74117007963099857</c:v>
                </c:pt>
                <c:pt idx="370">
                  <c:v>0.7936501387652839</c:v>
                </c:pt>
                <c:pt idx="371">
                  <c:v>0.87926089088353399</c:v>
                </c:pt>
                <c:pt idx="372">
                  <c:v>0.81546923060508536</c:v>
                </c:pt>
                <c:pt idx="373">
                  <c:v>0.91032196606642646</c:v>
                </c:pt>
                <c:pt idx="374">
                  <c:v>0.8965579866235962</c:v>
                </c:pt>
                <c:pt idx="375">
                  <c:v>0.74941446302401915</c:v>
                </c:pt>
                <c:pt idx="376">
                  <c:v>0.60095282904542535</c:v>
                </c:pt>
                <c:pt idx="377">
                  <c:v>0.90482931500992536</c:v>
                </c:pt>
                <c:pt idx="378">
                  <c:v>0.91841745513182016</c:v>
                </c:pt>
                <c:pt idx="379">
                  <c:v>0.87889380816866658</c:v>
                </c:pt>
                <c:pt idx="380">
                  <c:v>0.64442571632747114</c:v>
                </c:pt>
                <c:pt idx="381">
                  <c:v>0.91557567896657066</c:v>
                </c:pt>
                <c:pt idx="382">
                  <c:v>0.89467559426314569</c:v>
                </c:pt>
                <c:pt idx="383">
                  <c:v>0.43690896772845828</c:v>
                </c:pt>
                <c:pt idx="384">
                  <c:v>0.73075151103780234</c:v>
                </c:pt>
                <c:pt idx="385">
                  <c:v>0.53418800079674933</c:v>
                </c:pt>
                <c:pt idx="386">
                  <c:v>0.64971287029752811</c:v>
                </c:pt>
                <c:pt idx="387">
                  <c:v>0.92587166162941736</c:v>
                </c:pt>
                <c:pt idx="388">
                  <c:v>0.90862460522029498</c:v>
                </c:pt>
                <c:pt idx="389">
                  <c:v>0.4292288995283608</c:v>
                </c:pt>
                <c:pt idx="390">
                  <c:v>0.32535373117532723</c:v>
                </c:pt>
                <c:pt idx="391">
                  <c:v>0.86822959468972905</c:v>
                </c:pt>
                <c:pt idx="392">
                  <c:v>0.56378481585706741</c:v>
                </c:pt>
                <c:pt idx="393">
                  <c:v>0.87912208124441416</c:v>
                </c:pt>
                <c:pt idx="394">
                  <c:v>0.65458760344873312</c:v>
                </c:pt>
                <c:pt idx="395">
                  <c:v>0.78813888906495544</c:v>
                </c:pt>
                <c:pt idx="396">
                  <c:v>0.82491929590379987</c:v>
                </c:pt>
                <c:pt idx="397">
                  <c:v>0.92956134112001831</c:v>
                </c:pt>
                <c:pt idx="398">
                  <c:v>0.84241673347455248</c:v>
                </c:pt>
                <c:pt idx="399">
                  <c:v>0.84268684787043224</c:v>
                </c:pt>
                <c:pt idx="400">
                  <c:v>0.91579460435606508</c:v>
                </c:pt>
                <c:pt idx="401">
                  <c:v>0.91231375709972062</c:v>
                </c:pt>
                <c:pt idx="402">
                  <c:v>0.7810079599997598</c:v>
                </c:pt>
                <c:pt idx="403">
                  <c:v>0.70924452490202028</c:v>
                </c:pt>
                <c:pt idx="404">
                  <c:v>0.74072963462226649</c:v>
                </c:pt>
                <c:pt idx="405">
                  <c:v>0.6935044194169171</c:v>
                </c:pt>
                <c:pt idx="406">
                  <c:v>0.49273556672454283</c:v>
                </c:pt>
                <c:pt idx="407">
                  <c:v>0.92585558727392381</c:v>
                </c:pt>
                <c:pt idx="408">
                  <c:v>0.82504125041492538</c:v>
                </c:pt>
                <c:pt idx="409">
                  <c:v>0.5875345207545315</c:v>
                </c:pt>
                <c:pt idx="410">
                  <c:v>0.91682370542422476</c:v>
                </c:pt>
                <c:pt idx="411">
                  <c:v>0.88702700335099316</c:v>
                </c:pt>
                <c:pt idx="412">
                  <c:v>0.78690170263440506</c:v>
                </c:pt>
                <c:pt idx="413">
                  <c:v>0.85240464506151115</c:v>
                </c:pt>
                <c:pt idx="414">
                  <c:v>0.85351798122694378</c:v>
                </c:pt>
                <c:pt idx="415">
                  <c:v>0.69881670252014305</c:v>
                </c:pt>
                <c:pt idx="416">
                  <c:v>0.93356889730494652</c:v>
                </c:pt>
                <c:pt idx="417">
                  <c:v>0.48415332403861977</c:v>
                </c:pt>
                <c:pt idx="418">
                  <c:v>0.66806921811191067</c:v>
                </c:pt>
                <c:pt idx="419">
                  <c:v>0.82304334810771185</c:v>
                </c:pt>
                <c:pt idx="420">
                  <c:v>0.89912906782594604</c:v>
                </c:pt>
                <c:pt idx="421">
                  <c:v>0.84823581415051097</c:v>
                </c:pt>
                <c:pt idx="422">
                  <c:v>0.3810940675300849</c:v>
                </c:pt>
                <c:pt idx="423">
                  <c:v>0.75585042020825732</c:v>
                </c:pt>
                <c:pt idx="424">
                  <c:v>0.68705369610208633</c:v>
                </c:pt>
                <c:pt idx="425">
                  <c:v>0.60256405975915661</c:v>
                </c:pt>
                <c:pt idx="426">
                  <c:v>0.91855282409050865</c:v>
                </c:pt>
                <c:pt idx="427">
                  <c:v>0.67260733382215032</c:v>
                </c:pt>
                <c:pt idx="428">
                  <c:v>0.83536661259603162</c:v>
                </c:pt>
                <c:pt idx="429">
                  <c:v>0.8583753976497861</c:v>
                </c:pt>
                <c:pt idx="430">
                  <c:v>0.82986346413161971</c:v>
                </c:pt>
                <c:pt idx="431">
                  <c:v>0.76799130454938114</c:v>
                </c:pt>
                <c:pt idx="432">
                  <c:v>0.93789489162117967</c:v>
                </c:pt>
                <c:pt idx="433">
                  <c:v>0.54839570429457796</c:v>
                </c:pt>
                <c:pt idx="434">
                  <c:v>0.59600849872433781</c:v>
                </c:pt>
                <c:pt idx="435">
                  <c:v>0.58539087763419018</c:v>
                </c:pt>
                <c:pt idx="436">
                  <c:v>0.74930497691832054</c:v>
                </c:pt>
                <c:pt idx="437">
                  <c:v>0.74030563623706014</c:v>
                </c:pt>
                <c:pt idx="438">
                  <c:v>0.64182103780840671</c:v>
                </c:pt>
                <c:pt idx="439">
                  <c:v>0.90053032795956611</c:v>
                </c:pt>
                <c:pt idx="440">
                  <c:v>0.62926420024274632</c:v>
                </c:pt>
                <c:pt idx="441">
                  <c:v>0.85362792359813222</c:v>
                </c:pt>
                <c:pt idx="442">
                  <c:v>0.64442571632747114</c:v>
                </c:pt>
                <c:pt idx="443">
                  <c:v>0.73075151103780234</c:v>
                </c:pt>
                <c:pt idx="444">
                  <c:v>0.91032196606642646</c:v>
                </c:pt>
                <c:pt idx="445">
                  <c:v>0.84461828013621876</c:v>
                </c:pt>
                <c:pt idx="446">
                  <c:v>0.86802587151194033</c:v>
                </c:pt>
                <c:pt idx="447">
                  <c:v>0.53950328853098239</c:v>
                </c:pt>
                <c:pt idx="448">
                  <c:v>0.86769495901248839</c:v>
                </c:pt>
                <c:pt idx="449">
                  <c:v>0.81177952445335222</c:v>
                </c:pt>
                <c:pt idx="450">
                  <c:v>0.482790332917238</c:v>
                </c:pt>
                <c:pt idx="451">
                  <c:v>0.27653417563065702</c:v>
                </c:pt>
                <c:pt idx="452">
                  <c:v>0.91709714515129093</c:v>
                </c:pt>
                <c:pt idx="453">
                  <c:v>0.43690896772845828</c:v>
                </c:pt>
                <c:pt idx="454">
                  <c:v>0.87889380816866658</c:v>
                </c:pt>
                <c:pt idx="455">
                  <c:v>0.85376924437908763</c:v>
                </c:pt>
                <c:pt idx="456">
                  <c:v>0.82161818878351356</c:v>
                </c:pt>
                <c:pt idx="457">
                  <c:v>0.91557567896657066</c:v>
                </c:pt>
                <c:pt idx="458">
                  <c:v>0.58539087763419018</c:v>
                </c:pt>
                <c:pt idx="459">
                  <c:v>0.90482931500992536</c:v>
                </c:pt>
                <c:pt idx="460">
                  <c:v>0.51031831018428297</c:v>
                </c:pt>
                <c:pt idx="461">
                  <c:v>0.78813888906495544</c:v>
                </c:pt>
                <c:pt idx="462">
                  <c:v>0.60095282904542535</c:v>
                </c:pt>
                <c:pt idx="463">
                  <c:v>0.81546923060508536</c:v>
                </c:pt>
                <c:pt idx="464">
                  <c:v>0.91231375709972062</c:v>
                </c:pt>
                <c:pt idx="465">
                  <c:v>0.92596941668574417</c:v>
                </c:pt>
                <c:pt idx="466">
                  <c:v>0.92585558727392381</c:v>
                </c:pt>
                <c:pt idx="467">
                  <c:v>0.43485374051840253</c:v>
                </c:pt>
                <c:pt idx="468">
                  <c:v>0.91841745513182016</c:v>
                </c:pt>
                <c:pt idx="469">
                  <c:v>0.87512230055766993</c:v>
                </c:pt>
                <c:pt idx="470">
                  <c:v>0.82986346413161971</c:v>
                </c:pt>
                <c:pt idx="471">
                  <c:v>0.7617458937241135</c:v>
                </c:pt>
                <c:pt idx="472">
                  <c:v>0.39185760690402349</c:v>
                </c:pt>
                <c:pt idx="473">
                  <c:v>0.89897390729093807</c:v>
                </c:pt>
                <c:pt idx="474">
                  <c:v>0.67260733382215032</c:v>
                </c:pt>
                <c:pt idx="475">
                  <c:v>0.78680530651202485</c:v>
                </c:pt>
                <c:pt idx="476">
                  <c:v>0.87912208124441416</c:v>
                </c:pt>
                <c:pt idx="477">
                  <c:v>0.87622285471529782</c:v>
                </c:pt>
                <c:pt idx="478">
                  <c:v>0.69376680185759287</c:v>
                </c:pt>
                <c:pt idx="479">
                  <c:v>0.93083280554322712</c:v>
                </c:pt>
                <c:pt idx="480">
                  <c:v>0.32326606059627394</c:v>
                </c:pt>
                <c:pt idx="481">
                  <c:v>0.7818834406773032</c:v>
                </c:pt>
                <c:pt idx="482">
                  <c:v>0.53418800079674933</c:v>
                </c:pt>
                <c:pt idx="483">
                  <c:v>0.21461444976418029</c:v>
                </c:pt>
                <c:pt idx="484">
                  <c:v>0.69339932371159207</c:v>
                </c:pt>
                <c:pt idx="485">
                  <c:v>0.16163303031541243</c:v>
                </c:pt>
                <c:pt idx="486">
                  <c:v>0.69881670252014305</c:v>
                </c:pt>
                <c:pt idx="487">
                  <c:v>0.93356889730494652</c:v>
                </c:pt>
                <c:pt idx="488">
                  <c:v>0.59501812830082257</c:v>
                </c:pt>
                <c:pt idx="489">
                  <c:v>0.88702700335099316</c:v>
                </c:pt>
                <c:pt idx="490">
                  <c:v>0.91682370542422476</c:v>
                </c:pt>
                <c:pt idx="491">
                  <c:v>0.78164286924542636</c:v>
                </c:pt>
                <c:pt idx="492">
                  <c:v>0.84823581415051097</c:v>
                </c:pt>
                <c:pt idx="493">
                  <c:v>0.66806921811191067</c:v>
                </c:pt>
                <c:pt idx="494">
                  <c:v>0.73903277760411279</c:v>
                </c:pt>
                <c:pt idx="495">
                  <c:v>0.86077571993569157</c:v>
                </c:pt>
                <c:pt idx="496">
                  <c:v>0.75585042020825732</c:v>
                </c:pt>
                <c:pt idx="497">
                  <c:v>0.49273556672454283</c:v>
                </c:pt>
                <c:pt idx="498">
                  <c:v>0.92587166162941736</c:v>
                </c:pt>
                <c:pt idx="499">
                  <c:v>0.87926089088353399</c:v>
                </c:pt>
                <c:pt idx="500">
                  <c:v>0.88142179822263345</c:v>
                </c:pt>
                <c:pt idx="501">
                  <c:v>0.26975164426549153</c:v>
                </c:pt>
                <c:pt idx="502">
                  <c:v>0.93227393428765126</c:v>
                </c:pt>
                <c:pt idx="503">
                  <c:v>0.5875345207545315</c:v>
                </c:pt>
                <c:pt idx="504">
                  <c:v>0.55086594172216619</c:v>
                </c:pt>
                <c:pt idx="505">
                  <c:v>0.84268684787043224</c:v>
                </c:pt>
                <c:pt idx="506">
                  <c:v>0.93789489162117967</c:v>
                </c:pt>
                <c:pt idx="507">
                  <c:v>0.9181096204091187</c:v>
                </c:pt>
                <c:pt idx="508">
                  <c:v>0.7936501387652839</c:v>
                </c:pt>
                <c:pt idx="509">
                  <c:v>0.62926420024274632</c:v>
                </c:pt>
                <c:pt idx="510">
                  <c:v>0.93138309306926825</c:v>
                </c:pt>
                <c:pt idx="511">
                  <c:v>0.7810079599997598</c:v>
                </c:pt>
                <c:pt idx="512">
                  <c:v>0.70924452490202028</c:v>
                </c:pt>
                <c:pt idx="513">
                  <c:v>0.87880303362943224</c:v>
                </c:pt>
                <c:pt idx="514">
                  <c:v>0.83536661259603162</c:v>
                </c:pt>
                <c:pt idx="515">
                  <c:v>0.74039516765602598</c:v>
                </c:pt>
                <c:pt idx="516">
                  <c:v>0.89359040241035714</c:v>
                </c:pt>
                <c:pt idx="517">
                  <c:v>0.61643361674303376</c:v>
                </c:pt>
                <c:pt idx="518">
                  <c:v>0.69901246054760813</c:v>
                </c:pt>
                <c:pt idx="519">
                  <c:v>0.76799130454938114</c:v>
                </c:pt>
                <c:pt idx="520">
                  <c:v>0.91709714515129093</c:v>
                </c:pt>
                <c:pt idx="521">
                  <c:v>0.68705369610208633</c:v>
                </c:pt>
                <c:pt idx="522">
                  <c:v>0.92956134112001831</c:v>
                </c:pt>
                <c:pt idx="523">
                  <c:v>0.51031831018428297</c:v>
                </c:pt>
                <c:pt idx="524">
                  <c:v>0.74117007963099857</c:v>
                </c:pt>
                <c:pt idx="525">
                  <c:v>0.64971287029752811</c:v>
                </c:pt>
                <c:pt idx="526">
                  <c:v>0.4292288995283608</c:v>
                </c:pt>
                <c:pt idx="527">
                  <c:v>0.89031634708978247</c:v>
                </c:pt>
                <c:pt idx="528">
                  <c:v>0.85351798122694378</c:v>
                </c:pt>
                <c:pt idx="529">
                  <c:v>0.69400216280368987</c:v>
                </c:pt>
                <c:pt idx="530">
                  <c:v>0.60256405975915661</c:v>
                </c:pt>
                <c:pt idx="531">
                  <c:v>0.93919360869712676</c:v>
                </c:pt>
                <c:pt idx="532">
                  <c:v>0.85288450627185597</c:v>
                </c:pt>
                <c:pt idx="533">
                  <c:v>0.64493711504785189</c:v>
                </c:pt>
                <c:pt idx="534">
                  <c:v>0.8217057992706287</c:v>
                </c:pt>
                <c:pt idx="535">
                  <c:v>0.87922596621619031</c:v>
                </c:pt>
                <c:pt idx="536">
                  <c:v>0.92596941668574417</c:v>
                </c:pt>
                <c:pt idx="537">
                  <c:v>0.54839570429457796</c:v>
                </c:pt>
                <c:pt idx="538">
                  <c:v>0.89085444323560448</c:v>
                </c:pt>
                <c:pt idx="539">
                  <c:v>0.87118802828388542</c:v>
                </c:pt>
                <c:pt idx="540">
                  <c:v>0.77799198048333273</c:v>
                </c:pt>
                <c:pt idx="541">
                  <c:v>0.84461828013621876</c:v>
                </c:pt>
                <c:pt idx="542">
                  <c:v>0.81893346250085808</c:v>
                </c:pt>
                <c:pt idx="543">
                  <c:v>0.59600849872433781</c:v>
                </c:pt>
                <c:pt idx="544">
                  <c:v>0.89897390729093807</c:v>
                </c:pt>
                <c:pt idx="545">
                  <c:v>0.64185877197558372</c:v>
                </c:pt>
                <c:pt idx="546">
                  <c:v>0.39185760690402349</c:v>
                </c:pt>
                <c:pt idx="547">
                  <c:v>0.86077571993569157</c:v>
                </c:pt>
                <c:pt idx="548">
                  <c:v>0.94386465274090048</c:v>
                </c:pt>
                <c:pt idx="549">
                  <c:v>0.93083280554322712</c:v>
                </c:pt>
                <c:pt idx="550">
                  <c:v>0.8965579866235962</c:v>
                </c:pt>
                <c:pt idx="551">
                  <c:v>0.37515848752457026</c:v>
                </c:pt>
                <c:pt idx="552">
                  <c:v>0.48415332403861977</c:v>
                </c:pt>
                <c:pt idx="553">
                  <c:v>0.81800889769156482</c:v>
                </c:pt>
                <c:pt idx="554">
                  <c:v>0.77003714652994704</c:v>
                </c:pt>
                <c:pt idx="555">
                  <c:v>0.89772395500109936</c:v>
                </c:pt>
                <c:pt idx="556">
                  <c:v>0.82504125041492538</c:v>
                </c:pt>
                <c:pt idx="557">
                  <c:v>0.86802587151194033</c:v>
                </c:pt>
                <c:pt idx="558">
                  <c:v>0.74930497691832054</c:v>
                </c:pt>
                <c:pt idx="559">
                  <c:v>0.60256405975915661</c:v>
                </c:pt>
                <c:pt idx="560">
                  <c:v>0.85263326711964815</c:v>
                </c:pt>
                <c:pt idx="561">
                  <c:v>0.93094402362536766</c:v>
                </c:pt>
                <c:pt idx="562">
                  <c:v>0.74221377338783989</c:v>
                </c:pt>
                <c:pt idx="563">
                  <c:v>0.43485374051840253</c:v>
                </c:pt>
                <c:pt idx="564">
                  <c:v>0.87118802828388542</c:v>
                </c:pt>
                <c:pt idx="565">
                  <c:v>0.64442571632747114</c:v>
                </c:pt>
                <c:pt idx="566">
                  <c:v>0.83728758286102611</c:v>
                </c:pt>
                <c:pt idx="567">
                  <c:v>0.9012192126798948</c:v>
                </c:pt>
                <c:pt idx="568">
                  <c:v>0.69881670252014305</c:v>
                </c:pt>
                <c:pt idx="569">
                  <c:v>0.73903277760411279</c:v>
                </c:pt>
                <c:pt idx="570">
                  <c:v>0.89912906782594604</c:v>
                </c:pt>
                <c:pt idx="571">
                  <c:v>0.60095282904542535</c:v>
                </c:pt>
                <c:pt idx="572">
                  <c:v>0.81177952445335222</c:v>
                </c:pt>
                <c:pt idx="573">
                  <c:v>0.91231375709972062</c:v>
                </c:pt>
                <c:pt idx="574">
                  <c:v>0.93227393428765115</c:v>
                </c:pt>
                <c:pt idx="575">
                  <c:v>0.68705369610208633</c:v>
                </c:pt>
                <c:pt idx="576">
                  <c:v>0.68022897444790453</c:v>
                </c:pt>
                <c:pt idx="577">
                  <c:v>1</c:v>
                </c:pt>
                <c:pt idx="578">
                  <c:v>0.93869231353167526</c:v>
                </c:pt>
                <c:pt idx="579">
                  <c:v>0.53950328853098239</c:v>
                </c:pt>
                <c:pt idx="580">
                  <c:v>0.7810079599997598</c:v>
                </c:pt>
                <c:pt idx="581">
                  <c:v>0.32535373117532723</c:v>
                </c:pt>
                <c:pt idx="582">
                  <c:v>0.92585558727392381</c:v>
                </c:pt>
                <c:pt idx="583">
                  <c:v>0.9427297803614979</c:v>
                </c:pt>
                <c:pt idx="584">
                  <c:v>0.32326606059627394</c:v>
                </c:pt>
                <c:pt idx="585">
                  <c:v>0.87622285471529782</c:v>
                </c:pt>
                <c:pt idx="586">
                  <c:v>0.88702700335099316</c:v>
                </c:pt>
                <c:pt idx="587">
                  <c:v>0.482790332917238</c:v>
                </c:pt>
                <c:pt idx="588">
                  <c:v>0.9181096204091187</c:v>
                </c:pt>
                <c:pt idx="589">
                  <c:v>0.85332118860598272</c:v>
                </c:pt>
                <c:pt idx="590">
                  <c:v>0.16163303029813691</c:v>
                </c:pt>
                <c:pt idx="591">
                  <c:v>0.93138309306926825</c:v>
                </c:pt>
                <c:pt idx="592">
                  <c:v>0.94435875563309868</c:v>
                </c:pt>
                <c:pt idx="593">
                  <c:v>0.55086594172216619</c:v>
                </c:pt>
                <c:pt idx="594">
                  <c:v>0.90053032795956611</c:v>
                </c:pt>
                <c:pt idx="595">
                  <c:v>0.4292288995283608</c:v>
                </c:pt>
                <c:pt idx="596">
                  <c:v>0.76799130454938114</c:v>
                </c:pt>
                <c:pt idx="597">
                  <c:v>0.64493711504785189</c:v>
                </c:pt>
                <c:pt idx="598">
                  <c:v>0.78680530651202485</c:v>
                </c:pt>
                <c:pt idx="599">
                  <c:v>0.9149980826337224</c:v>
                </c:pt>
                <c:pt idx="600">
                  <c:v>0.59505785450515469</c:v>
                </c:pt>
                <c:pt idx="601">
                  <c:v>0.8502531389695398</c:v>
                </c:pt>
                <c:pt idx="602">
                  <c:v>0.87889380816866658</c:v>
                </c:pt>
                <c:pt idx="603">
                  <c:v>0.93356889730494652</c:v>
                </c:pt>
                <c:pt idx="604">
                  <c:v>0.90130245611263349</c:v>
                </c:pt>
                <c:pt idx="605">
                  <c:v>0.89359040241035714</c:v>
                </c:pt>
                <c:pt idx="606">
                  <c:v>0.27653417563065702</c:v>
                </c:pt>
                <c:pt idx="607">
                  <c:v>0.88142179822263345</c:v>
                </c:pt>
                <c:pt idx="608">
                  <c:v>0.7818834406773032</c:v>
                </c:pt>
                <c:pt idx="609">
                  <c:v>0.91032196606642646</c:v>
                </c:pt>
                <c:pt idx="610">
                  <c:v>0.93919360869712676</c:v>
                </c:pt>
                <c:pt idx="611">
                  <c:v>0.69339932371159207</c:v>
                </c:pt>
                <c:pt idx="612">
                  <c:v>0.73075151103780234</c:v>
                </c:pt>
                <c:pt idx="613">
                  <c:v>0.37515848752457026</c:v>
                </c:pt>
                <c:pt idx="614">
                  <c:v>0.78314982771775887</c:v>
                </c:pt>
                <c:pt idx="615">
                  <c:v>0.91118307599654902</c:v>
                </c:pt>
                <c:pt idx="616">
                  <c:v>0.5875345207545315</c:v>
                </c:pt>
                <c:pt idx="617">
                  <c:v>0.21461444976418029</c:v>
                </c:pt>
                <c:pt idx="618">
                  <c:v>0.85376924437908763</c:v>
                </c:pt>
                <c:pt idx="619">
                  <c:v>0.64185877197558372</c:v>
                </c:pt>
                <c:pt idx="620">
                  <c:v>0.51031831018428297</c:v>
                </c:pt>
                <c:pt idx="621">
                  <c:v>0.93094402362536766</c:v>
                </c:pt>
                <c:pt idx="622">
                  <c:v>0.84823581415051097</c:v>
                </c:pt>
                <c:pt idx="623">
                  <c:v>0.8900599657922067</c:v>
                </c:pt>
                <c:pt idx="624">
                  <c:v>0.27653417563065702</c:v>
                </c:pt>
                <c:pt idx="625">
                  <c:v>0.62926420024274632</c:v>
                </c:pt>
                <c:pt idx="626">
                  <c:v>0.53418800079674933</c:v>
                </c:pt>
                <c:pt idx="627">
                  <c:v>0.39185760690402349</c:v>
                </c:pt>
                <c:pt idx="628">
                  <c:v>0.73903277760411279</c:v>
                </c:pt>
                <c:pt idx="629">
                  <c:v>0.64493711504785189</c:v>
                </c:pt>
                <c:pt idx="630">
                  <c:v>0.79486631147310594</c:v>
                </c:pt>
                <c:pt idx="631">
                  <c:v>0.84461828013621876</c:v>
                </c:pt>
                <c:pt idx="632">
                  <c:v>0.94386465274090048</c:v>
                </c:pt>
                <c:pt idx="633">
                  <c:v>0.6278980878349848</c:v>
                </c:pt>
                <c:pt idx="634">
                  <c:v>0.9149980826337224</c:v>
                </c:pt>
                <c:pt idx="635">
                  <c:v>0.92286747576014216</c:v>
                </c:pt>
                <c:pt idx="636">
                  <c:v>0.93570562632670051</c:v>
                </c:pt>
                <c:pt idx="637">
                  <c:v>0.90046926228698365</c:v>
                </c:pt>
                <c:pt idx="638">
                  <c:v>0.90046926228698365</c:v>
                </c:pt>
                <c:pt idx="639">
                  <c:v>0.69901246054760813</c:v>
                </c:pt>
                <c:pt idx="640">
                  <c:v>0.70903288114455221</c:v>
                </c:pt>
                <c:pt idx="641">
                  <c:v>0.48415332403861977</c:v>
                </c:pt>
                <c:pt idx="642">
                  <c:v>0.61643361674303376</c:v>
                </c:pt>
                <c:pt idx="643">
                  <c:v>0.93869231353167526</c:v>
                </c:pt>
                <c:pt idx="644">
                  <c:v>0.91685726342186002</c:v>
                </c:pt>
                <c:pt idx="645">
                  <c:v>0.91557567896657066</c:v>
                </c:pt>
                <c:pt idx="646">
                  <c:v>0.77799198048333273</c:v>
                </c:pt>
                <c:pt idx="647">
                  <c:v>0.93789489162117967</c:v>
                </c:pt>
                <c:pt idx="648">
                  <c:v>0.3810940675300849</c:v>
                </c:pt>
                <c:pt idx="649">
                  <c:v>0.65067912517457271</c:v>
                </c:pt>
                <c:pt idx="650">
                  <c:v>0.77003714652994704</c:v>
                </c:pt>
                <c:pt idx="651">
                  <c:v>0.89085444323560448</c:v>
                </c:pt>
                <c:pt idx="652">
                  <c:v>0.89916731804733752</c:v>
                </c:pt>
                <c:pt idx="653">
                  <c:v>0.70847913010297681</c:v>
                </c:pt>
                <c:pt idx="654">
                  <c:v>0.9427297803614979</c:v>
                </c:pt>
                <c:pt idx="655">
                  <c:v>0.26975164426549153</c:v>
                </c:pt>
                <c:pt idx="656">
                  <c:v>0.94347219980050689</c:v>
                </c:pt>
                <c:pt idx="657">
                  <c:v>0.16163303030815776</c:v>
                </c:pt>
                <c:pt idx="658">
                  <c:v>0.74039516765602598</c:v>
                </c:pt>
                <c:pt idx="659">
                  <c:v>0.78813888906495544</c:v>
                </c:pt>
                <c:pt idx="660">
                  <c:v>0.76174589364509793</c:v>
                </c:pt>
                <c:pt idx="661">
                  <c:v>0.78647813227121666</c:v>
                </c:pt>
                <c:pt idx="662">
                  <c:v>0.83728758286102611</c:v>
                </c:pt>
                <c:pt idx="663">
                  <c:v>0.81177952445335222</c:v>
                </c:pt>
                <c:pt idx="664">
                  <c:v>0.91876950399068769</c:v>
                </c:pt>
                <c:pt idx="665">
                  <c:v>0.8217057992706287</c:v>
                </c:pt>
                <c:pt idx="666">
                  <c:v>0.66806921811191067</c:v>
                </c:pt>
                <c:pt idx="667">
                  <c:v>0.85718501931534119</c:v>
                </c:pt>
                <c:pt idx="668">
                  <c:v>0.32326606059627394</c:v>
                </c:pt>
                <c:pt idx="669">
                  <c:v>0.85263326711964815</c:v>
                </c:pt>
                <c:pt idx="670">
                  <c:v>0.55086594172216619</c:v>
                </c:pt>
                <c:pt idx="671">
                  <c:v>0.43485374051840253</c:v>
                </c:pt>
                <c:pt idx="672">
                  <c:v>0.89772395500109936</c:v>
                </c:pt>
                <c:pt idx="673">
                  <c:v>0.69400216280368987</c:v>
                </c:pt>
                <c:pt idx="674">
                  <c:v>0.68022897444790453</c:v>
                </c:pt>
                <c:pt idx="675">
                  <c:v>0.81893346250085808</c:v>
                </c:pt>
                <c:pt idx="676">
                  <c:v>0.94820061612732187</c:v>
                </c:pt>
                <c:pt idx="677">
                  <c:v>0.87975261038729891</c:v>
                </c:pt>
                <c:pt idx="678">
                  <c:v>0.91682370542422476</c:v>
                </c:pt>
                <c:pt idx="679">
                  <c:v>0.94435875563309868</c:v>
                </c:pt>
                <c:pt idx="680">
                  <c:v>0.70195577337651449</c:v>
                </c:pt>
                <c:pt idx="681">
                  <c:v>0.61643361674303376</c:v>
                </c:pt>
                <c:pt idx="682">
                  <c:v>0.21461444976418029</c:v>
                </c:pt>
                <c:pt idx="683">
                  <c:v>0.43690896772845828</c:v>
                </c:pt>
                <c:pt idx="684">
                  <c:v>0.32535373117532723</c:v>
                </c:pt>
                <c:pt idx="685">
                  <c:v>0.9012192126798948</c:v>
                </c:pt>
                <c:pt idx="686">
                  <c:v>0.81620127416474642</c:v>
                </c:pt>
                <c:pt idx="687">
                  <c:v>0.53950328853098239</c:v>
                </c:pt>
                <c:pt idx="688">
                  <c:v>0.85964538051453632</c:v>
                </c:pt>
                <c:pt idx="689">
                  <c:v>0.87922596621619031</c:v>
                </c:pt>
                <c:pt idx="690">
                  <c:v>0.8746219227015557</c:v>
                </c:pt>
                <c:pt idx="691">
                  <c:v>0.70924452490202028</c:v>
                </c:pt>
                <c:pt idx="692">
                  <c:v>0.69901246054760813</c:v>
                </c:pt>
                <c:pt idx="693">
                  <c:v>0.91709714515129093</c:v>
                </c:pt>
                <c:pt idx="694">
                  <c:v>0.59600849872433781</c:v>
                </c:pt>
                <c:pt idx="695">
                  <c:v>0.482790332917238</c:v>
                </c:pt>
                <c:pt idx="696">
                  <c:v>0.49273556672454283</c:v>
                </c:pt>
                <c:pt idx="697">
                  <c:v>0.7936501387652839</c:v>
                </c:pt>
                <c:pt idx="698">
                  <c:v>0.8900599657922067</c:v>
                </c:pt>
                <c:pt idx="699">
                  <c:v>0.68022897444790453</c:v>
                </c:pt>
                <c:pt idx="700">
                  <c:v>0.89897390729093807</c:v>
                </c:pt>
                <c:pt idx="701">
                  <c:v>0.37515848752457026</c:v>
                </c:pt>
                <c:pt idx="702">
                  <c:v>0.74221377338783989</c:v>
                </c:pt>
                <c:pt idx="703">
                  <c:v>0.9181096204091187</c:v>
                </c:pt>
                <c:pt idx="704">
                  <c:v>0.26975164426549153</c:v>
                </c:pt>
                <c:pt idx="705">
                  <c:v>0.918440350969291</c:v>
                </c:pt>
                <c:pt idx="706">
                  <c:v>0.77003714652994704</c:v>
                </c:pt>
                <c:pt idx="707">
                  <c:v>0.81546923060508536</c:v>
                </c:pt>
                <c:pt idx="708">
                  <c:v>0.92596941668574417</c:v>
                </c:pt>
                <c:pt idx="709">
                  <c:v>0.3810940675300849</c:v>
                </c:pt>
                <c:pt idx="710">
                  <c:v>0.93138309306926825</c:v>
                </c:pt>
                <c:pt idx="711">
                  <c:v>0.95281028233759757</c:v>
                </c:pt>
                <c:pt idx="712">
                  <c:v>0.87118802828388542</c:v>
                </c:pt>
                <c:pt idx="713">
                  <c:v>0.92733207000325302</c:v>
                </c:pt>
                <c:pt idx="714">
                  <c:v>0.92599489819792036</c:v>
                </c:pt>
                <c:pt idx="715">
                  <c:v>0.74677304773275655</c:v>
                </c:pt>
                <c:pt idx="716">
                  <c:v>0.82986346413161971</c:v>
                </c:pt>
                <c:pt idx="717">
                  <c:v>0.89359040241035714</c:v>
                </c:pt>
                <c:pt idx="718">
                  <c:v>0.94152240694378719</c:v>
                </c:pt>
                <c:pt idx="719">
                  <c:v>0.94420066407512016</c:v>
                </c:pt>
                <c:pt idx="720">
                  <c:v>0.85332118860598272</c:v>
                </c:pt>
                <c:pt idx="721">
                  <c:v>0.77799198048333273</c:v>
                </c:pt>
                <c:pt idx="722">
                  <c:v>0.814944241599454</c:v>
                </c:pt>
                <c:pt idx="723">
                  <c:v>0.91118307599654902</c:v>
                </c:pt>
                <c:pt idx="724">
                  <c:v>0.79486631147310594</c:v>
                </c:pt>
                <c:pt idx="725">
                  <c:v>0.92286747576014216</c:v>
                </c:pt>
                <c:pt idx="726">
                  <c:v>0.90291410704413677</c:v>
                </c:pt>
                <c:pt idx="727">
                  <c:v>0.93570562632670051</c:v>
                </c:pt>
                <c:pt idx="728">
                  <c:v>0.59505785450515469</c:v>
                </c:pt>
                <c:pt idx="729">
                  <c:v>0.9491201425843051</c:v>
                </c:pt>
                <c:pt idx="730">
                  <c:v>0.93241033878240431</c:v>
                </c:pt>
                <c:pt idx="731">
                  <c:v>0.5485631609350069</c:v>
                </c:pt>
                <c:pt idx="732">
                  <c:v>0.8502531389695398</c:v>
                </c:pt>
                <c:pt idx="733">
                  <c:v>0.91799699893553954</c:v>
                </c:pt>
                <c:pt idx="734">
                  <c:v>0.91799699893553954</c:v>
                </c:pt>
                <c:pt idx="735">
                  <c:v>0.64442571632747114</c:v>
                </c:pt>
                <c:pt idx="736">
                  <c:v>0.73061704007681327</c:v>
                </c:pt>
                <c:pt idx="737">
                  <c:v>0.94152240694378719</c:v>
                </c:pt>
                <c:pt idx="738">
                  <c:v>0.93919360869712676</c:v>
                </c:pt>
                <c:pt idx="739">
                  <c:v>0.93083280554322712</c:v>
                </c:pt>
                <c:pt idx="740">
                  <c:v>0.70847913010297681</c:v>
                </c:pt>
                <c:pt idx="741">
                  <c:v>0.53418800079674933</c:v>
                </c:pt>
                <c:pt idx="742">
                  <c:v>0.91685726342186002</c:v>
                </c:pt>
                <c:pt idx="743">
                  <c:v>0.95413026550064362</c:v>
                </c:pt>
                <c:pt idx="744">
                  <c:v>0.74930497691832054</c:v>
                </c:pt>
                <c:pt idx="745">
                  <c:v>0.83728758286102611</c:v>
                </c:pt>
                <c:pt idx="746">
                  <c:v>0.90046926228698365</c:v>
                </c:pt>
                <c:pt idx="747">
                  <c:v>0.89916731804733752</c:v>
                </c:pt>
                <c:pt idx="748">
                  <c:v>0.9491201425843051</c:v>
                </c:pt>
                <c:pt idx="749">
                  <c:v>0.85718501931534119</c:v>
                </c:pt>
                <c:pt idx="750">
                  <c:v>0.94347219980050689</c:v>
                </c:pt>
                <c:pt idx="751">
                  <c:v>0.93433239534262325</c:v>
                </c:pt>
                <c:pt idx="752">
                  <c:v>0.4292288995283608</c:v>
                </c:pt>
                <c:pt idx="753">
                  <c:v>0.32535373117532723</c:v>
                </c:pt>
                <c:pt idx="754">
                  <c:v>0.6278980878349848</c:v>
                </c:pt>
                <c:pt idx="755">
                  <c:v>0.63772917301652365</c:v>
                </c:pt>
                <c:pt idx="756">
                  <c:v>0.70903288114455221</c:v>
                </c:pt>
                <c:pt idx="757">
                  <c:v>0.43690896772845828</c:v>
                </c:pt>
                <c:pt idx="758">
                  <c:v>0.82504125041492538</c:v>
                </c:pt>
                <c:pt idx="759">
                  <c:v>0.84268684787043224</c:v>
                </c:pt>
                <c:pt idx="760">
                  <c:v>0.78314982771775887</c:v>
                </c:pt>
                <c:pt idx="761">
                  <c:v>0.71741203353562288</c:v>
                </c:pt>
                <c:pt idx="762">
                  <c:v>0.85263326711964815</c:v>
                </c:pt>
                <c:pt idx="763">
                  <c:v>0.84510024592977839</c:v>
                </c:pt>
                <c:pt idx="764">
                  <c:v>0.78647813227121666</c:v>
                </c:pt>
                <c:pt idx="765">
                  <c:v>0.8727786353406447</c:v>
                </c:pt>
                <c:pt idx="766">
                  <c:v>0.94386465274090048</c:v>
                </c:pt>
                <c:pt idx="767">
                  <c:v>0.94820061612732187</c:v>
                </c:pt>
                <c:pt idx="768">
                  <c:v>0.6044278977687878</c:v>
                </c:pt>
                <c:pt idx="769">
                  <c:v>0.65067912517457271</c:v>
                </c:pt>
                <c:pt idx="770">
                  <c:v>0.90130245611263349</c:v>
                </c:pt>
                <c:pt idx="771">
                  <c:v>0.91876950399068769</c:v>
                </c:pt>
                <c:pt idx="772">
                  <c:v>0.93936865444395057</c:v>
                </c:pt>
                <c:pt idx="773">
                  <c:v>0.95281028233759757</c:v>
                </c:pt>
                <c:pt idx="774">
                  <c:v>0.92691096132930995</c:v>
                </c:pt>
                <c:pt idx="775">
                  <c:v>0.93227393428765126</c:v>
                </c:pt>
                <c:pt idx="776">
                  <c:v>0.78223763033884908</c:v>
                </c:pt>
                <c:pt idx="777">
                  <c:v>0.94657078356264268</c:v>
                </c:pt>
                <c:pt idx="778">
                  <c:v>0.94657078356264268</c:v>
                </c:pt>
                <c:pt idx="779">
                  <c:v>0.94657078356264268</c:v>
                </c:pt>
                <c:pt idx="780">
                  <c:v>0.5875345207545315</c:v>
                </c:pt>
                <c:pt idx="781">
                  <c:v>0.94688590870436051</c:v>
                </c:pt>
                <c:pt idx="782">
                  <c:v>0.90386977205780028</c:v>
                </c:pt>
                <c:pt idx="783">
                  <c:v>0.79356560496636941</c:v>
                </c:pt>
                <c:pt idx="784">
                  <c:v>0.92599489819792036</c:v>
                </c:pt>
                <c:pt idx="785">
                  <c:v>0.70847913010297681</c:v>
                </c:pt>
                <c:pt idx="786">
                  <c:v>0.69339932371159207</c:v>
                </c:pt>
                <c:pt idx="787">
                  <c:v>0.89568636724152118</c:v>
                </c:pt>
                <c:pt idx="788">
                  <c:v>0.85351798122694378</c:v>
                </c:pt>
                <c:pt idx="789">
                  <c:v>0.85964538051453632</c:v>
                </c:pt>
                <c:pt idx="790">
                  <c:v>0.48415332403861977</c:v>
                </c:pt>
                <c:pt idx="791">
                  <c:v>0.87975261038729891</c:v>
                </c:pt>
                <c:pt idx="792">
                  <c:v>0.6587563991609523</c:v>
                </c:pt>
                <c:pt idx="793">
                  <c:v>0.49273556672454283</c:v>
                </c:pt>
                <c:pt idx="794">
                  <c:v>0.6278980878349848</c:v>
                </c:pt>
                <c:pt idx="795">
                  <c:v>0.79486631147310594</c:v>
                </c:pt>
                <c:pt idx="796">
                  <c:v>0.78680530651202485</c:v>
                </c:pt>
                <c:pt idx="797">
                  <c:v>0.3810940675300849</c:v>
                </c:pt>
                <c:pt idx="798">
                  <c:v>0.95413026550064362</c:v>
                </c:pt>
                <c:pt idx="799">
                  <c:v>0.90291410704413677</c:v>
                </c:pt>
                <c:pt idx="800">
                  <c:v>0.93094402362536766</c:v>
                </c:pt>
                <c:pt idx="801">
                  <c:v>0.9149980826337224</c:v>
                </c:pt>
                <c:pt idx="802">
                  <c:v>0.86077571993569157</c:v>
                </c:pt>
                <c:pt idx="803">
                  <c:v>0.70195577337651449</c:v>
                </c:pt>
                <c:pt idx="804">
                  <c:v>0.8746219227015557</c:v>
                </c:pt>
                <c:pt idx="805">
                  <c:v>0.95159571269654053</c:v>
                </c:pt>
                <c:pt idx="806">
                  <c:v>0.8900599657922067</c:v>
                </c:pt>
                <c:pt idx="807">
                  <c:v>0.93301098578316788</c:v>
                </c:pt>
                <c:pt idx="808">
                  <c:v>0.92733207000325302</c:v>
                </c:pt>
                <c:pt idx="809">
                  <c:v>0.70903288114455221</c:v>
                </c:pt>
                <c:pt idx="810">
                  <c:v>0.814944241599454</c:v>
                </c:pt>
                <c:pt idx="811">
                  <c:v>0.93869231353167526</c:v>
                </c:pt>
                <c:pt idx="812">
                  <c:v>0.86541129731523592</c:v>
                </c:pt>
                <c:pt idx="813">
                  <c:v>0.81620127416474642</c:v>
                </c:pt>
                <c:pt idx="814">
                  <c:v>0.83047428706989135</c:v>
                </c:pt>
                <c:pt idx="815">
                  <c:v>0.94053166410402844</c:v>
                </c:pt>
                <c:pt idx="816">
                  <c:v>0.86802587151194033</c:v>
                </c:pt>
                <c:pt idx="817">
                  <c:v>0.70527098564996271</c:v>
                </c:pt>
                <c:pt idx="818">
                  <c:v>0.73061704007681327</c:v>
                </c:pt>
                <c:pt idx="819">
                  <c:v>0.93241033878240431</c:v>
                </c:pt>
                <c:pt idx="820">
                  <c:v>0.74039516765602598</c:v>
                </c:pt>
                <c:pt idx="821">
                  <c:v>0.64185877197558372</c:v>
                </c:pt>
                <c:pt idx="822">
                  <c:v>0.74850260852088635</c:v>
                </c:pt>
                <c:pt idx="823">
                  <c:v>0.85376924437908763</c:v>
                </c:pt>
                <c:pt idx="824">
                  <c:v>0.5485631609350069</c:v>
                </c:pt>
                <c:pt idx="825">
                  <c:v>0.92286747576014216</c:v>
                </c:pt>
                <c:pt idx="826">
                  <c:v>0.91799699893553954</c:v>
                </c:pt>
                <c:pt idx="827">
                  <c:v>0.9352225644742681</c:v>
                </c:pt>
                <c:pt idx="828">
                  <c:v>0.85718501931534119</c:v>
                </c:pt>
                <c:pt idx="829">
                  <c:v>0.94469865955209575</c:v>
                </c:pt>
                <c:pt idx="830">
                  <c:v>0.93024855647621296</c:v>
                </c:pt>
                <c:pt idx="831">
                  <c:v>0.93024855647621296</c:v>
                </c:pt>
                <c:pt idx="832">
                  <c:v>0.53950328853098239</c:v>
                </c:pt>
                <c:pt idx="833">
                  <c:v>0.93570562632670051</c:v>
                </c:pt>
                <c:pt idx="834">
                  <c:v>0.9493773779831749</c:v>
                </c:pt>
                <c:pt idx="835">
                  <c:v>0.81160424073192561</c:v>
                </c:pt>
                <c:pt idx="836">
                  <c:v>0.9427297803614979</c:v>
                </c:pt>
                <c:pt idx="837">
                  <c:v>0.93433239534262325</c:v>
                </c:pt>
                <c:pt idx="838">
                  <c:v>0.78647813227121666</c:v>
                </c:pt>
                <c:pt idx="839">
                  <c:v>0.8727786353406447</c:v>
                </c:pt>
                <c:pt idx="840">
                  <c:v>0.86721251992275672</c:v>
                </c:pt>
                <c:pt idx="841">
                  <c:v>0.89916731804733752</c:v>
                </c:pt>
                <c:pt idx="842">
                  <c:v>0.91430443555122853</c:v>
                </c:pt>
                <c:pt idx="843">
                  <c:v>0.74677304773275655</c:v>
                </c:pt>
                <c:pt idx="844">
                  <c:v>0.43690896772845828</c:v>
                </c:pt>
                <c:pt idx="845">
                  <c:v>0.95671118781953823</c:v>
                </c:pt>
                <c:pt idx="846">
                  <c:v>0.918440350969291</c:v>
                </c:pt>
                <c:pt idx="847">
                  <c:v>0.95640265378532929</c:v>
                </c:pt>
                <c:pt idx="848">
                  <c:v>0.8217057992706287</c:v>
                </c:pt>
                <c:pt idx="849">
                  <c:v>0.96202475386690833</c:v>
                </c:pt>
                <c:pt idx="850">
                  <c:v>0.87622285471529782</c:v>
                </c:pt>
                <c:pt idx="851">
                  <c:v>0.92691096132930995</c:v>
                </c:pt>
                <c:pt idx="852">
                  <c:v>0.93936865444395057</c:v>
                </c:pt>
                <c:pt idx="853">
                  <c:v>0.95640265378532929</c:v>
                </c:pt>
                <c:pt idx="854">
                  <c:v>0.94347219980050689</c:v>
                </c:pt>
                <c:pt idx="855">
                  <c:v>0.88547634682658438</c:v>
                </c:pt>
                <c:pt idx="856">
                  <c:v>0.96042953726022862</c:v>
                </c:pt>
                <c:pt idx="857">
                  <c:v>0.63772917301652365</c:v>
                </c:pt>
                <c:pt idx="858">
                  <c:v>0.69400216280368987</c:v>
                </c:pt>
                <c:pt idx="859">
                  <c:v>0.6044278977687878</c:v>
                </c:pt>
                <c:pt idx="860">
                  <c:v>0.64618396083041518</c:v>
                </c:pt>
                <c:pt idx="861">
                  <c:v>0.94435875563309868</c:v>
                </c:pt>
                <c:pt idx="862">
                  <c:v>0.73061704007681327</c:v>
                </c:pt>
                <c:pt idx="863">
                  <c:v>0.74370997055686006</c:v>
                </c:pt>
                <c:pt idx="864">
                  <c:v>0.90386977205780028</c:v>
                </c:pt>
                <c:pt idx="865">
                  <c:v>0.71741203353562288</c:v>
                </c:pt>
                <c:pt idx="866">
                  <c:v>0.72476366686584315</c:v>
                </c:pt>
                <c:pt idx="867">
                  <c:v>0.88142179822263345</c:v>
                </c:pt>
                <c:pt idx="868">
                  <c:v>0.59505785450515469</c:v>
                </c:pt>
                <c:pt idx="869">
                  <c:v>0.94688590870436051</c:v>
                </c:pt>
                <c:pt idx="870">
                  <c:v>0.7818834406773032</c:v>
                </c:pt>
                <c:pt idx="871">
                  <c:v>0.85964538051453632</c:v>
                </c:pt>
                <c:pt idx="872">
                  <c:v>0.96042953726022839</c:v>
                </c:pt>
                <c:pt idx="873">
                  <c:v>0.90937554477789728</c:v>
                </c:pt>
                <c:pt idx="874">
                  <c:v>0.79356560496636941</c:v>
                </c:pt>
                <c:pt idx="875">
                  <c:v>0.49273556672454283</c:v>
                </c:pt>
                <c:pt idx="876">
                  <c:v>0.814944241599454</c:v>
                </c:pt>
                <c:pt idx="877">
                  <c:v>0.84510024592977839</c:v>
                </c:pt>
                <c:pt idx="878">
                  <c:v>0.95671118781953823</c:v>
                </c:pt>
                <c:pt idx="879">
                  <c:v>0.95671118781953823</c:v>
                </c:pt>
                <c:pt idx="880">
                  <c:v>0.94820061612732187</c:v>
                </c:pt>
                <c:pt idx="881">
                  <c:v>0.9493773779831749</c:v>
                </c:pt>
                <c:pt idx="882">
                  <c:v>0.89568636724152118</c:v>
                </c:pt>
                <c:pt idx="883">
                  <c:v>0.93013880546069427</c:v>
                </c:pt>
                <c:pt idx="884">
                  <c:v>0.9352225644742681</c:v>
                </c:pt>
                <c:pt idx="885">
                  <c:v>0.94234775912291247</c:v>
                </c:pt>
                <c:pt idx="886">
                  <c:v>0.95159571269654053</c:v>
                </c:pt>
                <c:pt idx="887">
                  <c:v>0.87922596621619031</c:v>
                </c:pt>
                <c:pt idx="888">
                  <c:v>0.78223763033884908</c:v>
                </c:pt>
                <c:pt idx="889">
                  <c:v>0.6587563991609523</c:v>
                </c:pt>
                <c:pt idx="890">
                  <c:v>0.79956726532207056</c:v>
                </c:pt>
                <c:pt idx="891">
                  <c:v>0.90819025191600311</c:v>
                </c:pt>
                <c:pt idx="892">
                  <c:v>0.63772917301652365</c:v>
                </c:pt>
                <c:pt idx="893">
                  <c:v>0.89085444323560448</c:v>
                </c:pt>
                <c:pt idx="894">
                  <c:v>0.94152240694378719</c:v>
                </c:pt>
                <c:pt idx="895">
                  <c:v>0.96202475386690833</c:v>
                </c:pt>
                <c:pt idx="896">
                  <c:v>0.94053166410402844</c:v>
                </c:pt>
                <c:pt idx="897">
                  <c:v>0.92599489819792036</c:v>
                </c:pt>
                <c:pt idx="898">
                  <c:v>0.91430443555122853</c:v>
                </c:pt>
                <c:pt idx="899">
                  <c:v>0.83047428706989135</c:v>
                </c:pt>
                <c:pt idx="900">
                  <c:v>0.86541129731523592</c:v>
                </c:pt>
                <c:pt idx="901">
                  <c:v>0.90291410704413677</c:v>
                </c:pt>
                <c:pt idx="902">
                  <c:v>0.74221377338783989</c:v>
                </c:pt>
                <c:pt idx="903">
                  <c:v>0.94984201148439595</c:v>
                </c:pt>
                <c:pt idx="904">
                  <c:v>0.65067912517457271</c:v>
                </c:pt>
                <c:pt idx="905">
                  <c:v>0.94464691049052529</c:v>
                </c:pt>
                <c:pt idx="906">
                  <c:v>0.83690359119403623</c:v>
                </c:pt>
                <c:pt idx="907">
                  <c:v>0.85332118860598272</c:v>
                </c:pt>
                <c:pt idx="908">
                  <c:v>0.74850260852088635</c:v>
                </c:pt>
                <c:pt idx="909">
                  <c:v>0.94469865955209575</c:v>
                </c:pt>
                <c:pt idx="910">
                  <c:v>0.5485631609350069</c:v>
                </c:pt>
                <c:pt idx="911">
                  <c:v>0.9491201425843051</c:v>
                </c:pt>
                <c:pt idx="912">
                  <c:v>0.84357556083300667</c:v>
                </c:pt>
                <c:pt idx="913">
                  <c:v>0.95175663141458666</c:v>
                </c:pt>
                <c:pt idx="914">
                  <c:v>0.76420709674464316</c:v>
                </c:pt>
                <c:pt idx="915">
                  <c:v>0.93024855647621296</c:v>
                </c:pt>
                <c:pt idx="916">
                  <c:v>0.89772395500109936</c:v>
                </c:pt>
                <c:pt idx="917">
                  <c:v>0.71741203353562288</c:v>
                </c:pt>
                <c:pt idx="918">
                  <c:v>0.7752710524828399</c:v>
                </c:pt>
                <c:pt idx="919">
                  <c:v>0.8727786353406447</c:v>
                </c:pt>
                <c:pt idx="920">
                  <c:v>0.88469381128207059</c:v>
                </c:pt>
                <c:pt idx="921">
                  <c:v>0.81893346250085808</c:v>
                </c:pt>
                <c:pt idx="922">
                  <c:v>0.70527098564996271</c:v>
                </c:pt>
                <c:pt idx="923">
                  <c:v>0.9544352077532694</c:v>
                </c:pt>
                <c:pt idx="924">
                  <c:v>0.87044927266687078</c:v>
                </c:pt>
                <c:pt idx="925">
                  <c:v>0.93301098578316788</c:v>
                </c:pt>
                <c:pt idx="926">
                  <c:v>0.88547634682658438</c:v>
                </c:pt>
                <c:pt idx="927">
                  <c:v>0.95527507579183724</c:v>
                </c:pt>
                <c:pt idx="928">
                  <c:v>0.95281028233759757</c:v>
                </c:pt>
                <c:pt idx="929">
                  <c:v>0.94026081257691363</c:v>
                </c:pt>
                <c:pt idx="930">
                  <c:v>0.94026081257691363</c:v>
                </c:pt>
                <c:pt idx="931">
                  <c:v>0.95337448509254663</c:v>
                </c:pt>
                <c:pt idx="932">
                  <c:v>0.95337448509254663</c:v>
                </c:pt>
                <c:pt idx="933">
                  <c:v>0.94283800169463938</c:v>
                </c:pt>
                <c:pt idx="934">
                  <c:v>0.92361249152665992</c:v>
                </c:pt>
                <c:pt idx="935">
                  <c:v>0.92691096132930995</c:v>
                </c:pt>
                <c:pt idx="936">
                  <c:v>0.95580861777908155</c:v>
                </c:pt>
                <c:pt idx="937">
                  <c:v>0.9012192126798948</c:v>
                </c:pt>
                <c:pt idx="938">
                  <c:v>0.96219089464917684</c:v>
                </c:pt>
                <c:pt idx="939">
                  <c:v>0.96500039722003783</c:v>
                </c:pt>
                <c:pt idx="940">
                  <c:v>0.70195577337651449</c:v>
                </c:pt>
                <c:pt idx="941">
                  <c:v>0.86721251992275672</c:v>
                </c:pt>
                <c:pt idx="942">
                  <c:v>0.79356560496636941</c:v>
                </c:pt>
                <c:pt idx="943">
                  <c:v>0.93936865444395057</c:v>
                </c:pt>
                <c:pt idx="944">
                  <c:v>0.6044278977687878</c:v>
                </c:pt>
                <c:pt idx="945">
                  <c:v>0.90386977205780028</c:v>
                </c:pt>
                <c:pt idx="946">
                  <c:v>0.81160424073192561</c:v>
                </c:pt>
                <c:pt idx="947">
                  <c:v>0.74850260852088635</c:v>
                </c:pt>
                <c:pt idx="948">
                  <c:v>0.78314982771775887</c:v>
                </c:pt>
                <c:pt idx="949">
                  <c:v>0.89654570756623098</c:v>
                </c:pt>
                <c:pt idx="950">
                  <c:v>0.96598747400485341</c:v>
                </c:pt>
                <c:pt idx="951">
                  <c:v>0.95413026550064362</c:v>
                </c:pt>
                <c:pt idx="952">
                  <c:v>0.96778441730148868</c:v>
                </c:pt>
                <c:pt idx="953">
                  <c:v>0.90130245611263349</c:v>
                </c:pt>
                <c:pt idx="954">
                  <c:v>0.90937554477789728</c:v>
                </c:pt>
                <c:pt idx="955">
                  <c:v>0.64618396083041518</c:v>
                </c:pt>
                <c:pt idx="956">
                  <c:v>0.83047428706989135</c:v>
                </c:pt>
                <c:pt idx="957">
                  <c:v>0.93013880546069427</c:v>
                </c:pt>
                <c:pt idx="958">
                  <c:v>0.94688590870436051</c:v>
                </c:pt>
                <c:pt idx="959">
                  <c:v>0.65323187939838734</c:v>
                </c:pt>
                <c:pt idx="960">
                  <c:v>0.74370997055686006</c:v>
                </c:pt>
                <c:pt idx="961">
                  <c:v>0.91118307599654902</c:v>
                </c:pt>
                <c:pt idx="962">
                  <c:v>0.92181872790711661</c:v>
                </c:pt>
                <c:pt idx="963">
                  <c:v>0.87975261038729891</c:v>
                </c:pt>
                <c:pt idx="964">
                  <c:v>0.95337448509254663</c:v>
                </c:pt>
                <c:pt idx="965">
                  <c:v>0.72476366686584315</c:v>
                </c:pt>
                <c:pt idx="966">
                  <c:v>0.94234775912291247</c:v>
                </c:pt>
                <c:pt idx="967">
                  <c:v>0.73092474730127366</c:v>
                </c:pt>
                <c:pt idx="968">
                  <c:v>0.96500039722003783</c:v>
                </c:pt>
                <c:pt idx="969">
                  <c:v>0.96500039722003783</c:v>
                </c:pt>
                <c:pt idx="970">
                  <c:v>0.90819025191600311</c:v>
                </c:pt>
                <c:pt idx="971">
                  <c:v>0.86541129731523592</c:v>
                </c:pt>
                <c:pt idx="972">
                  <c:v>0.94464691049052529</c:v>
                </c:pt>
                <c:pt idx="973">
                  <c:v>0.6587563991609523</c:v>
                </c:pt>
                <c:pt idx="974">
                  <c:v>0.85631023284714591</c:v>
                </c:pt>
                <c:pt idx="975">
                  <c:v>0.79956726532207056</c:v>
                </c:pt>
                <c:pt idx="976">
                  <c:v>0.80076579007808046</c:v>
                </c:pt>
                <c:pt idx="977">
                  <c:v>0.95175663141458666</c:v>
                </c:pt>
                <c:pt idx="978">
                  <c:v>0.8502531389695398</c:v>
                </c:pt>
                <c:pt idx="979">
                  <c:v>0.74677304773275655</c:v>
                </c:pt>
                <c:pt idx="980">
                  <c:v>0.95580861777908155</c:v>
                </c:pt>
                <c:pt idx="981">
                  <c:v>0.91685726342186002</c:v>
                </c:pt>
                <c:pt idx="982">
                  <c:v>0.94984201148439595</c:v>
                </c:pt>
                <c:pt idx="983">
                  <c:v>0.94283800169463938</c:v>
                </c:pt>
                <c:pt idx="984">
                  <c:v>0.95159571269654053</c:v>
                </c:pt>
                <c:pt idx="985">
                  <c:v>0.96219089464917684</c:v>
                </c:pt>
                <c:pt idx="986">
                  <c:v>0.96778441730148868</c:v>
                </c:pt>
                <c:pt idx="987">
                  <c:v>0.84357556083300667</c:v>
                </c:pt>
                <c:pt idx="988">
                  <c:v>0.76420709674464316</c:v>
                </c:pt>
                <c:pt idx="989">
                  <c:v>0.92361249152665992</c:v>
                </c:pt>
                <c:pt idx="990">
                  <c:v>0.9493773779831749</c:v>
                </c:pt>
                <c:pt idx="991">
                  <c:v>0.9352225644742681</c:v>
                </c:pt>
                <c:pt idx="992">
                  <c:v>0.91430443555122853</c:v>
                </c:pt>
                <c:pt idx="993">
                  <c:v>0.64618396083041518</c:v>
                </c:pt>
                <c:pt idx="994">
                  <c:v>0.80500937678869045</c:v>
                </c:pt>
                <c:pt idx="995">
                  <c:v>0.95527507579183724</c:v>
                </c:pt>
                <c:pt idx="996">
                  <c:v>0.77794211768164101</c:v>
                </c:pt>
                <c:pt idx="997">
                  <c:v>0.9544352077532694</c:v>
                </c:pt>
                <c:pt idx="998">
                  <c:v>0.94026081257691363</c:v>
                </c:pt>
                <c:pt idx="999">
                  <c:v>0.85530120607673621</c:v>
                </c:pt>
                <c:pt idx="1000">
                  <c:v>0.9711196265227009</c:v>
                </c:pt>
                <c:pt idx="1001">
                  <c:v>0.95640265378532929</c:v>
                </c:pt>
                <c:pt idx="1002">
                  <c:v>0.96598747400485341</c:v>
                </c:pt>
                <c:pt idx="1003">
                  <c:v>0.81620127416474642</c:v>
                </c:pt>
                <c:pt idx="1004">
                  <c:v>0.89899437769155266</c:v>
                </c:pt>
                <c:pt idx="1005">
                  <c:v>0.87044927266687078</c:v>
                </c:pt>
                <c:pt idx="1006">
                  <c:v>0.95983754403935506</c:v>
                </c:pt>
                <c:pt idx="1007">
                  <c:v>0.91876950399068769</c:v>
                </c:pt>
                <c:pt idx="1008">
                  <c:v>0.83690359119403623</c:v>
                </c:pt>
                <c:pt idx="1009">
                  <c:v>0.88547634682658438</c:v>
                </c:pt>
                <c:pt idx="1010">
                  <c:v>0.72476366686584315</c:v>
                </c:pt>
                <c:pt idx="1011">
                  <c:v>0.70527098564996271</c:v>
                </c:pt>
                <c:pt idx="1012">
                  <c:v>0.88469381128207059</c:v>
                </c:pt>
                <c:pt idx="1013">
                  <c:v>0.7752710524828399</c:v>
                </c:pt>
                <c:pt idx="1014">
                  <c:v>0.89654570756623098</c:v>
                </c:pt>
                <c:pt idx="1015">
                  <c:v>0.96352357943408229</c:v>
                </c:pt>
                <c:pt idx="1016">
                  <c:v>0.96042953726022862</c:v>
                </c:pt>
                <c:pt idx="1017">
                  <c:v>0.94891838096069414</c:v>
                </c:pt>
                <c:pt idx="1018">
                  <c:v>0.94891838096069414</c:v>
                </c:pt>
                <c:pt idx="1019">
                  <c:v>0.96053548214562556</c:v>
                </c:pt>
                <c:pt idx="1020">
                  <c:v>0.96053548214562556</c:v>
                </c:pt>
                <c:pt idx="1021">
                  <c:v>0.78223763033884908</c:v>
                </c:pt>
                <c:pt idx="1022">
                  <c:v>0.93127147827492562</c:v>
                </c:pt>
                <c:pt idx="1023">
                  <c:v>0.918440350969291</c:v>
                </c:pt>
                <c:pt idx="1024">
                  <c:v>0.76420709674464316</c:v>
                </c:pt>
                <c:pt idx="1025">
                  <c:v>0.96684276455541174</c:v>
                </c:pt>
                <c:pt idx="1026">
                  <c:v>0.94909243053758208</c:v>
                </c:pt>
                <c:pt idx="1027">
                  <c:v>0.92733207000325302</c:v>
                </c:pt>
                <c:pt idx="1028">
                  <c:v>0.97021640388966668</c:v>
                </c:pt>
                <c:pt idx="1029">
                  <c:v>0.96113075090245803</c:v>
                </c:pt>
                <c:pt idx="1030">
                  <c:v>0.93013880546069427</c:v>
                </c:pt>
                <c:pt idx="1031">
                  <c:v>0.9058505709498067</c:v>
                </c:pt>
                <c:pt idx="1032">
                  <c:v>0.79956726532207056</c:v>
                </c:pt>
                <c:pt idx="1033">
                  <c:v>0.92181872790711661</c:v>
                </c:pt>
                <c:pt idx="1034">
                  <c:v>0.8746219227015557</c:v>
                </c:pt>
                <c:pt idx="1035">
                  <c:v>0.82344441472144825</c:v>
                </c:pt>
                <c:pt idx="1036">
                  <c:v>0.96202475386690833</c:v>
                </c:pt>
                <c:pt idx="1037">
                  <c:v>0.90819025191600311</c:v>
                </c:pt>
                <c:pt idx="1038">
                  <c:v>0.84357556083300667</c:v>
                </c:pt>
                <c:pt idx="1039">
                  <c:v>0.94234775912291247</c:v>
                </c:pt>
                <c:pt idx="1040">
                  <c:v>0.93249261750651768</c:v>
                </c:pt>
                <c:pt idx="1041">
                  <c:v>0.87329470949440524</c:v>
                </c:pt>
                <c:pt idx="1042">
                  <c:v>0.93241033878240431</c:v>
                </c:pt>
                <c:pt idx="1043">
                  <c:v>0.65323187939838734</c:v>
                </c:pt>
                <c:pt idx="1044">
                  <c:v>0.96053548214562556</c:v>
                </c:pt>
                <c:pt idx="1045">
                  <c:v>0.74370997055686006</c:v>
                </c:pt>
                <c:pt idx="1046">
                  <c:v>0.65948703434911926</c:v>
                </c:pt>
                <c:pt idx="1047">
                  <c:v>0.84510024592977839</c:v>
                </c:pt>
                <c:pt idx="1048">
                  <c:v>0.73092474730127366</c:v>
                </c:pt>
                <c:pt idx="1049">
                  <c:v>0.95983754403935506</c:v>
                </c:pt>
                <c:pt idx="1050">
                  <c:v>0.94984201148439595</c:v>
                </c:pt>
                <c:pt idx="1051">
                  <c:v>0.73633018686776219</c:v>
                </c:pt>
                <c:pt idx="1052">
                  <c:v>0.9718477732102393</c:v>
                </c:pt>
                <c:pt idx="1053">
                  <c:v>0.9711196265227009</c:v>
                </c:pt>
                <c:pt idx="1054">
                  <c:v>0.9711196265227009</c:v>
                </c:pt>
                <c:pt idx="1055">
                  <c:v>0.93433239534262325</c:v>
                </c:pt>
                <c:pt idx="1056">
                  <c:v>0.77794211768164101</c:v>
                </c:pt>
                <c:pt idx="1057">
                  <c:v>0.85530120607673621</c:v>
                </c:pt>
                <c:pt idx="1058">
                  <c:v>0.87044927266687078</c:v>
                </c:pt>
                <c:pt idx="1059">
                  <c:v>0.85631023284714591</c:v>
                </c:pt>
                <c:pt idx="1060">
                  <c:v>0.80500937678869045</c:v>
                </c:pt>
                <c:pt idx="1061">
                  <c:v>0.97436952466506477</c:v>
                </c:pt>
                <c:pt idx="1062">
                  <c:v>0.80076579007808046</c:v>
                </c:pt>
                <c:pt idx="1063">
                  <c:v>0.96352357943408229</c:v>
                </c:pt>
                <c:pt idx="1064">
                  <c:v>0.78961477023951465</c:v>
                </c:pt>
                <c:pt idx="1065">
                  <c:v>0.92361249152665992</c:v>
                </c:pt>
                <c:pt idx="1066">
                  <c:v>0.93127147827492562</c:v>
                </c:pt>
                <c:pt idx="1067">
                  <c:v>0.94909243053758208</c:v>
                </c:pt>
                <c:pt idx="1068">
                  <c:v>0.96113075090245803</c:v>
                </c:pt>
                <c:pt idx="1069">
                  <c:v>0.94283800169463938</c:v>
                </c:pt>
                <c:pt idx="1070">
                  <c:v>0.95580861777908155</c:v>
                </c:pt>
                <c:pt idx="1071">
                  <c:v>0.96684276455541174</c:v>
                </c:pt>
                <c:pt idx="1072">
                  <c:v>0.9544352077532694</c:v>
                </c:pt>
                <c:pt idx="1073">
                  <c:v>0.81160424073192561</c:v>
                </c:pt>
                <c:pt idx="1074">
                  <c:v>0.91148511941170018</c:v>
                </c:pt>
                <c:pt idx="1075">
                  <c:v>0.65323187939838734</c:v>
                </c:pt>
                <c:pt idx="1076">
                  <c:v>0.86538623177058538</c:v>
                </c:pt>
                <c:pt idx="1077">
                  <c:v>0.94891838096069414</c:v>
                </c:pt>
                <c:pt idx="1078">
                  <c:v>0.89899437769155266</c:v>
                </c:pt>
                <c:pt idx="1079">
                  <c:v>0.96631156469933777</c:v>
                </c:pt>
                <c:pt idx="1080">
                  <c:v>0.89654570756623098</c:v>
                </c:pt>
                <c:pt idx="1081">
                  <c:v>0.96219089464917684</c:v>
                </c:pt>
                <c:pt idx="1082">
                  <c:v>0.97021640388966668</c:v>
                </c:pt>
                <c:pt idx="1083">
                  <c:v>0.9058505709498067</c:v>
                </c:pt>
                <c:pt idx="1084">
                  <c:v>0.93301098578316788</c:v>
                </c:pt>
                <c:pt idx="1085">
                  <c:v>0.73092474730127366</c:v>
                </c:pt>
                <c:pt idx="1086">
                  <c:v>0.96965149483834567</c:v>
                </c:pt>
                <c:pt idx="1087">
                  <c:v>0.7752710524828399</c:v>
                </c:pt>
                <c:pt idx="1088">
                  <c:v>0.84303160112185482</c:v>
                </c:pt>
                <c:pt idx="1089">
                  <c:v>0.89568636724152118</c:v>
                </c:pt>
                <c:pt idx="1090">
                  <c:v>0.77794211768164101</c:v>
                </c:pt>
                <c:pt idx="1091">
                  <c:v>0.94053166410402844</c:v>
                </c:pt>
                <c:pt idx="1092">
                  <c:v>0.96598747400485341</c:v>
                </c:pt>
                <c:pt idx="1093">
                  <c:v>0.95620341880865001</c:v>
                </c:pt>
                <c:pt idx="1094">
                  <c:v>0.95620341880865001</c:v>
                </c:pt>
                <c:pt idx="1095">
                  <c:v>0.96664954732678554</c:v>
                </c:pt>
                <c:pt idx="1096">
                  <c:v>0.96664954732678554</c:v>
                </c:pt>
                <c:pt idx="1097">
                  <c:v>0.9718477732102393</c:v>
                </c:pt>
                <c:pt idx="1098">
                  <c:v>0.93249261750651768</c:v>
                </c:pt>
                <c:pt idx="1099">
                  <c:v>0.93797689912692972</c:v>
                </c:pt>
                <c:pt idx="1100">
                  <c:v>0.97144819879396427</c:v>
                </c:pt>
                <c:pt idx="1101">
                  <c:v>0.97144819879396427</c:v>
                </c:pt>
                <c:pt idx="1102">
                  <c:v>0.95477006792058028</c:v>
                </c:pt>
                <c:pt idx="1103">
                  <c:v>0.86721251992275672</c:v>
                </c:pt>
                <c:pt idx="1104">
                  <c:v>0.96532762754605816</c:v>
                </c:pt>
                <c:pt idx="1105">
                  <c:v>0.9708672371708883</c:v>
                </c:pt>
                <c:pt idx="1106">
                  <c:v>0.94469865955209575</c:v>
                </c:pt>
                <c:pt idx="1107">
                  <c:v>0.85530120607673621</c:v>
                </c:pt>
                <c:pt idx="1108">
                  <c:v>0.91367168817415401</c:v>
                </c:pt>
                <c:pt idx="1109">
                  <c:v>0.80500937678869045</c:v>
                </c:pt>
                <c:pt idx="1110">
                  <c:v>0.96778441730148868</c:v>
                </c:pt>
                <c:pt idx="1111">
                  <c:v>0.97436952466506477</c:v>
                </c:pt>
                <c:pt idx="1112">
                  <c:v>0.97436952466506477</c:v>
                </c:pt>
                <c:pt idx="1113">
                  <c:v>0.82344441472144825</c:v>
                </c:pt>
                <c:pt idx="1114">
                  <c:v>0.97411503620414774</c:v>
                </c:pt>
                <c:pt idx="1115">
                  <c:v>0.87329470949440524</c:v>
                </c:pt>
                <c:pt idx="1116">
                  <c:v>0.83690359119403623</c:v>
                </c:pt>
                <c:pt idx="1117">
                  <c:v>0.96631156469933777</c:v>
                </c:pt>
                <c:pt idx="1118">
                  <c:v>0.65948703434911926</c:v>
                </c:pt>
                <c:pt idx="1119">
                  <c:v>0.96664954732678554</c:v>
                </c:pt>
                <c:pt idx="1120">
                  <c:v>0.97144819879396427</c:v>
                </c:pt>
                <c:pt idx="1121">
                  <c:v>0.78961477023951465</c:v>
                </c:pt>
                <c:pt idx="1122">
                  <c:v>0.66519056196913839</c:v>
                </c:pt>
                <c:pt idx="1123">
                  <c:v>0.86538623177058538</c:v>
                </c:pt>
                <c:pt idx="1124">
                  <c:v>0.97609261864700381</c:v>
                </c:pt>
                <c:pt idx="1125">
                  <c:v>0.73633018686776219</c:v>
                </c:pt>
                <c:pt idx="1126">
                  <c:v>0.96965149483834567</c:v>
                </c:pt>
                <c:pt idx="1127">
                  <c:v>0.79979431324549455</c:v>
                </c:pt>
                <c:pt idx="1128">
                  <c:v>0.97571829259492171</c:v>
                </c:pt>
                <c:pt idx="1129">
                  <c:v>0.97571829259492171</c:v>
                </c:pt>
                <c:pt idx="1130">
                  <c:v>0.91148511941170018</c:v>
                </c:pt>
                <c:pt idx="1131">
                  <c:v>0.97518147033295977</c:v>
                </c:pt>
                <c:pt idx="1132">
                  <c:v>0.93127147827492562</c:v>
                </c:pt>
                <c:pt idx="1133">
                  <c:v>0.87427285743237992</c:v>
                </c:pt>
                <c:pt idx="1134">
                  <c:v>0.80076579007808046</c:v>
                </c:pt>
                <c:pt idx="1135">
                  <c:v>0.94909243053758208</c:v>
                </c:pt>
                <c:pt idx="1136">
                  <c:v>0.95477006792058028</c:v>
                </c:pt>
                <c:pt idx="1137">
                  <c:v>0.96113075090245803</c:v>
                </c:pt>
                <c:pt idx="1138">
                  <c:v>0.93797689912692972</c:v>
                </c:pt>
                <c:pt idx="1139">
                  <c:v>0.96532762754605816</c:v>
                </c:pt>
                <c:pt idx="1140">
                  <c:v>0.95620341880865001</c:v>
                </c:pt>
                <c:pt idx="1141">
                  <c:v>0.65948703434911926</c:v>
                </c:pt>
                <c:pt idx="1142">
                  <c:v>0.9058505709498067</c:v>
                </c:pt>
                <c:pt idx="1143">
                  <c:v>0.9708672371708883</c:v>
                </c:pt>
                <c:pt idx="1144">
                  <c:v>0.94464691049052529</c:v>
                </c:pt>
                <c:pt idx="1145">
                  <c:v>0.90937554477789728</c:v>
                </c:pt>
                <c:pt idx="1146">
                  <c:v>0.96684276455541174</c:v>
                </c:pt>
                <c:pt idx="1147">
                  <c:v>0.91367168817415401</c:v>
                </c:pt>
                <c:pt idx="1148">
                  <c:v>0.88762692908538265</c:v>
                </c:pt>
                <c:pt idx="1149">
                  <c:v>0.95175663141458666</c:v>
                </c:pt>
                <c:pt idx="1150">
                  <c:v>0.78961477023951465</c:v>
                </c:pt>
                <c:pt idx="1151">
                  <c:v>0.94131835469845893</c:v>
                </c:pt>
                <c:pt idx="1152">
                  <c:v>0.88469381128207059</c:v>
                </c:pt>
                <c:pt idx="1153">
                  <c:v>0.97411503620414774</c:v>
                </c:pt>
                <c:pt idx="1154">
                  <c:v>0.73633018686776219</c:v>
                </c:pt>
                <c:pt idx="1155">
                  <c:v>0.84303160112185482</c:v>
                </c:pt>
                <c:pt idx="1156">
                  <c:v>0.97153918665314909</c:v>
                </c:pt>
                <c:pt idx="1157">
                  <c:v>0.97153918665314909</c:v>
                </c:pt>
                <c:pt idx="1158">
                  <c:v>0.97021640388966668</c:v>
                </c:pt>
                <c:pt idx="1159">
                  <c:v>0.95527507579183724</c:v>
                </c:pt>
                <c:pt idx="1160">
                  <c:v>0.97571829259492171</c:v>
                </c:pt>
                <c:pt idx="1161">
                  <c:v>0.85866526912891639</c:v>
                </c:pt>
                <c:pt idx="1162">
                  <c:v>0.85631023284714591</c:v>
                </c:pt>
                <c:pt idx="1163">
                  <c:v>0.86538623177058538</c:v>
                </c:pt>
                <c:pt idx="1164">
                  <c:v>0.97609261864700381</c:v>
                </c:pt>
                <c:pt idx="1165">
                  <c:v>0.97609261864700381</c:v>
                </c:pt>
                <c:pt idx="1166">
                  <c:v>0.97518147033295977</c:v>
                </c:pt>
                <c:pt idx="1167">
                  <c:v>0.9718477732102393</c:v>
                </c:pt>
                <c:pt idx="1168">
                  <c:v>0.79979431324549455</c:v>
                </c:pt>
                <c:pt idx="1169">
                  <c:v>0.97153918665314909</c:v>
                </c:pt>
                <c:pt idx="1170">
                  <c:v>0.82344441472144825</c:v>
                </c:pt>
                <c:pt idx="1171">
                  <c:v>0.87427285743237992</c:v>
                </c:pt>
                <c:pt idx="1172">
                  <c:v>0.66519056196913839</c:v>
                </c:pt>
                <c:pt idx="1173">
                  <c:v>0.80916076724568131</c:v>
                </c:pt>
                <c:pt idx="1174">
                  <c:v>0.92196662387324524</c:v>
                </c:pt>
                <c:pt idx="1175">
                  <c:v>0.97936143515734908</c:v>
                </c:pt>
                <c:pt idx="1176">
                  <c:v>0.93797689912692972</c:v>
                </c:pt>
                <c:pt idx="1177">
                  <c:v>0.97865904200274867</c:v>
                </c:pt>
                <c:pt idx="1178">
                  <c:v>0.95477006792058028</c:v>
                </c:pt>
                <c:pt idx="1179">
                  <c:v>0.94131835469845893</c:v>
                </c:pt>
                <c:pt idx="1180">
                  <c:v>0.96532762754605816</c:v>
                </c:pt>
                <c:pt idx="1181">
                  <c:v>0.89887940348996809</c:v>
                </c:pt>
                <c:pt idx="1182">
                  <c:v>0.92181872790711661</c:v>
                </c:pt>
                <c:pt idx="1183">
                  <c:v>0.91367168817415401</c:v>
                </c:pt>
                <c:pt idx="1184">
                  <c:v>0.66519056196913839</c:v>
                </c:pt>
                <c:pt idx="1185">
                  <c:v>0.89899437769155266</c:v>
                </c:pt>
                <c:pt idx="1186">
                  <c:v>0.95983754403935506</c:v>
                </c:pt>
                <c:pt idx="1187">
                  <c:v>0.79979431324549455</c:v>
                </c:pt>
                <c:pt idx="1188">
                  <c:v>0.88762692908538265</c:v>
                </c:pt>
                <c:pt idx="1189">
                  <c:v>0.9708672371708883</c:v>
                </c:pt>
                <c:pt idx="1190">
                  <c:v>0.87329470949440524</c:v>
                </c:pt>
                <c:pt idx="1191">
                  <c:v>0.87169051777851125</c:v>
                </c:pt>
                <c:pt idx="1192">
                  <c:v>0.96352357943408229</c:v>
                </c:pt>
                <c:pt idx="1193">
                  <c:v>0.97411503620414774</c:v>
                </c:pt>
                <c:pt idx="1194">
                  <c:v>0.87427285743237992</c:v>
                </c:pt>
                <c:pt idx="1195">
                  <c:v>0.85866526912891639</c:v>
                </c:pt>
                <c:pt idx="1196">
                  <c:v>0.84303160112185482</c:v>
                </c:pt>
                <c:pt idx="1197">
                  <c:v>0.97865904200274867</c:v>
                </c:pt>
                <c:pt idx="1198">
                  <c:v>0.80916076724568131</c:v>
                </c:pt>
                <c:pt idx="1199">
                  <c:v>0.97518147033295977</c:v>
                </c:pt>
                <c:pt idx="1200">
                  <c:v>0.97936143515734908</c:v>
                </c:pt>
                <c:pt idx="1201">
                  <c:v>0.92196662387324524</c:v>
                </c:pt>
                <c:pt idx="1202">
                  <c:v>0.93062482339724495</c:v>
                </c:pt>
                <c:pt idx="1203">
                  <c:v>0.9487122080952326</c:v>
                </c:pt>
                <c:pt idx="1204">
                  <c:v>0.96261928235132255</c:v>
                </c:pt>
                <c:pt idx="1205">
                  <c:v>0.90923101634137715</c:v>
                </c:pt>
                <c:pt idx="1206">
                  <c:v>0.93249261750651768</c:v>
                </c:pt>
                <c:pt idx="1207">
                  <c:v>0.91148511941170018</c:v>
                </c:pt>
                <c:pt idx="1208">
                  <c:v>0.89887940348996809</c:v>
                </c:pt>
                <c:pt idx="1209">
                  <c:v>0.96631156469933777</c:v>
                </c:pt>
                <c:pt idx="1210">
                  <c:v>0.88762692908538265</c:v>
                </c:pt>
                <c:pt idx="1211">
                  <c:v>0.80916076724568131</c:v>
                </c:pt>
                <c:pt idx="1212">
                  <c:v>0.88345418404690168</c:v>
                </c:pt>
                <c:pt idx="1213">
                  <c:v>0.96965149483834567</c:v>
                </c:pt>
                <c:pt idx="1214">
                  <c:v>0.85866526912891639</c:v>
                </c:pt>
                <c:pt idx="1215">
                  <c:v>0.87169051777851125</c:v>
                </c:pt>
                <c:pt idx="1216">
                  <c:v>0.96261928235132255</c:v>
                </c:pt>
                <c:pt idx="1217">
                  <c:v>0.9487122080952326</c:v>
                </c:pt>
                <c:pt idx="1218">
                  <c:v>0.93062482339724495</c:v>
                </c:pt>
                <c:pt idx="1219">
                  <c:v>0.97498072332413088</c:v>
                </c:pt>
                <c:pt idx="1220">
                  <c:v>0.90923101634137715</c:v>
                </c:pt>
                <c:pt idx="1221">
                  <c:v>0.94131835469845893</c:v>
                </c:pt>
                <c:pt idx="1222">
                  <c:v>0.92196662387324524</c:v>
                </c:pt>
                <c:pt idx="1223">
                  <c:v>0.89887940348996809</c:v>
                </c:pt>
                <c:pt idx="1224">
                  <c:v>0.87169051777851125</c:v>
                </c:pt>
                <c:pt idx="1225">
                  <c:v>0.88345418404690168</c:v>
                </c:pt>
                <c:pt idx="1226">
                  <c:v>0.93062482339724495</c:v>
                </c:pt>
                <c:pt idx="1227">
                  <c:v>0.9487122080952326</c:v>
                </c:pt>
                <c:pt idx="1228">
                  <c:v>0.96261928235132255</c:v>
                </c:pt>
                <c:pt idx="1229">
                  <c:v>0.90923101634137715</c:v>
                </c:pt>
                <c:pt idx="1230">
                  <c:v>0.88345418404690168</c:v>
                </c:pt>
                <c:pt idx="1231">
                  <c:v>0.97865904200274867</c:v>
                </c:pt>
                <c:pt idx="1232">
                  <c:v>0.97936143515734908</c:v>
                </c:pt>
              </c:numCache>
            </c:numRef>
          </c:xVal>
          <c:yVal>
            <c:numRef>
              <c:f>'1GW Plant data'!$N$2:$N$1631</c:f>
              <c:numCache>
                <c:formatCode>_("$"* #,##0.00_);_("$"* \(#,##0.00\);_("$"* "-"??_);_(@_)</c:formatCode>
                <c:ptCount val="1233"/>
                <c:pt idx="0">
                  <c:v>80.808591969376039</c:v>
                </c:pt>
                <c:pt idx="1">
                  <c:v>83.022683693970549</c:v>
                </c:pt>
                <c:pt idx="2">
                  <c:v>86.104693891403159</c:v>
                </c:pt>
                <c:pt idx="3">
                  <c:v>88.207769986137478</c:v>
                </c:pt>
                <c:pt idx="4">
                  <c:v>88.310567865831857</c:v>
                </c:pt>
                <c:pt idx="5">
                  <c:v>88.318162366174491</c:v>
                </c:pt>
                <c:pt idx="6">
                  <c:v>88.424416744289061</c:v>
                </c:pt>
                <c:pt idx="7">
                  <c:v>88.485358349448575</c:v>
                </c:pt>
                <c:pt idx="8">
                  <c:v>88.67375210559338</c:v>
                </c:pt>
                <c:pt idx="9">
                  <c:v>88.777954780951276</c:v>
                </c:pt>
                <c:pt idx="10">
                  <c:v>89.004741358141899</c:v>
                </c:pt>
                <c:pt idx="11">
                  <c:v>89.043823097721699</c:v>
                </c:pt>
                <c:pt idx="12">
                  <c:v>89.062205005210487</c:v>
                </c:pt>
                <c:pt idx="13">
                  <c:v>89.141254277212994</c:v>
                </c:pt>
                <c:pt idx="14">
                  <c:v>89.290313115160998</c:v>
                </c:pt>
                <c:pt idx="15">
                  <c:v>89.33261141217676</c:v>
                </c:pt>
                <c:pt idx="16">
                  <c:v>89.446966815868592</c:v>
                </c:pt>
                <c:pt idx="17">
                  <c:v>89.680658460590521</c:v>
                </c:pt>
                <c:pt idx="18">
                  <c:v>90.004812205300894</c:v>
                </c:pt>
                <c:pt idx="19">
                  <c:v>90.090722931038741</c:v>
                </c:pt>
                <c:pt idx="20">
                  <c:v>90.117090954904569</c:v>
                </c:pt>
                <c:pt idx="21">
                  <c:v>90.190865397359147</c:v>
                </c:pt>
                <c:pt idx="22">
                  <c:v>90.234495199818028</c:v>
                </c:pt>
                <c:pt idx="23">
                  <c:v>90.624605959583064</c:v>
                </c:pt>
                <c:pt idx="24">
                  <c:v>90.762100081014822</c:v>
                </c:pt>
                <c:pt idx="25">
                  <c:v>90.781319744210123</c:v>
                </c:pt>
                <c:pt idx="26">
                  <c:v>91.113460171525517</c:v>
                </c:pt>
                <c:pt idx="27">
                  <c:v>91.117458164461226</c:v>
                </c:pt>
                <c:pt idx="28">
                  <c:v>91.132321648790807</c:v>
                </c:pt>
                <c:pt idx="29">
                  <c:v>91.16388685888154</c:v>
                </c:pt>
                <c:pt idx="30">
                  <c:v>91.208847744655813</c:v>
                </c:pt>
                <c:pt idx="31">
                  <c:v>91.252186008983358</c:v>
                </c:pt>
                <c:pt idx="32">
                  <c:v>91.269544854447162</c:v>
                </c:pt>
                <c:pt idx="33">
                  <c:v>91.57719741775341</c:v>
                </c:pt>
                <c:pt idx="34">
                  <c:v>91.634587819505526</c:v>
                </c:pt>
                <c:pt idx="35">
                  <c:v>91.713166134539037</c:v>
                </c:pt>
                <c:pt idx="36">
                  <c:v>91.779436919969086</c:v>
                </c:pt>
                <c:pt idx="37">
                  <c:v>91.780277707022393</c:v>
                </c:pt>
                <c:pt idx="38">
                  <c:v>91.789651736624805</c:v>
                </c:pt>
                <c:pt idx="39">
                  <c:v>91.791687010352916</c:v>
                </c:pt>
                <c:pt idx="40">
                  <c:v>91.817129935592703</c:v>
                </c:pt>
                <c:pt idx="41">
                  <c:v>91.956268993486901</c:v>
                </c:pt>
                <c:pt idx="42">
                  <c:v>92.031916179704879</c:v>
                </c:pt>
                <c:pt idx="43">
                  <c:v>92.134590448922978</c:v>
                </c:pt>
                <c:pt idx="44">
                  <c:v>92.400956085932322</c:v>
                </c:pt>
                <c:pt idx="45">
                  <c:v>92.450303306330653</c:v>
                </c:pt>
                <c:pt idx="46">
                  <c:v>92.458394581880583</c:v>
                </c:pt>
                <c:pt idx="47">
                  <c:v>92.592024125600261</c:v>
                </c:pt>
                <c:pt idx="48">
                  <c:v>92.645258882142926</c:v>
                </c:pt>
                <c:pt idx="49">
                  <c:v>92.718608688995701</c:v>
                </c:pt>
                <c:pt idx="50">
                  <c:v>92.747804533936559</c:v>
                </c:pt>
                <c:pt idx="51">
                  <c:v>92.751114084475688</c:v>
                </c:pt>
                <c:pt idx="52">
                  <c:v>92.791273487970315</c:v>
                </c:pt>
                <c:pt idx="53">
                  <c:v>92.867764319810675</c:v>
                </c:pt>
                <c:pt idx="54">
                  <c:v>92.881150438439647</c:v>
                </c:pt>
                <c:pt idx="55">
                  <c:v>92.931728481684942</c:v>
                </c:pt>
                <c:pt idx="56">
                  <c:v>92.977159322404404</c:v>
                </c:pt>
                <c:pt idx="57">
                  <c:v>92.987983381211706</c:v>
                </c:pt>
                <c:pt idx="58">
                  <c:v>93.047180294189204</c:v>
                </c:pt>
                <c:pt idx="59">
                  <c:v>93.098864635842901</c:v>
                </c:pt>
                <c:pt idx="60">
                  <c:v>93.145212439159963</c:v>
                </c:pt>
                <c:pt idx="61">
                  <c:v>93.306247031441856</c:v>
                </c:pt>
                <c:pt idx="62">
                  <c:v>93.434292048997378</c:v>
                </c:pt>
                <c:pt idx="63">
                  <c:v>93.497267526938984</c:v>
                </c:pt>
                <c:pt idx="64">
                  <c:v>93.510935925723658</c:v>
                </c:pt>
                <c:pt idx="65">
                  <c:v>93.535436979221103</c:v>
                </c:pt>
                <c:pt idx="66">
                  <c:v>93.600515242231694</c:v>
                </c:pt>
                <c:pt idx="67">
                  <c:v>93.603856940944652</c:v>
                </c:pt>
                <c:pt idx="68">
                  <c:v>93.656377184570005</c:v>
                </c:pt>
                <c:pt idx="69">
                  <c:v>93.692638051658889</c:v>
                </c:pt>
                <c:pt idx="70">
                  <c:v>93.793613083912192</c:v>
                </c:pt>
                <c:pt idx="71">
                  <c:v>93.864576624868022</c:v>
                </c:pt>
                <c:pt idx="72">
                  <c:v>93.883492499077747</c:v>
                </c:pt>
                <c:pt idx="73">
                  <c:v>93.890829873009466</c:v>
                </c:pt>
                <c:pt idx="74">
                  <c:v>93.891930983468072</c:v>
                </c:pt>
                <c:pt idx="75">
                  <c:v>93.915598825444803</c:v>
                </c:pt>
                <c:pt idx="76">
                  <c:v>93.931818068063748</c:v>
                </c:pt>
                <c:pt idx="77">
                  <c:v>93.956817861061921</c:v>
                </c:pt>
                <c:pt idx="78">
                  <c:v>94.033175174614513</c:v>
                </c:pt>
                <c:pt idx="79">
                  <c:v>94.068371848816767</c:v>
                </c:pt>
                <c:pt idx="80">
                  <c:v>94.154816877997376</c:v>
                </c:pt>
                <c:pt idx="81">
                  <c:v>94.174236044745925</c:v>
                </c:pt>
                <c:pt idx="82">
                  <c:v>94.2630868149393</c:v>
                </c:pt>
                <c:pt idx="83">
                  <c:v>94.283868041085242</c:v>
                </c:pt>
                <c:pt idx="84">
                  <c:v>94.41649935359267</c:v>
                </c:pt>
                <c:pt idx="85">
                  <c:v>94.643483228762079</c:v>
                </c:pt>
                <c:pt idx="86">
                  <c:v>94.663411608783434</c:v>
                </c:pt>
                <c:pt idx="87">
                  <c:v>94.676891545083436</c:v>
                </c:pt>
                <c:pt idx="88">
                  <c:v>94.676891545083436</c:v>
                </c:pt>
                <c:pt idx="89">
                  <c:v>94.737502739638131</c:v>
                </c:pt>
                <c:pt idx="90">
                  <c:v>94.792288415760908</c:v>
                </c:pt>
                <c:pt idx="91">
                  <c:v>94.807892349239452</c:v>
                </c:pt>
                <c:pt idx="92">
                  <c:v>94.874297003640791</c:v>
                </c:pt>
                <c:pt idx="93">
                  <c:v>94.913393734810953</c:v>
                </c:pt>
                <c:pt idx="94">
                  <c:v>94.92031262388916</c:v>
                </c:pt>
                <c:pt idx="95">
                  <c:v>95.105495122851039</c:v>
                </c:pt>
                <c:pt idx="96">
                  <c:v>95.177635840610321</c:v>
                </c:pt>
                <c:pt idx="97">
                  <c:v>95.249160946073943</c:v>
                </c:pt>
                <c:pt idx="98">
                  <c:v>95.251852900243406</c:v>
                </c:pt>
                <c:pt idx="99">
                  <c:v>95.281348186497382</c:v>
                </c:pt>
                <c:pt idx="100">
                  <c:v>95.315741200705617</c:v>
                </c:pt>
                <c:pt idx="101">
                  <c:v>95.346444750701011</c:v>
                </c:pt>
                <c:pt idx="102">
                  <c:v>95.354224164167377</c:v>
                </c:pt>
                <c:pt idx="103">
                  <c:v>95.414564775879541</c:v>
                </c:pt>
                <c:pt idx="104">
                  <c:v>95.522041473831536</c:v>
                </c:pt>
                <c:pt idx="105">
                  <c:v>95.530867751491868</c:v>
                </c:pt>
                <c:pt idx="106">
                  <c:v>95.55761865267803</c:v>
                </c:pt>
                <c:pt idx="107">
                  <c:v>95.682218954728441</c:v>
                </c:pt>
                <c:pt idx="108">
                  <c:v>95.757482096118636</c:v>
                </c:pt>
                <c:pt idx="109">
                  <c:v>95.798974199006366</c:v>
                </c:pt>
                <c:pt idx="110">
                  <c:v>95.803948268190183</c:v>
                </c:pt>
                <c:pt idx="111">
                  <c:v>95.82997852643382</c:v>
                </c:pt>
                <c:pt idx="112">
                  <c:v>95.840589854822568</c:v>
                </c:pt>
                <c:pt idx="113">
                  <c:v>95.936187347405081</c:v>
                </c:pt>
                <c:pt idx="114">
                  <c:v>95.974462557381088</c:v>
                </c:pt>
                <c:pt idx="115">
                  <c:v>95.981420499467546</c:v>
                </c:pt>
                <c:pt idx="116">
                  <c:v>95.986811495748142</c:v>
                </c:pt>
                <c:pt idx="117">
                  <c:v>96.046330358165037</c:v>
                </c:pt>
                <c:pt idx="118">
                  <c:v>96.116675353082044</c:v>
                </c:pt>
                <c:pt idx="119">
                  <c:v>96.162305776625089</c:v>
                </c:pt>
                <c:pt idx="120">
                  <c:v>96.173789637696729</c:v>
                </c:pt>
                <c:pt idx="121">
                  <c:v>96.197250241087957</c:v>
                </c:pt>
                <c:pt idx="122">
                  <c:v>96.219650780100494</c:v>
                </c:pt>
                <c:pt idx="123">
                  <c:v>96.321531357237333</c:v>
                </c:pt>
                <c:pt idx="124">
                  <c:v>96.326812122120913</c:v>
                </c:pt>
                <c:pt idx="125">
                  <c:v>96.342210140728653</c:v>
                </c:pt>
                <c:pt idx="126">
                  <c:v>96.416454505381992</c:v>
                </c:pt>
                <c:pt idx="127">
                  <c:v>96.496776846666151</c:v>
                </c:pt>
                <c:pt idx="128">
                  <c:v>96.582835711373946</c:v>
                </c:pt>
                <c:pt idx="129">
                  <c:v>96.627978508973484</c:v>
                </c:pt>
                <c:pt idx="130">
                  <c:v>96.648073750648521</c:v>
                </c:pt>
                <c:pt idx="131">
                  <c:v>96.724752663500524</c:v>
                </c:pt>
                <c:pt idx="132">
                  <c:v>96.748462560920984</c:v>
                </c:pt>
                <c:pt idx="133">
                  <c:v>96.804588028851015</c:v>
                </c:pt>
                <c:pt idx="134">
                  <c:v>96.859230812547466</c:v>
                </c:pt>
                <c:pt idx="135">
                  <c:v>96.959231571189804</c:v>
                </c:pt>
                <c:pt idx="136">
                  <c:v>96.982501601814903</c:v>
                </c:pt>
                <c:pt idx="137">
                  <c:v>96.983982183412962</c:v>
                </c:pt>
                <c:pt idx="138">
                  <c:v>96.987353048010235</c:v>
                </c:pt>
                <c:pt idx="139">
                  <c:v>97.002724987807142</c:v>
                </c:pt>
                <c:pt idx="140">
                  <c:v>97.098020195339132</c:v>
                </c:pt>
                <c:pt idx="141">
                  <c:v>97.123570750286305</c:v>
                </c:pt>
                <c:pt idx="142">
                  <c:v>97.140099933413182</c:v>
                </c:pt>
                <c:pt idx="143">
                  <c:v>97.146869157294958</c:v>
                </c:pt>
                <c:pt idx="144">
                  <c:v>97.146869157294958</c:v>
                </c:pt>
                <c:pt idx="145">
                  <c:v>97.223096361443083</c:v>
                </c:pt>
                <c:pt idx="146">
                  <c:v>97.227760931442788</c:v>
                </c:pt>
                <c:pt idx="147">
                  <c:v>97.229689125238522</c:v>
                </c:pt>
                <c:pt idx="148">
                  <c:v>97.278401340512431</c:v>
                </c:pt>
                <c:pt idx="149">
                  <c:v>97.295575771586286</c:v>
                </c:pt>
                <c:pt idx="150">
                  <c:v>97.416975314621467</c:v>
                </c:pt>
                <c:pt idx="151">
                  <c:v>97.493345228427145</c:v>
                </c:pt>
                <c:pt idx="152">
                  <c:v>97.501202921041425</c:v>
                </c:pt>
                <c:pt idx="153">
                  <c:v>97.525849518373377</c:v>
                </c:pt>
                <c:pt idx="154">
                  <c:v>97.679499674015858</c:v>
                </c:pt>
                <c:pt idx="155">
                  <c:v>97.697754962058951</c:v>
                </c:pt>
                <c:pt idx="156">
                  <c:v>97.732457049039297</c:v>
                </c:pt>
                <c:pt idx="157">
                  <c:v>97.7884647865299</c:v>
                </c:pt>
                <c:pt idx="158">
                  <c:v>97.799873191279545</c:v>
                </c:pt>
                <c:pt idx="159">
                  <c:v>97.833644882432978</c:v>
                </c:pt>
                <c:pt idx="160">
                  <c:v>97.868961210798346</c:v>
                </c:pt>
                <c:pt idx="161">
                  <c:v>97.872186167473984</c:v>
                </c:pt>
                <c:pt idx="162">
                  <c:v>97.874089186523122</c:v>
                </c:pt>
                <c:pt idx="163">
                  <c:v>97.915837718459358</c:v>
                </c:pt>
                <c:pt idx="164">
                  <c:v>97.975386953283575</c:v>
                </c:pt>
                <c:pt idx="165">
                  <c:v>97.977378627584244</c:v>
                </c:pt>
                <c:pt idx="166">
                  <c:v>97.979987881775102</c:v>
                </c:pt>
                <c:pt idx="167">
                  <c:v>97.982099924084991</c:v>
                </c:pt>
                <c:pt idx="168">
                  <c:v>98.055956264215325</c:v>
                </c:pt>
                <c:pt idx="169">
                  <c:v>98.059590469586738</c:v>
                </c:pt>
                <c:pt idx="170">
                  <c:v>98.062175526098869</c:v>
                </c:pt>
                <c:pt idx="171">
                  <c:v>98.083196123613632</c:v>
                </c:pt>
                <c:pt idx="172">
                  <c:v>98.084824706748819</c:v>
                </c:pt>
                <c:pt idx="173">
                  <c:v>98.159904951395305</c:v>
                </c:pt>
                <c:pt idx="174">
                  <c:v>98.231188392049987</c:v>
                </c:pt>
                <c:pt idx="175">
                  <c:v>98.233800591481668</c:v>
                </c:pt>
                <c:pt idx="176">
                  <c:v>98.266360098958685</c:v>
                </c:pt>
                <c:pt idx="177">
                  <c:v>98.295152789190482</c:v>
                </c:pt>
                <c:pt idx="178">
                  <c:v>98.333484015360384</c:v>
                </c:pt>
                <c:pt idx="179">
                  <c:v>98.337999968490521</c:v>
                </c:pt>
                <c:pt idx="180">
                  <c:v>98.370992391916445</c:v>
                </c:pt>
                <c:pt idx="181">
                  <c:v>98.390916686003209</c:v>
                </c:pt>
                <c:pt idx="182">
                  <c:v>98.461774835691202</c:v>
                </c:pt>
                <c:pt idx="183">
                  <c:v>98.477005122414639</c:v>
                </c:pt>
                <c:pt idx="184">
                  <c:v>98.492378819455169</c:v>
                </c:pt>
                <c:pt idx="185">
                  <c:v>98.507328882163208</c:v>
                </c:pt>
                <c:pt idx="186">
                  <c:v>98.534239298864875</c:v>
                </c:pt>
                <c:pt idx="187">
                  <c:v>98.587516140828839</c:v>
                </c:pt>
                <c:pt idx="188">
                  <c:v>98.642616234384604</c:v>
                </c:pt>
                <c:pt idx="189">
                  <c:v>98.673729509907361</c:v>
                </c:pt>
                <c:pt idx="190">
                  <c:v>98.679735238250345</c:v>
                </c:pt>
                <c:pt idx="191">
                  <c:v>98.736203192579254</c:v>
                </c:pt>
                <c:pt idx="192">
                  <c:v>98.758428633613406</c:v>
                </c:pt>
                <c:pt idx="193">
                  <c:v>98.812468748725919</c:v>
                </c:pt>
                <c:pt idx="194">
                  <c:v>98.829743107112591</c:v>
                </c:pt>
                <c:pt idx="195">
                  <c:v>98.851822137585032</c:v>
                </c:pt>
                <c:pt idx="196">
                  <c:v>99.001485718756911</c:v>
                </c:pt>
                <c:pt idx="197">
                  <c:v>99.00339829609932</c:v>
                </c:pt>
                <c:pt idx="198">
                  <c:v>99.121065136294092</c:v>
                </c:pt>
                <c:pt idx="199">
                  <c:v>99.132401262098483</c:v>
                </c:pt>
                <c:pt idx="200">
                  <c:v>99.134031580281331</c:v>
                </c:pt>
                <c:pt idx="201">
                  <c:v>99.13806007187948</c:v>
                </c:pt>
                <c:pt idx="202">
                  <c:v>99.276559007288952</c:v>
                </c:pt>
                <c:pt idx="203">
                  <c:v>99.291956530280601</c:v>
                </c:pt>
                <c:pt idx="204">
                  <c:v>99.308002280923546</c:v>
                </c:pt>
                <c:pt idx="205">
                  <c:v>99.338512317935439</c:v>
                </c:pt>
                <c:pt idx="206">
                  <c:v>99.348333067167516</c:v>
                </c:pt>
                <c:pt idx="207">
                  <c:v>99.368153274174389</c:v>
                </c:pt>
                <c:pt idx="208">
                  <c:v>99.418495407911806</c:v>
                </c:pt>
                <c:pt idx="209">
                  <c:v>99.422848851194559</c:v>
                </c:pt>
                <c:pt idx="210">
                  <c:v>99.491351233778246</c:v>
                </c:pt>
                <c:pt idx="211">
                  <c:v>99.500929194253388</c:v>
                </c:pt>
                <c:pt idx="212">
                  <c:v>99.528804163578243</c:v>
                </c:pt>
                <c:pt idx="213">
                  <c:v>99.52940402043717</c:v>
                </c:pt>
                <c:pt idx="214">
                  <c:v>99.569419618381318</c:v>
                </c:pt>
                <c:pt idx="215">
                  <c:v>99.593552884636736</c:v>
                </c:pt>
                <c:pt idx="216">
                  <c:v>99.627825887204352</c:v>
                </c:pt>
                <c:pt idx="217">
                  <c:v>99.632327056902085</c:v>
                </c:pt>
                <c:pt idx="218">
                  <c:v>99.660796263950715</c:v>
                </c:pt>
                <c:pt idx="219">
                  <c:v>99.671381406037952</c:v>
                </c:pt>
                <c:pt idx="220">
                  <c:v>99.682300760658222</c:v>
                </c:pt>
                <c:pt idx="221">
                  <c:v>99.69491600578111</c:v>
                </c:pt>
                <c:pt idx="222">
                  <c:v>99.753174925374609</c:v>
                </c:pt>
                <c:pt idx="223">
                  <c:v>99.808560948512081</c:v>
                </c:pt>
                <c:pt idx="224">
                  <c:v>99.920547333254177</c:v>
                </c:pt>
                <c:pt idx="225">
                  <c:v>99.935184070972355</c:v>
                </c:pt>
                <c:pt idx="226">
                  <c:v>100.01375012618732</c:v>
                </c:pt>
                <c:pt idx="227">
                  <c:v>100.08043952338896</c:v>
                </c:pt>
                <c:pt idx="228">
                  <c:v>100.09813059576346</c:v>
                </c:pt>
                <c:pt idx="229">
                  <c:v>100.13524725865811</c:v>
                </c:pt>
                <c:pt idx="230">
                  <c:v>100.19498886756601</c:v>
                </c:pt>
                <c:pt idx="231">
                  <c:v>100.21544853328261</c:v>
                </c:pt>
                <c:pt idx="232">
                  <c:v>100.24029342077503</c:v>
                </c:pt>
                <c:pt idx="233">
                  <c:v>100.2405217859157</c:v>
                </c:pt>
                <c:pt idx="234">
                  <c:v>100.25115265454761</c:v>
                </c:pt>
                <c:pt idx="235">
                  <c:v>100.26452120475876</c:v>
                </c:pt>
                <c:pt idx="236">
                  <c:v>100.27656888218581</c:v>
                </c:pt>
                <c:pt idx="237">
                  <c:v>100.34198300201358</c:v>
                </c:pt>
                <c:pt idx="238">
                  <c:v>100.41448250519684</c:v>
                </c:pt>
                <c:pt idx="239">
                  <c:v>100.4405411424687</c:v>
                </c:pt>
                <c:pt idx="240">
                  <c:v>100.50586593114946</c:v>
                </c:pt>
                <c:pt idx="241">
                  <c:v>100.63151554983641</c:v>
                </c:pt>
                <c:pt idx="242">
                  <c:v>100.6456759844471</c:v>
                </c:pt>
                <c:pt idx="243">
                  <c:v>100.67245035148063</c:v>
                </c:pt>
                <c:pt idx="244">
                  <c:v>100.68935490191177</c:v>
                </c:pt>
                <c:pt idx="245">
                  <c:v>100.73194293544763</c:v>
                </c:pt>
                <c:pt idx="246">
                  <c:v>100.73332367452238</c:v>
                </c:pt>
                <c:pt idx="247">
                  <c:v>100.76700688936745</c:v>
                </c:pt>
                <c:pt idx="248">
                  <c:v>100.79596261259914</c:v>
                </c:pt>
                <c:pt idx="249">
                  <c:v>100.80479138966392</c:v>
                </c:pt>
                <c:pt idx="250">
                  <c:v>100.80526988169687</c:v>
                </c:pt>
                <c:pt idx="251">
                  <c:v>100.96927149782832</c:v>
                </c:pt>
                <c:pt idx="252">
                  <c:v>101.08696169792147</c:v>
                </c:pt>
                <c:pt idx="253">
                  <c:v>101.10786418530554</c:v>
                </c:pt>
                <c:pt idx="254">
                  <c:v>101.22252134531405</c:v>
                </c:pt>
                <c:pt idx="255">
                  <c:v>101.23030428199853</c:v>
                </c:pt>
                <c:pt idx="256">
                  <c:v>101.23152546333998</c:v>
                </c:pt>
                <c:pt idx="257">
                  <c:v>101.30868381652911</c:v>
                </c:pt>
                <c:pt idx="258">
                  <c:v>101.3480690000972</c:v>
                </c:pt>
                <c:pt idx="259">
                  <c:v>101.3742983783754</c:v>
                </c:pt>
                <c:pt idx="260">
                  <c:v>101.37634213694254</c:v>
                </c:pt>
                <c:pt idx="261">
                  <c:v>101.39154496859528</c:v>
                </c:pt>
                <c:pt idx="262">
                  <c:v>101.40232493053347</c:v>
                </c:pt>
                <c:pt idx="263">
                  <c:v>101.40550178449688</c:v>
                </c:pt>
                <c:pt idx="264">
                  <c:v>101.40818382687141</c:v>
                </c:pt>
                <c:pt idx="265">
                  <c:v>101.45773811192896</c:v>
                </c:pt>
                <c:pt idx="266">
                  <c:v>101.48469056146492</c:v>
                </c:pt>
                <c:pt idx="267">
                  <c:v>101.49976123276512</c:v>
                </c:pt>
                <c:pt idx="268">
                  <c:v>101.55184451025389</c:v>
                </c:pt>
                <c:pt idx="269">
                  <c:v>101.58460377839238</c:v>
                </c:pt>
                <c:pt idx="270">
                  <c:v>101.64009497888554</c:v>
                </c:pt>
                <c:pt idx="271">
                  <c:v>101.65083168154894</c:v>
                </c:pt>
                <c:pt idx="272">
                  <c:v>101.69234052551805</c:v>
                </c:pt>
                <c:pt idx="273">
                  <c:v>101.69551824766734</c:v>
                </c:pt>
                <c:pt idx="274">
                  <c:v>101.70875830231317</c:v>
                </c:pt>
                <c:pt idx="275">
                  <c:v>101.74197040902671</c:v>
                </c:pt>
                <c:pt idx="276">
                  <c:v>101.80753214664149</c:v>
                </c:pt>
                <c:pt idx="277">
                  <c:v>101.84569628170975</c:v>
                </c:pt>
                <c:pt idx="278">
                  <c:v>101.84944310222339</c:v>
                </c:pt>
                <c:pt idx="279">
                  <c:v>101.94110118031259</c:v>
                </c:pt>
                <c:pt idx="280">
                  <c:v>101.94149099800822</c:v>
                </c:pt>
                <c:pt idx="281">
                  <c:v>102.02885926259769</c:v>
                </c:pt>
                <c:pt idx="282">
                  <c:v>102.03427915392328</c:v>
                </c:pt>
                <c:pt idx="283">
                  <c:v>102.11180956682841</c:v>
                </c:pt>
                <c:pt idx="284">
                  <c:v>102.12080739471268</c:v>
                </c:pt>
                <c:pt idx="285">
                  <c:v>102.12083912981429</c:v>
                </c:pt>
                <c:pt idx="286">
                  <c:v>102.12666435157162</c:v>
                </c:pt>
                <c:pt idx="287">
                  <c:v>102.14238690246715</c:v>
                </c:pt>
                <c:pt idx="288">
                  <c:v>102.18192819393502</c:v>
                </c:pt>
                <c:pt idx="289">
                  <c:v>102.19960683266123</c:v>
                </c:pt>
                <c:pt idx="290">
                  <c:v>102.20583019096864</c:v>
                </c:pt>
                <c:pt idx="291">
                  <c:v>102.29070660424961</c:v>
                </c:pt>
                <c:pt idx="292">
                  <c:v>102.31730477705375</c:v>
                </c:pt>
                <c:pt idx="293">
                  <c:v>102.34555069865256</c:v>
                </c:pt>
                <c:pt idx="294">
                  <c:v>102.36178335042906</c:v>
                </c:pt>
                <c:pt idx="295">
                  <c:v>102.37431647729552</c:v>
                </c:pt>
                <c:pt idx="296">
                  <c:v>102.39040007051504</c:v>
                </c:pt>
                <c:pt idx="297">
                  <c:v>102.397031820761</c:v>
                </c:pt>
                <c:pt idx="298">
                  <c:v>102.40378238560372</c:v>
                </c:pt>
                <c:pt idx="299">
                  <c:v>102.46870424833419</c:v>
                </c:pt>
                <c:pt idx="300">
                  <c:v>102.50355401127295</c:v>
                </c:pt>
                <c:pt idx="301">
                  <c:v>102.5161306588396</c:v>
                </c:pt>
                <c:pt idx="302">
                  <c:v>102.58768277110281</c:v>
                </c:pt>
                <c:pt idx="303">
                  <c:v>102.59189468476359</c:v>
                </c:pt>
                <c:pt idx="304">
                  <c:v>102.59833582304871</c:v>
                </c:pt>
                <c:pt idx="305">
                  <c:v>102.60207556875297</c:v>
                </c:pt>
                <c:pt idx="306">
                  <c:v>102.66764888930076</c:v>
                </c:pt>
                <c:pt idx="307">
                  <c:v>102.72276281619239</c:v>
                </c:pt>
                <c:pt idx="308">
                  <c:v>102.79735403462259</c:v>
                </c:pt>
                <c:pt idx="309">
                  <c:v>102.83643872335615</c:v>
                </c:pt>
                <c:pt idx="310">
                  <c:v>102.84049010722502</c:v>
                </c:pt>
                <c:pt idx="311">
                  <c:v>102.9339981455192</c:v>
                </c:pt>
                <c:pt idx="312">
                  <c:v>102.96985638518089</c:v>
                </c:pt>
                <c:pt idx="313">
                  <c:v>102.97087404895264</c:v>
                </c:pt>
                <c:pt idx="314">
                  <c:v>102.99296328659149</c:v>
                </c:pt>
                <c:pt idx="315">
                  <c:v>102.99325883428968</c:v>
                </c:pt>
                <c:pt idx="316">
                  <c:v>103.01221303992793</c:v>
                </c:pt>
                <c:pt idx="317">
                  <c:v>103.09977474897576</c:v>
                </c:pt>
                <c:pt idx="318">
                  <c:v>103.14995201122925</c:v>
                </c:pt>
                <c:pt idx="319">
                  <c:v>103.15683292211895</c:v>
                </c:pt>
                <c:pt idx="320">
                  <c:v>103.17328387920661</c:v>
                </c:pt>
                <c:pt idx="321">
                  <c:v>103.17716679457494</c:v>
                </c:pt>
                <c:pt idx="322">
                  <c:v>103.18372447888933</c:v>
                </c:pt>
                <c:pt idx="323">
                  <c:v>103.20316993875198</c:v>
                </c:pt>
                <c:pt idx="324">
                  <c:v>103.20663446209501</c:v>
                </c:pt>
                <c:pt idx="325">
                  <c:v>103.21184781754083</c:v>
                </c:pt>
                <c:pt idx="326">
                  <c:v>103.24972608057064</c:v>
                </c:pt>
                <c:pt idx="327">
                  <c:v>103.2541358247781</c:v>
                </c:pt>
                <c:pt idx="328">
                  <c:v>103.25520325151498</c:v>
                </c:pt>
                <c:pt idx="329">
                  <c:v>103.30407959939768</c:v>
                </c:pt>
                <c:pt idx="330">
                  <c:v>103.36651243240297</c:v>
                </c:pt>
                <c:pt idx="331">
                  <c:v>103.37378818044543</c:v>
                </c:pt>
                <c:pt idx="332">
                  <c:v>103.44920687045493</c:v>
                </c:pt>
                <c:pt idx="333">
                  <c:v>103.48230220096598</c:v>
                </c:pt>
                <c:pt idx="334">
                  <c:v>103.49551305322866</c:v>
                </c:pt>
                <c:pt idx="335">
                  <c:v>103.51131048474164</c:v>
                </c:pt>
                <c:pt idx="336">
                  <c:v>103.52649933571088</c:v>
                </c:pt>
                <c:pt idx="337">
                  <c:v>103.55593504725795</c:v>
                </c:pt>
                <c:pt idx="338">
                  <c:v>103.71596814345918</c:v>
                </c:pt>
                <c:pt idx="339">
                  <c:v>103.81155352187776</c:v>
                </c:pt>
                <c:pt idx="340">
                  <c:v>103.82562197172378</c:v>
                </c:pt>
                <c:pt idx="341">
                  <c:v>103.82568281710256</c:v>
                </c:pt>
                <c:pt idx="342">
                  <c:v>103.94594431021679</c:v>
                </c:pt>
                <c:pt idx="343">
                  <c:v>103.98926227663773</c:v>
                </c:pt>
                <c:pt idx="344">
                  <c:v>104.04600359919695</c:v>
                </c:pt>
                <c:pt idx="345">
                  <c:v>104.06413954170847</c:v>
                </c:pt>
                <c:pt idx="346">
                  <c:v>104.06509938213631</c:v>
                </c:pt>
                <c:pt idx="347">
                  <c:v>104.06590960964741</c:v>
                </c:pt>
                <c:pt idx="348">
                  <c:v>104.13349150928282</c:v>
                </c:pt>
                <c:pt idx="349">
                  <c:v>104.1447828275131</c:v>
                </c:pt>
                <c:pt idx="350">
                  <c:v>104.1686048793094</c:v>
                </c:pt>
                <c:pt idx="351">
                  <c:v>104.17486578740397</c:v>
                </c:pt>
                <c:pt idx="352">
                  <c:v>104.19318854344083</c:v>
                </c:pt>
                <c:pt idx="353">
                  <c:v>104.21463012532011</c:v>
                </c:pt>
                <c:pt idx="354">
                  <c:v>104.26517251485302</c:v>
                </c:pt>
                <c:pt idx="355">
                  <c:v>104.29638932951288</c:v>
                </c:pt>
                <c:pt idx="356">
                  <c:v>104.29854733769288</c:v>
                </c:pt>
                <c:pt idx="357">
                  <c:v>104.30377606649998</c:v>
                </c:pt>
                <c:pt idx="358">
                  <c:v>104.3173683628052</c:v>
                </c:pt>
                <c:pt idx="359">
                  <c:v>104.33787520697531</c:v>
                </c:pt>
                <c:pt idx="360">
                  <c:v>104.38671713717615</c:v>
                </c:pt>
                <c:pt idx="361">
                  <c:v>104.39500688563585</c:v>
                </c:pt>
                <c:pt idx="362">
                  <c:v>104.39582101066615</c:v>
                </c:pt>
                <c:pt idx="363">
                  <c:v>104.41053767450779</c:v>
                </c:pt>
                <c:pt idx="364">
                  <c:v>104.52706952277865</c:v>
                </c:pt>
                <c:pt idx="365">
                  <c:v>104.53474393062957</c:v>
                </c:pt>
                <c:pt idx="366">
                  <c:v>104.58514636107427</c:v>
                </c:pt>
                <c:pt idx="367">
                  <c:v>104.60813299831359</c:v>
                </c:pt>
                <c:pt idx="368">
                  <c:v>104.72289393782678</c:v>
                </c:pt>
                <c:pt idx="369">
                  <c:v>104.73748807724476</c:v>
                </c:pt>
                <c:pt idx="370">
                  <c:v>104.78174126212822</c:v>
                </c:pt>
                <c:pt idx="371">
                  <c:v>104.80343083242582</c:v>
                </c:pt>
                <c:pt idx="372">
                  <c:v>104.81704674065759</c:v>
                </c:pt>
                <c:pt idx="373">
                  <c:v>104.8264480087055</c:v>
                </c:pt>
                <c:pt idx="374">
                  <c:v>104.91419522194943</c:v>
                </c:pt>
                <c:pt idx="375">
                  <c:v>105.02175239138121</c:v>
                </c:pt>
                <c:pt idx="376">
                  <c:v>105.02559810756186</c:v>
                </c:pt>
                <c:pt idx="377">
                  <c:v>105.02831278336716</c:v>
                </c:pt>
                <c:pt idx="378">
                  <c:v>105.06043667744713</c:v>
                </c:pt>
                <c:pt idx="379">
                  <c:v>105.0657805182378</c:v>
                </c:pt>
                <c:pt idx="380">
                  <c:v>105.08637570720981</c:v>
                </c:pt>
                <c:pt idx="381">
                  <c:v>105.09604865439032</c:v>
                </c:pt>
                <c:pt idx="382">
                  <c:v>105.12389629491746</c:v>
                </c:pt>
                <c:pt idx="383">
                  <c:v>105.18355384772427</c:v>
                </c:pt>
                <c:pt idx="384">
                  <c:v>105.22360608148307</c:v>
                </c:pt>
                <c:pt idx="385">
                  <c:v>105.22388346175781</c:v>
                </c:pt>
                <c:pt idx="386">
                  <c:v>105.23061380396604</c:v>
                </c:pt>
                <c:pt idx="387">
                  <c:v>105.30201177893575</c:v>
                </c:pt>
                <c:pt idx="388">
                  <c:v>105.30644828022861</c:v>
                </c:pt>
                <c:pt idx="389">
                  <c:v>105.41176388303836</c:v>
                </c:pt>
                <c:pt idx="390">
                  <c:v>105.41288260283417</c:v>
                </c:pt>
                <c:pt idx="391">
                  <c:v>105.44497456239456</c:v>
                </c:pt>
                <c:pt idx="392">
                  <c:v>105.46304391563521</c:v>
                </c:pt>
                <c:pt idx="393">
                  <c:v>105.50726026947714</c:v>
                </c:pt>
                <c:pt idx="394">
                  <c:v>105.64335611688476</c:v>
                </c:pt>
                <c:pt idx="395">
                  <c:v>105.6653792981535</c:v>
                </c:pt>
                <c:pt idx="396">
                  <c:v>105.71925377675954</c:v>
                </c:pt>
                <c:pt idx="397">
                  <c:v>105.72157882256006</c:v>
                </c:pt>
                <c:pt idx="398">
                  <c:v>105.79699533012881</c:v>
                </c:pt>
                <c:pt idx="399">
                  <c:v>105.81000522986352</c:v>
                </c:pt>
                <c:pt idx="400">
                  <c:v>105.86990824923247</c:v>
                </c:pt>
                <c:pt idx="401">
                  <c:v>105.87405115785972</c:v>
                </c:pt>
                <c:pt idx="402">
                  <c:v>105.91826127040684</c:v>
                </c:pt>
                <c:pt idx="403">
                  <c:v>105.94960025791734</c:v>
                </c:pt>
                <c:pt idx="404">
                  <c:v>105.95320499297705</c:v>
                </c:pt>
                <c:pt idx="405">
                  <c:v>105.98206983941053</c:v>
                </c:pt>
                <c:pt idx="406">
                  <c:v>105.99095983736304</c:v>
                </c:pt>
                <c:pt idx="407">
                  <c:v>105.99988820935188</c:v>
                </c:pt>
                <c:pt idx="408">
                  <c:v>106.01091946675466</c:v>
                </c:pt>
                <c:pt idx="409">
                  <c:v>106.16567805478104</c:v>
                </c:pt>
                <c:pt idx="410">
                  <c:v>106.19922174196049</c:v>
                </c:pt>
                <c:pt idx="411">
                  <c:v>106.20499680659744</c:v>
                </c:pt>
                <c:pt idx="412">
                  <c:v>106.24293906601733</c:v>
                </c:pt>
                <c:pt idx="413">
                  <c:v>106.25059512492108</c:v>
                </c:pt>
                <c:pt idx="414">
                  <c:v>106.3106584546038</c:v>
                </c:pt>
                <c:pt idx="415">
                  <c:v>106.3161113677068</c:v>
                </c:pt>
                <c:pt idx="416">
                  <c:v>106.34537591937541</c:v>
                </c:pt>
                <c:pt idx="417">
                  <c:v>106.39960858987691</c:v>
                </c:pt>
                <c:pt idx="418">
                  <c:v>106.41924674799442</c:v>
                </c:pt>
                <c:pt idx="419">
                  <c:v>106.46684762227883</c:v>
                </c:pt>
                <c:pt idx="420">
                  <c:v>106.49100160460162</c:v>
                </c:pt>
                <c:pt idx="421">
                  <c:v>106.5462066295127</c:v>
                </c:pt>
                <c:pt idx="422">
                  <c:v>106.56578900214197</c:v>
                </c:pt>
                <c:pt idx="423">
                  <c:v>106.59140378418712</c:v>
                </c:pt>
                <c:pt idx="424">
                  <c:v>106.62012065353376</c:v>
                </c:pt>
                <c:pt idx="425">
                  <c:v>106.66969827532974</c:v>
                </c:pt>
                <c:pt idx="426">
                  <c:v>106.67325641624603</c:v>
                </c:pt>
                <c:pt idx="427">
                  <c:v>106.74735002925904</c:v>
                </c:pt>
                <c:pt idx="428">
                  <c:v>106.79288747012835</c:v>
                </c:pt>
                <c:pt idx="429">
                  <c:v>106.79634219726064</c:v>
                </c:pt>
                <c:pt idx="430">
                  <c:v>106.82148671476578</c:v>
                </c:pt>
                <c:pt idx="431">
                  <c:v>106.83282340165506</c:v>
                </c:pt>
                <c:pt idx="432">
                  <c:v>106.8824659738532</c:v>
                </c:pt>
                <c:pt idx="433">
                  <c:v>106.90040345620659</c:v>
                </c:pt>
                <c:pt idx="434">
                  <c:v>106.95558895258293</c:v>
                </c:pt>
                <c:pt idx="435">
                  <c:v>106.98577574179556</c:v>
                </c:pt>
                <c:pt idx="436">
                  <c:v>107.03714697667837</c:v>
                </c:pt>
                <c:pt idx="437">
                  <c:v>107.08203811794118</c:v>
                </c:pt>
                <c:pt idx="438">
                  <c:v>107.09490159398607</c:v>
                </c:pt>
                <c:pt idx="439">
                  <c:v>107.13659414755095</c:v>
                </c:pt>
                <c:pt idx="440">
                  <c:v>107.18301691115975</c:v>
                </c:pt>
                <c:pt idx="441">
                  <c:v>107.25369921202454</c:v>
                </c:pt>
                <c:pt idx="442">
                  <c:v>107.32101064275125</c:v>
                </c:pt>
                <c:pt idx="443">
                  <c:v>107.3215907912615</c:v>
                </c:pt>
                <c:pt idx="444">
                  <c:v>107.32599254718733</c:v>
                </c:pt>
                <c:pt idx="445">
                  <c:v>107.3277879475975</c:v>
                </c:pt>
                <c:pt idx="446">
                  <c:v>107.33359404626177</c:v>
                </c:pt>
                <c:pt idx="447">
                  <c:v>107.35733868845089</c:v>
                </c:pt>
                <c:pt idx="448">
                  <c:v>107.47942945082329</c:v>
                </c:pt>
                <c:pt idx="449">
                  <c:v>107.52426918628552</c:v>
                </c:pt>
                <c:pt idx="450">
                  <c:v>107.59230562621347</c:v>
                </c:pt>
                <c:pt idx="451">
                  <c:v>107.59646070003257</c:v>
                </c:pt>
                <c:pt idx="452">
                  <c:v>107.60167325556601</c:v>
                </c:pt>
                <c:pt idx="453">
                  <c:v>107.61124845587254</c:v>
                </c:pt>
                <c:pt idx="454">
                  <c:v>107.67775895878053</c:v>
                </c:pt>
                <c:pt idx="455">
                  <c:v>107.70467767309792</c:v>
                </c:pt>
                <c:pt idx="456">
                  <c:v>107.72523617881404</c:v>
                </c:pt>
                <c:pt idx="457">
                  <c:v>107.74880837031978</c:v>
                </c:pt>
                <c:pt idx="458">
                  <c:v>107.79729000033085</c:v>
                </c:pt>
                <c:pt idx="459">
                  <c:v>107.80624871096761</c:v>
                </c:pt>
                <c:pt idx="460">
                  <c:v>107.84879927730134</c:v>
                </c:pt>
                <c:pt idx="461">
                  <c:v>107.88139179013355</c:v>
                </c:pt>
                <c:pt idx="462">
                  <c:v>107.89757280263643</c:v>
                </c:pt>
                <c:pt idx="463">
                  <c:v>107.92247766988777</c:v>
                </c:pt>
                <c:pt idx="464">
                  <c:v>107.92823758121912</c:v>
                </c:pt>
                <c:pt idx="465">
                  <c:v>107.97062948592811</c:v>
                </c:pt>
                <c:pt idx="466">
                  <c:v>107.97651603641327</c:v>
                </c:pt>
                <c:pt idx="467">
                  <c:v>107.97915217960389</c:v>
                </c:pt>
                <c:pt idx="468">
                  <c:v>107.98536265967428</c:v>
                </c:pt>
                <c:pt idx="469">
                  <c:v>108.01362501157624</c:v>
                </c:pt>
                <c:pt idx="470">
                  <c:v>108.02067339933159</c:v>
                </c:pt>
                <c:pt idx="471">
                  <c:v>108.039406748649</c:v>
                </c:pt>
                <c:pt idx="472">
                  <c:v>108.05494301202947</c:v>
                </c:pt>
                <c:pt idx="473">
                  <c:v>108.05974642710359</c:v>
                </c:pt>
                <c:pt idx="474">
                  <c:v>108.0844624844311</c:v>
                </c:pt>
                <c:pt idx="475">
                  <c:v>108.09144368310358</c:v>
                </c:pt>
                <c:pt idx="476">
                  <c:v>108.11339789250783</c:v>
                </c:pt>
                <c:pt idx="477">
                  <c:v>108.12012731646939</c:v>
                </c:pt>
                <c:pt idx="478">
                  <c:v>108.14716534370189</c:v>
                </c:pt>
                <c:pt idx="479">
                  <c:v>108.1628995458784</c:v>
                </c:pt>
                <c:pt idx="480">
                  <c:v>108.19214831842758</c:v>
                </c:pt>
                <c:pt idx="481">
                  <c:v>108.20183339819394</c:v>
                </c:pt>
                <c:pt idx="482">
                  <c:v>108.21192556960156</c:v>
                </c:pt>
                <c:pt idx="483">
                  <c:v>108.2389711274501</c:v>
                </c:pt>
                <c:pt idx="484">
                  <c:v>108.24111608625518</c:v>
                </c:pt>
                <c:pt idx="485">
                  <c:v>108.24932021924623</c:v>
                </c:pt>
                <c:pt idx="486">
                  <c:v>108.31737836523082</c:v>
                </c:pt>
                <c:pt idx="487">
                  <c:v>108.34165592470971</c:v>
                </c:pt>
                <c:pt idx="488">
                  <c:v>108.3448863582091</c:v>
                </c:pt>
                <c:pt idx="489">
                  <c:v>108.39315331620334</c:v>
                </c:pt>
                <c:pt idx="490">
                  <c:v>108.41383732030552</c:v>
                </c:pt>
                <c:pt idx="491">
                  <c:v>108.44620435079287</c:v>
                </c:pt>
                <c:pt idx="492">
                  <c:v>108.45673093368615</c:v>
                </c:pt>
                <c:pt idx="493">
                  <c:v>108.45886386387583</c:v>
                </c:pt>
                <c:pt idx="494">
                  <c:v>108.498885696234</c:v>
                </c:pt>
                <c:pt idx="495">
                  <c:v>108.49967621989228</c:v>
                </c:pt>
                <c:pt idx="496">
                  <c:v>108.51338498269261</c:v>
                </c:pt>
                <c:pt idx="497">
                  <c:v>108.51769875658914</c:v>
                </c:pt>
                <c:pt idx="498">
                  <c:v>108.53794707033258</c:v>
                </c:pt>
                <c:pt idx="499">
                  <c:v>108.60795650742534</c:v>
                </c:pt>
                <c:pt idx="500">
                  <c:v>108.63744794899402</c:v>
                </c:pt>
                <c:pt idx="501">
                  <c:v>108.66776802786357</c:v>
                </c:pt>
                <c:pt idx="502">
                  <c:v>108.74869437251687</c:v>
                </c:pt>
                <c:pt idx="503">
                  <c:v>108.75526088064498</c:v>
                </c:pt>
                <c:pt idx="504">
                  <c:v>108.77937538484129</c:v>
                </c:pt>
                <c:pt idx="505">
                  <c:v>108.82096329703454</c:v>
                </c:pt>
                <c:pt idx="506">
                  <c:v>108.84035050539788</c:v>
                </c:pt>
                <c:pt idx="507">
                  <c:v>108.90358952965465</c:v>
                </c:pt>
                <c:pt idx="508">
                  <c:v>108.97163191278824</c:v>
                </c:pt>
                <c:pt idx="509">
                  <c:v>109.02389025891091</c:v>
                </c:pt>
                <c:pt idx="510">
                  <c:v>109.04348883402831</c:v>
                </c:pt>
                <c:pt idx="511">
                  <c:v>109.06585755495391</c:v>
                </c:pt>
                <c:pt idx="512">
                  <c:v>109.09096997375632</c:v>
                </c:pt>
                <c:pt idx="513">
                  <c:v>109.09315032862831</c:v>
                </c:pt>
                <c:pt idx="514">
                  <c:v>109.10978934885566</c:v>
                </c:pt>
                <c:pt idx="515">
                  <c:v>109.14622875653762</c:v>
                </c:pt>
                <c:pt idx="516">
                  <c:v>109.19103808359733</c:v>
                </c:pt>
                <c:pt idx="517">
                  <c:v>109.2280385410434</c:v>
                </c:pt>
                <c:pt idx="518">
                  <c:v>109.23716259273367</c:v>
                </c:pt>
                <c:pt idx="519">
                  <c:v>109.24272798749602</c:v>
                </c:pt>
                <c:pt idx="520">
                  <c:v>109.25569550322251</c:v>
                </c:pt>
                <c:pt idx="521">
                  <c:v>109.28694080869205</c:v>
                </c:pt>
                <c:pt idx="522">
                  <c:v>109.29215252891895</c:v>
                </c:pt>
                <c:pt idx="523">
                  <c:v>109.30886505545932</c:v>
                </c:pt>
                <c:pt idx="524">
                  <c:v>109.32023201787425</c:v>
                </c:pt>
                <c:pt idx="525">
                  <c:v>109.3267841513705</c:v>
                </c:pt>
                <c:pt idx="526">
                  <c:v>109.35157467287409</c:v>
                </c:pt>
                <c:pt idx="527">
                  <c:v>109.35455925886141</c:v>
                </c:pt>
                <c:pt idx="528">
                  <c:v>109.37100457345497</c:v>
                </c:pt>
                <c:pt idx="529">
                  <c:v>109.38006243871797</c:v>
                </c:pt>
                <c:pt idx="530">
                  <c:v>109.38993652822302</c:v>
                </c:pt>
                <c:pt idx="531">
                  <c:v>109.39058644315922</c:v>
                </c:pt>
                <c:pt idx="532">
                  <c:v>109.39727853116192</c:v>
                </c:pt>
                <c:pt idx="533">
                  <c:v>109.41107147744489</c:v>
                </c:pt>
                <c:pt idx="534">
                  <c:v>109.42738494146711</c:v>
                </c:pt>
                <c:pt idx="535">
                  <c:v>109.43565277396816</c:v>
                </c:pt>
                <c:pt idx="536">
                  <c:v>109.4658794022176</c:v>
                </c:pt>
                <c:pt idx="537">
                  <c:v>109.47964154999401</c:v>
                </c:pt>
                <c:pt idx="538">
                  <c:v>109.52770804781288</c:v>
                </c:pt>
                <c:pt idx="539">
                  <c:v>109.5442650839304</c:v>
                </c:pt>
                <c:pt idx="540">
                  <c:v>109.60038301436485</c:v>
                </c:pt>
                <c:pt idx="541">
                  <c:v>109.60105406585186</c:v>
                </c:pt>
                <c:pt idx="542">
                  <c:v>109.63011576215308</c:v>
                </c:pt>
                <c:pt idx="543">
                  <c:v>109.63895471789442</c:v>
                </c:pt>
                <c:pt idx="544">
                  <c:v>109.7018490473092</c:v>
                </c:pt>
                <c:pt idx="545">
                  <c:v>109.70610066589342</c:v>
                </c:pt>
                <c:pt idx="546">
                  <c:v>109.76540819909141</c:v>
                </c:pt>
                <c:pt idx="547">
                  <c:v>109.78421715776949</c:v>
                </c:pt>
                <c:pt idx="548">
                  <c:v>109.86002973586878</c:v>
                </c:pt>
                <c:pt idx="549">
                  <c:v>109.86636197041912</c:v>
                </c:pt>
                <c:pt idx="550">
                  <c:v>109.89761561865689</c:v>
                </c:pt>
                <c:pt idx="551">
                  <c:v>109.93885271915168</c:v>
                </c:pt>
                <c:pt idx="552">
                  <c:v>109.96423465658999</c:v>
                </c:pt>
                <c:pt idx="553">
                  <c:v>109.99065717881362</c:v>
                </c:pt>
                <c:pt idx="554">
                  <c:v>110.02912495216766</c:v>
                </c:pt>
                <c:pt idx="555">
                  <c:v>110.04347660761616</c:v>
                </c:pt>
                <c:pt idx="556">
                  <c:v>110.07954804969306</c:v>
                </c:pt>
                <c:pt idx="557">
                  <c:v>110.22344111103263</c:v>
                </c:pt>
                <c:pt idx="558">
                  <c:v>110.2243128656086</c:v>
                </c:pt>
                <c:pt idx="559">
                  <c:v>110.26388476253913</c:v>
                </c:pt>
                <c:pt idx="560">
                  <c:v>110.27256440035634</c:v>
                </c:pt>
                <c:pt idx="561">
                  <c:v>110.29270589544754</c:v>
                </c:pt>
                <c:pt idx="562">
                  <c:v>110.29894165401554</c:v>
                </c:pt>
                <c:pt idx="563">
                  <c:v>110.31199533562572</c:v>
                </c:pt>
                <c:pt idx="564">
                  <c:v>110.36685436732662</c:v>
                </c:pt>
                <c:pt idx="565">
                  <c:v>110.36715133135689</c:v>
                </c:pt>
                <c:pt idx="566">
                  <c:v>110.42726335574244</c:v>
                </c:pt>
                <c:pt idx="567">
                  <c:v>110.46113672099672</c:v>
                </c:pt>
                <c:pt idx="568">
                  <c:v>110.46431493416084</c:v>
                </c:pt>
                <c:pt idx="569">
                  <c:v>110.59054175850042</c:v>
                </c:pt>
                <c:pt idx="570">
                  <c:v>110.59191620436854</c:v>
                </c:pt>
                <c:pt idx="571">
                  <c:v>110.6075581957916</c:v>
                </c:pt>
                <c:pt idx="572">
                  <c:v>110.61311430241123</c:v>
                </c:pt>
                <c:pt idx="573">
                  <c:v>110.63137349983535</c:v>
                </c:pt>
                <c:pt idx="574">
                  <c:v>110.64654139441151</c:v>
                </c:pt>
                <c:pt idx="575">
                  <c:v>110.64655751821704</c:v>
                </c:pt>
                <c:pt idx="576">
                  <c:v>110.6691693833162</c:v>
                </c:pt>
                <c:pt idx="577">
                  <c:v>110.71866960361918</c:v>
                </c:pt>
                <c:pt idx="578">
                  <c:v>110.71956405826025</c:v>
                </c:pt>
                <c:pt idx="579">
                  <c:v>110.72027393988863</c:v>
                </c:pt>
                <c:pt idx="580">
                  <c:v>110.72264547567653</c:v>
                </c:pt>
                <c:pt idx="581">
                  <c:v>110.72701959686316</c:v>
                </c:pt>
                <c:pt idx="582">
                  <c:v>110.82740705999643</c:v>
                </c:pt>
                <c:pt idx="583">
                  <c:v>110.8886525189606</c:v>
                </c:pt>
                <c:pt idx="584">
                  <c:v>110.90362933162463</c:v>
                </c:pt>
                <c:pt idx="585">
                  <c:v>110.90934685214634</c:v>
                </c:pt>
                <c:pt idx="586">
                  <c:v>110.96563625610638</c:v>
                </c:pt>
                <c:pt idx="587">
                  <c:v>110.99467024181887</c:v>
                </c:pt>
                <c:pt idx="588">
                  <c:v>110.99579180739849</c:v>
                </c:pt>
                <c:pt idx="589">
                  <c:v>111.00047810068185</c:v>
                </c:pt>
                <c:pt idx="590">
                  <c:v>111.00105206591563</c:v>
                </c:pt>
                <c:pt idx="591">
                  <c:v>111.05245483580543</c:v>
                </c:pt>
                <c:pt idx="592">
                  <c:v>111.07345486790896</c:v>
                </c:pt>
                <c:pt idx="593">
                  <c:v>111.08356268478767</c:v>
                </c:pt>
                <c:pt idx="594">
                  <c:v>111.11493563773512</c:v>
                </c:pt>
                <c:pt idx="595">
                  <c:v>111.18107043714457</c:v>
                </c:pt>
                <c:pt idx="596">
                  <c:v>111.18232053874682</c:v>
                </c:pt>
                <c:pt idx="597">
                  <c:v>111.18554343161614</c:v>
                </c:pt>
                <c:pt idx="598">
                  <c:v>111.26864313139117</c:v>
                </c:pt>
                <c:pt idx="599">
                  <c:v>111.27120296731138</c:v>
                </c:pt>
                <c:pt idx="600">
                  <c:v>111.29585510618192</c:v>
                </c:pt>
                <c:pt idx="601">
                  <c:v>111.29770174344722</c:v>
                </c:pt>
                <c:pt idx="602">
                  <c:v>111.31987456688636</c:v>
                </c:pt>
                <c:pt idx="603">
                  <c:v>111.3623745643166</c:v>
                </c:pt>
                <c:pt idx="604">
                  <c:v>111.40112327628397</c:v>
                </c:pt>
                <c:pt idx="605">
                  <c:v>111.40792063825963</c:v>
                </c:pt>
                <c:pt idx="606">
                  <c:v>111.410561660813</c:v>
                </c:pt>
                <c:pt idx="607">
                  <c:v>111.41208257054252</c:v>
                </c:pt>
                <c:pt idx="608">
                  <c:v>111.41746877453954</c:v>
                </c:pt>
                <c:pt idx="609">
                  <c:v>111.42715020699801</c:v>
                </c:pt>
                <c:pt idx="610">
                  <c:v>111.4320639055946</c:v>
                </c:pt>
                <c:pt idx="611">
                  <c:v>111.46496879430545</c:v>
                </c:pt>
                <c:pt idx="612">
                  <c:v>111.53106442917418</c:v>
                </c:pt>
                <c:pt idx="613">
                  <c:v>111.55774580919203</c:v>
                </c:pt>
                <c:pt idx="614">
                  <c:v>111.57107419477319</c:v>
                </c:pt>
                <c:pt idx="615">
                  <c:v>111.59941204949783</c:v>
                </c:pt>
                <c:pt idx="616">
                  <c:v>111.6403986584958</c:v>
                </c:pt>
                <c:pt idx="617">
                  <c:v>111.65252005618754</c:v>
                </c:pt>
                <c:pt idx="618">
                  <c:v>111.66900947157384</c:v>
                </c:pt>
                <c:pt idx="619">
                  <c:v>111.71097049785669</c:v>
                </c:pt>
                <c:pt idx="620">
                  <c:v>111.7298361475156</c:v>
                </c:pt>
                <c:pt idx="621">
                  <c:v>111.75337650748475</c:v>
                </c:pt>
                <c:pt idx="622">
                  <c:v>111.76400753024711</c:v>
                </c:pt>
                <c:pt idx="623">
                  <c:v>111.78600471971208</c:v>
                </c:pt>
                <c:pt idx="624">
                  <c:v>111.79442295196135</c:v>
                </c:pt>
                <c:pt idx="625">
                  <c:v>111.80030339661198</c:v>
                </c:pt>
                <c:pt idx="626">
                  <c:v>111.83123420208602</c:v>
                </c:pt>
                <c:pt idx="627">
                  <c:v>111.84768794586172</c:v>
                </c:pt>
                <c:pt idx="628">
                  <c:v>111.89103839054597</c:v>
                </c:pt>
                <c:pt idx="629">
                  <c:v>111.91017112288468</c:v>
                </c:pt>
                <c:pt idx="630">
                  <c:v>111.91475165430617</c:v>
                </c:pt>
                <c:pt idx="631">
                  <c:v>111.91869326320484</c:v>
                </c:pt>
                <c:pt idx="632">
                  <c:v>111.92598546555605</c:v>
                </c:pt>
                <c:pt idx="633">
                  <c:v>111.93517800723292</c:v>
                </c:pt>
                <c:pt idx="634">
                  <c:v>111.94444314828709</c:v>
                </c:pt>
                <c:pt idx="635">
                  <c:v>111.94930810773251</c:v>
                </c:pt>
                <c:pt idx="636">
                  <c:v>111.95276144523842</c:v>
                </c:pt>
                <c:pt idx="637">
                  <c:v>111.96086782182945</c:v>
                </c:pt>
                <c:pt idx="638">
                  <c:v>111.96086782182945</c:v>
                </c:pt>
                <c:pt idx="639">
                  <c:v>111.9695336172058</c:v>
                </c:pt>
                <c:pt idx="640">
                  <c:v>111.9794846638523</c:v>
                </c:pt>
                <c:pt idx="641">
                  <c:v>111.9841602779475</c:v>
                </c:pt>
                <c:pt idx="642">
                  <c:v>111.9846090722895</c:v>
                </c:pt>
                <c:pt idx="643">
                  <c:v>111.99363853849779</c:v>
                </c:pt>
                <c:pt idx="644">
                  <c:v>111.9937165726314</c:v>
                </c:pt>
                <c:pt idx="645">
                  <c:v>112.01955669502372</c:v>
                </c:pt>
                <c:pt idx="646">
                  <c:v>112.04686601884664</c:v>
                </c:pt>
                <c:pt idx="647">
                  <c:v>112.05130339328814</c:v>
                </c:pt>
                <c:pt idx="648">
                  <c:v>112.09960652716401</c:v>
                </c:pt>
                <c:pt idx="649">
                  <c:v>112.10977805909631</c:v>
                </c:pt>
                <c:pt idx="650">
                  <c:v>112.18102373505262</c:v>
                </c:pt>
                <c:pt idx="651">
                  <c:v>112.20217561306418</c:v>
                </c:pt>
                <c:pt idx="652">
                  <c:v>112.26528352469953</c:v>
                </c:pt>
                <c:pt idx="653">
                  <c:v>112.3018959351084</c:v>
                </c:pt>
                <c:pt idx="654">
                  <c:v>112.31185588186925</c:v>
                </c:pt>
                <c:pt idx="655">
                  <c:v>112.32017940101609</c:v>
                </c:pt>
                <c:pt idx="656">
                  <c:v>112.36353296411311</c:v>
                </c:pt>
                <c:pt idx="657">
                  <c:v>112.38044013686446</c:v>
                </c:pt>
                <c:pt idx="658">
                  <c:v>112.40371732026563</c:v>
                </c:pt>
                <c:pt idx="659">
                  <c:v>112.40522854030759</c:v>
                </c:pt>
                <c:pt idx="660">
                  <c:v>112.42213971860232</c:v>
                </c:pt>
                <c:pt idx="661">
                  <c:v>112.45181604199648</c:v>
                </c:pt>
                <c:pt idx="662">
                  <c:v>112.47440571433039</c:v>
                </c:pt>
                <c:pt idx="663">
                  <c:v>112.47732533271513</c:v>
                </c:pt>
                <c:pt idx="664">
                  <c:v>112.50220331353562</c:v>
                </c:pt>
                <c:pt idx="665">
                  <c:v>112.51825383012199</c:v>
                </c:pt>
                <c:pt idx="666">
                  <c:v>112.5196196633665</c:v>
                </c:pt>
                <c:pt idx="667">
                  <c:v>112.56171600699587</c:v>
                </c:pt>
                <c:pt idx="668">
                  <c:v>112.56661553694691</c:v>
                </c:pt>
                <c:pt idx="669">
                  <c:v>112.56762556732602</c:v>
                </c:pt>
                <c:pt idx="670">
                  <c:v>112.57940589304748</c:v>
                </c:pt>
                <c:pt idx="671">
                  <c:v>112.59968527671536</c:v>
                </c:pt>
                <c:pt idx="672">
                  <c:v>112.60816248664129</c:v>
                </c:pt>
                <c:pt idx="673">
                  <c:v>112.61692927897637</c:v>
                </c:pt>
                <c:pt idx="674">
                  <c:v>112.6341146025933</c:v>
                </c:pt>
                <c:pt idx="675">
                  <c:v>112.71397965135384</c:v>
                </c:pt>
                <c:pt idx="676">
                  <c:v>112.73801599612773</c:v>
                </c:pt>
                <c:pt idx="677">
                  <c:v>112.78866208652441</c:v>
                </c:pt>
                <c:pt idx="678">
                  <c:v>112.79917393116118</c:v>
                </c:pt>
                <c:pt idx="679">
                  <c:v>112.84343198035012</c:v>
                </c:pt>
                <c:pt idx="680">
                  <c:v>112.88677742843937</c:v>
                </c:pt>
                <c:pt idx="681">
                  <c:v>112.89742073240716</c:v>
                </c:pt>
                <c:pt idx="682">
                  <c:v>112.94955870397602</c:v>
                </c:pt>
                <c:pt idx="683">
                  <c:v>112.99530721876648</c:v>
                </c:pt>
                <c:pt idx="684">
                  <c:v>113.0018035434756</c:v>
                </c:pt>
                <c:pt idx="685">
                  <c:v>113.10830603336599</c:v>
                </c:pt>
                <c:pt idx="686">
                  <c:v>113.14170945969526</c:v>
                </c:pt>
                <c:pt idx="687">
                  <c:v>113.21313843296359</c:v>
                </c:pt>
                <c:pt idx="688">
                  <c:v>113.23320460403225</c:v>
                </c:pt>
                <c:pt idx="689">
                  <c:v>113.25564883399466</c:v>
                </c:pt>
                <c:pt idx="690">
                  <c:v>113.26908182657297</c:v>
                </c:pt>
                <c:pt idx="691">
                  <c:v>113.2744756560999</c:v>
                </c:pt>
                <c:pt idx="692">
                  <c:v>113.35224029560216</c:v>
                </c:pt>
                <c:pt idx="693">
                  <c:v>113.44597980830297</c:v>
                </c:pt>
                <c:pt idx="694">
                  <c:v>113.44655003670603</c:v>
                </c:pt>
                <c:pt idx="695">
                  <c:v>113.47181662071362</c:v>
                </c:pt>
                <c:pt idx="696">
                  <c:v>113.47750638224369</c:v>
                </c:pt>
                <c:pt idx="697">
                  <c:v>113.51295652201304</c:v>
                </c:pt>
                <c:pt idx="698">
                  <c:v>113.51615535602609</c:v>
                </c:pt>
                <c:pt idx="699">
                  <c:v>113.52770633166246</c:v>
                </c:pt>
                <c:pt idx="700">
                  <c:v>113.53498943523573</c:v>
                </c:pt>
                <c:pt idx="701">
                  <c:v>113.5765036288488</c:v>
                </c:pt>
                <c:pt idx="702">
                  <c:v>113.57833197882081</c:v>
                </c:pt>
                <c:pt idx="703">
                  <c:v>113.58438693747377</c:v>
                </c:pt>
                <c:pt idx="704">
                  <c:v>113.59537754097211</c:v>
                </c:pt>
                <c:pt idx="705">
                  <c:v>113.62704184426624</c:v>
                </c:pt>
                <c:pt idx="706">
                  <c:v>113.64159171379576</c:v>
                </c:pt>
                <c:pt idx="707">
                  <c:v>113.68605099618718</c:v>
                </c:pt>
                <c:pt idx="708">
                  <c:v>113.72808011940178</c:v>
                </c:pt>
                <c:pt idx="709">
                  <c:v>113.73417784132006</c:v>
                </c:pt>
                <c:pt idx="710">
                  <c:v>113.78277191668491</c:v>
                </c:pt>
                <c:pt idx="711">
                  <c:v>113.79680759025787</c:v>
                </c:pt>
                <c:pt idx="712">
                  <c:v>113.82588653090117</c:v>
                </c:pt>
                <c:pt idx="713">
                  <c:v>113.83407017120344</c:v>
                </c:pt>
                <c:pt idx="714">
                  <c:v>113.84945312032131</c:v>
                </c:pt>
                <c:pt idx="715">
                  <c:v>113.86445740904598</c:v>
                </c:pt>
                <c:pt idx="716">
                  <c:v>113.89935693692553</c:v>
                </c:pt>
                <c:pt idx="717">
                  <c:v>113.91923203682005</c:v>
                </c:pt>
                <c:pt idx="718">
                  <c:v>113.92326525142053</c:v>
                </c:pt>
                <c:pt idx="719">
                  <c:v>113.93030654203211</c:v>
                </c:pt>
                <c:pt idx="720">
                  <c:v>113.95243333862445</c:v>
                </c:pt>
                <c:pt idx="721">
                  <c:v>114.0013499324856</c:v>
                </c:pt>
                <c:pt idx="722">
                  <c:v>114.04550309974709</c:v>
                </c:pt>
                <c:pt idx="723">
                  <c:v>114.08425049493925</c:v>
                </c:pt>
                <c:pt idx="724">
                  <c:v>114.09128800909353</c:v>
                </c:pt>
                <c:pt idx="725">
                  <c:v>114.12080730103558</c:v>
                </c:pt>
                <c:pt idx="726">
                  <c:v>114.16280452965111</c:v>
                </c:pt>
                <c:pt idx="727">
                  <c:v>114.16666510850521</c:v>
                </c:pt>
                <c:pt idx="728">
                  <c:v>114.16955019987249</c:v>
                </c:pt>
                <c:pt idx="729">
                  <c:v>114.16966302738076</c:v>
                </c:pt>
                <c:pt idx="730">
                  <c:v>114.19235472746112</c:v>
                </c:pt>
                <c:pt idx="731">
                  <c:v>114.24262257456172</c:v>
                </c:pt>
                <c:pt idx="732">
                  <c:v>114.24448705647096</c:v>
                </c:pt>
                <c:pt idx="733">
                  <c:v>114.26119340957642</c:v>
                </c:pt>
                <c:pt idx="734">
                  <c:v>114.26119340957642</c:v>
                </c:pt>
                <c:pt idx="735">
                  <c:v>114.26550220045755</c:v>
                </c:pt>
                <c:pt idx="736">
                  <c:v>114.28335628119055</c:v>
                </c:pt>
                <c:pt idx="737">
                  <c:v>114.28839457887497</c:v>
                </c:pt>
                <c:pt idx="738">
                  <c:v>114.31687478879809</c:v>
                </c:pt>
                <c:pt idx="739">
                  <c:v>114.32406067870031</c:v>
                </c:pt>
                <c:pt idx="740">
                  <c:v>114.39391203313214</c:v>
                </c:pt>
                <c:pt idx="741">
                  <c:v>114.41206262918955</c:v>
                </c:pt>
                <c:pt idx="742">
                  <c:v>114.45165696289369</c:v>
                </c:pt>
                <c:pt idx="743">
                  <c:v>114.49369752510188</c:v>
                </c:pt>
                <c:pt idx="744">
                  <c:v>114.49983342635754</c:v>
                </c:pt>
                <c:pt idx="745">
                  <c:v>114.5122060586789</c:v>
                </c:pt>
                <c:pt idx="746">
                  <c:v>114.51785384701343</c:v>
                </c:pt>
                <c:pt idx="747">
                  <c:v>114.52231711080431</c:v>
                </c:pt>
                <c:pt idx="748">
                  <c:v>114.53464267449378</c:v>
                </c:pt>
                <c:pt idx="749">
                  <c:v>114.55252152255156</c:v>
                </c:pt>
                <c:pt idx="750">
                  <c:v>114.57368201815693</c:v>
                </c:pt>
                <c:pt idx="751">
                  <c:v>114.58010972998062</c:v>
                </c:pt>
                <c:pt idx="752">
                  <c:v>114.60191536472639</c:v>
                </c:pt>
                <c:pt idx="753">
                  <c:v>114.61571239066207</c:v>
                </c:pt>
                <c:pt idx="754">
                  <c:v>114.71787929029456</c:v>
                </c:pt>
                <c:pt idx="755">
                  <c:v>114.74197207765738</c:v>
                </c:pt>
                <c:pt idx="756">
                  <c:v>114.77844154695902</c:v>
                </c:pt>
                <c:pt idx="757">
                  <c:v>114.79209573494413</c:v>
                </c:pt>
                <c:pt idx="758">
                  <c:v>114.81631725936055</c:v>
                </c:pt>
                <c:pt idx="759">
                  <c:v>114.82537948924329</c:v>
                </c:pt>
                <c:pt idx="760">
                  <c:v>114.82690480945264</c:v>
                </c:pt>
                <c:pt idx="761">
                  <c:v>114.8384106890546</c:v>
                </c:pt>
                <c:pt idx="762">
                  <c:v>114.85379002709212</c:v>
                </c:pt>
                <c:pt idx="763">
                  <c:v>114.92017274449368</c:v>
                </c:pt>
                <c:pt idx="764">
                  <c:v>114.94509998456618</c:v>
                </c:pt>
                <c:pt idx="765">
                  <c:v>114.95894309142793</c:v>
                </c:pt>
                <c:pt idx="766">
                  <c:v>114.99005902092077</c:v>
                </c:pt>
                <c:pt idx="767">
                  <c:v>114.99661444541331</c:v>
                </c:pt>
                <c:pt idx="768">
                  <c:v>115.00563491933821</c:v>
                </c:pt>
                <c:pt idx="769">
                  <c:v>115.03052620679317</c:v>
                </c:pt>
                <c:pt idx="770">
                  <c:v>115.04082974520922</c:v>
                </c:pt>
                <c:pt idx="771">
                  <c:v>115.04544934949595</c:v>
                </c:pt>
                <c:pt idx="772">
                  <c:v>115.07084055356731</c:v>
                </c:pt>
                <c:pt idx="773">
                  <c:v>115.09253779185376</c:v>
                </c:pt>
                <c:pt idx="774">
                  <c:v>115.11585335685152</c:v>
                </c:pt>
                <c:pt idx="775">
                  <c:v>115.12627091940497</c:v>
                </c:pt>
                <c:pt idx="776">
                  <c:v>115.20054771619228</c:v>
                </c:pt>
                <c:pt idx="777">
                  <c:v>115.22988790007817</c:v>
                </c:pt>
                <c:pt idx="778">
                  <c:v>115.22988790007817</c:v>
                </c:pt>
                <c:pt idx="779">
                  <c:v>115.24343602268678</c:v>
                </c:pt>
                <c:pt idx="780">
                  <c:v>115.33612331771705</c:v>
                </c:pt>
                <c:pt idx="781">
                  <c:v>115.38013394355782</c:v>
                </c:pt>
                <c:pt idx="782">
                  <c:v>115.38366881862723</c:v>
                </c:pt>
                <c:pt idx="783">
                  <c:v>115.38766006119123</c:v>
                </c:pt>
                <c:pt idx="784">
                  <c:v>115.43829569177305</c:v>
                </c:pt>
                <c:pt idx="785">
                  <c:v>115.44095409611612</c:v>
                </c:pt>
                <c:pt idx="786">
                  <c:v>115.4588225459741</c:v>
                </c:pt>
                <c:pt idx="787">
                  <c:v>115.47134412860339</c:v>
                </c:pt>
                <c:pt idx="788">
                  <c:v>115.50232841435904</c:v>
                </c:pt>
                <c:pt idx="789">
                  <c:v>115.57527116491374</c:v>
                </c:pt>
                <c:pt idx="790">
                  <c:v>115.58088906922104</c:v>
                </c:pt>
                <c:pt idx="791">
                  <c:v>115.60681195076488</c:v>
                </c:pt>
                <c:pt idx="792">
                  <c:v>115.62653386367178</c:v>
                </c:pt>
                <c:pt idx="793">
                  <c:v>115.64240875996279</c:v>
                </c:pt>
                <c:pt idx="794">
                  <c:v>115.66491882777245</c:v>
                </c:pt>
                <c:pt idx="795">
                  <c:v>115.69057449392656</c:v>
                </c:pt>
                <c:pt idx="796">
                  <c:v>115.69868639832215</c:v>
                </c:pt>
                <c:pt idx="797">
                  <c:v>115.77809632472405</c:v>
                </c:pt>
                <c:pt idx="798">
                  <c:v>115.80673649120851</c:v>
                </c:pt>
                <c:pt idx="799">
                  <c:v>115.88335628660167</c:v>
                </c:pt>
                <c:pt idx="800">
                  <c:v>115.92708201249272</c:v>
                </c:pt>
                <c:pt idx="801">
                  <c:v>115.92922160478579</c:v>
                </c:pt>
                <c:pt idx="802">
                  <c:v>115.96840207657215</c:v>
                </c:pt>
                <c:pt idx="803">
                  <c:v>115.99925861476903</c:v>
                </c:pt>
                <c:pt idx="804">
                  <c:v>116.07165043688654</c:v>
                </c:pt>
                <c:pt idx="805">
                  <c:v>116.07305977661588</c:v>
                </c:pt>
                <c:pt idx="806">
                  <c:v>116.1066045778678</c:v>
                </c:pt>
                <c:pt idx="807">
                  <c:v>116.12666144839986</c:v>
                </c:pt>
                <c:pt idx="808">
                  <c:v>116.16875787812621</c:v>
                </c:pt>
                <c:pt idx="809">
                  <c:v>116.17588236200491</c:v>
                </c:pt>
                <c:pt idx="810">
                  <c:v>116.24475820593624</c:v>
                </c:pt>
                <c:pt idx="811">
                  <c:v>116.25275163741014</c:v>
                </c:pt>
                <c:pt idx="812">
                  <c:v>116.26861806478389</c:v>
                </c:pt>
                <c:pt idx="813">
                  <c:v>116.30441950393296</c:v>
                </c:pt>
                <c:pt idx="814">
                  <c:v>116.39042042464177</c:v>
                </c:pt>
                <c:pt idx="815">
                  <c:v>116.39691720607689</c:v>
                </c:pt>
                <c:pt idx="816">
                  <c:v>116.45148236084756</c:v>
                </c:pt>
                <c:pt idx="817">
                  <c:v>116.46682897171399</c:v>
                </c:pt>
                <c:pt idx="818">
                  <c:v>116.49248935699852</c:v>
                </c:pt>
                <c:pt idx="819">
                  <c:v>116.50314403748074</c:v>
                </c:pt>
                <c:pt idx="820">
                  <c:v>116.51167653467672</c:v>
                </c:pt>
                <c:pt idx="821">
                  <c:v>116.5335964740173</c:v>
                </c:pt>
                <c:pt idx="822">
                  <c:v>116.54346321504848</c:v>
                </c:pt>
                <c:pt idx="823">
                  <c:v>116.58966587969921</c:v>
                </c:pt>
                <c:pt idx="824">
                  <c:v>116.60699725774693</c:v>
                </c:pt>
                <c:pt idx="825">
                  <c:v>116.61710703326084</c:v>
                </c:pt>
                <c:pt idx="826">
                  <c:v>116.66955098111899</c:v>
                </c:pt>
                <c:pt idx="827">
                  <c:v>116.68157634266851</c:v>
                </c:pt>
                <c:pt idx="828">
                  <c:v>116.73969723505914</c:v>
                </c:pt>
                <c:pt idx="829">
                  <c:v>116.77088959898485</c:v>
                </c:pt>
                <c:pt idx="830">
                  <c:v>116.80986686650827</c:v>
                </c:pt>
                <c:pt idx="831">
                  <c:v>116.80986686650827</c:v>
                </c:pt>
                <c:pt idx="832">
                  <c:v>116.81111209335616</c:v>
                </c:pt>
                <c:pt idx="833">
                  <c:v>116.85554165887126</c:v>
                </c:pt>
                <c:pt idx="834">
                  <c:v>116.85954960192754</c:v>
                </c:pt>
                <c:pt idx="835">
                  <c:v>116.86138685242088</c:v>
                </c:pt>
                <c:pt idx="836">
                  <c:v>116.87137633493643</c:v>
                </c:pt>
                <c:pt idx="837">
                  <c:v>116.90589064245384</c:v>
                </c:pt>
                <c:pt idx="838">
                  <c:v>116.91522155171667</c:v>
                </c:pt>
                <c:pt idx="839">
                  <c:v>116.91888570002637</c:v>
                </c:pt>
                <c:pt idx="840">
                  <c:v>116.93508621882151</c:v>
                </c:pt>
                <c:pt idx="841">
                  <c:v>116.9424760335362</c:v>
                </c:pt>
                <c:pt idx="842">
                  <c:v>116.95807507501613</c:v>
                </c:pt>
                <c:pt idx="843">
                  <c:v>117.02684173636118</c:v>
                </c:pt>
                <c:pt idx="844">
                  <c:v>117.06417214641461</c:v>
                </c:pt>
                <c:pt idx="845">
                  <c:v>117.07218581502916</c:v>
                </c:pt>
                <c:pt idx="846">
                  <c:v>117.11989523930993</c:v>
                </c:pt>
                <c:pt idx="847">
                  <c:v>117.12643242250194</c:v>
                </c:pt>
                <c:pt idx="848">
                  <c:v>117.14123002240053</c:v>
                </c:pt>
                <c:pt idx="849">
                  <c:v>117.21758003144937</c:v>
                </c:pt>
                <c:pt idx="850">
                  <c:v>117.23118521113607</c:v>
                </c:pt>
                <c:pt idx="851">
                  <c:v>117.33327170453816</c:v>
                </c:pt>
                <c:pt idx="852">
                  <c:v>117.39067389713738</c:v>
                </c:pt>
                <c:pt idx="853">
                  <c:v>117.39139601423646</c:v>
                </c:pt>
                <c:pt idx="854">
                  <c:v>117.39824923721982</c:v>
                </c:pt>
                <c:pt idx="855">
                  <c:v>117.48623071048083</c:v>
                </c:pt>
                <c:pt idx="856">
                  <c:v>117.50134427531033</c:v>
                </c:pt>
                <c:pt idx="857">
                  <c:v>117.54572032343789</c:v>
                </c:pt>
                <c:pt idx="858">
                  <c:v>117.55044400112111</c:v>
                </c:pt>
                <c:pt idx="859">
                  <c:v>117.60231774993883</c:v>
                </c:pt>
                <c:pt idx="860">
                  <c:v>117.61849415914708</c:v>
                </c:pt>
                <c:pt idx="861">
                  <c:v>117.63266534628211</c:v>
                </c:pt>
                <c:pt idx="862">
                  <c:v>117.64863851307744</c:v>
                </c:pt>
                <c:pt idx="863">
                  <c:v>117.6615739623378</c:v>
                </c:pt>
                <c:pt idx="864">
                  <c:v>117.67359859975144</c:v>
                </c:pt>
                <c:pt idx="865">
                  <c:v>117.67978611674793</c:v>
                </c:pt>
                <c:pt idx="866">
                  <c:v>117.76294852891344</c:v>
                </c:pt>
                <c:pt idx="867">
                  <c:v>117.77355495017187</c:v>
                </c:pt>
                <c:pt idx="868">
                  <c:v>117.77484283362378</c:v>
                </c:pt>
                <c:pt idx="869">
                  <c:v>117.79312737178387</c:v>
                </c:pt>
                <c:pt idx="870">
                  <c:v>117.83049772593712</c:v>
                </c:pt>
                <c:pt idx="871">
                  <c:v>117.83774397083843</c:v>
                </c:pt>
                <c:pt idx="872">
                  <c:v>117.89791855554719</c:v>
                </c:pt>
                <c:pt idx="873">
                  <c:v>117.90724425899295</c:v>
                </c:pt>
                <c:pt idx="874">
                  <c:v>117.91985140923464</c:v>
                </c:pt>
                <c:pt idx="875">
                  <c:v>117.95976965373652</c:v>
                </c:pt>
                <c:pt idx="876">
                  <c:v>117.96743469130557</c:v>
                </c:pt>
                <c:pt idx="877">
                  <c:v>117.97535825049265</c:v>
                </c:pt>
                <c:pt idx="878">
                  <c:v>118.02434204141197</c:v>
                </c:pt>
                <c:pt idx="879">
                  <c:v>118.02434204141197</c:v>
                </c:pt>
                <c:pt idx="880">
                  <c:v>118.05887901076241</c:v>
                </c:pt>
                <c:pt idx="881">
                  <c:v>118.12619349421537</c:v>
                </c:pt>
                <c:pt idx="882">
                  <c:v>118.13567305804483</c:v>
                </c:pt>
                <c:pt idx="883">
                  <c:v>118.1757440026165</c:v>
                </c:pt>
                <c:pt idx="884">
                  <c:v>118.19003861765609</c:v>
                </c:pt>
                <c:pt idx="885">
                  <c:v>118.24631584989224</c:v>
                </c:pt>
                <c:pt idx="886">
                  <c:v>118.34302626663988</c:v>
                </c:pt>
                <c:pt idx="887">
                  <c:v>118.38263855381174</c:v>
                </c:pt>
                <c:pt idx="888">
                  <c:v>118.38534231443722</c:v>
                </c:pt>
                <c:pt idx="889">
                  <c:v>118.3920899185954</c:v>
                </c:pt>
                <c:pt idx="890">
                  <c:v>118.39243876669383</c:v>
                </c:pt>
                <c:pt idx="891">
                  <c:v>118.45289201066808</c:v>
                </c:pt>
                <c:pt idx="892">
                  <c:v>118.51882393401718</c:v>
                </c:pt>
                <c:pt idx="893">
                  <c:v>118.55939512757591</c:v>
                </c:pt>
                <c:pt idx="894">
                  <c:v>118.56553668007376</c:v>
                </c:pt>
                <c:pt idx="895">
                  <c:v>118.57620691754248</c:v>
                </c:pt>
                <c:pt idx="896">
                  <c:v>118.57835636318627</c:v>
                </c:pt>
                <c:pt idx="897">
                  <c:v>118.58238480267043</c:v>
                </c:pt>
                <c:pt idx="898">
                  <c:v>118.58873724707676</c:v>
                </c:pt>
                <c:pt idx="899">
                  <c:v>118.64128414182467</c:v>
                </c:pt>
                <c:pt idx="900">
                  <c:v>118.64159264575994</c:v>
                </c:pt>
                <c:pt idx="901">
                  <c:v>118.67839657048319</c:v>
                </c:pt>
                <c:pt idx="902">
                  <c:v>118.68955392081298</c:v>
                </c:pt>
                <c:pt idx="903">
                  <c:v>118.70542869384454</c:v>
                </c:pt>
                <c:pt idx="904">
                  <c:v>118.72134049430642</c:v>
                </c:pt>
                <c:pt idx="905">
                  <c:v>118.7507492408925</c:v>
                </c:pt>
                <c:pt idx="906">
                  <c:v>118.77119249027474</c:v>
                </c:pt>
                <c:pt idx="907">
                  <c:v>118.77149089472987</c:v>
                </c:pt>
                <c:pt idx="908">
                  <c:v>118.82736543502617</c:v>
                </c:pt>
                <c:pt idx="909">
                  <c:v>118.85793150465312</c:v>
                </c:pt>
                <c:pt idx="910">
                  <c:v>118.91949711593412</c:v>
                </c:pt>
                <c:pt idx="911">
                  <c:v>118.92593265911427</c:v>
                </c:pt>
                <c:pt idx="912">
                  <c:v>118.97423118868194</c:v>
                </c:pt>
                <c:pt idx="913">
                  <c:v>118.97742027793335</c:v>
                </c:pt>
                <c:pt idx="914">
                  <c:v>118.98317308423022</c:v>
                </c:pt>
                <c:pt idx="915">
                  <c:v>119.05372223665525</c:v>
                </c:pt>
                <c:pt idx="916">
                  <c:v>119.07359789095939</c:v>
                </c:pt>
                <c:pt idx="917">
                  <c:v>119.08768358823791</c:v>
                </c:pt>
                <c:pt idx="918">
                  <c:v>119.15350204804965</c:v>
                </c:pt>
                <c:pt idx="919">
                  <c:v>119.24092884474155</c:v>
                </c:pt>
                <c:pt idx="920">
                  <c:v>119.26147373227212</c:v>
                </c:pt>
                <c:pt idx="921">
                  <c:v>119.32737914103798</c:v>
                </c:pt>
                <c:pt idx="922">
                  <c:v>119.34564942731025</c:v>
                </c:pt>
                <c:pt idx="923">
                  <c:v>119.37314857199009</c:v>
                </c:pt>
                <c:pt idx="924">
                  <c:v>119.37996176310043</c:v>
                </c:pt>
                <c:pt idx="925">
                  <c:v>119.47175410305938</c:v>
                </c:pt>
                <c:pt idx="926">
                  <c:v>119.47480871848093</c:v>
                </c:pt>
                <c:pt idx="927">
                  <c:v>119.48793655560814</c:v>
                </c:pt>
                <c:pt idx="928">
                  <c:v>119.54360458621426</c:v>
                </c:pt>
                <c:pt idx="929">
                  <c:v>119.56542460944934</c:v>
                </c:pt>
                <c:pt idx="930">
                  <c:v>119.56542460944934</c:v>
                </c:pt>
                <c:pt idx="931">
                  <c:v>119.60228690075559</c:v>
                </c:pt>
                <c:pt idx="932">
                  <c:v>119.60228690075559</c:v>
                </c:pt>
                <c:pt idx="933">
                  <c:v>119.60722292559407</c:v>
                </c:pt>
                <c:pt idx="934">
                  <c:v>119.68814881704805</c:v>
                </c:pt>
                <c:pt idx="935">
                  <c:v>119.69689161928767</c:v>
                </c:pt>
                <c:pt idx="936">
                  <c:v>119.7000336354611</c:v>
                </c:pt>
                <c:pt idx="937">
                  <c:v>119.70159679718587</c:v>
                </c:pt>
                <c:pt idx="938">
                  <c:v>119.71404590791953</c:v>
                </c:pt>
                <c:pt idx="939">
                  <c:v>119.74382874212121</c:v>
                </c:pt>
                <c:pt idx="940">
                  <c:v>119.84101021550502</c:v>
                </c:pt>
                <c:pt idx="941">
                  <c:v>119.87977207598924</c:v>
                </c:pt>
                <c:pt idx="942">
                  <c:v>119.89671923580293</c:v>
                </c:pt>
                <c:pt idx="943">
                  <c:v>119.97048724368599</c:v>
                </c:pt>
                <c:pt idx="944">
                  <c:v>120.00485141774379</c:v>
                </c:pt>
                <c:pt idx="945">
                  <c:v>120.00666187034489</c:v>
                </c:pt>
                <c:pt idx="946">
                  <c:v>120.03604421566763</c:v>
                </c:pt>
                <c:pt idx="947">
                  <c:v>120.07315991477014</c:v>
                </c:pt>
                <c:pt idx="948">
                  <c:v>120.09824781707655</c:v>
                </c:pt>
                <c:pt idx="949">
                  <c:v>120.22547511268107</c:v>
                </c:pt>
                <c:pt idx="950">
                  <c:v>120.26086207464691</c:v>
                </c:pt>
                <c:pt idx="951">
                  <c:v>120.27685926399076</c:v>
                </c:pt>
                <c:pt idx="952">
                  <c:v>120.30467603309896</c:v>
                </c:pt>
                <c:pt idx="953">
                  <c:v>120.35392099325324</c:v>
                </c:pt>
                <c:pt idx="954">
                  <c:v>120.4253036197794</c:v>
                </c:pt>
                <c:pt idx="955">
                  <c:v>120.44347096567749</c:v>
                </c:pt>
                <c:pt idx="956">
                  <c:v>120.46637496569448</c:v>
                </c:pt>
                <c:pt idx="957">
                  <c:v>120.52377443528985</c:v>
                </c:pt>
                <c:pt idx="958">
                  <c:v>120.55388487821621</c:v>
                </c:pt>
                <c:pt idx="959">
                  <c:v>120.56938850397093</c:v>
                </c:pt>
                <c:pt idx="960">
                  <c:v>120.57643783316772</c:v>
                </c:pt>
                <c:pt idx="961">
                  <c:v>120.57857635724606</c:v>
                </c:pt>
                <c:pt idx="962">
                  <c:v>120.59508880042344</c:v>
                </c:pt>
                <c:pt idx="963">
                  <c:v>120.62149901013839</c:v>
                </c:pt>
                <c:pt idx="964">
                  <c:v>120.62592173378448</c:v>
                </c:pt>
                <c:pt idx="965">
                  <c:v>120.64704957843489</c:v>
                </c:pt>
                <c:pt idx="966">
                  <c:v>120.65366263708049</c:v>
                </c:pt>
                <c:pt idx="967">
                  <c:v>120.74202880058633</c:v>
                </c:pt>
                <c:pt idx="968">
                  <c:v>120.75395129136558</c:v>
                </c:pt>
                <c:pt idx="969">
                  <c:v>120.75395129136558</c:v>
                </c:pt>
                <c:pt idx="970">
                  <c:v>120.82271624175446</c:v>
                </c:pt>
                <c:pt idx="971">
                  <c:v>120.87480678122184</c:v>
                </c:pt>
                <c:pt idx="972">
                  <c:v>120.8866385635709</c:v>
                </c:pt>
                <c:pt idx="973">
                  <c:v>120.93458137454358</c:v>
                </c:pt>
                <c:pt idx="974">
                  <c:v>120.95291467719319</c:v>
                </c:pt>
                <c:pt idx="975">
                  <c:v>120.96147858850367</c:v>
                </c:pt>
                <c:pt idx="976">
                  <c:v>121.00521293049675</c:v>
                </c:pt>
                <c:pt idx="977">
                  <c:v>121.0156389336439</c:v>
                </c:pt>
                <c:pt idx="978">
                  <c:v>121.04461125275851</c:v>
                </c:pt>
                <c:pt idx="979">
                  <c:v>121.05782286008989</c:v>
                </c:pt>
                <c:pt idx="980">
                  <c:v>121.07191965892636</c:v>
                </c:pt>
                <c:pt idx="981">
                  <c:v>121.12505935038523</c:v>
                </c:pt>
                <c:pt idx="982">
                  <c:v>121.12957721175617</c:v>
                </c:pt>
                <c:pt idx="983">
                  <c:v>121.1303187487615</c:v>
                </c:pt>
                <c:pt idx="984">
                  <c:v>121.17924228132831</c:v>
                </c:pt>
                <c:pt idx="985">
                  <c:v>121.2040774390381</c:v>
                </c:pt>
                <c:pt idx="986">
                  <c:v>121.20824681379298</c:v>
                </c:pt>
                <c:pt idx="987">
                  <c:v>121.21602457659384</c:v>
                </c:pt>
                <c:pt idx="988">
                  <c:v>121.31338345201587</c:v>
                </c:pt>
                <c:pt idx="989">
                  <c:v>121.353433190255</c:v>
                </c:pt>
                <c:pt idx="990">
                  <c:v>121.3738602729352</c:v>
                </c:pt>
                <c:pt idx="991">
                  <c:v>121.39933734409279</c:v>
                </c:pt>
                <c:pt idx="992">
                  <c:v>121.41826549988856</c:v>
                </c:pt>
                <c:pt idx="993">
                  <c:v>121.43663103337603</c:v>
                </c:pt>
                <c:pt idx="994">
                  <c:v>121.47935708909847</c:v>
                </c:pt>
                <c:pt idx="995">
                  <c:v>121.48010036485978</c:v>
                </c:pt>
                <c:pt idx="996">
                  <c:v>121.50478150650902</c:v>
                </c:pt>
                <c:pt idx="997">
                  <c:v>121.6637367782335</c:v>
                </c:pt>
                <c:pt idx="998">
                  <c:v>121.67644577393688</c:v>
                </c:pt>
                <c:pt idx="999">
                  <c:v>121.67717175754235</c:v>
                </c:pt>
                <c:pt idx="1000">
                  <c:v>121.73052864627752</c:v>
                </c:pt>
                <c:pt idx="1001">
                  <c:v>121.74295187587767</c:v>
                </c:pt>
                <c:pt idx="1002">
                  <c:v>121.74918481253212</c:v>
                </c:pt>
                <c:pt idx="1003">
                  <c:v>121.75444301299862</c:v>
                </c:pt>
                <c:pt idx="1004">
                  <c:v>121.7578787696915</c:v>
                </c:pt>
                <c:pt idx="1005">
                  <c:v>121.76430155348497</c:v>
                </c:pt>
                <c:pt idx="1006">
                  <c:v>121.80016546784499</c:v>
                </c:pt>
                <c:pt idx="1007">
                  <c:v>121.86400591736368</c:v>
                </c:pt>
                <c:pt idx="1008">
                  <c:v>121.90005138607495</c:v>
                </c:pt>
                <c:pt idx="1009">
                  <c:v>121.91328025861638</c:v>
                </c:pt>
                <c:pt idx="1010">
                  <c:v>122.05711669870703</c:v>
                </c:pt>
                <c:pt idx="1011">
                  <c:v>122.05976731519218</c:v>
                </c:pt>
                <c:pt idx="1012">
                  <c:v>122.10155189041527</c:v>
                </c:pt>
                <c:pt idx="1013">
                  <c:v>122.17382534777086</c:v>
                </c:pt>
                <c:pt idx="1014">
                  <c:v>122.18597486771229</c:v>
                </c:pt>
                <c:pt idx="1015">
                  <c:v>122.27010408160341</c:v>
                </c:pt>
                <c:pt idx="1016">
                  <c:v>122.35662100524439</c:v>
                </c:pt>
                <c:pt idx="1017">
                  <c:v>122.41298164758491</c:v>
                </c:pt>
                <c:pt idx="1018">
                  <c:v>122.41298164758491</c:v>
                </c:pt>
                <c:pt idx="1019">
                  <c:v>122.46260870675249</c:v>
                </c:pt>
                <c:pt idx="1020">
                  <c:v>122.46260870675249</c:v>
                </c:pt>
                <c:pt idx="1021">
                  <c:v>122.56516118092847</c:v>
                </c:pt>
                <c:pt idx="1022">
                  <c:v>122.57097836426337</c:v>
                </c:pt>
                <c:pt idx="1023">
                  <c:v>122.63712057994562</c:v>
                </c:pt>
                <c:pt idx="1024">
                  <c:v>122.63801970506123</c:v>
                </c:pt>
                <c:pt idx="1025">
                  <c:v>122.6611126975468</c:v>
                </c:pt>
                <c:pt idx="1026">
                  <c:v>122.73930288343581</c:v>
                </c:pt>
                <c:pt idx="1027">
                  <c:v>122.82557621602655</c:v>
                </c:pt>
                <c:pt idx="1028">
                  <c:v>122.83078941694289</c:v>
                </c:pt>
                <c:pt idx="1029">
                  <c:v>122.84355482267142</c:v>
                </c:pt>
                <c:pt idx="1030">
                  <c:v>122.84539015843943</c:v>
                </c:pt>
                <c:pt idx="1031">
                  <c:v>122.94409208863102</c:v>
                </c:pt>
                <c:pt idx="1032">
                  <c:v>122.94600966282228</c:v>
                </c:pt>
                <c:pt idx="1033">
                  <c:v>122.99376916418852</c:v>
                </c:pt>
                <c:pt idx="1034">
                  <c:v>123.03459152911202</c:v>
                </c:pt>
                <c:pt idx="1035">
                  <c:v>123.05086353527999</c:v>
                </c:pt>
                <c:pt idx="1036">
                  <c:v>123.09180882816874</c:v>
                </c:pt>
                <c:pt idx="1037">
                  <c:v>123.12171176534153</c:v>
                </c:pt>
                <c:pt idx="1038">
                  <c:v>123.12416482251344</c:v>
                </c:pt>
                <c:pt idx="1039">
                  <c:v>123.13530678950977</c:v>
                </c:pt>
                <c:pt idx="1040">
                  <c:v>123.32199955346975</c:v>
                </c:pt>
                <c:pt idx="1041">
                  <c:v>123.33896772665821</c:v>
                </c:pt>
                <c:pt idx="1042">
                  <c:v>123.3620337903576</c:v>
                </c:pt>
                <c:pt idx="1043">
                  <c:v>123.41375027147957</c:v>
                </c:pt>
                <c:pt idx="1044">
                  <c:v>123.43849529009726</c:v>
                </c:pt>
                <c:pt idx="1045">
                  <c:v>123.46267801006542</c:v>
                </c:pt>
                <c:pt idx="1046">
                  <c:v>123.5824024443706</c:v>
                </c:pt>
                <c:pt idx="1047">
                  <c:v>123.6065755287329</c:v>
                </c:pt>
                <c:pt idx="1048">
                  <c:v>123.67585522022135</c:v>
                </c:pt>
                <c:pt idx="1049">
                  <c:v>123.71620986969994</c:v>
                </c:pt>
                <c:pt idx="1050">
                  <c:v>123.71812341106777</c:v>
                </c:pt>
                <c:pt idx="1051">
                  <c:v>123.76568668079378</c:v>
                </c:pt>
                <c:pt idx="1052">
                  <c:v>123.78471997797585</c:v>
                </c:pt>
                <c:pt idx="1053">
                  <c:v>123.80726565559519</c:v>
                </c:pt>
                <c:pt idx="1054">
                  <c:v>123.80726565559519</c:v>
                </c:pt>
                <c:pt idx="1055">
                  <c:v>123.83962225263767</c:v>
                </c:pt>
                <c:pt idx="1056">
                  <c:v>123.87126655475463</c:v>
                </c:pt>
                <c:pt idx="1057">
                  <c:v>123.88399440293044</c:v>
                </c:pt>
                <c:pt idx="1058">
                  <c:v>123.96052893873086</c:v>
                </c:pt>
                <c:pt idx="1059">
                  <c:v>124.03564594687474</c:v>
                </c:pt>
                <c:pt idx="1060">
                  <c:v>124.05748046521607</c:v>
                </c:pt>
                <c:pt idx="1061">
                  <c:v>124.05788997861093</c:v>
                </c:pt>
                <c:pt idx="1062">
                  <c:v>124.06344422229763</c:v>
                </c:pt>
                <c:pt idx="1063">
                  <c:v>124.15479571076537</c:v>
                </c:pt>
                <c:pt idx="1064">
                  <c:v>124.17547596087299</c:v>
                </c:pt>
                <c:pt idx="1065">
                  <c:v>124.25371751104275</c:v>
                </c:pt>
                <c:pt idx="1066">
                  <c:v>124.26236744275489</c:v>
                </c:pt>
                <c:pt idx="1067">
                  <c:v>124.26309989289372</c:v>
                </c:pt>
                <c:pt idx="1068">
                  <c:v>124.2790592065692</c:v>
                </c:pt>
                <c:pt idx="1069">
                  <c:v>124.30087698209283</c:v>
                </c:pt>
                <c:pt idx="1070">
                  <c:v>124.31300492726739</c:v>
                </c:pt>
                <c:pt idx="1071">
                  <c:v>124.33804546512071</c:v>
                </c:pt>
                <c:pt idx="1072">
                  <c:v>124.34953672764756</c:v>
                </c:pt>
                <c:pt idx="1073">
                  <c:v>124.36825370587573</c:v>
                </c:pt>
                <c:pt idx="1074">
                  <c:v>124.41118002483738</c:v>
                </c:pt>
                <c:pt idx="1075">
                  <c:v>124.41751901950983</c:v>
                </c:pt>
                <c:pt idx="1076">
                  <c:v>124.41935474626136</c:v>
                </c:pt>
                <c:pt idx="1077">
                  <c:v>124.46256213176278</c:v>
                </c:pt>
                <c:pt idx="1078">
                  <c:v>124.49929799922668</c:v>
                </c:pt>
                <c:pt idx="1079">
                  <c:v>124.54199078783122</c:v>
                </c:pt>
                <c:pt idx="1080">
                  <c:v>124.68100229435365</c:v>
                </c:pt>
                <c:pt idx="1081">
                  <c:v>124.71739554794596</c:v>
                </c:pt>
                <c:pt idx="1082">
                  <c:v>124.75444807725528</c:v>
                </c:pt>
                <c:pt idx="1083">
                  <c:v>124.94060634615505</c:v>
                </c:pt>
                <c:pt idx="1084">
                  <c:v>125.07416275387665</c:v>
                </c:pt>
                <c:pt idx="1085">
                  <c:v>125.08884517430779</c:v>
                </c:pt>
                <c:pt idx="1086">
                  <c:v>125.10184658055677</c:v>
                </c:pt>
                <c:pt idx="1087">
                  <c:v>125.20034849656562</c:v>
                </c:pt>
                <c:pt idx="1088">
                  <c:v>125.21847167239697</c:v>
                </c:pt>
                <c:pt idx="1089">
                  <c:v>125.25969690751896</c:v>
                </c:pt>
                <c:pt idx="1090">
                  <c:v>125.26202875891603</c:v>
                </c:pt>
                <c:pt idx="1091">
                  <c:v>125.30786391617784</c:v>
                </c:pt>
                <c:pt idx="1092">
                  <c:v>125.32770434919554</c:v>
                </c:pt>
                <c:pt idx="1093">
                  <c:v>125.35595592992915</c:v>
                </c:pt>
                <c:pt idx="1094">
                  <c:v>125.35595592992915</c:v>
                </c:pt>
                <c:pt idx="1095">
                  <c:v>125.41787149719647</c:v>
                </c:pt>
                <c:pt idx="1096">
                  <c:v>125.41787149719647</c:v>
                </c:pt>
                <c:pt idx="1097">
                  <c:v>125.45507837040148</c:v>
                </c:pt>
                <c:pt idx="1098">
                  <c:v>125.60907205437597</c:v>
                </c:pt>
                <c:pt idx="1099">
                  <c:v>125.6346196630146</c:v>
                </c:pt>
                <c:pt idx="1100">
                  <c:v>125.65041327167702</c:v>
                </c:pt>
                <c:pt idx="1101">
                  <c:v>125.65041327167702</c:v>
                </c:pt>
                <c:pt idx="1102">
                  <c:v>125.65975497615673</c:v>
                </c:pt>
                <c:pt idx="1103">
                  <c:v>125.67924591451552</c:v>
                </c:pt>
                <c:pt idx="1104">
                  <c:v>125.71728774189425</c:v>
                </c:pt>
                <c:pt idx="1105">
                  <c:v>125.7933556220584</c:v>
                </c:pt>
                <c:pt idx="1106">
                  <c:v>125.85392970235669</c:v>
                </c:pt>
                <c:pt idx="1107">
                  <c:v>125.85524560488577</c:v>
                </c:pt>
                <c:pt idx="1108">
                  <c:v>125.86784163139997</c:v>
                </c:pt>
                <c:pt idx="1109">
                  <c:v>126.0350530605733</c:v>
                </c:pt>
                <c:pt idx="1110">
                  <c:v>126.08033347246821</c:v>
                </c:pt>
                <c:pt idx="1111">
                  <c:v>126.12501164694829</c:v>
                </c:pt>
                <c:pt idx="1112">
                  <c:v>126.12501164694829</c:v>
                </c:pt>
                <c:pt idx="1113">
                  <c:v>126.17036128921819</c:v>
                </c:pt>
                <c:pt idx="1114">
                  <c:v>126.33323235460922</c:v>
                </c:pt>
                <c:pt idx="1115">
                  <c:v>126.3493468758725</c:v>
                </c:pt>
                <c:pt idx="1116">
                  <c:v>126.37668530857499</c:v>
                </c:pt>
                <c:pt idx="1117">
                  <c:v>126.39344445571028</c:v>
                </c:pt>
                <c:pt idx="1118">
                  <c:v>126.44599794745257</c:v>
                </c:pt>
                <c:pt idx="1119">
                  <c:v>126.44814632856497</c:v>
                </c:pt>
                <c:pt idx="1120">
                  <c:v>126.46765136841799</c:v>
                </c:pt>
                <c:pt idx="1121">
                  <c:v>126.56707463248081</c:v>
                </c:pt>
                <c:pt idx="1122">
                  <c:v>126.63343320359263</c:v>
                </c:pt>
                <c:pt idx="1123">
                  <c:v>126.63442356294304</c:v>
                </c:pt>
                <c:pt idx="1124">
                  <c:v>126.74028367139256</c:v>
                </c:pt>
                <c:pt idx="1125">
                  <c:v>126.76348137060545</c:v>
                </c:pt>
                <c:pt idx="1126">
                  <c:v>126.90203267598675</c:v>
                </c:pt>
                <c:pt idx="1127">
                  <c:v>126.91062608150816</c:v>
                </c:pt>
                <c:pt idx="1128">
                  <c:v>126.91507689718873</c:v>
                </c:pt>
                <c:pt idx="1129">
                  <c:v>126.91507689718873</c:v>
                </c:pt>
                <c:pt idx="1130">
                  <c:v>127.04208138466846</c:v>
                </c:pt>
                <c:pt idx="1131">
                  <c:v>127.10837584781815</c:v>
                </c:pt>
                <c:pt idx="1132">
                  <c:v>127.1804406801723</c:v>
                </c:pt>
                <c:pt idx="1133">
                  <c:v>127.20146942694677</c:v>
                </c:pt>
                <c:pt idx="1134">
                  <c:v>127.21611620662804</c:v>
                </c:pt>
                <c:pt idx="1135">
                  <c:v>127.27016297817536</c:v>
                </c:pt>
                <c:pt idx="1136">
                  <c:v>127.30064056671935</c:v>
                </c:pt>
                <c:pt idx="1137">
                  <c:v>127.30466940275285</c:v>
                </c:pt>
                <c:pt idx="1138">
                  <c:v>127.31600627355711</c:v>
                </c:pt>
                <c:pt idx="1139">
                  <c:v>127.35054914326732</c:v>
                </c:pt>
                <c:pt idx="1140">
                  <c:v>127.42092457118562</c:v>
                </c:pt>
                <c:pt idx="1141">
                  <c:v>127.46163468456865</c:v>
                </c:pt>
                <c:pt idx="1142">
                  <c:v>127.53696893574197</c:v>
                </c:pt>
                <c:pt idx="1143">
                  <c:v>127.61250805650845</c:v>
                </c:pt>
                <c:pt idx="1144">
                  <c:v>127.66446753268632</c:v>
                </c:pt>
                <c:pt idx="1145">
                  <c:v>127.75512066161315</c:v>
                </c:pt>
                <c:pt idx="1146">
                  <c:v>127.76573189413799</c:v>
                </c:pt>
                <c:pt idx="1147">
                  <c:v>127.80702527111163</c:v>
                </c:pt>
                <c:pt idx="1148">
                  <c:v>127.83408170413969</c:v>
                </c:pt>
                <c:pt idx="1149">
                  <c:v>127.92399126499843</c:v>
                </c:pt>
                <c:pt idx="1150">
                  <c:v>128.00241098693189</c:v>
                </c:pt>
                <c:pt idx="1151">
                  <c:v>128.03124917509041</c:v>
                </c:pt>
                <c:pt idx="1152">
                  <c:v>128.06071043020938</c:v>
                </c:pt>
                <c:pt idx="1153">
                  <c:v>128.17161876648871</c:v>
                </c:pt>
                <c:pt idx="1154">
                  <c:v>128.18438461080177</c:v>
                </c:pt>
                <c:pt idx="1155">
                  <c:v>128.34819134993288</c:v>
                </c:pt>
                <c:pt idx="1156">
                  <c:v>128.38833350548839</c:v>
                </c:pt>
                <c:pt idx="1157">
                  <c:v>128.38833350548839</c:v>
                </c:pt>
                <c:pt idx="1158">
                  <c:v>128.42916774571248</c:v>
                </c:pt>
                <c:pt idx="1159">
                  <c:v>128.4825287789424</c:v>
                </c:pt>
                <c:pt idx="1160">
                  <c:v>128.55320424818638</c:v>
                </c:pt>
                <c:pt idx="1161">
                  <c:v>128.59574100956871</c:v>
                </c:pt>
                <c:pt idx="1162">
                  <c:v>128.64197532787713</c:v>
                </c:pt>
                <c:pt idx="1163">
                  <c:v>128.6668345668092</c:v>
                </c:pt>
                <c:pt idx="1164">
                  <c:v>128.69102574254978</c:v>
                </c:pt>
                <c:pt idx="1165">
                  <c:v>128.69102574254978</c:v>
                </c:pt>
                <c:pt idx="1166">
                  <c:v>128.73693016902089</c:v>
                </c:pt>
                <c:pt idx="1167">
                  <c:v>129.13356648660226</c:v>
                </c:pt>
                <c:pt idx="1168">
                  <c:v>129.32474906328943</c:v>
                </c:pt>
                <c:pt idx="1169">
                  <c:v>129.3631687226576</c:v>
                </c:pt>
                <c:pt idx="1170">
                  <c:v>129.4584997052759</c:v>
                </c:pt>
                <c:pt idx="1171">
                  <c:v>129.48305661319009</c:v>
                </c:pt>
                <c:pt idx="1172">
                  <c:v>129.516518294061</c:v>
                </c:pt>
                <c:pt idx="1173">
                  <c:v>129.7246945653873</c:v>
                </c:pt>
                <c:pt idx="1174">
                  <c:v>129.89527258220559</c:v>
                </c:pt>
                <c:pt idx="1175">
                  <c:v>130.04468019853925</c:v>
                </c:pt>
                <c:pt idx="1176">
                  <c:v>130.16986468415212</c:v>
                </c:pt>
                <c:pt idx="1177">
                  <c:v>130.20678179097726</c:v>
                </c:pt>
                <c:pt idx="1178">
                  <c:v>130.30054092807262</c:v>
                </c:pt>
                <c:pt idx="1179">
                  <c:v>130.32877608468448</c:v>
                </c:pt>
                <c:pt idx="1180">
                  <c:v>130.38618378927265</c:v>
                </c:pt>
                <c:pt idx="1181">
                  <c:v>130.42794582864664</c:v>
                </c:pt>
                <c:pt idx="1182">
                  <c:v>130.43185398907488</c:v>
                </c:pt>
                <c:pt idx="1183">
                  <c:v>130.46447949892487</c:v>
                </c:pt>
                <c:pt idx="1184">
                  <c:v>130.54117695401254</c:v>
                </c:pt>
                <c:pt idx="1185">
                  <c:v>130.62633400714071</c:v>
                </c:pt>
                <c:pt idx="1186">
                  <c:v>130.69110334301851</c:v>
                </c:pt>
                <c:pt idx="1187">
                  <c:v>130.80346675195511</c:v>
                </c:pt>
                <c:pt idx="1188">
                  <c:v>130.84295324515548</c:v>
                </c:pt>
                <c:pt idx="1189">
                  <c:v>130.86828015276367</c:v>
                </c:pt>
                <c:pt idx="1190">
                  <c:v>131.09622010421191</c:v>
                </c:pt>
                <c:pt idx="1191">
                  <c:v>131.11321963714278</c:v>
                </c:pt>
                <c:pt idx="1192">
                  <c:v>131.24520174294005</c:v>
                </c:pt>
                <c:pt idx="1193">
                  <c:v>131.5435674299155</c:v>
                </c:pt>
                <c:pt idx="1194">
                  <c:v>131.58201242949931</c:v>
                </c:pt>
                <c:pt idx="1195">
                  <c:v>131.75380069251935</c:v>
                </c:pt>
                <c:pt idx="1196">
                  <c:v>131.76173055987326</c:v>
                </c:pt>
                <c:pt idx="1197">
                  <c:v>132.00157075551212</c:v>
                </c:pt>
                <c:pt idx="1198">
                  <c:v>132.15748710526617</c:v>
                </c:pt>
                <c:pt idx="1199">
                  <c:v>132.24764613221467</c:v>
                </c:pt>
                <c:pt idx="1200">
                  <c:v>132.59249074771546</c:v>
                </c:pt>
                <c:pt idx="1201">
                  <c:v>132.66029894073048</c:v>
                </c:pt>
                <c:pt idx="1202">
                  <c:v>132.70479880496663</c:v>
                </c:pt>
                <c:pt idx="1203">
                  <c:v>132.84470905115447</c:v>
                </c:pt>
                <c:pt idx="1204">
                  <c:v>132.91598577151797</c:v>
                </c:pt>
                <c:pt idx="1205">
                  <c:v>133.0904698579948</c:v>
                </c:pt>
                <c:pt idx="1206">
                  <c:v>133.19467341730277</c:v>
                </c:pt>
                <c:pt idx="1207">
                  <c:v>133.30752416524876</c:v>
                </c:pt>
                <c:pt idx="1208">
                  <c:v>133.37326575544478</c:v>
                </c:pt>
                <c:pt idx="1209">
                  <c:v>133.59712145635797</c:v>
                </c:pt>
                <c:pt idx="1210">
                  <c:v>133.6603971087423</c:v>
                </c:pt>
                <c:pt idx="1211">
                  <c:v>133.67581633056741</c:v>
                </c:pt>
                <c:pt idx="1212">
                  <c:v>133.73884489555482</c:v>
                </c:pt>
                <c:pt idx="1213">
                  <c:v>134.15540352227438</c:v>
                </c:pt>
                <c:pt idx="1214">
                  <c:v>134.22525953910551</c:v>
                </c:pt>
                <c:pt idx="1215">
                  <c:v>134.27269365345288</c:v>
                </c:pt>
                <c:pt idx="1216">
                  <c:v>135.17557137029146</c:v>
                </c:pt>
                <c:pt idx="1217">
                  <c:v>135.19657885554142</c:v>
                </c:pt>
                <c:pt idx="1218">
                  <c:v>135.3231543182886</c:v>
                </c:pt>
                <c:pt idx="1219">
                  <c:v>135.94572976669161</c:v>
                </c:pt>
                <c:pt idx="1220">
                  <c:v>136.02083216864816</c:v>
                </c:pt>
                <c:pt idx="1221">
                  <c:v>136.0462901385375</c:v>
                </c:pt>
                <c:pt idx="1222">
                  <c:v>136.08370693182528</c:v>
                </c:pt>
                <c:pt idx="1223">
                  <c:v>136.35385887780907</c:v>
                </c:pt>
                <c:pt idx="1224">
                  <c:v>136.85920578558998</c:v>
                </c:pt>
                <c:pt idx="1225">
                  <c:v>136.88901265299651</c:v>
                </c:pt>
                <c:pt idx="1226">
                  <c:v>138.9602964225177</c:v>
                </c:pt>
                <c:pt idx="1227">
                  <c:v>138.97655658319826</c:v>
                </c:pt>
                <c:pt idx="1228">
                  <c:v>139.1460206020808</c:v>
                </c:pt>
                <c:pt idx="1229">
                  <c:v>139.17426905520352</c:v>
                </c:pt>
                <c:pt idx="1230">
                  <c:v>139.59535229746342</c:v>
                </c:pt>
                <c:pt idx="1231">
                  <c:v>140.26927924409114</c:v>
                </c:pt>
                <c:pt idx="1232">
                  <c:v>140.95485291221831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1-4326-8624-CE0D770D1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184847"/>
        <c:axId val="842785615"/>
      </c:scatterChart>
      <c:valAx>
        <c:axId val="10751848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Carbon Free Energy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85615"/>
        <c:crosses val="autoZero"/>
        <c:crossBetween val="midCat"/>
      </c:valAx>
      <c:valAx>
        <c:axId val="84278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LOCE ($/MWh) Adjust w/ CAPEX/Fuel Inputs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8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LCOE </a:t>
            </a:r>
            <a:r>
              <a:rPr lang="en-US" sz="1600" b="1" baseline="0"/>
              <a:t>vs. Load Compliance %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'1GW Plant data'!$N$1</c:f>
              <c:strCache>
                <c:ptCount val="1"/>
                <c:pt idx="0">
                  <c:v>Project LOCE ($/MWh)
w/ user CAPEX/Fuel inputs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'1GW Plant data'!$I$2:$I$1631</c:f>
              <c:numCache>
                <c:formatCode>0.00</c:formatCode>
                <c:ptCount val="123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97.009132420091305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97.146118721461093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97.534246575342394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97.317351598173502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97.842465753424605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98.093607305936004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97.089041095890394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98.036529680365206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98.401826484018201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98.584474885844699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97.374429223744301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100</c:v>
                </c:pt>
                <c:pt idx="1068">
                  <c:v>100</c:v>
                </c:pt>
                <c:pt idx="1069">
                  <c:v>100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100</c:v>
                </c:pt>
                <c:pt idx="1088">
                  <c:v>100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100</c:v>
                </c:pt>
                <c:pt idx="1106">
                  <c:v>100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100</c:v>
                </c:pt>
                <c:pt idx="1121">
                  <c:v>100</c:v>
                </c:pt>
                <c:pt idx="1122">
                  <c:v>100</c:v>
                </c:pt>
                <c:pt idx="1123">
                  <c:v>100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100</c:v>
                </c:pt>
                <c:pt idx="1140">
                  <c:v>100</c:v>
                </c:pt>
                <c:pt idx="1141">
                  <c:v>100</c:v>
                </c:pt>
                <c:pt idx="1142">
                  <c:v>100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100</c:v>
                </c:pt>
                <c:pt idx="1160">
                  <c:v>100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100</c:v>
                </c:pt>
                <c:pt idx="1174">
                  <c:v>100</c:v>
                </c:pt>
                <c:pt idx="1175">
                  <c:v>100</c:v>
                </c:pt>
                <c:pt idx="1176">
                  <c:v>100</c:v>
                </c:pt>
                <c:pt idx="1177">
                  <c:v>100</c:v>
                </c:pt>
                <c:pt idx="1178">
                  <c:v>100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100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100</c:v>
                </c:pt>
                <c:pt idx="1194">
                  <c:v>100</c:v>
                </c:pt>
                <c:pt idx="1195">
                  <c:v>100</c:v>
                </c:pt>
                <c:pt idx="1196">
                  <c:v>100</c:v>
                </c:pt>
                <c:pt idx="1197">
                  <c:v>100</c:v>
                </c:pt>
                <c:pt idx="1198">
                  <c:v>100</c:v>
                </c:pt>
                <c:pt idx="1199">
                  <c:v>100</c:v>
                </c:pt>
                <c:pt idx="1200">
                  <c:v>100</c:v>
                </c:pt>
                <c:pt idx="1201">
                  <c:v>100</c:v>
                </c:pt>
                <c:pt idx="1202">
                  <c:v>100</c:v>
                </c:pt>
                <c:pt idx="1203">
                  <c:v>100</c:v>
                </c:pt>
                <c:pt idx="1204">
                  <c:v>100</c:v>
                </c:pt>
                <c:pt idx="1205">
                  <c:v>100</c:v>
                </c:pt>
                <c:pt idx="1206">
                  <c:v>100</c:v>
                </c:pt>
                <c:pt idx="1207">
                  <c:v>100</c:v>
                </c:pt>
                <c:pt idx="1208">
                  <c:v>100</c:v>
                </c:pt>
                <c:pt idx="1209">
                  <c:v>100</c:v>
                </c:pt>
                <c:pt idx="1210">
                  <c:v>100</c:v>
                </c:pt>
                <c:pt idx="1211">
                  <c:v>100</c:v>
                </c:pt>
                <c:pt idx="1212">
                  <c:v>100</c:v>
                </c:pt>
                <c:pt idx="1213">
                  <c:v>100</c:v>
                </c:pt>
                <c:pt idx="1214">
                  <c:v>100</c:v>
                </c:pt>
                <c:pt idx="1215">
                  <c:v>100</c:v>
                </c:pt>
                <c:pt idx="1216">
                  <c:v>100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100</c:v>
                </c:pt>
                <c:pt idx="1222">
                  <c:v>100</c:v>
                </c:pt>
                <c:pt idx="1223">
                  <c:v>100</c:v>
                </c:pt>
                <c:pt idx="1224">
                  <c:v>100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</c:numCache>
            </c:numRef>
          </c:xVal>
          <c:yVal>
            <c:numRef>
              <c:f>'1GW Plant data'!$N$2:$N$1631</c:f>
              <c:numCache>
                <c:formatCode>_("$"* #,##0.00_);_("$"* \(#,##0.00\);_("$"* "-"??_);_(@_)</c:formatCode>
                <c:ptCount val="1233"/>
                <c:pt idx="0">
                  <c:v>80.808591969376039</c:v>
                </c:pt>
                <c:pt idx="1">
                  <c:v>83.022683693970549</c:v>
                </c:pt>
                <c:pt idx="2">
                  <c:v>86.104693891403159</c:v>
                </c:pt>
                <c:pt idx="3">
                  <c:v>88.207769986137478</c:v>
                </c:pt>
                <c:pt idx="4">
                  <c:v>88.310567865831857</c:v>
                </c:pt>
                <c:pt idx="5">
                  <c:v>88.318162366174491</c:v>
                </c:pt>
                <c:pt idx="6">
                  <c:v>88.424416744289061</c:v>
                </c:pt>
                <c:pt idx="7">
                  <c:v>88.485358349448575</c:v>
                </c:pt>
                <c:pt idx="8">
                  <c:v>88.67375210559338</c:v>
                </c:pt>
                <c:pt idx="9">
                  <c:v>88.777954780951276</c:v>
                </c:pt>
                <c:pt idx="10">
                  <c:v>89.004741358141899</c:v>
                </c:pt>
                <c:pt idx="11">
                  <c:v>89.043823097721699</c:v>
                </c:pt>
                <c:pt idx="12">
                  <c:v>89.062205005210487</c:v>
                </c:pt>
                <c:pt idx="13">
                  <c:v>89.141254277212994</c:v>
                </c:pt>
                <c:pt idx="14">
                  <c:v>89.290313115160998</c:v>
                </c:pt>
                <c:pt idx="15">
                  <c:v>89.33261141217676</c:v>
                </c:pt>
                <c:pt idx="16">
                  <c:v>89.446966815868592</c:v>
                </c:pt>
                <c:pt idx="17">
                  <c:v>89.680658460590521</c:v>
                </c:pt>
                <c:pt idx="18">
                  <c:v>90.004812205300894</c:v>
                </c:pt>
                <c:pt idx="19">
                  <c:v>90.090722931038741</c:v>
                </c:pt>
                <c:pt idx="20">
                  <c:v>90.117090954904569</c:v>
                </c:pt>
                <c:pt idx="21">
                  <c:v>90.190865397359147</c:v>
                </c:pt>
                <c:pt idx="22">
                  <c:v>90.234495199818028</c:v>
                </c:pt>
                <c:pt idx="23">
                  <c:v>90.624605959583064</c:v>
                </c:pt>
                <c:pt idx="24">
                  <c:v>90.762100081014822</c:v>
                </c:pt>
                <c:pt idx="25">
                  <c:v>90.781319744210123</c:v>
                </c:pt>
                <c:pt idx="26">
                  <c:v>91.113460171525517</c:v>
                </c:pt>
                <c:pt idx="27">
                  <c:v>91.117458164461226</c:v>
                </c:pt>
                <c:pt idx="28">
                  <c:v>91.132321648790807</c:v>
                </c:pt>
                <c:pt idx="29">
                  <c:v>91.16388685888154</c:v>
                </c:pt>
                <c:pt idx="30">
                  <c:v>91.208847744655813</c:v>
                </c:pt>
                <c:pt idx="31">
                  <c:v>91.252186008983358</c:v>
                </c:pt>
                <c:pt idx="32">
                  <c:v>91.269544854447162</c:v>
                </c:pt>
                <c:pt idx="33">
                  <c:v>91.57719741775341</c:v>
                </c:pt>
                <c:pt idx="34">
                  <c:v>91.634587819505526</c:v>
                </c:pt>
                <c:pt idx="35">
                  <c:v>91.713166134539037</c:v>
                </c:pt>
                <c:pt idx="36">
                  <c:v>91.779436919969086</c:v>
                </c:pt>
                <c:pt idx="37">
                  <c:v>91.780277707022393</c:v>
                </c:pt>
                <c:pt idx="38">
                  <c:v>91.789651736624805</c:v>
                </c:pt>
                <c:pt idx="39">
                  <c:v>91.791687010352916</c:v>
                </c:pt>
                <c:pt idx="40">
                  <c:v>91.817129935592703</c:v>
                </c:pt>
                <c:pt idx="41">
                  <c:v>91.956268993486901</c:v>
                </c:pt>
                <c:pt idx="42">
                  <c:v>92.031916179704879</c:v>
                </c:pt>
                <c:pt idx="43">
                  <c:v>92.134590448922978</c:v>
                </c:pt>
                <c:pt idx="44">
                  <c:v>92.400956085932322</c:v>
                </c:pt>
                <c:pt idx="45">
                  <c:v>92.450303306330653</c:v>
                </c:pt>
                <c:pt idx="46">
                  <c:v>92.458394581880583</c:v>
                </c:pt>
                <c:pt idx="47">
                  <c:v>92.592024125600261</c:v>
                </c:pt>
                <c:pt idx="48">
                  <c:v>92.645258882142926</c:v>
                </c:pt>
                <c:pt idx="49">
                  <c:v>92.718608688995701</c:v>
                </c:pt>
                <c:pt idx="50">
                  <c:v>92.747804533936559</c:v>
                </c:pt>
                <c:pt idx="51">
                  <c:v>92.751114084475688</c:v>
                </c:pt>
                <c:pt idx="52">
                  <c:v>92.791273487970315</c:v>
                </c:pt>
                <c:pt idx="53">
                  <c:v>92.867764319810675</c:v>
                </c:pt>
                <c:pt idx="54">
                  <c:v>92.881150438439647</c:v>
                </c:pt>
                <c:pt idx="55">
                  <c:v>92.931728481684942</c:v>
                </c:pt>
                <c:pt idx="56">
                  <c:v>92.977159322404404</c:v>
                </c:pt>
                <c:pt idx="57">
                  <c:v>92.987983381211706</c:v>
                </c:pt>
                <c:pt idx="58">
                  <c:v>93.047180294189204</c:v>
                </c:pt>
                <c:pt idx="59">
                  <c:v>93.098864635842901</c:v>
                </c:pt>
                <c:pt idx="60">
                  <c:v>93.145212439159963</c:v>
                </c:pt>
                <c:pt idx="61">
                  <c:v>93.306247031441856</c:v>
                </c:pt>
                <c:pt idx="62">
                  <c:v>93.434292048997378</c:v>
                </c:pt>
                <c:pt idx="63">
                  <c:v>93.497267526938984</c:v>
                </c:pt>
                <c:pt idx="64">
                  <c:v>93.510935925723658</c:v>
                </c:pt>
                <c:pt idx="65">
                  <c:v>93.535436979221103</c:v>
                </c:pt>
                <c:pt idx="66">
                  <c:v>93.600515242231694</c:v>
                </c:pt>
                <c:pt idx="67">
                  <c:v>93.603856940944652</c:v>
                </c:pt>
                <c:pt idx="68">
                  <c:v>93.656377184570005</c:v>
                </c:pt>
                <c:pt idx="69">
                  <c:v>93.692638051658889</c:v>
                </c:pt>
                <c:pt idx="70">
                  <c:v>93.793613083912192</c:v>
                </c:pt>
                <c:pt idx="71">
                  <c:v>93.864576624868022</c:v>
                </c:pt>
                <c:pt idx="72">
                  <c:v>93.883492499077747</c:v>
                </c:pt>
                <c:pt idx="73">
                  <c:v>93.890829873009466</c:v>
                </c:pt>
                <c:pt idx="74">
                  <c:v>93.891930983468072</c:v>
                </c:pt>
                <c:pt idx="75">
                  <c:v>93.915598825444803</c:v>
                </c:pt>
                <c:pt idx="76">
                  <c:v>93.931818068063748</c:v>
                </c:pt>
                <c:pt idx="77">
                  <c:v>93.956817861061921</c:v>
                </c:pt>
                <c:pt idx="78">
                  <c:v>94.033175174614513</c:v>
                </c:pt>
                <c:pt idx="79">
                  <c:v>94.068371848816767</c:v>
                </c:pt>
                <c:pt idx="80">
                  <c:v>94.154816877997376</c:v>
                </c:pt>
                <c:pt idx="81">
                  <c:v>94.174236044745925</c:v>
                </c:pt>
                <c:pt idx="82">
                  <c:v>94.2630868149393</c:v>
                </c:pt>
                <c:pt idx="83">
                  <c:v>94.283868041085242</c:v>
                </c:pt>
                <c:pt idx="84">
                  <c:v>94.41649935359267</c:v>
                </c:pt>
                <c:pt idx="85">
                  <c:v>94.643483228762079</c:v>
                </c:pt>
                <c:pt idx="86">
                  <c:v>94.663411608783434</c:v>
                </c:pt>
                <c:pt idx="87">
                  <c:v>94.676891545083436</c:v>
                </c:pt>
                <c:pt idx="88">
                  <c:v>94.676891545083436</c:v>
                </c:pt>
                <c:pt idx="89">
                  <c:v>94.737502739638131</c:v>
                </c:pt>
                <c:pt idx="90">
                  <c:v>94.792288415760908</c:v>
                </c:pt>
                <c:pt idx="91">
                  <c:v>94.807892349239452</c:v>
                </c:pt>
                <c:pt idx="92">
                  <c:v>94.874297003640791</c:v>
                </c:pt>
                <c:pt idx="93">
                  <c:v>94.913393734810953</c:v>
                </c:pt>
                <c:pt idx="94">
                  <c:v>94.92031262388916</c:v>
                </c:pt>
                <c:pt idx="95">
                  <c:v>95.105495122851039</c:v>
                </c:pt>
                <c:pt idx="96">
                  <c:v>95.177635840610321</c:v>
                </c:pt>
                <c:pt idx="97">
                  <c:v>95.249160946073943</c:v>
                </c:pt>
                <c:pt idx="98">
                  <c:v>95.251852900243406</c:v>
                </c:pt>
                <c:pt idx="99">
                  <c:v>95.281348186497382</c:v>
                </c:pt>
                <c:pt idx="100">
                  <c:v>95.315741200705617</c:v>
                </c:pt>
                <c:pt idx="101">
                  <c:v>95.346444750701011</c:v>
                </c:pt>
                <c:pt idx="102">
                  <c:v>95.354224164167377</c:v>
                </c:pt>
                <c:pt idx="103">
                  <c:v>95.414564775879541</c:v>
                </c:pt>
                <c:pt idx="104">
                  <c:v>95.522041473831536</c:v>
                </c:pt>
                <c:pt idx="105">
                  <c:v>95.530867751491868</c:v>
                </c:pt>
                <c:pt idx="106">
                  <c:v>95.55761865267803</c:v>
                </c:pt>
                <c:pt idx="107">
                  <c:v>95.682218954728441</c:v>
                </c:pt>
                <c:pt idx="108">
                  <c:v>95.757482096118636</c:v>
                </c:pt>
                <c:pt idx="109">
                  <c:v>95.798974199006366</c:v>
                </c:pt>
                <c:pt idx="110">
                  <c:v>95.803948268190183</c:v>
                </c:pt>
                <c:pt idx="111">
                  <c:v>95.82997852643382</c:v>
                </c:pt>
                <c:pt idx="112">
                  <c:v>95.840589854822568</c:v>
                </c:pt>
                <c:pt idx="113">
                  <c:v>95.936187347405081</c:v>
                </c:pt>
                <c:pt idx="114">
                  <c:v>95.974462557381088</c:v>
                </c:pt>
                <c:pt idx="115">
                  <c:v>95.981420499467546</c:v>
                </c:pt>
                <c:pt idx="116">
                  <c:v>95.986811495748142</c:v>
                </c:pt>
                <c:pt idx="117">
                  <c:v>96.046330358165037</c:v>
                </c:pt>
                <c:pt idx="118">
                  <c:v>96.116675353082044</c:v>
                </c:pt>
                <c:pt idx="119">
                  <c:v>96.162305776625089</c:v>
                </c:pt>
                <c:pt idx="120">
                  <c:v>96.173789637696729</c:v>
                </c:pt>
                <c:pt idx="121">
                  <c:v>96.197250241087957</c:v>
                </c:pt>
                <c:pt idx="122">
                  <c:v>96.219650780100494</c:v>
                </c:pt>
                <c:pt idx="123">
                  <c:v>96.321531357237333</c:v>
                </c:pt>
                <c:pt idx="124">
                  <c:v>96.326812122120913</c:v>
                </c:pt>
                <c:pt idx="125">
                  <c:v>96.342210140728653</c:v>
                </c:pt>
                <c:pt idx="126">
                  <c:v>96.416454505381992</c:v>
                </c:pt>
                <c:pt idx="127">
                  <c:v>96.496776846666151</c:v>
                </c:pt>
                <c:pt idx="128">
                  <c:v>96.582835711373946</c:v>
                </c:pt>
                <c:pt idx="129">
                  <c:v>96.627978508973484</c:v>
                </c:pt>
                <c:pt idx="130">
                  <c:v>96.648073750648521</c:v>
                </c:pt>
                <c:pt idx="131">
                  <c:v>96.724752663500524</c:v>
                </c:pt>
                <c:pt idx="132">
                  <c:v>96.748462560920984</c:v>
                </c:pt>
                <c:pt idx="133">
                  <c:v>96.804588028851015</c:v>
                </c:pt>
                <c:pt idx="134">
                  <c:v>96.859230812547466</c:v>
                </c:pt>
                <c:pt idx="135">
                  <c:v>96.959231571189804</c:v>
                </c:pt>
                <c:pt idx="136">
                  <c:v>96.982501601814903</c:v>
                </c:pt>
                <c:pt idx="137">
                  <c:v>96.983982183412962</c:v>
                </c:pt>
                <c:pt idx="138">
                  <c:v>96.987353048010235</c:v>
                </c:pt>
                <c:pt idx="139">
                  <c:v>97.002724987807142</c:v>
                </c:pt>
                <c:pt idx="140">
                  <c:v>97.098020195339132</c:v>
                </c:pt>
                <c:pt idx="141">
                  <c:v>97.123570750286305</c:v>
                </c:pt>
                <c:pt idx="142">
                  <c:v>97.140099933413182</c:v>
                </c:pt>
                <c:pt idx="143">
                  <c:v>97.146869157294958</c:v>
                </c:pt>
                <c:pt idx="144">
                  <c:v>97.146869157294958</c:v>
                </c:pt>
                <c:pt idx="145">
                  <c:v>97.223096361443083</c:v>
                </c:pt>
                <c:pt idx="146">
                  <c:v>97.227760931442788</c:v>
                </c:pt>
                <c:pt idx="147">
                  <c:v>97.229689125238522</c:v>
                </c:pt>
                <c:pt idx="148">
                  <c:v>97.278401340512431</c:v>
                </c:pt>
                <c:pt idx="149">
                  <c:v>97.295575771586286</c:v>
                </c:pt>
                <c:pt idx="150">
                  <c:v>97.416975314621467</c:v>
                </c:pt>
                <c:pt idx="151">
                  <c:v>97.493345228427145</c:v>
                </c:pt>
                <c:pt idx="152">
                  <c:v>97.501202921041425</c:v>
                </c:pt>
                <c:pt idx="153">
                  <c:v>97.525849518373377</c:v>
                </c:pt>
                <c:pt idx="154">
                  <c:v>97.679499674015858</c:v>
                </c:pt>
                <c:pt idx="155">
                  <c:v>97.697754962058951</c:v>
                </c:pt>
                <c:pt idx="156">
                  <c:v>97.732457049039297</c:v>
                </c:pt>
                <c:pt idx="157">
                  <c:v>97.7884647865299</c:v>
                </c:pt>
                <c:pt idx="158">
                  <c:v>97.799873191279545</c:v>
                </c:pt>
                <c:pt idx="159">
                  <c:v>97.833644882432978</c:v>
                </c:pt>
                <c:pt idx="160">
                  <c:v>97.868961210798346</c:v>
                </c:pt>
                <c:pt idx="161">
                  <c:v>97.872186167473984</c:v>
                </c:pt>
                <c:pt idx="162">
                  <c:v>97.874089186523122</c:v>
                </c:pt>
                <c:pt idx="163">
                  <c:v>97.915837718459358</c:v>
                </c:pt>
                <c:pt idx="164">
                  <c:v>97.975386953283575</c:v>
                </c:pt>
                <c:pt idx="165">
                  <c:v>97.977378627584244</c:v>
                </c:pt>
                <c:pt idx="166">
                  <c:v>97.979987881775102</c:v>
                </c:pt>
                <c:pt idx="167">
                  <c:v>97.982099924084991</c:v>
                </c:pt>
                <c:pt idx="168">
                  <c:v>98.055956264215325</c:v>
                </c:pt>
                <c:pt idx="169">
                  <c:v>98.059590469586738</c:v>
                </c:pt>
                <c:pt idx="170">
                  <c:v>98.062175526098869</c:v>
                </c:pt>
                <c:pt idx="171">
                  <c:v>98.083196123613632</c:v>
                </c:pt>
                <c:pt idx="172">
                  <c:v>98.084824706748819</c:v>
                </c:pt>
                <c:pt idx="173">
                  <c:v>98.159904951395305</c:v>
                </c:pt>
                <c:pt idx="174">
                  <c:v>98.231188392049987</c:v>
                </c:pt>
                <c:pt idx="175">
                  <c:v>98.233800591481668</c:v>
                </c:pt>
                <c:pt idx="176">
                  <c:v>98.266360098958685</c:v>
                </c:pt>
                <c:pt idx="177">
                  <c:v>98.295152789190482</c:v>
                </c:pt>
                <c:pt idx="178">
                  <c:v>98.333484015360384</c:v>
                </c:pt>
                <c:pt idx="179">
                  <c:v>98.337999968490521</c:v>
                </c:pt>
                <c:pt idx="180">
                  <c:v>98.370992391916445</c:v>
                </c:pt>
                <c:pt idx="181">
                  <c:v>98.390916686003209</c:v>
                </c:pt>
                <c:pt idx="182">
                  <c:v>98.461774835691202</c:v>
                </c:pt>
                <c:pt idx="183">
                  <c:v>98.477005122414639</c:v>
                </c:pt>
                <c:pt idx="184">
                  <c:v>98.492378819455169</c:v>
                </c:pt>
                <c:pt idx="185">
                  <c:v>98.507328882163208</c:v>
                </c:pt>
                <c:pt idx="186">
                  <c:v>98.534239298864875</c:v>
                </c:pt>
                <c:pt idx="187">
                  <c:v>98.587516140828839</c:v>
                </c:pt>
                <c:pt idx="188">
                  <c:v>98.642616234384604</c:v>
                </c:pt>
                <c:pt idx="189">
                  <c:v>98.673729509907361</c:v>
                </c:pt>
                <c:pt idx="190">
                  <c:v>98.679735238250345</c:v>
                </c:pt>
                <c:pt idx="191">
                  <c:v>98.736203192579254</c:v>
                </c:pt>
                <c:pt idx="192">
                  <c:v>98.758428633613406</c:v>
                </c:pt>
                <c:pt idx="193">
                  <c:v>98.812468748725919</c:v>
                </c:pt>
                <c:pt idx="194">
                  <c:v>98.829743107112591</c:v>
                </c:pt>
                <c:pt idx="195">
                  <c:v>98.851822137585032</c:v>
                </c:pt>
                <c:pt idx="196">
                  <c:v>99.001485718756911</c:v>
                </c:pt>
                <c:pt idx="197">
                  <c:v>99.00339829609932</c:v>
                </c:pt>
                <c:pt idx="198">
                  <c:v>99.121065136294092</c:v>
                </c:pt>
                <c:pt idx="199">
                  <c:v>99.132401262098483</c:v>
                </c:pt>
                <c:pt idx="200">
                  <c:v>99.134031580281331</c:v>
                </c:pt>
                <c:pt idx="201">
                  <c:v>99.13806007187948</c:v>
                </c:pt>
                <c:pt idx="202">
                  <c:v>99.276559007288952</c:v>
                </c:pt>
                <c:pt idx="203">
                  <c:v>99.291956530280601</c:v>
                </c:pt>
                <c:pt idx="204">
                  <c:v>99.308002280923546</c:v>
                </c:pt>
                <c:pt idx="205">
                  <c:v>99.338512317935439</c:v>
                </c:pt>
                <c:pt idx="206">
                  <c:v>99.348333067167516</c:v>
                </c:pt>
                <c:pt idx="207">
                  <c:v>99.368153274174389</c:v>
                </c:pt>
                <c:pt idx="208">
                  <c:v>99.418495407911806</c:v>
                </c:pt>
                <c:pt idx="209">
                  <c:v>99.422848851194559</c:v>
                </c:pt>
                <c:pt idx="210">
                  <c:v>99.491351233778246</c:v>
                </c:pt>
                <c:pt idx="211">
                  <c:v>99.500929194253388</c:v>
                </c:pt>
                <c:pt idx="212">
                  <c:v>99.528804163578243</c:v>
                </c:pt>
                <c:pt idx="213">
                  <c:v>99.52940402043717</c:v>
                </c:pt>
                <c:pt idx="214">
                  <c:v>99.569419618381318</c:v>
                </c:pt>
                <c:pt idx="215">
                  <c:v>99.593552884636736</c:v>
                </c:pt>
                <c:pt idx="216">
                  <c:v>99.627825887204352</c:v>
                </c:pt>
                <c:pt idx="217">
                  <c:v>99.632327056902085</c:v>
                </c:pt>
                <c:pt idx="218">
                  <c:v>99.660796263950715</c:v>
                </c:pt>
                <c:pt idx="219">
                  <c:v>99.671381406037952</c:v>
                </c:pt>
                <c:pt idx="220">
                  <c:v>99.682300760658222</c:v>
                </c:pt>
                <c:pt idx="221">
                  <c:v>99.69491600578111</c:v>
                </c:pt>
                <c:pt idx="222">
                  <c:v>99.753174925374609</c:v>
                </c:pt>
                <c:pt idx="223">
                  <c:v>99.808560948512081</c:v>
                </c:pt>
                <c:pt idx="224">
                  <c:v>99.920547333254177</c:v>
                </c:pt>
                <c:pt idx="225">
                  <c:v>99.935184070972355</c:v>
                </c:pt>
                <c:pt idx="226">
                  <c:v>100.01375012618732</c:v>
                </c:pt>
                <c:pt idx="227">
                  <c:v>100.08043952338896</c:v>
                </c:pt>
                <c:pt idx="228">
                  <c:v>100.09813059576346</c:v>
                </c:pt>
                <c:pt idx="229">
                  <c:v>100.13524725865811</c:v>
                </c:pt>
                <c:pt idx="230">
                  <c:v>100.19498886756601</c:v>
                </c:pt>
                <c:pt idx="231">
                  <c:v>100.21544853328261</c:v>
                </c:pt>
                <c:pt idx="232">
                  <c:v>100.24029342077503</c:v>
                </c:pt>
                <c:pt idx="233">
                  <c:v>100.2405217859157</c:v>
                </c:pt>
                <c:pt idx="234">
                  <c:v>100.25115265454761</c:v>
                </c:pt>
                <c:pt idx="235">
                  <c:v>100.26452120475876</c:v>
                </c:pt>
                <c:pt idx="236">
                  <c:v>100.27656888218581</c:v>
                </c:pt>
                <c:pt idx="237">
                  <c:v>100.34198300201358</c:v>
                </c:pt>
                <c:pt idx="238">
                  <c:v>100.41448250519684</c:v>
                </c:pt>
                <c:pt idx="239">
                  <c:v>100.4405411424687</c:v>
                </c:pt>
                <c:pt idx="240">
                  <c:v>100.50586593114946</c:v>
                </c:pt>
                <c:pt idx="241">
                  <c:v>100.63151554983641</c:v>
                </c:pt>
                <c:pt idx="242">
                  <c:v>100.6456759844471</c:v>
                </c:pt>
                <c:pt idx="243">
                  <c:v>100.67245035148063</c:v>
                </c:pt>
                <c:pt idx="244">
                  <c:v>100.68935490191177</c:v>
                </c:pt>
                <c:pt idx="245">
                  <c:v>100.73194293544763</c:v>
                </c:pt>
                <c:pt idx="246">
                  <c:v>100.73332367452238</c:v>
                </c:pt>
                <c:pt idx="247">
                  <c:v>100.76700688936745</c:v>
                </c:pt>
                <c:pt idx="248">
                  <c:v>100.79596261259914</c:v>
                </c:pt>
                <c:pt idx="249">
                  <c:v>100.80479138966392</c:v>
                </c:pt>
                <c:pt idx="250">
                  <c:v>100.80526988169687</c:v>
                </c:pt>
                <c:pt idx="251">
                  <c:v>100.96927149782832</c:v>
                </c:pt>
                <c:pt idx="252">
                  <c:v>101.08696169792147</c:v>
                </c:pt>
                <c:pt idx="253">
                  <c:v>101.10786418530554</c:v>
                </c:pt>
                <c:pt idx="254">
                  <c:v>101.22252134531405</c:v>
                </c:pt>
                <c:pt idx="255">
                  <c:v>101.23030428199853</c:v>
                </c:pt>
                <c:pt idx="256">
                  <c:v>101.23152546333998</c:v>
                </c:pt>
                <c:pt idx="257">
                  <c:v>101.30868381652911</c:v>
                </c:pt>
                <c:pt idx="258">
                  <c:v>101.3480690000972</c:v>
                </c:pt>
                <c:pt idx="259">
                  <c:v>101.3742983783754</c:v>
                </c:pt>
                <c:pt idx="260">
                  <c:v>101.37634213694254</c:v>
                </c:pt>
                <c:pt idx="261">
                  <c:v>101.39154496859528</c:v>
                </c:pt>
                <c:pt idx="262">
                  <c:v>101.40232493053347</c:v>
                </c:pt>
                <c:pt idx="263">
                  <c:v>101.40550178449688</c:v>
                </c:pt>
                <c:pt idx="264">
                  <c:v>101.40818382687141</c:v>
                </c:pt>
                <c:pt idx="265">
                  <c:v>101.45773811192896</c:v>
                </c:pt>
                <c:pt idx="266">
                  <c:v>101.48469056146492</c:v>
                </c:pt>
                <c:pt idx="267">
                  <c:v>101.49976123276512</c:v>
                </c:pt>
                <c:pt idx="268">
                  <c:v>101.55184451025389</c:v>
                </c:pt>
                <c:pt idx="269">
                  <c:v>101.58460377839238</c:v>
                </c:pt>
                <c:pt idx="270">
                  <c:v>101.64009497888554</c:v>
                </c:pt>
                <c:pt idx="271">
                  <c:v>101.65083168154894</c:v>
                </c:pt>
                <c:pt idx="272">
                  <c:v>101.69234052551805</c:v>
                </c:pt>
                <c:pt idx="273">
                  <c:v>101.69551824766734</c:v>
                </c:pt>
                <c:pt idx="274">
                  <c:v>101.70875830231317</c:v>
                </c:pt>
                <c:pt idx="275">
                  <c:v>101.74197040902671</c:v>
                </c:pt>
                <c:pt idx="276">
                  <c:v>101.80753214664149</c:v>
                </c:pt>
                <c:pt idx="277">
                  <c:v>101.84569628170975</c:v>
                </c:pt>
                <c:pt idx="278">
                  <c:v>101.84944310222339</c:v>
                </c:pt>
                <c:pt idx="279">
                  <c:v>101.94110118031259</c:v>
                </c:pt>
                <c:pt idx="280">
                  <c:v>101.94149099800822</c:v>
                </c:pt>
                <c:pt idx="281">
                  <c:v>102.02885926259769</c:v>
                </c:pt>
                <c:pt idx="282">
                  <c:v>102.03427915392328</c:v>
                </c:pt>
                <c:pt idx="283">
                  <c:v>102.11180956682841</c:v>
                </c:pt>
                <c:pt idx="284">
                  <c:v>102.12080739471268</c:v>
                </c:pt>
                <c:pt idx="285">
                  <c:v>102.12083912981429</c:v>
                </c:pt>
                <c:pt idx="286">
                  <c:v>102.12666435157162</c:v>
                </c:pt>
                <c:pt idx="287">
                  <c:v>102.14238690246715</c:v>
                </c:pt>
                <c:pt idx="288">
                  <c:v>102.18192819393502</c:v>
                </c:pt>
                <c:pt idx="289">
                  <c:v>102.19960683266123</c:v>
                </c:pt>
                <c:pt idx="290">
                  <c:v>102.20583019096864</c:v>
                </c:pt>
                <c:pt idx="291">
                  <c:v>102.29070660424961</c:v>
                </c:pt>
                <c:pt idx="292">
                  <c:v>102.31730477705375</c:v>
                </c:pt>
                <c:pt idx="293">
                  <c:v>102.34555069865256</c:v>
                </c:pt>
                <c:pt idx="294">
                  <c:v>102.36178335042906</c:v>
                </c:pt>
                <c:pt idx="295">
                  <c:v>102.37431647729552</c:v>
                </c:pt>
                <c:pt idx="296">
                  <c:v>102.39040007051504</c:v>
                </c:pt>
                <c:pt idx="297">
                  <c:v>102.397031820761</c:v>
                </c:pt>
                <c:pt idx="298">
                  <c:v>102.40378238560372</c:v>
                </c:pt>
                <c:pt idx="299">
                  <c:v>102.46870424833419</c:v>
                </c:pt>
                <c:pt idx="300">
                  <c:v>102.50355401127295</c:v>
                </c:pt>
                <c:pt idx="301">
                  <c:v>102.5161306588396</c:v>
                </c:pt>
                <c:pt idx="302">
                  <c:v>102.58768277110281</c:v>
                </c:pt>
                <c:pt idx="303">
                  <c:v>102.59189468476359</c:v>
                </c:pt>
                <c:pt idx="304">
                  <c:v>102.59833582304871</c:v>
                </c:pt>
                <c:pt idx="305">
                  <c:v>102.60207556875297</c:v>
                </c:pt>
                <c:pt idx="306">
                  <c:v>102.66764888930076</c:v>
                </c:pt>
                <c:pt idx="307">
                  <c:v>102.72276281619239</c:v>
                </c:pt>
                <c:pt idx="308">
                  <c:v>102.79735403462259</c:v>
                </c:pt>
                <c:pt idx="309">
                  <c:v>102.83643872335615</c:v>
                </c:pt>
                <c:pt idx="310">
                  <c:v>102.84049010722502</c:v>
                </c:pt>
                <c:pt idx="311">
                  <c:v>102.9339981455192</c:v>
                </c:pt>
                <c:pt idx="312">
                  <c:v>102.96985638518089</c:v>
                </c:pt>
                <c:pt idx="313">
                  <c:v>102.97087404895264</c:v>
                </c:pt>
                <c:pt idx="314">
                  <c:v>102.99296328659149</c:v>
                </c:pt>
                <c:pt idx="315">
                  <c:v>102.99325883428968</c:v>
                </c:pt>
                <c:pt idx="316">
                  <c:v>103.01221303992793</c:v>
                </c:pt>
                <c:pt idx="317">
                  <c:v>103.09977474897576</c:v>
                </c:pt>
                <c:pt idx="318">
                  <c:v>103.14995201122925</c:v>
                </c:pt>
                <c:pt idx="319">
                  <c:v>103.15683292211895</c:v>
                </c:pt>
                <c:pt idx="320">
                  <c:v>103.17328387920661</c:v>
                </c:pt>
                <c:pt idx="321">
                  <c:v>103.17716679457494</c:v>
                </c:pt>
                <c:pt idx="322">
                  <c:v>103.18372447888933</c:v>
                </c:pt>
                <c:pt idx="323">
                  <c:v>103.20316993875198</c:v>
                </c:pt>
                <c:pt idx="324">
                  <c:v>103.20663446209501</c:v>
                </c:pt>
                <c:pt idx="325">
                  <c:v>103.21184781754083</c:v>
                </c:pt>
                <c:pt idx="326">
                  <c:v>103.24972608057064</c:v>
                </c:pt>
                <c:pt idx="327">
                  <c:v>103.2541358247781</c:v>
                </c:pt>
                <c:pt idx="328">
                  <c:v>103.25520325151498</c:v>
                </c:pt>
                <c:pt idx="329">
                  <c:v>103.30407959939768</c:v>
                </c:pt>
                <c:pt idx="330">
                  <c:v>103.36651243240297</c:v>
                </c:pt>
                <c:pt idx="331">
                  <c:v>103.37378818044543</c:v>
                </c:pt>
                <c:pt idx="332">
                  <c:v>103.44920687045493</c:v>
                </c:pt>
                <c:pt idx="333">
                  <c:v>103.48230220096598</c:v>
                </c:pt>
                <c:pt idx="334">
                  <c:v>103.49551305322866</c:v>
                </c:pt>
                <c:pt idx="335">
                  <c:v>103.51131048474164</c:v>
                </c:pt>
                <c:pt idx="336">
                  <c:v>103.52649933571088</c:v>
                </c:pt>
                <c:pt idx="337">
                  <c:v>103.55593504725795</c:v>
                </c:pt>
                <c:pt idx="338">
                  <c:v>103.71596814345918</c:v>
                </c:pt>
                <c:pt idx="339">
                  <c:v>103.81155352187776</c:v>
                </c:pt>
                <c:pt idx="340">
                  <c:v>103.82562197172378</c:v>
                </c:pt>
                <c:pt idx="341">
                  <c:v>103.82568281710256</c:v>
                </c:pt>
                <c:pt idx="342">
                  <c:v>103.94594431021679</c:v>
                </c:pt>
                <c:pt idx="343">
                  <c:v>103.98926227663773</c:v>
                </c:pt>
                <c:pt idx="344">
                  <c:v>104.04600359919695</c:v>
                </c:pt>
                <c:pt idx="345">
                  <c:v>104.06413954170847</c:v>
                </c:pt>
                <c:pt idx="346">
                  <c:v>104.06509938213631</c:v>
                </c:pt>
                <c:pt idx="347">
                  <c:v>104.06590960964741</c:v>
                </c:pt>
                <c:pt idx="348">
                  <c:v>104.13349150928282</c:v>
                </c:pt>
                <c:pt idx="349">
                  <c:v>104.1447828275131</c:v>
                </c:pt>
                <c:pt idx="350">
                  <c:v>104.1686048793094</c:v>
                </c:pt>
                <c:pt idx="351">
                  <c:v>104.17486578740397</c:v>
                </c:pt>
                <c:pt idx="352">
                  <c:v>104.19318854344083</c:v>
                </c:pt>
                <c:pt idx="353">
                  <c:v>104.21463012532011</c:v>
                </c:pt>
                <c:pt idx="354">
                  <c:v>104.26517251485302</c:v>
                </c:pt>
                <c:pt idx="355">
                  <c:v>104.29638932951288</c:v>
                </c:pt>
                <c:pt idx="356">
                  <c:v>104.29854733769288</c:v>
                </c:pt>
                <c:pt idx="357">
                  <c:v>104.30377606649998</c:v>
                </c:pt>
                <c:pt idx="358">
                  <c:v>104.3173683628052</c:v>
                </c:pt>
                <c:pt idx="359">
                  <c:v>104.33787520697531</c:v>
                </c:pt>
                <c:pt idx="360">
                  <c:v>104.38671713717615</c:v>
                </c:pt>
                <c:pt idx="361">
                  <c:v>104.39500688563585</c:v>
                </c:pt>
                <c:pt idx="362">
                  <c:v>104.39582101066615</c:v>
                </c:pt>
                <c:pt idx="363">
                  <c:v>104.41053767450779</c:v>
                </c:pt>
                <c:pt idx="364">
                  <c:v>104.52706952277865</c:v>
                </c:pt>
                <c:pt idx="365">
                  <c:v>104.53474393062957</c:v>
                </c:pt>
                <c:pt idx="366">
                  <c:v>104.58514636107427</c:v>
                </c:pt>
                <c:pt idx="367">
                  <c:v>104.60813299831359</c:v>
                </c:pt>
                <c:pt idx="368">
                  <c:v>104.72289393782678</c:v>
                </c:pt>
                <c:pt idx="369">
                  <c:v>104.73748807724476</c:v>
                </c:pt>
                <c:pt idx="370">
                  <c:v>104.78174126212822</c:v>
                </c:pt>
                <c:pt idx="371">
                  <c:v>104.80343083242582</c:v>
                </c:pt>
                <c:pt idx="372">
                  <c:v>104.81704674065759</c:v>
                </c:pt>
                <c:pt idx="373">
                  <c:v>104.8264480087055</c:v>
                </c:pt>
                <c:pt idx="374">
                  <c:v>104.91419522194943</c:v>
                </c:pt>
                <c:pt idx="375">
                  <c:v>105.02175239138121</c:v>
                </c:pt>
                <c:pt idx="376">
                  <c:v>105.02559810756186</c:v>
                </c:pt>
                <c:pt idx="377">
                  <c:v>105.02831278336716</c:v>
                </c:pt>
                <c:pt idx="378">
                  <c:v>105.06043667744713</c:v>
                </c:pt>
                <c:pt idx="379">
                  <c:v>105.0657805182378</c:v>
                </c:pt>
                <c:pt idx="380">
                  <c:v>105.08637570720981</c:v>
                </c:pt>
                <c:pt idx="381">
                  <c:v>105.09604865439032</c:v>
                </c:pt>
                <c:pt idx="382">
                  <c:v>105.12389629491746</c:v>
                </c:pt>
                <c:pt idx="383">
                  <c:v>105.18355384772427</c:v>
                </c:pt>
                <c:pt idx="384">
                  <c:v>105.22360608148307</c:v>
                </c:pt>
                <c:pt idx="385">
                  <c:v>105.22388346175781</c:v>
                </c:pt>
                <c:pt idx="386">
                  <c:v>105.23061380396604</c:v>
                </c:pt>
                <c:pt idx="387">
                  <c:v>105.30201177893575</c:v>
                </c:pt>
                <c:pt idx="388">
                  <c:v>105.30644828022861</c:v>
                </c:pt>
                <c:pt idx="389">
                  <c:v>105.41176388303836</c:v>
                </c:pt>
                <c:pt idx="390">
                  <c:v>105.41288260283417</c:v>
                </c:pt>
                <c:pt idx="391">
                  <c:v>105.44497456239456</c:v>
                </c:pt>
                <c:pt idx="392">
                  <c:v>105.46304391563521</c:v>
                </c:pt>
                <c:pt idx="393">
                  <c:v>105.50726026947714</c:v>
                </c:pt>
                <c:pt idx="394">
                  <c:v>105.64335611688476</c:v>
                </c:pt>
                <c:pt idx="395">
                  <c:v>105.6653792981535</c:v>
                </c:pt>
                <c:pt idx="396">
                  <c:v>105.71925377675954</c:v>
                </c:pt>
                <c:pt idx="397">
                  <c:v>105.72157882256006</c:v>
                </c:pt>
                <c:pt idx="398">
                  <c:v>105.79699533012881</c:v>
                </c:pt>
                <c:pt idx="399">
                  <c:v>105.81000522986352</c:v>
                </c:pt>
                <c:pt idx="400">
                  <c:v>105.86990824923247</c:v>
                </c:pt>
                <c:pt idx="401">
                  <c:v>105.87405115785972</c:v>
                </c:pt>
                <c:pt idx="402">
                  <c:v>105.91826127040684</c:v>
                </c:pt>
                <c:pt idx="403">
                  <c:v>105.94960025791734</c:v>
                </c:pt>
                <c:pt idx="404">
                  <c:v>105.95320499297705</c:v>
                </c:pt>
                <c:pt idx="405">
                  <c:v>105.98206983941053</c:v>
                </c:pt>
                <c:pt idx="406">
                  <c:v>105.99095983736304</c:v>
                </c:pt>
                <c:pt idx="407">
                  <c:v>105.99988820935188</c:v>
                </c:pt>
                <c:pt idx="408">
                  <c:v>106.01091946675466</c:v>
                </c:pt>
                <c:pt idx="409">
                  <c:v>106.16567805478104</c:v>
                </c:pt>
                <c:pt idx="410">
                  <c:v>106.19922174196049</c:v>
                </c:pt>
                <c:pt idx="411">
                  <c:v>106.20499680659744</c:v>
                </c:pt>
                <c:pt idx="412">
                  <c:v>106.24293906601733</c:v>
                </c:pt>
                <c:pt idx="413">
                  <c:v>106.25059512492108</c:v>
                </c:pt>
                <c:pt idx="414">
                  <c:v>106.3106584546038</c:v>
                </c:pt>
                <c:pt idx="415">
                  <c:v>106.3161113677068</c:v>
                </c:pt>
                <c:pt idx="416">
                  <c:v>106.34537591937541</c:v>
                </c:pt>
                <c:pt idx="417">
                  <c:v>106.39960858987691</c:v>
                </c:pt>
                <c:pt idx="418">
                  <c:v>106.41924674799442</c:v>
                </c:pt>
                <c:pt idx="419">
                  <c:v>106.46684762227883</c:v>
                </c:pt>
                <c:pt idx="420">
                  <c:v>106.49100160460162</c:v>
                </c:pt>
                <c:pt idx="421">
                  <c:v>106.5462066295127</c:v>
                </c:pt>
                <c:pt idx="422">
                  <c:v>106.56578900214197</c:v>
                </c:pt>
                <c:pt idx="423">
                  <c:v>106.59140378418712</c:v>
                </c:pt>
                <c:pt idx="424">
                  <c:v>106.62012065353376</c:v>
                </c:pt>
                <c:pt idx="425">
                  <c:v>106.66969827532974</c:v>
                </c:pt>
                <c:pt idx="426">
                  <c:v>106.67325641624603</c:v>
                </c:pt>
                <c:pt idx="427">
                  <c:v>106.74735002925904</c:v>
                </c:pt>
                <c:pt idx="428">
                  <c:v>106.79288747012835</c:v>
                </c:pt>
                <c:pt idx="429">
                  <c:v>106.79634219726064</c:v>
                </c:pt>
                <c:pt idx="430">
                  <c:v>106.82148671476578</c:v>
                </c:pt>
                <c:pt idx="431">
                  <c:v>106.83282340165506</c:v>
                </c:pt>
                <c:pt idx="432">
                  <c:v>106.8824659738532</c:v>
                </c:pt>
                <c:pt idx="433">
                  <c:v>106.90040345620659</c:v>
                </c:pt>
                <c:pt idx="434">
                  <c:v>106.95558895258293</c:v>
                </c:pt>
                <c:pt idx="435">
                  <c:v>106.98577574179556</c:v>
                </c:pt>
                <c:pt idx="436">
                  <c:v>107.03714697667837</c:v>
                </c:pt>
                <c:pt idx="437">
                  <c:v>107.08203811794118</c:v>
                </c:pt>
                <c:pt idx="438">
                  <c:v>107.09490159398607</c:v>
                </c:pt>
                <c:pt idx="439">
                  <c:v>107.13659414755095</c:v>
                </c:pt>
                <c:pt idx="440">
                  <c:v>107.18301691115975</c:v>
                </c:pt>
                <c:pt idx="441">
                  <c:v>107.25369921202454</c:v>
                </c:pt>
                <c:pt idx="442">
                  <c:v>107.32101064275125</c:v>
                </c:pt>
                <c:pt idx="443">
                  <c:v>107.3215907912615</c:v>
                </c:pt>
                <c:pt idx="444">
                  <c:v>107.32599254718733</c:v>
                </c:pt>
                <c:pt idx="445">
                  <c:v>107.3277879475975</c:v>
                </c:pt>
                <c:pt idx="446">
                  <c:v>107.33359404626177</c:v>
                </c:pt>
                <c:pt idx="447">
                  <c:v>107.35733868845089</c:v>
                </c:pt>
                <c:pt idx="448">
                  <c:v>107.47942945082329</c:v>
                </c:pt>
                <c:pt idx="449">
                  <c:v>107.52426918628552</c:v>
                </c:pt>
                <c:pt idx="450">
                  <c:v>107.59230562621347</c:v>
                </c:pt>
                <c:pt idx="451">
                  <c:v>107.59646070003257</c:v>
                </c:pt>
                <c:pt idx="452">
                  <c:v>107.60167325556601</c:v>
                </c:pt>
                <c:pt idx="453">
                  <c:v>107.61124845587254</c:v>
                </c:pt>
                <c:pt idx="454">
                  <c:v>107.67775895878053</c:v>
                </c:pt>
                <c:pt idx="455">
                  <c:v>107.70467767309792</c:v>
                </c:pt>
                <c:pt idx="456">
                  <c:v>107.72523617881404</c:v>
                </c:pt>
                <c:pt idx="457">
                  <c:v>107.74880837031978</c:v>
                </c:pt>
                <c:pt idx="458">
                  <c:v>107.79729000033085</c:v>
                </c:pt>
                <c:pt idx="459">
                  <c:v>107.80624871096761</c:v>
                </c:pt>
                <c:pt idx="460">
                  <c:v>107.84879927730134</c:v>
                </c:pt>
                <c:pt idx="461">
                  <c:v>107.88139179013355</c:v>
                </c:pt>
                <c:pt idx="462">
                  <c:v>107.89757280263643</c:v>
                </c:pt>
                <c:pt idx="463">
                  <c:v>107.92247766988777</c:v>
                </c:pt>
                <c:pt idx="464">
                  <c:v>107.92823758121912</c:v>
                </c:pt>
                <c:pt idx="465">
                  <c:v>107.97062948592811</c:v>
                </c:pt>
                <c:pt idx="466">
                  <c:v>107.97651603641327</c:v>
                </c:pt>
                <c:pt idx="467">
                  <c:v>107.97915217960389</c:v>
                </c:pt>
                <c:pt idx="468">
                  <c:v>107.98536265967428</c:v>
                </c:pt>
                <c:pt idx="469">
                  <c:v>108.01362501157624</c:v>
                </c:pt>
                <c:pt idx="470">
                  <c:v>108.02067339933159</c:v>
                </c:pt>
                <c:pt idx="471">
                  <c:v>108.039406748649</c:v>
                </c:pt>
                <c:pt idx="472">
                  <c:v>108.05494301202947</c:v>
                </c:pt>
                <c:pt idx="473">
                  <c:v>108.05974642710359</c:v>
                </c:pt>
                <c:pt idx="474">
                  <c:v>108.0844624844311</c:v>
                </c:pt>
                <c:pt idx="475">
                  <c:v>108.09144368310358</c:v>
                </c:pt>
                <c:pt idx="476">
                  <c:v>108.11339789250783</c:v>
                </c:pt>
                <c:pt idx="477">
                  <c:v>108.12012731646939</c:v>
                </c:pt>
                <c:pt idx="478">
                  <c:v>108.14716534370189</c:v>
                </c:pt>
                <c:pt idx="479">
                  <c:v>108.1628995458784</c:v>
                </c:pt>
                <c:pt idx="480">
                  <c:v>108.19214831842758</c:v>
                </c:pt>
                <c:pt idx="481">
                  <c:v>108.20183339819394</c:v>
                </c:pt>
                <c:pt idx="482">
                  <c:v>108.21192556960156</c:v>
                </c:pt>
                <c:pt idx="483">
                  <c:v>108.2389711274501</c:v>
                </c:pt>
                <c:pt idx="484">
                  <c:v>108.24111608625518</c:v>
                </c:pt>
                <c:pt idx="485">
                  <c:v>108.24932021924623</c:v>
                </c:pt>
                <c:pt idx="486">
                  <c:v>108.31737836523082</c:v>
                </c:pt>
                <c:pt idx="487">
                  <c:v>108.34165592470971</c:v>
                </c:pt>
                <c:pt idx="488">
                  <c:v>108.3448863582091</c:v>
                </c:pt>
                <c:pt idx="489">
                  <c:v>108.39315331620334</c:v>
                </c:pt>
                <c:pt idx="490">
                  <c:v>108.41383732030552</c:v>
                </c:pt>
                <c:pt idx="491">
                  <c:v>108.44620435079287</c:v>
                </c:pt>
                <c:pt idx="492">
                  <c:v>108.45673093368615</c:v>
                </c:pt>
                <c:pt idx="493">
                  <c:v>108.45886386387583</c:v>
                </c:pt>
                <c:pt idx="494">
                  <c:v>108.498885696234</c:v>
                </c:pt>
                <c:pt idx="495">
                  <c:v>108.49967621989228</c:v>
                </c:pt>
                <c:pt idx="496">
                  <c:v>108.51338498269261</c:v>
                </c:pt>
                <c:pt idx="497">
                  <c:v>108.51769875658914</c:v>
                </c:pt>
                <c:pt idx="498">
                  <c:v>108.53794707033258</c:v>
                </c:pt>
                <c:pt idx="499">
                  <c:v>108.60795650742534</c:v>
                </c:pt>
                <c:pt idx="500">
                  <c:v>108.63744794899402</c:v>
                </c:pt>
                <c:pt idx="501">
                  <c:v>108.66776802786357</c:v>
                </c:pt>
                <c:pt idx="502">
                  <c:v>108.74869437251687</c:v>
                </c:pt>
                <c:pt idx="503">
                  <c:v>108.75526088064498</c:v>
                </c:pt>
                <c:pt idx="504">
                  <c:v>108.77937538484129</c:v>
                </c:pt>
                <c:pt idx="505">
                  <c:v>108.82096329703454</c:v>
                </c:pt>
                <c:pt idx="506">
                  <c:v>108.84035050539788</c:v>
                </c:pt>
                <c:pt idx="507">
                  <c:v>108.90358952965465</c:v>
                </c:pt>
                <c:pt idx="508">
                  <c:v>108.97163191278824</c:v>
                </c:pt>
                <c:pt idx="509">
                  <c:v>109.02389025891091</c:v>
                </c:pt>
                <c:pt idx="510">
                  <c:v>109.04348883402831</c:v>
                </c:pt>
                <c:pt idx="511">
                  <c:v>109.06585755495391</c:v>
                </c:pt>
                <c:pt idx="512">
                  <c:v>109.09096997375632</c:v>
                </c:pt>
                <c:pt idx="513">
                  <c:v>109.09315032862831</c:v>
                </c:pt>
                <c:pt idx="514">
                  <c:v>109.10978934885566</c:v>
                </c:pt>
                <c:pt idx="515">
                  <c:v>109.14622875653762</c:v>
                </c:pt>
                <c:pt idx="516">
                  <c:v>109.19103808359733</c:v>
                </c:pt>
                <c:pt idx="517">
                  <c:v>109.2280385410434</c:v>
                </c:pt>
                <c:pt idx="518">
                  <c:v>109.23716259273367</c:v>
                </c:pt>
                <c:pt idx="519">
                  <c:v>109.24272798749602</c:v>
                </c:pt>
                <c:pt idx="520">
                  <c:v>109.25569550322251</c:v>
                </c:pt>
                <c:pt idx="521">
                  <c:v>109.28694080869205</c:v>
                </c:pt>
                <c:pt idx="522">
                  <c:v>109.29215252891895</c:v>
                </c:pt>
                <c:pt idx="523">
                  <c:v>109.30886505545932</c:v>
                </c:pt>
                <c:pt idx="524">
                  <c:v>109.32023201787425</c:v>
                </c:pt>
                <c:pt idx="525">
                  <c:v>109.3267841513705</c:v>
                </c:pt>
                <c:pt idx="526">
                  <c:v>109.35157467287409</c:v>
                </c:pt>
                <c:pt idx="527">
                  <c:v>109.35455925886141</c:v>
                </c:pt>
                <c:pt idx="528">
                  <c:v>109.37100457345497</c:v>
                </c:pt>
                <c:pt idx="529">
                  <c:v>109.38006243871797</c:v>
                </c:pt>
                <c:pt idx="530">
                  <c:v>109.38993652822302</c:v>
                </c:pt>
                <c:pt idx="531">
                  <c:v>109.39058644315922</c:v>
                </c:pt>
                <c:pt idx="532">
                  <c:v>109.39727853116192</c:v>
                </c:pt>
                <c:pt idx="533">
                  <c:v>109.41107147744489</c:v>
                </c:pt>
                <c:pt idx="534">
                  <c:v>109.42738494146711</c:v>
                </c:pt>
                <c:pt idx="535">
                  <c:v>109.43565277396816</c:v>
                </c:pt>
                <c:pt idx="536">
                  <c:v>109.4658794022176</c:v>
                </c:pt>
                <c:pt idx="537">
                  <c:v>109.47964154999401</c:v>
                </c:pt>
                <c:pt idx="538">
                  <c:v>109.52770804781288</c:v>
                </c:pt>
                <c:pt idx="539">
                  <c:v>109.5442650839304</c:v>
                </c:pt>
                <c:pt idx="540">
                  <c:v>109.60038301436485</c:v>
                </c:pt>
                <c:pt idx="541">
                  <c:v>109.60105406585186</c:v>
                </c:pt>
                <c:pt idx="542">
                  <c:v>109.63011576215308</c:v>
                </c:pt>
                <c:pt idx="543">
                  <c:v>109.63895471789442</c:v>
                </c:pt>
                <c:pt idx="544">
                  <c:v>109.7018490473092</c:v>
                </c:pt>
                <c:pt idx="545">
                  <c:v>109.70610066589342</c:v>
                </c:pt>
                <c:pt idx="546">
                  <c:v>109.76540819909141</c:v>
                </c:pt>
                <c:pt idx="547">
                  <c:v>109.78421715776949</c:v>
                </c:pt>
                <c:pt idx="548">
                  <c:v>109.86002973586878</c:v>
                </c:pt>
                <c:pt idx="549">
                  <c:v>109.86636197041912</c:v>
                </c:pt>
                <c:pt idx="550">
                  <c:v>109.89761561865689</c:v>
                </c:pt>
                <c:pt idx="551">
                  <c:v>109.93885271915168</c:v>
                </c:pt>
                <c:pt idx="552">
                  <c:v>109.96423465658999</c:v>
                </c:pt>
                <c:pt idx="553">
                  <c:v>109.99065717881362</c:v>
                </c:pt>
                <c:pt idx="554">
                  <c:v>110.02912495216766</c:v>
                </c:pt>
                <c:pt idx="555">
                  <c:v>110.04347660761616</c:v>
                </c:pt>
                <c:pt idx="556">
                  <c:v>110.07954804969306</c:v>
                </c:pt>
                <c:pt idx="557">
                  <c:v>110.22344111103263</c:v>
                </c:pt>
                <c:pt idx="558">
                  <c:v>110.2243128656086</c:v>
                </c:pt>
                <c:pt idx="559">
                  <c:v>110.26388476253913</c:v>
                </c:pt>
                <c:pt idx="560">
                  <c:v>110.27256440035634</c:v>
                </c:pt>
                <c:pt idx="561">
                  <c:v>110.29270589544754</c:v>
                </c:pt>
                <c:pt idx="562">
                  <c:v>110.29894165401554</c:v>
                </c:pt>
                <c:pt idx="563">
                  <c:v>110.31199533562572</c:v>
                </c:pt>
                <c:pt idx="564">
                  <c:v>110.36685436732662</c:v>
                </c:pt>
                <c:pt idx="565">
                  <c:v>110.36715133135689</c:v>
                </c:pt>
                <c:pt idx="566">
                  <c:v>110.42726335574244</c:v>
                </c:pt>
                <c:pt idx="567">
                  <c:v>110.46113672099672</c:v>
                </c:pt>
                <c:pt idx="568">
                  <c:v>110.46431493416084</c:v>
                </c:pt>
                <c:pt idx="569">
                  <c:v>110.59054175850042</c:v>
                </c:pt>
                <c:pt idx="570">
                  <c:v>110.59191620436854</c:v>
                </c:pt>
                <c:pt idx="571">
                  <c:v>110.6075581957916</c:v>
                </c:pt>
                <c:pt idx="572">
                  <c:v>110.61311430241123</c:v>
                </c:pt>
                <c:pt idx="573">
                  <c:v>110.63137349983535</c:v>
                </c:pt>
                <c:pt idx="574">
                  <c:v>110.64654139441151</c:v>
                </c:pt>
                <c:pt idx="575">
                  <c:v>110.64655751821704</c:v>
                </c:pt>
                <c:pt idx="576">
                  <c:v>110.6691693833162</c:v>
                </c:pt>
                <c:pt idx="577">
                  <c:v>110.71866960361918</c:v>
                </c:pt>
                <c:pt idx="578">
                  <c:v>110.71956405826025</c:v>
                </c:pt>
                <c:pt idx="579">
                  <c:v>110.72027393988863</c:v>
                </c:pt>
                <c:pt idx="580">
                  <c:v>110.72264547567653</c:v>
                </c:pt>
                <c:pt idx="581">
                  <c:v>110.72701959686316</c:v>
                </c:pt>
                <c:pt idx="582">
                  <c:v>110.82740705999643</c:v>
                </c:pt>
                <c:pt idx="583">
                  <c:v>110.8886525189606</c:v>
                </c:pt>
                <c:pt idx="584">
                  <c:v>110.90362933162463</c:v>
                </c:pt>
                <c:pt idx="585">
                  <c:v>110.90934685214634</c:v>
                </c:pt>
                <c:pt idx="586">
                  <c:v>110.96563625610638</c:v>
                </c:pt>
                <c:pt idx="587">
                  <c:v>110.99467024181887</c:v>
                </c:pt>
                <c:pt idx="588">
                  <c:v>110.99579180739849</c:v>
                </c:pt>
                <c:pt idx="589">
                  <c:v>111.00047810068185</c:v>
                </c:pt>
                <c:pt idx="590">
                  <c:v>111.00105206591563</c:v>
                </c:pt>
                <c:pt idx="591">
                  <c:v>111.05245483580543</c:v>
                </c:pt>
                <c:pt idx="592">
                  <c:v>111.07345486790896</c:v>
                </c:pt>
                <c:pt idx="593">
                  <c:v>111.08356268478767</c:v>
                </c:pt>
                <c:pt idx="594">
                  <c:v>111.11493563773512</c:v>
                </c:pt>
                <c:pt idx="595">
                  <c:v>111.18107043714457</c:v>
                </c:pt>
                <c:pt idx="596">
                  <c:v>111.18232053874682</c:v>
                </c:pt>
                <c:pt idx="597">
                  <c:v>111.18554343161614</c:v>
                </c:pt>
                <c:pt idx="598">
                  <c:v>111.26864313139117</c:v>
                </c:pt>
                <c:pt idx="599">
                  <c:v>111.27120296731138</c:v>
                </c:pt>
                <c:pt idx="600">
                  <c:v>111.29585510618192</c:v>
                </c:pt>
                <c:pt idx="601">
                  <c:v>111.29770174344722</c:v>
                </c:pt>
                <c:pt idx="602">
                  <c:v>111.31987456688636</c:v>
                </c:pt>
                <c:pt idx="603">
                  <c:v>111.3623745643166</c:v>
                </c:pt>
                <c:pt idx="604">
                  <c:v>111.40112327628397</c:v>
                </c:pt>
                <c:pt idx="605">
                  <c:v>111.40792063825963</c:v>
                </c:pt>
                <c:pt idx="606">
                  <c:v>111.410561660813</c:v>
                </c:pt>
                <c:pt idx="607">
                  <c:v>111.41208257054252</c:v>
                </c:pt>
                <c:pt idx="608">
                  <c:v>111.41746877453954</c:v>
                </c:pt>
                <c:pt idx="609">
                  <c:v>111.42715020699801</c:v>
                </c:pt>
                <c:pt idx="610">
                  <c:v>111.4320639055946</c:v>
                </c:pt>
                <c:pt idx="611">
                  <c:v>111.46496879430545</c:v>
                </c:pt>
                <c:pt idx="612">
                  <c:v>111.53106442917418</c:v>
                </c:pt>
                <c:pt idx="613">
                  <c:v>111.55774580919203</c:v>
                </c:pt>
                <c:pt idx="614">
                  <c:v>111.57107419477319</c:v>
                </c:pt>
                <c:pt idx="615">
                  <c:v>111.59941204949783</c:v>
                </c:pt>
                <c:pt idx="616">
                  <c:v>111.6403986584958</c:v>
                </c:pt>
                <c:pt idx="617">
                  <c:v>111.65252005618754</c:v>
                </c:pt>
                <c:pt idx="618">
                  <c:v>111.66900947157384</c:v>
                </c:pt>
                <c:pt idx="619">
                  <c:v>111.71097049785669</c:v>
                </c:pt>
                <c:pt idx="620">
                  <c:v>111.7298361475156</c:v>
                </c:pt>
                <c:pt idx="621">
                  <c:v>111.75337650748475</c:v>
                </c:pt>
                <c:pt idx="622">
                  <c:v>111.76400753024711</c:v>
                </c:pt>
                <c:pt idx="623">
                  <c:v>111.78600471971208</c:v>
                </c:pt>
                <c:pt idx="624">
                  <c:v>111.79442295196135</c:v>
                </c:pt>
                <c:pt idx="625">
                  <c:v>111.80030339661198</c:v>
                </c:pt>
                <c:pt idx="626">
                  <c:v>111.83123420208602</c:v>
                </c:pt>
                <c:pt idx="627">
                  <c:v>111.84768794586172</c:v>
                </c:pt>
                <c:pt idx="628">
                  <c:v>111.89103839054597</c:v>
                </c:pt>
                <c:pt idx="629">
                  <c:v>111.91017112288468</c:v>
                </c:pt>
                <c:pt idx="630">
                  <c:v>111.91475165430617</c:v>
                </c:pt>
                <c:pt idx="631">
                  <c:v>111.91869326320484</c:v>
                </c:pt>
                <c:pt idx="632">
                  <c:v>111.92598546555605</c:v>
                </c:pt>
                <c:pt idx="633">
                  <c:v>111.93517800723292</c:v>
                </c:pt>
                <c:pt idx="634">
                  <c:v>111.94444314828709</c:v>
                </c:pt>
                <c:pt idx="635">
                  <c:v>111.94930810773251</c:v>
                </c:pt>
                <c:pt idx="636">
                  <c:v>111.95276144523842</c:v>
                </c:pt>
                <c:pt idx="637">
                  <c:v>111.96086782182945</c:v>
                </c:pt>
                <c:pt idx="638">
                  <c:v>111.96086782182945</c:v>
                </c:pt>
                <c:pt idx="639">
                  <c:v>111.9695336172058</c:v>
                </c:pt>
                <c:pt idx="640">
                  <c:v>111.9794846638523</c:v>
                </c:pt>
                <c:pt idx="641">
                  <c:v>111.9841602779475</c:v>
                </c:pt>
                <c:pt idx="642">
                  <c:v>111.9846090722895</c:v>
                </c:pt>
                <c:pt idx="643">
                  <c:v>111.99363853849779</c:v>
                </c:pt>
                <c:pt idx="644">
                  <c:v>111.9937165726314</c:v>
                </c:pt>
                <c:pt idx="645">
                  <c:v>112.01955669502372</c:v>
                </c:pt>
                <c:pt idx="646">
                  <c:v>112.04686601884664</c:v>
                </c:pt>
                <c:pt idx="647">
                  <c:v>112.05130339328814</c:v>
                </c:pt>
                <c:pt idx="648">
                  <c:v>112.09960652716401</c:v>
                </c:pt>
                <c:pt idx="649">
                  <c:v>112.10977805909631</c:v>
                </c:pt>
                <c:pt idx="650">
                  <c:v>112.18102373505262</c:v>
                </c:pt>
                <c:pt idx="651">
                  <c:v>112.20217561306418</c:v>
                </c:pt>
                <c:pt idx="652">
                  <c:v>112.26528352469953</c:v>
                </c:pt>
                <c:pt idx="653">
                  <c:v>112.3018959351084</c:v>
                </c:pt>
                <c:pt idx="654">
                  <c:v>112.31185588186925</c:v>
                </c:pt>
                <c:pt idx="655">
                  <c:v>112.32017940101609</c:v>
                </c:pt>
                <c:pt idx="656">
                  <c:v>112.36353296411311</c:v>
                </c:pt>
                <c:pt idx="657">
                  <c:v>112.38044013686446</c:v>
                </c:pt>
                <c:pt idx="658">
                  <c:v>112.40371732026563</c:v>
                </c:pt>
                <c:pt idx="659">
                  <c:v>112.40522854030759</c:v>
                </c:pt>
                <c:pt idx="660">
                  <c:v>112.42213971860232</c:v>
                </c:pt>
                <c:pt idx="661">
                  <c:v>112.45181604199648</c:v>
                </c:pt>
                <c:pt idx="662">
                  <c:v>112.47440571433039</c:v>
                </c:pt>
                <c:pt idx="663">
                  <c:v>112.47732533271513</c:v>
                </c:pt>
                <c:pt idx="664">
                  <c:v>112.50220331353562</c:v>
                </c:pt>
                <c:pt idx="665">
                  <c:v>112.51825383012199</c:v>
                </c:pt>
                <c:pt idx="666">
                  <c:v>112.5196196633665</c:v>
                </c:pt>
                <c:pt idx="667">
                  <c:v>112.56171600699587</c:v>
                </c:pt>
                <c:pt idx="668">
                  <c:v>112.56661553694691</c:v>
                </c:pt>
                <c:pt idx="669">
                  <c:v>112.56762556732602</c:v>
                </c:pt>
                <c:pt idx="670">
                  <c:v>112.57940589304748</c:v>
                </c:pt>
                <c:pt idx="671">
                  <c:v>112.59968527671536</c:v>
                </c:pt>
                <c:pt idx="672">
                  <c:v>112.60816248664129</c:v>
                </c:pt>
                <c:pt idx="673">
                  <c:v>112.61692927897637</c:v>
                </c:pt>
                <c:pt idx="674">
                  <c:v>112.6341146025933</c:v>
                </c:pt>
                <c:pt idx="675">
                  <c:v>112.71397965135384</c:v>
                </c:pt>
                <c:pt idx="676">
                  <c:v>112.73801599612773</c:v>
                </c:pt>
                <c:pt idx="677">
                  <c:v>112.78866208652441</c:v>
                </c:pt>
                <c:pt idx="678">
                  <c:v>112.79917393116118</c:v>
                </c:pt>
                <c:pt idx="679">
                  <c:v>112.84343198035012</c:v>
                </c:pt>
                <c:pt idx="680">
                  <c:v>112.88677742843937</c:v>
                </c:pt>
                <c:pt idx="681">
                  <c:v>112.89742073240716</c:v>
                </c:pt>
                <c:pt idx="682">
                  <c:v>112.94955870397602</c:v>
                </c:pt>
                <c:pt idx="683">
                  <c:v>112.99530721876648</c:v>
                </c:pt>
                <c:pt idx="684">
                  <c:v>113.0018035434756</c:v>
                </c:pt>
                <c:pt idx="685">
                  <c:v>113.10830603336599</c:v>
                </c:pt>
                <c:pt idx="686">
                  <c:v>113.14170945969526</c:v>
                </c:pt>
                <c:pt idx="687">
                  <c:v>113.21313843296359</c:v>
                </c:pt>
                <c:pt idx="688">
                  <c:v>113.23320460403225</c:v>
                </c:pt>
                <c:pt idx="689">
                  <c:v>113.25564883399466</c:v>
                </c:pt>
                <c:pt idx="690">
                  <c:v>113.26908182657297</c:v>
                </c:pt>
                <c:pt idx="691">
                  <c:v>113.2744756560999</c:v>
                </c:pt>
                <c:pt idx="692">
                  <c:v>113.35224029560216</c:v>
                </c:pt>
                <c:pt idx="693">
                  <c:v>113.44597980830297</c:v>
                </c:pt>
                <c:pt idx="694">
                  <c:v>113.44655003670603</c:v>
                </c:pt>
                <c:pt idx="695">
                  <c:v>113.47181662071362</c:v>
                </c:pt>
                <c:pt idx="696">
                  <c:v>113.47750638224369</c:v>
                </c:pt>
                <c:pt idx="697">
                  <c:v>113.51295652201304</c:v>
                </c:pt>
                <c:pt idx="698">
                  <c:v>113.51615535602609</c:v>
                </c:pt>
                <c:pt idx="699">
                  <c:v>113.52770633166246</c:v>
                </c:pt>
                <c:pt idx="700">
                  <c:v>113.53498943523573</c:v>
                </c:pt>
                <c:pt idx="701">
                  <c:v>113.5765036288488</c:v>
                </c:pt>
                <c:pt idx="702">
                  <c:v>113.57833197882081</c:v>
                </c:pt>
                <c:pt idx="703">
                  <c:v>113.58438693747377</c:v>
                </c:pt>
                <c:pt idx="704">
                  <c:v>113.59537754097211</c:v>
                </c:pt>
                <c:pt idx="705">
                  <c:v>113.62704184426624</c:v>
                </c:pt>
                <c:pt idx="706">
                  <c:v>113.64159171379576</c:v>
                </c:pt>
                <c:pt idx="707">
                  <c:v>113.68605099618718</c:v>
                </c:pt>
                <c:pt idx="708">
                  <c:v>113.72808011940178</c:v>
                </c:pt>
                <c:pt idx="709">
                  <c:v>113.73417784132006</c:v>
                </c:pt>
                <c:pt idx="710">
                  <c:v>113.78277191668491</c:v>
                </c:pt>
                <c:pt idx="711">
                  <c:v>113.79680759025787</c:v>
                </c:pt>
                <c:pt idx="712">
                  <c:v>113.82588653090117</c:v>
                </c:pt>
                <c:pt idx="713">
                  <c:v>113.83407017120344</c:v>
                </c:pt>
                <c:pt idx="714">
                  <c:v>113.84945312032131</c:v>
                </c:pt>
                <c:pt idx="715">
                  <c:v>113.86445740904598</c:v>
                </c:pt>
                <c:pt idx="716">
                  <c:v>113.89935693692553</c:v>
                </c:pt>
                <c:pt idx="717">
                  <c:v>113.91923203682005</c:v>
                </c:pt>
                <c:pt idx="718">
                  <c:v>113.92326525142053</c:v>
                </c:pt>
                <c:pt idx="719">
                  <c:v>113.93030654203211</c:v>
                </c:pt>
                <c:pt idx="720">
                  <c:v>113.95243333862445</c:v>
                </c:pt>
                <c:pt idx="721">
                  <c:v>114.0013499324856</c:v>
                </c:pt>
                <c:pt idx="722">
                  <c:v>114.04550309974709</c:v>
                </c:pt>
                <c:pt idx="723">
                  <c:v>114.08425049493925</c:v>
                </c:pt>
                <c:pt idx="724">
                  <c:v>114.09128800909353</c:v>
                </c:pt>
                <c:pt idx="725">
                  <c:v>114.12080730103558</c:v>
                </c:pt>
                <c:pt idx="726">
                  <c:v>114.16280452965111</c:v>
                </c:pt>
                <c:pt idx="727">
                  <c:v>114.16666510850521</c:v>
                </c:pt>
                <c:pt idx="728">
                  <c:v>114.16955019987249</c:v>
                </c:pt>
                <c:pt idx="729">
                  <c:v>114.16966302738076</c:v>
                </c:pt>
                <c:pt idx="730">
                  <c:v>114.19235472746112</c:v>
                </c:pt>
                <c:pt idx="731">
                  <c:v>114.24262257456172</c:v>
                </c:pt>
                <c:pt idx="732">
                  <c:v>114.24448705647096</c:v>
                </c:pt>
                <c:pt idx="733">
                  <c:v>114.26119340957642</c:v>
                </c:pt>
                <c:pt idx="734">
                  <c:v>114.26119340957642</c:v>
                </c:pt>
                <c:pt idx="735">
                  <c:v>114.26550220045755</c:v>
                </c:pt>
                <c:pt idx="736">
                  <c:v>114.28335628119055</c:v>
                </c:pt>
                <c:pt idx="737">
                  <c:v>114.28839457887497</c:v>
                </c:pt>
                <c:pt idx="738">
                  <c:v>114.31687478879809</c:v>
                </c:pt>
                <c:pt idx="739">
                  <c:v>114.32406067870031</c:v>
                </c:pt>
                <c:pt idx="740">
                  <c:v>114.39391203313214</c:v>
                </c:pt>
                <c:pt idx="741">
                  <c:v>114.41206262918955</c:v>
                </c:pt>
                <c:pt idx="742">
                  <c:v>114.45165696289369</c:v>
                </c:pt>
                <c:pt idx="743">
                  <c:v>114.49369752510188</c:v>
                </c:pt>
                <c:pt idx="744">
                  <c:v>114.49983342635754</c:v>
                </c:pt>
                <c:pt idx="745">
                  <c:v>114.5122060586789</c:v>
                </c:pt>
                <c:pt idx="746">
                  <c:v>114.51785384701343</c:v>
                </c:pt>
                <c:pt idx="747">
                  <c:v>114.52231711080431</c:v>
                </c:pt>
                <c:pt idx="748">
                  <c:v>114.53464267449378</c:v>
                </c:pt>
                <c:pt idx="749">
                  <c:v>114.55252152255156</c:v>
                </c:pt>
                <c:pt idx="750">
                  <c:v>114.57368201815693</c:v>
                </c:pt>
                <c:pt idx="751">
                  <c:v>114.58010972998062</c:v>
                </c:pt>
                <c:pt idx="752">
                  <c:v>114.60191536472639</c:v>
                </c:pt>
                <c:pt idx="753">
                  <c:v>114.61571239066207</c:v>
                </c:pt>
                <c:pt idx="754">
                  <c:v>114.71787929029456</c:v>
                </c:pt>
                <c:pt idx="755">
                  <c:v>114.74197207765738</c:v>
                </c:pt>
                <c:pt idx="756">
                  <c:v>114.77844154695902</c:v>
                </c:pt>
                <c:pt idx="757">
                  <c:v>114.79209573494413</c:v>
                </c:pt>
                <c:pt idx="758">
                  <c:v>114.81631725936055</c:v>
                </c:pt>
                <c:pt idx="759">
                  <c:v>114.82537948924329</c:v>
                </c:pt>
                <c:pt idx="760">
                  <c:v>114.82690480945264</c:v>
                </c:pt>
                <c:pt idx="761">
                  <c:v>114.8384106890546</c:v>
                </c:pt>
                <c:pt idx="762">
                  <c:v>114.85379002709212</c:v>
                </c:pt>
                <c:pt idx="763">
                  <c:v>114.92017274449368</c:v>
                </c:pt>
                <c:pt idx="764">
                  <c:v>114.94509998456618</c:v>
                </c:pt>
                <c:pt idx="765">
                  <c:v>114.95894309142793</c:v>
                </c:pt>
                <c:pt idx="766">
                  <c:v>114.99005902092077</c:v>
                </c:pt>
                <c:pt idx="767">
                  <c:v>114.99661444541331</c:v>
                </c:pt>
                <c:pt idx="768">
                  <c:v>115.00563491933821</c:v>
                </c:pt>
                <c:pt idx="769">
                  <c:v>115.03052620679317</c:v>
                </c:pt>
                <c:pt idx="770">
                  <c:v>115.04082974520922</c:v>
                </c:pt>
                <c:pt idx="771">
                  <c:v>115.04544934949595</c:v>
                </c:pt>
                <c:pt idx="772">
                  <c:v>115.07084055356731</c:v>
                </c:pt>
                <c:pt idx="773">
                  <c:v>115.09253779185376</c:v>
                </c:pt>
                <c:pt idx="774">
                  <c:v>115.11585335685152</c:v>
                </c:pt>
                <c:pt idx="775">
                  <c:v>115.12627091940497</c:v>
                </c:pt>
                <c:pt idx="776">
                  <c:v>115.20054771619228</c:v>
                </c:pt>
                <c:pt idx="777">
                  <c:v>115.22988790007817</c:v>
                </c:pt>
                <c:pt idx="778">
                  <c:v>115.22988790007817</c:v>
                </c:pt>
                <c:pt idx="779">
                  <c:v>115.24343602268678</c:v>
                </c:pt>
                <c:pt idx="780">
                  <c:v>115.33612331771705</c:v>
                </c:pt>
                <c:pt idx="781">
                  <c:v>115.38013394355782</c:v>
                </c:pt>
                <c:pt idx="782">
                  <c:v>115.38366881862723</c:v>
                </c:pt>
                <c:pt idx="783">
                  <c:v>115.38766006119123</c:v>
                </c:pt>
                <c:pt idx="784">
                  <c:v>115.43829569177305</c:v>
                </c:pt>
                <c:pt idx="785">
                  <c:v>115.44095409611612</c:v>
                </c:pt>
                <c:pt idx="786">
                  <c:v>115.4588225459741</c:v>
                </c:pt>
                <c:pt idx="787">
                  <c:v>115.47134412860339</c:v>
                </c:pt>
                <c:pt idx="788">
                  <c:v>115.50232841435904</c:v>
                </c:pt>
                <c:pt idx="789">
                  <c:v>115.57527116491374</c:v>
                </c:pt>
                <c:pt idx="790">
                  <c:v>115.58088906922104</c:v>
                </c:pt>
                <c:pt idx="791">
                  <c:v>115.60681195076488</c:v>
                </c:pt>
                <c:pt idx="792">
                  <c:v>115.62653386367178</c:v>
                </c:pt>
                <c:pt idx="793">
                  <c:v>115.64240875996279</c:v>
                </c:pt>
                <c:pt idx="794">
                  <c:v>115.66491882777245</c:v>
                </c:pt>
                <c:pt idx="795">
                  <c:v>115.69057449392656</c:v>
                </c:pt>
                <c:pt idx="796">
                  <c:v>115.69868639832215</c:v>
                </c:pt>
                <c:pt idx="797">
                  <c:v>115.77809632472405</c:v>
                </c:pt>
                <c:pt idx="798">
                  <c:v>115.80673649120851</c:v>
                </c:pt>
                <c:pt idx="799">
                  <c:v>115.88335628660167</c:v>
                </c:pt>
                <c:pt idx="800">
                  <c:v>115.92708201249272</c:v>
                </c:pt>
                <c:pt idx="801">
                  <c:v>115.92922160478579</c:v>
                </c:pt>
                <c:pt idx="802">
                  <c:v>115.96840207657215</c:v>
                </c:pt>
                <c:pt idx="803">
                  <c:v>115.99925861476903</c:v>
                </c:pt>
                <c:pt idx="804">
                  <c:v>116.07165043688654</c:v>
                </c:pt>
                <c:pt idx="805">
                  <c:v>116.07305977661588</c:v>
                </c:pt>
                <c:pt idx="806">
                  <c:v>116.1066045778678</c:v>
                </c:pt>
                <c:pt idx="807">
                  <c:v>116.12666144839986</c:v>
                </c:pt>
                <c:pt idx="808">
                  <c:v>116.16875787812621</c:v>
                </c:pt>
                <c:pt idx="809">
                  <c:v>116.17588236200491</c:v>
                </c:pt>
                <c:pt idx="810">
                  <c:v>116.24475820593624</c:v>
                </c:pt>
                <c:pt idx="811">
                  <c:v>116.25275163741014</c:v>
                </c:pt>
                <c:pt idx="812">
                  <c:v>116.26861806478389</c:v>
                </c:pt>
                <c:pt idx="813">
                  <c:v>116.30441950393296</c:v>
                </c:pt>
                <c:pt idx="814">
                  <c:v>116.39042042464177</c:v>
                </c:pt>
                <c:pt idx="815">
                  <c:v>116.39691720607689</c:v>
                </c:pt>
                <c:pt idx="816">
                  <c:v>116.45148236084756</c:v>
                </c:pt>
                <c:pt idx="817">
                  <c:v>116.46682897171399</c:v>
                </c:pt>
                <c:pt idx="818">
                  <c:v>116.49248935699852</c:v>
                </c:pt>
                <c:pt idx="819">
                  <c:v>116.50314403748074</c:v>
                </c:pt>
                <c:pt idx="820">
                  <c:v>116.51167653467672</c:v>
                </c:pt>
                <c:pt idx="821">
                  <c:v>116.5335964740173</c:v>
                </c:pt>
                <c:pt idx="822">
                  <c:v>116.54346321504848</c:v>
                </c:pt>
                <c:pt idx="823">
                  <c:v>116.58966587969921</c:v>
                </c:pt>
                <c:pt idx="824">
                  <c:v>116.60699725774693</c:v>
                </c:pt>
                <c:pt idx="825">
                  <c:v>116.61710703326084</c:v>
                </c:pt>
                <c:pt idx="826">
                  <c:v>116.66955098111899</c:v>
                </c:pt>
                <c:pt idx="827">
                  <c:v>116.68157634266851</c:v>
                </c:pt>
                <c:pt idx="828">
                  <c:v>116.73969723505914</c:v>
                </c:pt>
                <c:pt idx="829">
                  <c:v>116.77088959898485</c:v>
                </c:pt>
                <c:pt idx="830">
                  <c:v>116.80986686650827</c:v>
                </c:pt>
                <c:pt idx="831">
                  <c:v>116.80986686650827</c:v>
                </c:pt>
                <c:pt idx="832">
                  <c:v>116.81111209335616</c:v>
                </c:pt>
                <c:pt idx="833">
                  <c:v>116.85554165887126</c:v>
                </c:pt>
                <c:pt idx="834">
                  <c:v>116.85954960192754</c:v>
                </c:pt>
                <c:pt idx="835">
                  <c:v>116.86138685242088</c:v>
                </c:pt>
                <c:pt idx="836">
                  <c:v>116.87137633493643</c:v>
                </c:pt>
                <c:pt idx="837">
                  <c:v>116.90589064245384</c:v>
                </c:pt>
                <c:pt idx="838">
                  <c:v>116.91522155171667</c:v>
                </c:pt>
                <c:pt idx="839">
                  <c:v>116.91888570002637</c:v>
                </c:pt>
                <c:pt idx="840">
                  <c:v>116.93508621882151</c:v>
                </c:pt>
                <c:pt idx="841">
                  <c:v>116.9424760335362</c:v>
                </c:pt>
                <c:pt idx="842">
                  <c:v>116.95807507501613</c:v>
                </c:pt>
                <c:pt idx="843">
                  <c:v>117.02684173636118</c:v>
                </c:pt>
                <c:pt idx="844">
                  <c:v>117.06417214641461</c:v>
                </c:pt>
                <c:pt idx="845">
                  <c:v>117.07218581502916</c:v>
                </c:pt>
                <c:pt idx="846">
                  <c:v>117.11989523930993</c:v>
                </c:pt>
                <c:pt idx="847">
                  <c:v>117.12643242250194</c:v>
                </c:pt>
                <c:pt idx="848">
                  <c:v>117.14123002240053</c:v>
                </c:pt>
                <c:pt idx="849">
                  <c:v>117.21758003144937</c:v>
                </c:pt>
                <c:pt idx="850">
                  <c:v>117.23118521113607</c:v>
                </c:pt>
                <c:pt idx="851">
                  <c:v>117.33327170453816</c:v>
                </c:pt>
                <c:pt idx="852">
                  <c:v>117.39067389713738</c:v>
                </c:pt>
                <c:pt idx="853">
                  <c:v>117.39139601423646</c:v>
                </c:pt>
                <c:pt idx="854">
                  <c:v>117.39824923721982</c:v>
                </c:pt>
                <c:pt idx="855">
                  <c:v>117.48623071048083</c:v>
                </c:pt>
                <c:pt idx="856">
                  <c:v>117.50134427531033</c:v>
                </c:pt>
                <c:pt idx="857">
                  <c:v>117.54572032343789</c:v>
                </c:pt>
                <c:pt idx="858">
                  <c:v>117.55044400112111</c:v>
                </c:pt>
                <c:pt idx="859">
                  <c:v>117.60231774993883</c:v>
                </c:pt>
                <c:pt idx="860">
                  <c:v>117.61849415914708</c:v>
                </c:pt>
                <c:pt idx="861">
                  <c:v>117.63266534628211</c:v>
                </c:pt>
                <c:pt idx="862">
                  <c:v>117.64863851307744</c:v>
                </c:pt>
                <c:pt idx="863">
                  <c:v>117.6615739623378</c:v>
                </c:pt>
                <c:pt idx="864">
                  <c:v>117.67359859975144</c:v>
                </c:pt>
                <c:pt idx="865">
                  <c:v>117.67978611674793</c:v>
                </c:pt>
                <c:pt idx="866">
                  <c:v>117.76294852891344</c:v>
                </c:pt>
                <c:pt idx="867">
                  <c:v>117.77355495017187</c:v>
                </c:pt>
                <c:pt idx="868">
                  <c:v>117.77484283362378</c:v>
                </c:pt>
                <c:pt idx="869">
                  <c:v>117.79312737178387</c:v>
                </c:pt>
                <c:pt idx="870">
                  <c:v>117.83049772593712</c:v>
                </c:pt>
                <c:pt idx="871">
                  <c:v>117.83774397083843</c:v>
                </c:pt>
                <c:pt idx="872">
                  <c:v>117.89791855554719</c:v>
                </c:pt>
                <c:pt idx="873">
                  <c:v>117.90724425899295</c:v>
                </c:pt>
                <c:pt idx="874">
                  <c:v>117.91985140923464</c:v>
                </c:pt>
                <c:pt idx="875">
                  <c:v>117.95976965373652</c:v>
                </c:pt>
                <c:pt idx="876">
                  <c:v>117.96743469130557</c:v>
                </c:pt>
                <c:pt idx="877">
                  <c:v>117.97535825049265</c:v>
                </c:pt>
                <c:pt idx="878">
                  <c:v>118.02434204141197</c:v>
                </c:pt>
                <c:pt idx="879">
                  <c:v>118.02434204141197</c:v>
                </c:pt>
                <c:pt idx="880">
                  <c:v>118.05887901076241</c:v>
                </c:pt>
                <c:pt idx="881">
                  <c:v>118.12619349421537</c:v>
                </c:pt>
                <c:pt idx="882">
                  <c:v>118.13567305804483</c:v>
                </c:pt>
                <c:pt idx="883">
                  <c:v>118.1757440026165</c:v>
                </c:pt>
                <c:pt idx="884">
                  <c:v>118.19003861765609</c:v>
                </c:pt>
                <c:pt idx="885">
                  <c:v>118.24631584989224</c:v>
                </c:pt>
                <c:pt idx="886">
                  <c:v>118.34302626663988</c:v>
                </c:pt>
                <c:pt idx="887">
                  <c:v>118.38263855381174</c:v>
                </c:pt>
                <c:pt idx="888">
                  <c:v>118.38534231443722</c:v>
                </c:pt>
                <c:pt idx="889">
                  <c:v>118.3920899185954</c:v>
                </c:pt>
                <c:pt idx="890">
                  <c:v>118.39243876669383</c:v>
                </c:pt>
                <c:pt idx="891">
                  <c:v>118.45289201066808</c:v>
                </c:pt>
                <c:pt idx="892">
                  <c:v>118.51882393401718</c:v>
                </c:pt>
                <c:pt idx="893">
                  <c:v>118.55939512757591</c:v>
                </c:pt>
                <c:pt idx="894">
                  <c:v>118.56553668007376</c:v>
                </c:pt>
                <c:pt idx="895">
                  <c:v>118.57620691754248</c:v>
                </c:pt>
                <c:pt idx="896">
                  <c:v>118.57835636318627</c:v>
                </c:pt>
                <c:pt idx="897">
                  <c:v>118.58238480267043</c:v>
                </c:pt>
                <c:pt idx="898">
                  <c:v>118.58873724707676</c:v>
                </c:pt>
                <c:pt idx="899">
                  <c:v>118.64128414182467</c:v>
                </c:pt>
                <c:pt idx="900">
                  <c:v>118.64159264575994</c:v>
                </c:pt>
                <c:pt idx="901">
                  <c:v>118.67839657048319</c:v>
                </c:pt>
                <c:pt idx="902">
                  <c:v>118.68955392081298</c:v>
                </c:pt>
                <c:pt idx="903">
                  <c:v>118.70542869384454</c:v>
                </c:pt>
                <c:pt idx="904">
                  <c:v>118.72134049430642</c:v>
                </c:pt>
                <c:pt idx="905">
                  <c:v>118.7507492408925</c:v>
                </c:pt>
                <c:pt idx="906">
                  <c:v>118.77119249027474</c:v>
                </c:pt>
                <c:pt idx="907">
                  <c:v>118.77149089472987</c:v>
                </c:pt>
                <c:pt idx="908">
                  <c:v>118.82736543502617</c:v>
                </c:pt>
                <c:pt idx="909">
                  <c:v>118.85793150465312</c:v>
                </c:pt>
                <c:pt idx="910">
                  <c:v>118.91949711593412</c:v>
                </c:pt>
                <c:pt idx="911">
                  <c:v>118.92593265911427</c:v>
                </c:pt>
                <c:pt idx="912">
                  <c:v>118.97423118868194</c:v>
                </c:pt>
                <c:pt idx="913">
                  <c:v>118.97742027793335</c:v>
                </c:pt>
                <c:pt idx="914">
                  <c:v>118.98317308423022</c:v>
                </c:pt>
                <c:pt idx="915">
                  <c:v>119.05372223665525</c:v>
                </c:pt>
                <c:pt idx="916">
                  <c:v>119.07359789095939</c:v>
                </c:pt>
                <c:pt idx="917">
                  <c:v>119.08768358823791</c:v>
                </c:pt>
                <c:pt idx="918">
                  <c:v>119.15350204804965</c:v>
                </c:pt>
                <c:pt idx="919">
                  <c:v>119.24092884474155</c:v>
                </c:pt>
                <c:pt idx="920">
                  <c:v>119.26147373227212</c:v>
                </c:pt>
                <c:pt idx="921">
                  <c:v>119.32737914103798</c:v>
                </c:pt>
                <c:pt idx="922">
                  <c:v>119.34564942731025</c:v>
                </c:pt>
                <c:pt idx="923">
                  <c:v>119.37314857199009</c:v>
                </c:pt>
                <c:pt idx="924">
                  <c:v>119.37996176310043</c:v>
                </c:pt>
                <c:pt idx="925">
                  <c:v>119.47175410305938</c:v>
                </c:pt>
                <c:pt idx="926">
                  <c:v>119.47480871848093</c:v>
                </c:pt>
                <c:pt idx="927">
                  <c:v>119.48793655560814</c:v>
                </c:pt>
                <c:pt idx="928">
                  <c:v>119.54360458621426</c:v>
                </c:pt>
                <c:pt idx="929">
                  <c:v>119.56542460944934</c:v>
                </c:pt>
                <c:pt idx="930">
                  <c:v>119.56542460944934</c:v>
                </c:pt>
                <c:pt idx="931">
                  <c:v>119.60228690075559</c:v>
                </c:pt>
                <c:pt idx="932">
                  <c:v>119.60228690075559</c:v>
                </c:pt>
                <c:pt idx="933">
                  <c:v>119.60722292559407</c:v>
                </c:pt>
                <c:pt idx="934">
                  <c:v>119.68814881704805</c:v>
                </c:pt>
                <c:pt idx="935">
                  <c:v>119.69689161928767</c:v>
                </c:pt>
                <c:pt idx="936">
                  <c:v>119.7000336354611</c:v>
                </c:pt>
                <c:pt idx="937">
                  <c:v>119.70159679718587</c:v>
                </c:pt>
                <c:pt idx="938">
                  <c:v>119.71404590791953</c:v>
                </c:pt>
                <c:pt idx="939">
                  <c:v>119.74382874212121</c:v>
                </c:pt>
                <c:pt idx="940">
                  <c:v>119.84101021550502</c:v>
                </c:pt>
                <c:pt idx="941">
                  <c:v>119.87977207598924</c:v>
                </c:pt>
                <c:pt idx="942">
                  <c:v>119.89671923580293</c:v>
                </c:pt>
                <c:pt idx="943">
                  <c:v>119.97048724368599</c:v>
                </c:pt>
                <c:pt idx="944">
                  <c:v>120.00485141774379</c:v>
                </c:pt>
                <c:pt idx="945">
                  <c:v>120.00666187034489</c:v>
                </c:pt>
                <c:pt idx="946">
                  <c:v>120.03604421566763</c:v>
                </c:pt>
                <c:pt idx="947">
                  <c:v>120.07315991477014</c:v>
                </c:pt>
                <c:pt idx="948">
                  <c:v>120.09824781707655</c:v>
                </c:pt>
                <c:pt idx="949">
                  <c:v>120.22547511268107</c:v>
                </c:pt>
                <c:pt idx="950">
                  <c:v>120.26086207464691</c:v>
                </c:pt>
                <c:pt idx="951">
                  <c:v>120.27685926399076</c:v>
                </c:pt>
                <c:pt idx="952">
                  <c:v>120.30467603309896</c:v>
                </c:pt>
                <c:pt idx="953">
                  <c:v>120.35392099325324</c:v>
                </c:pt>
                <c:pt idx="954">
                  <c:v>120.4253036197794</c:v>
                </c:pt>
                <c:pt idx="955">
                  <c:v>120.44347096567749</c:v>
                </c:pt>
                <c:pt idx="956">
                  <c:v>120.46637496569448</c:v>
                </c:pt>
                <c:pt idx="957">
                  <c:v>120.52377443528985</c:v>
                </c:pt>
                <c:pt idx="958">
                  <c:v>120.55388487821621</c:v>
                </c:pt>
                <c:pt idx="959">
                  <c:v>120.56938850397093</c:v>
                </c:pt>
                <c:pt idx="960">
                  <c:v>120.57643783316772</c:v>
                </c:pt>
                <c:pt idx="961">
                  <c:v>120.57857635724606</c:v>
                </c:pt>
                <c:pt idx="962">
                  <c:v>120.59508880042344</c:v>
                </c:pt>
                <c:pt idx="963">
                  <c:v>120.62149901013839</c:v>
                </c:pt>
                <c:pt idx="964">
                  <c:v>120.62592173378448</c:v>
                </c:pt>
                <c:pt idx="965">
                  <c:v>120.64704957843489</c:v>
                </c:pt>
                <c:pt idx="966">
                  <c:v>120.65366263708049</c:v>
                </c:pt>
                <c:pt idx="967">
                  <c:v>120.74202880058633</c:v>
                </c:pt>
                <c:pt idx="968">
                  <c:v>120.75395129136558</c:v>
                </c:pt>
                <c:pt idx="969">
                  <c:v>120.75395129136558</c:v>
                </c:pt>
                <c:pt idx="970">
                  <c:v>120.82271624175446</c:v>
                </c:pt>
                <c:pt idx="971">
                  <c:v>120.87480678122184</c:v>
                </c:pt>
                <c:pt idx="972">
                  <c:v>120.8866385635709</c:v>
                </c:pt>
                <c:pt idx="973">
                  <c:v>120.93458137454358</c:v>
                </c:pt>
                <c:pt idx="974">
                  <c:v>120.95291467719319</c:v>
                </c:pt>
                <c:pt idx="975">
                  <c:v>120.96147858850367</c:v>
                </c:pt>
                <c:pt idx="976">
                  <c:v>121.00521293049675</c:v>
                </c:pt>
                <c:pt idx="977">
                  <c:v>121.0156389336439</c:v>
                </c:pt>
                <c:pt idx="978">
                  <c:v>121.04461125275851</c:v>
                </c:pt>
                <c:pt idx="979">
                  <c:v>121.05782286008989</c:v>
                </c:pt>
                <c:pt idx="980">
                  <c:v>121.07191965892636</c:v>
                </c:pt>
                <c:pt idx="981">
                  <c:v>121.12505935038523</c:v>
                </c:pt>
                <c:pt idx="982">
                  <c:v>121.12957721175617</c:v>
                </c:pt>
                <c:pt idx="983">
                  <c:v>121.1303187487615</c:v>
                </c:pt>
                <c:pt idx="984">
                  <c:v>121.17924228132831</c:v>
                </c:pt>
                <c:pt idx="985">
                  <c:v>121.2040774390381</c:v>
                </c:pt>
                <c:pt idx="986">
                  <c:v>121.20824681379298</c:v>
                </c:pt>
                <c:pt idx="987">
                  <c:v>121.21602457659384</c:v>
                </c:pt>
                <c:pt idx="988">
                  <c:v>121.31338345201587</c:v>
                </c:pt>
                <c:pt idx="989">
                  <c:v>121.353433190255</c:v>
                </c:pt>
                <c:pt idx="990">
                  <c:v>121.3738602729352</c:v>
                </c:pt>
                <c:pt idx="991">
                  <c:v>121.39933734409279</c:v>
                </c:pt>
                <c:pt idx="992">
                  <c:v>121.41826549988856</c:v>
                </c:pt>
                <c:pt idx="993">
                  <c:v>121.43663103337603</c:v>
                </c:pt>
                <c:pt idx="994">
                  <c:v>121.47935708909847</c:v>
                </c:pt>
                <c:pt idx="995">
                  <c:v>121.48010036485978</c:v>
                </c:pt>
                <c:pt idx="996">
                  <c:v>121.50478150650902</c:v>
                </c:pt>
                <c:pt idx="997">
                  <c:v>121.6637367782335</c:v>
                </c:pt>
                <c:pt idx="998">
                  <c:v>121.67644577393688</c:v>
                </c:pt>
                <c:pt idx="999">
                  <c:v>121.67717175754235</c:v>
                </c:pt>
                <c:pt idx="1000">
                  <c:v>121.73052864627752</c:v>
                </c:pt>
                <c:pt idx="1001">
                  <c:v>121.74295187587767</c:v>
                </c:pt>
                <c:pt idx="1002">
                  <c:v>121.74918481253212</c:v>
                </c:pt>
                <c:pt idx="1003">
                  <c:v>121.75444301299862</c:v>
                </c:pt>
                <c:pt idx="1004">
                  <c:v>121.7578787696915</c:v>
                </c:pt>
                <c:pt idx="1005">
                  <c:v>121.76430155348497</c:v>
                </c:pt>
                <c:pt idx="1006">
                  <c:v>121.80016546784499</c:v>
                </c:pt>
                <c:pt idx="1007">
                  <c:v>121.86400591736368</c:v>
                </c:pt>
                <c:pt idx="1008">
                  <c:v>121.90005138607495</c:v>
                </c:pt>
                <c:pt idx="1009">
                  <c:v>121.91328025861638</c:v>
                </c:pt>
                <c:pt idx="1010">
                  <c:v>122.05711669870703</c:v>
                </c:pt>
                <c:pt idx="1011">
                  <c:v>122.05976731519218</c:v>
                </c:pt>
                <c:pt idx="1012">
                  <c:v>122.10155189041527</c:v>
                </c:pt>
                <c:pt idx="1013">
                  <c:v>122.17382534777086</c:v>
                </c:pt>
                <c:pt idx="1014">
                  <c:v>122.18597486771229</c:v>
                </c:pt>
                <c:pt idx="1015">
                  <c:v>122.27010408160341</c:v>
                </c:pt>
                <c:pt idx="1016">
                  <c:v>122.35662100524439</c:v>
                </c:pt>
                <c:pt idx="1017">
                  <c:v>122.41298164758491</c:v>
                </c:pt>
                <c:pt idx="1018">
                  <c:v>122.41298164758491</c:v>
                </c:pt>
                <c:pt idx="1019">
                  <c:v>122.46260870675249</c:v>
                </c:pt>
                <c:pt idx="1020">
                  <c:v>122.46260870675249</c:v>
                </c:pt>
                <c:pt idx="1021">
                  <c:v>122.56516118092847</c:v>
                </c:pt>
                <c:pt idx="1022">
                  <c:v>122.57097836426337</c:v>
                </c:pt>
                <c:pt idx="1023">
                  <c:v>122.63712057994562</c:v>
                </c:pt>
                <c:pt idx="1024">
                  <c:v>122.63801970506123</c:v>
                </c:pt>
                <c:pt idx="1025">
                  <c:v>122.6611126975468</c:v>
                </c:pt>
                <c:pt idx="1026">
                  <c:v>122.73930288343581</c:v>
                </c:pt>
                <c:pt idx="1027">
                  <c:v>122.82557621602655</c:v>
                </c:pt>
                <c:pt idx="1028">
                  <c:v>122.83078941694289</c:v>
                </c:pt>
                <c:pt idx="1029">
                  <c:v>122.84355482267142</c:v>
                </c:pt>
                <c:pt idx="1030">
                  <c:v>122.84539015843943</c:v>
                </c:pt>
                <c:pt idx="1031">
                  <c:v>122.94409208863102</c:v>
                </c:pt>
                <c:pt idx="1032">
                  <c:v>122.94600966282228</c:v>
                </c:pt>
                <c:pt idx="1033">
                  <c:v>122.99376916418852</c:v>
                </c:pt>
                <c:pt idx="1034">
                  <c:v>123.03459152911202</c:v>
                </c:pt>
                <c:pt idx="1035">
                  <c:v>123.05086353527999</c:v>
                </c:pt>
                <c:pt idx="1036">
                  <c:v>123.09180882816874</c:v>
                </c:pt>
                <c:pt idx="1037">
                  <c:v>123.12171176534153</c:v>
                </c:pt>
                <c:pt idx="1038">
                  <c:v>123.12416482251344</c:v>
                </c:pt>
                <c:pt idx="1039">
                  <c:v>123.13530678950977</c:v>
                </c:pt>
                <c:pt idx="1040">
                  <c:v>123.32199955346975</c:v>
                </c:pt>
                <c:pt idx="1041">
                  <c:v>123.33896772665821</c:v>
                </c:pt>
                <c:pt idx="1042">
                  <c:v>123.3620337903576</c:v>
                </c:pt>
                <c:pt idx="1043">
                  <c:v>123.41375027147957</c:v>
                </c:pt>
                <c:pt idx="1044">
                  <c:v>123.43849529009726</c:v>
                </c:pt>
                <c:pt idx="1045">
                  <c:v>123.46267801006542</c:v>
                </c:pt>
                <c:pt idx="1046">
                  <c:v>123.5824024443706</c:v>
                </c:pt>
                <c:pt idx="1047">
                  <c:v>123.6065755287329</c:v>
                </c:pt>
                <c:pt idx="1048">
                  <c:v>123.67585522022135</c:v>
                </c:pt>
                <c:pt idx="1049">
                  <c:v>123.71620986969994</c:v>
                </c:pt>
                <c:pt idx="1050">
                  <c:v>123.71812341106777</c:v>
                </c:pt>
                <c:pt idx="1051">
                  <c:v>123.76568668079378</c:v>
                </c:pt>
                <c:pt idx="1052">
                  <c:v>123.78471997797585</c:v>
                </c:pt>
                <c:pt idx="1053">
                  <c:v>123.80726565559519</c:v>
                </c:pt>
                <c:pt idx="1054">
                  <c:v>123.80726565559519</c:v>
                </c:pt>
                <c:pt idx="1055">
                  <c:v>123.83962225263767</c:v>
                </c:pt>
                <c:pt idx="1056">
                  <c:v>123.87126655475463</c:v>
                </c:pt>
                <c:pt idx="1057">
                  <c:v>123.88399440293044</c:v>
                </c:pt>
                <c:pt idx="1058">
                  <c:v>123.96052893873086</c:v>
                </c:pt>
                <c:pt idx="1059">
                  <c:v>124.03564594687474</c:v>
                </c:pt>
                <c:pt idx="1060">
                  <c:v>124.05748046521607</c:v>
                </c:pt>
                <c:pt idx="1061">
                  <c:v>124.05788997861093</c:v>
                </c:pt>
                <c:pt idx="1062">
                  <c:v>124.06344422229763</c:v>
                </c:pt>
                <c:pt idx="1063">
                  <c:v>124.15479571076537</c:v>
                </c:pt>
                <c:pt idx="1064">
                  <c:v>124.17547596087299</c:v>
                </c:pt>
                <c:pt idx="1065">
                  <c:v>124.25371751104275</c:v>
                </c:pt>
                <c:pt idx="1066">
                  <c:v>124.26236744275489</c:v>
                </c:pt>
                <c:pt idx="1067">
                  <c:v>124.26309989289372</c:v>
                </c:pt>
                <c:pt idx="1068">
                  <c:v>124.2790592065692</c:v>
                </c:pt>
                <c:pt idx="1069">
                  <c:v>124.30087698209283</c:v>
                </c:pt>
                <c:pt idx="1070">
                  <c:v>124.31300492726739</c:v>
                </c:pt>
                <c:pt idx="1071">
                  <c:v>124.33804546512071</c:v>
                </c:pt>
                <c:pt idx="1072">
                  <c:v>124.34953672764756</c:v>
                </c:pt>
                <c:pt idx="1073">
                  <c:v>124.36825370587573</c:v>
                </c:pt>
                <c:pt idx="1074">
                  <c:v>124.41118002483738</c:v>
                </c:pt>
                <c:pt idx="1075">
                  <c:v>124.41751901950983</c:v>
                </c:pt>
                <c:pt idx="1076">
                  <c:v>124.41935474626136</c:v>
                </c:pt>
                <c:pt idx="1077">
                  <c:v>124.46256213176278</c:v>
                </c:pt>
                <c:pt idx="1078">
                  <c:v>124.49929799922668</c:v>
                </c:pt>
                <c:pt idx="1079">
                  <c:v>124.54199078783122</c:v>
                </c:pt>
                <c:pt idx="1080">
                  <c:v>124.68100229435365</c:v>
                </c:pt>
                <c:pt idx="1081">
                  <c:v>124.71739554794596</c:v>
                </c:pt>
                <c:pt idx="1082">
                  <c:v>124.75444807725528</c:v>
                </c:pt>
                <c:pt idx="1083">
                  <c:v>124.94060634615505</c:v>
                </c:pt>
                <c:pt idx="1084">
                  <c:v>125.07416275387665</c:v>
                </c:pt>
                <c:pt idx="1085">
                  <c:v>125.08884517430779</c:v>
                </c:pt>
                <c:pt idx="1086">
                  <c:v>125.10184658055677</c:v>
                </c:pt>
                <c:pt idx="1087">
                  <c:v>125.20034849656562</c:v>
                </c:pt>
                <c:pt idx="1088">
                  <c:v>125.21847167239697</c:v>
                </c:pt>
                <c:pt idx="1089">
                  <c:v>125.25969690751896</c:v>
                </c:pt>
                <c:pt idx="1090">
                  <c:v>125.26202875891603</c:v>
                </c:pt>
                <c:pt idx="1091">
                  <c:v>125.30786391617784</c:v>
                </c:pt>
                <c:pt idx="1092">
                  <c:v>125.32770434919554</c:v>
                </c:pt>
                <c:pt idx="1093">
                  <c:v>125.35595592992915</c:v>
                </c:pt>
                <c:pt idx="1094">
                  <c:v>125.35595592992915</c:v>
                </c:pt>
                <c:pt idx="1095">
                  <c:v>125.41787149719647</c:v>
                </c:pt>
                <c:pt idx="1096">
                  <c:v>125.41787149719647</c:v>
                </c:pt>
                <c:pt idx="1097">
                  <c:v>125.45507837040148</c:v>
                </c:pt>
                <c:pt idx="1098">
                  <c:v>125.60907205437597</c:v>
                </c:pt>
                <c:pt idx="1099">
                  <c:v>125.6346196630146</c:v>
                </c:pt>
                <c:pt idx="1100">
                  <c:v>125.65041327167702</c:v>
                </c:pt>
                <c:pt idx="1101">
                  <c:v>125.65041327167702</c:v>
                </c:pt>
                <c:pt idx="1102">
                  <c:v>125.65975497615673</c:v>
                </c:pt>
                <c:pt idx="1103">
                  <c:v>125.67924591451552</c:v>
                </c:pt>
                <c:pt idx="1104">
                  <c:v>125.71728774189425</c:v>
                </c:pt>
                <c:pt idx="1105">
                  <c:v>125.7933556220584</c:v>
                </c:pt>
                <c:pt idx="1106">
                  <c:v>125.85392970235669</c:v>
                </c:pt>
                <c:pt idx="1107">
                  <c:v>125.85524560488577</c:v>
                </c:pt>
                <c:pt idx="1108">
                  <c:v>125.86784163139997</c:v>
                </c:pt>
                <c:pt idx="1109">
                  <c:v>126.0350530605733</c:v>
                </c:pt>
                <c:pt idx="1110">
                  <c:v>126.08033347246821</c:v>
                </c:pt>
                <c:pt idx="1111">
                  <c:v>126.12501164694829</c:v>
                </c:pt>
                <c:pt idx="1112">
                  <c:v>126.12501164694829</c:v>
                </c:pt>
                <c:pt idx="1113">
                  <c:v>126.17036128921819</c:v>
                </c:pt>
                <c:pt idx="1114">
                  <c:v>126.33323235460922</c:v>
                </c:pt>
                <c:pt idx="1115">
                  <c:v>126.3493468758725</c:v>
                </c:pt>
                <c:pt idx="1116">
                  <c:v>126.37668530857499</c:v>
                </c:pt>
                <c:pt idx="1117">
                  <c:v>126.39344445571028</c:v>
                </c:pt>
                <c:pt idx="1118">
                  <c:v>126.44599794745257</c:v>
                </c:pt>
                <c:pt idx="1119">
                  <c:v>126.44814632856497</c:v>
                </c:pt>
                <c:pt idx="1120">
                  <c:v>126.46765136841799</c:v>
                </c:pt>
                <c:pt idx="1121">
                  <c:v>126.56707463248081</c:v>
                </c:pt>
                <c:pt idx="1122">
                  <c:v>126.63343320359263</c:v>
                </c:pt>
                <c:pt idx="1123">
                  <c:v>126.63442356294304</c:v>
                </c:pt>
                <c:pt idx="1124">
                  <c:v>126.74028367139256</c:v>
                </c:pt>
                <c:pt idx="1125">
                  <c:v>126.76348137060545</c:v>
                </c:pt>
                <c:pt idx="1126">
                  <c:v>126.90203267598675</c:v>
                </c:pt>
                <c:pt idx="1127">
                  <c:v>126.91062608150816</c:v>
                </c:pt>
                <c:pt idx="1128">
                  <c:v>126.91507689718873</c:v>
                </c:pt>
                <c:pt idx="1129">
                  <c:v>126.91507689718873</c:v>
                </c:pt>
                <c:pt idx="1130">
                  <c:v>127.04208138466846</c:v>
                </c:pt>
                <c:pt idx="1131">
                  <c:v>127.10837584781815</c:v>
                </c:pt>
                <c:pt idx="1132">
                  <c:v>127.1804406801723</c:v>
                </c:pt>
                <c:pt idx="1133">
                  <c:v>127.20146942694677</c:v>
                </c:pt>
                <c:pt idx="1134">
                  <c:v>127.21611620662804</c:v>
                </c:pt>
                <c:pt idx="1135">
                  <c:v>127.27016297817536</c:v>
                </c:pt>
                <c:pt idx="1136">
                  <c:v>127.30064056671935</c:v>
                </c:pt>
                <c:pt idx="1137">
                  <c:v>127.30466940275285</c:v>
                </c:pt>
                <c:pt idx="1138">
                  <c:v>127.31600627355711</c:v>
                </c:pt>
                <c:pt idx="1139">
                  <c:v>127.35054914326732</c:v>
                </c:pt>
                <c:pt idx="1140">
                  <c:v>127.42092457118562</c:v>
                </c:pt>
                <c:pt idx="1141">
                  <c:v>127.46163468456865</c:v>
                </c:pt>
                <c:pt idx="1142">
                  <c:v>127.53696893574197</c:v>
                </c:pt>
                <c:pt idx="1143">
                  <c:v>127.61250805650845</c:v>
                </c:pt>
                <c:pt idx="1144">
                  <c:v>127.66446753268632</c:v>
                </c:pt>
                <c:pt idx="1145">
                  <c:v>127.75512066161315</c:v>
                </c:pt>
                <c:pt idx="1146">
                  <c:v>127.76573189413799</c:v>
                </c:pt>
                <c:pt idx="1147">
                  <c:v>127.80702527111163</c:v>
                </c:pt>
                <c:pt idx="1148">
                  <c:v>127.83408170413969</c:v>
                </c:pt>
                <c:pt idx="1149">
                  <c:v>127.92399126499843</c:v>
                </c:pt>
                <c:pt idx="1150">
                  <c:v>128.00241098693189</c:v>
                </c:pt>
                <c:pt idx="1151">
                  <c:v>128.03124917509041</c:v>
                </c:pt>
                <c:pt idx="1152">
                  <c:v>128.06071043020938</c:v>
                </c:pt>
                <c:pt idx="1153">
                  <c:v>128.17161876648871</c:v>
                </c:pt>
                <c:pt idx="1154">
                  <c:v>128.18438461080177</c:v>
                </c:pt>
                <c:pt idx="1155">
                  <c:v>128.34819134993288</c:v>
                </c:pt>
                <c:pt idx="1156">
                  <c:v>128.38833350548839</c:v>
                </c:pt>
                <c:pt idx="1157">
                  <c:v>128.38833350548839</c:v>
                </c:pt>
                <c:pt idx="1158">
                  <c:v>128.42916774571248</c:v>
                </c:pt>
                <c:pt idx="1159">
                  <c:v>128.4825287789424</c:v>
                </c:pt>
                <c:pt idx="1160">
                  <c:v>128.55320424818638</c:v>
                </c:pt>
                <c:pt idx="1161">
                  <c:v>128.59574100956871</c:v>
                </c:pt>
                <c:pt idx="1162">
                  <c:v>128.64197532787713</c:v>
                </c:pt>
                <c:pt idx="1163">
                  <c:v>128.6668345668092</c:v>
                </c:pt>
                <c:pt idx="1164">
                  <c:v>128.69102574254978</c:v>
                </c:pt>
                <c:pt idx="1165">
                  <c:v>128.69102574254978</c:v>
                </c:pt>
                <c:pt idx="1166">
                  <c:v>128.73693016902089</c:v>
                </c:pt>
                <c:pt idx="1167">
                  <c:v>129.13356648660226</c:v>
                </c:pt>
                <c:pt idx="1168">
                  <c:v>129.32474906328943</c:v>
                </c:pt>
                <c:pt idx="1169">
                  <c:v>129.3631687226576</c:v>
                </c:pt>
                <c:pt idx="1170">
                  <c:v>129.4584997052759</c:v>
                </c:pt>
                <c:pt idx="1171">
                  <c:v>129.48305661319009</c:v>
                </c:pt>
                <c:pt idx="1172">
                  <c:v>129.516518294061</c:v>
                </c:pt>
                <c:pt idx="1173">
                  <c:v>129.7246945653873</c:v>
                </c:pt>
                <c:pt idx="1174">
                  <c:v>129.89527258220559</c:v>
                </c:pt>
                <c:pt idx="1175">
                  <c:v>130.04468019853925</c:v>
                </c:pt>
                <c:pt idx="1176">
                  <c:v>130.16986468415212</c:v>
                </c:pt>
                <c:pt idx="1177">
                  <c:v>130.20678179097726</c:v>
                </c:pt>
                <c:pt idx="1178">
                  <c:v>130.30054092807262</c:v>
                </c:pt>
                <c:pt idx="1179">
                  <c:v>130.32877608468448</c:v>
                </c:pt>
                <c:pt idx="1180">
                  <c:v>130.38618378927265</c:v>
                </c:pt>
                <c:pt idx="1181">
                  <c:v>130.42794582864664</c:v>
                </c:pt>
                <c:pt idx="1182">
                  <c:v>130.43185398907488</c:v>
                </c:pt>
                <c:pt idx="1183">
                  <c:v>130.46447949892487</c:v>
                </c:pt>
                <c:pt idx="1184">
                  <c:v>130.54117695401254</c:v>
                </c:pt>
                <c:pt idx="1185">
                  <c:v>130.62633400714071</c:v>
                </c:pt>
                <c:pt idx="1186">
                  <c:v>130.69110334301851</c:v>
                </c:pt>
                <c:pt idx="1187">
                  <c:v>130.80346675195511</c:v>
                </c:pt>
                <c:pt idx="1188">
                  <c:v>130.84295324515548</c:v>
                </c:pt>
                <c:pt idx="1189">
                  <c:v>130.86828015276367</c:v>
                </c:pt>
                <c:pt idx="1190">
                  <c:v>131.09622010421191</c:v>
                </c:pt>
                <c:pt idx="1191">
                  <c:v>131.11321963714278</c:v>
                </c:pt>
                <c:pt idx="1192">
                  <c:v>131.24520174294005</c:v>
                </c:pt>
                <c:pt idx="1193">
                  <c:v>131.5435674299155</c:v>
                </c:pt>
                <c:pt idx="1194">
                  <c:v>131.58201242949931</c:v>
                </c:pt>
                <c:pt idx="1195">
                  <c:v>131.75380069251935</c:v>
                </c:pt>
                <c:pt idx="1196">
                  <c:v>131.76173055987326</c:v>
                </c:pt>
                <c:pt idx="1197">
                  <c:v>132.00157075551212</c:v>
                </c:pt>
                <c:pt idx="1198">
                  <c:v>132.15748710526617</c:v>
                </c:pt>
                <c:pt idx="1199">
                  <c:v>132.24764613221467</c:v>
                </c:pt>
                <c:pt idx="1200">
                  <c:v>132.59249074771546</c:v>
                </c:pt>
                <c:pt idx="1201">
                  <c:v>132.66029894073048</c:v>
                </c:pt>
                <c:pt idx="1202">
                  <c:v>132.70479880496663</c:v>
                </c:pt>
                <c:pt idx="1203">
                  <c:v>132.84470905115447</c:v>
                </c:pt>
                <c:pt idx="1204">
                  <c:v>132.91598577151797</c:v>
                </c:pt>
                <c:pt idx="1205">
                  <c:v>133.0904698579948</c:v>
                </c:pt>
                <c:pt idx="1206">
                  <c:v>133.19467341730277</c:v>
                </c:pt>
                <c:pt idx="1207">
                  <c:v>133.30752416524876</c:v>
                </c:pt>
                <c:pt idx="1208">
                  <c:v>133.37326575544478</c:v>
                </c:pt>
                <c:pt idx="1209">
                  <c:v>133.59712145635797</c:v>
                </c:pt>
                <c:pt idx="1210">
                  <c:v>133.6603971087423</c:v>
                </c:pt>
                <c:pt idx="1211">
                  <c:v>133.67581633056741</c:v>
                </c:pt>
                <c:pt idx="1212">
                  <c:v>133.73884489555482</c:v>
                </c:pt>
                <c:pt idx="1213">
                  <c:v>134.15540352227438</c:v>
                </c:pt>
                <c:pt idx="1214">
                  <c:v>134.22525953910551</c:v>
                </c:pt>
                <c:pt idx="1215">
                  <c:v>134.27269365345288</c:v>
                </c:pt>
                <c:pt idx="1216">
                  <c:v>135.17557137029146</c:v>
                </c:pt>
                <c:pt idx="1217">
                  <c:v>135.19657885554142</c:v>
                </c:pt>
                <c:pt idx="1218">
                  <c:v>135.3231543182886</c:v>
                </c:pt>
                <c:pt idx="1219">
                  <c:v>135.94572976669161</c:v>
                </c:pt>
                <c:pt idx="1220">
                  <c:v>136.02083216864816</c:v>
                </c:pt>
                <c:pt idx="1221">
                  <c:v>136.0462901385375</c:v>
                </c:pt>
                <c:pt idx="1222">
                  <c:v>136.08370693182528</c:v>
                </c:pt>
                <c:pt idx="1223">
                  <c:v>136.35385887780907</c:v>
                </c:pt>
                <c:pt idx="1224">
                  <c:v>136.85920578558998</c:v>
                </c:pt>
                <c:pt idx="1225">
                  <c:v>136.88901265299651</c:v>
                </c:pt>
                <c:pt idx="1226">
                  <c:v>138.9602964225177</c:v>
                </c:pt>
                <c:pt idx="1227">
                  <c:v>138.97655658319826</c:v>
                </c:pt>
                <c:pt idx="1228">
                  <c:v>139.1460206020808</c:v>
                </c:pt>
                <c:pt idx="1229">
                  <c:v>139.17426905520352</c:v>
                </c:pt>
                <c:pt idx="1230">
                  <c:v>139.59535229746342</c:v>
                </c:pt>
                <c:pt idx="1231">
                  <c:v>140.26927924409114</c:v>
                </c:pt>
                <c:pt idx="1232">
                  <c:v>140.95485291221831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1-4326-8624-CE0D770D1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184847"/>
        <c:axId val="842785615"/>
      </c:scatterChart>
      <c:valAx>
        <c:axId val="10751848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Annual Load Compliance</a:t>
                </a:r>
                <a:r>
                  <a:rPr lang="en-US" sz="1400" baseline="0"/>
                  <a:t> (%)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85615"/>
        <c:crosses val="autoZero"/>
        <c:crossBetween val="midCat"/>
      </c:valAx>
      <c:valAx>
        <c:axId val="84278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LOCE ($/MWh) Adjust w/ CAPEX/Fuel</a:t>
                </a:r>
                <a:r>
                  <a:rPr lang="en-US" sz="1400" baseline="0"/>
                  <a:t> Inputs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8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11</xdr:row>
      <xdr:rowOff>114299</xdr:rowOff>
    </xdr:from>
    <xdr:to>
      <xdr:col>1</xdr:col>
      <xdr:colOff>552450</xdr:colOff>
      <xdr:row>13</xdr:row>
      <xdr:rowOff>118580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3F261C-1D33-756B-5201-3431E4B9B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209799"/>
          <a:ext cx="571500" cy="385281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2</xdr:row>
      <xdr:rowOff>28575</xdr:rowOff>
    </xdr:from>
    <xdr:to>
      <xdr:col>1</xdr:col>
      <xdr:colOff>568325</xdr:colOff>
      <xdr:row>5</xdr:row>
      <xdr:rowOff>3039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8FEF05-61E0-25B9-B4E1-BF50A32FB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409575"/>
          <a:ext cx="581025" cy="545964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6</xdr:row>
      <xdr:rowOff>19050</xdr:rowOff>
    </xdr:from>
    <xdr:to>
      <xdr:col>2</xdr:col>
      <xdr:colOff>3240</xdr:colOff>
      <xdr:row>8</xdr:row>
      <xdr:rowOff>187325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630904-4971-8292-BE03-17EDCB995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1543050"/>
          <a:ext cx="66046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606985</xdr:colOff>
      <xdr:row>17</xdr:row>
      <xdr:rowOff>57950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5E47C5-2780-010C-F8DB-F2C96AEA6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3429000"/>
          <a:ext cx="597460" cy="438950"/>
        </a:xfrm>
        <a:prstGeom prst="rect">
          <a:avLst/>
        </a:prstGeom>
      </xdr:spPr>
    </xdr:pic>
    <xdr:clientData/>
  </xdr:twoCellAnchor>
  <xdr:twoCellAnchor>
    <xdr:from>
      <xdr:col>4</xdr:col>
      <xdr:colOff>871536</xdr:colOff>
      <xdr:row>1</xdr:row>
      <xdr:rowOff>171455</xdr:rowOff>
    </xdr:from>
    <xdr:to>
      <xdr:col>10</xdr:col>
      <xdr:colOff>152400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0C31D-09CE-3663-B75C-6E4923116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385761</xdr:colOff>
      <xdr:row>1</xdr:row>
      <xdr:rowOff>180980</xdr:rowOff>
    </xdr:from>
    <xdr:to>
      <xdr:col>15</xdr:col>
      <xdr:colOff>590550</xdr:colOff>
      <xdr:row>32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5EAB10-7E87-4D7A-FC74-23D590798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A823-3418-43FA-A887-D35C443078A0}">
  <dimension ref="B2:R21"/>
  <sheetViews>
    <sheetView topLeftCell="A9" workbookViewId="0">
      <selection activeCell="D21" sqref="D21"/>
    </sheetView>
  </sheetViews>
  <sheetFormatPr defaultRowHeight="15" x14ac:dyDescent="0.25"/>
  <cols>
    <col min="1" max="1" width="10" bestFit="1" customWidth="1"/>
    <col min="3" max="3" width="31.140625" customWidth="1"/>
    <col min="4" max="4" width="13.85546875" customWidth="1"/>
    <col min="5" max="5" width="4.85546875" customWidth="1"/>
    <col min="6" max="16" width="13.85546875" customWidth="1"/>
    <col min="17" max="17" width="14.140625" bestFit="1" customWidth="1"/>
    <col min="18" max="18" width="13.7109375" customWidth="1"/>
  </cols>
  <sheetData>
    <row r="2" spans="3:18" x14ac:dyDescent="0.25">
      <c r="C2" s="15" t="s">
        <v>31</v>
      </c>
      <c r="D2" s="16"/>
      <c r="Q2" s="14" t="s">
        <v>30</v>
      </c>
      <c r="R2" s="14"/>
    </row>
    <row r="3" spans="3:18" x14ac:dyDescent="0.25">
      <c r="Q3" s="17" t="s">
        <v>26</v>
      </c>
      <c r="R3" s="17" t="s">
        <v>27</v>
      </c>
    </row>
    <row r="4" spans="3:18" x14ac:dyDescent="0.25">
      <c r="C4" s="33" t="s">
        <v>21</v>
      </c>
      <c r="D4" s="31">
        <v>1600</v>
      </c>
      <c r="Q4" s="17">
        <v>1200</v>
      </c>
      <c r="R4" s="17">
        <f>D4/Q4</f>
        <v>1.3333333333333333</v>
      </c>
    </row>
    <row r="5" spans="3:18" x14ac:dyDescent="0.25">
      <c r="C5" s="34"/>
      <c r="Q5" s="17"/>
      <c r="R5" s="17"/>
    </row>
    <row r="6" spans="3:18" x14ac:dyDescent="0.25">
      <c r="C6" s="34"/>
      <c r="Q6" s="17"/>
      <c r="R6" s="17"/>
    </row>
    <row r="7" spans="3:18" x14ac:dyDescent="0.25">
      <c r="C7" s="34"/>
      <c r="Q7" s="17"/>
      <c r="R7" s="17"/>
    </row>
    <row r="8" spans="3:18" x14ac:dyDescent="0.25">
      <c r="C8" s="33" t="s">
        <v>69</v>
      </c>
      <c r="D8" s="31">
        <v>2000</v>
      </c>
      <c r="Q8" s="17">
        <v>1200</v>
      </c>
      <c r="R8" s="17">
        <f>D8/Q8</f>
        <v>1.6666666666666667</v>
      </c>
    </row>
    <row r="9" spans="3:18" x14ac:dyDescent="0.25">
      <c r="C9" s="34"/>
      <c r="Q9" s="17"/>
      <c r="R9" s="17"/>
    </row>
    <row r="10" spans="3:18" x14ac:dyDescent="0.25">
      <c r="C10" s="34"/>
      <c r="Q10" s="17"/>
      <c r="R10" s="17"/>
    </row>
    <row r="11" spans="3:18" x14ac:dyDescent="0.25">
      <c r="C11" s="34"/>
      <c r="Q11" s="17"/>
      <c r="R11" s="17"/>
    </row>
    <row r="12" spans="3:18" x14ac:dyDescent="0.25">
      <c r="C12" s="33" t="s">
        <v>22</v>
      </c>
      <c r="D12" s="31">
        <v>2500</v>
      </c>
      <c r="Q12" s="17">
        <v>2000</v>
      </c>
      <c r="R12" s="17">
        <f>D12/Q12</f>
        <v>1.25</v>
      </c>
    </row>
    <row r="13" spans="3:18" x14ac:dyDescent="0.25">
      <c r="C13" s="33" t="s">
        <v>23</v>
      </c>
      <c r="D13" s="31">
        <v>3000</v>
      </c>
      <c r="Q13" s="17">
        <v>2500</v>
      </c>
      <c r="R13" s="17">
        <f>D13/Q13</f>
        <v>1.2</v>
      </c>
    </row>
    <row r="14" spans="3:18" x14ac:dyDescent="0.25">
      <c r="C14" s="33" t="s">
        <v>24</v>
      </c>
      <c r="D14" s="32">
        <v>3.5</v>
      </c>
      <c r="Q14" s="17">
        <v>3.5</v>
      </c>
      <c r="R14" s="17">
        <f>D14/Q14</f>
        <v>1</v>
      </c>
    </row>
    <row r="15" spans="3:18" x14ac:dyDescent="0.25">
      <c r="C15" s="34"/>
      <c r="Q15" s="17"/>
      <c r="R15" s="17"/>
    </row>
    <row r="16" spans="3:18" x14ac:dyDescent="0.25">
      <c r="C16" s="34"/>
      <c r="Q16" s="17"/>
      <c r="R16" s="17"/>
    </row>
    <row r="17" spans="2:18" x14ac:dyDescent="0.25">
      <c r="C17" s="33" t="s">
        <v>25</v>
      </c>
      <c r="D17" s="31">
        <v>238</v>
      </c>
      <c r="Q17" s="17">
        <v>238</v>
      </c>
      <c r="R17" s="17">
        <f>D17/Q17</f>
        <v>1</v>
      </c>
    </row>
    <row r="21" spans="2:18" x14ac:dyDescent="0.25">
      <c r="B21" s="15" t="s">
        <v>28</v>
      </c>
      <c r="C21" s="15" t="s">
        <v>29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DB98-6FFD-4FC0-A45C-1A5F2783943C}">
  <sheetPr filterMode="1"/>
  <dimension ref="A1:BT1631"/>
  <sheetViews>
    <sheetView tabSelected="1" topLeftCell="K1" workbookViewId="0">
      <pane ySplit="1" topLeftCell="A2" activePane="bottomLeft" state="frozen"/>
      <selection pane="bottomLeft" activeCell="N1" sqref="N1"/>
    </sheetView>
  </sheetViews>
  <sheetFormatPr defaultRowHeight="15" x14ac:dyDescent="0.25"/>
  <cols>
    <col min="2" max="2" width="23.28515625" bestFit="1" customWidth="1"/>
    <col min="3" max="3" width="20.42578125" bestFit="1" customWidth="1"/>
    <col min="4" max="4" width="26.140625" bestFit="1" customWidth="1"/>
    <col min="5" max="5" width="31.5703125" bestFit="1" customWidth="1"/>
    <col min="6" max="6" width="14.42578125" bestFit="1" customWidth="1"/>
    <col min="7" max="7" width="17.42578125" bestFit="1" customWidth="1"/>
    <col min="8" max="8" width="22.5703125" bestFit="1" customWidth="1"/>
    <col min="9" max="9" width="27.5703125" customWidth="1"/>
    <col min="10" max="10" width="31" bestFit="1" customWidth="1"/>
    <col min="11" max="11" width="32.140625" bestFit="1" customWidth="1"/>
    <col min="12" max="12" width="35" customWidth="1"/>
    <col min="13" max="13" width="27.28515625" bestFit="1" customWidth="1"/>
    <col min="14" max="14" width="29.7109375" bestFit="1" customWidth="1"/>
    <col min="15" max="15" width="25.140625" bestFit="1" customWidth="1"/>
    <col min="16" max="16" width="23.28515625" bestFit="1" customWidth="1"/>
    <col min="17" max="17" width="21.140625" bestFit="1" customWidth="1"/>
    <col min="18" max="18" width="23.5703125" bestFit="1" customWidth="1"/>
    <col min="19" max="19" width="21" customWidth="1"/>
    <col min="20" max="20" width="24" bestFit="1" customWidth="1"/>
    <col min="21" max="21" width="23.28515625" bestFit="1" customWidth="1"/>
    <col min="22" max="22" width="21.140625" bestFit="1" customWidth="1"/>
    <col min="23" max="23" width="23.5703125" bestFit="1" customWidth="1"/>
    <col min="24" max="24" width="21" customWidth="1"/>
    <col min="25" max="25" width="24" bestFit="1" customWidth="1"/>
    <col min="26" max="26" width="29.85546875" bestFit="1" customWidth="1"/>
    <col min="27" max="27" width="20" bestFit="1" customWidth="1"/>
    <col min="28" max="28" width="23.5703125" bestFit="1" customWidth="1"/>
    <col min="29" max="29" width="19.85546875" customWidth="1"/>
    <col min="30" max="30" width="19.140625" bestFit="1" customWidth="1"/>
    <col min="31" max="31" width="23.5703125" bestFit="1" customWidth="1"/>
    <col min="32" max="32" width="32.140625" bestFit="1" customWidth="1"/>
    <col min="33" max="33" width="31" bestFit="1" customWidth="1"/>
    <col min="34" max="34" width="23.140625" bestFit="1" customWidth="1"/>
    <col min="35" max="35" width="24.28515625" bestFit="1" customWidth="1"/>
    <col min="36" max="36" width="20.42578125" bestFit="1" customWidth="1"/>
    <col min="37" max="37" width="21.140625" bestFit="1" customWidth="1"/>
    <col min="38" max="38" width="23.5703125" bestFit="1" customWidth="1"/>
    <col min="39" max="39" width="29.7109375" bestFit="1" customWidth="1"/>
    <col min="40" max="40" width="31" bestFit="1" customWidth="1"/>
    <col min="41" max="41" width="29.7109375" bestFit="1" customWidth="1"/>
    <col min="42" max="42" width="22.85546875" bestFit="1" customWidth="1"/>
    <col min="43" max="43" width="20.5703125" customWidth="1"/>
    <col min="44" max="44" width="23.5703125" bestFit="1" customWidth="1"/>
    <col min="45" max="45" width="18.140625" bestFit="1" customWidth="1"/>
    <col min="46" max="46" width="25" bestFit="1" customWidth="1"/>
    <col min="47" max="47" width="20.5703125" customWidth="1"/>
    <col min="48" max="48" width="23.5703125" bestFit="1" customWidth="1"/>
    <col min="49" max="49" width="21.140625" bestFit="1" customWidth="1"/>
    <col min="50" max="50" width="23.5703125" bestFit="1" customWidth="1"/>
    <col min="51" max="51" width="21.140625" bestFit="1" customWidth="1"/>
    <col min="52" max="52" width="21.85546875" bestFit="1" customWidth="1"/>
    <col min="53" max="53" width="20" bestFit="1" customWidth="1"/>
    <col min="54" max="54" width="20.5703125" bestFit="1" customWidth="1"/>
    <col min="55" max="55" width="23.140625" bestFit="1" customWidth="1"/>
    <col min="56" max="56" width="23.7109375" bestFit="1" customWidth="1"/>
    <col min="57" max="57" width="20.7109375" bestFit="1" customWidth="1"/>
    <col min="58" max="58" width="21.5703125" bestFit="1" customWidth="1"/>
    <col min="59" max="60" width="23.28515625" bestFit="1" customWidth="1"/>
    <col min="61" max="61" width="22.85546875" bestFit="1" customWidth="1"/>
    <col min="62" max="62" width="29.85546875" bestFit="1" customWidth="1"/>
    <col min="63" max="63" width="20.85546875" bestFit="1" customWidth="1"/>
    <col min="64" max="64" width="23" bestFit="1" customWidth="1"/>
    <col min="65" max="65" width="19" bestFit="1" customWidth="1"/>
    <col min="66" max="66" width="28.7109375" bestFit="1" customWidth="1"/>
    <col min="67" max="67" width="20.7109375" bestFit="1" customWidth="1"/>
    <col min="68" max="68" width="30" bestFit="1" customWidth="1"/>
    <col min="69" max="69" width="37.7109375" bestFit="1" customWidth="1"/>
    <col min="70" max="70" width="37.5703125" bestFit="1" customWidth="1"/>
    <col min="71" max="71" width="35.5703125" bestFit="1" customWidth="1"/>
    <col min="72" max="72" width="23.7109375" bestFit="1" customWidth="1"/>
  </cols>
  <sheetData>
    <row r="1" spans="1:72" ht="30" x14ac:dyDescent="0.25">
      <c r="A1" s="26" t="s">
        <v>83</v>
      </c>
      <c r="B1" s="26" t="s">
        <v>32</v>
      </c>
      <c r="C1" s="26" t="s">
        <v>33</v>
      </c>
      <c r="D1" s="26" t="s">
        <v>34</v>
      </c>
      <c r="E1" s="26" t="s">
        <v>35</v>
      </c>
      <c r="F1" s="27" t="s">
        <v>12</v>
      </c>
      <c r="G1" s="27" t="s">
        <v>13</v>
      </c>
      <c r="H1" s="26" t="s">
        <v>36</v>
      </c>
      <c r="I1" s="26" t="s">
        <v>43</v>
      </c>
      <c r="J1" s="26" t="s">
        <v>38</v>
      </c>
      <c r="K1" s="29" t="s">
        <v>39</v>
      </c>
      <c r="L1" s="29" t="s">
        <v>40</v>
      </c>
      <c r="M1" s="29" t="s">
        <v>41</v>
      </c>
      <c r="N1" s="29" t="s">
        <v>42</v>
      </c>
      <c r="O1" s="26" t="s">
        <v>37</v>
      </c>
      <c r="P1" s="26" t="s">
        <v>44</v>
      </c>
      <c r="Q1" s="26" t="s">
        <v>45</v>
      </c>
      <c r="R1" s="29" t="s">
        <v>46</v>
      </c>
      <c r="S1" s="27" t="s">
        <v>15</v>
      </c>
      <c r="T1" s="29" t="s">
        <v>47</v>
      </c>
      <c r="U1" s="26" t="s">
        <v>48</v>
      </c>
      <c r="V1" s="26" t="s">
        <v>49</v>
      </c>
      <c r="W1" s="29" t="s">
        <v>50</v>
      </c>
      <c r="X1" s="27" t="s">
        <v>16</v>
      </c>
      <c r="Y1" s="29" t="s">
        <v>51</v>
      </c>
      <c r="Z1" s="26" t="s">
        <v>52</v>
      </c>
      <c r="AA1" s="26" t="s">
        <v>53</v>
      </c>
      <c r="AB1" s="29" t="s">
        <v>54</v>
      </c>
      <c r="AC1" s="27" t="s">
        <v>17</v>
      </c>
      <c r="AD1" s="26" t="s">
        <v>55</v>
      </c>
      <c r="AE1" s="29" t="s">
        <v>56</v>
      </c>
      <c r="AF1" s="29" t="s">
        <v>57</v>
      </c>
      <c r="AG1" s="26" t="s">
        <v>58</v>
      </c>
      <c r="AH1" s="26" t="s">
        <v>59</v>
      </c>
      <c r="AI1" s="29" t="s">
        <v>60</v>
      </c>
      <c r="AJ1" s="27" t="s">
        <v>18</v>
      </c>
      <c r="AK1" s="26" t="s">
        <v>61</v>
      </c>
      <c r="AL1" s="29" t="s">
        <v>62</v>
      </c>
      <c r="AM1" s="29" t="s">
        <v>63</v>
      </c>
      <c r="AN1" s="30" t="s">
        <v>64</v>
      </c>
      <c r="AO1" s="29" t="s">
        <v>65</v>
      </c>
      <c r="AP1" s="26" t="s">
        <v>66</v>
      </c>
      <c r="AQ1" s="27" t="s">
        <v>20</v>
      </c>
      <c r="AR1" s="29" t="s">
        <v>67</v>
      </c>
      <c r="AS1" s="27" t="s">
        <v>19</v>
      </c>
      <c r="AT1" s="29" t="s">
        <v>68</v>
      </c>
      <c r="AU1" s="35" t="s">
        <v>70</v>
      </c>
      <c r="AV1" s="29" t="s">
        <v>71</v>
      </c>
      <c r="AW1" s="35" t="s">
        <v>77</v>
      </c>
      <c r="AX1" s="29" t="s">
        <v>72</v>
      </c>
      <c r="AY1" s="35" t="s">
        <v>78</v>
      </c>
      <c r="AZ1" s="29" t="s">
        <v>73</v>
      </c>
      <c r="BA1" s="35" t="s">
        <v>79</v>
      </c>
      <c r="BB1" s="29" t="s">
        <v>74</v>
      </c>
      <c r="BC1" s="35" t="s">
        <v>80</v>
      </c>
      <c r="BD1" s="29" t="s">
        <v>75</v>
      </c>
      <c r="BE1" s="35" t="s">
        <v>81</v>
      </c>
      <c r="BF1" s="29" t="s">
        <v>76</v>
      </c>
      <c r="BG1" s="28" t="s">
        <v>9</v>
      </c>
      <c r="BH1" s="28" t="s">
        <v>0</v>
      </c>
      <c r="BI1" s="28" t="s">
        <v>1</v>
      </c>
      <c r="BJ1" s="28" t="s">
        <v>10</v>
      </c>
      <c r="BK1" s="27" t="s">
        <v>14</v>
      </c>
      <c r="BL1" s="27" t="s">
        <v>2</v>
      </c>
      <c r="BM1" s="26" t="s">
        <v>82</v>
      </c>
      <c r="BN1" s="28" t="s">
        <v>11</v>
      </c>
      <c r="BO1" s="28" t="s">
        <v>3</v>
      </c>
      <c r="BP1" s="28" t="s">
        <v>4</v>
      </c>
      <c r="BQ1" s="28" t="s">
        <v>5</v>
      </c>
      <c r="BR1" s="28" t="s">
        <v>6</v>
      </c>
      <c r="BS1" s="28" t="s">
        <v>7</v>
      </c>
      <c r="BT1" s="28" t="s">
        <v>8</v>
      </c>
    </row>
    <row r="2" spans="1:72" s="1" customFormat="1" hidden="1" x14ac:dyDescent="0.25">
      <c r="A2" s="1">
        <v>17</v>
      </c>
      <c r="B2" s="24">
        <v>206.02165236060799</v>
      </c>
      <c r="C2" s="24">
        <v>1200.8</v>
      </c>
      <c r="D2" s="1">
        <v>1000</v>
      </c>
      <c r="E2" s="1">
        <v>4000</v>
      </c>
      <c r="F2" s="1">
        <v>0</v>
      </c>
      <c r="G2" s="1">
        <v>0</v>
      </c>
      <c r="H2" s="2">
        <f>SUM(BG2:BI2)/(BK2*1000000)</f>
        <v>1</v>
      </c>
      <c r="I2" s="3">
        <v>36.9520547945205</v>
      </c>
      <c r="J2" s="18">
        <v>43.914287383151802</v>
      </c>
      <c r="K2" s="18">
        <f>(P2*BG2+U2*BH2+AP2*BI2+AN2*BJ2)/(BK2*(1000000))</f>
        <v>44.218937379427345</v>
      </c>
      <c r="L2" s="18">
        <f>(T2*BG2+Y2*BH2+AT2*BI2+AO2*BJ2)/(BK2*(1000000))</f>
        <v>59.902363891119911</v>
      </c>
      <c r="M2" s="18">
        <f>L2/K2</f>
        <v>1.3546766937685211</v>
      </c>
      <c r="N2" s="18">
        <f>J2*M2</f>
        <v>59.489661641408759</v>
      </c>
      <c r="O2" s="3">
        <v>65.451923211512394</v>
      </c>
      <c r="P2" s="18">
        <v>56.585510836168503</v>
      </c>
      <c r="Q2" s="18">
        <f>P2-S2</f>
        <v>52.396604305832099</v>
      </c>
      <c r="R2" s="18">
        <f>Q2*solar_capex_adj</f>
        <v>69.862139074442794</v>
      </c>
      <c r="S2" s="18">
        <v>4.1889065303364035</v>
      </c>
      <c r="T2" s="18">
        <f>R2+S2</f>
        <v>74.051045604779205</v>
      </c>
      <c r="U2" s="18">
        <v>29.050391282505</v>
      </c>
      <c r="V2" s="18">
        <f>U2-X2</f>
        <v>24.125871128206899</v>
      </c>
      <c r="W2" s="18">
        <f>V2*wind_capex_adj</f>
        <v>40.209785213678167</v>
      </c>
      <c r="X2" s="18">
        <v>4.9245201542981007</v>
      </c>
      <c r="Y2" s="18">
        <f>W2+X2</f>
        <v>45.134305367976268</v>
      </c>
      <c r="Z2" s="18">
        <v>0</v>
      </c>
      <c r="AA2" s="18">
        <f>Z2-AC2-AD2</f>
        <v>0</v>
      </c>
      <c r="AB2" s="18">
        <f>AA2*hdgt_capex_adj</f>
        <v>0</v>
      </c>
      <c r="AC2" s="18">
        <v>0</v>
      </c>
      <c r="AD2" s="18">
        <v>0</v>
      </c>
      <c r="AE2" s="18">
        <f>AD2*fuel_adj</f>
        <v>0</v>
      </c>
      <c r="AF2" s="18">
        <f>AB2+AC2+AE2</f>
        <v>0</v>
      </c>
      <c r="AG2" s="18">
        <v>0</v>
      </c>
      <c r="AH2" s="18">
        <f>AG2-AJ2-AK2</f>
        <v>0</v>
      </c>
      <c r="AI2" s="18">
        <f>AH2*aero_capex_adj</f>
        <v>0</v>
      </c>
      <c r="AJ2" s="18">
        <v>0</v>
      </c>
      <c r="AK2" s="18">
        <v>0</v>
      </c>
      <c r="AL2" s="18">
        <f>AK2*fuel_adj</f>
        <v>0</v>
      </c>
      <c r="AM2" s="18">
        <f>AI2+AJ2+AL2</f>
        <v>0</v>
      </c>
      <c r="AN2" s="18">
        <f>IF(F2=0, 0, IF(F2=3, Z2, (Z2*F2*384+AG2*G2*32)/(F2*384+G2*32)))</f>
        <v>0</v>
      </c>
      <c r="AO2" s="18">
        <f>IF(F2=0, 0, IF(F2=3, AF2, (AF2*F2*384+AM2*G2*32)/(F2*384+G2*32)))</f>
        <v>0</v>
      </c>
      <c r="AP2" s="18">
        <v>450.255796914244</v>
      </c>
      <c r="AQ2" s="18">
        <f>AP2-AS2</f>
        <v>363.43939566548801</v>
      </c>
      <c r="AR2" s="18">
        <f>AQ2*bess_capex_adj</f>
        <v>363.43939566548801</v>
      </c>
      <c r="AS2" s="18">
        <v>86.816401248755994</v>
      </c>
      <c r="AT2" s="18">
        <f>AR2+AS2</f>
        <v>450.255796914244</v>
      </c>
      <c r="AU2" s="18">
        <v>2673.6138311056802</v>
      </c>
      <c r="AV2" s="18"/>
      <c r="AW2" s="18">
        <v>250.35270033210099</v>
      </c>
      <c r="AX2" s="18">
        <f>AW2*solar_capex_adj</f>
        <v>333.80360044280133</v>
      </c>
      <c r="AY2" s="18">
        <v>1459.1841154277899</v>
      </c>
      <c r="AZ2" s="18">
        <f>AY2*wind_capex_adj</f>
        <v>2431.9735257129832</v>
      </c>
      <c r="BA2" s="18">
        <v>0</v>
      </c>
      <c r="BB2" s="18">
        <f>BA2*hdgt_capex_adj</f>
        <v>0</v>
      </c>
      <c r="BC2" s="18">
        <v>0</v>
      </c>
      <c r="BD2" s="18">
        <f>BC2*aero_capex_adj</f>
        <v>0</v>
      </c>
      <c r="BE2" s="18">
        <v>964.07701534579303</v>
      </c>
      <c r="BF2" s="18">
        <f>BE2*bess_capex_adj</f>
        <v>964.07701534579303</v>
      </c>
      <c r="BG2" s="1">
        <v>421183182.80158299</v>
      </c>
      <c r="BH2" s="1">
        <v>5133459648.4286404</v>
      </c>
      <c r="BI2" s="1">
        <v>178945642.09826499</v>
      </c>
      <c r="BJ2" s="1">
        <v>0</v>
      </c>
      <c r="BK2" s="1">
        <f>SUM(BG2:BJ2)/1000000</f>
        <v>5733.5884733284884</v>
      </c>
      <c r="BL2" s="1">
        <v>0.31527997133177199</v>
      </c>
      <c r="BM2" s="3">
        <f>0.815*BJ2/(BK2*1000)</f>
        <v>0</v>
      </c>
      <c r="BN2" s="24">
        <v>278.12923068682198</v>
      </c>
      <c r="BO2" s="1">
        <v>316</v>
      </c>
      <c r="BP2" s="1">
        <v>3040</v>
      </c>
      <c r="BQ2" s="24">
        <v>4611.9232000000002</v>
      </c>
      <c r="BR2" s="1">
        <v>760</v>
      </c>
      <c r="BS2" s="1">
        <v>190</v>
      </c>
      <c r="BT2" s="1">
        <v>0.111362506144604</v>
      </c>
    </row>
    <row r="3" spans="1:72" s="1" customFormat="1" hidden="1" x14ac:dyDescent="0.25">
      <c r="A3" s="1">
        <v>31</v>
      </c>
      <c r="B3" s="24">
        <v>206.02165236060799</v>
      </c>
      <c r="C3" s="24">
        <v>1402.2</v>
      </c>
      <c r="D3" s="1">
        <v>1000</v>
      </c>
      <c r="E3" s="1">
        <v>4000</v>
      </c>
      <c r="F3" s="1">
        <v>0</v>
      </c>
      <c r="G3" s="1">
        <v>0</v>
      </c>
      <c r="H3" s="2">
        <f>SUM(BG3:BI3)/(BK3*1000000)</f>
        <v>1</v>
      </c>
      <c r="I3" s="3">
        <v>53.013698630136901</v>
      </c>
      <c r="J3" s="18">
        <v>43.4116911018873</v>
      </c>
      <c r="K3" s="18">
        <f>(P3*BG3+U3*BH3+AP3*BI3+AN3*BJ3)/(BK3*(1000000))</f>
        <v>43.547132972503256</v>
      </c>
      <c r="L3" s="18">
        <f>(T3*BG3+Y3*BH3+AT3*BI3+AO3*BJ3)/(BK3*(1000000))</f>
        <v>59.796792525593723</v>
      </c>
      <c r="M3" s="18">
        <f>L3/K3</f>
        <v>1.3731510766357662</v>
      </c>
      <c r="N3" s="18">
        <f>J3*M3</f>
        <v>59.610810375135856</v>
      </c>
      <c r="O3" s="3">
        <v>72.760209424042699</v>
      </c>
      <c r="P3" s="18">
        <v>61.626028423967099</v>
      </c>
      <c r="Q3" s="18">
        <f>P3-S3</f>
        <v>57.055910212747399</v>
      </c>
      <c r="R3" s="18">
        <f>Q3*solar_capex_adj</f>
        <v>76.074546950329861</v>
      </c>
      <c r="S3" s="18">
        <v>4.5701182112197003</v>
      </c>
      <c r="T3" s="18">
        <f>R3+S3</f>
        <v>80.644665161549568</v>
      </c>
      <c r="U3" s="18">
        <v>31.410883922374101</v>
      </c>
      <c r="V3" s="18">
        <f>U3-X3</f>
        <v>26.077772308929401</v>
      </c>
      <c r="W3" s="18">
        <f>V3*wind_capex_adj</f>
        <v>43.462953848215669</v>
      </c>
      <c r="X3" s="18">
        <v>5.3331116134447001</v>
      </c>
      <c r="Y3" s="18">
        <f>W3+X3</f>
        <v>48.796065461660369</v>
      </c>
      <c r="Z3" s="18">
        <v>0</v>
      </c>
      <c r="AA3" s="18">
        <f>Z3-AC3-AD3</f>
        <v>0</v>
      </c>
      <c r="AB3" s="18">
        <f>AA3*hdgt_capex_adj</f>
        <v>0</v>
      </c>
      <c r="AC3" s="18">
        <v>0</v>
      </c>
      <c r="AD3" s="18">
        <v>0</v>
      </c>
      <c r="AE3" s="18">
        <f>AD3*fuel_adj</f>
        <v>0</v>
      </c>
      <c r="AF3" s="18">
        <f>AB3+AC3+AE3</f>
        <v>0</v>
      </c>
      <c r="AG3" s="18">
        <v>0</v>
      </c>
      <c r="AH3" s="18">
        <f>AG3-AJ3-AK3</f>
        <v>0</v>
      </c>
      <c r="AI3" s="18">
        <f>AH3*aero_capex_adj</f>
        <v>0</v>
      </c>
      <c r="AJ3" s="18">
        <v>0</v>
      </c>
      <c r="AK3" s="18">
        <v>0</v>
      </c>
      <c r="AL3" s="18">
        <f>AK3*fuel_adj</f>
        <v>0</v>
      </c>
      <c r="AM3" s="18">
        <f>AI3+AJ3+AL3</f>
        <v>0</v>
      </c>
      <c r="AN3" s="18">
        <f>IF(F3=0, 0, IF(F3=3, Z3, (Z3*F3*384+AG3*G3*32)/(F3*384+G3*32)))</f>
        <v>0</v>
      </c>
      <c r="AO3" s="18">
        <f>IF(F3=0, 0, IF(F3=3, AF3, (AF3*F3*384+AM3*G3*32)/(F3*384+G3*32)))</f>
        <v>0</v>
      </c>
      <c r="AP3" s="18">
        <v>176.54774133631</v>
      </c>
      <c r="AQ3" s="18">
        <f>AP3-AS3</f>
        <v>142.61541867539901</v>
      </c>
      <c r="AR3" s="18">
        <f>AQ3*bess_capex_adj</f>
        <v>142.61541867539901</v>
      </c>
      <c r="AS3" s="18">
        <v>33.932322660910984</v>
      </c>
      <c r="AT3" s="18">
        <f>AR3+AS3</f>
        <v>176.54774133631</v>
      </c>
      <c r="AU3" s="18">
        <v>2912.7832489676798</v>
      </c>
      <c r="AV3" s="18"/>
      <c r="AW3" s="18">
        <v>249.87511780807301</v>
      </c>
      <c r="AX3" s="18">
        <f>AW3*solar_capex_adj</f>
        <v>333.16682374409731</v>
      </c>
      <c r="AY3" s="18">
        <v>1700.67022653135</v>
      </c>
      <c r="AZ3" s="18">
        <f>AY3*wind_capex_adj</f>
        <v>2834.4503775522498</v>
      </c>
      <c r="BA3" s="18">
        <v>0</v>
      </c>
      <c r="BB3" s="18">
        <f>BA3*hdgt_capex_adj</f>
        <v>0</v>
      </c>
      <c r="BC3" s="18">
        <v>0</v>
      </c>
      <c r="BD3" s="18">
        <f>BC3*aero_capex_adj</f>
        <v>0</v>
      </c>
      <c r="BE3" s="18">
        <v>962.237904628254</v>
      </c>
      <c r="BF3" s="18">
        <f>BE3*bess_capex_adj</f>
        <v>962.237904628254</v>
      </c>
      <c r="BG3" s="1">
        <v>386127855.44667703</v>
      </c>
      <c r="BH3" s="1">
        <v>5535079547.0316601</v>
      </c>
      <c r="BI3" s="1">
        <v>452586943.06780702</v>
      </c>
      <c r="BJ3" s="1">
        <v>0</v>
      </c>
      <c r="BK3" s="1">
        <f>SUM(BG3:BJ3)/1000000</f>
        <v>6373.7943455461445</v>
      </c>
      <c r="BL3" s="1">
        <v>3.4016267339684298</v>
      </c>
      <c r="BM3" s="3">
        <f>0.815*BJ3/(BK3*1000)</f>
        <v>0</v>
      </c>
      <c r="BN3" s="24">
        <v>278.12923068682198</v>
      </c>
      <c r="BO3" s="1">
        <v>369</v>
      </c>
      <c r="BP3" s="1">
        <v>3040</v>
      </c>
      <c r="BQ3" s="24">
        <v>4611.9232000000002</v>
      </c>
      <c r="BR3" s="1">
        <v>760</v>
      </c>
      <c r="BS3" s="1">
        <v>190</v>
      </c>
      <c r="BT3" s="1">
        <v>0.28152451075596002</v>
      </c>
    </row>
    <row r="4" spans="1:72" s="1" customFormat="1" hidden="1" x14ac:dyDescent="0.25">
      <c r="A4" s="1">
        <v>18</v>
      </c>
      <c r="B4" s="24">
        <v>412.043304721217</v>
      </c>
      <c r="C4" s="24">
        <v>1200.8</v>
      </c>
      <c r="D4" s="1">
        <v>1000</v>
      </c>
      <c r="E4" s="1">
        <v>4000</v>
      </c>
      <c r="F4" s="1">
        <v>0</v>
      </c>
      <c r="G4" s="1">
        <v>0</v>
      </c>
      <c r="H4" s="2">
        <f>SUM(BG4:BI4)/(BK4*1000000)</f>
        <v>1</v>
      </c>
      <c r="I4" s="3">
        <v>42.054794520547901</v>
      </c>
      <c r="J4" s="18">
        <v>44.4323858380464</v>
      </c>
      <c r="K4" s="18">
        <f>(P4*BG4+U4*BH4+AP4*BI4+AN4*BJ4)/(BK4*(1000000))</f>
        <v>44.795377276592298</v>
      </c>
      <c r="L4" s="18">
        <f>(T4*BG4+Y4*BH4+AT4*BI4+AO4*BJ4)/(BK4*(1000000))</f>
        <v>60.462560196293822</v>
      </c>
      <c r="M4" s="18">
        <f>L4/K4</f>
        <v>1.3497499936871471</v>
      </c>
      <c r="N4" s="18">
        <f>J4*M4</f>
        <v>59.972612504408012</v>
      </c>
      <c r="O4" s="3">
        <v>70.727439552943807</v>
      </c>
      <c r="P4" s="18">
        <v>59.233514574698603</v>
      </c>
      <c r="Q4" s="18">
        <f>P4-S4</f>
        <v>54.840660933931503</v>
      </c>
      <c r="R4" s="18">
        <f>Q4*solar_capex_adj</f>
        <v>73.120881245242003</v>
      </c>
      <c r="S4" s="18">
        <v>4.3928536407671004</v>
      </c>
      <c r="T4" s="18">
        <f>R4+S4</f>
        <v>77.513734886009104</v>
      </c>
      <c r="U4" s="18">
        <v>28.979914226917099</v>
      </c>
      <c r="V4" s="18">
        <f>U4-X4</f>
        <v>24.059383609691</v>
      </c>
      <c r="W4" s="18">
        <f>V4*wind_capex_adj</f>
        <v>40.098972682818335</v>
      </c>
      <c r="X4" s="18">
        <v>4.920530617226099</v>
      </c>
      <c r="Y4" s="18">
        <f>W4+X4</f>
        <v>45.019503300044434</v>
      </c>
      <c r="Z4" s="18">
        <v>0</v>
      </c>
      <c r="AA4" s="18">
        <f>Z4-AC4-AD4</f>
        <v>0</v>
      </c>
      <c r="AB4" s="18">
        <f>AA4*hdgt_capex_adj</f>
        <v>0</v>
      </c>
      <c r="AC4" s="18">
        <v>0</v>
      </c>
      <c r="AD4" s="18">
        <v>0</v>
      </c>
      <c r="AE4" s="18">
        <f>AD4*fuel_adj</f>
        <v>0</v>
      </c>
      <c r="AF4" s="18">
        <f>AB4+AC4+AE4</f>
        <v>0</v>
      </c>
      <c r="AG4" s="18">
        <v>0</v>
      </c>
      <c r="AH4" s="18">
        <f>AG4-AJ4-AK4</f>
        <v>0</v>
      </c>
      <c r="AI4" s="18">
        <f>AH4*aero_capex_adj</f>
        <v>0</v>
      </c>
      <c r="AJ4" s="18">
        <v>0</v>
      </c>
      <c r="AK4" s="18">
        <v>0</v>
      </c>
      <c r="AL4" s="18">
        <f>AK4*fuel_adj</f>
        <v>0</v>
      </c>
      <c r="AM4" s="18">
        <f>AI4+AJ4+AL4</f>
        <v>0</v>
      </c>
      <c r="AN4" s="18">
        <f>IF(F4=0, 0, IF(F4=3, Z4, (Z4*F4*384+AG4*G4*32)/(F4*384+G4*32)))</f>
        <v>0</v>
      </c>
      <c r="AO4" s="18">
        <f>IF(F4=0, 0, IF(F4=3, AF4, (AF4*F4*384+AM4*G4*32)/(F4*384+G4*32)))</f>
        <v>0</v>
      </c>
      <c r="AP4" s="18">
        <v>317.10303769230899</v>
      </c>
      <c r="AQ4" s="18">
        <f>AP4-AS4</f>
        <v>256.08224523521199</v>
      </c>
      <c r="AR4" s="18">
        <f>AQ4*bess_capex_adj</f>
        <v>256.08224523521199</v>
      </c>
      <c r="AS4" s="18">
        <v>61.020792457097002</v>
      </c>
      <c r="AT4" s="18">
        <f>AR4+AS4</f>
        <v>317.10303769230899</v>
      </c>
      <c r="AU4" s="18">
        <v>2918.2726909286798</v>
      </c>
      <c r="AV4" s="18"/>
      <c r="AW4" s="18">
        <v>499.730376954875</v>
      </c>
      <c r="AX4" s="18">
        <f>AW4*solar_capex_adj</f>
        <v>666.30716927316666</v>
      </c>
      <c r="AY4" s="18">
        <v>1456.3426459590601</v>
      </c>
      <c r="AZ4" s="18">
        <f>AY4*wind_capex_adj</f>
        <v>2427.2377432651001</v>
      </c>
      <c r="BA4" s="18">
        <v>0</v>
      </c>
      <c r="BB4" s="18">
        <f>BA4*hdgt_capex_adj</f>
        <v>0</v>
      </c>
      <c r="BC4" s="18">
        <v>0</v>
      </c>
      <c r="BD4" s="18">
        <f>BC4*aero_capex_adj</f>
        <v>0</v>
      </c>
      <c r="BE4" s="18">
        <v>962.19966801474402</v>
      </c>
      <c r="BF4" s="18">
        <f>BE4*bess_capex_adj</f>
        <v>962.19966801474402</v>
      </c>
      <c r="BG4" s="1">
        <v>801972735.00287199</v>
      </c>
      <c r="BH4" s="1">
        <v>5137868429.6954498</v>
      </c>
      <c r="BI4" s="1">
        <v>255882540.13955101</v>
      </c>
      <c r="BJ4" s="1">
        <v>0</v>
      </c>
      <c r="BK4" s="1">
        <f>SUM(BG4:BJ4)/1000000</f>
        <v>6195.7237048378738</v>
      </c>
      <c r="BL4" s="1">
        <v>1.0735481277635901</v>
      </c>
      <c r="BM4" s="3">
        <f>0.815*BJ4/(BK4*1000)</f>
        <v>0</v>
      </c>
      <c r="BN4" s="24">
        <v>556.25846137364397</v>
      </c>
      <c r="BO4" s="1">
        <v>316</v>
      </c>
      <c r="BP4" s="1">
        <v>3040</v>
      </c>
      <c r="BQ4" s="24">
        <v>4611.9232000000002</v>
      </c>
      <c r="BR4" s="1">
        <v>760</v>
      </c>
      <c r="BS4" s="1">
        <v>190</v>
      </c>
      <c r="BT4" s="1">
        <v>0.15952731168362999</v>
      </c>
    </row>
    <row r="5" spans="1:72" s="1" customFormat="1" hidden="1" x14ac:dyDescent="0.25">
      <c r="A5" s="1">
        <v>19</v>
      </c>
      <c r="B5" s="24">
        <v>618.06495708182604</v>
      </c>
      <c r="C5" s="24">
        <v>1200.8</v>
      </c>
      <c r="D5" s="1">
        <v>1000</v>
      </c>
      <c r="E5" s="1">
        <v>4000</v>
      </c>
      <c r="F5" s="1">
        <v>0</v>
      </c>
      <c r="G5" s="1">
        <v>0</v>
      </c>
      <c r="H5" s="2">
        <f>SUM(BG5:BI5)/(BK5*1000000)</f>
        <v>1</v>
      </c>
      <c r="I5" s="3">
        <v>47.728310502283101</v>
      </c>
      <c r="J5" s="18">
        <v>45.146219843537502</v>
      </c>
      <c r="K5" s="18">
        <f>(P5*BG5+U5*BH5+AP5*BI5+AN5*BJ5)/(BK5*(1000000))</f>
        <v>45.552530382547715</v>
      </c>
      <c r="L5" s="18">
        <f>(T5*BG5+Y5*BH5+AT5*BI5+AO5*BJ5)/(BK5*(1000000))</f>
        <v>61.310763055627945</v>
      </c>
      <c r="M5" s="18">
        <f>L5/K5</f>
        <v>1.3459353967988921</v>
      </c>
      <c r="N5" s="18">
        <f>J5*M5</f>
        <v>60.763895319081662</v>
      </c>
      <c r="O5" s="3">
        <v>75.484206802138701</v>
      </c>
      <c r="P5" s="18">
        <v>61.978530033872502</v>
      </c>
      <c r="Q5" s="18">
        <f>P5-S5</f>
        <v>57.375214965527299</v>
      </c>
      <c r="R5" s="18">
        <f>Q5*solar_capex_adj</f>
        <v>76.500286620703065</v>
      </c>
      <c r="S5" s="18">
        <v>4.6033150683452035</v>
      </c>
      <c r="T5" s="18">
        <f>R5+S5</f>
        <v>81.103601689048276</v>
      </c>
      <c r="U5" s="18">
        <v>28.9230928802337</v>
      </c>
      <c r="V5" s="18">
        <f>U5-X5</f>
        <v>24.005613264531199</v>
      </c>
      <c r="W5" s="18">
        <f>V5*wind_capex_adj</f>
        <v>40.009355440885336</v>
      </c>
      <c r="X5" s="18">
        <v>4.9174796157025007</v>
      </c>
      <c r="Y5" s="18">
        <f>W5+X5</f>
        <v>44.926835056587834</v>
      </c>
      <c r="Z5" s="18">
        <v>0</v>
      </c>
      <c r="AA5" s="18">
        <f>Z5-AC5-AD5</f>
        <v>0</v>
      </c>
      <c r="AB5" s="18">
        <f>AA5*hdgt_capex_adj</f>
        <v>0</v>
      </c>
      <c r="AC5" s="18">
        <v>0</v>
      </c>
      <c r="AD5" s="18">
        <v>0</v>
      </c>
      <c r="AE5" s="18">
        <f>AD5*fuel_adj</f>
        <v>0</v>
      </c>
      <c r="AF5" s="18">
        <f>AB5+AC5+AE5</f>
        <v>0</v>
      </c>
      <c r="AG5" s="18">
        <v>0</v>
      </c>
      <c r="AH5" s="18">
        <f>AG5-AJ5-AK5</f>
        <v>0</v>
      </c>
      <c r="AI5" s="18">
        <f>AH5*aero_capex_adj</f>
        <v>0</v>
      </c>
      <c r="AJ5" s="18">
        <v>0</v>
      </c>
      <c r="AK5" s="18">
        <v>0</v>
      </c>
      <c r="AL5" s="18">
        <f>AK5*fuel_adj</f>
        <v>0</v>
      </c>
      <c r="AM5" s="18">
        <f>AI5+AJ5+AL5</f>
        <v>0</v>
      </c>
      <c r="AN5" s="18">
        <f>IF(F5=0, 0, IF(F5=3, Z5, (Z5*F5*384+AG5*G5*32)/(F5*384+G5*32)))</f>
        <v>0</v>
      </c>
      <c r="AO5" s="18">
        <f>IF(F5=0, 0, IF(F5=3, AF5, (AF5*F5*384+AM5*G5*32)/(F5*384+G5*32)))</f>
        <v>0</v>
      </c>
      <c r="AP5" s="18">
        <v>250.69093672386501</v>
      </c>
      <c r="AQ5" s="18">
        <f>AP5-AS5</f>
        <v>202.436248221678</v>
      </c>
      <c r="AR5" s="18">
        <f>AQ5*bess_capex_adj</f>
        <v>202.436248221678</v>
      </c>
      <c r="AS5" s="18">
        <v>48.254688502187008</v>
      </c>
      <c r="AT5" s="18">
        <f>AR5+AS5</f>
        <v>250.69093672386501</v>
      </c>
      <c r="AU5" s="18">
        <v>3163.0186510347799</v>
      </c>
      <c r="AV5" s="18"/>
      <c r="AW5" s="18">
        <v>748.38433314645397</v>
      </c>
      <c r="AX5" s="18">
        <f>AW5*solar_capex_adj</f>
        <v>997.84577752860525</v>
      </c>
      <c r="AY5" s="18">
        <v>1453.98941801401</v>
      </c>
      <c r="AZ5" s="18">
        <f>AY5*wind_capex_adj</f>
        <v>2423.3156966900169</v>
      </c>
      <c r="BA5" s="18">
        <v>0</v>
      </c>
      <c r="BB5" s="18">
        <f>BA5*hdgt_capex_adj</f>
        <v>0</v>
      </c>
      <c r="BC5" s="18">
        <v>0</v>
      </c>
      <c r="BD5" s="18">
        <f>BC5*aero_capex_adj</f>
        <v>0</v>
      </c>
      <c r="BE5" s="18">
        <v>960.64489987431296</v>
      </c>
      <c r="BF5" s="18">
        <f>BE5*bess_capex_adj</f>
        <v>960.64489987431296</v>
      </c>
      <c r="BG5" s="1">
        <v>1146199711.4703901</v>
      </c>
      <c r="BH5" s="1">
        <v>5141225437.6924295</v>
      </c>
      <c r="BI5" s="1">
        <v>324991366.704521</v>
      </c>
      <c r="BJ5" s="1">
        <v>0</v>
      </c>
      <c r="BK5" s="1">
        <f>SUM(BG5:BJ5)/1000000</f>
        <v>6612.4165158673413</v>
      </c>
      <c r="BL5" s="1">
        <v>2.39141115462763</v>
      </c>
      <c r="BM5" s="3">
        <f>0.815*BJ5/(BK5*1000)</f>
        <v>0</v>
      </c>
      <c r="BN5" s="24">
        <v>834.38769206046595</v>
      </c>
      <c r="BO5" s="1">
        <v>316</v>
      </c>
      <c r="BP5" s="1">
        <v>3040</v>
      </c>
      <c r="BQ5" s="24">
        <v>4611.9232000000002</v>
      </c>
      <c r="BR5" s="1">
        <v>760</v>
      </c>
      <c r="BS5" s="1">
        <v>190</v>
      </c>
      <c r="BT5" s="1">
        <v>0.20286807721903199</v>
      </c>
    </row>
    <row r="6" spans="1:72" s="1" customFormat="1" hidden="1" x14ac:dyDescent="0.25">
      <c r="A6" s="1">
        <v>32</v>
      </c>
      <c r="B6" s="24">
        <v>412.043304721217</v>
      </c>
      <c r="C6" s="24">
        <v>1402.2</v>
      </c>
      <c r="D6" s="1">
        <v>1000</v>
      </c>
      <c r="E6" s="1">
        <v>4000</v>
      </c>
      <c r="F6" s="1">
        <v>0</v>
      </c>
      <c r="G6" s="1">
        <v>0</v>
      </c>
      <c r="H6" s="2">
        <f>SUM(BG6:BI6)/(BK6*1000000)</f>
        <v>1</v>
      </c>
      <c r="I6" s="3">
        <v>57.089041095890401</v>
      </c>
      <c r="J6" s="18">
        <v>44.504548111643501</v>
      </c>
      <c r="K6" s="18">
        <f>(P6*BG6+U6*BH6+AP6*BI6+AN6*BJ6)/(BK6*(1000000))</f>
        <v>44.697024431466637</v>
      </c>
      <c r="L6" s="18">
        <f>(T6*BG6+Y6*BH6+AT6*BI6+AO6*BJ6)/(BK6*(1000000))</f>
        <v>61.07997707406156</v>
      </c>
      <c r="M6" s="18">
        <f>L6/K6</f>
        <v>1.3665334068874022</v>
      </c>
      <c r="N6" s="18">
        <f>J6*M6</f>
        <v>60.816951752988494</v>
      </c>
      <c r="O6" s="3">
        <v>77.1482137613784</v>
      </c>
      <c r="P6" s="18">
        <v>64.045401017080096</v>
      </c>
      <c r="Q6" s="18">
        <f>P6-S6</f>
        <v>59.288720203167102</v>
      </c>
      <c r="R6" s="18">
        <f>Q6*solar_capex_adj</f>
        <v>79.051626937556136</v>
      </c>
      <c r="S6" s="18">
        <v>4.7566808139129932</v>
      </c>
      <c r="T6" s="18">
        <f>R6+S6</f>
        <v>83.80830775146913</v>
      </c>
      <c r="U6" s="18">
        <v>31.354255700802401</v>
      </c>
      <c r="V6" s="18">
        <f>U6-X6</f>
        <v>26.023578970069</v>
      </c>
      <c r="W6" s="18">
        <f>V6*wind_capex_adj</f>
        <v>43.372631616781668</v>
      </c>
      <c r="X6" s="18">
        <v>5.3306767307334013</v>
      </c>
      <c r="Y6" s="18">
        <f>W6+X6</f>
        <v>48.703308347515069</v>
      </c>
      <c r="Z6" s="18">
        <v>0</v>
      </c>
      <c r="AA6" s="18">
        <f>Z6-AC6-AD6</f>
        <v>0</v>
      </c>
      <c r="AB6" s="18">
        <f>AA6*hdgt_capex_adj</f>
        <v>0</v>
      </c>
      <c r="AC6" s="18">
        <v>0</v>
      </c>
      <c r="AD6" s="18">
        <v>0</v>
      </c>
      <c r="AE6" s="18">
        <f>AD6*fuel_adj</f>
        <v>0</v>
      </c>
      <c r="AF6" s="18">
        <f>AB6+AC6+AE6</f>
        <v>0</v>
      </c>
      <c r="AG6" s="18">
        <v>0</v>
      </c>
      <c r="AH6" s="18">
        <f>AG6-AJ6-AK6</f>
        <v>0</v>
      </c>
      <c r="AI6" s="18">
        <f>AH6*aero_capex_adj</f>
        <v>0</v>
      </c>
      <c r="AJ6" s="18">
        <v>0</v>
      </c>
      <c r="AK6" s="18">
        <v>0</v>
      </c>
      <c r="AL6" s="18">
        <f>AK6*fuel_adj</f>
        <v>0</v>
      </c>
      <c r="AM6" s="18">
        <f>AI6+AJ6+AL6</f>
        <v>0</v>
      </c>
      <c r="AN6" s="18">
        <f>IF(F6=0, 0, IF(F6=3, Z6, (Z6*F6*384+AG6*G6*32)/(F6*384+G6*32)))</f>
        <v>0</v>
      </c>
      <c r="AO6" s="18">
        <f>IF(F6=0, 0, IF(F6=3, AF6, (AF6*F6*384+AM6*G6*32)/(F6*384+G6*32)))</f>
        <v>0</v>
      </c>
      <c r="AP6" s="18">
        <v>168.91429203592</v>
      </c>
      <c r="AQ6" s="18">
        <f>AP6-AS6</f>
        <v>136.77996519951401</v>
      </c>
      <c r="AR6" s="18">
        <f>AQ6*bess_capex_adj</f>
        <v>136.77996519951401</v>
      </c>
      <c r="AS6" s="18">
        <v>32.13432683640599</v>
      </c>
      <c r="AT6" s="18">
        <f>AR6+AS6</f>
        <v>168.91429203592</v>
      </c>
      <c r="AU6" s="18">
        <v>3157.52750971055</v>
      </c>
      <c r="AV6" s="18"/>
      <c r="AW6" s="18">
        <v>498.93947873700199</v>
      </c>
      <c r="AX6" s="18">
        <f>AW6*solar_capex_adj</f>
        <v>665.25263831600262</v>
      </c>
      <c r="AY6" s="18">
        <v>1697.91118814167</v>
      </c>
      <c r="AZ6" s="18">
        <f>AY6*wind_capex_adj</f>
        <v>2829.8519802361166</v>
      </c>
      <c r="BA6" s="18">
        <v>0</v>
      </c>
      <c r="BB6" s="18">
        <f>BA6*hdgt_capex_adj</f>
        <v>0</v>
      </c>
      <c r="BC6" s="18">
        <v>0</v>
      </c>
      <c r="BD6" s="18">
        <f>BC6*aero_capex_adj</f>
        <v>0</v>
      </c>
      <c r="BE6" s="18">
        <v>960.67684283187702</v>
      </c>
      <c r="BF6" s="18">
        <f>BE6*bess_capex_adj</f>
        <v>960.67684283187702</v>
      </c>
      <c r="BG6" s="1">
        <v>740953960.71845102</v>
      </c>
      <c r="BH6" s="1">
        <v>5537800742.4646397</v>
      </c>
      <c r="BI6" s="1">
        <v>479428822.31366098</v>
      </c>
      <c r="BJ6" s="1">
        <v>0</v>
      </c>
      <c r="BK6" s="1">
        <f>SUM(BG6:BJ6)/1000000</f>
        <v>6758.1835254967509</v>
      </c>
      <c r="BL6" s="1">
        <v>5.0389217263366604</v>
      </c>
      <c r="BM6" s="3">
        <f>0.815*BJ6/(BK6*1000)</f>
        <v>0</v>
      </c>
      <c r="BN6" s="24">
        <v>556.25846137364397</v>
      </c>
      <c r="BO6" s="1">
        <v>369</v>
      </c>
      <c r="BP6" s="1">
        <v>3040</v>
      </c>
      <c r="BQ6" s="24">
        <v>4611.9232000000002</v>
      </c>
      <c r="BR6" s="1">
        <v>760</v>
      </c>
      <c r="BS6" s="1">
        <v>190</v>
      </c>
      <c r="BT6" s="1">
        <v>0.29806578159693797</v>
      </c>
    </row>
    <row r="7" spans="1:72" s="1" customFormat="1" hidden="1" x14ac:dyDescent="0.25">
      <c r="A7" s="1">
        <v>2</v>
      </c>
      <c r="B7" s="24">
        <v>206.02165236060799</v>
      </c>
      <c r="C7" s="24">
        <v>1003.19999999999</v>
      </c>
      <c r="D7" s="1">
        <v>1000</v>
      </c>
      <c r="E7" s="1">
        <v>4000</v>
      </c>
      <c r="F7" s="1">
        <v>0</v>
      </c>
      <c r="G7" s="1">
        <v>0</v>
      </c>
      <c r="H7" s="2">
        <f>SUM(BG7:BI7)/(BK7*1000000)</f>
        <v>1</v>
      </c>
      <c r="I7" s="3">
        <v>5.1712328767123203</v>
      </c>
      <c r="J7" s="18">
        <v>46.293937619656901</v>
      </c>
      <c r="K7" s="18">
        <f>(P7*BG7+U7*BH7+AP7*BI7+AN7*BJ7)/(BK7*(1000000))</f>
        <v>49.751372348151243</v>
      </c>
      <c r="L7" s="18">
        <f>(T7*BG7+Y7*BH7+AT7*BI7+AO7*BJ7)/(BK7*(1000000))</f>
        <v>65.394842060715206</v>
      </c>
      <c r="M7" s="18">
        <f>L7/K7</f>
        <v>1.3144329286656407</v>
      </c>
      <c r="N7" s="18">
        <f>J7*M7</f>
        <v>60.850276004870096</v>
      </c>
      <c r="O7" s="3">
        <v>55.829828349148897</v>
      </c>
      <c r="P7" s="18">
        <v>47.8762029152876</v>
      </c>
      <c r="Q7" s="18">
        <f>P7-S7</f>
        <v>44.339525064684402</v>
      </c>
      <c r="R7" s="18">
        <f>Q7*solar_capex_adj</f>
        <v>59.119366752912534</v>
      </c>
      <c r="S7" s="18">
        <v>3.5366778506031977</v>
      </c>
      <c r="T7" s="18">
        <f>R7+S7</f>
        <v>62.656044603515731</v>
      </c>
      <c r="U7" s="18">
        <v>28.522495122487101</v>
      </c>
      <c r="V7" s="18">
        <f>U7-X7</f>
        <v>23.696636817445299</v>
      </c>
      <c r="W7" s="18">
        <f>V7*wind_capex_adj</f>
        <v>39.494394695742166</v>
      </c>
      <c r="X7" s="18">
        <v>4.8258583050418018</v>
      </c>
      <c r="Y7" s="18">
        <f>W7+X7</f>
        <v>44.320253000783964</v>
      </c>
      <c r="Z7" s="18">
        <v>0</v>
      </c>
      <c r="AA7" s="18">
        <f>Z7-AC7-AD7</f>
        <v>0</v>
      </c>
      <c r="AB7" s="18">
        <f>AA7*hdgt_capex_adj</f>
        <v>0</v>
      </c>
      <c r="AC7" s="18">
        <v>0</v>
      </c>
      <c r="AD7" s="18">
        <v>0</v>
      </c>
      <c r="AE7" s="18">
        <f>AD7*fuel_adj</f>
        <v>0</v>
      </c>
      <c r="AF7" s="18">
        <f>AB7+AC7+AE7</f>
        <v>0</v>
      </c>
      <c r="AG7" s="18">
        <v>0</v>
      </c>
      <c r="AH7" s="18">
        <f>AG7-AJ7-AK7</f>
        <v>0</v>
      </c>
      <c r="AI7" s="18">
        <f>AH7*aero_capex_adj</f>
        <v>0</v>
      </c>
      <c r="AJ7" s="18">
        <v>0</v>
      </c>
      <c r="AK7" s="18">
        <v>0</v>
      </c>
      <c r="AL7" s="18">
        <f>AK7*fuel_adj</f>
        <v>0</v>
      </c>
      <c r="AM7" s="18">
        <f>AI7+AJ7+AL7</f>
        <v>0</v>
      </c>
      <c r="AN7" s="18">
        <f>IF(F7=0, 0, IF(F7=3, Z7, (Z7*F7*384+AG7*G7*32)/(F7*384+G7*32)))</f>
        <v>0</v>
      </c>
      <c r="AO7" s="18">
        <f>IF(F7=0, 0, IF(F7=3, AF7, (AF7*F7*384+AM7*G7*32)/(F7*384+G7*32)))</f>
        <v>0</v>
      </c>
      <c r="AP7" s="18">
        <v>6047.1028708520598</v>
      </c>
      <c r="AQ7" s="18">
        <f>AP7-AS7</f>
        <v>4862.39916114466</v>
      </c>
      <c r="AR7" s="18">
        <f>AQ7*bess_capex_adj</f>
        <v>4862.39916114466</v>
      </c>
      <c r="AS7" s="18">
        <v>1184.7037097073999</v>
      </c>
      <c r="AT7" s="18">
        <f>AR7+AS7</f>
        <v>6047.1028708520598</v>
      </c>
      <c r="AU7" s="18">
        <v>2439.0657450559602</v>
      </c>
      <c r="AV7" s="18"/>
      <c r="AW7" s="18">
        <v>250.925814156981</v>
      </c>
      <c r="AX7" s="18">
        <f>AW7*solar_capex_adj</f>
        <v>334.56775220930797</v>
      </c>
      <c r="AY7" s="18">
        <v>1221.8559257144</v>
      </c>
      <c r="AZ7" s="18">
        <f>AY7*wind_capex_adj</f>
        <v>2036.4265428573333</v>
      </c>
      <c r="BA7" s="18">
        <v>0</v>
      </c>
      <c r="BB7" s="18">
        <f>BA7*hdgt_capex_adj</f>
        <v>0</v>
      </c>
      <c r="BC7" s="18">
        <v>0</v>
      </c>
      <c r="BD7" s="18">
        <f>BC7*aero_capex_adj</f>
        <v>0</v>
      </c>
      <c r="BE7" s="18">
        <v>966.28400518457295</v>
      </c>
      <c r="BF7" s="18">
        <f>BE7*bess_capex_adj</f>
        <v>966.28400518457295</v>
      </c>
      <c r="BG7" s="1">
        <v>498446710.16145903</v>
      </c>
      <c r="BH7" s="1">
        <v>4376598521.9302101</v>
      </c>
      <c r="BI7" s="1">
        <v>15647731.2937713</v>
      </c>
      <c r="BJ7" s="1">
        <v>0</v>
      </c>
      <c r="BK7" s="1">
        <f>SUM(BG7:BJ7)/1000000</f>
        <v>4890.6929633854406</v>
      </c>
      <c r="BL7" s="1">
        <v>0.36910441571576302</v>
      </c>
      <c r="BM7" s="3">
        <f>0.815*BJ7/(BK7*1000)</f>
        <v>0</v>
      </c>
      <c r="BN7" s="24">
        <v>278.12923068682198</v>
      </c>
      <c r="BO7" s="1">
        <v>264</v>
      </c>
      <c r="BP7" s="1">
        <v>3040</v>
      </c>
      <c r="BQ7" s="24">
        <v>4611.9232000000002</v>
      </c>
      <c r="BR7" s="1">
        <v>760</v>
      </c>
      <c r="BS7" s="1">
        <v>190</v>
      </c>
      <c r="BT7" s="1">
        <v>9.6428963321908995E-3</v>
      </c>
    </row>
    <row r="8" spans="1:72" s="1" customFormat="1" hidden="1" x14ac:dyDescent="0.25">
      <c r="A8" s="1">
        <v>3</v>
      </c>
      <c r="B8" s="24">
        <v>412.043304721217</v>
      </c>
      <c r="C8" s="24">
        <v>1003.19999999999</v>
      </c>
      <c r="D8" s="1">
        <v>1000</v>
      </c>
      <c r="E8" s="1">
        <v>4000</v>
      </c>
      <c r="F8" s="1">
        <v>0</v>
      </c>
      <c r="G8" s="1">
        <v>0</v>
      </c>
      <c r="H8" s="2">
        <f>SUM(BG8:BI8)/(BK8*1000000)</f>
        <v>1</v>
      </c>
      <c r="I8" s="3">
        <v>14.2922374429223</v>
      </c>
      <c r="J8" s="18">
        <v>46.316260030688703</v>
      </c>
      <c r="K8" s="18">
        <f>(P8*BG8+U8*BH8+AP8*BI8+AN8*BJ8)/(BK8*(1000000))</f>
        <v>47.748441713384729</v>
      </c>
      <c r="L8" s="18">
        <f>(T8*BG8+Y8*BH8+AT8*BI8+AO8*BJ8)/(BK8*(1000000))</f>
        <v>63.223806052106575</v>
      </c>
      <c r="M8" s="18">
        <f>L8/K8</f>
        <v>1.3241019765967321</v>
      </c>
      <c r="N8" s="18">
        <f>J8*M8</f>
        <v>61.327451455203132</v>
      </c>
      <c r="O8" s="3">
        <v>61.704817833459003</v>
      </c>
      <c r="P8" s="18">
        <v>51.503266797031699</v>
      </c>
      <c r="Q8" s="18">
        <f>P8-S8</f>
        <v>47.690279225787201</v>
      </c>
      <c r="R8" s="18">
        <f>Q8*solar_capex_adj</f>
        <v>63.587038967716268</v>
      </c>
      <c r="S8" s="18">
        <v>3.8129875712444985</v>
      </c>
      <c r="T8" s="18">
        <f>R8+S8</f>
        <v>67.400026538960759</v>
      </c>
      <c r="U8" s="18">
        <v>28.4219729931697</v>
      </c>
      <c r="V8" s="18">
        <f>U8-X8</f>
        <v>23.603630011149999</v>
      </c>
      <c r="W8" s="18">
        <f>V8*wind_capex_adj</f>
        <v>39.339383351916666</v>
      </c>
      <c r="X8" s="18">
        <v>4.8183429820197006</v>
      </c>
      <c r="Y8" s="18">
        <f>W8+X8</f>
        <v>44.157726333936367</v>
      </c>
      <c r="Z8" s="18">
        <v>0</v>
      </c>
      <c r="AA8" s="18">
        <f>Z8-AC8-AD8</f>
        <v>0</v>
      </c>
      <c r="AB8" s="18">
        <f>AA8*hdgt_capex_adj</f>
        <v>0</v>
      </c>
      <c r="AC8" s="18">
        <v>0</v>
      </c>
      <c r="AD8" s="18">
        <v>0</v>
      </c>
      <c r="AE8" s="18">
        <f>AD8*fuel_adj</f>
        <v>0</v>
      </c>
      <c r="AF8" s="18">
        <f>AB8+AC8+AE8</f>
        <v>0</v>
      </c>
      <c r="AG8" s="18">
        <v>0</v>
      </c>
      <c r="AH8" s="18">
        <f>AG8-AJ8-AK8</f>
        <v>0</v>
      </c>
      <c r="AI8" s="18">
        <f>AH8*aero_capex_adj</f>
        <v>0</v>
      </c>
      <c r="AJ8" s="18">
        <v>0</v>
      </c>
      <c r="AK8" s="18">
        <v>0</v>
      </c>
      <c r="AL8" s="18">
        <f>AK8*fuel_adj</f>
        <v>0</v>
      </c>
      <c r="AM8" s="18">
        <f>AI8+AJ8+AL8</f>
        <v>0</v>
      </c>
      <c r="AN8" s="18">
        <f>IF(F8=0, 0, IF(F8=3, Z8, (Z8*F8*384+AG8*G8*32)/(F8*384+G8*32)))</f>
        <v>0</v>
      </c>
      <c r="AO8" s="18">
        <f>IF(F8=0, 0, IF(F8=3, AF8, (AF8*F8*384+AM8*G8*32)/(F8*384+G8*32)))</f>
        <v>0</v>
      </c>
      <c r="AP8" s="18">
        <v>869.47009241721901</v>
      </c>
      <c r="AQ8" s="18">
        <f>AP8-AS8</f>
        <v>699.90992074993096</v>
      </c>
      <c r="AR8" s="18">
        <f>AQ8*bess_capex_adj</f>
        <v>699.90992074993096</v>
      </c>
      <c r="AS8" s="18">
        <v>169.56017166728805</v>
      </c>
      <c r="AT8" s="18">
        <f>AR8+AS8</f>
        <v>869.47009241721901</v>
      </c>
      <c r="AU8" s="18">
        <v>2683.6128233375898</v>
      </c>
      <c r="AV8" s="18"/>
      <c r="AW8" s="18">
        <v>500.66159521714297</v>
      </c>
      <c r="AX8" s="18">
        <f>AW8*solar_capex_adj</f>
        <v>667.54879362285726</v>
      </c>
      <c r="AY8" s="18">
        <v>1218.9585574304101</v>
      </c>
      <c r="AZ8" s="18">
        <f>AY8*wind_capex_adj</f>
        <v>2031.5975957173503</v>
      </c>
      <c r="BA8" s="18">
        <v>0</v>
      </c>
      <c r="BB8" s="18">
        <f>BA8*hdgt_capex_adj</f>
        <v>0</v>
      </c>
      <c r="BC8" s="18">
        <v>0</v>
      </c>
      <c r="BD8" s="18">
        <f>BC8*aero_capex_adj</f>
        <v>0</v>
      </c>
      <c r="BE8" s="18">
        <v>963.99267069003304</v>
      </c>
      <c r="BF8" s="18">
        <f>BE8*bess_capex_adj</f>
        <v>963.99267069003304</v>
      </c>
      <c r="BG8" s="1">
        <v>922726231.862378</v>
      </c>
      <c r="BH8" s="1">
        <v>4383729127.5038204</v>
      </c>
      <c r="BI8" s="1">
        <v>98886682.844807997</v>
      </c>
      <c r="BJ8" s="1">
        <v>0</v>
      </c>
      <c r="BK8" s="1">
        <f>SUM(BG8:BJ8)/1000000</f>
        <v>5405.3420422110057</v>
      </c>
      <c r="BL8" s="1">
        <v>0.27792642247906602</v>
      </c>
      <c r="BM8" s="3">
        <f>0.815*BJ8/(BK8*1000)</f>
        <v>0</v>
      </c>
      <c r="BN8" s="24">
        <v>556.25846137364397</v>
      </c>
      <c r="BO8" s="1">
        <v>264</v>
      </c>
      <c r="BP8" s="1">
        <v>3040</v>
      </c>
      <c r="BQ8" s="24">
        <v>4611.9232000000002</v>
      </c>
      <c r="BR8" s="1">
        <v>760</v>
      </c>
      <c r="BS8" s="1">
        <v>190</v>
      </c>
      <c r="BT8" s="1">
        <v>6.0947631140242597E-2</v>
      </c>
    </row>
    <row r="9" spans="1:72" s="1" customFormat="1" hidden="1" x14ac:dyDescent="0.25">
      <c r="A9" s="1">
        <v>4</v>
      </c>
      <c r="B9" s="24">
        <v>618.06495708182604</v>
      </c>
      <c r="C9" s="24">
        <v>1003.19999999999</v>
      </c>
      <c r="D9" s="1">
        <v>1000</v>
      </c>
      <c r="E9" s="1">
        <v>4000</v>
      </c>
      <c r="F9" s="1">
        <v>0</v>
      </c>
      <c r="G9" s="1">
        <v>0</v>
      </c>
      <c r="H9" s="2">
        <f>SUM(BG9:BI9)/(BK9*1000000)</f>
        <v>1</v>
      </c>
      <c r="I9" s="3">
        <v>23.550228310502199</v>
      </c>
      <c r="J9" s="18">
        <v>46.419466354636398</v>
      </c>
      <c r="K9" s="18">
        <f>(P9*BG9+U9*BH9+AP9*BI9+AN9*BJ9)/(BK9*(1000000))</f>
        <v>47.374111129999349</v>
      </c>
      <c r="L9" s="18">
        <f>(T9*BG9+Y9*BH9+AT9*BI9+AO9*BJ9)/(BK9*(1000000))</f>
        <v>62.737360060782663</v>
      </c>
      <c r="M9" s="18">
        <f>L9/K9</f>
        <v>1.3242962994835936</v>
      </c>
      <c r="N9" s="18">
        <f>J9*M9</f>
        <v>61.473127517448162</v>
      </c>
      <c r="O9" s="3">
        <v>67.453712306088505</v>
      </c>
      <c r="P9" s="18">
        <v>54.710951695920102</v>
      </c>
      <c r="Q9" s="18">
        <f>P9-S9</f>
        <v>50.653228236358501</v>
      </c>
      <c r="R9" s="18">
        <f>Q9*solar_capex_adj</f>
        <v>67.537637648477997</v>
      </c>
      <c r="S9" s="18">
        <v>4.0577234595616005</v>
      </c>
      <c r="T9" s="18">
        <f>R9+S9</f>
        <v>71.595361108039597</v>
      </c>
      <c r="U9" s="18">
        <v>28.342818873386602</v>
      </c>
      <c r="V9" s="18">
        <f>U9-X9</f>
        <v>23.530173747648298</v>
      </c>
      <c r="W9" s="18">
        <f>V9*wind_capex_adj</f>
        <v>39.2169562460805</v>
      </c>
      <c r="X9" s="18">
        <v>4.8126451257383032</v>
      </c>
      <c r="Y9" s="18">
        <f>W9+X9</f>
        <v>44.029601371818799</v>
      </c>
      <c r="Z9" s="18">
        <v>0</v>
      </c>
      <c r="AA9" s="18">
        <f>Z9-AC9-AD9</f>
        <v>0</v>
      </c>
      <c r="AB9" s="18">
        <f>AA9*hdgt_capex_adj</f>
        <v>0</v>
      </c>
      <c r="AC9" s="18">
        <v>0</v>
      </c>
      <c r="AD9" s="18">
        <v>0</v>
      </c>
      <c r="AE9" s="18">
        <f>AD9*fuel_adj</f>
        <v>0</v>
      </c>
      <c r="AF9" s="18">
        <f>AB9+AC9+AE9</f>
        <v>0</v>
      </c>
      <c r="AG9" s="18">
        <v>0</v>
      </c>
      <c r="AH9" s="18">
        <f>AG9-AJ9-AK9</f>
        <v>0</v>
      </c>
      <c r="AI9" s="18">
        <f>AH9*aero_capex_adj</f>
        <v>0</v>
      </c>
      <c r="AJ9" s="18">
        <v>0</v>
      </c>
      <c r="AK9" s="18">
        <v>0</v>
      </c>
      <c r="AL9" s="18">
        <f>AK9*fuel_adj</f>
        <v>0</v>
      </c>
      <c r="AM9" s="18">
        <f>AI9+AJ9+AL9</f>
        <v>0</v>
      </c>
      <c r="AN9" s="18">
        <f>IF(F9=0, 0, IF(F9=3, Z9, (Z9*F9*384+AG9*G9*32)/(F9*384+G9*32)))</f>
        <v>0</v>
      </c>
      <c r="AO9" s="18">
        <f>IF(F9=0, 0, IF(F9=3, AF9, (AF9*F9*384+AM9*G9*32)/(F9*384+G9*32)))</f>
        <v>0</v>
      </c>
      <c r="AP9" s="18">
        <v>382.17763393667798</v>
      </c>
      <c r="AQ9" s="18">
        <f>AP9-AS9</f>
        <v>308.09897862125899</v>
      </c>
      <c r="AR9" s="18">
        <f>AQ9*bess_capex_adj</f>
        <v>308.09897862125899</v>
      </c>
      <c r="AS9" s="18">
        <v>74.078655315418985</v>
      </c>
      <c r="AT9" s="18">
        <f>AR9+AS9</f>
        <v>382.17763393667798</v>
      </c>
      <c r="AU9" s="18">
        <v>2928.2757555560802</v>
      </c>
      <c r="AV9" s="18"/>
      <c r="AW9" s="18">
        <v>749.54160700927298</v>
      </c>
      <c r="AX9" s="18">
        <f>AW9*solar_capex_adj</f>
        <v>999.38880934569727</v>
      </c>
      <c r="AY9" s="18">
        <v>1216.6037429171899</v>
      </c>
      <c r="AZ9" s="18">
        <f>AY9*wind_capex_adj</f>
        <v>2027.6729048619834</v>
      </c>
      <c r="BA9" s="18">
        <v>0</v>
      </c>
      <c r="BB9" s="18">
        <f>BA9*hdgt_capex_adj</f>
        <v>0</v>
      </c>
      <c r="BC9" s="18">
        <v>0</v>
      </c>
      <c r="BD9" s="18">
        <f>BC9*aero_capex_adj</f>
        <v>0</v>
      </c>
      <c r="BE9" s="18">
        <v>962.13040562962601</v>
      </c>
      <c r="BF9" s="18">
        <f>BE9*bess_capex_adj</f>
        <v>962.13040562962601</v>
      </c>
      <c r="BG9" s="1">
        <v>1298809181.04388</v>
      </c>
      <c r="BH9" s="1">
        <v>4389107201.6426897</v>
      </c>
      <c r="BI9" s="1">
        <v>221028815.32677999</v>
      </c>
      <c r="BJ9" s="1">
        <v>0</v>
      </c>
      <c r="BK9" s="1">
        <f>SUM(BG9:BJ9)/1000000</f>
        <v>5908.9451980133499</v>
      </c>
      <c r="BL9" s="1">
        <v>0.28570555326065</v>
      </c>
      <c r="BM9" s="3">
        <f>0.815*BJ9/(BK9*1000)</f>
        <v>0</v>
      </c>
      <c r="BN9" s="24">
        <v>834.38769206046595</v>
      </c>
      <c r="BO9" s="1">
        <v>264</v>
      </c>
      <c r="BP9" s="1">
        <v>3040</v>
      </c>
      <c r="BQ9" s="24">
        <v>4611.9232000000002</v>
      </c>
      <c r="BR9" s="1">
        <v>760</v>
      </c>
      <c r="BS9" s="1">
        <v>190</v>
      </c>
      <c r="BT9" s="1">
        <v>0.13695096265222101</v>
      </c>
    </row>
    <row r="10" spans="1:72" s="1" customFormat="1" hidden="1" x14ac:dyDescent="0.25">
      <c r="A10" s="1">
        <v>44</v>
      </c>
      <c r="B10" s="24">
        <v>206.02165236060799</v>
      </c>
      <c r="C10" s="24">
        <v>1603.6</v>
      </c>
      <c r="D10" s="1">
        <v>1000</v>
      </c>
      <c r="E10" s="1">
        <v>4000</v>
      </c>
      <c r="F10" s="1">
        <v>0</v>
      </c>
      <c r="G10" s="1">
        <v>0</v>
      </c>
      <c r="H10" s="2">
        <f>SUM(BG10:BI10)/(BK10*1000000)</f>
        <v>1</v>
      </c>
      <c r="I10" s="3">
        <v>63.082191780821901</v>
      </c>
      <c r="J10" s="18">
        <v>44.357435147360199</v>
      </c>
      <c r="K10" s="18">
        <f>(P10*BG10+U10*BH10+AP10*BI10+AN10*BJ10)/(BK10*(1000000))</f>
        <v>44.477913279890252</v>
      </c>
      <c r="L10" s="18">
        <f>(T10*BG10+Y10*BH10+AT10*BI10+AO10*BJ10)/(BK10*(1000000))</f>
        <v>61.682623054443901</v>
      </c>
      <c r="M10" s="18">
        <f>L10/K10</f>
        <v>1.3868146795981184</v>
      </c>
      <c r="N10" s="18">
        <f>J10*M10</f>
        <v>61.515542211680653</v>
      </c>
      <c r="O10" s="3">
        <v>77.7762829363284</v>
      </c>
      <c r="P10" s="18">
        <v>65.676926326883603</v>
      </c>
      <c r="Q10" s="18">
        <f>P10-S10</f>
        <v>60.799222113802301</v>
      </c>
      <c r="R10" s="18">
        <f>Q10*solar_capex_adj</f>
        <v>81.065629485069735</v>
      </c>
      <c r="S10" s="18">
        <v>4.8777042130813015</v>
      </c>
      <c r="T10" s="18">
        <f>R10+S10</f>
        <v>85.943333698151037</v>
      </c>
      <c r="U10" s="18">
        <v>34.148510051137102</v>
      </c>
      <c r="V10" s="18">
        <f>U10-X10</f>
        <v>28.342930525632401</v>
      </c>
      <c r="W10" s="18">
        <f>V10*wind_capex_adj</f>
        <v>47.238217542720669</v>
      </c>
      <c r="X10" s="18">
        <v>5.8055795255047009</v>
      </c>
      <c r="Y10" s="18">
        <f>W10+X10</f>
        <v>53.043797068225373</v>
      </c>
      <c r="Z10" s="18">
        <v>0</v>
      </c>
      <c r="AA10" s="18">
        <f>Z10-AC10-AD10</f>
        <v>0</v>
      </c>
      <c r="AB10" s="18">
        <f>AA10*hdgt_capex_adj</f>
        <v>0</v>
      </c>
      <c r="AC10" s="18">
        <v>0</v>
      </c>
      <c r="AD10" s="18">
        <v>0</v>
      </c>
      <c r="AE10" s="18">
        <f>AD10*fuel_adj</f>
        <v>0</v>
      </c>
      <c r="AF10" s="18">
        <f>AB10+AC10+AE10</f>
        <v>0</v>
      </c>
      <c r="AG10" s="18">
        <v>0</v>
      </c>
      <c r="AH10" s="18">
        <f>AG10-AJ10-AK10</f>
        <v>0</v>
      </c>
      <c r="AI10" s="18">
        <f>AH10*aero_capex_adj</f>
        <v>0</v>
      </c>
      <c r="AJ10" s="18">
        <v>0</v>
      </c>
      <c r="AK10" s="18">
        <v>0</v>
      </c>
      <c r="AL10" s="18">
        <f>AK10*fuel_adj</f>
        <v>0</v>
      </c>
      <c r="AM10" s="18">
        <f>AI10+AJ10+AL10</f>
        <v>0</v>
      </c>
      <c r="AN10" s="18">
        <f>IF(F10=0, 0, IF(F10=3, Z10, (Z10*F10*384+AG10*G10*32)/(F10*384+G10*32)))</f>
        <v>0</v>
      </c>
      <c r="AO10" s="18">
        <f>IF(F10=0, 0, IF(F10=3, AF10, (AF10*F10*384+AM10*G10*32)/(F10*384+G10*32)))</f>
        <v>0</v>
      </c>
      <c r="AP10" s="18">
        <v>126.887722068391</v>
      </c>
      <c r="AQ10" s="18">
        <f>AP10-AS10</f>
        <v>102.728583814128</v>
      </c>
      <c r="AR10" s="18">
        <f>AQ10*bess_capex_adj</f>
        <v>102.728583814128</v>
      </c>
      <c r="AS10" s="18">
        <v>24.159138254262999</v>
      </c>
      <c r="AT10" s="18">
        <f>AR10+AS10</f>
        <v>126.887722068391</v>
      </c>
      <c r="AU10" s="18">
        <v>3152.0364017605898</v>
      </c>
      <c r="AV10" s="18"/>
      <c r="AW10" s="18">
        <v>249.478066452192</v>
      </c>
      <c r="AX10" s="18">
        <f>AW10*solar_capex_adj</f>
        <v>332.63742193625598</v>
      </c>
      <c r="AY10" s="18">
        <v>1941.8494259161</v>
      </c>
      <c r="AZ10" s="18">
        <f>AY10*wind_capex_adj</f>
        <v>3236.4157098601668</v>
      </c>
      <c r="BA10" s="18">
        <v>0</v>
      </c>
      <c r="BB10" s="18">
        <f>BA10*hdgt_capex_adj</f>
        <v>0</v>
      </c>
      <c r="BC10" s="18">
        <v>0</v>
      </c>
      <c r="BD10" s="18">
        <f>BC10*aero_capex_adj</f>
        <v>0</v>
      </c>
      <c r="BE10" s="18">
        <v>960.70890939229605</v>
      </c>
      <c r="BF10" s="18">
        <f>BE10*bess_capex_adj</f>
        <v>960.70890939229605</v>
      </c>
      <c r="BG10" s="1">
        <v>361861231.68787599</v>
      </c>
      <c r="BH10" s="1">
        <v>5815500047.2030697</v>
      </c>
      <c r="BI10" s="1">
        <v>635841106.33141994</v>
      </c>
      <c r="BJ10" s="1">
        <v>0</v>
      </c>
      <c r="BK10" s="1">
        <f>SUM(BG10:BJ10)/1000000</f>
        <v>6813.2023852223656</v>
      </c>
      <c r="BL10" s="1">
        <v>8.6623462200929104</v>
      </c>
      <c r="BM10" s="3">
        <f>0.815*BJ10/(BK10*1000)</f>
        <v>0</v>
      </c>
      <c r="BN10" s="24">
        <v>278.12923068682198</v>
      </c>
      <c r="BO10" s="1">
        <v>422</v>
      </c>
      <c r="BP10" s="1">
        <v>3040</v>
      </c>
      <c r="BQ10" s="24">
        <v>4611.9232000000002</v>
      </c>
      <c r="BR10" s="1">
        <v>760</v>
      </c>
      <c r="BS10" s="1">
        <v>190</v>
      </c>
      <c r="BT10" s="1">
        <v>0.394457906854494</v>
      </c>
    </row>
    <row r="11" spans="1:72" s="1" customFormat="1" hidden="1" x14ac:dyDescent="0.25">
      <c r="A11" s="1">
        <v>20</v>
      </c>
      <c r="B11" s="24">
        <v>824.08660944243502</v>
      </c>
      <c r="C11" s="24">
        <v>1200.8</v>
      </c>
      <c r="D11" s="1">
        <v>1000</v>
      </c>
      <c r="E11" s="1">
        <v>4000</v>
      </c>
      <c r="F11" s="1">
        <v>0</v>
      </c>
      <c r="G11" s="1">
        <v>0</v>
      </c>
      <c r="H11" s="2">
        <f>SUM(BG11:BI11)/(BK11*1000000)</f>
        <v>1</v>
      </c>
      <c r="I11" s="3">
        <v>55.251141552511399</v>
      </c>
      <c r="J11" s="18">
        <v>46.033019017838001</v>
      </c>
      <c r="K11" s="18">
        <f>(P11*BG11+U11*BH11+AP11*BI11+AN11*BJ11)/(BK11*(1000000))</f>
        <v>46.540762413418143</v>
      </c>
      <c r="L11" s="18">
        <f>(T11*BG11+Y11*BH11+AT11*BI11+AO11*BJ11)/(BK11*(1000000))</f>
        <v>62.454405772885764</v>
      </c>
      <c r="M11" s="18">
        <f>L11/K11</f>
        <v>1.3419291505821909</v>
      </c>
      <c r="N11" s="18">
        <f>J11*M11</f>
        <v>61.773050109341185</v>
      </c>
      <c r="O11" s="3">
        <v>79.794938627144901</v>
      </c>
      <c r="P11" s="18">
        <v>65.341764391985706</v>
      </c>
      <c r="Q11" s="18">
        <f>P11-S11</f>
        <v>60.482524315454199</v>
      </c>
      <c r="R11" s="18">
        <f>Q11*solar_capex_adj</f>
        <v>80.643365753938923</v>
      </c>
      <c r="S11" s="18">
        <v>4.8592400765315062</v>
      </c>
      <c r="T11" s="18">
        <f>R11+S11</f>
        <v>85.502605830470429</v>
      </c>
      <c r="U11" s="18">
        <v>28.876496980913199</v>
      </c>
      <c r="V11" s="18">
        <f>U11-X11</f>
        <v>23.961381842039302</v>
      </c>
      <c r="W11" s="18">
        <f>V11*wind_capex_adj</f>
        <v>39.935636403398838</v>
      </c>
      <c r="X11" s="18">
        <v>4.9151151388738974</v>
      </c>
      <c r="Y11" s="18">
        <f>W11+X11</f>
        <v>44.850751542272732</v>
      </c>
      <c r="Z11" s="18">
        <v>0</v>
      </c>
      <c r="AA11" s="18">
        <f>Z11-AC11-AD11</f>
        <v>0</v>
      </c>
      <c r="AB11" s="18">
        <f>AA11*hdgt_capex_adj</f>
        <v>0</v>
      </c>
      <c r="AC11" s="18">
        <v>0</v>
      </c>
      <c r="AD11" s="18">
        <v>0</v>
      </c>
      <c r="AE11" s="18">
        <f>AD11*fuel_adj</f>
        <v>0</v>
      </c>
      <c r="AF11" s="18">
        <f>AB11+AC11+AE11</f>
        <v>0</v>
      </c>
      <c r="AG11" s="18">
        <v>0</v>
      </c>
      <c r="AH11" s="18">
        <f>AG11-AJ11-AK11</f>
        <v>0</v>
      </c>
      <c r="AI11" s="18">
        <f>AH11*aero_capex_adj</f>
        <v>0</v>
      </c>
      <c r="AJ11" s="18">
        <v>0</v>
      </c>
      <c r="AK11" s="18">
        <v>0</v>
      </c>
      <c r="AL11" s="18">
        <f>AK11*fuel_adj</f>
        <v>0</v>
      </c>
      <c r="AM11" s="18">
        <f>AI11+AJ11+AL11</f>
        <v>0</v>
      </c>
      <c r="AN11" s="18">
        <f>IF(F11=0, 0, IF(F11=3, Z11, (Z11*F11*384+AG11*G11*32)/(F11*384+G11*32)))</f>
        <v>0</v>
      </c>
      <c r="AO11" s="18">
        <f>IF(F11=0, 0, IF(F11=3, AF11, (AF11*F11*384+AM11*G11*32)/(F11*384+G11*32)))</f>
        <v>0</v>
      </c>
      <c r="AP11" s="18">
        <v>204.19227867248</v>
      </c>
      <c r="AQ11" s="18">
        <f>AP11-AS11</f>
        <v>164.92468797371399</v>
      </c>
      <c r="AR11" s="18">
        <f>AQ11*bess_capex_adj</f>
        <v>164.92468797371399</v>
      </c>
      <c r="AS11" s="18">
        <v>39.267590698766014</v>
      </c>
      <c r="AT11" s="18">
        <f>AR11+AS11</f>
        <v>204.19227867248</v>
      </c>
      <c r="AU11" s="18">
        <v>3407.8310382439299</v>
      </c>
      <c r="AV11" s="18"/>
      <c r="AW11" s="18">
        <v>996.48634335174404</v>
      </c>
      <c r="AX11" s="18">
        <f>AW11*solar_capex_adj</f>
        <v>1328.6484578023253</v>
      </c>
      <c r="AY11" s="18">
        <v>1452.00854787139</v>
      </c>
      <c r="AZ11" s="18">
        <f>AY11*wind_capex_adj</f>
        <v>2420.0142464523169</v>
      </c>
      <c r="BA11" s="18">
        <v>0</v>
      </c>
      <c r="BB11" s="18">
        <f>BA11*hdgt_capex_adj</f>
        <v>0</v>
      </c>
      <c r="BC11" s="18">
        <v>0</v>
      </c>
      <c r="BD11" s="18">
        <f>BC11*aero_capex_adj</f>
        <v>0</v>
      </c>
      <c r="BE11" s="18">
        <v>959.33614702079001</v>
      </c>
      <c r="BF11" s="18">
        <f>BE11*bess_capex_adj</f>
        <v>959.33614702079001</v>
      </c>
      <c r="BG11" s="1">
        <v>1441818917.0602601</v>
      </c>
      <c r="BH11" s="1">
        <v>5143818574.7134504</v>
      </c>
      <c r="BI11" s="1">
        <v>404399131.96418101</v>
      </c>
      <c r="BJ11" s="1">
        <v>0</v>
      </c>
      <c r="BK11" s="1">
        <f>SUM(BG11:BJ11)/1000000</f>
        <v>6990.0366237378912</v>
      </c>
      <c r="BL11" s="1">
        <v>4.0629378298854704</v>
      </c>
      <c r="BM11" s="3">
        <f>0.815*BJ11/(BK11*1000)</f>
        <v>0</v>
      </c>
      <c r="BN11" s="24">
        <v>1112.51692274728</v>
      </c>
      <c r="BO11" s="1">
        <v>316</v>
      </c>
      <c r="BP11" s="1">
        <v>3040</v>
      </c>
      <c r="BQ11" s="24">
        <v>4611.9232000000002</v>
      </c>
      <c r="BR11" s="1">
        <v>760</v>
      </c>
      <c r="BS11" s="1">
        <v>190</v>
      </c>
      <c r="BT11" s="1">
        <v>0.25182814194554698</v>
      </c>
    </row>
    <row r="12" spans="1:72" s="1" customFormat="1" hidden="1" x14ac:dyDescent="0.25">
      <c r="A12" s="1">
        <v>5</v>
      </c>
      <c r="B12" s="24">
        <v>824.08660944243502</v>
      </c>
      <c r="C12" s="24">
        <v>1003.19999999999</v>
      </c>
      <c r="D12" s="1">
        <v>1000</v>
      </c>
      <c r="E12" s="1">
        <v>4000</v>
      </c>
      <c r="F12" s="1">
        <v>0</v>
      </c>
      <c r="G12" s="1">
        <v>0</v>
      </c>
      <c r="H12" s="2">
        <f>SUM(BG12:BI12)/(BK12*1000000)</f>
        <v>1</v>
      </c>
      <c r="I12" s="3">
        <v>32.557077625570699</v>
      </c>
      <c r="J12" s="18">
        <v>46.843419623483598</v>
      </c>
      <c r="K12" s="18">
        <f>(P12*BG12+U12*BH12+AP12*BI12+AN12*BJ12)/(BK12*(1000000))</f>
        <v>47.623276594535447</v>
      </c>
      <c r="L12" s="18">
        <f>(T12*BG12+Y12*BH12+AT12*BI12+AO12*BJ12)/(BK12*(1000000))</f>
        <v>63.016390276035523</v>
      </c>
      <c r="M12" s="18">
        <f>L12/K12</f>
        <v>1.3232266820394791</v>
      </c>
      <c r="N12" s="18">
        <f>J12*M12</f>
        <v>61.984462723765226</v>
      </c>
      <c r="O12" s="3">
        <v>72.557166593039497</v>
      </c>
      <c r="P12" s="18">
        <v>58.084651944520601</v>
      </c>
      <c r="Q12" s="18">
        <f>P12-S12</f>
        <v>53.770305174333501</v>
      </c>
      <c r="R12" s="18">
        <f>Q12*solar_capex_adj</f>
        <v>71.693740232444668</v>
      </c>
      <c r="S12" s="18">
        <v>4.3143467701871003</v>
      </c>
      <c r="T12" s="18">
        <f>R12+S12</f>
        <v>76.008087002631768</v>
      </c>
      <c r="U12" s="18">
        <v>28.279913059409299</v>
      </c>
      <c r="V12" s="18">
        <f>U12-X12</f>
        <v>23.471545827595399</v>
      </c>
      <c r="W12" s="18">
        <f>V12*wind_capex_adj</f>
        <v>39.119243045992334</v>
      </c>
      <c r="X12" s="18">
        <v>4.8083672318139001</v>
      </c>
      <c r="Y12" s="18">
        <f>W12+X12</f>
        <v>43.927610277806238</v>
      </c>
      <c r="Z12" s="18">
        <v>0</v>
      </c>
      <c r="AA12" s="18">
        <f>Z12-AC12-AD12</f>
        <v>0</v>
      </c>
      <c r="AB12" s="18">
        <f>AA12*hdgt_capex_adj</f>
        <v>0</v>
      </c>
      <c r="AC12" s="18">
        <v>0</v>
      </c>
      <c r="AD12" s="18">
        <v>0</v>
      </c>
      <c r="AE12" s="18">
        <f>AD12*fuel_adj</f>
        <v>0</v>
      </c>
      <c r="AF12" s="18">
        <f>AB12+AC12+AE12</f>
        <v>0</v>
      </c>
      <c r="AG12" s="18">
        <v>0</v>
      </c>
      <c r="AH12" s="18">
        <f>AG12-AJ12-AK12</f>
        <v>0</v>
      </c>
      <c r="AI12" s="18">
        <f>AH12*aero_capex_adj</f>
        <v>0</v>
      </c>
      <c r="AJ12" s="18">
        <v>0</v>
      </c>
      <c r="AK12" s="18">
        <v>0</v>
      </c>
      <c r="AL12" s="18">
        <f>AK12*fuel_adj</f>
        <v>0</v>
      </c>
      <c r="AM12" s="18">
        <f>AI12+AJ12+AL12</f>
        <v>0</v>
      </c>
      <c r="AN12" s="18">
        <f>IF(F12=0, 0, IF(F12=3, Z12, (Z12*F12*384+AG12*G12*32)/(F12*384+G12*32)))</f>
        <v>0</v>
      </c>
      <c r="AO12" s="18">
        <f>IF(F12=0, 0, IF(F12=3, AF12, (AF12*F12*384+AM12*G12*32)/(F12*384+G12*32)))</f>
        <v>0</v>
      </c>
      <c r="AP12" s="18">
        <v>247.900311144683</v>
      </c>
      <c r="AQ12" s="18">
        <f>AP12-AS12</f>
        <v>200.009145408873</v>
      </c>
      <c r="AR12" s="18">
        <f>AQ12*bess_capex_adj</f>
        <v>200.009145408873</v>
      </c>
      <c r="AS12" s="18">
        <v>47.891165735810006</v>
      </c>
      <c r="AT12" s="18">
        <f>AR12+AS12</f>
        <v>247.900311144683</v>
      </c>
      <c r="AU12" s="18">
        <v>3173.02478593873</v>
      </c>
      <c r="AV12" s="18"/>
      <c r="AW12" s="18">
        <v>997.78564418618998</v>
      </c>
      <c r="AX12" s="18">
        <f>AW12*solar_capex_adj</f>
        <v>1330.3808589149198</v>
      </c>
      <c r="AY12" s="18">
        <v>1214.6521333781</v>
      </c>
      <c r="AZ12" s="18">
        <f>AY12*wind_capex_adj</f>
        <v>2024.4202222968333</v>
      </c>
      <c r="BA12" s="18">
        <v>0</v>
      </c>
      <c r="BB12" s="18">
        <f>BA12*hdgt_capex_adj</f>
        <v>0</v>
      </c>
      <c r="BC12" s="18">
        <v>0</v>
      </c>
      <c r="BD12" s="18">
        <f>BC12*aero_capex_adj</f>
        <v>0</v>
      </c>
      <c r="BE12" s="18">
        <v>960.58700837443905</v>
      </c>
      <c r="BF12" s="18">
        <f>BE12*bess_capex_adj</f>
        <v>960.58700837443905</v>
      </c>
      <c r="BG12" s="1">
        <v>1623367305.9347601</v>
      </c>
      <c r="BH12" s="1">
        <v>4393134087.6417799</v>
      </c>
      <c r="BI12" s="1">
        <v>339506399.97371501</v>
      </c>
      <c r="BJ12" s="1">
        <v>0</v>
      </c>
      <c r="BK12" s="1">
        <f>SUM(BG12:BJ12)/1000000</f>
        <v>6356.007793550255</v>
      </c>
      <c r="BL12" s="1">
        <v>1.17280751583142</v>
      </c>
      <c r="BM12" s="3">
        <f>0.815*BJ12/(BK12*1000)</f>
        <v>0</v>
      </c>
      <c r="BN12" s="24">
        <v>1112.51692274728</v>
      </c>
      <c r="BO12" s="1">
        <v>264</v>
      </c>
      <c r="BP12" s="1">
        <v>3040</v>
      </c>
      <c r="BQ12" s="24">
        <v>4611.9232000000002</v>
      </c>
      <c r="BR12" s="1">
        <v>760</v>
      </c>
      <c r="BS12" s="1">
        <v>190</v>
      </c>
      <c r="BT12" s="1">
        <v>0.210709746028269</v>
      </c>
    </row>
    <row r="13" spans="1:72" s="1" customFormat="1" hidden="1" x14ac:dyDescent="0.25">
      <c r="A13" s="1">
        <v>33</v>
      </c>
      <c r="B13" s="24">
        <v>618.06495708182604</v>
      </c>
      <c r="C13" s="24">
        <v>1402.2</v>
      </c>
      <c r="D13" s="1">
        <v>1000</v>
      </c>
      <c r="E13" s="1">
        <v>4000</v>
      </c>
      <c r="F13" s="1">
        <v>0</v>
      </c>
      <c r="G13" s="1">
        <v>0</v>
      </c>
      <c r="H13" s="2">
        <f>SUM(BG13:BI13)/(BK13*1000000)</f>
        <v>1</v>
      </c>
      <c r="I13" s="3">
        <v>62.248858447488502</v>
      </c>
      <c r="J13" s="18">
        <v>45.562257054014601</v>
      </c>
      <c r="K13" s="18">
        <f>(P13*BG13+U13*BH13+AP13*BI13+AN13*BJ13)/(BK13*(1000000))</f>
        <v>45.813513979276905</v>
      </c>
      <c r="L13" s="18">
        <f>(T13*BG13+Y13*BH13+AT13*BI13+AO13*BJ13)/(BK13*(1000000))</f>
        <v>62.385835154933645</v>
      </c>
      <c r="M13" s="18">
        <f>L13/K13</f>
        <v>1.36173433854371</v>
      </c>
      <c r="N13" s="18">
        <f>J13*M13</f>
        <v>62.043689972007058</v>
      </c>
      <c r="O13" s="3">
        <v>81.165083722880794</v>
      </c>
      <c r="P13" s="18">
        <v>66.799554052487906</v>
      </c>
      <c r="Q13" s="18">
        <f>P13-S13</f>
        <v>61.832033037419002</v>
      </c>
      <c r="R13" s="18">
        <f>Q13*solar_capex_adj</f>
        <v>82.442710716558665</v>
      </c>
      <c r="S13" s="18">
        <v>4.967521015068904</v>
      </c>
      <c r="T13" s="18">
        <f>R13+S13</f>
        <v>87.410231731627562</v>
      </c>
      <c r="U13" s="18">
        <v>31.3078762502624</v>
      </c>
      <c r="V13" s="18">
        <f>U13-X13</f>
        <v>25.979036961480301</v>
      </c>
      <c r="W13" s="18">
        <f>V13*wind_capex_adj</f>
        <v>43.298394935800502</v>
      </c>
      <c r="X13" s="18">
        <v>5.328839288782099</v>
      </c>
      <c r="Y13" s="18">
        <f>W13+X13</f>
        <v>48.627234224582601</v>
      </c>
      <c r="Z13" s="18">
        <v>0</v>
      </c>
      <c r="AA13" s="18">
        <f>Z13-AC13-AD13</f>
        <v>0</v>
      </c>
      <c r="AB13" s="18">
        <f>AA13*hdgt_capex_adj</f>
        <v>0</v>
      </c>
      <c r="AC13" s="18">
        <v>0</v>
      </c>
      <c r="AD13" s="18">
        <v>0</v>
      </c>
      <c r="AE13" s="18">
        <f>AD13*fuel_adj</f>
        <v>0</v>
      </c>
      <c r="AF13" s="18">
        <f>AB13+AC13+AE13</f>
        <v>0</v>
      </c>
      <c r="AG13" s="18">
        <v>0</v>
      </c>
      <c r="AH13" s="18">
        <f>AG13-AJ13-AK13</f>
        <v>0</v>
      </c>
      <c r="AI13" s="18">
        <f>AH13*aero_capex_adj</f>
        <v>0</v>
      </c>
      <c r="AJ13" s="18">
        <v>0</v>
      </c>
      <c r="AK13" s="18">
        <v>0</v>
      </c>
      <c r="AL13" s="18">
        <f>AK13*fuel_adj</f>
        <v>0</v>
      </c>
      <c r="AM13" s="18">
        <f>AI13+AJ13+AL13</f>
        <v>0</v>
      </c>
      <c r="AN13" s="18">
        <f>IF(F13=0, 0, IF(F13=3, Z13, (Z13*F13*384+AG13*G13*32)/(F13*384+G13*32)))</f>
        <v>0</v>
      </c>
      <c r="AO13" s="18">
        <f>IF(F13=0, 0, IF(F13=3, AF13, (AF13*F13*384+AM13*G13*32)/(F13*384+G13*32)))</f>
        <v>0</v>
      </c>
      <c r="AP13" s="18">
        <v>160.03933862836999</v>
      </c>
      <c r="AQ13" s="18">
        <f>AP13-AS13</f>
        <v>129.597023713471</v>
      </c>
      <c r="AR13" s="18">
        <f>AQ13*bess_capex_adj</f>
        <v>129.597023713471</v>
      </c>
      <c r="AS13" s="18">
        <v>30.442314914898986</v>
      </c>
      <c r="AT13" s="18">
        <f>AR13+AS13</f>
        <v>160.03933862836999</v>
      </c>
      <c r="AU13" s="18">
        <v>3402.3385850343602</v>
      </c>
      <c r="AV13" s="18"/>
      <c r="AW13" s="18">
        <v>747.38585739805103</v>
      </c>
      <c r="AX13" s="18">
        <f>AW13*solar_capex_adj</f>
        <v>996.51447653073467</v>
      </c>
      <c r="AY13" s="18">
        <v>1695.5894962749001</v>
      </c>
      <c r="AZ13" s="18">
        <f>AY13*wind_capex_adj</f>
        <v>2825.9824937915</v>
      </c>
      <c r="BA13" s="18">
        <v>0</v>
      </c>
      <c r="BB13" s="18">
        <f>BA13*hdgt_capex_adj</f>
        <v>0</v>
      </c>
      <c r="BC13" s="18">
        <v>0</v>
      </c>
      <c r="BD13" s="18">
        <f>BC13*aero_capex_adj</f>
        <v>0</v>
      </c>
      <c r="BE13" s="18">
        <v>959.36323136140004</v>
      </c>
      <c r="BF13" s="18">
        <f>BE13*bess_capex_adj</f>
        <v>959.36323136140004</v>
      </c>
      <c r="BG13" s="1">
        <v>1061735141.11648</v>
      </c>
      <c r="BH13" s="1">
        <v>5539878520.6600904</v>
      </c>
      <c r="BI13" s="1">
        <v>508447672.34778202</v>
      </c>
      <c r="BJ13" s="1">
        <v>0</v>
      </c>
      <c r="BK13" s="1">
        <f>SUM(BG13:BJ13)/1000000</f>
        <v>7110.0613341243525</v>
      </c>
      <c r="BL13" s="1">
        <v>6.8748064510464504</v>
      </c>
      <c r="BM13" s="3">
        <f>0.815*BJ13/(BK13*1000)</f>
        <v>0</v>
      </c>
      <c r="BN13" s="24">
        <v>834.38769206046595</v>
      </c>
      <c r="BO13" s="1">
        <v>369</v>
      </c>
      <c r="BP13" s="1">
        <v>3040</v>
      </c>
      <c r="BQ13" s="24">
        <v>4611.9232000000002</v>
      </c>
      <c r="BR13" s="1">
        <v>760</v>
      </c>
      <c r="BS13" s="1">
        <v>190</v>
      </c>
      <c r="BT13" s="1">
        <v>0.31594854002909101</v>
      </c>
    </row>
    <row r="14" spans="1:72" s="1" customFormat="1" hidden="1" x14ac:dyDescent="0.25">
      <c r="A14" s="1">
        <v>1</v>
      </c>
      <c r="B14" s="24">
        <v>1030.10826180304</v>
      </c>
      <c r="C14" s="24">
        <v>1003.19999999999</v>
      </c>
      <c r="D14" s="1">
        <v>1000</v>
      </c>
      <c r="E14" s="1">
        <v>4000</v>
      </c>
      <c r="F14" s="1">
        <v>0</v>
      </c>
      <c r="G14" s="1">
        <v>0</v>
      </c>
      <c r="H14" s="2">
        <f>SUM(BG14:BI14)/(BK14*1000000)</f>
        <v>1</v>
      </c>
      <c r="I14" s="3">
        <v>45.6735159817351</v>
      </c>
      <c r="J14" s="18">
        <v>47.591246955801502</v>
      </c>
      <c r="K14" s="18">
        <f>(P14*BG14+U14*BH14+AP14*BI14+AN14*BJ14)/(BK14*(1000000))</f>
        <v>48.420873566163131</v>
      </c>
      <c r="L14" s="18">
        <f>(T14*BG14+Y14*BH14+AT14*BI14+AO14*BJ14)/(BK14*(1000000))</f>
        <v>63.926877328995104</v>
      </c>
      <c r="M14" s="18">
        <f>L14/K14</f>
        <v>1.3202338706600223</v>
      </c>
      <c r="N14" s="18">
        <f>J14*M14</f>
        <v>62.831576177994819</v>
      </c>
      <c r="O14" s="3">
        <v>77.047765428870704</v>
      </c>
      <c r="P14" s="18">
        <v>62.719010436335097</v>
      </c>
      <c r="Q14" s="18">
        <f>P14-S14</f>
        <v>58.054594453229697</v>
      </c>
      <c r="R14" s="18">
        <f>Q14*solar_capex_adj</f>
        <v>77.406125937639587</v>
      </c>
      <c r="S14" s="18">
        <v>4.6644159831053997</v>
      </c>
      <c r="T14" s="18">
        <f>R14+S14</f>
        <v>82.070541920744986</v>
      </c>
      <c r="U14" s="18">
        <v>28.229592288814899</v>
      </c>
      <c r="V14" s="18">
        <f>U14-X14</f>
        <v>23.424383736407901</v>
      </c>
      <c r="W14" s="18">
        <f>V14*wind_capex_adj</f>
        <v>39.040639560679836</v>
      </c>
      <c r="X14" s="18">
        <v>4.8052085524069987</v>
      </c>
      <c r="Y14" s="18">
        <f>W14+X14</f>
        <v>43.845848113086831</v>
      </c>
      <c r="Z14" s="18">
        <v>0</v>
      </c>
      <c r="AA14" s="18">
        <f>Z14-AC14-AD14</f>
        <v>0</v>
      </c>
      <c r="AB14" s="18">
        <f>AA14*hdgt_capex_adj</f>
        <v>0</v>
      </c>
      <c r="AC14" s="18">
        <v>0</v>
      </c>
      <c r="AD14" s="18">
        <v>0</v>
      </c>
      <c r="AE14" s="18">
        <f>AD14*fuel_adj</f>
        <v>0</v>
      </c>
      <c r="AF14" s="18">
        <f>AB14+AC14+AE14</f>
        <v>0</v>
      </c>
      <c r="AG14" s="18">
        <v>0</v>
      </c>
      <c r="AH14" s="18">
        <f>AG14-AJ14-AK14</f>
        <v>0</v>
      </c>
      <c r="AI14" s="18">
        <f>AH14*aero_capex_adj</f>
        <v>0</v>
      </c>
      <c r="AJ14" s="18">
        <v>0</v>
      </c>
      <c r="AK14" s="18">
        <v>0</v>
      </c>
      <c r="AL14" s="18">
        <f>AK14*fuel_adj</f>
        <v>0</v>
      </c>
      <c r="AM14" s="18">
        <f>AI14+AJ14+AL14</f>
        <v>0</v>
      </c>
      <c r="AN14" s="18">
        <f>IF(F14=0, 0, IF(F14=3, Z14, (Z14*F14*384+AG14*G14*32)/(F14*384+G14*32)))</f>
        <v>0</v>
      </c>
      <c r="AO14" s="18">
        <f>IF(F14=0, 0, IF(F14=3, AF14, (AF14*F14*384+AM14*G14*32)/(F14*384+G14*32)))</f>
        <v>0</v>
      </c>
      <c r="AP14" s="18">
        <v>174.58218250647701</v>
      </c>
      <c r="AQ14" s="18">
        <f>AP14-AS14</f>
        <v>141.03204383740101</v>
      </c>
      <c r="AR14" s="18">
        <f>AQ14*bess_capex_adj</f>
        <v>141.03204383740101</v>
      </c>
      <c r="AS14" s="18">
        <v>33.550138669076006</v>
      </c>
      <c r="AT14" s="18">
        <f>AR14+AS14</f>
        <v>174.58218250647701</v>
      </c>
      <c r="AU14" s="18">
        <v>3417.8395450340399</v>
      </c>
      <c r="AV14" s="18"/>
      <c r="AW14" s="18">
        <v>1245.5441681915399</v>
      </c>
      <c r="AX14" s="18">
        <f>AW14*solar_capex_adj</f>
        <v>1660.7255575887198</v>
      </c>
      <c r="AY14" s="18">
        <v>1213.0083369515401</v>
      </c>
      <c r="AZ14" s="18">
        <f>AY14*wind_capex_adj</f>
        <v>2021.6805615859003</v>
      </c>
      <c r="BA14" s="18">
        <v>0</v>
      </c>
      <c r="BB14" s="18">
        <f>BA14*hdgt_capex_adj</f>
        <v>0</v>
      </c>
      <c r="BC14" s="18">
        <v>0</v>
      </c>
      <c r="BD14" s="18">
        <f>BC14*aero_capex_adj</f>
        <v>0</v>
      </c>
      <c r="BE14" s="18">
        <v>959.287039890968</v>
      </c>
      <c r="BF14" s="18">
        <f>BE14*bess_capex_adj</f>
        <v>959.287039890968</v>
      </c>
      <c r="BG14" s="1">
        <v>1860616006.97507</v>
      </c>
      <c r="BH14" s="1">
        <v>4396073497.6915903</v>
      </c>
      <c r="BI14" s="1">
        <v>492694746.90240902</v>
      </c>
      <c r="BJ14" s="1">
        <v>0</v>
      </c>
      <c r="BK14" s="1">
        <f>SUM(BG14:BJ14)/1000000</f>
        <v>6749.3842515690685</v>
      </c>
      <c r="BL14" s="1">
        <v>2.6459602913314302</v>
      </c>
      <c r="BM14" s="3">
        <f>0.815*BJ14/(BK14*1000)</f>
        <v>0</v>
      </c>
      <c r="BN14" s="24">
        <v>1390.6461534341099</v>
      </c>
      <c r="BO14" s="1">
        <v>264</v>
      </c>
      <c r="BP14" s="1">
        <v>3040</v>
      </c>
      <c r="BQ14" s="24">
        <v>4611.9232000000002</v>
      </c>
      <c r="BR14" s="1">
        <v>760</v>
      </c>
      <c r="BS14" s="1">
        <v>190</v>
      </c>
      <c r="BT14" s="1">
        <v>0.305553485896222</v>
      </c>
    </row>
    <row r="15" spans="1:72" s="1" customFormat="1" hidden="1" x14ac:dyDescent="0.25">
      <c r="A15" s="1">
        <v>6</v>
      </c>
      <c r="B15" s="24">
        <v>1030.10826180304</v>
      </c>
      <c r="C15" s="24">
        <v>1003.19999999999</v>
      </c>
      <c r="D15" s="1">
        <v>1000</v>
      </c>
      <c r="E15" s="1">
        <v>4000</v>
      </c>
      <c r="F15" s="1">
        <v>0</v>
      </c>
      <c r="G15" s="1">
        <v>0</v>
      </c>
      <c r="H15" s="2">
        <f>SUM(BG15:BI15)/(BK15*1000000)</f>
        <v>1</v>
      </c>
      <c r="I15" s="3">
        <v>45.6735159817351</v>
      </c>
      <c r="J15" s="18">
        <v>47.591246955801502</v>
      </c>
      <c r="K15" s="18">
        <f>(P15*BG15+U15*BH15+AP15*BI15+AN15*BJ15)/(BK15*(1000000))</f>
        <v>48.420873566163131</v>
      </c>
      <c r="L15" s="18">
        <f>(T15*BG15+Y15*BH15+AT15*BI15+AO15*BJ15)/(BK15*(1000000))</f>
        <v>63.926877328995104</v>
      </c>
      <c r="M15" s="18">
        <f>L15/K15</f>
        <v>1.3202338706600223</v>
      </c>
      <c r="N15" s="18">
        <f>J15*M15</f>
        <v>62.831576177994819</v>
      </c>
      <c r="O15" s="3">
        <v>77.047765428870704</v>
      </c>
      <c r="P15" s="18">
        <v>62.719010436335097</v>
      </c>
      <c r="Q15" s="18">
        <f>P15-S15</f>
        <v>58.054594453229697</v>
      </c>
      <c r="R15" s="18">
        <f>Q15*solar_capex_adj</f>
        <v>77.406125937639587</v>
      </c>
      <c r="S15" s="18">
        <v>4.6644159831053997</v>
      </c>
      <c r="T15" s="18">
        <f>R15+S15</f>
        <v>82.070541920744986</v>
      </c>
      <c r="U15" s="18">
        <v>28.229592288814899</v>
      </c>
      <c r="V15" s="18">
        <f>U15-X15</f>
        <v>23.424383736407901</v>
      </c>
      <c r="W15" s="18">
        <f>V15*wind_capex_adj</f>
        <v>39.040639560679836</v>
      </c>
      <c r="X15" s="18">
        <v>4.8052085524069987</v>
      </c>
      <c r="Y15" s="18">
        <f>W15+X15</f>
        <v>43.845848113086831</v>
      </c>
      <c r="Z15" s="18">
        <v>0</v>
      </c>
      <c r="AA15" s="18">
        <f>Z15-AC15-AD15</f>
        <v>0</v>
      </c>
      <c r="AB15" s="18">
        <f>AA15*hdgt_capex_adj</f>
        <v>0</v>
      </c>
      <c r="AC15" s="18">
        <v>0</v>
      </c>
      <c r="AD15" s="18">
        <v>0</v>
      </c>
      <c r="AE15" s="18">
        <f>AD15*fuel_adj</f>
        <v>0</v>
      </c>
      <c r="AF15" s="18">
        <f>AB15+AC15+AE15</f>
        <v>0</v>
      </c>
      <c r="AG15" s="18">
        <v>0</v>
      </c>
      <c r="AH15" s="18">
        <f>AG15-AJ15-AK15</f>
        <v>0</v>
      </c>
      <c r="AI15" s="18">
        <f>AH15*aero_capex_adj</f>
        <v>0</v>
      </c>
      <c r="AJ15" s="18">
        <v>0</v>
      </c>
      <c r="AK15" s="18">
        <v>0</v>
      </c>
      <c r="AL15" s="18">
        <f>AK15*fuel_adj</f>
        <v>0</v>
      </c>
      <c r="AM15" s="18">
        <f>AI15+AJ15+AL15</f>
        <v>0</v>
      </c>
      <c r="AN15" s="18">
        <f>IF(F15=0, 0, IF(F15=3, Z15, (Z15*F15*384+AG15*G15*32)/(F15*384+G15*32)))</f>
        <v>0</v>
      </c>
      <c r="AO15" s="18">
        <f>IF(F15=0, 0, IF(F15=3, AF15, (AF15*F15*384+AM15*G15*32)/(F15*384+G15*32)))</f>
        <v>0</v>
      </c>
      <c r="AP15" s="18">
        <v>174.58218250647701</v>
      </c>
      <c r="AQ15" s="18">
        <f>AP15-AS15</f>
        <v>141.03204383740101</v>
      </c>
      <c r="AR15" s="18">
        <f>AQ15*bess_capex_adj</f>
        <v>141.03204383740101</v>
      </c>
      <c r="AS15" s="18">
        <v>33.550138669076006</v>
      </c>
      <c r="AT15" s="18">
        <f>AR15+AS15</f>
        <v>174.58218250647701</v>
      </c>
      <c r="AU15" s="18">
        <v>3417.8395450340399</v>
      </c>
      <c r="AV15" s="18"/>
      <c r="AW15" s="18">
        <v>1245.5441681915399</v>
      </c>
      <c r="AX15" s="18">
        <f>AW15*solar_capex_adj</f>
        <v>1660.7255575887198</v>
      </c>
      <c r="AY15" s="18">
        <v>1213.0083369515401</v>
      </c>
      <c r="AZ15" s="18">
        <f>AY15*wind_capex_adj</f>
        <v>2021.6805615859003</v>
      </c>
      <c r="BA15" s="18">
        <v>0</v>
      </c>
      <c r="BB15" s="18">
        <f>BA15*hdgt_capex_adj</f>
        <v>0</v>
      </c>
      <c r="BC15" s="18">
        <v>0</v>
      </c>
      <c r="BD15" s="18">
        <f>BC15*aero_capex_adj</f>
        <v>0</v>
      </c>
      <c r="BE15" s="18">
        <v>959.287039890968</v>
      </c>
      <c r="BF15" s="18">
        <f>BE15*bess_capex_adj</f>
        <v>959.287039890968</v>
      </c>
      <c r="BG15" s="1">
        <v>1860616006.97507</v>
      </c>
      <c r="BH15" s="1">
        <v>4396073497.6915903</v>
      </c>
      <c r="BI15" s="1">
        <v>492694746.90240902</v>
      </c>
      <c r="BJ15" s="1">
        <v>0</v>
      </c>
      <c r="BK15" s="1">
        <f>SUM(BG15:BJ15)/1000000</f>
        <v>6749.3842515690685</v>
      </c>
      <c r="BL15" s="1">
        <v>2.6459602913314302</v>
      </c>
      <c r="BM15" s="3">
        <f>0.815*BJ15/(BK15*1000)</f>
        <v>0</v>
      </c>
      <c r="BN15" s="24">
        <v>1390.6461534341099</v>
      </c>
      <c r="BO15" s="1">
        <v>264</v>
      </c>
      <c r="BP15" s="1">
        <v>3040</v>
      </c>
      <c r="BQ15" s="24">
        <v>4611.9232000000002</v>
      </c>
      <c r="BR15" s="1">
        <v>760</v>
      </c>
      <c r="BS15" s="1">
        <v>190</v>
      </c>
      <c r="BT15" s="1">
        <v>0.305553485896222</v>
      </c>
    </row>
    <row r="16" spans="1:72" s="1" customFormat="1" hidden="1" x14ac:dyDescent="0.25">
      <c r="A16" s="1">
        <v>45</v>
      </c>
      <c r="B16" s="24">
        <v>412.043304721217</v>
      </c>
      <c r="C16" s="24">
        <v>1603.6</v>
      </c>
      <c r="D16" s="1">
        <v>1000</v>
      </c>
      <c r="E16" s="1">
        <v>4000</v>
      </c>
      <c r="F16" s="1">
        <v>0</v>
      </c>
      <c r="G16" s="1">
        <v>0</v>
      </c>
      <c r="H16" s="2">
        <f>SUM(BG16:BI16)/(BK16*1000000)</f>
        <v>1</v>
      </c>
      <c r="I16" s="3">
        <v>66.700913242009094</v>
      </c>
      <c r="J16" s="18">
        <v>45.526549229808801</v>
      </c>
      <c r="K16" s="18">
        <f>(P16*BG16+U16*BH16+AP16*BI16+AN16*BJ16)/(BK16*(1000000))</f>
        <v>45.679339591498675</v>
      </c>
      <c r="L16" s="18">
        <f>(T16*BG16+Y16*BH16+AT16*BI16+AO16*BJ16)/(BK16*(1000000))</f>
        <v>63.081151140632215</v>
      </c>
      <c r="M16" s="18">
        <f>L16/K16</f>
        <v>1.3809558479775432</v>
      </c>
      <c r="N16" s="18">
        <f>J16*M16</f>
        <v>62.870154397141981</v>
      </c>
      <c r="O16" s="3">
        <v>81.581764831987599</v>
      </c>
      <c r="P16" s="18">
        <v>68.113782292400202</v>
      </c>
      <c r="Q16" s="18">
        <f>P16-S16</f>
        <v>63.048662075642802</v>
      </c>
      <c r="R16" s="18">
        <f>Q16*solar_capex_adj</f>
        <v>84.064882767523727</v>
      </c>
      <c r="S16" s="18">
        <v>5.0651202167573999</v>
      </c>
      <c r="T16" s="18">
        <f>R16+S16</f>
        <v>89.130002984281134</v>
      </c>
      <c r="U16" s="18">
        <v>34.099806759259003</v>
      </c>
      <c r="V16" s="18">
        <f>U16-X16</f>
        <v>28.295896055626699</v>
      </c>
      <c r="W16" s="18">
        <f>V16*wind_capex_adj</f>
        <v>47.159826759377836</v>
      </c>
      <c r="X16" s="18">
        <v>5.8039107036323045</v>
      </c>
      <c r="Y16" s="18">
        <f>W16+X16</f>
        <v>52.963737463010141</v>
      </c>
      <c r="Z16" s="18">
        <v>0</v>
      </c>
      <c r="AA16" s="18">
        <f>Z16-AC16-AD16</f>
        <v>0</v>
      </c>
      <c r="AB16" s="18">
        <f>AA16*hdgt_capex_adj</f>
        <v>0</v>
      </c>
      <c r="AC16" s="18">
        <v>0</v>
      </c>
      <c r="AD16" s="18">
        <v>0</v>
      </c>
      <c r="AE16" s="18">
        <f>AD16*fuel_adj</f>
        <v>0</v>
      </c>
      <c r="AF16" s="18">
        <f>AB16+AC16+AE16</f>
        <v>0</v>
      </c>
      <c r="AG16" s="18">
        <v>0</v>
      </c>
      <c r="AH16" s="18">
        <f>AG16-AJ16-AK16</f>
        <v>0</v>
      </c>
      <c r="AI16" s="18">
        <f>AH16*aero_capex_adj</f>
        <v>0</v>
      </c>
      <c r="AJ16" s="18">
        <v>0</v>
      </c>
      <c r="AK16" s="18">
        <v>0</v>
      </c>
      <c r="AL16" s="18">
        <f>AK16*fuel_adj</f>
        <v>0</v>
      </c>
      <c r="AM16" s="18">
        <f>AI16+AJ16+AL16</f>
        <v>0</v>
      </c>
      <c r="AN16" s="18">
        <f>IF(F16=0, 0, IF(F16=3, Z16, (Z16*F16*384+AG16*G16*32)/(F16*384+G16*32)))</f>
        <v>0</v>
      </c>
      <c r="AO16" s="18">
        <f>IF(F16=0, 0, IF(F16=3, AF16, (AF16*F16*384+AM16*G16*32)/(F16*384+G16*32)))</f>
        <v>0</v>
      </c>
      <c r="AP16" s="18">
        <v>127.39201275124201</v>
      </c>
      <c r="AQ16" s="18">
        <f>AP16-AS16</f>
        <v>103.135575207274</v>
      </c>
      <c r="AR16" s="18">
        <f>AQ16*bess_capex_adj</f>
        <v>103.135575207274</v>
      </c>
      <c r="AS16" s="18">
        <v>24.256437543968005</v>
      </c>
      <c r="AT16" s="18">
        <f>AR16+AS16</f>
        <v>127.39201275124201</v>
      </c>
      <c r="AU16" s="18">
        <v>3396.8461578759202</v>
      </c>
      <c r="AV16" s="18"/>
      <c r="AW16" s="18">
        <v>498.27135496366299</v>
      </c>
      <c r="AX16" s="18">
        <f>AW16*solar_capex_adj</f>
        <v>664.36180661821732</v>
      </c>
      <c r="AY16" s="18">
        <v>1939.1843907288801</v>
      </c>
      <c r="AZ16" s="18">
        <f>AY16*wind_capex_adj</f>
        <v>3231.9739845481336</v>
      </c>
      <c r="BA16" s="18">
        <v>0</v>
      </c>
      <c r="BB16" s="18">
        <f>BA16*hdgt_capex_adj</f>
        <v>0</v>
      </c>
      <c r="BC16" s="18">
        <v>0</v>
      </c>
      <c r="BD16" s="18">
        <f>BC16*aero_capex_adj</f>
        <v>0</v>
      </c>
      <c r="BE16" s="18">
        <v>959.390412183379</v>
      </c>
      <c r="BF16" s="18">
        <f>BE16*bess_capex_adj</f>
        <v>959.390412183379</v>
      </c>
      <c r="BG16" s="1">
        <v>695893515.41643596</v>
      </c>
      <c r="BH16" s="1">
        <v>5817349819.7239904</v>
      </c>
      <c r="BI16" s="1">
        <v>633319264.14168298</v>
      </c>
      <c r="BJ16" s="1">
        <v>0</v>
      </c>
      <c r="BK16" s="1">
        <f>SUM(BG16:BJ16)/1000000</f>
        <v>7146.5625992821097</v>
      </c>
      <c r="BL16" s="1">
        <v>10.463493900459801</v>
      </c>
      <c r="BM16" s="3">
        <f>0.815*BJ16/(BK16*1000)</f>
        <v>0</v>
      </c>
      <c r="BN16" s="24">
        <v>556.25846137364397</v>
      </c>
      <c r="BO16" s="1">
        <v>422</v>
      </c>
      <c r="BP16" s="1">
        <v>3040</v>
      </c>
      <c r="BQ16" s="24">
        <v>4611.9232000000002</v>
      </c>
      <c r="BR16" s="1">
        <v>760</v>
      </c>
      <c r="BS16" s="1">
        <v>190</v>
      </c>
      <c r="BT16" s="1">
        <v>0.39290395053861799</v>
      </c>
    </row>
    <row r="17" spans="1:72" s="1" customFormat="1" hidden="1" x14ac:dyDescent="0.25">
      <c r="A17" s="1">
        <v>21</v>
      </c>
      <c r="B17" s="24">
        <v>1030.10826180304</v>
      </c>
      <c r="C17" s="24">
        <v>1200.8</v>
      </c>
      <c r="D17" s="1">
        <v>1000</v>
      </c>
      <c r="E17" s="1">
        <v>4000</v>
      </c>
      <c r="F17" s="1">
        <v>0</v>
      </c>
      <c r="G17" s="1">
        <v>0</v>
      </c>
      <c r="H17" s="2">
        <f>SUM(BG17:BI17)/(BK17*1000000)</f>
        <v>1</v>
      </c>
      <c r="I17" s="3">
        <v>65.273972602739704</v>
      </c>
      <c r="J17" s="18">
        <v>47.259554028491998</v>
      </c>
      <c r="K17" s="18">
        <f>(P17*BG17+U17*BH17+AP17*BI17+AN17*BJ17)/(BK17*(1000000))</f>
        <v>47.872832725261716</v>
      </c>
      <c r="L17" s="18">
        <f>(T17*BG17+Y17*BH17+AT17*BI17+AO17*BJ17)/(BK17*(1000000))</f>
        <v>64.004501610843704</v>
      </c>
      <c r="M17" s="18">
        <f>L17/K17</f>
        <v>1.3369691736889755</v>
      </c>
      <c r="N17" s="18">
        <f>J17*M17</f>
        <v>63.184566898382442</v>
      </c>
      <c r="O17" s="3">
        <v>83.531221550865595</v>
      </c>
      <c r="P17" s="18">
        <v>70.4113587097616</v>
      </c>
      <c r="Q17" s="18">
        <f>P17-S17</f>
        <v>65.169461781258093</v>
      </c>
      <c r="R17" s="18">
        <f>Q17*solar_capex_adj</f>
        <v>86.892615708344124</v>
      </c>
      <c r="S17" s="18">
        <v>5.2418969285035075</v>
      </c>
      <c r="T17" s="18">
        <f>R17+S17</f>
        <v>92.134512636847631</v>
      </c>
      <c r="U17" s="18">
        <v>28.839234461045798</v>
      </c>
      <c r="V17" s="18">
        <f>U17-X17</f>
        <v>23.9257152285298</v>
      </c>
      <c r="W17" s="18">
        <f>V17*wind_capex_adj</f>
        <v>39.876192047549665</v>
      </c>
      <c r="X17" s="18">
        <v>4.9135192325159984</v>
      </c>
      <c r="Y17" s="18">
        <f>W17+X17</f>
        <v>44.78971128006566</v>
      </c>
      <c r="Z17" s="18">
        <v>0</v>
      </c>
      <c r="AA17" s="18">
        <f>Z17-AC17-AD17</f>
        <v>0</v>
      </c>
      <c r="AB17" s="18">
        <f>AA17*hdgt_capex_adj</f>
        <v>0</v>
      </c>
      <c r="AC17" s="18">
        <v>0</v>
      </c>
      <c r="AD17" s="18">
        <v>0</v>
      </c>
      <c r="AE17" s="18">
        <f>AD17*fuel_adj</f>
        <v>0</v>
      </c>
      <c r="AF17" s="18">
        <f>AB17+AC17+AE17</f>
        <v>0</v>
      </c>
      <c r="AG17" s="18">
        <v>0</v>
      </c>
      <c r="AH17" s="18">
        <f>AG17-AJ17-AK17</f>
        <v>0</v>
      </c>
      <c r="AI17" s="18">
        <f>AH17*aero_capex_adj</f>
        <v>0</v>
      </c>
      <c r="AJ17" s="18">
        <v>0</v>
      </c>
      <c r="AK17" s="18">
        <v>0</v>
      </c>
      <c r="AL17" s="18">
        <f>AK17*fuel_adj</f>
        <v>0</v>
      </c>
      <c r="AM17" s="18">
        <f>AI17+AJ17+AL17</f>
        <v>0</v>
      </c>
      <c r="AN17" s="18">
        <f>IF(F17=0, 0, IF(F17=3, Z17, (Z17*F17*384+AG17*G17*32)/(F17*384+G17*32)))</f>
        <v>0</v>
      </c>
      <c r="AO17" s="18">
        <f>IF(F17=0, 0, IF(F17=3, AF17, (AF17*F17*384+AM17*G17*32)/(F17*384+G17*32)))</f>
        <v>0</v>
      </c>
      <c r="AP17" s="18">
        <v>165.33101932504999</v>
      </c>
      <c r="AQ17" s="18">
        <f>AP17-AS17</f>
        <v>133.977282666582</v>
      </c>
      <c r="AR17" s="18">
        <f>AQ17*bess_capex_adj</f>
        <v>133.977282666582</v>
      </c>
      <c r="AS17" s="18">
        <v>31.353736658467994</v>
      </c>
      <c r="AT17" s="18">
        <f>AR17+AS17</f>
        <v>165.33101932504999</v>
      </c>
      <c r="AU17" s="18">
        <v>3652.6952420673701</v>
      </c>
      <c r="AV17" s="18"/>
      <c r="AW17" s="18">
        <v>1244.15780682279</v>
      </c>
      <c r="AX17" s="18">
        <f>AW17*solar_capex_adj</f>
        <v>1658.8770757637199</v>
      </c>
      <c r="AY17" s="18">
        <v>1450.3181362877499</v>
      </c>
      <c r="AZ17" s="18">
        <f>AY17*wind_capex_adj</f>
        <v>2417.1968938129166</v>
      </c>
      <c r="BA17" s="18">
        <v>0</v>
      </c>
      <c r="BB17" s="18">
        <f>BA17*hdgt_capex_adj</f>
        <v>0</v>
      </c>
      <c r="BC17" s="18">
        <v>0</v>
      </c>
      <c r="BD17" s="18">
        <f>BC17*aero_capex_adj</f>
        <v>0</v>
      </c>
      <c r="BE17" s="18">
        <v>958.21929895683604</v>
      </c>
      <c r="BF17" s="18">
        <f>BE17*bess_capex_adj</f>
        <v>958.21929895683604</v>
      </c>
      <c r="BG17" s="1">
        <v>1655715111.8663599</v>
      </c>
      <c r="BH17" s="1">
        <v>5145518354.6152802</v>
      </c>
      <c r="BI17" s="1">
        <v>516101541.37418598</v>
      </c>
      <c r="BJ17" s="1">
        <v>0</v>
      </c>
      <c r="BK17" s="1">
        <f>SUM(BG17:BJ17)/1000000</f>
        <v>7317.3350078558251</v>
      </c>
      <c r="BL17" s="1">
        <v>6.1117906233508004</v>
      </c>
      <c r="BM17" s="3">
        <f>0.815*BJ17/(BK17*1000)</f>
        <v>0</v>
      </c>
      <c r="BN17" s="24">
        <v>1390.6461534341099</v>
      </c>
      <c r="BO17" s="1">
        <v>316</v>
      </c>
      <c r="BP17" s="1">
        <v>3040</v>
      </c>
      <c r="BQ17" s="24">
        <v>4611.9232000000002</v>
      </c>
      <c r="BR17" s="1">
        <v>760</v>
      </c>
      <c r="BS17" s="1">
        <v>190</v>
      </c>
      <c r="BT17" s="1">
        <v>0.320665102639904</v>
      </c>
    </row>
    <row r="18" spans="1:72" s="1" customFormat="1" hidden="1" x14ac:dyDescent="0.25">
      <c r="A18" s="1">
        <v>34</v>
      </c>
      <c r="B18" s="24">
        <v>824.08660944243502</v>
      </c>
      <c r="C18" s="24">
        <v>1402.2</v>
      </c>
      <c r="D18" s="1">
        <v>1000</v>
      </c>
      <c r="E18" s="1">
        <v>4000</v>
      </c>
      <c r="F18" s="1">
        <v>0</v>
      </c>
      <c r="G18" s="1">
        <v>0</v>
      </c>
      <c r="H18" s="2">
        <f>SUM(BG18:BI18)/(BK18*1000000)</f>
        <v>1</v>
      </c>
      <c r="I18" s="3">
        <v>68.162100456621005</v>
      </c>
      <c r="J18" s="18">
        <v>46.762982610364901</v>
      </c>
      <c r="K18" s="18">
        <f>(P18*BG18+U18*BH18+AP18*BI18+AN18*BJ18)/(BK18*(1000000))</f>
        <v>47.064498618915302</v>
      </c>
      <c r="L18" s="18">
        <f>(T18*BG18+Y18*BH18+AT18*BI18+AO18*BJ18)/(BK18*(1000000))</f>
        <v>63.896318493913043</v>
      </c>
      <c r="M18" s="18">
        <f>L18/K18</f>
        <v>1.3576330433536798</v>
      </c>
      <c r="N18" s="18">
        <f>J18*M18</f>
        <v>63.486970397604907</v>
      </c>
      <c r="O18" s="3">
        <v>84.690344957735604</v>
      </c>
      <c r="P18" s="18">
        <v>70.491039788830193</v>
      </c>
      <c r="Q18" s="18">
        <f>P18-S18</f>
        <v>65.243328740485595</v>
      </c>
      <c r="R18" s="18">
        <f>Q18*solar_capex_adj</f>
        <v>86.991104987314117</v>
      </c>
      <c r="S18" s="18">
        <v>5.2477110483445983</v>
      </c>
      <c r="T18" s="18">
        <f>R18+S18</f>
        <v>92.238816035658715</v>
      </c>
      <c r="U18" s="18">
        <v>31.270316594366601</v>
      </c>
      <c r="V18" s="18">
        <f>U18-X18</f>
        <v>25.942706090426299</v>
      </c>
      <c r="W18" s="18">
        <f>V18*wind_capex_adj</f>
        <v>43.237843484043836</v>
      </c>
      <c r="X18" s="18">
        <v>5.3276105039403028</v>
      </c>
      <c r="Y18" s="18">
        <f>W18+X18</f>
        <v>48.565453987984142</v>
      </c>
      <c r="Z18" s="18">
        <v>0</v>
      </c>
      <c r="AA18" s="18">
        <f>Z18-AC18-AD18</f>
        <v>0</v>
      </c>
      <c r="AB18" s="18">
        <f>AA18*hdgt_capex_adj</f>
        <v>0</v>
      </c>
      <c r="AC18" s="18">
        <v>0</v>
      </c>
      <c r="AD18" s="18">
        <v>0</v>
      </c>
      <c r="AE18" s="18">
        <f>AD18*fuel_adj</f>
        <v>0</v>
      </c>
      <c r="AF18" s="18">
        <f>AB18+AC18+AE18</f>
        <v>0</v>
      </c>
      <c r="AG18" s="18">
        <v>0</v>
      </c>
      <c r="AH18" s="18">
        <f>AG18-AJ18-AK18</f>
        <v>0</v>
      </c>
      <c r="AI18" s="18">
        <f>AH18*aero_capex_adj</f>
        <v>0</v>
      </c>
      <c r="AJ18" s="18">
        <v>0</v>
      </c>
      <c r="AK18" s="18">
        <v>0</v>
      </c>
      <c r="AL18" s="18">
        <f>AK18*fuel_adj</f>
        <v>0</v>
      </c>
      <c r="AM18" s="18">
        <f>AI18+AJ18+AL18</f>
        <v>0</v>
      </c>
      <c r="AN18" s="18">
        <f>IF(F18=0, 0, IF(F18=3, Z18, (Z18*F18*384+AG18*G18*32)/(F18*384+G18*32)))</f>
        <v>0</v>
      </c>
      <c r="AO18" s="18">
        <f>IF(F18=0, 0, IF(F18=3, AF18, (AF18*F18*384+AM18*G18*32)/(F18*384+G18*32)))</f>
        <v>0</v>
      </c>
      <c r="AP18" s="18">
        <v>150.739219755009</v>
      </c>
      <c r="AQ18" s="18">
        <f>AP18-AS18</f>
        <v>122.057330771304</v>
      </c>
      <c r="AR18" s="18">
        <f>AQ18*bess_capex_adj</f>
        <v>122.057330771304</v>
      </c>
      <c r="AS18" s="18">
        <v>28.681888983705008</v>
      </c>
      <c r="AT18" s="18">
        <f>AR18+AS18</f>
        <v>150.739219755009</v>
      </c>
      <c r="AU18" s="18">
        <v>3647.2017550158398</v>
      </c>
      <c r="AV18" s="18"/>
      <c r="AW18" s="18">
        <v>995.35040149174199</v>
      </c>
      <c r="AX18" s="18">
        <f>AW18*solar_capex_adj</f>
        <v>1327.133868655656</v>
      </c>
      <c r="AY18" s="18">
        <v>1693.6087990994199</v>
      </c>
      <c r="AZ18" s="18">
        <f>AY18*wind_capex_adj</f>
        <v>2822.6813318323666</v>
      </c>
      <c r="BA18" s="18">
        <v>0</v>
      </c>
      <c r="BB18" s="18">
        <f>BA18*hdgt_capex_adj</f>
        <v>0</v>
      </c>
      <c r="BC18" s="18">
        <v>0</v>
      </c>
      <c r="BD18" s="18">
        <f>BC18*aero_capex_adj</f>
        <v>0</v>
      </c>
      <c r="BE18" s="18">
        <v>958.24255442467995</v>
      </c>
      <c r="BF18" s="18">
        <f>BE18*bess_capex_adj</f>
        <v>958.24255442467995</v>
      </c>
      <c r="BG18" s="1">
        <v>1335153209.9168301</v>
      </c>
      <c r="BH18" s="1">
        <v>5541241972.9322901</v>
      </c>
      <c r="BI18" s="1">
        <v>542479035.44850898</v>
      </c>
      <c r="BJ18" s="1">
        <v>0</v>
      </c>
      <c r="BK18" s="1">
        <f>SUM(BG18:BJ18)/1000000</f>
        <v>7418.8742182976293</v>
      </c>
      <c r="BL18" s="1">
        <v>8.9942554474529199</v>
      </c>
      <c r="BM18" s="3">
        <f>0.815*BJ18/(BK18*1000)</f>
        <v>0</v>
      </c>
      <c r="BN18" s="24">
        <v>1112.51692274728</v>
      </c>
      <c r="BO18" s="1">
        <v>369</v>
      </c>
      <c r="BP18" s="1">
        <v>3040</v>
      </c>
      <c r="BQ18" s="24">
        <v>4611.9232000000002</v>
      </c>
      <c r="BR18" s="1">
        <v>760</v>
      </c>
      <c r="BS18" s="1">
        <v>190</v>
      </c>
      <c r="BT18" s="1">
        <v>0.33692045152217498</v>
      </c>
    </row>
    <row r="19" spans="1:72" s="1" customFormat="1" hidden="1" x14ac:dyDescent="0.25">
      <c r="A19" s="1">
        <v>68</v>
      </c>
      <c r="B19" s="24">
        <v>412.043304721217</v>
      </c>
      <c r="C19" s="24">
        <v>801.8</v>
      </c>
      <c r="D19" s="1">
        <v>1000</v>
      </c>
      <c r="E19" s="1">
        <v>4000</v>
      </c>
      <c r="F19" s="1">
        <v>0</v>
      </c>
      <c r="G19" s="1">
        <v>0</v>
      </c>
      <c r="H19" s="2">
        <f>SUM(BG19:BI19)/(BK19*1000000)</f>
        <v>1</v>
      </c>
      <c r="I19" s="3">
        <v>4.7374429223744201</v>
      </c>
      <c r="J19" s="18">
        <v>49.7161292419269</v>
      </c>
      <c r="K19" s="18">
        <f>(P19*BG19+U19*BH19+AP19*BI19+AN19*BJ19)/(BK19*(1000000))</f>
        <v>54.982433007318754</v>
      </c>
      <c r="L19" s="18">
        <f>(T19*BG19+Y19*BH19+AT19*BI19+AO19*BJ19)/(BK19*(1000000))</f>
        <v>70.422686743422702</v>
      </c>
      <c r="M19" s="18">
        <f>L19/K19</f>
        <v>1.2808215804864198</v>
      </c>
      <c r="N19" s="18">
        <f>J19*M19</f>
        <v>63.677491231311926</v>
      </c>
      <c r="O19" s="3">
        <v>51.751060297398702</v>
      </c>
      <c r="P19" s="18">
        <v>47.351434460156803</v>
      </c>
      <c r="Q19" s="18">
        <f>P19-S19</f>
        <v>43.853330250841502</v>
      </c>
      <c r="R19" s="18">
        <f>Q19*solar_capex_adj</f>
        <v>58.471107001122</v>
      </c>
      <c r="S19" s="18">
        <v>3.4981042093153007</v>
      </c>
      <c r="T19" s="18">
        <f>R19+S19</f>
        <v>61.969211210437301</v>
      </c>
      <c r="U19" s="18">
        <v>28.458500003603699</v>
      </c>
      <c r="V19" s="18">
        <f>U19-X19</f>
        <v>23.643232629079598</v>
      </c>
      <c r="W19" s="18">
        <f>V19*wind_capex_adj</f>
        <v>39.405387715132669</v>
      </c>
      <c r="X19" s="18">
        <v>4.815267374524101</v>
      </c>
      <c r="Y19" s="18">
        <f>W19+X19</f>
        <v>44.220655089656773</v>
      </c>
      <c r="Z19" s="18">
        <v>0</v>
      </c>
      <c r="AA19" s="18">
        <f>Z19-AC19-AD19</f>
        <v>0</v>
      </c>
      <c r="AB19" s="18">
        <f>AA19*hdgt_capex_adj</f>
        <v>0</v>
      </c>
      <c r="AC19" s="18">
        <v>0</v>
      </c>
      <c r="AD19" s="18">
        <v>0</v>
      </c>
      <c r="AE19" s="18">
        <f>AD19*fuel_adj</f>
        <v>0</v>
      </c>
      <c r="AF19" s="18">
        <f>AB19+AC19+AE19</f>
        <v>0</v>
      </c>
      <c r="AG19" s="18">
        <v>0</v>
      </c>
      <c r="AH19" s="18">
        <f>AG19-AJ19-AK19</f>
        <v>0</v>
      </c>
      <c r="AI19" s="18">
        <f>AH19*aero_capex_adj</f>
        <v>0</v>
      </c>
      <c r="AJ19" s="18">
        <v>0</v>
      </c>
      <c r="AK19" s="18">
        <v>0</v>
      </c>
      <c r="AL19" s="18">
        <f>AK19*fuel_adj</f>
        <v>0</v>
      </c>
      <c r="AM19" s="18">
        <f>AI19+AJ19+AL19</f>
        <v>0</v>
      </c>
      <c r="AN19" s="18">
        <f>IF(F19=0, 0, IF(F19=3, Z19, (Z19*F19*384+AG19*G19*32)/(F19*384+G19*32)))</f>
        <v>0</v>
      </c>
      <c r="AO19" s="18">
        <f>IF(F19=0, 0, IF(F19=3, AF19, (AF19*F19*384+AM19*G19*32)/(F19*384+G19*32)))</f>
        <v>0</v>
      </c>
      <c r="AP19" s="18">
        <v>5245.3688426598501</v>
      </c>
      <c r="AQ19" s="18">
        <f>AP19-AS19</f>
        <v>4216.9562360135797</v>
      </c>
      <c r="AR19" s="18">
        <f>AQ19*bess_capex_adj</f>
        <v>4216.9562360135797</v>
      </c>
      <c r="AS19" s="18">
        <v>1028.4126066462704</v>
      </c>
      <c r="AT19" s="18">
        <f>AR19+AS19</f>
        <v>5245.3688426598501</v>
      </c>
      <c r="AU19" s="18">
        <v>2444.5500734602001</v>
      </c>
      <c r="AV19" s="18"/>
      <c r="AW19" s="18">
        <v>501.82193383638298</v>
      </c>
      <c r="AX19" s="18">
        <f>AW19*solar_capex_adj</f>
        <v>669.09591178184394</v>
      </c>
      <c r="AY19" s="18">
        <v>976.50130930350394</v>
      </c>
      <c r="AZ19" s="18">
        <f>AY19*wind_capex_adj</f>
        <v>1627.5021821725065</v>
      </c>
      <c r="BA19" s="18">
        <v>0</v>
      </c>
      <c r="BB19" s="18">
        <f>BA19*hdgt_capex_adj</f>
        <v>0</v>
      </c>
      <c r="BC19" s="18">
        <v>0</v>
      </c>
      <c r="BD19" s="18">
        <f>BC19*aero_capex_adj</f>
        <v>0</v>
      </c>
      <c r="BE19" s="18">
        <v>966.22683032031296</v>
      </c>
      <c r="BF19" s="18">
        <f>BE19*bess_capex_adj</f>
        <v>966.22683032031296</v>
      </c>
      <c r="BG19" s="1">
        <v>1008011489.41108</v>
      </c>
      <c r="BH19" s="1">
        <v>3505983107.5574899</v>
      </c>
      <c r="BI19" s="1">
        <v>19398285.083551299</v>
      </c>
      <c r="BJ19" s="1">
        <v>0</v>
      </c>
      <c r="BK19" s="1">
        <f>SUM(BG19:BJ19)/1000000</f>
        <v>4533.3928820521214</v>
      </c>
      <c r="BL19" s="1">
        <v>0.27235962463699798</v>
      </c>
      <c r="BM19" s="3">
        <f>0.815*BJ19/(BK19*1000)</f>
        <v>0</v>
      </c>
      <c r="BN19" s="24">
        <v>556.25846137364397</v>
      </c>
      <c r="BO19" s="1">
        <v>211</v>
      </c>
      <c r="BP19" s="1">
        <v>3040</v>
      </c>
      <c r="BQ19" s="24">
        <v>4611.9232000000002</v>
      </c>
      <c r="BR19" s="1">
        <v>760</v>
      </c>
      <c r="BS19" s="1">
        <v>190</v>
      </c>
      <c r="BT19" s="1">
        <v>1.1954170772182599E-2</v>
      </c>
    </row>
    <row r="20" spans="1:72" s="1" customFormat="1" hidden="1" x14ac:dyDescent="0.25">
      <c r="A20" s="1">
        <v>70</v>
      </c>
      <c r="B20" s="24">
        <v>824.08660944243502</v>
      </c>
      <c r="C20" s="24">
        <v>801.8</v>
      </c>
      <c r="D20" s="1">
        <v>1000</v>
      </c>
      <c r="E20" s="1">
        <v>4000</v>
      </c>
      <c r="F20" s="1">
        <v>0</v>
      </c>
      <c r="G20" s="1">
        <v>0</v>
      </c>
      <c r="H20" s="2">
        <f>SUM(BG20:BI20)/(BK20*1000000)</f>
        <v>1</v>
      </c>
      <c r="I20" s="3">
        <v>19.977168949771599</v>
      </c>
      <c r="J20" s="18">
        <v>49.245836203993903</v>
      </c>
      <c r="K20" s="18">
        <f>(P20*BG20+U20*BH20+AP20*BI20+AN20*BJ20)/(BK20*(1000000))</f>
        <v>50.774609619117804</v>
      </c>
      <c r="L20" s="18">
        <f>(T20*BG20+Y20*BH20+AT20*BI20+AO20*BJ20)/(BK20*(1000000))</f>
        <v>65.954462347918152</v>
      </c>
      <c r="M20" s="18">
        <f>L20/K20</f>
        <v>1.2989654247008684</v>
      </c>
      <c r="N20" s="18">
        <f>J20*M20</f>
        <v>63.968638539470341</v>
      </c>
      <c r="O20" s="3">
        <v>63.314758632706798</v>
      </c>
      <c r="P20" s="18">
        <v>52.748812433390498</v>
      </c>
      <c r="Q20" s="18">
        <f>P20-S20</f>
        <v>48.836471855376601</v>
      </c>
      <c r="R20" s="18">
        <f>Q20*solar_capex_adj</f>
        <v>65.115295807168792</v>
      </c>
      <c r="S20" s="18">
        <v>3.9123405780138967</v>
      </c>
      <c r="T20" s="18">
        <f>R20+S20</f>
        <v>69.027636385182689</v>
      </c>
      <c r="U20" s="18">
        <v>28.298027863354498</v>
      </c>
      <c r="V20" s="18">
        <f>U20-X20</f>
        <v>23.492831637682301</v>
      </c>
      <c r="W20" s="18">
        <f>V20*wind_capex_adj</f>
        <v>39.154719396137168</v>
      </c>
      <c r="X20" s="18">
        <v>4.8051962256721978</v>
      </c>
      <c r="Y20" s="18">
        <f>W20+X20</f>
        <v>43.959915621809365</v>
      </c>
      <c r="Z20" s="18">
        <v>0</v>
      </c>
      <c r="AA20" s="18">
        <f>Z20-AC20-AD20</f>
        <v>0</v>
      </c>
      <c r="AB20" s="18">
        <f>AA20*hdgt_capex_adj</f>
        <v>0</v>
      </c>
      <c r="AC20" s="18">
        <v>0</v>
      </c>
      <c r="AD20" s="18">
        <v>0</v>
      </c>
      <c r="AE20" s="18">
        <f>AD20*fuel_adj</f>
        <v>0</v>
      </c>
      <c r="AF20" s="18">
        <f>AB20+AC20+AE20</f>
        <v>0</v>
      </c>
      <c r="AG20" s="18">
        <v>0</v>
      </c>
      <c r="AH20" s="18">
        <f>AG20-AJ20-AK20</f>
        <v>0</v>
      </c>
      <c r="AI20" s="18">
        <f>AH20*aero_capex_adj</f>
        <v>0</v>
      </c>
      <c r="AJ20" s="18">
        <v>0</v>
      </c>
      <c r="AK20" s="18">
        <v>0</v>
      </c>
      <c r="AL20" s="18">
        <f>AK20*fuel_adj</f>
        <v>0</v>
      </c>
      <c r="AM20" s="18">
        <f>AI20+AJ20+AL20</f>
        <v>0</v>
      </c>
      <c r="AN20" s="18">
        <f>IF(F20=0, 0, IF(F20=3, Z20, (Z20*F20*384+AG20*G20*32)/(F20*384+G20*32)))</f>
        <v>0</v>
      </c>
      <c r="AO20" s="18">
        <f>IF(F20=0, 0, IF(F20=3, AF20, (AF20*F20*384+AM20*G20*32)/(F20*384+G20*32)))</f>
        <v>0</v>
      </c>
      <c r="AP20" s="18">
        <v>363.42767753777599</v>
      </c>
      <c r="AQ20" s="18">
        <f>AP20-AS20</f>
        <v>292.65963379092199</v>
      </c>
      <c r="AR20" s="18">
        <f>AQ20*bess_capex_adj</f>
        <v>292.65963379092199</v>
      </c>
      <c r="AS20" s="18">
        <v>70.768043746854005</v>
      </c>
      <c r="AT20" s="18">
        <f>AR20+AS20</f>
        <v>363.42767753777599</v>
      </c>
      <c r="AU20" s="18">
        <v>2933.7653194254199</v>
      </c>
      <c r="AV20" s="18"/>
      <c r="AW20" s="18">
        <v>999.34956099926296</v>
      </c>
      <c r="AX20" s="18">
        <f>AW20*solar_capex_adj</f>
        <v>1332.4660813323505</v>
      </c>
      <c r="AY20" s="18">
        <v>972.32313791792103</v>
      </c>
      <c r="AZ20" s="18">
        <f>AY20*wind_capex_adj</f>
        <v>1620.5385631965351</v>
      </c>
      <c r="BA20" s="18">
        <v>0</v>
      </c>
      <c r="BB20" s="18">
        <f>BA20*hdgt_capex_adj</f>
        <v>0</v>
      </c>
      <c r="BC20" s="18">
        <v>0</v>
      </c>
      <c r="BD20" s="18">
        <f>BC20*aero_capex_adj</f>
        <v>0</v>
      </c>
      <c r="BE20" s="18">
        <v>962.09262050823804</v>
      </c>
      <c r="BF20" s="18">
        <f>BE20*bess_capex_adj</f>
        <v>962.09262050823804</v>
      </c>
      <c r="BG20" s="1">
        <v>1791560030.56969</v>
      </c>
      <c r="BH20" s="1">
        <v>3513537681.31144</v>
      </c>
      <c r="BI20" s="1">
        <v>241275144.34398001</v>
      </c>
      <c r="BJ20" s="1">
        <v>0</v>
      </c>
      <c r="BK20" s="1">
        <f>SUM(BG20:BJ20)/1000000</f>
        <v>5546.3728562251099</v>
      </c>
      <c r="BL20" s="1">
        <v>0.26495127323381501</v>
      </c>
      <c r="BM20" s="3">
        <f>0.815*BJ20/(BK20*1000)</f>
        <v>0</v>
      </c>
      <c r="BN20" s="24">
        <v>1112.51692274728</v>
      </c>
      <c r="BO20" s="1">
        <v>211</v>
      </c>
      <c r="BP20" s="1">
        <v>3040</v>
      </c>
      <c r="BQ20" s="24">
        <v>4611.9232000000002</v>
      </c>
      <c r="BR20" s="1">
        <v>760</v>
      </c>
      <c r="BS20" s="1">
        <v>190</v>
      </c>
      <c r="BT20" s="1">
        <v>0.148685528960323</v>
      </c>
    </row>
    <row r="21" spans="1:72" s="1" customFormat="1" hidden="1" x14ac:dyDescent="0.25">
      <c r="A21" s="1">
        <v>69</v>
      </c>
      <c r="B21" s="24">
        <v>618.06495708182604</v>
      </c>
      <c r="C21" s="24">
        <v>801.8</v>
      </c>
      <c r="D21" s="1">
        <v>1000</v>
      </c>
      <c r="E21" s="1">
        <v>4000</v>
      </c>
      <c r="F21" s="1">
        <v>0</v>
      </c>
      <c r="G21" s="1">
        <v>0</v>
      </c>
      <c r="H21" s="2">
        <f>SUM(BG21:BI21)/(BK21*1000000)</f>
        <v>1</v>
      </c>
      <c r="I21" s="3">
        <v>11.3470319634703</v>
      </c>
      <c r="J21" s="18">
        <v>49.388044825880598</v>
      </c>
      <c r="K21" s="18">
        <f>(P21*BG21+U21*BH21+AP21*BI21+AN21*BJ21)/(BK21*(1000000))</f>
        <v>51.519550617391296</v>
      </c>
      <c r="L21" s="18">
        <f>(T21*BG21+Y21*BH21+AT21*BI21+AO21*BJ21)/(BK21*(1000000))</f>
        <v>66.809966446070575</v>
      </c>
      <c r="M21" s="18">
        <f>L21/K21</f>
        <v>1.2967886102546426</v>
      </c>
      <c r="N21" s="18">
        <f>J21*M21</f>
        <v>64.0458540129477</v>
      </c>
      <c r="O21" s="3">
        <v>57.577565802465401</v>
      </c>
      <c r="P21" s="18">
        <v>49.860482865004997</v>
      </c>
      <c r="Q21" s="18">
        <f>P21-S21</f>
        <v>46.168953932860497</v>
      </c>
      <c r="R21" s="18">
        <f>Q21*solar_capex_adj</f>
        <v>61.558605243813993</v>
      </c>
      <c r="S21" s="18">
        <v>3.6915289321445002</v>
      </c>
      <c r="T21" s="18">
        <f>R21+S21</f>
        <v>65.250134175958493</v>
      </c>
      <c r="U21" s="18">
        <v>28.3675744937944</v>
      </c>
      <c r="V21" s="18">
        <f>U21-X21</f>
        <v>23.558263100731001</v>
      </c>
      <c r="W21" s="18">
        <f>V21*wind_capex_adj</f>
        <v>39.263771834551669</v>
      </c>
      <c r="X21" s="18">
        <v>4.8093113930633997</v>
      </c>
      <c r="Y21" s="18">
        <f>W21+X21</f>
        <v>44.073083227615072</v>
      </c>
      <c r="Z21" s="18">
        <v>0</v>
      </c>
      <c r="AA21" s="18">
        <f>Z21-AC21-AD21</f>
        <v>0</v>
      </c>
      <c r="AB21" s="18">
        <f>AA21*hdgt_capex_adj</f>
        <v>0</v>
      </c>
      <c r="AC21" s="18">
        <v>0</v>
      </c>
      <c r="AD21" s="18">
        <v>0</v>
      </c>
      <c r="AE21" s="18">
        <f>AD21*fuel_adj</f>
        <v>0</v>
      </c>
      <c r="AF21" s="18">
        <f>AB21+AC21+AE21</f>
        <v>0</v>
      </c>
      <c r="AG21" s="18">
        <v>0</v>
      </c>
      <c r="AH21" s="18">
        <f>AG21-AJ21-AK21</f>
        <v>0</v>
      </c>
      <c r="AI21" s="18">
        <f>AH21*aero_capex_adj</f>
        <v>0</v>
      </c>
      <c r="AJ21" s="18">
        <v>0</v>
      </c>
      <c r="AK21" s="18">
        <v>0</v>
      </c>
      <c r="AL21" s="18">
        <f>AK21*fuel_adj</f>
        <v>0</v>
      </c>
      <c r="AM21" s="18">
        <f>AI21+AJ21+AL21</f>
        <v>0</v>
      </c>
      <c r="AN21" s="18">
        <f>IF(F21=0, 0, IF(F21=3, Z21, (Z21*F21*384+AG21*G21*32)/(F21*384+G21*32)))</f>
        <v>0</v>
      </c>
      <c r="AO21" s="18">
        <f>IF(F21=0, 0, IF(F21=3, AF21, (AF21*F21*384+AM21*G21*32)/(F21*384+G21*32)))</f>
        <v>0</v>
      </c>
      <c r="AP21" s="18">
        <v>851.39386037303098</v>
      </c>
      <c r="AQ21" s="18">
        <f>AP21-AS21</f>
        <v>684.63876367165699</v>
      </c>
      <c r="AR21" s="18">
        <f>AQ21*bess_capex_adj</f>
        <v>684.63876367165699</v>
      </c>
      <c r="AS21" s="18">
        <v>166.75509670137399</v>
      </c>
      <c r="AT21" s="18">
        <f>AR21+AS21</f>
        <v>851.39386037303098</v>
      </c>
      <c r="AU21" s="18">
        <v>2689.1001731879901</v>
      </c>
      <c r="AV21" s="18"/>
      <c r="AW21" s="18">
        <v>750.95656863928298</v>
      </c>
      <c r="AX21" s="18">
        <f>AW21*solar_capex_adj</f>
        <v>1001.2754248523772</v>
      </c>
      <c r="AY21" s="18">
        <v>974.196918682871</v>
      </c>
      <c r="AZ21" s="18">
        <f>AY21*wind_capex_adj</f>
        <v>1623.6615311381183</v>
      </c>
      <c r="BA21" s="18">
        <v>0</v>
      </c>
      <c r="BB21" s="18">
        <f>BA21*hdgt_capex_adj</f>
        <v>0</v>
      </c>
      <c r="BC21" s="18">
        <v>0</v>
      </c>
      <c r="BD21" s="18">
        <f>BC21*aero_capex_adj</f>
        <v>0</v>
      </c>
      <c r="BE21" s="18">
        <v>963.946685865841</v>
      </c>
      <c r="BF21" s="18">
        <f>BE21*bess_capex_adj</f>
        <v>963.946685865841</v>
      </c>
      <c r="BG21" s="1">
        <v>1428754301.8923199</v>
      </c>
      <c r="BH21" s="1">
        <v>3510468187.9375701</v>
      </c>
      <c r="BI21" s="1">
        <v>104572274.466076</v>
      </c>
      <c r="BJ21" s="1">
        <v>0</v>
      </c>
      <c r="BK21" s="1">
        <f>SUM(BG21:BJ21)/1000000</f>
        <v>5043.7947642959662</v>
      </c>
      <c r="BL21" s="1">
        <v>0.243264539298888</v>
      </c>
      <c r="BM21" s="3">
        <f>0.815*BJ21/(BK21*1000)</f>
        <v>0</v>
      </c>
      <c r="BN21" s="24">
        <v>834.38769206046595</v>
      </c>
      <c r="BO21" s="1">
        <v>211</v>
      </c>
      <c r="BP21" s="1">
        <v>3040</v>
      </c>
      <c r="BQ21" s="24">
        <v>4611.9232000000002</v>
      </c>
      <c r="BR21" s="1">
        <v>760</v>
      </c>
      <c r="BS21" s="1">
        <v>190</v>
      </c>
      <c r="BT21" s="1">
        <v>6.4442543328896304E-2</v>
      </c>
    </row>
    <row r="22" spans="1:72" s="1" customFormat="1" hidden="1" x14ac:dyDescent="0.25">
      <c r="A22" s="1">
        <v>56</v>
      </c>
      <c r="B22" s="24">
        <v>206.02165236060799</v>
      </c>
      <c r="C22" s="24">
        <v>1801.19999999999</v>
      </c>
      <c r="D22" s="1">
        <v>1000</v>
      </c>
      <c r="E22" s="1">
        <v>4000</v>
      </c>
      <c r="F22" s="1">
        <v>0</v>
      </c>
      <c r="G22" s="1">
        <v>0</v>
      </c>
      <c r="H22" s="2">
        <f>SUM(BG22:BI22)/(BK22*1000000)</f>
        <v>1</v>
      </c>
      <c r="I22" s="3">
        <v>69.383561643835606</v>
      </c>
      <c r="J22" s="18">
        <v>45.867392351625497</v>
      </c>
      <c r="K22" s="18">
        <f>(P22*BG22+U22*BH22+AP22*BI22+AN22*BJ22)/(BK22*(1000000))</f>
        <v>45.994424996657635</v>
      </c>
      <c r="L22" s="18">
        <f>(T22*BG22+Y22*BH22+AT22*BI22+AO22*BJ22)/(BK22*(1000000))</f>
        <v>64.334578105738785</v>
      </c>
      <c r="M22" s="18">
        <f>L22/K22</f>
        <v>1.3987473071011087</v>
      </c>
      <c r="N22" s="18">
        <f>J22*M22</f>
        <v>64.156891535586155</v>
      </c>
      <c r="O22" s="3">
        <v>81.288142667521797</v>
      </c>
      <c r="P22" s="18">
        <v>69.105056874098395</v>
      </c>
      <c r="Q22" s="18">
        <f>P22-S22</f>
        <v>63.966469664206699</v>
      </c>
      <c r="R22" s="18">
        <f>Q22*solar_capex_adj</f>
        <v>85.288626218942255</v>
      </c>
      <c r="S22" s="18">
        <v>5.1385872098916963</v>
      </c>
      <c r="T22" s="18">
        <f>R22+S22</f>
        <v>90.427213428833952</v>
      </c>
      <c r="U22" s="18">
        <v>37.012843882651801</v>
      </c>
      <c r="V22" s="18">
        <f>U22-X22</f>
        <v>30.7133949251422</v>
      </c>
      <c r="W22" s="18">
        <f>V22*wind_capex_adj</f>
        <v>51.188991541903668</v>
      </c>
      <c r="X22" s="18">
        <v>6.2994489575096004</v>
      </c>
      <c r="Y22" s="18">
        <f>W22+X22</f>
        <v>57.488440499413272</v>
      </c>
      <c r="Z22" s="18">
        <v>0</v>
      </c>
      <c r="AA22" s="18">
        <f>Z22-AC22-AD22</f>
        <v>0</v>
      </c>
      <c r="AB22" s="18">
        <f>AA22*hdgt_capex_adj</f>
        <v>0</v>
      </c>
      <c r="AC22" s="18">
        <v>0</v>
      </c>
      <c r="AD22" s="18">
        <v>0</v>
      </c>
      <c r="AE22" s="18">
        <f>AD22*fuel_adj</f>
        <v>0</v>
      </c>
      <c r="AF22" s="18">
        <f>AB22+AC22+AE22</f>
        <v>0</v>
      </c>
      <c r="AG22" s="18">
        <v>0</v>
      </c>
      <c r="AH22" s="18">
        <f>AG22-AJ22-AK22</f>
        <v>0</v>
      </c>
      <c r="AI22" s="18">
        <f>AH22*aero_capex_adj</f>
        <v>0</v>
      </c>
      <c r="AJ22" s="18">
        <v>0</v>
      </c>
      <c r="AK22" s="18">
        <v>0</v>
      </c>
      <c r="AL22" s="18">
        <f>AK22*fuel_adj</f>
        <v>0</v>
      </c>
      <c r="AM22" s="18">
        <f>AI22+AJ22+AL22</f>
        <v>0</v>
      </c>
      <c r="AN22" s="18">
        <f>IF(F22=0, 0, IF(F22=3, Z22, (Z22*F22*384+AG22*G22*32)/(F22*384+G22*32)))</f>
        <v>0</v>
      </c>
      <c r="AO22" s="18">
        <f>IF(F22=0, 0, IF(F22=3, AF22, (AF22*F22*384+AM22*G22*32)/(F22*384+G22*32)))</f>
        <v>0</v>
      </c>
      <c r="AP22" s="18">
        <v>106.947471935739</v>
      </c>
      <c r="AQ22" s="18">
        <f>AP22-AS22</f>
        <v>86.589406251934406</v>
      </c>
      <c r="AR22" s="18">
        <f>AQ22*bess_capex_adj</f>
        <v>86.589406251934406</v>
      </c>
      <c r="AS22" s="18">
        <v>20.358065683804597</v>
      </c>
      <c r="AT22" s="18">
        <f>AR22+AS22</f>
        <v>106.947471935739</v>
      </c>
      <c r="AU22" s="18">
        <v>3386.83783253413</v>
      </c>
      <c r="AV22" s="18"/>
      <c r="AW22" s="18">
        <v>249.14860418742899</v>
      </c>
      <c r="AX22" s="18">
        <f>AW22*solar_capex_adj</f>
        <v>332.19813891657196</v>
      </c>
      <c r="AY22" s="18">
        <v>2178.2490370327801</v>
      </c>
      <c r="AZ22" s="18">
        <f>AY22*wind_capex_adj</f>
        <v>3630.4150617213004</v>
      </c>
      <c r="BA22" s="18">
        <v>0</v>
      </c>
      <c r="BB22" s="18">
        <f>BA22*hdgt_capex_adj</f>
        <v>0</v>
      </c>
      <c r="BC22" s="18">
        <v>0</v>
      </c>
      <c r="BD22" s="18">
        <f>BC22*aero_capex_adj</f>
        <v>0</v>
      </c>
      <c r="BE22" s="18">
        <v>959.44019131392099</v>
      </c>
      <c r="BF22" s="18">
        <f>BE22*bess_capex_adj</f>
        <v>959.44019131392099</v>
      </c>
      <c r="BG22" s="1">
        <v>343578362.69859302</v>
      </c>
      <c r="BH22" s="1">
        <v>6020410068.3266897</v>
      </c>
      <c r="BI22" s="1">
        <v>756852866.64962006</v>
      </c>
      <c r="BJ22" s="1">
        <v>0</v>
      </c>
      <c r="BK22" s="1">
        <f>SUM(BG22:BJ22)/1000000</f>
        <v>7120.8412976749032</v>
      </c>
      <c r="BL22" s="1">
        <v>14.331813597078799</v>
      </c>
      <c r="BM22" s="3">
        <f>0.815*BJ22/(BK22*1000)</f>
        <v>0</v>
      </c>
      <c r="BN22" s="24">
        <v>278.12923068682198</v>
      </c>
      <c r="BO22" s="1">
        <v>474</v>
      </c>
      <c r="BP22" s="1">
        <v>3040</v>
      </c>
      <c r="BQ22" s="24">
        <v>4611.9232000000002</v>
      </c>
      <c r="BR22" s="1">
        <v>760</v>
      </c>
      <c r="BS22" s="1">
        <v>190</v>
      </c>
      <c r="BT22" s="1">
        <v>0.46903214776817098</v>
      </c>
    </row>
    <row r="23" spans="1:72" s="1" customFormat="1" hidden="1" x14ac:dyDescent="0.25">
      <c r="A23" s="1">
        <v>7</v>
      </c>
      <c r="B23" s="24">
        <v>1236.12991416365</v>
      </c>
      <c r="C23" s="24">
        <v>1003.19999999999</v>
      </c>
      <c r="D23" s="1">
        <v>1000</v>
      </c>
      <c r="E23" s="1">
        <v>4000</v>
      </c>
      <c r="F23" s="1">
        <v>0</v>
      </c>
      <c r="G23" s="1">
        <v>0</v>
      </c>
      <c r="H23" s="2">
        <f>SUM(BG23:BI23)/(BK23*1000000)</f>
        <v>1</v>
      </c>
      <c r="I23" s="3">
        <v>56.929223744292202</v>
      </c>
      <c r="J23" s="18">
        <v>48.699046342757804</v>
      </c>
      <c r="K23" s="18">
        <f>(P23*BG23+U23*BH23+AP23*BI23+AN23*BJ23)/(BK23*(1000000))</f>
        <v>49.389308073493297</v>
      </c>
      <c r="L23" s="18">
        <f>(T23*BG23+Y23*BH23+AT23*BI23+AO23*BJ23)/(BK23*(1000000))</f>
        <v>65.091193947083141</v>
      </c>
      <c r="M23" s="18">
        <f>L23/K23</f>
        <v>1.3179207501798729</v>
      </c>
      <c r="N23" s="18">
        <f>J23*M23</f>
        <v>64.181483689091763</v>
      </c>
      <c r="O23" s="3">
        <v>80.988058714997806</v>
      </c>
      <c r="P23" s="18">
        <v>69.541420772944093</v>
      </c>
      <c r="Q23" s="18">
        <f>P23-S23</f>
        <v>64.364076960227493</v>
      </c>
      <c r="R23" s="18">
        <f>Q23*solar_capex_adj</f>
        <v>85.818769280303314</v>
      </c>
      <c r="S23" s="18">
        <v>5.1773438127166003</v>
      </c>
      <c r="T23" s="18">
        <f>R23+S23</f>
        <v>90.996113093019915</v>
      </c>
      <c r="U23" s="18">
        <v>28.18948795447</v>
      </c>
      <c r="V23" s="18">
        <f>U23-X23</f>
        <v>23.386494660167902</v>
      </c>
      <c r="W23" s="18">
        <f>V23*wind_capex_adj</f>
        <v>38.977491100279835</v>
      </c>
      <c r="X23" s="18">
        <v>4.8029932943020981</v>
      </c>
      <c r="Y23" s="18">
        <f>W23+X23</f>
        <v>43.780484394581933</v>
      </c>
      <c r="Z23" s="18">
        <v>0</v>
      </c>
      <c r="AA23" s="18">
        <f>Z23-AC23-AD23</f>
        <v>0</v>
      </c>
      <c r="AB23" s="18">
        <f>AA23*hdgt_capex_adj</f>
        <v>0</v>
      </c>
      <c r="AC23" s="18">
        <v>0</v>
      </c>
      <c r="AD23" s="18">
        <v>0</v>
      </c>
      <c r="AE23" s="18">
        <f>AD23*fuel_adj</f>
        <v>0</v>
      </c>
      <c r="AF23" s="18">
        <f>AB23+AC23+AE23</f>
        <v>0</v>
      </c>
      <c r="AG23" s="18">
        <v>0</v>
      </c>
      <c r="AH23" s="18">
        <f>AG23-AJ23-AK23</f>
        <v>0</v>
      </c>
      <c r="AI23" s="18">
        <f>AH23*aero_capex_adj</f>
        <v>0</v>
      </c>
      <c r="AJ23" s="18">
        <v>0</v>
      </c>
      <c r="AK23" s="18">
        <v>0</v>
      </c>
      <c r="AL23" s="18">
        <f>AK23*fuel_adj</f>
        <v>0</v>
      </c>
      <c r="AM23" s="18">
        <f>AI23+AJ23+AL23</f>
        <v>0</v>
      </c>
      <c r="AN23" s="18">
        <f>IF(F23=0, 0, IF(F23=3, Z23, (Z23*F23*384+AG23*G23*32)/(F23*384+G23*32)))</f>
        <v>0</v>
      </c>
      <c r="AO23" s="18">
        <f>IF(F23=0, 0, IF(F23=3, AF23, (AF23*F23*384+AM23*G23*32)/(F23*384+G23*32)))</f>
        <v>0</v>
      </c>
      <c r="AP23" s="18">
        <v>125.08828710044</v>
      </c>
      <c r="AQ23" s="18">
        <f>AP23-AS23</f>
        <v>101.458704964191</v>
      </c>
      <c r="AR23" s="18">
        <f>AQ23*bess_capex_adj</f>
        <v>101.458704964191</v>
      </c>
      <c r="AS23" s="18">
        <v>23.629582136248999</v>
      </c>
      <c r="AT23" s="18">
        <f>AR23+AS23</f>
        <v>125.08828710044</v>
      </c>
      <c r="AU23" s="18">
        <v>3662.70561916002</v>
      </c>
      <c r="AV23" s="18"/>
      <c r="AW23" s="18">
        <v>1492.9236474495001</v>
      </c>
      <c r="AX23" s="18">
        <f>AW23*solar_capex_adj</f>
        <v>1990.564863266</v>
      </c>
      <c r="AY23" s="18">
        <v>1211.60485314738</v>
      </c>
      <c r="AZ23" s="18">
        <f>AY23*wind_capex_adj</f>
        <v>2019.3414219123001</v>
      </c>
      <c r="BA23" s="18">
        <v>0</v>
      </c>
      <c r="BB23" s="18">
        <f>BA23*hdgt_capex_adj</f>
        <v>0</v>
      </c>
      <c r="BC23" s="18">
        <v>0</v>
      </c>
      <c r="BD23" s="18">
        <f>BC23*aero_capex_adj</f>
        <v>0</v>
      </c>
      <c r="BE23" s="18">
        <v>958.17711856313394</v>
      </c>
      <c r="BF23" s="18">
        <f>BE23*bess_capex_adj</f>
        <v>958.17711856313394</v>
      </c>
      <c r="BG23" s="1">
        <v>1996176372.77952</v>
      </c>
      <c r="BH23" s="1">
        <v>4398084927.5816002</v>
      </c>
      <c r="BI23" s="1">
        <v>700292643.07267797</v>
      </c>
      <c r="BJ23" s="1">
        <v>0</v>
      </c>
      <c r="BK23" s="1">
        <f>SUM(BG23:BJ23)/1000000</f>
        <v>7094.5539434337979</v>
      </c>
      <c r="BL23" s="1">
        <v>4.5114563731656503</v>
      </c>
      <c r="BM23" s="3">
        <f>0.815*BJ23/(BK23*1000)</f>
        <v>0</v>
      </c>
      <c r="BN23" s="24">
        <v>1668.7753841209301</v>
      </c>
      <c r="BO23" s="1">
        <v>264</v>
      </c>
      <c r="BP23" s="1">
        <v>3040</v>
      </c>
      <c r="BQ23" s="24">
        <v>4611.9232000000002</v>
      </c>
      <c r="BR23" s="1">
        <v>760</v>
      </c>
      <c r="BS23" s="1">
        <v>190</v>
      </c>
      <c r="BT23" s="1">
        <v>0.43348797405523098</v>
      </c>
    </row>
    <row r="24" spans="1:72" s="1" customFormat="1" hidden="1" x14ac:dyDescent="0.25">
      <c r="A24" s="1">
        <v>71</v>
      </c>
      <c r="B24" s="24">
        <v>1030.10826180304</v>
      </c>
      <c r="C24" s="24">
        <v>801.8</v>
      </c>
      <c r="D24" s="1">
        <v>1000</v>
      </c>
      <c r="E24" s="1">
        <v>4000</v>
      </c>
      <c r="F24" s="1">
        <v>0</v>
      </c>
      <c r="G24" s="1">
        <v>0</v>
      </c>
      <c r="H24" s="2">
        <f>SUM(BG24:BI24)/(BK24*1000000)</f>
        <v>1</v>
      </c>
      <c r="I24" s="3">
        <v>33.002283105022798</v>
      </c>
      <c r="J24" s="18">
        <v>49.4097002968753</v>
      </c>
      <c r="K24" s="18">
        <f>(P24*BG24+U24*BH24+AP24*BI24+AN24*BJ24)/(BK24*(1000000))</f>
        <v>50.690043928943709</v>
      </c>
      <c r="L24" s="18">
        <f>(T24*BG24+Y24*BH24+AT24*BI24+AO24*BJ24)/(BK24*(1000000))</f>
        <v>65.846602638450733</v>
      </c>
      <c r="M24" s="18">
        <f>L24/K24</f>
        <v>1.2990046473574413</v>
      </c>
      <c r="N24" s="18">
        <f>J24*M24</f>
        <v>64.183430310179361</v>
      </c>
      <c r="O24" s="3">
        <v>68.551177622877802</v>
      </c>
      <c r="P24" s="18">
        <v>56.7424251486337</v>
      </c>
      <c r="Q24" s="18">
        <f>P24-S24</f>
        <v>52.5276464534493</v>
      </c>
      <c r="R24" s="18">
        <f>Q24*solar_capex_adj</f>
        <v>70.0368619379324</v>
      </c>
      <c r="S24" s="18">
        <v>4.2147786951843997</v>
      </c>
      <c r="T24" s="18">
        <f>R24+S24</f>
        <v>74.251640633116807</v>
      </c>
      <c r="U24" s="18">
        <v>28.244936748457</v>
      </c>
      <c r="V24" s="18">
        <f>U24-X24</f>
        <v>23.442385340027901</v>
      </c>
      <c r="W24" s="18">
        <f>V24*wind_capex_adj</f>
        <v>39.070642233379836</v>
      </c>
      <c r="X24" s="18">
        <v>4.8025514084290997</v>
      </c>
      <c r="Y24" s="18">
        <f>W24+X24</f>
        <v>43.873193641808939</v>
      </c>
      <c r="Z24" s="18">
        <v>0</v>
      </c>
      <c r="AA24" s="18">
        <f>Z24-AC24-AD24</f>
        <v>0</v>
      </c>
      <c r="AB24" s="18">
        <f>AA24*hdgt_capex_adj</f>
        <v>0</v>
      </c>
      <c r="AC24" s="18">
        <v>0</v>
      </c>
      <c r="AD24" s="18">
        <v>0</v>
      </c>
      <c r="AE24" s="18">
        <f>AD24*fuel_adj</f>
        <v>0</v>
      </c>
      <c r="AF24" s="18">
        <f>AB24+AC24+AE24</f>
        <v>0</v>
      </c>
      <c r="AG24" s="18">
        <v>0</v>
      </c>
      <c r="AH24" s="18">
        <f>AG24-AJ24-AK24</f>
        <v>0</v>
      </c>
      <c r="AI24" s="18">
        <f>AH24*aero_capex_adj</f>
        <v>0</v>
      </c>
      <c r="AJ24" s="18">
        <v>0</v>
      </c>
      <c r="AK24" s="18">
        <v>0</v>
      </c>
      <c r="AL24" s="18">
        <f>AK24*fuel_adj</f>
        <v>0</v>
      </c>
      <c r="AM24" s="18">
        <f>AI24+AJ24+AL24</f>
        <v>0</v>
      </c>
      <c r="AN24" s="18">
        <f>IF(F24=0, 0, IF(F24=3, Z24, (Z24*F24*384+AG24*G24*32)/(F24*384+G24*32)))</f>
        <v>0</v>
      </c>
      <c r="AO24" s="18">
        <f>IF(F24=0, 0, IF(F24=3, AF24, (AF24*F24*384+AM24*G24*32)/(F24*384+G24*32)))</f>
        <v>0</v>
      </c>
      <c r="AP24" s="18">
        <v>205.46585913457</v>
      </c>
      <c r="AQ24" s="18">
        <f>AP24-AS24</f>
        <v>165.662419830142</v>
      </c>
      <c r="AR24" s="18">
        <f>AQ24*bess_capex_adj</f>
        <v>165.662419830142</v>
      </c>
      <c r="AS24" s="18">
        <v>39.803439304427997</v>
      </c>
      <c r="AT24" s="18">
        <f>AR24+AS24</f>
        <v>205.46585913457</v>
      </c>
      <c r="AU24" s="18">
        <v>3178.5160204184399</v>
      </c>
      <c r="AV24" s="18"/>
      <c r="AW24" s="18">
        <v>1247.1910282573899</v>
      </c>
      <c r="AX24" s="18">
        <f>AW24*solar_capex_adj</f>
        <v>1662.9213710098531</v>
      </c>
      <c r="AY24" s="18">
        <v>970.76958173933497</v>
      </c>
      <c r="AZ24" s="18">
        <f>AY24*wind_capex_adj</f>
        <v>1617.9493028988916</v>
      </c>
      <c r="BA24" s="18">
        <v>0</v>
      </c>
      <c r="BB24" s="18">
        <f>BA24*hdgt_capex_adj</f>
        <v>0</v>
      </c>
      <c r="BC24" s="18">
        <v>0</v>
      </c>
      <c r="BD24" s="18">
        <f>BC24*aero_capex_adj</f>
        <v>0</v>
      </c>
      <c r="BE24" s="18">
        <v>960.55541042172001</v>
      </c>
      <c r="BF24" s="18">
        <f>BE24*bess_capex_adj</f>
        <v>960.55541042172001</v>
      </c>
      <c r="BG24" s="1">
        <v>2060400107.1645501</v>
      </c>
      <c r="BH24" s="1">
        <v>3515453219.1757798</v>
      </c>
      <c r="BI24" s="1">
        <v>429229833.42375898</v>
      </c>
      <c r="BJ24" s="1">
        <v>0</v>
      </c>
      <c r="BK24" s="1">
        <f>SUM(BG24:BJ24)/1000000</f>
        <v>6005.0831597640899</v>
      </c>
      <c r="BL24" s="1">
        <v>0.86857922209303595</v>
      </c>
      <c r="BM24" s="3">
        <f>0.815*BJ24/(BK24*1000)</f>
        <v>0</v>
      </c>
      <c r="BN24" s="24">
        <v>1390.6461534341099</v>
      </c>
      <c r="BO24" s="1">
        <v>211</v>
      </c>
      <c r="BP24" s="1">
        <v>3040</v>
      </c>
      <c r="BQ24" s="24">
        <v>4611.9232000000002</v>
      </c>
      <c r="BR24" s="1">
        <v>760</v>
      </c>
      <c r="BS24" s="1">
        <v>190</v>
      </c>
      <c r="BT24" s="1">
        <v>0.26518352806745299</v>
      </c>
    </row>
    <row r="25" spans="1:72" s="1" customFormat="1" hidden="1" x14ac:dyDescent="0.25">
      <c r="A25" s="1">
        <v>46</v>
      </c>
      <c r="B25" s="24">
        <v>618.06495708182604</v>
      </c>
      <c r="C25" s="24">
        <v>1603.6</v>
      </c>
      <c r="D25" s="1">
        <v>1000</v>
      </c>
      <c r="E25" s="1">
        <v>4000</v>
      </c>
      <c r="F25" s="1">
        <v>0</v>
      </c>
      <c r="G25" s="1">
        <v>0</v>
      </c>
      <c r="H25" s="2">
        <f>SUM(BG25:BI25)/(BK25*1000000)</f>
        <v>1</v>
      </c>
      <c r="I25" s="3">
        <v>70.742009132420094</v>
      </c>
      <c r="J25" s="18">
        <v>46.784898763812599</v>
      </c>
      <c r="K25" s="18">
        <f>(P25*BG25+U25*BH25+AP25*BI25+AN25*BJ25)/(BK25*(1000000))</f>
        <v>46.971657363032229</v>
      </c>
      <c r="L25" s="18">
        <f>(T25*BG25+Y25*BH25+AT25*BI25+AO25*BJ25)/(BK25*(1000000))</f>
        <v>64.627779048501964</v>
      </c>
      <c r="M25" s="18">
        <f>L25/K25</f>
        <v>1.3758888375815648</v>
      </c>
      <c r="N25" s="18">
        <f>J25*M25</f>
        <v>64.370819976513303</v>
      </c>
      <c r="O25" s="3">
        <v>85.000668178315394</v>
      </c>
      <c r="P25" s="18">
        <v>71.080381364999397</v>
      </c>
      <c r="Q25" s="18">
        <f>P25-S25</f>
        <v>65.788915986353899</v>
      </c>
      <c r="R25" s="18">
        <f>Q25*solar_capex_adj</f>
        <v>87.718554648471866</v>
      </c>
      <c r="S25" s="18">
        <v>5.2914653786454977</v>
      </c>
      <c r="T25" s="18">
        <f>R25+S25</f>
        <v>93.010020027117363</v>
      </c>
      <c r="U25" s="18">
        <v>34.060534413099802</v>
      </c>
      <c r="V25" s="18">
        <f>U25-X25</f>
        <v>28.257663987552299</v>
      </c>
      <c r="W25" s="18">
        <f>V25*wind_capex_adj</f>
        <v>47.0961066459205</v>
      </c>
      <c r="X25" s="18">
        <v>5.8028704255475034</v>
      </c>
      <c r="Y25" s="18">
        <f>W25+X25</f>
        <v>52.898977071468003</v>
      </c>
      <c r="Z25" s="18">
        <v>0</v>
      </c>
      <c r="AA25" s="18">
        <f>Z25-AC25-AD25</f>
        <v>0</v>
      </c>
      <c r="AB25" s="18">
        <f>AA25*hdgt_capex_adj</f>
        <v>0</v>
      </c>
      <c r="AC25" s="18">
        <v>0</v>
      </c>
      <c r="AD25" s="18">
        <v>0</v>
      </c>
      <c r="AE25" s="18">
        <f>AD25*fuel_adj</f>
        <v>0</v>
      </c>
      <c r="AF25" s="18">
        <f>AB25+AC25+AE25</f>
        <v>0</v>
      </c>
      <c r="AG25" s="18">
        <v>0</v>
      </c>
      <c r="AH25" s="18">
        <f>AG25-AJ25-AK25</f>
        <v>0</v>
      </c>
      <c r="AI25" s="18">
        <f>AH25*aero_capex_adj</f>
        <v>0</v>
      </c>
      <c r="AJ25" s="18">
        <v>0</v>
      </c>
      <c r="AK25" s="18">
        <v>0</v>
      </c>
      <c r="AL25" s="18">
        <f>AK25*fuel_adj</f>
        <v>0</v>
      </c>
      <c r="AM25" s="18">
        <f>AI25+AJ25+AL25</f>
        <v>0</v>
      </c>
      <c r="AN25" s="18">
        <f>IF(F25=0, 0, IF(F25=3, Z25, (Z25*F25*384+AG25*G25*32)/(F25*384+G25*32)))</f>
        <v>0</v>
      </c>
      <c r="AO25" s="18">
        <f>IF(F25=0, 0, IF(F25=3, AF25, (AF25*F25*384+AM25*G25*32)/(F25*384+G25*32)))</f>
        <v>0</v>
      </c>
      <c r="AP25" s="18">
        <v>127.963672914746</v>
      </c>
      <c r="AQ25" s="18">
        <f>AP25-AS25</f>
        <v>103.584147933645</v>
      </c>
      <c r="AR25" s="18">
        <f>AQ25*bess_capex_adj</f>
        <v>103.584147933645</v>
      </c>
      <c r="AS25" s="18">
        <v>24.379524981101</v>
      </c>
      <c r="AT25" s="18">
        <f>AR25+AS25</f>
        <v>127.963672914746</v>
      </c>
      <c r="AU25" s="18">
        <v>3641.7082886872799</v>
      </c>
      <c r="AV25" s="18"/>
      <c r="AW25" s="18">
        <v>746.53097793418999</v>
      </c>
      <c r="AX25" s="18">
        <f>AW25*solar_capex_adj</f>
        <v>995.37463724558665</v>
      </c>
      <c r="AY25" s="18">
        <v>1936.91142411229</v>
      </c>
      <c r="AZ25" s="18">
        <f>AY25*wind_capex_adj</f>
        <v>3228.1857068538166</v>
      </c>
      <c r="BA25" s="18">
        <v>0</v>
      </c>
      <c r="BB25" s="18">
        <f>BA25*hdgt_capex_adj</f>
        <v>0</v>
      </c>
      <c r="BC25" s="18">
        <v>0</v>
      </c>
      <c r="BD25" s="18">
        <f>BC25*aero_capex_adj</f>
        <v>0</v>
      </c>
      <c r="BE25" s="18">
        <v>958.26588664078997</v>
      </c>
      <c r="BF25" s="18">
        <f>BE25*bess_capex_adj</f>
        <v>958.26588664078997</v>
      </c>
      <c r="BG25" s="1">
        <v>996672028.68524396</v>
      </c>
      <c r="BH25" s="1">
        <v>5818520143.0728302</v>
      </c>
      <c r="BI25" s="1">
        <v>630866360.66235399</v>
      </c>
      <c r="BJ25" s="1">
        <v>0</v>
      </c>
      <c r="BK25" s="1">
        <f>SUM(BG25:BJ25)/1000000</f>
        <v>7446.0585324204276</v>
      </c>
      <c r="BL25" s="1">
        <v>12.437433512638901</v>
      </c>
      <c r="BM25" s="3">
        <f>0.815*BJ25/(BK25*1000)</f>
        <v>0</v>
      </c>
      <c r="BN25" s="24">
        <v>834.38769206046595</v>
      </c>
      <c r="BO25" s="1">
        <v>422</v>
      </c>
      <c r="BP25" s="1">
        <v>3040</v>
      </c>
      <c r="BQ25" s="24">
        <v>4611.9232000000002</v>
      </c>
      <c r="BR25" s="1">
        <v>760</v>
      </c>
      <c r="BS25" s="1">
        <v>190</v>
      </c>
      <c r="BT25" s="1">
        <v>0.39139255230028702</v>
      </c>
    </row>
    <row r="26" spans="1:72" s="1" customFormat="1" hidden="1" x14ac:dyDescent="0.25">
      <c r="A26" s="1">
        <v>22</v>
      </c>
      <c r="B26" s="24">
        <v>1236.12991416365</v>
      </c>
      <c r="C26" s="24">
        <v>1200.8</v>
      </c>
      <c r="D26" s="1">
        <v>1000</v>
      </c>
      <c r="E26" s="1">
        <v>4000</v>
      </c>
      <c r="F26" s="1">
        <v>0</v>
      </c>
      <c r="G26" s="1">
        <v>0</v>
      </c>
      <c r="H26" s="2">
        <f>SUM(BG26:BI26)/(BK26*1000000)</f>
        <v>1</v>
      </c>
      <c r="I26" s="3">
        <v>73.002283105022798</v>
      </c>
      <c r="J26" s="18">
        <v>48.681060367911499</v>
      </c>
      <c r="K26" s="18">
        <f>(P26*BG26+U26*BH26+AP26*BI26+AN26*BJ26)/(BK26*(1000000))</f>
        <v>49.172590598868005</v>
      </c>
      <c r="L26" s="18">
        <f>(T26*BG26+Y26*BH26+AT26*BI26+AO26*BJ26)/(BK26*(1000000))</f>
        <v>65.660727099450966</v>
      </c>
      <c r="M26" s="18">
        <f>L26/K26</f>
        <v>1.335311528226917</v>
      </c>
      <c r="N26" s="18">
        <f>J26*M26</f>
        <v>65.004381115582703</v>
      </c>
      <c r="O26" s="3">
        <v>86.395996408989205</v>
      </c>
      <c r="P26" s="18">
        <v>78.025206805147803</v>
      </c>
      <c r="Q26" s="18">
        <f>P26-S26</f>
        <v>72.211068349187897</v>
      </c>
      <c r="R26" s="18">
        <f>Q26*solar_capex_adj</f>
        <v>96.281424465583854</v>
      </c>
      <c r="S26" s="18">
        <v>5.8141384559599061</v>
      </c>
      <c r="T26" s="18">
        <f>R26+S26</f>
        <v>102.09556292154376</v>
      </c>
      <c r="U26" s="18">
        <v>28.808952389553699</v>
      </c>
      <c r="V26" s="18">
        <f>U26-X26</f>
        <v>23.896491275790002</v>
      </c>
      <c r="W26" s="18">
        <f>V26*wind_capex_adj</f>
        <v>39.827485459650006</v>
      </c>
      <c r="X26" s="18">
        <v>4.9124611137636975</v>
      </c>
      <c r="Y26" s="18">
        <f>W26+X26</f>
        <v>44.739946573413704</v>
      </c>
      <c r="Z26" s="18">
        <v>0</v>
      </c>
      <c r="AA26" s="18">
        <f>Z26-AC26-AD26</f>
        <v>0</v>
      </c>
      <c r="AB26" s="18">
        <f>AA26*hdgt_capex_adj</f>
        <v>0</v>
      </c>
      <c r="AC26" s="18">
        <v>0</v>
      </c>
      <c r="AD26" s="18">
        <v>0</v>
      </c>
      <c r="AE26" s="18">
        <f>AD26*fuel_adj</f>
        <v>0</v>
      </c>
      <c r="AF26" s="18">
        <f>AB26+AC26+AE26</f>
        <v>0</v>
      </c>
      <c r="AG26" s="18">
        <v>0</v>
      </c>
      <c r="AH26" s="18">
        <f>AG26-AJ26-AK26</f>
        <v>0</v>
      </c>
      <c r="AI26" s="18">
        <f>AH26*aero_capex_adj</f>
        <v>0</v>
      </c>
      <c r="AJ26" s="18">
        <v>0</v>
      </c>
      <c r="AK26" s="18">
        <v>0</v>
      </c>
      <c r="AL26" s="18">
        <f>AK26*fuel_adj</f>
        <v>0</v>
      </c>
      <c r="AM26" s="18">
        <f>AI26+AJ26+AL26</f>
        <v>0</v>
      </c>
      <c r="AN26" s="18">
        <f>IF(F26=0, 0, IF(F26=3, Z26, (Z26*F26*384+AG26*G26*32)/(F26*384+G26*32)))</f>
        <v>0</v>
      </c>
      <c r="AO26" s="18">
        <f>IF(F26=0, 0, IF(F26=3, AF26, (AF26*F26*384+AM26*G26*32)/(F26*384+G26*32)))</f>
        <v>0</v>
      </c>
      <c r="AP26" s="18">
        <v>132.30438608938999</v>
      </c>
      <c r="AQ26" s="18">
        <f>AP26-AS26</f>
        <v>107.28594930841101</v>
      </c>
      <c r="AR26" s="18">
        <f>AQ26*bess_capex_adj</f>
        <v>107.28594930841101</v>
      </c>
      <c r="AS26" s="18">
        <v>25.018436780978988</v>
      </c>
      <c r="AT26" s="18">
        <f>AR26+AS26</f>
        <v>132.30438608938999</v>
      </c>
      <c r="AU26" s="18">
        <v>3897.6006440606302</v>
      </c>
      <c r="AV26" s="18"/>
      <c r="AW26" s="18">
        <v>1491.4869527242499</v>
      </c>
      <c r="AX26" s="18">
        <f>AW26*solar_capex_adj</f>
        <v>1988.6492702989999</v>
      </c>
      <c r="AY26" s="18">
        <v>1448.85866146442</v>
      </c>
      <c r="AZ26" s="18">
        <f>AY26*wind_capex_adj</f>
        <v>2414.7644357740337</v>
      </c>
      <c r="BA26" s="18">
        <v>0</v>
      </c>
      <c r="BB26" s="18">
        <f>BA26*hdgt_capex_adj</f>
        <v>0</v>
      </c>
      <c r="BC26" s="18">
        <v>0</v>
      </c>
      <c r="BD26" s="18">
        <f>BC26*aero_capex_adj</f>
        <v>0</v>
      </c>
      <c r="BE26" s="18">
        <v>957.25502987196103</v>
      </c>
      <c r="BF26" s="18">
        <f>BE26*bess_capex_adj</f>
        <v>957.25502987196103</v>
      </c>
      <c r="BG26" s="1">
        <v>1777890865.2313299</v>
      </c>
      <c r="BH26" s="1">
        <v>5146729677.1026402</v>
      </c>
      <c r="BI26" s="1">
        <v>643668743.093485</v>
      </c>
      <c r="BJ26" s="1">
        <v>0</v>
      </c>
      <c r="BK26" s="1">
        <f>SUM(BG26:BJ26)/1000000</f>
        <v>7568.2892854274551</v>
      </c>
      <c r="BL26" s="1">
        <v>8.8167285158319899</v>
      </c>
      <c r="BM26" s="3">
        <f>0.815*BJ26/(BK26*1000)</f>
        <v>0</v>
      </c>
      <c r="BN26" s="24">
        <v>1668.7753841209301</v>
      </c>
      <c r="BO26" s="1">
        <v>316</v>
      </c>
      <c r="BP26" s="1">
        <v>3040</v>
      </c>
      <c r="BQ26" s="24">
        <v>4611.9232000000002</v>
      </c>
      <c r="BR26" s="1">
        <v>760</v>
      </c>
      <c r="BS26" s="1">
        <v>190</v>
      </c>
      <c r="BT26" s="1">
        <v>0.39927763526570098</v>
      </c>
    </row>
    <row r="27" spans="1:72" s="1" customFormat="1" hidden="1" x14ac:dyDescent="0.25">
      <c r="A27" s="1">
        <v>72</v>
      </c>
      <c r="B27" s="24">
        <v>1236.12991416365</v>
      </c>
      <c r="C27" s="24">
        <v>801.8</v>
      </c>
      <c r="D27" s="1">
        <v>1000</v>
      </c>
      <c r="E27" s="1">
        <v>4000</v>
      </c>
      <c r="F27" s="1">
        <v>0</v>
      </c>
      <c r="G27" s="1">
        <v>0</v>
      </c>
      <c r="H27" s="2">
        <f>SUM(BG27:BI27)/(BK27*1000000)</f>
        <v>1</v>
      </c>
      <c r="I27" s="3">
        <v>44.874429223744201</v>
      </c>
      <c r="J27" s="18">
        <v>50.1233685055251</v>
      </c>
      <c r="K27" s="18">
        <f>(P27*BG27+U27*BH27+AP27*BI27+AN27*BJ27)/(BK27*(1000000))</f>
        <v>51.05298423031175</v>
      </c>
      <c r="L27" s="18">
        <f>(T27*BG27+Y27*BH27+AT27*BI27+AO27*BJ27)/(BK27*(1000000))</f>
        <v>66.313938233785123</v>
      </c>
      <c r="M27" s="18">
        <f>L27/K27</f>
        <v>1.2989238383133042</v>
      </c>
      <c r="N27" s="18">
        <f>J27*M27</f>
        <v>65.106438208388852</v>
      </c>
      <c r="O27" s="3">
        <v>73.131779485345305</v>
      </c>
      <c r="P27" s="18">
        <v>62.705922611763597</v>
      </c>
      <c r="Q27" s="18">
        <f>P27-S27</f>
        <v>58.042359305836101</v>
      </c>
      <c r="R27" s="18">
        <f>Q27*solar_capex_adj</f>
        <v>77.389812407781463</v>
      </c>
      <c r="S27" s="18">
        <v>4.6635633059274966</v>
      </c>
      <c r="T27" s="18">
        <f>R27+S27</f>
        <v>82.053375713708959</v>
      </c>
      <c r="U27" s="18">
        <v>28.203628471051999</v>
      </c>
      <c r="V27" s="18">
        <f>U27-X27</f>
        <v>23.402728094017199</v>
      </c>
      <c r="W27" s="18">
        <f>V27*wind_capex_adj</f>
        <v>39.004546823361999</v>
      </c>
      <c r="X27" s="18">
        <v>4.8009003770348002</v>
      </c>
      <c r="Y27" s="18">
        <f>W27+X27</f>
        <v>43.805447200396799</v>
      </c>
      <c r="Z27" s="18">
        <v>0</v>
      </c>
      <c r="AA27" s="18">
        <f>Z27-AC27-AD27</f>
        <v>0</v>
      </c>
      <c r="AB27" s="18">
        <f>AA27*hdgt_capex_adj</f>
        <v>0</v>
      </c>
      <c r="AC27" s="18">
        <v>0</v>
      </c>
      <c r="AD27" s="18">
        <v>0</v>
      </c>
      <c r="AE27" s="18">
        <f>AD27*fuel_adj</f>
        <v>0</v>
      </c>
      <c r="AF27" s="18">
        <f>AB27+AC27+AE27</f>
        <v>0</v>
      </c>
      <c r="AG27" s="18">
        <v>0</v>
      </c>
      <c r="AH27" s="18">
        <f>AG27-AJ27-AK27</f>
        <v>0</v>
      </c>
      <c r="AI27" s="18">
        <f>AH27*aero_capex_adj</f>
        <v>0</v>
      </c>
      <c r="AJ27" s="18">
        <v>0</v>
      </c>
      <c r="AK27" s="18">
        <v>0</v>
      </c>
      <c r="AL27" s="18">
        <f>AK27*fuel_adj</f>
        <v>0</v>
      </c>
      <c r="AM27" s="18">
        <f>AI27+AJ27+AL27</f>
        <v>0</v>
      </c>
      <c r="AN27" s="18">
        <f>IF(F27=0, 0, IF(F27=3, Z27, (Z27*F27*384+AG27*G27*32)/(F27*384+G27*32)))</f>
        <v>0</v>
      </c>
      <c r="AO27" s="18">
        <f>IF(F27=0, 0, IF(F27=3, AF27, (AF27*F27*384+AM27*G27*32)/(F27*384+G27*32)))</f>
        <v>0</v>
      </c>
      <c r="AP27" s="18">
        <v>132.13797819609101</v>
      </c>
      <c r="AQ27" s="18">
        <f>AP27-AS27</f>
        <v>106.981326265775</v>
      </c>
      <c r="AR27" s="18">
        <f>AQ27*bess_capex_adj</f>
        <v>106.981326265775</v>
      </c>
      <c r="AS27" s="18">
        <v>25.156651930316016</v>
      </c>
      <c r="AT27" s="18">
        <f>AR27+AS27</f>
        <v>132.13797819609101</v>
      </c>
      <c r="AU27" s="18">
        <v>3423.33207102197</v>
      </c>
      <c r="AV27" s="18"/>
      <c r="AW27" s="18">
        <v>1494.61122202416</v>
      </c>
      <c r="AX27" s="18">
        <f>AW27*solar_capex_adj</f>
        <v>1992.81496269888</v>
      </c>
      <c r="AY27" s="18">
        <v>969.46062391005398</v>
      </c>
      <c r="AZ27" s="18">
        <f>AY27*wind_capex_adj</f>
        <v>1615.7677065167568</v>
      </c>
      <c r="BA27" s="18">
        <v>0</v>
      </c>
      <c r="BB27" s="18">
        <f>BA27*hdgt_capex_adj</f>
        <v>0</v>
      </c>
      <c r="BC27" s="18">
        <v>0</v>
      </c>
      <c r="BD27" s="18">
        <f>BC27*aero_capex_adj</f>
        <v>0</v>
      </c>
      <c r="BE27" s="18">
        <v>959.26022508775395</v>
      </c>
      <c r="BF27" s="18">
        <f>BE27*bess_capex_adj</f>
        <v>959.26022508775395</v>
      </c>
      <c r="BG27" s="1">
        <v>2217388065.6262102</v>
      </c>
      <c r="BH27" s="1">
        <v>3516648197.9377198</v>
      </c>
      <c r="BI27" s="1">
        <v>672307619.35231304</v>
      </c>
      <c r="BJ27" s="1">
        <v>0</v>
      </c>
      <c r="BK27" s="1">
        <f>SUM(BG27:BJ27)/1000000</f>
        <v>6406.3438829162433</v>
      </c>
      <c r="BL27" s="1">
        <v>2.1729482390956099</v>
      </c>
      <c r="BM27" s="3">
        <f>0.815*BJ27/(BK27*1000)</f>
        <v>0</v>
      </c>
      <c r="BN27" s="24">
        <v>1668.7753841209301</v>
      </c>
      <c r="BO27" s="1">
        <v>211</v>
      </c>
      <c r="BP27" s="1">
        <v>3040</v>
      </c>
      <c r="BQ27" s="24">
        <v>4611.9232000000002</v>
      </c>
      <c r="BR27" s="1">
        <v>760</v>
      </c>
      <c r="BS27" s="1">
        <v>190</v>
      </c>
      <c r="BT27" s="1">
        <v>0.41551518730768999</v>
      </c>
    </row>
    <row r="28" spans="1:72" s="1" customFormat="1" hidden="1" x14ac:dyDescent="0.25">
      <c r="A28" s="1">
        <v>35</v>
      </c>
      <c r="B28" s="24">
        <v>1030.10826180304</v>
      </c>
      <c r="C28" s="24">
        <v>1402.2</v>
      </c>
      <c r="D28" s="1">
        <v>1000</v>
      </c>
      <c r="E28" s="1">
        <v>4000</v>
      </c>
      <c r="F28" s="1">
        <v>0</v>
      </c>
      <c r="G28" s="1">
        <v>0</v>
      </c>
      <c r="H28" s="2">
        <f>SUM(BG28:BI28)/(BK28*1000000)</f>
        <v>1</v>
      </c>
      <c r="I28" s="3">
        <v>75.433789954337897</v>
      </c>
      <c r="J28" s="18">
        <v>48.178069002425403</v>
      </c>
      <c r="K28" s="18">
        <f>(P28*BG28+U28*BH28+AP28*BI28+AN28*BJ28)/(BK28*(1000000))</f>
        <v>48.542873135070934</v>
      </c>
      <c r="L28" s="18">
        <f>(T28*BG28+Y28*BH28+AT28*BI28+AO28*BJ28)/(BK28*(1000000))</f>
        <v>65.706084608873695</v>
      </c>
      <c r="M28" s="18">
        <f>L28/K28</f>
        <v>1.3535681010484482</v>
      </c>
      <c r="N28" s="18">
        <f>J28*M28</f>
        <v>65.212297371794051</v>
      </c>
      <c r="O28" s="3">
        <v>87.578428184801894</v>
      </c>
      <c r="P28" s="18">
        <v>76.030040185446495</v>
      </c>
      <c r="Q28" s="18">
        <f>P28-S28</f>
        <v>70.364684433712</v>
      </c>
      <c r="R28" s="18">
        <f>Q28*solar_capex_adj</f>
        <v>93.819579244949324</v>
      </c>
      <c r="S28" s="18">
        <v>5.665355751734495</v>
      </c>
      <c r="T28" s="18">
        <f>R28+S28</f>
        <v>99.484934996683819</v>
      </c>
      <c r="U28" s="18">
        <v>31.239740032386901</v>
      </c>
      <c r="V28" s="18">
        <f>U28-X28</f>
        <v>25.9128776759941</v>
      </c>
      <c r="W28" s="18">
        <f>V28*wind_capex_adj</f>
        <v>43.188129459990165</v>
      </c>
      <c r="X28" s="18">
        <v>5.3268623563928017</v>
      </c>
      <c r="Y28" s="18">
        <f>W28+X28</f>
        <v>48.514991816382967</v>
      </c>
      <c r="Z28" s="18">
        <v>0</v>
      </c>
      <c r="AA28" s="18">
        <f>Z28-AC28-AD28</f>
        <v>0</v>
      </c>
      <c r="AB28" s="18">
        <f>AA28*hdgt_capex_adj</f>
        <v>0</v>
      </c>
      <c r="AC28" s="18">
        <v>0</v>
      </c>
      <c r="AD28" s="18">
        <v>0</v>
      </c>
      <c r="AE28" s="18">
        <f>AD28*fuel_adj</f>
        <v>0</v>
      </c>
      <c r="AF28" s="18">
        <f>AB28+AC28+AE28</f>
        <v>0</v>
      </c>
      <c r="AG28" s="18">
        <v>0</v>
      </c>
      <c r="AH28" s="18">
        <f>AG28-AJ28-AK28</f>
        <v>0</v>
      </c>
      <c r="AI28" s="18">
        <f>AH28*aero_capex_adj</f>
        <v>0</v>
      </c>
      <c r="AJ28" s="18">
        <v>0</v>
      </c>
      <c r="AK28" s="18">
        <v>0</v>
      </c>
      <c r="AL28" s="18">
        <f>AK28*fuel_adj</f>
        <v>0</v>
      </c>
      <c r="AM28" s="18">
        <f>AI28+AJ28+AL28</f>
        <v>0</v>
      </c>
      <c r="AN28" s="18">
        <f>IF(F28=0, 0, IF(F28=3, Z28, (Z28*F28*384+AG28*G28*32)/(F28*384+G28*32)))</f>
        <v>0</v>
      </c>
      <c r="AO28" s="18">
        <f>IF(F28=0, 0, IF(F28=3, AF28, (AF28*F28*384+AM28*G28*32)/(F28*384+G28*32)))</f>
        <v>0</v>
      </c>
      <c r="AP28" s="18">
        <v>138.51716869555301</v>
      </c>
      <c r="AQ28" s="18">
        <f>AP28-AS28</f>
        <v>112.15800135865901</v>
      </c>
      <c r="AR28" s="18">
        <f>AQ28*bess_capex_adj</f>
        <v>112.15800135865901</v>
      </c>
      <c r="AS28" s="18">
        <v>26.359167336894004</v>
      </c>
      <c r="AT28" s="18">
        <f>AR28+AS28</f>
        <v>138.51716869555301</v>
      </c>
      <c r="AU28" s="18">
        <v>3892.1063278494198</v>
      </c>
      <c r="AV28" s="18"/>
      <c r="AW28" s="18">
        <v>1242.93200180176</v>
      </c>
      <c r="AX28" s="18">
        <f>AW28*solar_capex_adj</f>
        <v>1657.2426690690131</v>
      </c>
      <c r="AY28" s="18">
        <v>1691.89911153208</v>
      </c>
      <c r="AZ28" s="18">
        <f>AY28*wind_capex_adj</f>
        <v>2819.8318525534669</v>
      </c>
      <c r="BA28" s="18">
        <v>0</v>
      </c>
      <c r="BB28" s="18">
        <f>BA28*hdgt_capex_adj</f>
        <v>0</v>
      </c>
      <c r="BC28" s="18">
        <v>0</v>
      </c>
      <c r="BD28" s="18">
        <f>BC28*aero_capex_adj</f>
        <v>0</v>
      </c>
      <c r="BE28" s="18">
        <v>957.27521451556697</v>
      </c>
      <c r="BF28" s="18">
        <f>BE28*bess_capex_adj</f>
        <v>957.27521451556697</v>
      </c>
      <c r="BG28" s="1">
        <v>1532006335.11077</v>
      </c>
      <c r="BH28" s="1">
        <v>5542083338.0433502</v>
      </c>
      <c r="BI28" s="1">
        <v>597780635.83452201</v>
      </c>
      <c r="BJ28" s="1">
        <v>0</v>
      </c>
      <c r="BK28" s="1">
        <f>SUM(BG28:BJ28)/1000000</f>
        <v>7671.870308988643</v>
      </c>
      <c r="BL28" s="1">
        <v>11.4756501502766</v>
      </c>
      <c r="BM28" s="3">
        <f>0.815*BJ28/(BK28*1000)</f>
        <v>0</v>
      </c>
      <c r="BN28" s="24">
        <v>1390.6461534341099</v>
      </c>
      <c r="BO28" s="1">
        <v>369</v>
      </c>
      <c r="BP28" s="1">
        <v>3040</v>
      </c>
      <c r="BQ28" s="24">
        <v>4611.9232000000002</v>
      </c>
      <c r="BR28" s="1">
        <v>760</v>
      </c>
      <c r="BS28" s="1">
        <v>190</v>
      </c>
      <c r="BT28" s="1">
        <v>0.37099995657207202</v>
      </c>
    </row>
    <row r="29" spans="1:72" s="1" customFormat="1" hidden="1" x14ac:dyDescent="0.25">
      <c r="A29" s="1">
        <v>57</v>
      </c>
      <c r="B29" s="24">
        <v>412.043304721217</v>
      </c>
      <c r="C29" s="24">
        <v>1801.19999999999</v>
      </c>
      <c r="D29" s="1">
        <v>1000</v>
      </c>
      <c r="E29" s="1">
        <v>4000</v>
      </c>
      <c r="F29" s="1">
        <v>0</v>
      </c>
      <c r="G29" s="1">
        <v>0</v>
      </c>
      <c r="H29" s="2">
        <f>SUM(BG29:BI29)/(BK29*1000000)</f>
        <v>1</v>
      </c>
      <c r="I29" s="3">
        <v>72.579908675799004</v>
      </c>
      <c r="J29" s="18">
        <v>47.119928177781901</v>
      </c>
      <c r="K29" s="18">
        <f>(P29*BG29+U29*BH29+AP29*BI29+AN29*BJ29)/(BK29*(1000000))</f>
        <v>47.275010819226253</v>
      </c>
      <c r="L29" s="18">
        <f>(T29*BG29+Y29*BH29+AT29*BI29+AO29*BJ29)/(BK29*(1000000))</f>
        <v>65.841855273558608</v>
      </c>
      <c r="M29" s="18">
        <f>L29/K29</f>
        <v>1.3927411994749119</v>
      </c>
      <c r="N29" s="18">
        <f>J29*M29</f>
        <v>65.625865289495664</v>
      </c>
      <c r="O29" s="3">
        <v>84.685172665989398</v>
      </c>
      <c r="P29" s="18">
        <v>71.613314898867898</v>
      </c>
      <c r="Q29" s="18">
        <f>P29-S29</f>
        <v>66.2823960724307</v>
      </c>
      <c r="R29" s="18">
        <f>Q29*solar_capex_adj</f>
        <v>88.376528096574262</v>
      </c>
      <c r="S29" s="18">
        <v>5.3309188264371983</v>
      </c>
      <c r="T29" s="18">
        <f>R29+S29</f>
        <v>93.70744692301146</v>
      </c>
      <c r="U29" s="18">
        <v>36.970150724012399</v>
      </c>
      <c r="V29" s="18">
        <f>U29-X29</f>
        <v>30.671803836353401</v>
      </c>
      <c r="W29" s="18">
        <f>V29*wind_capex_adj</f>
        <v>51.119673060589001</v>
      </c>
      <c r="X29" s="18">
        <v>6.2983468876589974</v>
      </c>
      <c r="Y29" s="18">
        <f>W29+X29</f>
        <v>57.418019948248002</v>
      </c>
      <c r="Z29" s="18">
        <v>0</v>
      </c>
      <c r="AA29" s="18">
        <f>Z29-AC29-AD29</f>
        <v>0</v>
      </c>
      <c r="AB29" s="18">
        <f>AA29*hdgt_capex_adj</f>
        <v>0</v>
      </c>
      <c r="AC29" s="18">
        <v>0</v>
      </c>
      <c r="AD29" s="18">
        <v>0</v>
      </c>
      <c r="AE29" s="18">
        <f>AD29*fuel_adj</f>
        <v>0</v>
      </c>
      <c r="AF29" s="18">
        <f>AB29+AC29+AE29</f>
        <v>0</v>
      </c>
      <c r="AG29" s="18">
        <v>0</v>
      </c>
      <c r="AH29" s="18">
        <f>AG29-AJ29-AK29</f>
        <v>0</v>
      </c>
      <c r="AI29" s="18">
        <f>AH29*aero_capex_adj</f>
        <v>0</v>
      </c>
      <c r="AJ29" s="18">
        <v>0</v>
      </c>
      <c r="AK29" s="18">
        <v>0</v>
      </c>
      <c r="AL29" s="18">
        <f>AK29*fuel_adj</f>
        <v>0</v>
      </c>
      <c r="AM29" s="18">
        <f>AI29+AJ29+AL29</f>
        <v>0</v>
      </c>
      <c r="AN29" s="18">
        <f>IF(F29=0, 0, IF(F29=3, Z29, (Z29*F29*384+AG29*G29*32)/(F29*384+G29*32)))</f>
        <v>0</v>
      </c>
      <c r="AO29" s="18">
        <f>IF(F29=0, 0, IF(F29=3, AF29, (AF29*F29*384+AM29*G29*32)/(F29*384+G29*32)))</f>
        <v>0</v>
      </c>
      <c r="AP29" s="18">
        <v>109.74353579771601</v>
      </c>
      <c r="AQ29" s="18">
        <f>AP29-AS29</f>
        <v>88.815615112217898</v>
      </c>
      <c r="AR29" s="18">
        <f>AQ29*bess_capex_adj</f>
        <v>88.815615112217898</v>
      </c>
      <c r="AS29" s="18">
        <v>20.927920685498108</v>
      </c>
      <c r="AT29" s="18">
        <f>AR29+AS29</f>
        <v>109.74353579771601</v>
      </c>
      <c r="AU29" s="18">
        <v>3631.6980559312501</v>
      </c>
      <c r="AV29" s="18"/>
      <c r="AW29" s="18">
        <v>497.70950316378401</v>
      </c>
      <c r="AX29" s="18">
        <f>AW29*solar_capex_adj</f>
        <v>663.6126708850453</v>
      </c>
      <c r="AY29" s="18">
        <v>2175.67995117685</v>
      </c>
      <c r="AZ29" s="18">
        <f>AY29*wind_capex_adj</f>
        <v>3626.1332519614166</v>
      </c>
      <c r="BA29" s="18">
        <v>0</v>
      </c>
      <c r="BB29" s="18">
        <f>BA29*hdgt_capex_adj</f>
        <v>0</v>
      </c>
      <c r="BC29" s="18">
        <v>0</v>
      </c>
      <c r="BD29" s="18">
        <f>BC29*aero_capex_adj</f>
        <v>0</v>
      </c>
      <c r="BE29" s="18">
        <v>958.30860159061206</v>
      </c>
      <c r="BF29" s="18">
        <f>BE29*bess_capex_adj</f>
        <v>958.30860159061206</v>
      </c>
      <c r="BG29" s="1">
        <v>661274999.46657801</v>
      </c>
      <c r="BH29" s="1">
        <v>6021476988.2346697</v>
      </c>
      <c r="BI29" s="1">
        <v>735669137.83941495</v>
      </c>
      <c r="BJ29" s="1">
        <v>0</v>
      </c>
      <c r="BK29" s="1">
        <f>SUM(BG29:BJ29)/1000000</f>
        <v>7418.4211255406626</v>
      </c>
      <c r="BL29" s="1">
        <v>16.049702228548998</v>
      </c>
      <c r="BM29" s="3">
        <f>0.815*BJ29/(BK29*1000)</f>
        <v>0</v>
      </c>
      <c r="BN29" s="24">
        <v>556.25846137364397</v>
      </c>
      <c r="BO29" s="1">
        <v>474</v>
      </c>
      <c r="BP29" s="1">
        <v>3040</v>
      </c>
      <c r="BQ29" s="24">
        <v>4611.9232000000002</v>
      </c>
      <c r="BR29" s="1">
        <v>760</v>
      </c>
      <c r="BS29" s="1">
        <v>190</v>
      </c>
      <c r="BT29" s="1">
        <v>0.45597778732282301</v>
      </c>
    </row>
    <row r="30" spans="1:72" s="1" customFormat="1" hidden="1" x14ac:dyDescent="0.25">
      <c r="A30" s="1">
        <v>8</v>
      </c>
      <c r="B30" s="24">
        <v>1442.15156652426</v>
      </c>
      <c r="C30" s="24">
        <v>1003.19999999999</v>
      </c>
      <c r="D30" s="1">
        <v>1000</v>
      </c>
      <c r="E30" s="1">
        <v>4000</v>
      </c>
      <c r="F30" s="1">
        <v>0</v>
      </c>
      <c r="G30" s="1">
        <v>0</v>
      </c>
      <c r="H30" s="2">
        <f>SUM(BG30:BI30)/(BK30*1000000)</f>
        <v>1</v>
      </c>
      <c r="I30" s="3">
        <v>64.474885844748798</v>
      </c>
      <c r="J30" s="18">
        <v>50.047550442122301</v>
      </c>
      <c r="K30" s="18">
        <f>(P30*BG30+U30*BH30+AP30*BI30+AN30*BJ30)/(BK30*(1000000))</f>
        <v>50.486890809152825</v>
      </c>
      <c r="L30" s="18">
        <f>(T30*BG30+Y30*BH30+AT30*BI30+AO30*BJ30)/(BK30*(1000000))</f>
        <v>66.554050966781304</v>
      </c>
      <c r="M30" s="18">
        <f>L30/K30</f>
        <v>1.3182441996351981</v>
      </c>
      <c r="N30" s="18">
        <f>J30*M30</f>
        <v>65.974893076277723</v>
      </c>
      <c r="O30" s="3">
        <v>84.030920198512106</v>
      </c>
      <c r="P30" s="18">
        <v>77.379653156302894</v>
      </c>
      <c r="Q30" s="18">
        <f>P30-S30</f>
        <v>71.613414713108</v>
      </c>
      <c r="R30" s="18">
        <f>Q30*solar_capex_adj</f>
        <v>95.484552950810667</v>
      </c>
      <c r="S30" s="18">
        <v>5.7662384431948936</v>
      </c>
      <c r="T30" s="18">
        <f>R30+S30</f>
        <v>101.25079139400556</v>
      </c>
      <c r="U30" s="18">
        <v>28.157478974794799</v>
      </c>
      <c r="V30" s="18">
        <f>U30-X30</f>
        <v>23.355953799413701</v>
      </c>
      <c r="W30" s="18">
        <f>V30*wind_capex_adj</f>
        <v>38.926589665689505</v>
      </c>
      <c r="X30" s="18">
        <v>4.8015251753810979</v>
      </c>
      <c r="Y30" s="18">
        <f>W30+X30</f>
        <v>43.728114841070607</v>
      </c>
      <c r="Z30" s="18">
        <v>0</v>
      </c>
      <c r="AA30" s="18">
        <f>Z30-AC30-AD30</f>
        <v>0</v>
      </c>
      <c r="AB30" s="18">
        <f>AA30*hdgt_capex_adj</f>
        <v>0</v>
      </c>
      <c r="AC30" s="18">
        <v>0</v>
      </c>
      <c r="AD30" s="18">
        <v>0</v>
      </c>
      <c r="AE30" s="18">
        <f>AD30*fuel_adj</f>
        <v>0</v>
      </c>
      <c r="AF30" s="18">
        <f>AB30+AC30+AE30</f>
        <v>0</v>
      </c>
      <c r="AG30" s="18">
        <v>0</v>
      </c>
      <c r="AH30" s="18">
        <f>AG30-AJ30-AK30</f>
        <v>0</v>
      </c>
      <c r="AI30" s="18">
        <f>AH30*aero_capex_adj</f>
        <v>0</v>
      </c>
      <c r="AJ30" s="18">
        <v>0</v>
      </c>
      <c r="AK30" s="18">
        <v>0</v>
      </c>
      <c r="AL30" s="18">
        <f>AK30*fuel_adj</f>
        <v>0</v>
      </c>
      <c r="AM30" s="18">
        <f>AI30+AJ30+AL30</f>
        <v>0</v>
      </c>
      <c r="AN30" s="18">
        <f>IF(F30=0, 0, IF(F30=3, Z30, (Z30*F30*384+AG30*G30*32)/(F30*384+G30*32)))</f>
        <v>0</v>
      </c>
      <c r="AO30" s="18">
        <f>IF(F30=0, 0, IF(F30=3, AF30, (AF30*F30*384+AM30*G30*32)/(F30*384+G30*32)))</f>
        <v>0</v>
      </c>
      <c r="AP30" s="18">
        <v>98.578390767584693</v>
      </c>
      <c r="AQ30" s="18">
        <f>AP30-AS30</f>
        <v>80.094068957351396</v>
      </c>
      <c r="AR30" s="18">
        <f>AQ30*bess_capex_adj</f>
        <v>80.094068957351396</v>
      </c>
      <c r="AS30" s="18">
        <v>18.484321810233297</v>
      </c>
      <c r="AT30" s="18">
        <f>AR30+AS30</f>
        <v>98.578390767584693</v>
      </c>
      <c r="AU30" s="18">
        <v>3907.6125219391201</v>
      </c>
      <c r="AV30" s="18"/>
      <c r="AW30" s="18">
        <v>1740.00154086981</v>
      </c>
      <c r="AX30" s="18">
        <f>AW30*solar_capex_adj</f>
        <v>2320.0020544930799</v>
      </c>
      <c r="AY30" s="18">
        <v>1210.39257337396</v>
      </c>
      <c r="AZ30" s="18">
        <f>AY30*wind_capex_adj</f>
        <v>2017.3209556232666</v>
      </c>
      <c r="BA30" s="18">
        <v>0</v>
      </c>
      <c r="BB30" s="18">
        <f>BA30*hdgt_capex_adj</f>
        <v>0</v>
      </c>
      <c r="BC30" s="18">
        <v>0</v>
      </c>
      <c r="BD30" s="18">
        <f>BC30*aero_capex_adj</f>
        <v>0</v>
      </c>
      <c r="BE30" s="18">
        <v>957.21840769533799</v>
      </c>
      <c r="BF30" s="18">
        <f>BE30*bess_capex_adj</f>
        <v>957.21840769533799</v>
      </c>
      <c r="BG30" s="1">
        <v>2084992544.36835</v>
      </c>
      <c r="BH30" s="1">
        <v>4399368548.7135601</v>
      </c>
      <c r="BI30" s="1">
        <v>876747516.30774796</v>
      </c>
      <c r="BJ30" s="1">
        <v>0</v>
      </c>
      <c r="BK30" s="1">
        <f>SUM(BG30:BJ30)/1000000</f>
        <v>7361.1086093896583</v>
      </c>
      <c r="BL30" s="1">
        <v>7.1843707180815599</v>
      </c>
      <c r="BM30" s="3">
        <f>0.815*BJ30/(BK30*1000)</f>
        <v>0</v>
      </c>
      <c r="BN30" s="24">
        <v>1946.90461480775</v>
      </c>
      <c r="BO30" s="1">
        <v>264</v>
      </c>
      <c r="BP30" s="1">
        <v>3040</v>
      </c>
      <c r="BQ30" s="24">
        <v>4611.9232000000002</v>
      </c>
      <c r="BR30" s="1">
        <v>760</v>
      </c>
      <c r="BS30" s="1">
        <v>190</v>
      </c>
      <c r="BT30" s="1">
        <v>0.54223073383457299</v>
      </c>
    </row>
    <row r="31" spans="1:72" s="1" customFormat="1" hidden="1" x14ac:dyDescent="0.25">
      <c r="A31" s="1">
        <v>47</v>
      </c>
      <c r="B31" s="24">
        <v>824.08660944243502</v>
      </c>
      <c r="C31" s="24">
        <v>1603.6</v>
      </c>
      <c r="D31" s="1">
        <v>1000</v>
      </c>
      <c r="E31" s="1">
        <v>4000</v>
      </c>
      <c r="F31" s="1">
        <v>0</v>
      </c>
      <c r="G31" s="1">
        <v>0</v>
      </c>
      <c r="H31" s="2">
        <f>SUM(BG31:BI31)/(BK31*1000000)</f>
        <v>1</v>
      </c>
      <c r="I31" s="3">
        <v>75.799086757990807</v>
      </c>
      <c r="J31" s="18">
        <v>48.175642946040099</v>
      </c>
      <c r="K31" s="18">
        <f>(P31*BG31+U31*BH31+AP31*BI31+AN31*BJ31)/(BK31*(1000000))</f>
        <v>48.395798088573969</v>
      </c>
      <c r="L31" s="18">
        <f>(T31*BG31+Y31*BH31+AT31*BI31+AO31*BJ31)/(BK31*(1000000))</f>
        <v>66.372629224717087</v>
      </c>
      <c r="M31" s="18">
        <f>L31/K31</f>
        <v>1.371454379226104</v>
      </c>
      <c r="N31" s="18">
        <f>J31*M31</f>
        <v>66.070696490379859</v>
      </c>
      <c r="O31" s="3">
        <v>87.956147939438097</v>
      </c>
      <c r="P31" s="18">
        <v>74.990853403891506</v>
      </c>
      <c r="Q31" s="18">
        <f>P31-S31</f>
        <v>69.403041722664895</v>
      </c>
      <c r="R31" s="18">
        <f>Q31*solar_capex_adj</f>
        <v>92.537388963553184</v>
      </c>
      <c r="S31" s="18">
        <v>5.5878116812266114</v>
      </c>
      <c r="T31" s="18">
        <f>R31+S31</f>
        <v>98.125200644779795</v>
      </c>
      <c r="U31" s="18">
        <v>34.028528383820998</v>
      </c>
      <c r="V31" s="18">
        <f>U31-X31</f>
        <v>28.226235961938499</v>
      </c>
      <c r="W31" s="18">
        <f>V31*wind_capex_adj</f>
        <v>47.043726603230837</v>
      </c>
      <c r="X31" s="18">
        <v>5.8022924218824983</v>
      </c>
      <c r="Y31" s="18">
        <f>W31+X31</f>
        <v>52.846019025113335</v>
      </c>
      <c r="Z31" s="18">
        <v>0</v>
      </c>
      <c r="AA31" s="18">
        <f>Z31-AC31-AD31</f>
        <v>0</v>
      </c>
      <c r="AB31" s="18">
        <f>AA31*hdgt_capex_adj</f>
        <v>0</v>
      </c>
      <c r="AC31" s="18">
        <v>0</v>
      </c>
      <c r="AD31" s="18">
        <v>0</v>
      </c>
      <c r="AE31" s="18">
        <f>AD31*fuel_adj</f>
        <v>0</v>
      </c>
      <c r="AF31" s="18">
        <f>AB31+AC31+AE31</f>
        <v>0</v>
      </c>
      <c r="AG31" s="18">
        <v>0</v>
      </c>
      <c r="AH31" s="18">
        <f>AG31-AJ31-AK31</f>
        <v>0</v>
      </c>
      <c r="AI31" s="18">
        <f>AH31*aero_capex_adj</f>
        <v>0</v>
      </c>
      <c r="AJ31" s="18">
        <v>0</v>
      </c>
      <c r="AK31" s="18">
        <v>0</v>
      </c>
      <c r="AL31" s="18">
        <f>AK31*fuel_adj</f>
        <v>0</v>
      </c>
      <c r="AM31" s="18">
        <f>AI31+AJ31+AL31</f>
        <v>0</v>
      </c>
      <c r="AN31" s="18">
        <f>IF(F31=0, 0, IF(F31=3, Z31, (Z31*F31*384+AG31*G31*32)/(F31*384+G31*32)))</f>
        <v>0</v>
      </c>
      <c r="AO31" s="18">
        <f>IF(F31=0, 0, IF(F31=3, AF31, (AF31*F31*384+AM31*G31*32)/(F31*384+G31*32)))</f>
        <v>0</v>
      </c>
      <c r="AP31" s="18">
        <v>127.934647744222</v>
      </c>
      <c r="AQ31" s="18">
        <f>AP31-AS31</f>
        <v>103.53629835763201</v>
      </c>
      <c r="AR31" s="18">
        <f>AQ31*bess_capex_adj</f>
        <v>103.53629835763201</v>
      </c>
      <c r="AS31" s="18">
        <v>24.398349386589999</v>
      </c>
      <c r="AT31" s="18">
        <f>AR31+AS31</f>
        <v>127.934647744222</v>
      </c>
      <c r="AU31" s="18">
        <v>3886.6120283923501</v>
      </c>
      <c r="AV31" s="18"/>
      <c r="AW31" s="18">
        <v>994.36663218580702</v>
      </c>
      <c r="AX31" s="18">
        <f>AW31*solar_capex_adj</f>
        <v>1325.8221762477426</v>
      </c>
      <c r="AY31" s="18">
        <v>1934.94993499775</v>
      </c>
      <c r="AZ31" s="18">
        <f>AY31*wind_capex_adj</f>
        <v>3224.9165583295835</v>
      </c>
      <c r="BA31" s="18">
        <v>0</v>
      </c>
      <c r="BB31" s="18">
        <f>BA31*hdgt_capex_adj</f>
        <v>0</v>
      </c>
      <c r="BC31" s="18">
        <v>0</v>
      </c>
      <c r="BD31" s="18">
        <f>BC31*aero_capex_adj</f>
        <v>0</v>
      </c>
      <c r="BE31" s="18">
        <v>957.29546120879195</v>
      </c>
      <c r="BF31" s="18">
        <f>BE31*bess_capex_adj</f>
        <v>957.29546120879195</v>
      </c>
      <c r="BG31" s="1">
        <v>1253905944.09554</v>
      </c>
      <c r="BH31" s="1">
        <v>5819184157.1378403</v>
      </c>
      <c r="BI31" s="1">
        <v>631868458.26138604</v>
      </c>
      <c r="BJ31" s="1">
        <v>0</v>
      </c>
      <c r="BK31" s="1">
        <f>SUM(BG31:BJ31)/1000000</f>
        <v>7704.9585594947666</v>
      </c>
      <c r="BL31" s="1">
        <v>14.6260884643634</v>
      </c>
      <c r="BM31" s="3">
        <f>0.815*BJ31/(BK31*1000)</f>
        <v>0</v>
      </c>
      <c r="BN31" s="24">
        <v>1112.51692274728</v>
      </c>
      <c r="BO31" s="1">
        <v>422</v>
      </c>
      <c r="BP31" s="1">
        <v>3040</v>
      </c>
      <c r="BQ31" s="24">
        <v>4611.9232000000002</v>
      </c>
      <c r="BR31" s="1">
        <v>760</v>
      </c>
      <c r="BS31" s="1">
        <v>190</v>
      </c>
      <c r="BT31" s="1">
        <v>0.39201058526544802</v>
      </c>
    </row>
    <row r="32" spans="1:72" s="1" customFormat="1" hidden="1" x14ac:dyDescent="0.25">
      <c r="A32" s="1">
        <v>73</v>
      </c>
      <c r="B32" s="24">
        <v>1442.15156652426</v>
      </c>
      <c r="C32" s="24">
        <v>801.8</v>
      </c>
      <c r="D32" s="1">
        <v>1000</v>
      </c>
      <c r="E32" s="1">
        <v>4000</v>
      </c>
      <c r="F32" s="1">
        <v>0</v>
      </c>
      <c r="G32" s="1">
        <v>0</v>
      </c>
      <c r="H32" s="2">
        <f>SUM(BG32:BI32)/(BK32*1000000)</f>
        <v>1</v>
      </c>
      <c r="I32" s="3">
        <v>52.705479452054703</v>
      </c>
      <c r="J32" s="18">
        <v>51.085213512325701</v>
      </c>
      <c r="K32" s="18">
        <f>(P32*BG32+U32*BH32+AP32*BI32+AN32*BJ32)/(BK32*(1000000))</f>
        <v>51.653601505253825</v>
      </c>
      <c r="L32" s="18">
        <f>(T32*BG32+Y32*BH32+AT32*BI32+AO32*BJ32)/(BK32*(1000000))</f>
        <v>67.172508086321471</v>
      </c>
      <c r="M32" s="18">
        <f>L32/K32</f>
        <v>1.3004419078017082</v>
      </c>
      <c r="N32" s="18">
        <f>J32*M32</f>
        <v>66.433352520426439</v>
      </c>
      <c r="O32" s="3">
        <v>76.971350917564493</v>
      </c>
      <c r="P32" s="18">
        <v>69.664330214749796</v>
      </c>
      <c r="Q32" s="18">
        <f>P32-S32</f>
        <v>64.477720385624906</v>
      </c>
      <c r="R32" s="18">
        <f>Q32*solar_capex_adj</f>
        <v>85.970293847499875</v>
      </c>
      <c r="S32" s="18">
        <v>5.1866098291248903</v>
      </c>
      <c r="T32" s="18">
        <f>R32+S32</f>
        <v>91.156903676624765</v>
      </c>
      <c r="U32" s="18">
        <v>28.1700450752537</v>
      </c>
      <c r="V32" s="18">
        <f>U32-X32</f>
        <v>23.370268752808201</v>
      </c>
      <c r="W32" s="18">
        <f>V32*wind_capex_adj</f>
        <v>38.950447921347006</v>
      </c>
      <c r="X32" s="18">
        <v>4.7997763224454992</v>
      </c>
      <c r="Y32" s="18">
        <f>W32+X32</f>
        <v>43.750224243792502</v>
      </c>
      <c r="Z32" s="18">
        <v>0</v>
      </c>
      <c r="AA32" s="18">
        <f>Z32-AC32-AD32</f>
        <v>0</v>
      </c>
      <c r="AB32" s="18">
        <f>AA32*hdgt_capex_adj</f>
        <v>0</v>
      </c>
      <c r="AC32" s="18">
        <v>0</v>
      </c>
      <c r="AD32" s="18">
        <v>0</v>
      </c>
      <c r="AE32" s="18">
        <f>AD32*fuel_adj</f>
        <v>0</v>
      </c>
      <c r="AF32" s="18">
        <f>AB32+AC32+AE32</f>
        <v>0</v>
      </c>
      <c r="AG32" s="18">
        <v>0</v>
      </c>
      <c r="AH32" s="18">
        <f>AG32-AJ32-AK32</f>
        <v>0</v>
      </c>
      <c r="AI32" s="18">
        <f>AH32*aero_capex_adj</f>
        <v>0</v>
      </c>
      <c r="AJ32" s="18">
        <v>0</v>
      </c>
      <c r="AK32" s="18">
        <v>0</v>
      </c>
      <c r="AL32" s="18">
        <f>AK32*fuel_adj</f>
        <v>0</v>
      </c>
      <c r="AM32" s="18">
        <f>AI32+AJ32+AL32</f>
        <v>0</v>
      </c>
      <c r="AN32" s="18">
        <f>IF(F32=0, 0, IF(F32=3, Z32, (Z32*F32*384+AG32*G32*32)/(F32*384+G32*32)))</f>
        <v>0</v>
      </c>
      <c r="AO32" s="18">
        <f>IF(F32=0, 0, IF(F32=3, AF32, (AF32*F32*384+AM32*G32*32)/(F32*384+G32*32)))</f>
        <v>0</v>
      </c>
      <c r="AP32" s="18">
        <v>96.707354652213098</v>
      </c>
      <c r="AQ32" s="18">
        <f>AP32-AS32</f>
        <v>78.449095065616703</v>
      </c>
      <c r="AR32" s="18">
        <f>AQ32*bess_capex_adj</f>
        <v>78.449095065616703</v>
      </c>
      <c r="AS32" s="18">
        <v>18.258259586596395</v>
      </c>
      <c r="AT32" s="18">
        <f>AR32+AS32</f>
        <v>96.707354652213098</v>
      </c>
      <c r="AU32" s="18">
        <v>3668.1991641478498</v>
      </c>
      <c r="AV32" s="18"/>
      <c r="AW32" s="18">
        <v>1741.70237233638</v>
      </c>
      <c r="AX32" s="18">
        <f>AW32*solar_capex_adj</f>
        <v>2322.2698297818397</v>
      </c>
      <c r="AY32" s="18">
        <v>968.342714146905</v>
      </c>
      <c r="AZ32" s="18">
        <f>AY32*wind_capex_adj</f>
        <v>1613.904523578175</v>
      </c>
      <c r="BA32" s="18">
        <v>0</v>
      </c>
      <c r="BB32" s="18">
        <f>BA32*hdgt_capex_adj</f>
        <v>0</v>
      </c>
      <c r="BC32" s="18">
        <v>0</v>
      </c>
      <c r="BD32" s="18">
        <f>BC32*aero_capex_adj</f>
        <v>0</v>
      </c>
      <c r="BE32" s="18">
        <v>958.15407766455905</v>
      </c>
      <c r="BF32" s="18">
        <f>BE32*bess_capex_adj</f>
        <v>958.15407766455905</v>
      </c>
      <c r="BG32" s="1">
        <v>2318786710.4756198</v>
      </c>
      <c r="BH32" s="1">
        <v>3517449137.6036401</v>
      </c>
      <c r="BI32" s="1">
        <v>906454492.29939699</v>
      </c>
      <c r="BJ32" s="1">
        <v>0</v>
      </c>
      <c r="BK32" s="1">
        <f>SUM(BG32:BJ32)/1000000</f>
        <v>6742.6903403786564</v>
      </c>
      <c r="BL32" s="1">
        <v>4.2650123834985596</v>
      </c>
      <c r="BM32" s="3">
        <f>0.815*BJ32/(BK32*1000)</f>
        <v>0</v>
      </c>
      <c r="BN32" s="24">
        <v>1946.90461480775</v>
      </c>
      <c r="BO32" s="1">
        <v>211</v>
      </c>
      <c r="BP32" s="1">
        <v>3040</v>
      </c>
      <c r="BQ32" s="24">
        <v>4611.9232000000002</v>
      </c>
      <c r="BR32" s="1">
        <v>760</v>
      </c>
      <c r="BS32" s="1">
        <v>190</v>
      </c>
      <c r="BT32" s="1">
        <v>0.55981071518060499</v>
      </c>
    </row>
    <row r="33" spans="1:72" s="1" customFormat="1" hidden="1" x14ac:dyDescent="0.25">
      <c r="A33" s="1">
        <v>87</v>
      </c>
      <c r="B33" s="24">
        <v>1030.10826180304</v>
      </c>
      <c r="C33" s="24">
        <v>600.4</v>
      </c>
      <c r="D33" s="1">
        <v>1000</v>
      </c>
      <c r="E33" s="1">
        <v>4000</v>
      </c>
      <c r="F33" s="1">
        <v>0</v>
      </c>
      <c r="G33" s="1">
        <v>0</v>
      </c>
      <c r="H33" s="2">
        <f>SUM(BG33:BI33)/(BK33*1000000)</f>
        <v>1</v>
      </c>
      <c r="I33" s="3">
        <v>24.3607305936073</v>
      </c>
      <c r="J33" s="18">
        <v>52.672977204069603</v>
      </c>
      <c r="K33" s="18">
        <f>(P33*BG33+U33*BH33+AP33*BI33+AN33*BJ33)/(BK33*(1000000))</f>
        <v>54.939696976436849</v>
      </c>
      <c r="L33" s="18">
        <f>(T33*BG33+Y33*BH33+AT33*BI33+AO33*BJ33)/(BK33*(1000000))</f>
        <v>69.916377193745149</v>
      </c>
      <c r="M33" s="18">
        <f>L33/K33</f>
        <v>1.2726021627627773</v>
      </c>
      <c r="N33" s="18">
        <f>J33*M33</f>
        <v>67.031744709053442</v>
      </c>
      <c r="O33" s="3">
        <v>58.983573757614103</v>
      </c>
      <c r="P33" s="18">
        <v>52.689191498068197</v>
      </c>
      <c r="Q33" s="18">
        <f>P33-S33</f>
        <v>48.781131454477702</v>
      </c>
      <c r="R33" s="18">
        <f>Q33*solar_capex_adj</f>
        <v>65.041508605970265</v>
      </c>
      <c r="S33" s="18">
        <v>3.9080600435904955</v>
      </c>
      <c r="T33" s="18">
        <f>R33+S33</f>
        <v>68.94956864956076</v>
      </c>
      <c r="U33" s="18">
        <v>28.267062449703801</v>
      </c>
      <c r="V33" s="18">
        <f>U33-X33</f>
        <v>23.4669685083894</v>
      </c>
      <c r="W33" s="18">
        <f>V33*wind_capex_adj</f>
        <v>39.111614180648999</v>
      </c>
      <c r="X33" s="18">
        <v>4.800093941314401</v>
      </c>
      <c r="Y33" s="18">
        <f>W33+X33</f>
        <v>43.9117081219634</v>
      </c>
      <c r="Z33" s="18">
        <v>0</v>
      </c>
      <c r="AA33" s="18">
        <f>Z33-AC33-AD33</f>
        <v>0</v>
      </c>
      <c r="AB33" s="18">
        <f>AA33*hdgt_capex_adj</f>
        <v>0</v>
      </c>
      <c r="AC33" s="18">
        <v>0</v>
      </c>
      <c r="AD33" s="18">
        <v>0</v>
      </c>
      <c r="AE33" s="18">
        <f>AD33*fuel_adj</f>
        <v>0</v>
      </c>
      <c r="AF33" s="18">
        <f>AB33+AC33+AE33</f>
        <v>0</v>
      </c>
      <c r="AG33" s="18">
        <v>0</v>
      </c>
      <c r="AH33" s="18">
        <f>AG33-AJ33-AK33</f>
        <v>0</v>
      </c>
      <c r="AI33" s="18">
        <f>AH33*aero_capex_adj</f>
        <v>0</v>
      </c>
      <c r="AJ33" s="18">
        <v>0</v>
      </c>
      <c r="AK33" s="18">
        <v>0</v>
      </c>
      <c r="AL33" s="18">
        <f>AK33*fuel_adj</f>
        <v>0</v>
      </c>
      <c r="AM33" s="18">
        <f>AI33+AJ33+AL33</f>
        <v>0</v>
      </c>
      <c r="AN33" s="18">
        <f>IF(F33=0, 0, IF(F33=3, Z33, (Z33*F33*384+AG33*G33*32)/(F33*384+G33*32)))</f>
        <v>0</v>
      </c>
      <c r="AO33" s="18">
        <f>IF(F33=0, 0, IF(F33=3, AF33, (AF33*F33*384+AM33*G33*32)/(F33*384+G33*32)))</f>
        <v>0</v>
      </c>
      <c r="AP33" s="18">
        <v>299.13601910506497</v>
      </c>
      <c r="AQ33" s="18">
        <f>AP33-AS33</f>
        <v>240.794891153858</v>
      </c>
      <c r="AR33" s="18">
        <f>AQ33*bess_capex_adj</f>
        <v>240.794891153858</v>
      </c>
      <c r="AS33" s="18">
        <v>58.341127951206971</v>
      </c>
      <c r="AT33" s="18">
        <f>AR33+AS33</f>
        <v>299.13601910506497</v>
      </c>
      <c r="AU33" s="18">
        <v>2939.2549259730399</v>
      </c>
      <c r="AV33" s="18"/>
      <c r="AW33" s="18">
        <v>1249.1380960429599</v>
      </c>
      <c r="AX33" s="18">
        <f>AW33*solar_capex_adj</f>
        <v>1665.5174613906131</v>
      </c>
      <c r="AY33" s="18">
        <v>728.06183648257297</v>
      </c>
      <c r="AZ33" s="18">
        <f>AY33*wind_capex_adj</f>
        <v>1213.4363941376216</v>
      </c>
      <c r="BA33" s="18">
        <v>0</v>
      </c>
      <c r="BB33" s="18">
        <f>BA33*hdgt_capex_adj</f>
        <v>0</v>
      </c>
      <c r="BC33" s="18">
        <v>0</v>
      </c>
      <c r="BD33" s="18">
        <f>BC33*aero_capex_adj</f>
        <v>0</v>
      </c>
      <c r="BE33" s="18">
        <v>962.05499344750899</v>
      </c>
      <c r="BF33" s="18">
        <f>BE33*bess_capex_adj</f>
        <v>962.05499344750899</v>
      </c>
      <c r="BG33" s="1">
        <v>2225030059.2933798</v>
      </c>
      <c r="BH33" s="1">
        <v>2633750641.2129898</v>
      </c>
      <c r="BI33" s="1">
        <v>308180360.66061997</v>
      </c>
      <c r="BJ33" s="1">
        <v>0</v>
      </c>
      <c r="BK33" s="1">
        <f>SUM(BG33:BJ33)/1000000</f>
        <v>5166.9610611669896</v>
      </c>
      <c r="BL33" s="1">
        <v>0.40536177082172298</v>
      </c>
      <c r="BM33" s="3">
        <f>0.815*BJ33/(BK33*1000)</f>
        <v>0</v>
      </c>
      <c r="BN33" s="24">
        <v>1390.6461534341099</v>
      </c>
      <c r="BO33" s="1">
        <v>158</v>
      </c>
      <c r="BP33" s="1">
        <v>3040</v>
      </c>
      <c r="BQ33" s="24">
        <v>4611.9232000000002</v>
      </c>
      <c r="BR33" s="1">
        <v>760</v>
      </c>
      <c r="BS33" s="1">
        <v>190</v>
      </c>
      <c r="BT33" s="1">
        <v>0.18991579122083199</v>
      </c>
    </row>
    <row r="34" spans="1:72" s="1" customFormat="1" hidden="1" x14ac:dyDescent="0.25">
      <c r="A34" s="1">
        <v>58</v>
      </c>
      <c r="B34" s="24">
        <v>618.06495708182604</v>
      </c>
      <c r="C34" s="24">
        <v>1801.19999999999</v>
      </c>
      <c r="D34" s="1">
        <v>1000</v>
      </c>
      <c r="E34" s="1">
        <v>4000</v>
      </c>
      <c r="F34" s="1">
        <v>0</v>
      </c>
      <c r="G34" s="1">
        <v>0</v>
      </c>
      <c r="H34" s="2">
        <f>SUM(BG34:BI34)/(BK34*1000000)</f>
        <v>1</v>
      </c>
      <c r="I34" s="3">
        <v>76.541095890410901</v>
      </c>
      <c r="J34" s="18">
        <v>48.513977212603599</v>
      </c>
      <c r="K34" s="18">
        <f>(P34*BG34+U34*BH34+AP34*BI34+AN34*BJ34)/(BK34*(1000000))</f>
        <v>48.681248770638952</v>
      </c>
      <c r="L34" s="18">
        <f>(T34*BG34+Y34*BH34+AT34*BI34+AO34*BJ34)/(BK34*(1000000))</f>
        <v>67.55188684307295</v>
      </c>
      <c r="M34" s="18">
        <f>L34/K34</f>
        <v>1.3876366886425358</v>
      </c>
      <c r="N34" s="18">
        <f>J34*M34</f>
        <v>67.319774692176694</v>
      </c>
      <c r="O34" s="3">
        <v>87.6159808616719</v>
      </c>
      <c r="P34" s="18">
        <v>74.762926761919999</v>
      </c>
      <c r="Q34" s="18">
        <f>P34-S34</f>
        <v>69.1922981912697</v>
      </c>
      <c r="R34" s="18">
        <f>Q34*solar_capex_adj</f>
        <v>92.25639758835959</v>
      </c>
      <c r="S34" s="18">
        <v>5.5706285706502996</v>
      </c>
      <c r="T34" s="18">
        <f>R34+S34</f>
        <v>97.82702615900989</v>
      </c>
      <c r="U34" s="18">
        <v>36.935932372968097</v>
      </c>
      <c r="V34" s="18">
        <f>U34-X34</f>
        <v>30.638093180401398</v>
      </c>
      <c r="W34" s="18">
        <f>V34*wind_capex_adj</f>
        <v>51.063488634002333</v>
      </c>
      <c r="X34" s="18">
        <v>6.2978391925666983</v>
      </c>
      <c r="Y34" s="18">
        <f>W34+X34</f>
        <v>57.361327826569031</v>
      </c>
      <c r="Z34" s="18">
        <v>0</v>
      </c>
      <c r="AA34" s="18">
        <f>Z34-AC34-AD34</f>
        <v>0</v>
      </c>
      <c r="AB34" s="18">
        <f>AA34*hdgt_capex_adj</f>
        <v>0</v>
      </c>
      <c r="AC34" s="18">
        <v>0</v>
      </c>
      <c r="AD34" s="18">
        <v>0</v>
      </c>
      <c r="AE34" s="18">
        <f>AD34*fuel_adj</f>
        <v>0</v>
      </c>
      <c r="AF34" s="18">
        <f>AB34+AC34+AE34</f>
        <v>0</v>
      </c>
      <c r="AG34" s="18">
        <v>0</v>
      </c>
      <c r="AH34" s="18">
        <f>AG34-AJ34-AK34</f>
        <v>0</v>
      </c>
      <c r="AI34" s="18">
        <f>AH34*aero_capex_adj</f>
        <v>0</v>
      </c>
      <c r="AJ34" s="18">
        <v>0</v>
      </c>
      <c r="AK34" s="18">
        <v>0</v>
      </c>
      <c r="AL34" s="18">
        <f>AK34*fuel_adj</f>
        <v>0</v>
      </c>
      <c r="AM34" s="18">
        <f>AI34+AJ34+AL34</f>
        <v>0</v>
      </c>
      <c r="AN34" s="18">
        <f>IF(F34=0, 0, IF(F34=3, Z34, (Z34*F34*384+AG34*G34*32)/(F34*384+G34*32)))</f>
        <v>0</v>
      </c>
      <c r="AO34" s="18">
        <f>IF(F34=0, 0, IF(F34=3, AF34, (AF34*F34*384+AM34*G34*32)/(F34*384+G34*32)))</f>
        <v>0</v>
      </c>
      <c r="AP34" s="18">
        <v>113.840814758128</v>
      </c>
      <c r="AQ34" s="18">
        <f>AP34-AS34</f>
        <v>92.105542897571198</v>
      </c>
      <c r="AR34" s="18">
        <f>AQ34*bess_capex_adj</f>
        <v>92.105542897571198</v>
      </c>
      <c r="AS34" s="18">
        <v>21.735271860556807</v>
      </c>
      <c r="AT34" s="18">
        <f>AR34+AS34</f>
        <v>113.840814758128</v>
      </c>
      <c r="AU34" s="18">
        <v>3876.60026720714</v>
      </c>
      <c r="AV34" s="18"/>
      <c r="AW34" s="18">
        <v>745.80384109992201</v>
      </c>
      <c r="AX34" s="18">
        <f>AW34*solar_capex_adj</f>
        <v>994.4051214665626</v>
      </c>
      <c r="AY34" s="18">
        <v>2173.46391054384</v>
      </c>
      <c r="AZ34" s="18">
        <f>AY34*wind_capex_adj</f>
        <v>3622.4398509064004</v>
      </c>
      <c r="BA34" s="18">
        <v>0</v>
      </c>
      <c r="BB34" s="18">
        <f>BA34*hdgt_capex_adj</f>
        <v>0</v>
      </c>
      <c r="BC34" s="18">
        <v>0</v>
      </c>
      <c r="BD34" s="18">
        <f>BC34*aero_capex_adj</f>
        <v>0</v>
      </c>
      <c r="BE34" s="18">
        <v>957.33251556337405</v>
      </c>
      <c r="BF34" s="18">
        <f>BE34*bess_capex_adj</f>
        <v>957.33251556337405</v>
      </c>
      <c r="BG34" s="1">
        <v>946722373.85834599</v>
      </c>
      <c r="BH34" s="1">
        <v>6021908677.9191504</v>
      </c>
      <c r="BI34" s="1">
        <v>706528871.70496202</v>
      </c>
      <c r="BJ34" s="1">
        <v>0</v>
      </c>
      <c r="BK34" s="1">
        <f>SUM(BG34:BJ34)/1000000</f>
        <v>7675.159923482458</v>
      </c>
      <c r="BL34" s="1">
        <v>18.014685124742801</v>
      </c>
      <c r="BM34" s="3">
        <f>0.815*BJ34/(BK34*1000)</f>
        <v>0</v>
      </c>
      <c r="BN34" s="24">
        <v>834.38769206046595</v>
      </c>
      <c r="BO34" s="1">
        <v>474</v>
      </c>
      <c r="BP34" s="1">
        <v>3040</v>
      </c>
      <c r="BQ34" s="24">
        <v>4611.9232000000002</v>
      </c>
      <c r="BR34" s="1">
        <v>760</v>
      </c>
      <c r="BS34" s="1">
        <v>190</v>
      </c>
      <c r="BT34" s="1">
        <v>0.43802024719255001</v>
      </c>
    </row>
    <row r="35" spans="1:72" s="1" customFormat="1" hidden="1" x14ac:dyDescent="0.25">
      <c r="A35" s="1">
        <v>23</v>
      </c>
      <c r="B35" s="24">
        <v>1442.15156652426</v>
      </c>
      <c r="C35" s="24">
        <v>1200.8</v>
      </c>
      <c r="D35" s="1">
        <v>1000</v>
      </c>
      <c r="E35" s="1">
        <v>4000</v>
      </c>
      <c r="F35" s="1">
        <v>0</v>
      </c>
      <c r="G35" s="1">
        <v>0</v>
      </c>
      <c r="H35" s="2">
        <f>SUM(BG35:BI35)/(BK35*1000000)</f>
        <v>1</v>
      </c>
      <c r="I35" s="3">
        <v>77.340182648401793</v>
      </c>
      <c r="J35" s="18">
        <v>50.470781986655702</v>
      </c>
      <c r="K35" s="18">
        <f>(P35*BG35+U35*BH35+AP35*BI35+AN35*BJ35)/(BK35*(1000000))</f>
        <v>50.834884602871497</v>
      </c>
      <c r="L35" s="18">
        <f>(T35*BG35+Y35*BH35+AT35*BI35+AO35*BJ35)/(BK35*(1000000))</f>
        <v>67.832954996951855</v>
      </c>
      <c r="M35" s="18">
        <f>L35/K35</f>
        <v>1.334378065906344</v>
      </c>
      <c r="N35" s="18">
        <f>J35*M35</f>
        <v>67.347104452134388</v>
      </c>
      <c r="O35" s="3">
        <v>88.410744414897806</v>
      </c>
      <c r="P35" s="18">
        <v>86.817499851494901</v>
      </c>
      <c r="Q35" s="18">
        <f>P35-S35</f>
        <v>80.342929390668601</v>
      </c>
      <c r="R35" s="18">
        <f>Q35*solar_capex_adj</f>
        <v>107.1239058542248</v>
      </c>
      <c r="S35" s="18">
        <v>6.4745704608262997</v>
      </c>
      <c r="T35" s="18">
        <f>R35+S35</f>
        <v>113.5984763150511</v>
      </c>
      <c r="U35" s="18">
        <v>28.7837235238235</v>
      </c>
      <c r="V35" s="18">
        <f>U35-X35</f>
        <v>23.8719851790792</v>
      </c>
      <c r="W35" s="18">
        <f>V35*wind_capex_adj</f>
        <v>39.786641965131999</v>
      </c>
      <c r="X35" s="18">
        <v>4.9117383447443004</v>
      </c>
      <c r="Y35" s="18">
        <f>W35+X35</f>
        <v>44.698380309876299</v>
      </c>
      <c r="Z35" s="18">
        <v>0</v>
      </c>
      <c r="AA35" s="18">
        <f>Z35-AC35-AD35</f>
        <v>0</v>
      </c>
      <c r="AB35" s="18">
        <f>AA35*hdgt_capex_adj</f>
        <v>0</v>
      </c>
      <c r="AC35" s="18">
        <v>0</v>
      </c>
      <c r="AD35" s="18">
        <v>0</v>
      </c>
      <c r="AE35" s="18">
        <f>AD35*fuel_adj</f>
        <v>0</v>
      </c>
      <c r="AF35" s="18">
        <f>AB35+AC35+AE35</f>
        <v>0</v>
      </c>
      <c r="AG35" s="18">
        <v>0</v>
      </c>
      <c r="AH35" s="18">
        <f>AG35-AJ35-AK35</f>
        <v>0</v>
      </c>
      <c r="AI35" s="18">
        <f>AH35*aero_capex_adj</f>
        <v>0</v>
      </c>
      <c r="AJ35" s="18">
        <v>0</v>
      </c>
      <c r="AK35" s="18">
        <v>0</v>
      </c>
      <c r="AL35" s="18">
        <f>AK35*fuel_adj</f>
        <v>0</v>
      </c>
      <c r="AM35" s="18">
        <f>AI35+AJ35+AL35</f>
        <v>0</v>
      </c>
      <c r="AN35" s="18">
        <f>IF(F35=0, 0, IF(F35=3, Z35, (Z35*F35*384+AG35*G35*32)/(F35*384+G35*32)))</f>
        <v>0</v>
      </c>
      <c r="AO35" s="18">
        <f>IF(F35=0, 0, IF(F35=3, AF35, (AF35*F35*384+AM35*G35*32)/(F35*384+G35*32)))</f>
        <v>0</v>
      </c>
      <c r="AP35" s="18">
        <v>113.893445007734</v>
      </c>
      <c r="AQ35" s="18">
        <f>AP35-AS35</f>
        <v>92.399342493665102</v>
      </c>
      <c r="AR35" s="18">
        <f>AQ35*bess_capex_adj</f>
        <v>92.399342493665102</v>
      </c>
      <c r="AS35" s="18">
        <v>21.494102514068899</v>
      </c>
      <c r="AT35" s="18">
        <f>AR35+AS35</f>
        <v>113.893445007734</v>
      </c>
      <c r="AU35" s="18">
        <v>4142.5393415623503</v>
      </c>
      <c r="AV35" s="18"/>
      <c r="AW35" s="18">
        <v>1738.53944464848</v>
      </c>
      <c r="AX35" s="18">
        <f>AW35*solar_capex_adj</f>
        <v>2318.0525928646398</v>
      </c>
      <c r="AY35" s="18">
        <v>1447.58582495273</v>
      </c>
      <c r="AZ35" s="18">
        <f>AY35*wind_capex_adj</f>
        <v>2412.6430415878835</v>
      </c>
      <c r="BA35" s="18">
        <v>0</v>
      </c>
      <c r="BB35" s="18">
        <f>BA35*hdgt_capex_adj</f>
        <v>0</v>
      </c>
      <c r="BC35" s="18">
        <v>0</v>
      </c>
      <c r="BD35" s="18">
        <f>BC35*aero_capex_adj</f>
        <v>0</v>
      </c>
      <c r="BE35" s="18">
        <v>956.41407196113903</v>
      </c>
      <c r="BF35" s="18">
        <f>BE35*bess_capex_adj</f>
        <v>956.41407196113903</v>
      </c>
      <c r="BG35" s="1">
        <v>1856759747.7551301</v>
      </c>
      <c r="BH35" s="1">
        <v>5147487514.5079699</v>
      </c>
      <c r="BI35" s="1">
        <v>740533948.48194003</v>
      </c>
      <c r="BJ35" s="1">
        <v>0</v>
      </c>
      <c r="BK35" s="1">
        <f>SUM(BG35:BJ35)/1000000</f>
        <v>7744.78121074504</v>
      </c>
      <c r="BL35" s="1">
        <v>12.093868422132299</v>
      </c>
      <c r="BM35" s="3">
        <f>0.815*BJ35/(BK35*1000)</f>
        <v>0</v>
      </c>
      <c r="BN35" s="24">
        <v>1946.90461480775</v>
      </c>
      <c r="BO35" s="1">
        <v>316</v>
      </c>
      <c r="BP35" s="1">
        <v>3040</v>
      </c>
      <c r="BQ35" s="24">
        <v>4611.9232000000002</v>
      </c>
      <c r="BR35" s="1">
        <v>760</v>
      </c>
      <c r="BS35" s="1">
        <v>190</v>
      </c>
      <c r="BT35" s="1">
        <v>0.45897072407254302</v>
      </c>
    </row>
    <row r="36" spans="1:72" s="1" customFormat="1" hidden="1" x14ac:dyDescent="0.25">
      <c r="A36" s="1">
        <v>36</v>
      </c>
      <c r="B36" s="24">
        <v>1236.12991416365</v>
      </c>
      <c r="C36" s="24">
        <v>1402.2</v>
      </c>
      <c r="D36" s="1">
        <v>1000</v>
      </c>
      <c r="E36" s="1">
        <v>4000</v>
      </c>
      <c r="F36" s="1">
        <v>0</v>
      </c>
      <c r="G36" s="1">
        <v>0</v>
      </c>
      <c r="H36" s="2">
        <f>SUM(BG36:BI36)/(BK36*1000000)</f>
        <v>1</v>
      </c>
      <c r="I36" s="3">
        <v>80.616438356164394</v>
      </c>
      <c r="J36" s="18">
        <v>49.888973005818798</v>
      </c>
      <c r="K36" s="18">
        <f>(P36*BG36+U36*BH36+AP36*BI36+AN36*BJ36)/(BK36*(1000000))</f>
        <v>50.230715346702908</v>
      </c>
      <c r="L36" s="18">
        <f>(T36*BG36+Y36*BH36+AT36*BI36+AO36*BJ36)/(BK36*(1000000))</f>
        <v>67.84615178548988</v>
      </c>
      <c r="M36" s="18">
        <f>L36/K36</f>
        <v>1.3506905350083418</v>
      </c>
      <c r="N36" s="18">
        <f>J36*M36</f>
        <v>67.384563640246114</v>
      </c>
      <c r="O36" s="3">
        <v>89.694198840686994</v>
      </c>
      <c r="P36" s="18">
        <v>84.312819646750697</v>
      </c>
      <c r="Q36" s="18">
        <f>P36-S36</f>
        <v>78.025147785256394</v>
      </c>
      <c r="R36" s="18">
        <f>Q36*solar_capex_adj</f>
        <v>104.03353038034186</v>
      </c>
      <c r="S36" s="18">
        <v>6.287671861494303</v>
      </c>
      <c r="T36" s="18">
        <f>R36+S36</f>
        <v>110.32120224183616</v>
      </c>
      <c r="U36" s="18">
        <v>31.214325664674501</v>
      </c>
      <c r="V36" s="18">
        <f>U36-X36</f>
        <v>25.887903977592099</v>
      </c>
      <c r="W36" s="18">
        <f>V36*wind_capex_adj</f>
        <v>43.146506629320164</v>
      </c>
      <c r="X36" s="18">
        <v>5.3264216870824015</v>
      </c>
      <c r="Y36" s="18">
        <f>W36+X36</f>
        <v>48.472928316402566</v>
      </c>
      <c r="Z36" s="18">
        <v>0</v>
      </c>
      <c r="AA36" s="18">
        <f>Z36-AC36-AD36</f>
        <v>0</v>
      </c>
      <c r="AB36" s="18">
        <f>AA36*hdgt_capex_adj</f>
        <v>0</v>
      </c>
      <c r="AC36" s="18">
        <v>0</v>
      </c>
      <c r="AD36" s="18">
        <v>0</v>
      </c>
      <c r="AE36" s="18">
        <f>AD36*fuel_adj</f>
        <v>0</v>
      </c>
      <c r="AF36" s="18">
        <f>AB36+AC36+AE36</f>
        <v>0</v>
      </c>
      <c r="AG36" s="18">
        <v>0</v>
      </c>
      <c r="AH36" s="18">
        <f>AG36-AJ36-AK36</f>
        <v>0</v>
      </c>
      <c r="AI36" s="18">
        <f>AH36*aero_capex_adj</f>
        <v>0</v>
      </c>
      <c r="AJ36" s="18">
        <v>0</v>
      </c>
      <c r="AK36" s="18">
        <v>0</v>
      </c>
      <c r="AL36" s="18">
        <f>AK36*fuel_adj</f>
        <v>0</v>
      </c>
      <c r="AM36" s="18">
        <f>AI36+AJ36+AL36</f>
        <v>0</v>
      </c>
      <c r="AN36" s="18">
        <f>IF(F36=0, 0, IF(F36=3, Z36, (Z36*F36*384+AG36*G36*32)/(F36*384+G36*32)))</f>
        <v>0</v>
      </c>
      <c r="AO36" s="18">
        <f>IF(F36=0, 0, IF(F36=3, AF36, (AF36*F36*384+AM36*G36*32)/(F36*384+G36*32)))</f>
        <v>0</v>
      </c>
      <c r="AP36" s="18">
        <v>123.837218794197</v>
      </c>
      <c r="AQ36" s="18">
        <f>AP36-AS36</f>
        <v>100.26347946604</v>
      </c>
      <c r="AR36" s="18">
        <f>AQ36*bess_capex_adj</f>
        <v>100.26347946604</v>
      </c>
      <c r="AS36" s="18">
        <v>23.573739328157004</v>
      </c>
      <c r="AT36" s="18">
        <f>AR36+AS36</f>
        <v>123.837218794197</v>
      </c>
      <c r="AU36" s="18">
        <v>4137.0443502034695</v>
      </c>
      <c r="AV36" s="18"/>
      <c r="AW36" s="18">
        <v>1490.2042203834501</v>
      </c>
      <c r="AX36" s="18">
        <f>AW36*solar_capex_adj</f>
        <v>1986.9389605112667</v>
      </c>
      <c r="AY36" s="18">
        <v>1690.40837365015</v>
      </c>
      <c r="AZ36" s="18">
        <f>AY36*wind_capex_adj</f>
        <v>2817.3472894169167</v>
      </c>
      <c r="BA36" s="18">
        <v>0</v>
      </c>
      <c r="BB36" s="18">
        <f>BA36*hdgt_capex_adj</f>
        <v>0</v>
      </c>
      <c r="BC36" s="18">
        <v>0</v>
      </c>
      <c r="BD36" s="18">
        <f>BC36*aero_capex_adj</f>
        <v>0</v>
      </c>
      <c r="BE36" s="18">
        <v>956.43175616986002</v>
      </c>
      <c r="BF36" s="18">
        <f>BE36*bess_capex_adj</f>
        <v>956.43175616986002</v>
      </c>
      <c r="BG36" s="1">
        <v>1643698017.5315499</v>
      </c>
      <c r="BH36" s="1">
        <v>5542643885.6894999</v>
      </c>
      <c r="BI36" s="1">
        <v>670869915.22313404</v>
      </c>
      <c r="BJ36" s="1">
        <v>0</v>
      </c>
      <c r="BK36" s="1">
        <f>SUM(BG36:BJ36)/1000000</f>
        <v>7857.2118184441842</v>
      </c>
      <c r="BL36" s="1">
        <v>14.3993833287751</v>
      </c>
      <c r="BM36" s="3">
        <f>0.815*BJ36/(BK36*1000)</f>
        <v>0</v>
      </c>
      <c r="BN36" s="24">
        <v>1668.7753841209301</v>
      </c>
      <c r="BO36" s="1">
        <v>369</v>
      </c>
      <c r="BP36" s="1">
        <v>3040</v>
      </c>
      <c r="BQ36" s="24">
        <v>4611.9232000000002</v>
      </c>
      <c r="BR36" s="1">
        <v>760</v>
      </c>
      <c r="BS36" s="1">
        <v>190</v>
      </c>
      <c r="BT36" s="1">
        <v>0.41604113772567702</v>
      </c>
    </row>
    <row r="37" spans="1:72" s="1" customFormat="1" hidden="1" x14ac:dyDescent="0.25">
      <c r="A37" s="1">
        <v>86</v>
      </c>
      <c r="B37" s="24">
        <v>824.08660944243502</v>
      </c>
      <c r="C37" s="24">
        <v>600.4</v>
      </c>
      <c r="D37" s="1">
        <v>1000</v>
      </c>
      <c r="E37" s="1">
        <v>4000</v>
      </c>
      <c r="F37" s="1">
        <v>0</v>
      </c>
      <c r="G37" s="1">
        <v>0</v>
      </c>
      <c r="H37" s="2">
        <f>SUM(BG37:BI37)/(BK37*1000000)</f>
        <v>1</v>
      </c>
      <c r="I37" s="3">
        <v>11.974885844748799</v>
      </c>
      <c r="J37" s="18">
        <v>53.131852225013297</v>
      </c>
      <c r="K37" s="18">
        <f>(P37*BG37+U37*BH37+AP37*BI37+AN37*BJ37)/(BK37*(1000000))</f>
        <v>56.099937005313826</v>
      </c>
      <c r="L37" s="18">
        <f>(T37*BG37+Y37*BH37+AT37*BI37+AO37*BJ37)/(BK37*(1000000))</f>
        <v>71.196933406542087</v>
      </c>
      <c r="M37" s="18">
        <f>L37/K37</f>
        <v>1.26910897243607</v>
      </c>
      <c r="N37" s="18">
        <f>J37*M37</f>
        <v>67.430110380911742</v>
      </c>
      <c r="O37" s="3">
        <v>53.346155706606098</v>
      </c>
      <c r="P37" s="18">
        <v>49.460105780637399</v>
      </c>
      <c r="Q37" s="18">
        <f>P37-S37</f>
        <v>45.798058617163697</v>
      </c>
      <c r="R37" s="18">
        <f>Q37*solar_capex_adj</f>
        <v>61.064078156218258</v>
      </c>
      <c r="S37" s="18">
        <v>3.6620471634737015</v>
      </c>
      <c r="T37" s="18">
        <f>R37+S37</f>
        <v>64.72612531969196</v>
      </c>
      <c r="U37" s="18">
        <v>28.322788097198501</v>
      </c>
      <c r="V37" s="18">
        <f>U37-X37</f>
        <v>23.520880229011901</v>
      </c>
      <c r="W37" s="18">
        <f>V37*wind_capex_adj</f>
        <v>39.201467048353173</v>
      </c>
      <c r="X37" s="18">
        <v>4.8019078681865999</v>
      </c>
      <c r="Y37" s="18">
        <f>W37+X37</f>
        <v>44.003374916539769</v>
      </c>
      <c r="Z37" s="18">
        <v>0</v>
      </c>
      <c r="AA37" s="18">
        <f>Z37-AC37-AD37</f>
        <v>0</v>
      </c>
      <c r="AB37" s="18">
        <f>AA37*hdgt_capex_adj</f>
        <v>0</v>
      </c>
      <c r="AC37" s="18">
        <v>0</v>
      </c>
      <c r="AD37" s="18">
        <v>0</v>
      </c>
      <c r="AE37" s="18">
        <f>AD37*fuel_adj</f>
        <v>0</v>
      </c>
      <c r="AF37" s="18">
        <f>AB37+AC37+AE37</f>
        <v>0</v>
      </c>
      <c r="AG37" s="18">
        <v>0</v>
      </c>
      <c r="AH37" s="18">
        <f>AG37-AJ37-AK37</f>
        <v>0</v>
      </c>
      <c r="AI37" s="18">
        <f>AH37*aero_capex_adj</f>
        <v>0</v>
      </c>
      <c r="AJ37" s="18">
        <v>0</v>
      </c>
      <c r="AK37" s="18">
        <v>0</v>
      </c>
      <c r="AL37" s="18">
        <f>AK37*fuel_adj</f>
        <v>0</v>
      </c>
      <c r="AM37" s="18">
        <f>AI37+AJ37+AL37</f>
        <v>0</v>
      </c>
      <c r="AN37" s="18">
        <f>IF(F37=0, 0, IF(F37=3, Z37, (Z37*F37*384+AG37*G37*32)/(F37*384+G37*32)))</f>
        <v>0</v>
      </c>
      <c r="AO37" s="18">
        <f>IF(F37=0, 0, IF(F37=3, AF37, (AF37*F37*384+AM37*G37*32)/(F37*384+G37*32)))</f>
        <v>0</v>
      </c>
      <c r="AP37" s="18">
        <v>752.81224850369199</v>
      </c>
      <c r="AQ37" s="18">
        <f>AP37-AS37</f>
        <v>605.29757635294004</v>
      </c>
      <c r="AR37" s="18">
        <f>AQ37*bess_capex_adj</f>
        <v>605.29757635294004</v>
      </c>
      <c r="AS37" s="18">
        <v>147.51467215075195</v>
      </c>
      <c r="AT37" s="18">
        <f>AR37+AS37</f>
        <v>752.81224850369199</v>
      </c>
      <c r="AU37" s="18">
        <v>2694.5875803189101</v>
      </c>
      <c r="AV37" s="18"/>
      <c r="AW37" s="18">
        <v>1001.22787962616</v>
      </c>
      <c r="AX37" s="18">
        <f>AW37*solar_capex_adj</f>
        <v>1334.9705061682132</v>
      </c>
      <c r="AY37" s="18">
        <v>729.45878751053499</v>
      </c>
      <c r="AZ37" s="18">
        <f>AY37*wind_capex_adj</f>
        <v>1215.7646458508916</v>
      </c>
      <c r="BA37" s="18">
        <v>0</v>
      </c>
      <c r="BB37" s="18">
        <f>BA37*hdgt_capex_adj</f>
        <v>0</v>
      </c>
      <c r="BC37" s="18">
        <v>0</v>
      </c>
      <c r="BD37" s="18">
        <f>BC37*aero_capex_adj</f>
        <v>0</v>
      </c>
      <c r="BE37" s="18">
        <v>963.90091318221903</v>
      </c>
      <c r="BF37" s="18">
        <f>BE37*bess_capex_adj</f>
        <v>963.90091318221903</v>
      </c>
      <c r="BG37" s="1">
        <v>1917116770.07762</v>
      </c>
      <c r="BH37" s="1">
        <v>2632770261.7399101</v>
      </c>
      <c r="BI37" s="1">
        <v>123236208.081159</v>
      </c>
      <c r="BJ37" s="1">
        <v>0</v>
      </c>
      <c r="BK37" s="1">
        <f>SUM(BG37:BJ37)/1000000</f>
        <v>4673.1232398986886</v>
      </c>
      <c r="BL37" s="1">
        <v>0.382105200820683</v>
      </c>
      <c r="BM37" s="3">
        <f>0.815*BJ37/(BK37*1000)</f>
        <v>0</v>
      </c>
      <c r="BN37" s="24">
        <v>1112.51692274728</v>
      </c>
      <c r="BO37" s="1">
        <v>158</v>
      </c>
      <c r="BP37" s="1">
        <v>3040</v>
      </c>
      <c r="BQ37" s="24">
        <v>4611.9232000000002</v>
      </c>
      <c r="BR37" s="1">
        <v>760</v>
      </c>
      <c r="BS37" s="1">
        <v>190</v>
      </c>
      <c r="BT37" s="1">
        <v>7.5944170857020696E-2</v>
      </c>
    </row>
    <row r="38" spans="1:72" s="1" customFormat="1" hidden="1" x14ac:dyDescent="0.25">
      <c r="A38" s="1">
        <v>85</v>
      </c>
      <c r="B38" s="24">
        <v>618.06495708182604</v>
      </c>
      <c r="C38" s="24">
        <v>600.4</v>
      </c>
      <c r="D38" s="1">
        <v>1000</v>
      </c>
      <c r="E38" s="1">
        <v>4000</v>
      </c>
      <c r="F38" s="1">
        <v>0</v>
      </c>
      <c r="G38" s="1">
        <v>0</v>
      </c>
      <c r="H38" s="2">
        <f>SUM(BG38:BI38)/(BK38*1000000)</f>
        <v>0.99999999999999989</v>
      </c>
      <c r="I38" s="3">
        <v>5.1027397260273899</v>
      </c>
      <c r="J38" s="18">
        <v>53.886168353401203</v>
      </c>
      <c r="K38" s="18">
        <f>(P38*BG38+U38*BH38+AP38*BI38+AN38*BJ38)/(BK38*(1000000))</f>
        <v>60.472010573504804</v>
      </c>
      <c r="L38" s="18">
        <f>(T38*BG38+Y38*BH38+AT38*BI38+AO38*BJ38)/(BK38*(1000000))</f>
        <v>75.701159963387539</v>
      </c>
      <c r="M38" s="18">
        <f>L38/K38</f>
        <v>1.2518379866231077</v>
      </c>
      <c r="N38" s="18">
        <f>J38*M38</f>
        <v>67.456752498355584</v>
      </c>
      <c r="O38" s="3">
        <v>47.581540501401797</v>
      </c>
      <c r="P38" s="18">
        <v>47.3981185762919</v>
      </c>
      <c r="Q38" s="18">
        <f>P38-S38</f>
        <v>43.8963746457433</v>
      </c>
      <c r="R38" s="18">
        <f>Q38*solar_capex_adj</f>
        <v>58.528499527657729</v>
      </c>
      <c r="S38" s="18">
        <v>3.5017439305485993</v>
      </c>
      <c r="T38" s="18">
        <f>R38+S38</f>
        <v>62.030243458206328</v>
      </c>
      <c r="U38" s="18">
        <v>28.397465718675001</v>
      </c>
      <c r="V38" s="18">
        <f>U38-X38</f>
        <v>23.592290523768</v>
      </c>
      <c r="W38" s="18">
        <f>V38*wind_capex_adj</f>
        <v>39.32048420628</v>
      </c>
      <c r="X38" s="18">
        <v>4.805175194907001</v>
      </c>
      <c r="Y38" s="18">
        <f>W38+X38</f>
        <v>44.125659401187001</v>
      </c>
      <c r="Z38" s="18">
        <v>0</v>
      </c>
      <c r="AA38" s="18">
        <f>Z38-AC38-AD38</f>
        <v>0</v>
      </c>
      <c r="AB38" s="18">
        <f>AA38*hdgt_capex_adj</f>
        <v>0</v>
      </c>
      <c r="AC38" s="18">
        <v>0</v>
      </c>
      <c r="AD38" s="18">
        <v>0</v>
      </c>
      <c r="AE38" s="18">
        <f>AD38*fuel_adj</f>
        <v>0</v>
      </c>
      <c r="AF38" s="18">
        <f>AB38+AC38+AE38</f>
        <v>0</v>
      </c>
      <c r="AG38" s="18">
        <v>0</v>
      </c>
      <c r="AH38" s="18">
        <f>AG38-AJ38-AK38</f>
        <v>0</v>
      </c>
      <c r="AI38" s="18">
        <f>AH38*aero_capex_adj</f>
        <v>0</v>
      </c>
      <c r="AJ38" s="18">
        <v>0</v>
      </c>
      <c r="AK38" s="18">
        <v>0</v>
      </c>
      <c r="AL38" s="18">
        <f>AK38*fuel_adj</f>
        <v>0</v>
      </c>
      <c r="AM38" s="18">
        <f>AI38+AJ38+AL38</f>
        <v>0</v>
      </c>
      <c r="AN38" s="18">
        <f>IF(F38=0, 0, IF(F38=3, Z38, (Z38*F38*384+AG38*G38*32)/(F38*384+G38*32)))</f>
        <v>0</v>
      </c>
      <c r="AO38" s="18">
        <f>IF(F38=0, 0, IF(F38=3, AF38, (AF38*F38*384+AM38*G38*32)/(F38*384+G38*32)))</f>
        <v>0</v>
      </c>
      <c r="AP38" s="18">
        <v>3915.1604267643102</v>
      </c>
      <c r="AQ38" s="18">
        <f>AP38-AS38</f>
        <v>3147.6211361064302</v>
      </c>
      <c r="AR38" s="18">
        <f>AQ38*bess_capex_adj</f>
        <v>3147.6211361064302</v>
      </c>
      <c r="AS38" s="18">
        <v>767.53929065787997</v>
      </c>
      <c r="AT38" s="18">
        <f>AR38+AS38</f>
        <v>3915.1604267643102</v>
      </c>
      <c r="AU38" s="18">
        <v>2450.0344812460498</v>
      </c>
      <c r="AV38" s="18"/>
      <c r="AW38" s="18">
        <v>752.68858807145602</v>
      </c>
      <c r="AX38" s="18">
        <f>AW38*solar_capex_adj</f>
        <v>1003.5847840952747</v>
      </c>
      <c r="AY38" s="18">
        <v>731.17594372572103</v>
      </c>
      <c r="AZ38" s="18">
        <f>AY38*wind_capex_adj</f>
        <v>1218.6265728762019</v>
      </c>
      <c r="BA38" s="18">
        <v>0</v>
      </c>
      <c r="BB38" s="18">
        <f>BA38*hdgt_capex_adj</f>
        <v>0</v>
      </c>
      <c r="BC38" s="18">
        <v>0</v>
      </c>
      <c r="BD38" s="18">
        <f>BC38*aero_capex_adj</f>
        <v>0</v>
      </c>
      <c r="BE38" s="18">
        <v>966.16994944887904</v>
      </c>
      <c r="BF38" s="18">
        <f>BE38*bess_capex_adj</f>
        <v>966.16994944887904</v>
      </c>
      <c r="BG38" s="1">
        <v>1510126898.76652</v>
      </c>
      <c r="BH38" s="1">
        <v>2631001823.6883402</v>
      </c>
      <c r="BI38" s="1">
        <v>27014225.467928398</v>
      </c>
      <c r="BJ38" s="1">
        <v>0</v>
      </c>
      <c r="BK38" s="1">
        <f>SUM(BG38:BJ38)/1000000</f>
        <v>4168.1429479227891</v>
      </c>
      <c r="BL38" s="1">
        <v>0.34608064535407201</v>
      </c>
      <c r="BM38" s="3">
        <f>0.815*BJ38/(BK38*1000)</f>
        <v>0</v>
      </c>
      <c r="BN38" s="24">
        <v>834.38769206046595</v>
      </c>
      <c r="BO38" s="1">
        <v>158</v>
      </c>
      <c r="BP38" s="1">
        <v>3040</v>
      </c>
      <c r="BQ38" s="24">
        <v>4611.9232000000002</v>
      </c>
      <c r="BR38" s="1">
        <v>760</v>
      </c>
      <c r="BS38" s="1">
        <v>190</v>
      </c>
      <c r="BT38" s="1">
        <v>1.6647485235470199E-2</v>
      </c>
    </row>
    <row r="39" spans="1:72" s="1" customFormat="1" hidden="1" x14ac:dyDescent="0.25">
      <c r="A39" s="1">
        <v>88</v>
      </c>
      <c r="B39" s="24">
        <v>1236.12991416365</v>
      </c>
      <c r="C39" s="24">
        <v>600.4</v>
      </c>
      <c r="D39" s="1">
        <v>1000</v>
      </c>
      <c r="E39" s="1">
        <v>4000</v>
      </c>
      <c r="F39" s="1">
        <v>0</v>
      </c>
      <c r="G39" s="1">
        <v>0</v>
      </c>
      <c r="H39" s="2">
        <f>SUM(BG39:BI39)/(BK39*1000000)</f>
        <v>1</v>
      </c>
      <c r="I39" s="3">
        <v>35.342465753424598</v>
      </c>
      <c r="J39" s="18">
        <v>52.8676289479574</v>
      </c>
      <c r="K39" s="18">
        <f>(P39*BG39+U39*BH39+AP39*BI39+AN39*BJ39)/(BK39*(1000000))</f>
        <v>54.263652484038708</v>
      </c>
      <c r="L39" s="18">
        <f>(T39*BG39+Y39*BH39+AT39*BI39+AO39*BJ39)/(BK39*(1000000))</f>
        <v>69.262154185485457</v>
      </c>
      <c r="M39" s="18">
        <f>L39/K39</f>
        <v>1.2764005188529921</v>
      </c>
      <c r="N39" s="18">
        <f>J39*M39</f>
        <v>67.480269019700287</v>
      </c>
      <c r="O39" s="3">
        <v>64.044285193205297</v>
      </c>
      <c r="P39" s="18">
        <v>57.903279228259599</v>
      </c>
      <c r="Q39" s="18">
        <f>P39-S39</f>
        <v>53.6021428099736</v>
      </c>
      <c r="R39" s="18">
        <f>Q39*solar_capex_adj</f>
        <v>71.469523746631467</v>
      </c>
      <c r="S39" s="18">
        <v>4.3011364182859992</v>
      </c>
      <c r="T39" s="18">
        <f>R39+S39</f>
        <v>75.770660164917473</v>
      </c>
      <c r="U39" s="18">
        <v>28.223231101609901</v>
      </c>
      <c r="V39" s="18">
        <f>U39-X39</f>
        <v>23.424239832424998</v>
      </c>
      <c r="W39" s="18">
        <f>V39*wind_capex_adj</f>
        <v>39.040399720708329</v>
      </c>
      <c r="X39" s="18">
        <v>4.7989912691849028</v>
      </c>
      <c r="Y39" s="18">
        <f>W39+X39</f>
        <v>43.839390989893232</v>
      </c>
      <c r="Z39" s="18">
        <v>0</v>
      </c>
      <c r="AA39" s="18">
        <f>Z39-AC39-AD39</f>
        <v>0</v>
      </c>
      <c r="AB39" s="18">
        <f>AA39*hdgt_capex_adj</f>
        <v>0</v>
      </c>
      <c r="AC39" s="18">
        <v>0</v>
      </c>
      <c r="AD39" s="18">
        <v>0</v>
      </c>
      <c r="AE39" s="18">
        <f>AD39*fuel_adj</f>
        <v>0</v>
      </c>
      <c r="AF39" s="18">
        <f>AB39+AC39+AE39</f>
        <v>0</v>
      </c>
      <c r="AG39" s="18">
        <v>0</v>
      </c>
      <c r="AH39" s="18">
        <f>AG39-AJ39-AK39</f>
        <v>0</v>
      </c>
      <c r="AI39" s="18">
        <f>AH39*aero_capex_adj</f>
        <v>0</v>
      </c>
      <c r="AJ39" s="18">
        <v>0</v>
      </c>
      <c r="AK39" s="18">
        <v>0</v>
      </c>
      <c r="AL39" s="18">
        <f>AK39*fuel_adj</f>
        <v>0</v>
      </c>
      <c r="AM39" s="18">
        <f>AI39+AJ39+AL39</f>
        <v>0</v>
      </c>
      <c r="AN39" s="18">
        <f>IF(F39=0, 0, IF(F39=3, Z39, (Z39*F39*384+AG39*G39*32)/(F39*384+G39*32)))</f>
        <v>0</v>
      </c>
      <c r="AO39" s="18">
        <f>IF(F39=0, 0, IF(F39=3, AF39, (AF39*F39*384+AM39*G39*32)/(F39*384+G39*32)))</f>
        <v>0</v>
      </c>
      <c r="AP39" s="18">
        <v>159.446226409763</v>
      </c>
      <c r="AQ39" s="18">
        <f>AP39-AS39</f>
        <v>128.85777179073401</v>
      </c>
      <c r="AR39" s="18">
        <f>AQ39*bess_capex_adj</f>
        <v>128.85777179073401</v>
      </c>
      <c r="AS39" s="18">
        <v>30.588454619028994</v>
      </c>
      <c r="AT39" s="18">
        <f>AR39+AS39</f>
        <v>159.446226409763</v>
      </c>
      <c r="AU39" s="18">
        <v>3184.0072875442102</v>
      </c>
      <c r="AV39" s="18"/>
      <c r="AW39" s="18">
        <v>1496.58018992043</v>
      </c>
      <c r="AX39" s="18">
        <f>AW39*solar_capex_adj</f>
        <v>1995.44025322724</v>
      </c>
      <c r="AY39" s="18">
        <v>726.90316424885896</v>
      </c>
      <c r="AZ39" s="18">
        <f>AY39*wind_capex_adj</f>
        <v>1211.5052737480983</v>
      </c>
      <c r="BA39" s="18">
        <v>0</v>
      </c>
      <c r="BB39" s="18">
        <f>BA39*hdgt_capex_adj</f>
        <v>0</v>
      </c>
      <c r="BC39" s="18">
        <v>0</v>
      </c>
      <c r="BD39" s="18">
        <f>BC39*aero_capex_adj</f>
        <v>0</v>
      </c>
      <c r="BE39" s="18">
        <v>960.52393337492094</v>
      </c>
      <c r="BF39" s="18">
        <f>BE39*bess_capex_adj</f>
        <v>960.52393337492094</v>
      </c>
      <c r="BG39" s="1">
        <v>2407047735.99053</v>
      </c>
      <c r="BH39" s="1">
        <v>2634331764.85289</v>
      </c>
      <c r="BI39" s="1">
        <v>568899882.08136594</v>
      </c>
      <c r="BJ39" s="1">
        <v>0</v>
      </c>
      <c r="BK39" s="1">
        <f>SUM(BG39:BJ39)/1000000</f>
        <v>5610.2793829247858</v>
      </c>
      <c r="BL39" s="1">
        <v>1.18306943205462</v>
      </c>
      <c r="BM39" s="3">
        <f>0.815*BJ39/(BK39*1000)</f>
        <v>0</v>
      </c>
      <c r="BN39" s="24">
        <v>1668.7753841209301</v>
      </c>
      <c r="BO39" s="1">
        <v>158</v>
      </c>
      <c r="BP39" s="1">
        <v>3040</v>
      </c>
      <c r="BQ39" s="24">
        <v>4611.9232000000002</v>
      </c>
      <c r="BR39" s="1">
        <v>760</v>
      </c>
      <c r="BS39" s="1">
        <v>190</v>
      </c>
      <c r="BT39" s="1">
        <v>0.35058389509090598</v>
      </c>
    </row>
    <row r="40" spans="1:72" s="1" customFormat="1" hidden="1" x14ac:dyDescent="0.25">
      <c r="A40" s="1">
        <v>48</v>
      </c>
      <c r="B40" s="24">
        <v>1030.10826180304</v>
      </c>
      <c r="C40" s="24">
        <v>1603.6</v>
      </c>
      <c r="D40" s="1">
        <v>1000</v>
      </c>
      <c r="E40" s="1">
        <v>4000</v>
      </c>
      <c r="F40" s="1">
        <v>0</v>
      </c>
      <c r="G40" s="1">
        <v>0</v>
      </c>
      <c r="H40" s="2">
        <f>SUM(BG40:BI40)/(BK40*1000000)</f>
        <v>1</v>
      </c>
      <c r="I40" s="3">
        <v>81.518264840182596</v>
      </c>
      <c r="J40" s="18">
        <v>49.791214971879</v>
      </c>
      <c r="K40" s="18">
        <f>(P40*BG40+U40*BH40+AP40*BI40+AN40*BJ40)/(BK40*(1000000))</f>
        <v>50.02131338897351</v>
      </c>
      <c r="L40" s="18">
        <f>(T40*BG40+Y40*BH40+AT40*BI40+AO40*BJ40)/(BK40*(1000000))</f>
        <v>68.407134076922773</v>
      </c>
      <c r="M40" s="18">
        <f>L40/K40</f>
        <v>1.3675597348869724</v>
      </c>
      <c r="N40" s="18">
        <f>J40*M40</f>
        <v>68.092460746643098</v>
      </c>
      <c r="O40" s="3">
        <v>90.220152281268696</v>
      </c>
      <c r="P40" s="18">
        <v>80.987469120882096</v>
      </c>
      <c r="Q40" s="18">
        <f>P40-S40</f>
        <v>74.947890623951906</v>
      </c>
      <c r="R40" s="18">
        <f>Q40*solar_capex_adj</f>
        <v>99.930520831935866</v>
      </c>
      <c r="S40" s="18">
        <v>6.03957849693019</v>
      </c>
      <c r="T40" s="18">
        <f>R40+S40</f>
        <v>105.97009932886606</v>
      </c>
      <c r="U40" s="18">
        <v>34.001393455679597</v>
      </c>
      <c r="V40" s="18">
        <f>U40-X40</f>
        <v>28.199474929749499</v>
      </c>
      <c r="W40" s="18">
        <f>V40*wind_capex_adj</f>
        <v>46.999124882915837</v>
      </c>
      <c r="X40" s="18">
        <v>5.8019185259300983</v>
      </c>
      <c r="Y40" s="18">
        <f>W40+X40</f>
        <v>52.801043408845935</v>
      </c>
      <c r="Z40" s="18">
        <v>0</v>
      </c>
      <c r="AA40" s="18">
        <f>Z40-AC40-AD40</f>
        <v>0</v>
      </c>
      <c r="AB40" s="18">
        <f>AA40*hdgt_capex_adj</f>
        <v>0</v>
      </c>
      <c r="AC40" s="18">
        <v>0</v>
      </c>
      <c r="AD40" s="18">
        <v>0</v>
      </c>
      <c r="AE40" s="18">
        <f>AD40*fuel_adj</f>
        <v>0</v>
      </c>
      <c r="AF40" s="18">
        <f>AB40+AC40+AE40</f>
        <v>0</v>
      </c>
      <c r="AG40" s="18">
        <v>0</v>
      </c>
      <c r="AH40" s="18">
        <f>AG40-AJ40-AK40</f>
        <v>0</v>
      </c>
      <c r="AI40" s="18">
        <f>AH40*aero_capex_adj</f>
        <v>0</v>
      </c>
      <c r="AJ40" s="18">
        <v>0</v>
      </c>
      <c r="AK40" s="18">
        <v>0</v>
      </c>
      <c r="AL40" s="18">
        <f>AK40*fuel_adj</f>
        <v>0</v>
      </c>
      <c r="AM40" s="18">
        <f>AI40+AJ40+AL40</f>
        <v>0</v>
      </c>
      <c r="AN40" s="18">
        <f>IF(F40=0, 0, IF(F40=3, Z40, (Z40*F40*384+AG40*G40*32)/(F40*384+G40*32)))</f>
        <v>0</v>
      </c>
      <c r="AO40" s="18">
        <f>IF(F40=0, 0, IF(F40=3, AF40, (AF40*F40*384+AM40*G40*32)/(F40*384+G40*32)))</f>
        <v>0</v>
      </c>
      <c r="AP40" s="18">
        <v>125.378860214716</v>
      </c>
      <c r="AQ40" s="18">
        <f>AP40-AS40</f>
        <v>101.437310237853</v>
      </c>
      <c r="AR40" s="18">
        <f>AQ40*bess_capex_adj</f>
        <v>101.437310237853</v>
      </c>
      <c r="AS40" s="18">
        <v>23.941549976863001</v>
      </c>
      <c r="AT40" s="18">
        <f>AR40+AS40</f>
        <v>125.378860214716</v>
      </c>
      <c r="AU40" s="18">
        <v>4131.5493725820097</v>
      </c>
      <c r="AV40" s="18"/>
      <c r="AW40" s="18">
        <v>1241.8598776635299</v>
      </c>
      <c r="AX40" s="18">
        <f>AW40*solar_capex_adj</f>
        <v>1655.8131702180399</v>
      </c>
      <c r="AY40" s="18">
        <v>1933.2400036628401</v>
      </c>
      <c r="AZ40" s="18">
        <f>AY40*wind_capex_adj</f>
        <v>3222.0666727714001</v>
      </c>
      <c r="BA40" s="18">
        <v>0</v>
      </c>
      <c r="BB40" s="18">
        <f>BA40*hdgt_capex_adj</f>
        <v>0</v>
      </c>
      <c r="BC40" s="18">
        <v>0</v>
      </c>
      <c r="BD40" s="18">
        <f>BC40*aero_capex_adj</f>
        <v>0</v>
      </c>
      <c r="BE40" s="18">
        <v>956.44949125562903</v>
      </c>
      <c r="BF40" s="18">
        <f>BE40*bess_capex_adj</f>
        <v>956.44949125562903</v>
      </c>
      <c r="BG40" s="1">
        <v>1437101209.7400601</v>
      </c>
      <c r="BH40" s="1">
        <v>5819566815.4540005</v>
      </c>
      <c r="BI40" s="1">
        <v>646617314.64507902</v>
      </c>
      <c r="BJ40" s="1">
        <v>0</v>
      </c>
      <c r="BK40" s="1">
        <f>SUM(BG40:BJ40)/1000000</f>
        <v>7903.2853398391389</v>
      </c>
      <c r="BL40" s="1">
        <v>17.191540833399699</v>
      </c>
      <c r="BM40" s="3">
        <f>0.815*BJ40/(BK40*1000)</f>
        <v>0</v>
      </c>
      <c r="BN40" s="24">
        <v>1390.6461534341099</v>
      </c>
      <c r="BO40" s="1">
        <v>422</v>
      </c>
      <c r="BP40" s="1">
        <v>3040</v>
      </c>
      <c r="BQ40" s="24">
        <v>4611.9232000000002</v>
      </c>
      <c r="BR40" s="1">
        <v>760</v>
      </c>
      <c r="BS40" s="1">
        <v>190</v>
      </c>
      <c r="BT40" s="1">
        <v>0.40109983682156303</v>
      </c>
    </row>
    <row r="41" spans="1:72" s="1" customFormat="1" hidden="1" x14ac:dyDescent="0.25">
      <c r="A41" s="1">
        <v>9</v>
      </c>
      <c r="B41" s="24">
        <v>1648.17321888487</v>
      </c>
      <c r="C41" s="24">
        <v>1003.19999999999</v>
      </c>
      <c r="D41" s="1">
        <v>1000</v>
      </c>
      <c r="E41" s="1">
        <v>4000</v>
      </c>
      <c r="F41" s="1">
        <v>0</v>
      </c>
      <c r="G41" s="1">
        <v>0</v>
      </c>
      <c r="H41" s="2">
        <f>SUM(BG41:BI41)/(BK41*1000000)</f>
        <v>1</v>
      </c>
      <c r="I41" s="3">
        <v>69.851598173515896</v>
      </c>
      <c r="J41" s="18">
        <v>51.808237231700701</v>
      </c>
      <c r="K41" s="18">
        <f>(P41*BG41+U41*BH41+AP41*BI41+AN41*BJ41)/(BK41*(1000000))</f>
        <v>52.096655399714869</v>
      </c>
      <c r="L41" s="18">
        <f>(T41*BG41+Y41*BH41+AT41*BI41+AO41*BJ41)/(BK41*(1000000))</f>
        <v>68.699300444127346</v>
      </c>
      <c r="M41" s="18">
        <f>L41/K41</f>
        <v>1.3186892693403758</v>
      </c>
      <c r="N41" s="18">
        <f>J41*M41</f>
        <v>68.318966500884244</v>
      </c>
      <c r="O41" s="3">
        <v>86.068231634071097</v>
      </c>
      <c r="P41" s="18">
        <v>85.485682048407398</v>
      </c>
      <c r="Q41" s="18">
        <f>P41-S41</f>
        <v>79.110236298682807</v>
      </c>
      <c r="R41" s="18">
        <f>Q41*solar_capex_adj</f>
        <v>105.4803150649104</v>
      </c>
      <c r="S41" s="18">
        <v>6.3754457497245909</v>
      </c>
      <c r="T41" s="18">
        <f>R41+S41</f>
        <v>111.85576081463499</v>
      </c>
      <c r="U41" s="18">
        <v>28.1312878564421</v>
      </c>
      <c r="V41" s="18">
        <f>U41-X41</f>
        <v>23.3307494302321</v>
      </c>
      <c r="W41" s="18">
        <f>V41*wind_capex_adj</f>
        <v>38.884582383720165</v>
      </c>
      <c r="X41" s="18">
        <v>4.8005384262100002</v>
      </c>
      <c r="Y41" s="18">
        <f>W41+X41</f>
        <v>43.685120809930169</v>
      </c>
      <c r="Z41" s="18">
        <v>0</v>
      </c>
      <c r="AA41" s="18">
        <f>Z41-AC41-AD41</f>
        <v>0</v>
      </c>
      <c r="AB41" s="18">
        <f>AA41*hdgt_capex_adj</f>
        <v>0</v>
      </c>
      <c r="AC41" s="18">
        <v>0</v>
      </c>
      <c r="AD41" s="18">
        <v>0</v>
      </c>
      <c r="AE41" s="18">
        <f>AD41*fuel_adj</f>
        <v>0</v>
      </c>
      <c r="AF41" s="18">
        <f>AB41+AC41+AE41</f>
        <v>0</v>
      </c>
      <c r="AG41" s="18">
        <v>0</v>
      </c>
      <c r="AH41" s="18">
        <f>AG41-AJ41-AK41</f>
        <v>0</v>
      </c>
      <c r="AI41" s="18">
        <f>AH41*aero_capex_adj</f>
        <v>0</v>
      </c>
      <c r="AJ41" s="18">
        <v>0</v>
      </c>
      <c r="AK41" s="18">
        <v>0</v>
      </c>
      <c r="AL41" s="18">
        <f>AK41*fuel_adj</f>
        <v>0</v>
      </c>
      <c r="AM41" s="18">
        <f>AI41+AJ41+AL41</f>
        <v>0</v>
      </c>
      <c r="AN41" s="18">
        <f>IF(F41=0, 0, IF(F41=3, Z41, (Z41*F41*384+AG41*G41*32)/(F41*384+G41*32)))</f>
        <v>0</v>
      </c>
      <c r="AO41" s="18">
        <f>IF(F41=0, 0, IF(F41=3, AF41, (AF41*F41*384+AM41*G41*32)/(F41*384+G41*32)))</f>
        <v>0</v>
      </c>
      <c r="AP41" s="18">
        <v>86.130981804373903</v>
      </c>
      <c r="AQ41" s="18">
        <f>AP41-AS41</f>
        <v>70.013285292148794</v>
      </c>
      <c r="AR41" s="18">
        <f>AQ41*bess_capex_adj</f>
        <v>70.013285292148794</v>
      </c>
      <c r="AS41" s="18">
        <v>16.117696512225109</v>
      </c>
      <c r="AT41" s="18">
        <f>AR41+AS41</f>
        <v>86.130981804373903</v>
      </c>
      <c r="AU41" s="18">
        <v>4152.5524420076199</v>
      </c>
      <c r="AV41" s="18"/>
      <c r="AW41" s="18">
        <v>1986.83554804547</v>
      </c>
      <c r="AX41" s="18">
        <f>AW41*solar_capex_adj</f>
        <v>2649.1140640606263</v>
      </c>
      <c r="AY41" s="18">
        <v>1209.33491635532</v>
      </c>
      <c r="AZ41" s="18">
        <f>AY41*wind_capex_adj</f>
        <v>2015.5581939255335</v>
      </c>
      <c r="BA41" s="18">
        <v>0</v>
      </c>
      <c r="BB41" s="18">
        <f>BA41*hdgt_capex_adj</f>
        <v>0</v>
      </c>
      <c r="BC41" s="18">
        <v>0</v>
      </c>
      <c r="BD41" s="18">
        <f>BC41*aero_capex_adj</f>
        <v>0</v>
      </c>
      <c r="BE41" s="18">
        <v>956.38197760683204</v>
      </c>
      <c r="BF41" s="18">
        <f>BE41*bess_capex_adj</f>
        <v>956.38197760683204</v>
      </c>
      <c r="BG41" s="1">
        <v>2151506237.6820402</v>
      </c>
      <c r="BH41" s="1">
        <v>4400300136.9642496</v>
      </c>
      <c r="BI41" s="1">
        <v>987770716.49832594</v>
      </c>
      <c r="BJ41" s="1">
        <v>0</v>
      </c>
      <c r="BK41" s="1">
        <f>SUM(BG41:BJ41)/1000000</f>
        <v>7539.5770911446161</v>
      </c>
      <c r="BL41" s="1">
        <v>10.6648832467177</v>
      </c>
      <c r="BM41" s="3">
        <f>0.815*BJ41/(BK41*1000)</f>
        <v>0</v>
      </c>
      <c r="BN41" s="24">
        <v>2225.03384549457</v>
      </c>
      <c r="BO41" s="1">
        <v>264</v>
      </c>
      <c r="BP41" s="1">
        <v>3040</v>
      </c>
      <c r="BQ41" s="24">
        <v>4611.9232000000002</v>
      </c>
      <c r="BR41" s="1">
        <v>760</v>
      </c>
      <c r="BS41" s="1">
        <v>190</v>
      </c>
      <c r="BT41" s="1">
        <v>0.61065120507023496</v>
      </c>
    </row>
    <row r="42" spans="1:72" s="1" customFormat="1" hidden="1" x14ac:dyDescent="0.25">
      <c r="A42" s="1">
        <v>89</v>
      </c>
      <c r="B42" s="24">
        <v>1442.15156652426</v>
      </c>
      <c r="C42" s="24">
        <v>600.4</v>
      </c>
      <c r="D42" s="1">
        <v>1000</v>
      </c>
      <c r="E42" s="1">
        <v>4000</v>
      </c>
      <c r="F42" s="1">
        <v>0</v>
      </c>
      <c r="G42" s="1">
        <v>0</v>
      </c>
      <c r="H42" s="2">
        <f>SUM(BG42:BI42)/(BK42*1000000)</f>
        <v>1</v>
      </c>
      <c r="I42" s="3">
        <v>43.162100456620998</v>
      </c>
      <c r="J42" s="18">
        <v>53.444303627395897</v>
      </c>
      <c r="K42" s="18">
        <f>(P42*BG42+U42*BH42+AP42*BI42+AN42*BJ42)/(BK42*(1000000))</f>
        <v>54.222108417379502</v>
      </c>
      <c r="L42" s="18">
        <f>(T42*BG42+Y42*BH42+AT42*BI42+AO42*BJ42)/(BK42*(1000000))</f>
        <v>69.423640055318614</v>
      </c>
      <c r="M42" s="18">
        <f>L42/K42</f>
        <v>1.2803567047028857</v>
      </c>
      <c r="N42" s="18">
        <f>J42*M42</f>
        <v>68.427772477513088</v>
      </c>
      <c r="O42" s="3">
        <v>68.346257048263993</v>
      </c>
      <c r="P42" s="18">
        <v>64.078022003305506</v>
      </c>
      <c r="Q42" s="18">
        <f>P42-S42</f>
        <v>59.312290078856797</v>
      </c>
      <c r="R42" s="18">
        <f>Q42*solar_capex_adj</f>
        <v>79.08305343847573</v>
      </c>
      <c r="S42" s="18">
        <v>4.7657319244487084</v>
      </c>
      <c r="T42" s="18">
        <f>R42+S42</f>
        <v>83.848785362924446</v>
      </c>
      <c r="U42" s="18">
        <v>28.1875999027558</v>
      </c>
      <c r="V42" s="18">
        <f>U42-X42</f>
        <v>23.3893170482364</v>
      </c>
      <c r="W42" s="18">
        <f>V42*wind_capex_adj</f>
        <v>38.982195080394</v>
      </c>
      <c r="X42" s="18">
        <v>4.7982828545193996</v>
      </c>
      <c r="Y42" s="18">
        <f>W42+X42</f>
        <v>43.780477934913399</v>
      </c>
      <c r="Z42" s="18">
        <v>0</v>
      </c>
      <c r="AA42" s="18">
        <f>Z42-AC42-AD42</f>
        <v>0</v>
      </c>
      <c r="AB42" s="18">
        <f>AA42*hdgt_capex_adj</f>
        <v>0</v>
      </c>
      <c r="AC42" s="18">
        <v>0</v>
      </c>
      <c r="AD42" s="18">
        <v>0</v>
      </c>
      <c r="AE42" s="18">
        <f>AD42*fuel_adj</f>
        <v>0</v>
      </c>
      <c r="AF42" s="18">
        <f>AB42+AC42+AE42</f>
        <v>0</v>
      </c>
      <c r="AG42" s="18">
        <v>0</v>
      </c>
      <c r="AH42" s="18">
        <f>AG42-AJ42-AK42</f>
        <v>0</v>
      </c>
      <c r="AI42" s="18">
        <f>AH42*aero_capex_adj</f>
        <v>0</v>
      </c>
      <c r="AJ42" s="18">
        <v>0</v>
      </c>
      <c r="AK42" s="18">
        <v>0</v>
      </c>
      <c r="AL42" s="18">
        <f>AK42*fuel_adj</f>
        <v>0</v>
      </c>
      <c r="AM42" s="18">
        <f>AI42+AJ42+AL42</f>
        <v>0</v>
      </c>
      <c r="AN42" s="18">
        <f>IF(F42=0, 0, IF(F42=3, Z42, (Z42*F42*384+AG42*G42*32)/(F42*384+G42*32)))</f>
        <v>0</v>
      </c>
      <c r="AO42" s="18">
        <f>IF(F42=0, 0, IF(F42=3, AF42, (AF42*F42*384+AM42*G42*32)/(F42*384+G42*32)))</f>
        <v>0</v>
      </c>
      <c r="AP42" s="18">
        <v>107.070870143642</v>
      </c>
      <c r="AQ42" s="18">
        <f>AP42-AS42</f>
        <v>86.686468160090897</v>
      </c>
      <c r="AR42" s="18">
        <f>AQ42*bess_capex_adj</f>
        <v>86.686468160090897</v>
      </c>
      <c r="AS42" s="18">
        <v>20.384401983551101</v>
      </c>
      <c r="AT42" s="18">
        <f>AR42+AS42</f>
        <v>107.070870143642</v>
      </c>
      <c r="AU42" s="18">
        <v>3428.8246225370599</v>
      </c>
      <c r="AV42" s="18"/>
      <c r="AW42" s="18">
        <v>1743.66452110821</v>
      </c>
      <c r="AX42" s="18">
        <f>AW42*solar_capex_adj</f>
        <v>2324.8860281442799</v>
      </c>
      <c r="AY42" s="18">
        <v>725.926596603505</v>
      </c>
      <c r="AZ42" s="18">
        <f>AY42*wind_capex_adj</f>
        <v>1209.8776610058417</v>
      </c>
      <c r="BA42" s="18">
        <v>0</v>
      </c>
      <c r="BB42" s="18">
        <f>BA42*hdgt_capex_adj</f>
        <v>0</v>
      </c>
      <c r="BC42" s="18">
        <v>0</v>
      </c>
      <c r="BD42" s="18">
        <f>BC42*aero_capex_adj</f>
        <v>0</v>
      </c>
      <c r="BE42" s="18">
        <v>959.23350482534795</v>
      </c>
      <c r="BF42" s="18">
        <f>BE42*bess_capex_adj</f>
        <v>959.23350482534795</v>
      </c>
      <c r="BG42" s="1">
        <v>2525490661.2272301</v>
      </c>
      <c r="BH42" s="1">
        <v>2634709255.6502299</v>
      </c>
      <c r="BI42" s="1">
        <v>826932200.55045903</v>
      </c>
      <c r="BJ42" s="1">
        <v>0</v>
      </c>
      <c r="BK42" s="1">
        <f>SUM(BG42:BJ42)/1000000</f>
        <v>5987.1321174279192</v>
      </c>
      <c r="BL42" s="1">
        <v>2.9297713831222998</v>
      </c>
      <c r="BM42" s="3">
        <f>0.815*BJ42/(BK42*1000)</f>
        <v>0</v>
      </c>
      <c r="BN42" s="24">
        <v>1946.90461480775</v>
      </c>
      <c r="BO42" s="1">
        <v>158</v>
      </c>
      <c r="BP42" s="1">
        <v>3040</v>
      </c>
      <c r="BQ42" s="24">
        <v>4611.9232000000002</v>
      </c>
      <c r="BR42" s="1">
        <v>760</v>
      </c>
      <c r="BS42" s="1">
        <v>190</v>
      </c>
      <c r="BT42" s="1">
        <v>0.510078374949956</v>
      </c>
    </row>
    <row r="43" spans="1:72" s="1" customFormat="1" hidden="1" x14ac:dyDescent="0.25">
      <c r="A43" s="1">
        <v>74</v>
      </c>
      <c r="B43" s="24">
        <v>1648.17321888487</v>
      </c>
      <c r="C43" s="24">
        <v>801.8</v>
      </c>
      <c r="D43" s="1">
        <v>1000</v>
      </c>
      <c r="E43" s="1">
        <v>4000</v>
      </c>
      <c r="F43" s="1">
        <v>0</v>
      </c>
      <c r="G43" s="1">
        <v>0</v>
      </c>
      <c r="H43" s="2">
        <f>SUM(BG43:BI43)/(BK43*1000000)</f>
        <v>1</v>
      </c>
      <c r="I43" s="3">
        <v>58.207762557077601</v>
      </c>
      <c r="J43" s="18">
        <v>52.559915681189402</v>
      </c>
      <c r="K43" s="18">
        <f>(P43*BG43+U43*BH43+AP43*BI43+AN43*BJ43)/(BK43*(1000000))</f>
        <v>52.910341438312727</v>
      </c>
      <c r="L43" s="18">
        <f>(T43*BG43+Y43*BH43+AT43*BI43+AO43*BJ43)/(BK43*(1000000))</f>
        <v>68.889224949172018</v>
      </c>
      <c r="M43" s="18">
        <f>L43/K43</f>
        <v>1.301999251497721</v>
      </c>
      <c r="N43" s="18">
        <f>J43*M43</f>
        <v>68.432970875691936</v>
      </c>
      <c r="O43" s="3">
        <v>79.698559199670001</v>
      </c>
      <c r="P43" s="18">
        <v>76.856244797591302</v>
      </c>
      <c r="Q43" s="18">
        <f>P43-S43</f>
        <v>71.128899303866405</v>
      </c>
      <c r="R43" s="18">
        <f>Q43*solar_capex_adj</f>
        <v>94.838532405155206</v>
      </c>
      <c r="S43" s="18">
        <v>5.7273454937248971</v>
      </c>
      <c r="T43" s="18">
        <f>R43+S43</f>
        <v>100.5658778988801</v>
      </c>
      <c r="U43" s="18">
        <v>28.1421690249372</v>
      </c>
      <c r="V43" s="18">
        <f>U43-X43</f>
        <v>23.343171345778</v>
      </c>
      <c r="W43" s="18">
        <f>V43*wind_capex_adj</f>
        <v>38.90528557629667</v>
      </c>
      <c r="X43" s="18">
        <v>4.7989976791591999</v>
      </c>
      <c r="Y43" s="18">
        <f>W43+X43</f>
        <v>43.70428325545587</v>
      </c>
      <c r="Z43" s="18">
        <v>0</v>
      </c>
      <c r="AA43" s="18">
        <f>Z43-AC43-AD43</f>
        <v>0</v>
      </c>
      <c r="AB43" s="18">
        <f>AA43*hdgt_capex_adj</f>
        <v>0</v>
      </c>
      <c r="AC43" s="18">
        <v>0</v>
      </c>
      <c r="AD43" s="18">
        <v>0</v>
      </c>
      <c r="AE43" s="18">
        <f>AD43*fuel_adj</f>
        <v>0</v>
      </c>
      <c r="AF43" s="18">
        <f>AB43+AC43+AE43</f>
        <v>0</v>
      </c>
      <c r="AG43" s="18">
        <v>0</v>
      </c>
      <c r="AH43" s="18">
        <f>AG43-AJ43-AK43</f>
        <v>0</v>
      </c>
      <c r="AI43" s="18">
        <f>AH43*aero_capex_adj</f>
        <v>0</v>
      </c>
      <c r="AJ43" s="18">
        <v>0</v>
      </c>
      <c r="AK43" s="18">
        <v>0</v>
      </c>
      <c r="AL43" s="18">
        <f>AK43*fuel_adj</f>
        <v>0</v>
      </c>
      <c r="AM43" s="18">
        <f>AI43+AJ43+AL43</f>
        <v>0</v>
      </c>
      <c r="AN43" s="18">
        <f>IF(F43=0, 0, IF(F43=3, Z43, (Z43*F43*384+AG43*G43*32)/(F43*384+G43*32)))</f>
        <v>0</v>
      </c>
      <c r="AO43" s="18">
        <f>IF(F43=0, 0, IF(F43=3, AF43, (AF43*F43*384+AM43*G43*32)/(F43*384+G43*32)))</f>
        <v>0</v>
      </c>
      <c r="AP43" s="18">
        <v>80.786258147391607</v>
      </c>
      <c r="AQ43" s="18">
        <f>AP43-AS43</f>
        <v>65.586336323529594</v>
      </c>
      <c r="AR43" s="18">
        <f>AQ43*bess_capex_adj</f>
        <v>65.586336323529594</v>
      </c>
      <c r="AS43" s="18">
        <v>15.199921823862013</v>
      </c>
      <c r="AT43" s="18">
        <f>AR43+AS43</f>
        <v>80.786258147391607</v>
      </c>
      <c r="AU43" s="18">
        <v>3913.1068850209299</v>
      </c>
      <c r="AV43" s="18"/>
      <c r="AW43" s="18">
        <v>1988.5316176000499</v>
      </c>
      <c r="AX43" s="18">
        <f>AW43*solar_capex_adj</f>
        <v>2651.3754901333996</v>
      </c>
      <c r="AY43" s="18">
        <v>967.37687078210797</v>
      </c>
      <c r="AZ43" s="18">
        <f>AY43*wind_capex_adj</f>
        <v>1612.2947846368468</v>
      </c>
      <c r="BA43" s="18">
        <v>0</v>
      </c>
      <c r="BB43" s="18">
        <f>BA43*hdgt_capex_adj</f>
        <v>0</v>
      </c>
      <c r="BC43" s="18">
        <v>0</v>
      </c>
      <c r="BD43" s="18">
        <f>BC43*aero_capex_adj</f>
        <v>0</v>
      </c>
      <c r="BE43" s="18">
        <v>957.19839663877599</v>
      </c>
      <c r="BF43" s="18">
        <f>BE43*bess_capex_adj</f>
        <v>957.19839663877599</v>
      </c>
      <c r="BG43" s="1">
        <v>2396099465.0107999</v>
      </c>
      <c r="BH43" s="1">
        <v>3517994651.9045401</v>
      </c>
      <c r="BI43" s="1">
        <v>1067499668.97574</v>
      </c>
      <c r="BJ43" s="1">
        <v>0</v>
      </c>
      <c r="BK43" s="1">
        <f>SUM(BG43:BJ43)/1000000</f>
        <v>6981.5937858910811</v>
      </c>
      <c r="BL43" s="1">
        <v>7.4826960673602798</v>
      </c>
      <c r="BM43" s="3">
        <f>0.815*BJ43/(BK43*1000)</f>
        <v>0</v>
      </c>
      <c r="BN43" s="24">
        <v>2225.03384549457</v>
      </c>
      <c r="BO43" s="1">
        <v>211</v>
      </c>
      <c r="BP43" s="1">
        <v>3040</v>
      </c>
      <c r="BQ43" s="24">
        <v>4611.9232000000002</v>
      </c>
      <c r="BR43" s="1">
        <v>760</v>
      </c>
      <c r="BS43" s="1">
        <v>190</v>
      </c>
      <c r="BT43" s="1">
        <v>0.65905737739643599</v>
      </c>
    </row>
    <row r="44" spans="1:72" s="1" customFormat="1" hidden="1" x14ac:dyDescent="0.25">
      <c r="A44" s="1">
        <v>59</v>
      </c>
      <c r="B44" s="24">
        <v>824.08660944243502</v>
      </c>
      <c r="C44" s="24">
        <v>1801.19999999999</v>
      </c>
      <c r="D44" s="1">
        <v>1000</v>
      </c>
      <c r="E44" s="1">
        <v>4000</v>
      </c>
      <c r="F44" s="1">
        <v>0</v>
      </c>
      <c r="G44" s="1">
        <v>0</v>
      </c>
      <c r="H44" s="2">
        <f>SUM(BG44:BI44)/(BK44*1000000)</f>
        <v>1</v>
      </c>
      <c r="I44" s="3">
        <v>80.559360730593596</v>
      </c>
      <c r="J44" s="18">
        <v>50.069796367898498</v>
      </c>
      <c r="K44" s="18">
        <f>(P44*BG44+U44*BH44+AP44*BI44+AN44*BJ44)/(BK44*(1000000))</f>
        <v>50.245744239500681</v>
      </c>
      <c r="L44" s="18">
        <f>(T44*BG44+Y44*BH44+AT44*BI44+AO44*BJ44)/(BK44*(1000000))</f>
        <v>69.498690276088169</v>
      </c>
      <c r="M44" s="18">
        <f>L44/K44</f>
        <v>1.3831756565255886</v>
      </c>
      <c r="N44" s="18">
        <f>J44*M44</f>
        <v>69.255323463270543</v>
      </c>
      <c r="O44" s="3">
        <v>90.043178377155002</v>
      </c>
      <c r="P44" s="18">
        <v>78.932428540237794</v>
      </c>
      <c r="Q44" s="18">
        <f>P44-S44</f>
        <v>73.046287923474594</v>
      </c>
      <c r="R44" s="18">
        <f>Q44*solar_capex_adj</f>
        <v>97.395050564632783</v>
      </c>
      <c r="S44" s="18">
        <v>5.8861406167631998</v>
      </c>
      <c r="T44" s="18">
        <f>R44+S44</f>
        <v>103.28119118139598</v>
      </c>
      <c r="U44" s="18">
        <v>36.907031096582401</v>
      </c>
      <c r="V44" s="18">
        <f>U44-X44</f>
        <v>30.609478531354998</v>
      </c>
      <c r="W44" s="18">
        <f>V44*wind_capex_adj</f>
        <v>51.015797552258334</v>
      </c>
      <c r="X44" s="18">
        <v>6.2975525652274023</v>
      </c>
      <c r="Y44" s="18">
        <f>W44+X44</f>
        <v>57.31335011748574</v>
      </c>
      <c r="Z44" s="18">
        <v>0</v>
      </c>
      <c r="AA44" s="18">
        <f>Z44-AC44-AD44</f>
        <v>0</v>
      </c>
      <c r="AB44" s="18">
        <f>AA44*hdgt_capex_adj</f>
        <v>0</v>
      </c>
      <c r="AC44" s="18">
        <v>0</v>
      </c>
      <c r="AD44" s="18">
        <v>0</v>
      </c>
      <c r="AE44" s="18">
        <f>AD44*fuel_adj</f>
        <v>0</v>
      </c>
      <c r="AF44" s="18">
        <f>AB44+AC44+AE44</f>
        <v>0</v>
      </c>
      <c r="AG44" s="18">
        <v>0</v>
      </c>
      <c r="AH44" s="18">
        <f>AG44-AJ44-AK44</f>
        <v>0</v>
      </c>
      <c r="AI44" s="18">
        <f>AH44*aero_capex_adj</f>
        <v>0</v>
      </c>
      <c r="AJ44" s="18">
        <v>0</v>
      </c>
      <c r="AK44" s="18">
        <v>0</v>
      </c>
      <c r="AL44" s="18">
        <f>AK44*fuel_adj</f>
        <v>0</v>
      </c>
      <c r="AM44" s="18">
        <f>AI44+AJ44+AL44</f>
        <v>0</v>
      </c>
      <c r="AN44" s="18">
        <f>IF(F44=0, 0, IF(F44=3, Z44, (Z44*F44*384+AG44*G44*32)/(F44*384+G44*32)))</f>
        <v>0</v>
      </c>
      <c r="AO44" s="18">
        <f>IF(F44=0, 0, IF(F44=3, AF44, (AF44*F44*384+AM44*G44*32)/(F44*384+G44*32)))</f>
        <v>0</v>
      </c>
      <c r="AP44" s="18">
        <v>118.61114099831499</v>
      </c>
      <c r="AQ44" s="18">
        <f>AP44-AS44</f>
        <v>95.925344198582906</v>
      </c>
      <c r="AR44" s="18">
        <f>AQ44*bess_capex_adj</f>
        <v>95.925344198582906</v>
      </c>
      <c r="AS44" s="18">
        <v>22.685796799732088</v>
      </c>
      <c r="AT44" s="18">
        <f>AR44+AS44</f>
        <v>118.61114099831499</v>
      </c>
      <c r="AU44" s="18">
        <v>4121.5363678181502</v>
      </c>
      <c r="AV44" s="18"/>
      <c r="AW44" s="18">
        <v>993.52160741808302</v>
      </c>
      <c r="AX44" s="18">
        <f>AW44*solar_capex_adj</f>
        <v>1324.695476557444</v>
      </c>
      <c r="AY44" s="18">
        <v>2171.5328204303901</v>
      </c>
      <c r="AZ44" s="18">
        <f>AY44*wind_capex_adj</f>
        <v>3619.2213673839838</v>
      </c>
      <c r="BA44" s="18">
        <v>0</v>
      </c>
      <c r="BB44" s="18">
        <f>BA44*hdgt_capex_adj</f>
        <v>0</v>
      </c>
      <c r="BC44" s="18">
        <v>0</v>
      </c>
      <c r="BD44" s="18">
        <f>BC44*aero_capex_adj</f>
        <v>0</v>
      </c>
      <c r="BE44" s="18">
        <v>956.481939969677</v>
      </c>
      <c r="BF44" s="18">
        <f>BE44*bess_capex_adj</f>
        <v>956.481939969677</v>
      </c>
      <c r="BG44" s="1">
        <v>1189881023.19909</v>
      </c>
      <c r="BH44" s="1">
        <v>6022199234.5625801</v>
      </c>
      <c r="BI44" s="1">
        <v>675702168.07709897</v>
      </c>
      <c r="BJ44" s="1">
        <v>0</v>
      </c>
      <c r="BK44" s="1">
        <f>SUM(BG44:BJ44)/1000000</f>
        <v>7887.7824258387691</v>
      </c>
      <c r="BL44" s="1">
        <v>20.215472677385101</v>
      </c>
      <c r="BM44" s="3">
        <f>0.815*BJ44/(BK44*1000)</f>
        <v>0</v>
      </c>
      <c r="BN44" s="24">
        <v>1112.51692274728</v>
      </c>
      <c r="BO44" s="1">
        <v>474</v>
      </c>
      <c r="BP44" s="1">
        <v>3040</v>
      </c>
      <c r="BQ44" s="24">
        <v>4611.9232000000002</v>
      </c>
      <c r="BR44" s="1">
        <v>760</v>
      </c>
      <c r="BS44" s="1">
        <v>190</v>
      </c>
      <c r="BT44" s="1">
        <v>0.41902350973545799</v>
      </c>
    </row>
    <row r="45" spans="1:72" s="1" customFormat="1" hidden="1" x14ac:dyDescent="0.25">
      <c r="A45" s="1">
        <v>37</v>
      </c>
      <c r="B45" s="24">
        <v>1442.15156652426</v>
      </c>
      <c r="C45" s="24">
        <v>1402.2</v>
      </c>
      <c r="D45" s="1">
        <v>1000</v>
      </c>
      <c r="E45" s="1">
        <v>4000</v>
      </c>
      <c r="F45" s="1">
        <v>0</v>
      </c>
      <c r="G45" s="1">
        <v>0</v>
      </c>
      <c r="H45" s="2">
        <f>SUM(BG45:BI45)/(BK45*1000000)</f>
        <v>1</v>
      </c>
      <c r="I45" s="3">
        <v>83.584474885844699</v>
      </c>
      <c r="J45" s="18">
        <v>51.868561999071801</v>
      </c>
      <c r="K45" s="18">
        <f>(P45*BG45+U45*BH45+AP45*BI45+AN45*BJ45)/(BK45*(1000000))</f>
        <v>52.138189750725907</v>
      </c>
      <c r="L45" s="18">
        <f>(T45*BG45+Y45*BH45+AT45*BI45+AO45*BJ45)/(BK45*(1000000))</f>
        <v>70.3272107487943</v>
      </c>
      <c r="M45" s="18">
        <f>L45/K45</f>
        <v>1.3488617668743506</v>
      </c>
      <c r="N45" s="18">
        <f>J45*M45</f>
        <v>69.963520183299792</v>
      </c>
      <c r="O45" s="3">
        <v>91.168101958214706</v>
      </c>
      <c r="P45" s="18">
        <v>93.941946022112504</v>
      </c>
      <c r="Q45" s="18">
        <f>P45-S45</f>
        <v>86.931144139101505</v>
      </c>
      <c r="R45" s="18">
        <f>Q45*solar_capex_adj</f>
        <v>115.90819218546866</v>
      </c>
      <c r="S45" s="18">
        <v>7.0108018830109984</v>
      </c>
      <c r="T45" s="18">
        <f>R45+S45</f>
        <v>122.91899406847966</v>
      </c>
      <c r="U45" s="18">
        <v>31.192299474428701</v>
      </c>
      <c r="V45" s="18">
        <f>U45-X45</f>
        <v>25.8662097121294</v>
      </c>
      <c r="W45" s="18">
        <f>V45*wind_capex_adj</f>
        <v>43.110349520215671</v>
      </c>
      <c r="X45" s="18">
        <v>5.3260897622993006</v>
      </c>
      <c r="Y45" s="18">
        <f>W45+X45</f>
        <v>48.436439282514968</v>
      </c>
      <c r="Z45" s="18">
        <v>0</v>
      </c>
      <c r="AA45" s="18">
        <f>Z45-AC45-AD45</f>
        <v>0</v>
      </c>
      <c r="AB45" s="18">
        <f>AA45*hdgt_capex_adj</f>
        <v>0</v>
      </c>
      <c r="AC45" s="18">
        <v>0</v>
      </c>
      <c r="AD45" s="18">
        <v>0</v>
      </c>
      <c r="AE45" s="18">
        <f>AD45*fuel_adj</f>
        <v>0</v>
      </c>
      <c r="AF45" s="18">
        <f>AB45+AC45+AE45</f>
        <v>0</v>
      </c>
      <c r="AG45" s="18">
        <v>0</v>
      </c>
      <c r="AH45" s="18">
        <f>AG45-AJ45-AK45</f>
        <v>0</v>
      </c>
      <c r="AI45" s="18">
        <f>AH45*aero_capex_adj</f>
        <v>0</v>
      </c>
      <c r="AJ45" s="18">
        <v>0</v>
      </c>
      <c r="AK45" s="18">
        <v>0</v>
      </c>
      <c r="AL45" s="18">
        <f>AK45*fuel_adj</f>
        <v>0</v>
      </c>
      <c r="AM45" s="18">
        <f>AI45+AJ45+AL45</f>
        <v>0</v>
      </c>
      <c r="AN45" s="18">
        <f>IF(F45=0, 0, IF(F45=3, Z45, (Z45*F45*384+AG45*G45*32)/(F45*384+G45*32)))</f>
        <v>0</v>
      </c>
      <c r="AO45" s="18">
        <f>IF(F45=0, 0, IF(F45=3, AF45, (AF45*F45*384+AM45*G45*32)/(F45*384+G45*32)))</f>
        <v>0</v>
      </c>
      <c r="AP45" s="18">
        <v>113.11384974449101</v>
      </c>
      <c r="AQ45" s="18">
        <f>AP45-AS45</f>
        <v>91.5757310304692</v>
      </c>
      <c r="AR45" s="18">
        <f>AQ45*bess_capex_adj</f>
        <v>91.5757310304692</v>
      </c>
      <c r="AS45" s="18">
        <v>21.538118714021806</v>
      </c>
      <c r="AT45" s="18">
        <f>AR45+AS45</f>
        <v>113.11384974449101</v>
      </c>
      <c r="AU45" s="18">
        <v>4382.0097832312704</v>
      </c>
      <c r="AV45" s="18"/>
      <c r="AW45" s="18">
        <v>1737.2229118144901</v>
      </c>
      <c r="AX45" s="18">
        <f>AW45*solar_capex_adj</f>
        <v>2316.2972157526533</v>
      </c>
      <c r="AY45" s="18">
        <v>1689.0970571263499</v>
      </c>
      <c r="AZ45" s="18">
        <f>AY45*wind_capex_adj</f>
        <v>2815.1617618772498</v>
      </c>
      <c r="BA45" s="18">
        <v>0</v>
      </c>
      <c r="BB45" s="18">
        <f>BA45*hdgt_capex_adj</f>
        <v>0</v>
      </c>
      <c r="BC45" s="18">
        <v>0</v>
      </c>
      <c r="BD45" s="18">
        <f>BC45*aero_capex_adj</f>
        <v>0</v>
      </c>
      <c r="BE45" s="18">
        <v>955.68981429042697</v>
      </c>
      <c r="BF45" s="18">
        <f>BE45*bess_capex_adj</f>
        <v>955.68981429042697</v>
      </c>
      <c r="BG45" s="1">
        <v>1714335796.2151401</v>
      </c>
      <c r="BH45" s="1">
        <v>5543161720.88972</v>
      </c>
      <c r="BI45" s="1">
        <v>728828214.43474197</v>
      </c>
      <c r="BJ45" s="1">
        <v>0</v>
      </c>
      <c r="BK45" s="1">
        <f>SUM(BG45:BJ45)/1000000</f>
        <v>7986.3257315396022</v>
      </c>
      <c r="BL45" s="1">
        <v>17.6112647303747</v>
      </c>
      <c r="BM45" s="3">
        <f>0.815*BJ45/(BK45*1000)</f>
        <v>0</v>
      </c>
      <c r="BN45" s="24">
        <v>1946.90461480775</v>
      </c>
      <c r="BO45" s="1">
        <v>369</v>
      </c>
      <c r="BP45" s="1">
        <v>3040</v>
      </c>
      <c r="BQ45" s="24">
        <v>4611.9232000000002</v>
      </c>
      <c r="BR45" s="1">
        <v>760</v>
      </c>
      <c r="BS45" s="1">
        <v>190</v>
      </c>
      <c r="BT45" s="1">
        <v>0.45175839833622899</v>
      </c>
    </row>
    <row r="46" spans="1:72" s="1" customFormat="1" hidden="1" x14ac:dyDescent="0.25">
      <c r="A46" s="1">
        <v>24</v>
      </c>
      <c r="B46" s="24">
        <v>1648.17321888487</v>
      </c>
      <c r="C46" s="24">
        <v>1200.8</v>
      </c>
      <c r="D46" s="1">
        <v>1000</v>
      </c>
      <c r="E46" s="1">
        <v>4000</v>
      </c>
      <c r="F46" s="1">
        <v>0</v>
      </c>
      <c r="G46" s="1">
        <v>0</v>
      </c>
      <c r="H46" s="2">
        <f>SUM(BG46:BI46)/(BK46*1000000)</f>
        <v>1</v>
      </c>
      <c r="I46" s="3">
        <v>80.091324200913206</v>
      </c>
      <c r="J46" s="18">
        <v>52.518414955298901</v>
      </c>
      <c r="K46" s="18">
        <f>(P46*BG46+U46*BH46+AP46*BI46+AN46*BJ46)/(BK46*(1000000))</f>
        <v>52.800084802759145</v>
      </c>
      <c r="L46" s="18">
        <f>(T46*BG46+Y46*BH46+AT46*BI46+AO46*BJ46)/(BK46*(1000000))</f>
        <v>70.408271771066154</v>
      </c>
      <c r="M46" s="18">
        <f>L46/K46</f>
        <v>1.3334878539321373</v>
      </c>
      <c r="N46" s="18">
        <f>J46*M46</f>
        <v>70.032668450659003</v>
      </c>
      <c r="O46" s="3">
        <v>89.823076578861404</v>
      </c>
      <c r="P46" s="18">
        <v>95.966305354566401</v>
      </c>
      <c r="Q46" s="18">
        <f>P46-S46</f>
        <v>88.804319048736403</v>
      </c>
      <c r="R46" s="18">
        <f>Q46*solar_capex_adj</f>
        <v>118.40575873164853</v>
      </c>
      <c r="S46" s="18">
        <v>7.1619863058299984</v>
      </c>
      <c r="T46" s="18">
        <f>R46+S46</f>
        <v>125.56774503747853</v>
      </c>
      <c r="U46" s="18">
        <v>28.7618581227471</v>
      </c>
      <c r="V46" s="18">
        <f>U46-X46</f>
        <v>23.850700013695398</v>
      </c>
      <c r="W46" s="18">
        <f>V46*wind_capex_adj</f>
        <v>39.751166689492329</v>
      </c>
      <c r="X46" s="18">
        <v>4.9111581090517014</v>
      </c>
      <c r="Y46" s="18">
        <f>W46+X46</f>
        <v>44.662324798544034</v>
      </c>
      <c r="Z46" s="18">
        <v>0</v>
      </c>
      <c r="AA46" s="18">
        <f>Z46-AC46-AD46</f>
        <v>0</v>
      </c>
      <c r="AB46" s="18">
        <f>AA46*hdgt_capex_adj</f>
        <v>0</v>
      </c>
      <c r="AC46" s="18">
        <v>0</v>
      </c>
      <c r="AD46" s="18">
        <v>0</v>
      </c>
      <c r="AE46" s="18">
        <f>AD46*fuel_adj</f>
        <v>0</v>
      </c>
      <c r="AF46" s="18">
        <f>AB46+AC46+AE46</f>
        <v>0</v>
      </c>
      <c r="AG46" s="18">
        <v>0</v>
      </c>
      <c r="AH46" s="18">
        <f>AG46-AJ46-AK46</f>
        <v>0</v>
      </c>
      <c r="AI46" s="18">
        <f>AH46*aero_capex_adj</f>
        <v>0</v>
      </c>
      <c r="AJ46" s="18">
        <v>0</v>
      </c>
      <c r="AK46" s="18">
        <v>0</v>
      </c>
      <c r="AL46" s="18">
        <f>AK46*fuel_adj</f>
        <v>0</v>
      </c>
      <c r="AM46" s="18">
        <f>AI46+AJ46+AL46</f>
        <v>0</v>
      </c>
      <c r="AN46" s="18">
        <f>IF(F46=0, 0, IF(F46=3, Z46, (Z46*F46*384+AG46*G46*32)/(F46*384+G46*32)))</f>
        <v>0</v>
      </c>
      <c r="AO46" s="18">
        <f>IF(F46=0, 0, IF(F46=3, AF46, (AF46*F46*384+AM46*G46*32)/(F46*384+G46*32)))</f>
        <v>0</v>
      </c>
      <c r="AP46" s="18">
        <v>103.82325350996599</v>
      </c>
      <c r="AQ46" s="18">
        <f>AP46-AS46</f>
        <v>84.243876772431804</v>
      </c>
      <c r="AR46" s="18">
        <f>AQ46*bess_capex_adj</f>
        <v>84.243876772431804</v>
      </c>
      <c r="AS46" s="18">
        <v>19.57937673753419</v>
      </c>
      <c r="AT46" s="18">
        <f>AR46+AS46</f>
        <v>103.82325350996599</v>
      </c>
      <c r="AU46" s="18">
        <v>4387.5053316343601</v>
      </c>
      <c r="AV46" s="18"/>
      <c r="AW46" s="18">
        <v>1985.36516129662</v>
      </c>
      <c r="AX46" s="18">
        <f>AW46*solar_capex_adj</f>
        <v>2647.1535483954931</v>
      </c>
      <c r="AY46" s="18">
        <v>1446.4659772217201</v>
      </c>
      <c r="AZ46" s="18">
        <f>AY46*wind_capex_adj</f>
        <v>2410.7766287028671</v>
      </c>
      <c r="BA46" s="18">
        <v>0</v>
      </c>
      <c r="BB46" s="18">
        <f>BA46*hdgt_capex_adj</f>
        <v>0</v>
      </c>
      <c r="BC46" s="18">
        <v>0</v>
      </c>
      <c r="BD46" s="18">
        <f>BC46*aero_capex_adj</f>
        <v>0</v>
      </c>
      <c r="BE46" s="18">
        <v>955.67419311601498</v>
      </c>
      <c r="BF46" s="18">
        <f>BE46*bess_capex_adj</f>
        <v>955.67419311601498</v>
      </c>
      <c r="BG46" s="1">
        <v>1915170787.2934899</v>
      </c>
      <c r="BH46" s="1">
        <v>5148165449.8075304</v>
      </c>
      <c r="BI46" s="1">
        <v>805165271.20722997</v>
      </c>
      <c r="BJ46" s="1">
        <v>0</v>
      </c>
      <c r="BK46" s="1">
        <f>SUM(BG46:BJ46)/1000000</f>
        <v>7868.5015083082508</v>
      </c>
      <c r="BL46" s="1">
        <v>15.614158926729401</v>
      </c>
      <c r="BM46" s="3">
        <f>0.815*BJ46/(BK46*1000)</f>
        <v>0</v>
      </c>
      <c r="BN46" s="24">
        <v>2225.03384549457</v>
      </c>
      <c r="BO46" s="1">
        <v>316</v>
      </c>
      <c r="BP46" s="1">
        <v>3040</v>
      </c>
      <c r="BQ46" s="24">
        <v>4611.9232000000002</v>
      </c>
      <c r="BR46" s="1">
        <v>760</v>
      </c>
      <c r="BS46" s="1">
        <v>190</v>
      </c>
      <c r="BT46" s="1">
        <v>0.49880017297600299</v>
      </c>
    </row>
    <row r="47" spans="1:72" s="1" customFormat="1" hidden="1" x14ac:dyDescent="0.25">
      <c r="A47" s="1">
        <v>90</v>
      </c>
      <c r="B47" s="24">
        <v>1648.17321888487</v>
      </c>
      <c r="C47" s="24">
        <v>600.4</v>
      </c>
      <c r="D47" s="1">
        <v>1000</v>
      </c>
      <c r="E47" s="1">
        <v>4000</v>
      </c>
      <c r="F47" s="1">
        <v>0</v>
      </c>
      <c r="G47" s="1">
        <v>0</v>
      </c>
      <c r="H47" s="2">
        <f>SUM(BG47:BI47)/(BK47*1000000)</f>
        <v>1</v>
      </c>
      <c r="I47" s="3">
        <v>48.3675799086758</v>
      </c>
      <c r="J47" s="18">
        <v>54.684754009349398</v>
      </c>
      <c r="K47" s="18">
        <f>(P47*BG47+U47*BH47+AP47*BI47+AN47*BJ47)/(BK47*(1000000))</f>
        <v>55.113867057143743</v>
      </c>
      <c r="L47" s="18">
        <f>(T47*BG47+Y47*BH47+AT47*BI47+AO47*BJ47)/(BK47*(1000000))</f>
        <v>70.754069421864557</v>
      </c>
      <c r="M47" s="18">
        <f>L47/K47</f>
        <v>1.2837798035203114</v>
      </c>
      <c r="N47" s="18">
        <f>J47*M47</f>
        <v>70.20318275767913</v>
      </c>
      <c r="O47" s="3">
        <v>71.484808257625204</v>
      </c>
      <c r="P47" s="18">
        <v>70.527841827930501</v>
      </c>
      <c r="Q47" s="18">
        <f>P47-S47</f>
        <v>65.276825825231398</v>
      </c>
      <c r="R47" s="18">
        <f>Q47*solar_capex_adj</f>
        <v>87.035767766975198</v>
      </c>
      <c r="S47" s="18">
        <v>5.2510160026991031</v>
      </c>
      <c r="T47" s="18">
        <f>R47+S47</f>
        <v>92.286783769674301</v>
      </c>
      <c r="U47" s="18">
        <v>28.158003443604802</v>
      </c>
      <c r="V47" s="18">
        <f>U47-X47</f>
        <v>23.360183441440199</v>
      </c>
      <c r="W47" s="18">
        <f>V47*wind_capex_adj</f>
        <v>38.933639069066999</v>
      </c>
      <c r="X47" s="18">
        <v>4.7978200021646025</v>
      </c>
      <c r="Y47" s="18">
        <f>W47+X47</f>
        <v>43.731459071231598</v>
      </c>
      <c r="Z47" s="18">
        <v>0</v>
      </c>
      <c r="AA47" s="18">
        <f>Z47-AC47-AD47</f>
        <v>0</v>
      </c>
      <c r="AB47" s="18">
        <f>AA47*hdgt_capex_adj</f>
        <v>0</v>
      </c>
      <c r="AC47" s="18">
        <v>0</v>
      </c>
      <c r="AD47" s="18">
        <v>0</v>
      </c>
      <c r="AE47" s="18">
        <f>AD47*fuel_adj</f>
        <v>0</v>
      </c>
      <c r="AF47" s="18">
        <f>AB47+AC47+AE47</f>
        <v>0</v>
      </c>
      <c r="AG47" s="18">
        <v>0</v>
      </c>
      <c r="AH47" s="18">
        <f>AG47-AJ47-AK47</f>
        <v>0</v>
      </c>
      <c r="AI47" s="18">
        <f>AH47*aero_capex_adj</f>
        <v>0</v>
      </c>
      <c r="AJ47" s="18">
        <v>0</v>
      </c>
      <c r="AK47" s="18">
        <v>0</v>
      </c>
      <c r="AL47" s="18">
        <f>AK47*fuel_adj</f>
        <v>0</v>
      </c>
      <c r="AM47" s="18">
        <f>AI47+AJ47+AL47</f>
        <v>0</v>
      </c>
      <c r="AN47" s="18">
        <f>IF(F47=0, 0, IF(F47=3, Z47, (Z47*F47*384+AG47*G47*32)/(F47*384+G47*32)))</f>
        <v>0</v>
      </c>
      <c r="AO47" s="18">
        <f>IF(F47=0, 0, IF(F47=3, AF47, (AF47*F47*384+AM47*G47*32)/(F47*384+G47*32)))</f>
        <v>0</v>
      </c>
      <c r="AP47" s="18">
        <v>85.469012751424998</v>
      </c>
      <c r="AQ47" s="18">
        <f>AP47-AS47</f>
        <v>69.262840919925594</v>
      </c>
      <c r="AR47" s="18">
        <f>AQ47*bess_capex_adj</f>
        <v>69.262840919925594</v>
      </c>
      <c r="AS47" s="18">
        <v>16.206171831499404</v>
      </c>
      <c r="AT47" s="18">
        <f>AR47+AS47</f>
        <v>85.469012751424998</v>
      </c>
      <c r="AU47" s="18">
        <v>3673.6927294720499</v>
      </c>
      <c r="AV47" s="18"/>
      <c r="AW47" s="18">
        <v>1990.4692871120801</v>
      </c>
      <c r="AX47" s="18">
        <f>AW47*solar_capex_adj</f>
        <v>2653.9590494827735</v>
      </c>
      <c r="AY47" s="18">
        <v>725.09233027743699</v>
      </c>
      <c r="AZ47" s="18">
        <f>AY47*wind_capex_adj</f>
        <v>1208.4872171290617</v>
      </c>
      <c r="BA47" s="18">
        <v>0</v>
      </c>
      <c r="BB47" s="18">
        <f>BA47*hdgt_capex_adj</f>
        <v>0</v>
      </c>
      <c r="BC47" s="18">
        <v>0</v>
      </c>
      <c r="BD47" s="18">
        <f>BC47*aero_capex_adj</f>
        <v>0</v>
      </c>
      <c r="BE47" s="18">
        <v>958.13111208253395</v>
      </c>
      <c r="BF47" s="18">
        <f>BE47*bess_capex_adj</f>
        <v>958.13111208253395</v>
      </c>
      <c r="BG47" s="1">
        <v>2615239861.6041598</v>
      </c>
      <c r="BH47" s="1">
        <v>2634943600.91712</v>
      </c>
      <c r="BI47" s="1">
        <v>1011885740.84668</v>
      </c>
      <c r="BJ47" s="1">
        <v>0</v>
      </c>
      <c r="BK47" s="1">
        <f>SUM(BG47:BJ47)/1000000</f>
        <v>6262.0692033679597</v>
      </c>
      <c r="BL47" s="1">
        <v>6.0952732430680401</v>
      </c>
      <c r="BM47" s="3">
        <f>0.815*BJ47/(BK47*1000)</f>
        <v>0</v>
      </c>
      <c r="BN47" s="24">
        <v>2225.03384549457</v>
      </c>
      <c r="BO47" s="1">
        <v>158</v>
      </c>
      <c r="BP47" s="1">
        <v>3040</v>
      </c>
      <c r="BQ47" s="24">
        <v>4611.9232000000002</v>
      </c>
      <c r="BR47" s="1">
        <v>760</v>
      </c>
      <c r="BS47" s="1">
        <v>190</v>
      </c>
      <c r="BT47" s="1">
        <v>0.62405904059348905</v>
      </c>
    </row>
    <row r="48" spans="1:72" s="1" customFormat="1" hidden="1" x14ac:dyDescent="0.25">
      <c r="A48" s="1">
        <v>49</v>
      </c>
      <c r="B48" s="24">
        <v>1236.12991416365</v>
      </c>
      <c r="C48" s="24">
        <v>1603.6</v>
      </c>
      <c r="D48" s="1">
        <v>1000</v>
      </c>
      <c r="E48" s="1">
        <v>4000</v>
      </c>
      <c r="F48" s="1">
        <v>0</v>
      </c>
      <c r="G48" s="1">
        <v>0</v>
      </c>
      <c r="H48" s="2">
        <f>SUM(BG48:BI48)/(BK48*1000000)</f>
        <v>1</v>
      </c>
      <c r="I48" s="3">
        <v>85.273972602739704</v>
      </c>
      <c r="J48" s="18">
        <v>51.707184440741997</v>
      </c>
      <c r="K48" s="18">
        <f>(P48*BG48+U48*BH48+AP48*BI48+AN48*BJ48)/(BK48*(1000000))</f>
        <v>51.951991004485905</v>
      </c>
      <c r="L48" s="18">
        <f>(T48*BG48+Y48*BH48+AT48*BI48+AO48*BJ48)/(BK48*(1000000))</f>
        <v>70.858280502704403</v>
      </c>
      <c r="M48" s="18">
        <f>L48/K48</f>
        <v>1.3639184780538247</v>
      </c>
      <c r="N48" s="18">
        <f>J48*M48</f>
        <v>70.52438430686523</v>
      </c>
      <c r="O48" s="3">
        <v>91.792219108981897</v>
      </c>
      <c r="P48" s="18">
        <v>89.952650818006603</v>
      </c>
      <c r="Q48" s="18">
        <f>P48-S48</f>
        <v>83.239668215608106</v>
      </c>
      <c r="R48" s="18">
        <f>Q48*solar_capex_adj</f>
        <v>110.98622428747747</v>
      </c>
      <c r="S48" s="18">
        <v>6.7129826023984975</v>
      </c>
      <c r="T48" s="18">
        <f>R48+S48</f>
        <v>117.69920688987597</v>
      </c>
      <c r="U48" s="18">
        <v>33.9786111398126</v>
      </c>
      <c r="V48" s="18">
        <f>U48-X48</f>
        <v>28.1768370998386</v>
      </c>
      <c r="W48" s="18">
        <f>V48*wind_capex_adj</f>
        <v>46.961395166397672</v>
      </c>
      <c r="X48" s="18">
        <v>5.8017740399739992</v>
      </c>
      <c r="Y48" s="18">
        <f>W48+X48</f>
        <v>52.763169206371671</v>
      </c>
      <c r="Z48" s="18">
        <v>0</v>
      </c>
      <c r="AA48" s="18">
        <f>Z48-AC48-AD48</f>
        <v>0</v>
      </c>
      <c r="AB48" s="18">
        <f>AA48*hdgt_capex_adj</f>
        <v>0</v>
      </c>
      <c r="AC48" s="18">
        <v>0</v>
      </c>
      <c r="AD48" s="18">
        <v>0</v>
      </c>
      <c r="AE48" s="18">
        <f>AD48*fuel_adj</f>
        <v>0</v>
      </c>
      <c r="AF48" s="18">
        <f>AB48+AC48+AE48</f>
        <v>0</v>
      </c>
      <c r="AG48" s="18">
        <v>0</v>
      </c>
      <c r="AH48" s="18">
        <f>AG48-AJ48-AK48</f>
        <v>0</v>
      </c>
      <c r="AI48" s="18">
        <f>AH48*aero_capex_adj</f>
        <v>0</v>
      </c>
      <c r="AJ48" s="18">
        <v>0</v>
      </c>
      <c r="AK48" s="18">
        <v>0</v>
      </c>
      <c r="AL48" s="18">
        <f>AK48*fuel_adj</f>
        <v>0</v>
      </c>
      <c r="AM48" s="18">
        <f>AI48+AJ48+AL48</f>
        <v>0</v>
      </c>
      <c r="AN48" s="18">
        <f>IF(F48=0, 0, IF(F48=3, Z48, (Z48*F48*384+AG48*G48*32)/(F48*384+G48*32)))</f>
        <v>0</v>
      </c>
      <c r="AO48" s="18">
        <f>IF(F48=0, 0, IF(F48=3, AF48, (AF48*F48*384+AM48*G48*32)/(F48*384+G48*32)))</f>
        <v>0</v>
      </c>
      <c r="AP48" s="18">
        <v>119.54496725486401</v>
      </c>
      <c r="AQ48" s="18">
        <f>AP48-AS48</f>
        <v>96.670079856237905</v>
      </c>
      <c r="AR48" s="18">
        <f>AQ48*bess_capex_adj</f>
        <v>96.670079856237905</v>
      </c>
      <c r="AS48" s="18">
        <v>22.8748873986261</v>
      </c>
      <c r="AT48" s="18">
        <f>AR48+AS48</f>
        <v>119.54496725486401</v>
      </c>
      <c r="AU48" s="18">
        <v>4376.5142462317499</v>
      </c>
      <c r="AV48" s="18"/>
      <c r="AW48" s="18">
        <v>1489.0726150845201</v>
      </c>
      <c r="AX48" s="18">
        <f>AW48*solar_capex_adj</f>
        <v>1985.4301534460267</v>
      </c>
      <c r="AY48" s="18">
        <v>1931.73615344883</v>
      </c>
      <c r="AZ48" s="18">
        <f>AY48*wind_capex_adj</f>
        <v>3219.5602557480502</v>
      </c>
      <c r="BA48" s="18">
        <v>0</v>
      </c>
      <c r="BB48" s="18">
        <f>BA48*hdgt_capex_adj</f>
        <v>0</v>
      </c>
      <c r="BC48" s="18">
        <v>0</v>
      </c>
      <c r="BD48" s="18">
        <f>BC48*aero_capex_adj</f>
        <v>0</v>
      </c>
      <c r="BE48" s="18">
        <v>955.705477698393</v>
      </c>
      <c r="BF48" s="18">
        <f>BE48*bess_capex_adj</f>
        <v>955.705477698393</v>
      </c>
      <c r="BG48" s="1">
        <v>1539121436.5587001</v>
      </c>
      <c r="BH48" s="1">
        <v>5819680391.8635597</v>
      </c>
      <c r="BI48" s="1">
        <v>682196565.52454495</v>
      </c>
      <c r="BJ48" s="1">
        <v>0</v>
      </c>
      <c r="BK48" s="1">
        <f>SUM(BG48:BJ48)/1000000</f>
        <v>8040.9983939468048</v>
      </c>
      <c r="BL48" s="1">
        <v>20.075154962822701</v>
      </c>
      <c r="BM48" s="3">
        <f>0.815*BJ48/(BK48*1000)</f>
        <v>0</v>
      </c>
      <c r="BN48" s="24">
        <v>1668.7753841209301</v>
      </c>
      <c r="BO48" s="1">
        <v>422</v>
      </c>
      <c r="BP48" s="1">
        <v>3040</v>
      </c>
      <c r="BQ48" s="24">
        <v>4611.9232000000002</v>
      </c>
      <c r="BR48" s="1">
        <v>760</v>
      </c>
      <c r="BS48" s="1">
        <v>190</v>
      </c>
      <c r="BT48" s="1">
        <v>0.423025519665363</v>
      </c>
    </row>
    <row r="49" spans="1:72" s="1" customFormat="1" hidden="1" x14ac:dyDescent="0.25">
      <c r="A49" s="1">
        <v>75</v>
      </c>
      <c r="B49" s="24">
        <v>1854.19487124548</v>
      </c>
      <c r="C49" s="24">
        <v>801.8</v>
      </c>
      <c r="D49" s="1">
        <v>1000</v>
      </c>
      <c r="E49" s="1">
        <v>4000</v>
      </c>
      <c r="F49" s="1">
        <v>0</v>
      </c>
      <c r="G49" s="1">
        <v>0</v>
      </c>
      <c r="H49" s="2">
        <f>SUM(BG49:BI49)/(BK49*1000000)</f>
        <v>1</v>
      </c>
      <c r="I49" s="3">
        <v>62.363013698630098</v>
      </c>
      <c r="J49" s="18">
        <v>54.465647670331002</v>
      </c>
      <c r="K49" s="18">
        <f>(P49*BG49+U49*BH49+AP49*BI49+AN49*BJ49)/(BK49*(1000000))</f>
        <v>54.708439222549465</v>
      </c>
      <c r="L49" s="18">
        <f>(T49*BG49+Y49*BH49+AT49*BI49+AO49*BJ49)/(BK49*(1000000))</f>
        <v>71.283077246999298</v>
      </c>
      <c r="M49" s="18">
        <f>L49/K49</f>
        <v>1.302963094176852</v>
      </c>
      <c r="N49" s="18">
        <f>J49*M49</f>
        <v>70.966728814880724</v>
      </c>
      <c r="O49" s="3">
        <v>81.6101903367761</v>
      </c>
      <c r="P49" s="18">
        <v>84.114433738952599</v>
      </c>
      <c r="Q49" s="18">
        <f>P49-S49</f>
        <v>77.841147980142097</v>
      </c>
      <c r="R49" s="18">
        <f>Q49*solar_capex_adj</f>
        <v>103.78819730685612</v>
      </c>
      <c r="S49" s="18">
        <v>6.273285758810502</v>
      </c>
      <c r="T49" s="18">
        <f>R49+S49</f>
        <v>110.06148306566662</v>
      </c>
      <c r="U49" s="18">
        <v>28.118561462152901</v>
      </c>
      <c r="V49" s="18">
        <f>U49-X49</f>
        <v>23.320121772236298</v>
      </c>
      <c r="W49" s="18">
        <f>V49*wind_capex_adj</f>
        <v>38.866869620393835</v>
      </c>
      <c r="X49" s="18">
        <v>4.7984396899166022</v>
      </c>
      <c r="Y49" s="18">
        <f>W49+X49</f>
        <v>43.665309310310434</v>
      </c>
      <c r="Z49" s="18">
        <v>0</v>
      </c>
      <c r="AA49" s="18">
        <f>Z49-AC49-AD49</f>
        <v>0</v>
      </c>
      <c r="AB49" s="18">
        <f>AA49*hdgt_capex_adj</f>
        <v>0</v>
      </c>
      <c r="AC49" s="18">
        <v>0</v>
      </c>
      <c r="AD49" s="18">
        <v>0</v>
      </c>
      <c r="AE49" s="18">
        <f>AD49*fuel_adj</f>
        <v>0</v>
      </c>
      <c r="AF49" s="18">
        <f>AB49+AC49+AE49</f>
        <v>0</v>
      </c>
      <c r="AG49" s="18">
        <v>0</v>
      </c>
      <c r="AH49" s="18">
        <f>AG49-AJ49-AK49</f>
        <v>0</v>
      </c>
      <c r="AI49" s="18">
        <f>AH49*aero_capex_adj</f>
        <v>0</v>
      </c>
      <c r="AJ49" s="18">
        <v>0</v>
      </c>
      <c r="AK49" s="18">
        <v>0</v>
      </c>
      <c r="AL49" s="18">
        <f>AK49*fuel_adj</f>
        <v>0</v>
      </c>
      <c r="AM49" s="18">
        <f>AI49+AJ49+AL49</f>
        <v>0</v>
      </c>
      <c r="AN49" s="18">
        <f>IF(F49=0, 0, IF(F49=3, Z49, (Z49*F49*384+AG49*G49*32)/(F49*384+G49*32)))</f>
        <v>0</v>
      </c>
      <c r="AO49" s="18">
        <f>IF(F49=0, 0, IF(F49=3, AF49, (AF49*F49*384+AM49*G49*32)/(F49*384+G49*32)))</f>
        <v>0</v>
      </c>
      <c r="AP49" s="18">
        <v>72.844012804161693</v>
      </c>
      <c r="AQ49" s="18">
        <f>AP49-AS49</f>
        <v>59.163104672823302</v>
      </c>
      <c r="AR49" s="18">
        <f>AQ49*bess_capex_adj</f>
        <v>59.163104672823302</v>
      </c>
      <c r="AS49" s="18">
        <v>13.680908131338391</v>
      </c>
      <c r="AT49" s="18">
        <f>AR49+AS49</f>
        <v>72.844012804161693</v>
      </c>
      <c r="AU49" s="18">
        <v>4158.0474718191999</v>
      </c>
      <c r="AV49" s="18"/>
      <c r="AW49" s="18">
        <v>2235.1489940715401</v>
      </c>
      <c r="AX49" s="18">
        <f>AW49*solar_capex_adj</f>
        <v>2980.1986587620531</v>
      </c>
      <c r="AY49" s="18">
        <v>966.53404193851804</v>
      </c>
      <c r="AZ49" s="18">
        <f>AY49*wind_capex_adj</f>
        <v>1610.8900698975301</v>
      </c>
      <c r="BA49" s="18">
        <v>0</v>
      </c>
      <c r="BB49" s="18">
        <f>BA49*hdgt_capex_adj</f>
        <v>0</v>
      </c>
      <c r="BC49" s="18">
        <v>0</v>
      </c>
      <c r="BD49" s="18">
        <f>BC49*aero_capex_adj</f>
        <v>0</v>
      </c>
      <c r="BE49" s="18">
        <v>956.36443580914295</v>
      </c>
      <c r="BF49" s="18">
        <f>BE49*bess_capex_adj</f>
        <v>956.36443580914295</v>
      </c>
      <c r="BG49" s="1">
        <v>2458600211.6423402</v>
      </c>
      <c r="BH49" s="1">
        <v>3518391103.3421202</v>
      </c>
      <c r="BI49" s="1">
        <v>1172061358.5171199</v>
      </c>
      <c r="BJ49" s="1">
        <v>0</v>
      </c>
      <c r="BK49" s="1">
        <f>SUM(BG49:BJ49)/1000000</f>
        <v>7149.052673501581</v>
      </c>
      <c r="BL49" s="1">
        <v>11.2570282885483</v>
      </c>
      <c r="BM49" s="3">
        <f>0.815*BJ49/(BK49*1000)</f>
        <v>0</v>
      </c>
      <c r="BN49" s="24">
        <v>2503.1630761813899</v>
      </c>
      <c r="BO49" s="1">
        <v>211</v>
      </c>
      <c r="BP49" s="1">
        <v>3040</v>
      </c>
      <c r="BQ49" s="24">
        <v>4611.9232000000002</v>
      </c>
      <c r="BR49" s="1">
        <v>760</v>
      </c>
      <c r="BS49" s="1">
        <v>190</v>
      </c>
      <c r="BT49" s="1">
        <v>0.72349623743359504</v>
      </c>
    </row>
    <row r="50" spans="1:72" s="1" customFormat="1" hidden="1" x14ac:dyDescent="0.25">
      <c r="A50" s="1">
        <v>105</v>
      </c>
      <c r="B50" s="24">
        <v>1236.12991416365</v>
      </c>
      <c r="C50" s="24">
        <v>402.79999999999899</v>
      </c>
      <c r="D50" s="1">
        <v>1000</v>
      </c>
      <c r="E50" s="1">
        <v>4000</v>
      </c>
      <c r="F50" s="1">
        <v>0</v>
      </c>
      <c r="G50" s="1">
        <v>0</v>
      </c>
      <c r="H50" s="2">
        <f>SUM(BG50:BI50)/(BK50*1000000)</f>
        <v>1</v>
      </c>
      <c r="I50" s="3">
        <v>29.417808219177999</v>
      </c>
      <c r="J50" s="18">
        <v>56.752820227679599</v>
      </c>
      <c r="K50" s="18">
        <f>(P50*BG50+U50*BH50+AP50*BI50+AN50*BJ50)/(BK50*(1000000))</f>
        <v>58.959218004636007</v>
      </c>
      <c r="L50" s="18">
        <f>(T50*BG50+Y50*BH50+AT50*BI50+AO50*BJ50)/(BK50*(1000000))</f>
        <v>73.729030280313339</v>
      </c>
      <c r="M50" s="18">
        <f>L50/K50</f>
        <v>1.2505089581499533</v>
      </c>
      <c r="N50" s="18">
        <f>J50*M50</f>
        <v>70.969910094987213</v>
      </c>
      <c r="O50" s="3">
        <v>54.696546916179599</v>
      </c>
      <c r="P50" s="18">
        <v>54.4311506926297</v>
      </c>
      <c r="Q50" s="18">
        <f>P50-S50</f>
        <v>50.393621298962401</v>
      </c>
      <c r="R50" s="18">
        <f>Q50*solar_capex_adj</f>
        <v>67.191495065283192</v>
      </c>
      <c r="S50" s="18">
        <v>4.0375293936672989</v>
      </c>
      <c r="T50" s="18">
        <f>R50+S50</f>
        <v>71.229024458950491</v>
      </c>
      <c r="U50" s="18">
        <v>28.250201762594202</v>
      </c>
      <c r="V50" s="18">
        <f>U50-X50</f>
        <v>23.4526887893397</v>
      </c>
      <c r="W50" s="18">
        <f>V50*wind_capex_adj</f>
        <v>39.087814648899503</v>
      </c>
      <c r="X50" s="18">
        <v>4.7975129732545021</v>
      </c>
      <c r="Y50" s="18">
        <f>W50+X50</f>
        <v>43.885327622154009</v>
      </c>
      <c r="Z50" s="18">
        <v>0</v>
      </c>
      <c r="AA50" s="18">
        <f>Z50-AC50-AD50</f>
        <v>0</v>
      </c>
      <c r="AB50" s="18">
        <f>AA50*hdgt_capex_adj</f>
        <v>0</v>
      </c>
      <c r="AC50" s="18">
        <v>0</v>
      </c>
      <c r="AD50" s="18">
        <v>0</v>
      </c>
      <c r="AE50" s="18">
        <f>AD50*fuel_adj</f>
        <v>0</v>
      </c>
      <c r="AF50" s="18">
        <f>AB50+AC50+AE50</f>
        <v>0</v>
      </c>
      <c r="AG50" s="18">
        <v>0</v>
      </c>
      <c r="AH50" s="18">
        <f>AG50-AJ50-AK50</f>
        <v>0</v>
      </c>
      <c r="AI50" s="18">
        <f>AH50*aero_capex_adj</f>
        <v>0</v>
      </c>
      <c r="AJ50" s="18">
        <v>0</v>
      </c>
      <c r="AK50" s="18">
        <v>0</v>
      </c>
      <c r="AL50" s="18">
        <f>AK50*fuel_adj</f>
        <v>0</v>
      </c>
      <c r="AM50" s="18">
        <f>AI50+AJ50+AL50</f>
        <v>0</v>
      </c>
      <c r="AN50" s="18">
        <f>IF(F50=0, 0, IF(F50=3, Z50, (Z50*F50*384+AG50*G50*32)/(F50*384+G50*32)))</f>
        <v>0</v>
      </c>
      <c r="AO50" s="18">
        <f>IF(F50=0, 0, IF(F50=3, AF50, (AF50*F50*384+AM50*G50*32)/(F50*384+G50*32)))</f>
        <v>0</v>
      </c>
      <c r="AP50" s="18">
        <v>203.47293208053</v>
      </c>
      <c r="AQ50" s="18">
        <f>AP50-AS50</f>
        <v>163.80786372543801</v>
      </c>
      <c r="AR50" s="18">
        <f>AQ50*bess_capex_adj</f>
        <v>163.80786372543801</v>
      </c>
      <c r="AS50" s="18">
        <v>39.665068355091989</v>
      </c>
      <c r="AT50" s="18">
        <f>AR50+AS50</f>
        <v>203.47293208053</v>
      </c>
      <c r="AU50" s="18">
        <v>2949.2582878611902</v>
      </c>
      <c r="AV50" s="18"/>
      <c r="AW50" s="18">
        <v>1498.8595137293501</v>
      </c>
      <c r="AX50" s="18">
        <f>AW50*solar_capex_adj</f>
        <v>1998.4793516391333</v>
      </c>
      <c r="AY50" s="18">
        <v>488.41194215307399</v>
      </c>
      <c r="AZ50" s="18">
        <f>AY50*wind_capex_adj</f>
        <v>814.01990358845671</v>
      </c>
      <c r="BA50" s="18">
        <v>0</v>
      </c>
      <c r="BB50" s="18">
        <f>BA50*hdgt_capex_adj</f>
        <v>0</v>
      </c>
      <c r="BC50" s="18">
        <v>0</v>
      </c>
      <c r="BD50" s="18">
        <f>BC50*aero_capex_adj</f>
        <v>0</v>
      </c>
      <c r="BE50" s="18">
        <v>961.98683197876403</v>
      </c>
      <c r="BF50" s="18">
        <f>BE50*bess_capex_adj</f>
        <v>961.98683197876403</v>
      </c>
      <c r="BG50" s="1">
        <v>2567454326.30583</v>
      </c>
      <c r="BH50" s="1">
        <v>1767850398.4671299</v>
      </c>
      <c r="BI50" s="1">
        <v>456112785.08436602</v>
      </c>
      <c r="BJ50" s="1">
        <v>0</v>
      </c>
      <c r="BK50" s="1">
        <f>SUM(BG50:BJ50)/1000000</f>
        <v>4791.417509857326</v>
      </c>
      <c r="BL50" s="1">
        <v>0.64633530895340496</v>
      </c>
      <c r="BM50" s="3">
        <f>0.815*BJ50/(BK50*1000)</f>
        <v>0</v>
      </c>
      <c r="BN50" s="24">
        <v>1668.7753841209301</v>
      </c>
      <c r="BO50" s="1">
        <v>106</v>
      </c>
      <c r="BP50" s="1">
        <v>3040</v>
      </c>
      <c r="BQ50" s="24">
        <v>4611.9232000000002</v>
      </c>
      <c r="BR50" s="1">
        <v>760</v>
      </c>
      <c r="BS50" s="1">
        <v>190</v>
      </c>
      <c r="BT50" s="1">
        <v>0.28107897686779298</v>
      </c>
    </row>
    <row r="51" spans="1:72" s="1" customFormat="1" hidden="1" x14ac:dyDescent="0.25">
      <c r="A51" s="1">
        <v>574</v>
      </c>
      <c r="B51" s="25">
        <v>206.02165236060799</v>
      </c>
      <c r="C51" s="25">
        <v>1402.2</v>
      </c>
      <c r="D51" s="8">
        <v>2000</v>
      </c>
      <c r="E51" s="8">
        <v>8000</v>
      </c>
      <c r="F51" s="8">
        <v>0</v>
      </c>
      <c r="G51" s="8">
        <v>0</v>
      </c>
      <c r="H51" s="9">
        <f>SUM(BG51:BI51)/(BK51*1000000)</f>
        <v>1</v>
      </c>
      <c r="I51" s="10">
        <v>55.148401826483997</v>
      </c>
      <c r="J51" s="19">
        <v>55.134790507598801</v>
      </c>
      <c r="K51" s="18">
        <f>(P51*BG51+U51*BH51+AP51*BI51+AN51*BJ51)/(BK51*(1000000))</f>
        <v>55.267615686246515</v>
      </c>
      <c r="L51" s="18">
        <f>(T51*BG51+Y51*BH51+AT51*BI51+AO51*BJ51)/(BK51*(1000000))</f>
        <v>71.203046967968419</v>
      </c>
      <c r="M51" s="18">
        <f>L51/K51</f>
        <v>1.2883321649370063</v>
      </c>
      <c r="N51" s="18">
        <f>J51*M51</f>
        <v>71.031924018003068</v>
      </c>
      <c r="O51" s="10">
        <v>73.902394088231205</v>
      </c>
      <c r="P51" s="19">
        <v>61.400732976092399</v>
      </c>
      <c r="Q51" s="19">
        <f>P51-S51</f>
        <v>56.830628690235798</v>
      </c>
      <c r="R51" s="18">
        <f>Q51*solar_capex_adj</f>
        <v>75.774171586981055</v>
      </c>
      <c r="S51" s="19">
        <v>4.5701042858566012</v>
      </c>
      <c r="T51" s="18">
        <f>R51+S51</f>
        <v>80.344275872837656</v>
      </c>
      <c r="U51" s="19">
        <v>31.308745507742</v>
      </c>
      <c r="V51" s="19">
        <f>U51-X51</f>
        <v>25.975506338796801</v>
      </c>
      <c r="W51" s="18">
        <f>V51*wind_capex_adj</f>
        <v>43.292510564661335</v>
      </c>
      <c r="X51" s="19">
        <v>5.3332391689451981</v>
      </c>
      <c r="Y51" s="18">
        <f>W51+X51</f>
        <v>48.625749733606533</v>
      </c>
      <c r="Z51" s="19">
        <v>0</v>
      </c>
      <c r="AA51" s="19">
        <f>Z51-AC51-AD51</f>
        <v>0</v>
      </c>
      <c r="AB51" s="18">
        <f>AA51*hdgt_capex_adj</f>
        <v>0</v>
      </c>
      <c r="AC51" s="19">
        <v>0</v>
      </c>
      <c r="AD51" s="19">
        <v>0</v>
      </c>
      <c r="AE51" s="18">
        <f>AD51*fuel_adj</f>
        <v>0</v>
      </c>
      <c r="AF51" s="18">
        <f>AB51+AC51+AE51</f>
        <v>0</v>
      </c>
      <c r="AG51" s="19">
        <v>0</v>
      </c>
      <c r="AH51" s="19">
        <f>AG51-AJ51-AK51</f>
        <v>0</v>
      </c>
      <c r="AI51" s="18">
        <f>AH51*aero_capex_adj</f>
        <v>0</v>
      </c>
      <c r="AJ51" s="19">
        <v>0</v>
      </c>
      <c r="AK51" s="19">
        <v>0</v>
      </c>
      <c r="AL51" s="18">
        <f>AK51*fuel_adj</f>
        <v>0</v>
      </c>
      <c r="AM51" s="18">
        <f>AI51+AJ51+AL51</f>
        <v>0</v>
      </c>
      <c r="AN51" s="18">
        <f>IF(F51=0, 0, IF(F51=3, Z51, (Z51*F51*384+AG51*G51*32)/(F51*384+G51*32)))</f>
        <v>0</v>
      </c>
      <c r="AO51" s="18">
        <f>IF(F51=0, 0, IF(F51=3, AF51, (AF51*F51*384+AM51*G51*32)/(F51*384+G51*32)))</f>
        <v>0</v>
      </c>
      <c r="AP51" s="19">
        <v>290.891025056052</v>
      </c>
      <c r="AQ51" s="19">
        <f>AP51-AS51</f>
        <v>235.551956173885</v>
      </c>
      <c r="AR51" s="18">
        <f>AQ51*bess_capex_adj</f>
        <v>235.551956173885</v>
      </c>
      <c r="AS51" s="19">
        <v>55.339068882166998</v>
      </c>
      <c r="AT51" s="18">
        <f>AR51+AS51</f>
        <v>290.891025056052</v>
      </c>
      <c r="AU51" s="19">
        <v>3861.1325251991402</v>
      </c>
      <c r="AV51" s="19"/>
      <c r="AW51" s="19">
        <v>248.88926065728899</v>
      </c>
      <c r="AX51" s="18">
        <f>AW51*solar_capex_adj</f>
        <v>331.85234754305196</v>
      </c>
      <c r="AY51" s="19">
        <v>1693.96040316575</v>
      </c>
      <c r="AZ51" s="18">
        <f>AY51*wind_capex_adj</f>
        <v>2823.2673386095835</v>
      </c>
      <c r="BA51" s="19">
        <v>0</v>
      </c>
      <c r="BB51" s="18">
        <f>BA51*hdgt_capex_adj</f>
        <v>0</v>
      </c>
      <c r="BC51" s="19">
        <v>0</v>
      </c>
      <c r="BD51" s="18">
        <f>BC51*aero_capex_adj</f>
        <v>0</v>
      </c>
      <c r="BE51" s="19">
        <v>1918.2828613761001</v>
      </c>
      <c r="BF51" s="18">
        <f>BE51*bess_capex_adj</f>
        <v>1918.2828613761001</v>
      </c>
      <c r="BG51" s="8">
        <v>386129063.699857</v>
      </c>
      <c r="BH51" s="8">
        <v>5534960530.3060799</v>
      </c>
      <c r="BI51" s="8">
        <v>552760128.12312102</v>
      </c>
      <c r="BJ51" s="8">
        <v>0</v>
      </c>
      <c r="BK51" s="8">
        <f>SUM(BG51:BJ51)/1000000</f>
        <v>6473.8497221290581</v>
      </c>
      <c r="BL51" s="8">
        <v>1.5487791323528399</v>
      </c>
      <c r="BM51" s="10">
        <f>0.815*BJ51/(BK51*1000)</f>
        <v>0</v>
      </c>
      <c r="BN51" s="25">
        <v>278.12923068682198</v>
      </c>
      <c r="BO51" s="8">
        <v>369</v>
      </c>
      <c r="BP51" s="8">
        <v>6080</v>
      </c>
      <c r="BQ51" s="25">
        <v>9223.8464000000004</v>
      </c>
      <c r="BR51" s="8">
        <v>1520</v>
      </c>
      <c r="BS51" s="8">
        <v>380</v>
      </c>
      <c r="BT51" s="8">
        <v>0.172248320654633</v>
      </c>
    </row>
    <row r="52" spans="1:72" s="1" customFormat="1" hidden="1" x14ac:dyDescent="0.25">
      <c r="A52" s="1">
        <v>10</v>
      </c>
      <c r="B52" s="24">
        <v>1854.19487124548</v>
      </c>
      <c r="C52" s="24">
        <v>1003.19999999999</v>
      </c>
      <c r="D52" s="1">
        <v>1000</v>
      </c>
      <c r="E52" s="1">
        <v>4000</v>
      </c>
      <c r="F52" s="1">
        <v>0</v>
      </c>
      <c r="G52" s="1">
        <v>0</v>
      </c>
      <c r="H52" s="2">
        <f>SUM(BG52:BI52)/(BK52*1000000)</f>
        <v>1</v>
      </c>
      <c r="I52" s="3">
        <v>73.356164383561605</v>
      </c>
      <c r="J52" s="18">
        <v>53.9142815354327</v>
      </c>
      <c r="K52" s="18">
        <f>(P52*BG52+U52*BH52+AP52*BI52+AN52*BJ52)/(BK52*(1000000))</f>
        <v>54.138261602069285</v>
      </c>
      <c r="L52" s="18">
        <f>(T52*BG52+Y52*BH52+AT52*BI52+AO52*BJ52)/(BK52*(1000000))</f>
        <v>71.387482261819628</v>
      </c>
      <c r="M52" s="18">
        <f>L52/K52</f>
        <v>1.3186142323249448</v>
      </c>
      <c r="N52" s="18">
        <f>J52*M52</f>
        <v>71.092138958195534</v>
      </c>
      <c r="O52" s="3">
        <v>87.430902735070205</v>
      </c>
      <c r="P52" s="18">
        <v>93.691050835422004</v>
      </c>
      <c r="Q52" s="18">
        <f>P52-S52</f>
        <v>86.698675274644799</v>
      </c>
      <c r="R52" s="18">
        <f>Q52*solar_capex_adj</f>
        <v>115.59823369952639</v>
      </c>
      <c r="S52" s="18">
        <v>6.9923755607772051</v>
      </c>
      <c r="T52" s="18">
        <f>R52+S52</f>
        <v>122.59060926030359</v>
      </c>
      <c r="U52" s="18">
        <v>28.108363513496201</v>
      </c>
      <c r="V52" s="18">
        <f>U52-X52</f>
        <v>23.3086731184295</v>
      </c>
      <c r="W52" s="18">
        <f>V52*wind_capex_adj</f>
        <v>38.847788530715832</v>
      </c>
      <c r="X52" s="18">
        <v>4.7996903950667011</v>
      </c>
      <c r="Y52" s="18">
        <f>W52+X52</f>
        <v>43.647478925782536</v>
      </c>
      <c r="Z52" s="18">
        <v>0</v>
      </c>
      <c r="AA52" s="18">
        <f>Z52-AC52-AD52</f>
        <v>0</v>
      </c>
      <c r="AB52" s="18">
        <f>AA52*hdgt_capex_adj</f>
        <v>0</v>
      </c>
      <c r="AC52" s="18">
        <v>0</v>
      </c>
      <c r="AD52" s="18">
        <v>0</v>
      </c>
      <c r="AE52" s="18">
        <f>AD52*fuel_adj</f>
        <v>0</v>
      </c>
      <c r="AF52" s="18">
        <f>AB52+AC52+AE52</f>
        <v>0</v>
      </c>
      <c r="AG52" s="18">
        <v>0</v>
      </c>
      <c r="AH52" s="18">
        <f>AG52-AJ52-AK52</f>
        <v>0</v>
      </c>
      <c r="AI52" s="18">
        <f>AH52*aero_capex_adj</f>
        <v>0</v>
      </c>
      <c r="AJ52" s="18">
        <v>0</v>
      </c>
      <c r="AK52" s="18">
        <v>0</v>
      </c>
      <c r="AL52" s="18">
        <f>AK52*fuel_adj</f>
        <v>0</v>
      </c>
      <c r="AM52" s="18">
        <f>AI52+AJ52+AL52</f>
        <v>0</v>
      </c>
      <c r="AN52" s="18">
        <f>IF(F52=0, 0, IF(F52=3, Z52, (Z52*F52*384+AG52*G52*32)/(F52*384+G52*32)))</f>
        <v>0</v>
      </c>
      <c r="AO52" s="18">
        <f>IF(F52=0, 0, IF(F52=3, AF52, (AF52*F52*384+AM52*G52*32)/(F52*384+G52*32)))</f>
        <v>0</v>
      </c>
      <c r="AP52" s="18">
        <v>80.110984409435105</v>
      </c>
      <c r="AQ52" s="18">
        <f>AP52-AS52</f>
        <v>65.125918439123495</v>
      </c>
      <c r="AR52" s="18">
        <f>AQ52*bess_capex_adj</f>
        <v>65.125918439123495</v>
      </c>
      <c r="AS52" s="18">
        <v>14.985065970311609</v>
      </c>
      <c r="AT52" s="18">
        <f>AR52+AS52</f>
        <v>80.110984409435105</v>
      </c>
      <c r="AU52" s="18">
        <v>4397.5194411762404</v>
      </c>
      <c r="AV52" s="18"/>
      <c r="AW52" s="18">
        <v>2233.4695321376498</v>
      </c>
      <c r="AX52" s="18">
        <f>AW52*solar_capex_adj</f>
        <v>2977.9593761835331</v>
      </c>
      <c r="AY52" s="18">
        <v>1208.4040730494701</v>
      </c>
      <c r="AZ52" s="18">
        <f>AY52*wind_capex_adj</f>
        <v>2014.0067884157836</v>
      </c>
      <c r="BA52" s="18">
        <v>0</v>
      </c>
      <c r="BB52" s="18">
        <f>BA52*hdgt_capex_adj</f>
        <v>0</v>
      </c>
      <c r="BC52" s="18">
        <v>0</v>
      </c>
      <c r="BD52" s="18">
        <f>BC52*aero_capex_adj</f>
        <v>0</v>
      </c>
      <c r="BE52" s="18">
        <v>955.64583598911702</v>
      </c>
      <c r="BF52" s="18">
        <f>BE52*bess_capex_adj</f>
        <v>955.64583598911702</v>
      </c>
      <c r="BG52" s="1">
        <v>2204952469.8667898</v>
      </c>
      <c r="BH52" s="1">
        <v>4401068764.5810299</v>
      </c>
      <c r="BI52" s="1">
        <v>1052925845.14432</v>
      </c>
      <c r="BJ52" s="1">
        <v>0</v>
      </c>
      <c r="BK52" s="1">
        <f>SUM(BG52:BJ52)/1000000</f>
        <v>7658.9470795921397</v>
      </c>
      <c r="BL52" s="1">
        <v>14.4592294714031</v>
      </c>
      <c r="BM52" s="3">
        <f>0.815*BJ52/(BK52*1000)</f>
        <v>0</v>
      </c>
      <c r="BN52" s="24">
        <v>2503.1630761813899</v>
      </c>
      <c r="BO52" s="1">
        <v>264</v>
      </c>
      <c r="BP52" s="1">
        <v>3040</v>
      </c>
      <c r="BQ52" s="24">
        <v>4611.9232000000002</v>
      </c>
      <c r="BR52" s="1">
        <v>760</v>
      </c>
      <c r="BS52" s="1">
        <v>190</v>
      </c>
      <c r="BT52" s="1">
        <v>0.65080596230090404</v>
      </c>
    </row>
    <row r="53" spans="1:72" s="1" customFormat="1" hidden="1" x14ac:dyDescent="0.25">
      <c r="A53" s="1">
        <v>575</v>
      </c>
      <c r="B53" s="25">
        <v>412.043304721217</v>
      </c>
      <c r="C53" s="25">
        <v>1402.2</v>
      </c>
      <c r="D53" s="8">
        <v>2000</v>
      </c>
      <c r="E53" s="8">
        <v>8000</v>
      </c>
      <c r="F53" s="8">
        <v>0</v>
      </c>
      <c r="G53" s="8">
        <v>0</v>
      </c>
      <c r="H53" s="9">
        <f>SUM(BG53:BI53)/(BK53*1000000)</f>
        <v>1</v>
      </c>
      <c r="I53" s="10">
        <v>59.988584474885798</v>
      </c>
      <c r="J53" s="19">
        <v>55.239719342251497</v>
      </c>
      <c r="K53" s="18">
        <f>(P53*BG53+U53*BH53+AP53*BI53+AN53*BJ53)/(BK53*(1000000))</f>
        <v>55.461107915146023</v>
      </c>
      <c r="L53" s="18">
        <f>(T53*BG53+Y53*BH53+AT53*BI53+AO53*BJ53)/(BK53*(1000000))</f>
        <v>71.480518097676068</v>
      </c>
      <c r="M53" s="18">
        <f>L53/K53</f>
        <v>1.2888404286304431</v>
      </c>
      <c r="N53" s="18">
        <f>J53*M53</f>
        <v>71.1951835544928</v>
      </c>
      <c r="O53" s="10">
        <v>78.633977427136799</v>
      </c>
      <c r="P53" s="19">
        <v>63.8450438787536</v>
      </c>
      <c r="Q53" s="19">
        <f>P53-S53</f>
        <v>59.088442675905497</v>
      </c>
      <c r="R53" s="18">
        <f>Q53*solar_capex_adj</f>
        <v>78.784590234540659</v>
      </c>
      <c r="S53" s="19">
        <v>4.7566012028481026</v>
      </c>
      <c r="T53" s="18">
        <f>R53+S53</f>
        <v>83.541191437388761</v>
      </c>
      <c r="U53" s="19">
        <v>31.267577587702299</v>
      </c>
      <c r="V53" s="19">
        <f>U53-X53</f>
        <v>25.936765222993301</v>
      </c>
      <c r="W53" s="18">
        <f>V53*wind_capex_adj</f>
        <v>43.227942038322169</v>
      </c>
      <c r="X53" s="19">
        <v>5.3308123647089971</v>
      </c>
      <c r="Y53" s="18">
        <f>W53+X53</f>
        <v>48.558754403031166</v>
      </c>
      <c r="Z53" s="19">
        <v>0</v>
      </c>
      <c r="AA53" s="19">
        <f>Z53-AC53-AD53</f>
        <v>0</v>
      </c>
      <c r="AB53" s="18">
        <f>AA53*hdgt_capex_adj</f>
        <v>0</v>
      </c>
      <c r="AC53" s="19">
        <v>0</v>
      </c>
      <c r="AD53" s="19">
        <v>0</v>
      </c>
      <c r="AE53" s="18">
        <f>AD53*fuel_adj</f>
        <v>0</v>
      </c>
      <c r="AF53" s="18">
        <f>AB53+AC53+AE53</f>
        <v>0</v>
      </c>
      <c r="AG53" s="19">
        <v>0</v>
      </c>
      <c r="AH53" s="19">
        <f>AG53-AJ53-AK53</f>
        <v>0</v>
      </c>
      <c r="AI53" s="18">
        <f>AH53*aero_capex_adj</f>
        <v>0</v>
      </c>
      <c r="AJ53" s="19">
        <v>0</v>
      </c>
      <c r="AK53" s="19">
        <v>0</v>
      </c>
      <c r="AL53" s="18">
        <f>AK53*fuel_adj</f>
        <v>0</v>
      </c>
      <c r="AM53" s="18">
        <f>AI53+AJ53+AL53</f>
        <v>0</v>
      </c>
      <c r="AN53" s="18">
        <f>IF(F53=0, 0, IF(F53=3, Z53, (Z53*F53*384+AG53*G53*32)/(F53*384+G53*32)))</f>
        <v>0</v>
      </c>
      <c r="AO53" s="18">
        <f>IF(F53=0, 0, IF(F53=3, AF53, (AF53*F53*384+AM53*G53*32)/(F53*384+G53*32)))</f>
        <v>0</v>
      </c>
      <c r="AP53" s="19">
        <v>265.01467539413102</v>
      </c>
      <c r="AQ53" s="19">
        <f>AP53-AS53</f>
        <v>214.627439138612</v>
      </c>
      <c r="AR53" s="18">
        <f>AQ53*bess_capex_adj</f>
        <v>214.627439138612</v>
      </c>
      <c r="AS53" s="19">
        <v>50.387236255519014</v>
      </c>
      <c r="AT53" s="18">
        <f>AR53+AS53</f>
        <v>265.01467539413102</v>
      </c>
      <c r="AU53" s="19">
        <v>4105.7601620343503</v>
      </c>
      <c r="AV53" s="19"/>
      <c r="AW53" s="19">
        <v>497.262381762264</v>
      </c>
      <c r="AX53" s="18">
        <f>AW53*solar_capex_adj</f>
        <v>663.01650901635196</v>
      </c>
      <c r="AY53" s="19">
        <v>1692.2039594328601</v>
      </c>
      <c r="AZ53" s="18">
        <f>AY53*wind_capex_adj</f>
        <v>2820.3399323881004</v>
      </c>
      <c r="BA53" s="19">
        <v>0</v>
      </c>
      <c r="BB53" s="18">
        <f>BA53*hdgt_capex_adj</f>
        <v>0</v>
      </c>
      <c r="BC53" s="19">
        <v>0</v>
      </c>
      <c r="BD53" s="18">
        <f>BC53*aero_capex_adj</f>
        <v>0</v>
      </c>
      <c r="BE53" s="19">
        <v>1916.29382083922</v>
      </c>
      <c r="BF53" s="18">
        <f>BE53*bess_capex_adj</f>
        <v>1916.29382083922</v>
      </c>
      <c r="BG53" s="8">
        <v>740962255.42974401</v>
      </c>
      <c r="BH53" s="8">
        <v>5537678882.9061298</v>
      </c>
      <c r="BI53" s="8">
        <v>609695284.28130305</v>
      </c>
      <c r="BJ53" s="8">
        <v>0</v>
      </c>
      <c r="BK53" s="8">
        <f>SUM(BG53:BJ53)/1000000</f>
        <v>6888.336422617177</v>
      </c>
      <c r="BL53" s="8">
        <v>2.8377481104594802</v>
      </c>
      <c r="BM53" s="10">
        <f>0.815*BJ53/(BK53*1000)</f>
        <v>0</v>
      </c>
      <c r="BN53" s="25">
        <v>556.25846137364397</v>
      </c>
      <c r="BO53" s="8">
        <v>369</v>
      </c>
      <c r="BP53" s="8">
        <v>6080</v>
      </c>
      <c r="BQ53" s="25">
        <v>9223.8464000000004</v>
      </c>
      <c r="BR53" s="8">
        <v>1520</v>
      </c>
      <c r="BS53" s="8">
        <v>380</v>
      </c>
      <c r="BT53" s="8">
        <v>0.190167554572753</v>
      </c>
    </row>
    <row r="54" spans="1:72" s="1" customFormat="1" hidden="1" x14ac:dyDescent="0.25">
      <c r="A54" s="1">
        <v>104</v>
      </c>
      <c r="B54" s="24">
        <v>1030.10826180304</v>
      </c>
      <c r="C54" s="24">
        <v>402.79999999999899</v>
      </c>
      <c r="D54" s="1">
        <v>1000</v>
      </c>
      <c r="E54" s="1">
        <v>4000</v>
      </c>
      <c r="F54" s="1">
        <v>0</v>
      </c>
      <c r="G54" s="1">
        <v>0</v>
      </c>
      <c r="H54" s="2">
        <f>SUM(BG54:BI54)/(BK54*1000000)</f>
        <v>1</v>
      </c>
      <c r="I54" s="3">
        <v>18.7785388127853</v>
      </c>
      <c r="J54" s="18">
        <v>57.611989837540499</v>
      </c>
      <c r="K54" s="18">
        <f>(P54*BG54+U54*BH54+AP54*BI54+AN54*BJ54)/(BK54*(1000000))</f>
        <v>62.112236245757558</v>
      </c>
      <c r="L54" s="18">
        <f>(T54*BG54+Y54*BH54+AT54*BI54+AO54*BJ54)/(BK54*(1000000))</f>
        <v>76.963954349656646</v>
      </c>
      <c r="M54" s="18">
        <f>L54/K54</f>
        <v>1.2391109868454222</v>
      </c>
      <c r="N54" s="18">
        <f>J54*M54</f>
        <v>71.387649581723238</v>
      </c>
      <c r="O54" s="3">
        <v>49.209895112814003</v>
      </c>
      <c r="P54" s="18">
        <v>49.890894692763602</v>
      </c>
      <c r="Q54" s="18">
        <f>P54-S54</f>
        <v>46.1966576553842</v>
      </c>
      <c r="R54" s="18">
        <f>Q54*solar_capex_adj</f>
        <v>61.595543540512267</v>
      </c>
      <c r="S54" s="18">
        <v>3.694237037379402</v>
      </c>
      <c r="T54" s="18">
        <f>R54+S54</f>
        <v>65.289780577891662</v>
      </c>
      <c r="U54" s="18">
        <v>28.298011687514801</v>
      </c>
      <c r="V54" s="18">
        <f>U54-X54</f>
        <v>23.499961910198799</v>
      </c>
      <c r="W54" s="18">
        <f>V54*wind_capex_adj</f>
        <v>39.16660318366467</v>
      </c>
      <c r="X54" s="18">
        <v>4.7980497773160025</v>
      </c>
      <c r="Y54" s="18">
        <f>W54+X54</f>
        <v>43.964652960980672</v>
      </c>
      <c r="Z54" s="18">
        <v>0</v>
      </c>
      <c r="AA54" s="18">
        <f>Z54-AC54-AD54</f>
        <v>0</v>
      </c>
      <c r="AB54" s="18">
        <f>AA54*hdgt_capex_adj</f>
        <v>0</v>
      </c>
      <c r="AC54" s="18">
        <v>0</v>
      </c>
      <c r="AD54" s="18">
        <v>0</v>
      </c>
      <c r="AE54" s="18">
        <f>AD54*fuel_adj</f>
        <v>0</v>
      </c>
      <c r="AF54" s="18">
        <f>AB54+AC54+AE54</f>
        <v>0</v>
      </c>
      <c r="AG54" s="18">
        <v>0</v>
      </c>
      <c r="AH54" s="18">
        <f>AG54-AJ54-AK54</f>
        <v>0</v>
      </c>
      <c r="AI54" s="18">
        <f>AH54*aero_capex_adj</f>
        <v>0</v>
      </c>
      <c r="AJ54" s="18">
        <v>0</v>
      </c>
      <c r="AK54" s="18">
        <v>0</v>
      </c>
      <c r="AL54" s="18">
        <f>AK54*fuel_adj</f>
        <v>0</v>
      </c>
      <c r="AM54" s="18">
        <f>AI54+AJ54+AL54</f>
        <v>0</v>
      </c>
      <c r="AN54" s="18">
        <f>IF(F54=0, 0, IF(F54=3, Z54, (Z54*F54*384+AG54*G54*32)/(F54*384+G54*32)))</f>
        <v>0</v>
      </c>
      <c r="AO54" s="18">
        <f>IF(F54=0, 0, IF(F54=3, AF54, (AF54*F54*384+AM54*G54*32)/(F54*384+G54*32)))</f>
        <v>0</v>
      </c>
      <c r="AP54" s="18">
        <v>543.89387485384395</v>
      </c>
      <c r="AQ54" s="18">
        <f>AP54-AS54</f>
        <v>437.60304999392002</v>
      </c>
      <c r="AR54" s="18">
        <f>AQ54*bess_capex_adj</f>
        <v>437.60304999392002</v>
      </c>
      <c r="AS54" s="18">
        <v>106.29082485992393</v>
      </c>
      <c r="AT54" s="18">
        <f>AR54+AS54</f>
        <v>543.89387485384395</v>
      </c>
      <c r="AU54" s="18">
        <v>2704.5869715213298</v>
      </c>
      <c r="AV54" s="18"/>
      <c r="AW54" s="18">
        <v>1251.42725444298</v>
      </c>
      <c r="AX54" s="18">
        <f>AW54*solar_capex_adj</f>
        <v>1668.56967259064</v>
      </c>
      <c r="AY54" s="18">
        <v>489.341670949545</v>
      </c>
      <c r="AZ54" s="18">
        <f>AY54*wind_capex_adj</f>
        <v>815.56945158257508</v>
      </c>
      <c r="BA54" s="18">
        <v>0</v>
      </c>
      <c r="BB54" s="18">
        <f>BA54*hdgt_capex_adj</f>
        <v>0</v>
      </c>
      <c r="BC54" s="18">
        <v>0</v>
      </c>
      <c r="BD54" s="18">
        <f>BC54*aero_capex_adj</f>
        <v>0</v>
      </c>
      <c r="BE54" s="18">
        <v>963.81804612880001</v>
      </c>
      <c r="BF54" s="18">
        <f>BE54*bess_capex_adj</f>
        <v>963.81804612880001</v>
      </c>
      <c r="BG54" s="1">
        <v>2359208240.44063</v>
      </c>
      <c r="BH54" s="1">
        <v>1767667464.8311</v>
      </c>
      <c r="BI54" s="1">
        <v>183911106.61076599</v>
      </c>
      <c r="BJ54" s="1">
        <v>0</v>
      </c>
      <c r="BK54" s="1">
        <f>SUM(BG54:BJ54)/1000000</f>
        <v>4310.7868118824963</v>
      </c>
      <c r="BL54" s="1">
        <v>0.58174237192600298</v>
      </c>
      <c r="BM54" s="3">
        <f>0.815*BJ54/(BK54*1000)</f>
        <v>0</v>
      </c>
      <c r="BN54" s="24">
        <v>1390.6461534341099</v>
      </c>
      <c r="BO54" s="1">
        <v>106</v>
      </c>
      <c r="BP54" s="1">
        <v>3040</v>
      </c>
      <c r="BQ54" s="24">
        <v>4611.9232000000002</v>
      </c>
      <c r="BR54" s="1">
        <v>760</v>
      </c>
      <c r="BS54" s="1">
        <v>190</v>
      </c>
      <c r="BT54" s="1">
        <v>0.113335006979065</v>
      </c>
    </row>
    <row r="55" spans="1:72" s="1" customFormat="1" hidden="1" x14ac:dyDescent="0.25">
      <c r="A55" s="1">
        <v>587</v>
      </c>
      <c r="B55" s="25">
        <v>206.02165236060799</v>
      </c>
      <c r="C55" s="25">
        <v>1603.6</v>
      </c>
      <c r="D55" s="8">
        <v>2000</v>
      </c>
      <c r="E55" s="8">
        <v>8000</v>
      </c>
      <c r="F55" s="8">
        <v>0</v>
      </c>
      <c r="G55" s="8">
        <v>0</v>
      </c>
      <c r="H55" s="9">
        <f>SUM(BG55:BI55)/(BK55*1000000)</f>
        <v>1</v>
      </c>
      <c r="I55" s="10">
        <v>66.678082191780803</v>
      </c>
      <c r="J55" s="19">
        <v>54.7782707314474</v>
      </c>
      <c r="K55" s="18">
        <f>(P55*BG55+U55*BH55+AP55*BI55+AN55*BJ55)/(BK55*(1000000))</f>
        <v>54.909705659241673</v>
      </c>
      <c r="L55" s="18">
        <f>(T55*BG55+Y55*BH55+AT55*BI55+AO55*BJ55)/(BK55*(1000000))</f>
        <v>71.591305756903537</v>
      </c>
      <c r="M55" s="18">
        <f>L55/K55</f>
        <v>1.3038005740038827</v>
      </c>
      <c r="N55" s="18">
        <f>J55*M55</f>
        <v>71.419940822601205</v>
      </c>
      <c r="O55" s="10">
        <v>79.944523321247601</v>
      </c>
      <c r="P55" s="19">
        <v>65.469964001461705</v>
      </c>
      <c r="Q55" s="19">
        <f>P55-S55</f>
        <v>60.592400525395902</v>
      </c>
      <c r="R55" s="18">
        <f>Q55*solar_capex_adj</f>
        <v>80.789867367194532</v>
      </c>
      <c r="S55" s="19">
        <v>4.8775634760658022</v>
      </c>
      <c r="T55" s="18">
        <f>R55+S55</f>
        <v>85.667430843260334</v>
      </c>
      <c r="U55" s="19">
        <v>34.053156739697698</v>
      </c>
      <c r="V55" s="19">
        <f>U55-X55</f>
        <v>28.247535237011601</v>
      </c>
      <c r="W55" s="18">
        <f>V55*wind_capex_adj</f>
        <v>47.079225395019336</v>
      </c>
      <c r="X55" s="19">
        <v>5.8056215026860976</v>
      </c>
      <c r="Y55" s="18">
        <f>W55+X55</f>
        <v>52.88484689770543</v>
      </c>
      <c r="Z55" s="19">
        <v>0</v>
      </c>
      <c r="AA55" s="19">
        <f>Z55-AC55-AD55</f>
        <v>0</v>
      </c>
      <c r="AB55" s="18">
        <f>AA55*hdgt_capex_adj</f>
        <v>0</v>
      </c>
      <c r="AC55" s="19">
        <v>0</v>
      </c>
      <c r="AD55" s="19">
        <v>0</v>
      </c>
      <c r="AE55" s="18">
        <f>AD55*fuel_adj</f>
        <v>0</v>
      </c>
      <c r="AF55" s="18">
        <f>AB55+AC55+AE55</f>
        <v>0</v>
      </c>
      <c r="AG55" s="19">
        <v>0</v>
      </c>
      <c r="AH55" s="19">
        <f>AG55-AJ55-AK55</f>
        <v>0</v>
      </c>
      <c r="AI55" s="18">
        <f>AH55*aero_capex_adj</f>
        <v>0</v>
      </c>
      <c r="AJ55" s="19">
        <v>0</v>
      </c>
      <c r="AK55" s="19">
        <v>0</v>
      </c>
      <c r="AL55" s="18">
        <f>AK55*fuel_adj</f>
        <v>0</v>
      </c>
      <c r="AM55" s="18">
        <f>AI55+AJ55+AL55</f>
        <v>0</v>
      </c>
      <c r="AN55" s="18">
        <f>IF(F55=0, 0, IF(F55=3, Z55, (Z55*F55*384+AG55*G55*32)/(F55*384+G55*32)))</f>
        <v>0</v>
      </c>
      <c r="AO55" s="18">
        <f>IF(F55=0, 0, IF(F55=3, AF55, (AF55*F55*384+AM55*G55*32)/(F55*384+G55*32)))</f>
        <v>0</v>
      </c>
      <c r="AP55" s="19">
        <v>197.15442014164699</v>
      </c>
      <c r="AQ55" s="19">
        <f>AP55-AS55</f>
        <v>160.084274806384</v>
      </c>
      <c r="AR55" s="18">
        <f>AQ55*bess_capex_adj</f>
        <v>160.084274806384</v>
      </c>
      <c r="AS55" s="19">
        <v>37.070145335262993</v>
      </c>
      <c r="AT55" s="18">
        <f>AR55+AS55</f>
        <v>197.15442014164699</v>
      </c>
      <c r="AU55" s="19">
        <v>4100.2716483205504</v>
      </c>
      <c r="AV55" s="19"/>
      <c r="AW55" s="19">
        <v>248.636587267869</v>
      </c>
      <c r="AX55" s="18">
        <f>AW55*solar_capex_adj</f>
        <v>331.51544969049201</v>
      </c>
      <c r="AY55" s="19">
        <v>1935.2996482373101</v>
      </c>
      <c r="AZ55" s="18">
        <f>AY55*wind_capex_adj</f>
        <v>3225.4994137288504</v>
      </c>
      <c r="BA55" s="19">
        <v>0</v>
      </c>
      <c r="BB55" s="18">
        <f>BA55*hdgt_capex_adj</f>
        <v>0</v>
      </c>
      <c r="BC55" s="19">
        <v>0</v>
      </c>
      <c r="BD55" s="18">
        <f>BC55*aero_capex_adj</f>
        <v>0</v>
      </c>
      <c r="BE55" s="19">
        <v>1916.3354128153701</v>
      </c>
      <c r="BF55" s="18">
        <f>BE55*bess_capex_adj</f>
        <v>1916.3354128153701</v>
      </c>
      <c r="BG55" s="8">
        <v>361869917.742257</v>
      </c>
      <c r="BH55" s="8">
        <v>5815448766.2583399</v>
      </c>
      <c r="BI55" s="8">
        <v>825821558.94068503</v>
      </c>
      <c r="BJ55" s="8">
        <v>0</v>
      </c>
      <c r="BK55" s="8">
        <f>SUM(BG55:BJ55)/1000000</f>
        <v>7003.1402429412819</v>
      </c>
      <c r="BL55" s="8">
        <v>5.6555644327785703</v>
      </c>
      <c r="BM55" s="10">
        <f>0.815*BJ55/(BK55*1000)</f>
        <v>0</v>
      </c>
      <c r="BN55" s="25">
        <v>278.12923068682198</v>
      </c>
      <c r="BO55" s="8">
        <v>422</v>
      </c>
      <c r="BP55" s="8">
        <v>6080</v>
      </c>
      <c r="BQ55" s="25">
        <v>9223.8464000000004</v>
      </c>
      <c r="BR55" s="8">
        <v>1520</v>
      </c>
      <c r="BS55" s="8">
        <v>380</v>
      </c>
      <c r="BT55" s="8">
        <v>0.25707412015849701</v>
      </c>
    </row>
    <row r="56" spans="1:72" s="1" customFormat="1" hidden="1" x14ac:dyDescent="0.25">
      <c r="A56" s="1">
        <v>106</v>
      </c>
      <c r="B56" s="24">
        <v>1442.15156652426</v>
      </c>
      <c r="C56" s="24">
        <v>402.79999999999899</v>
      </c>
      <c r="D56" s="1">
        <v>1000</v>
      </c>
      <c r="E56" s="1">
        <v>4000</v>
      </c>
      <c r="F56" s="1">
        <v>0</v>
      </c>
      <c r="G56" s="1">
        <v>0</v>
      </c>
      <c r="H56" s="2">
        <f>SUM(BG56:BI56)/(BK56*1000000)</f>
        <v>1</v>
      </c>
      <c r="I56" s="3">
        <v>36.541095890410901</v>
      </c>
      <c r="J56" s="18">
        <v>56.830493020059798</v>
      </c>
      <c r="K56" s="18">
        <f>(P56*BG56+U56*BH56+AP56*BI56+AN56*BJ56)/(BK56*(1000000))</f>
        <v>57.89631710376284</v>
      </c>
      <c r="L56" s="18">
        <f>(T56*BG56+Y56*BH56+AT56*BI56+AO56*BJ56)/(BK56*(1000000))</f>
        <v>72.807140618960872</v>
      </c>
      <c r="M56" s="18">
        <f>L56/K56</f>
        <v>1.2575435582279713</v>
      </c>
      <c r="N56" s="18">
        <f>J56*M56</f>
        <v>71.466820408295888</v>
      </c>
      <c r="O56" s="3">
        <v>59.441844080650696</v>
      </c>
      <c r="P56" s="18">
        <v>59.9755459287326</v>
      </c>
      <c r="Q56" s="18">
        <f>P56-S56</f>
        <v>55.520233684261001</v>
      </c>
      <c r="R56" s="18">
        <f>Q56*solar_capex_adj</f>
        <v>74.026978245681335</v>
      </c>
      <c r="S56" s="18">
        <v>4.4553122444715996</v>
      </c>
      <c r="T56" s="18">
        <f>R56+S56</f>
        <v>78.482290490152934</v>
      </c>
      <c r="U56" s="18">
        <v>28.211320678067501</v>
      </c>
      <c r="V56" s="18">
        <f>U56-X56</f>
        <v>23.414118143263799</v>
      </c>
      <c r="W56" s="18">
        <f>V56*wind_capex_adj</f>
        <v>39.023530238772999</v>
      </c>
      <c r="X56" s="18">
        <v>4.7972025348037022</v>
      </c>
      <c r="Y56" s="18">
        <f>W56+X56</f>
        <v>43.820732773576701</v>
      </c>
      <c r="Z56" s="18">
        <v>0</v>
      </c>
      <c r="AA56" s="18">
        <f>Z56-AC56-AD56</f>
        <v>0</v>
      </c>
      <c r="AB56" s="18">
        <f>AA56*hdgt_capex_adj</f>
        <v>0</v>
      </c>
      <c r="AC56" s="18">
        <v>0</v>
      </c>
      <c r="AD56" s="18">
        <v>0</v>
      </c>
      <c r="AE56" s="18">
        <f>AD56*fuel_adj</f>
        <v>0</v>
      </c>
      <c r="AF56" s="18">
        <f>AB56+AC56+AE56</f>
        <v>0</v>
      </c>
      <c r="AG56" s="18">
        <v>0</v>
      </c>
      <c r="AH56" s="18">
        <f>AG56-AJ56-AK56</f>
        <v>0</v>
      </c>
      <c r="AI56" s="18">
        <f>AH56*aero_capex_adj</f>
        <v>0</v>
      </c>
      <c r="AJ56" s="18">
        <v>0</v>
      </c>
      <c r="AK56" s="18">
        <v>0</v>
      </c>
      <c r="AL56" s="18">
        <f>AK56*fuel_adj</f>
        <v>0</v>
      </c>
      <c r="AM56" s="18">
        <f>AI56+AJ56+AL56</f>
        <v>0</v>
      </c>
      <c r="AN56" s="18">
        <f>IF(F56=0, 0, IF(F56=3, Z56, (Z56*F56*384+AG56*G56*32)/(F56*384+G56*32)))</f>
        <v>0</v>
      </c>
      <c r="AO56" s="18">
        <f>IF(F56=0, 0, IF(F56=3, AF56, (AF56*F56*384+AM56*G56*32)/(F56*384+G56*32)))</f>
        <v>0</v>
      </c>
      <c r="AP56" s="18">
        <v>121.652307949673</v>
      </c>
      <c r="AQ56" s="18">
        <f>AP56-AS56</f>
        <v>98.294620136724902</v>
      </c>
      <c r="AR56" s="18">
        <f>AQ56*bess_capex_adj</f>
        <v>98.294620136724902</v>
      </c>
      <c r="AS56" s="18">
        <v>23.3576878129481</v>
      </c>
      <c r="AT56" s="18">
        <f>AR56+AS56</f>
        <v>121.652307949673</v>
      </c>
      <c r="AU56" s="18">
        <v>3194.0136498316101</v>
      </c>
      <c r="AV56" s="18"/>
      <c r="AW56" s="18">
        <v>1745.9065190096701</v>
      </c>
      <c r="AX56" s="18">
        <f>AW56*solar_capex_adj</f>
        <v>2327.8753586795601</v>
      </c>
      <c r="AY56" s="18">
        <v>487.64024682371303</v>
      </c>
      <c r="AZ56" s="18">
        <f>AY56*wind_capex_adj</f>
        <v>812.73374470618842</v>
      </c>
      <c r="BA56" s="18">
        <v>0</v>
      </c>
      <c r="BB56" s="18">
        <f>BA56*hdgt_capex_adj</f>
        <v>0</v>
      </c>
      <c r="BC56" s="18">
        <v>0</v>
      </c>
      <c r="BD56" s="18">
        <f>BC56*aero_capex_adj</f>
        <v>0</v>
      </c>
      <c r="BE56" s="18">
        <v>960.46688399822904</v>
      </c>
      <c r="BF56" s="18">
        <f>BE56*bess_capex_adj</f>
        <v>960.46688399822904</v>
      </c>
      <c r="BG56" s="1">
        <v>2704178071.1720099</v>
      </c>
      <c r="BH56" s="1">
        <v>1767952487.4584601</v>
      </c>
      <c r="BI56" s="1">
        <v>734974982.834535</v>
      </c>
      <c r="BJ56" s="1">
        <v>0</v>
      </c>
      <c r="BK56" s="1">
        <f>SUM(BG56:BJ56)/1000000</f>
        <v>5207.1055414650045</v>
      </c>
      <c r="BL56" s="1">
        <v>1.9492537865420201</v>
      </c>
      <c r="BM56" s="3">
        <f>0.815*BJ56/(BK56*1000)</f>
        <v>0</v>
      </c>
      <c r="BN56" s="24">
        <v>1946.90461480775</v>
      </c>
      <c r="BO56" s="1">
        <v>106</v>
      </c>
      <c r="BP56" s="1">
        <v>3040</v>
      </c>
      <c r="BQ56" s="24">
        <v>4611.9232000000002</v>
      </c>
      <c r="BR56" s="1">
        <v>760</v>
      </c>
      <c r="BS56" s="1">
        <v>190</v>
      </c>
      <c r="BT56" s="1">
        <v>0.45292748406590499</v>
      </c>
    </row>
    <row r="57" spans="1:72" s="1" customFormat="1" hidden="1" x14ac:dyDescent="0.25">
      <c r="A57" s="1">
        <v>60</v>
      </c>
      <c r="B57" s="24">
        <v>1030.10826180304</v>
      </c>
      <c r="C57" s="24">
        <v>1801.19999999999</v>
      </c>
      <c r="D57" s="1">
        <v>1000</v>
      </c>
      <c r="E57" s="1">
        <v>4000</v>
      </c>
      <c r="F57" s="1">
        <v>0</v>
      </c>
      <c r="G57" s="1">
        <v>0</v>
      </c>
      <c r="H57" s="2">
        <f>SUM(BG57:BI57)/(BK57*1000000)</f>
        <v>1</v>
      </c>
      <c r="I57" s="3">
        <v>85.022831050228305</v>
      </c>
      <c r="J57" s="18">
        <v>51.858795097054802</v>
      </c>
      <c r="K57" s="18">
        <f>(P57*BG57+U57*BH57+AP57*BI57+AN57*BJ57)/(BK57*(1000000))</f>
        <v>52.069413628533191</v>
      </c>
      <c r="L57" s="18">
        <f>(T57*BG57+Y57*BH57+AT57*BI57+AO57*BJ57)/(BK57*(1000000))</f>
        <v>71.788596238747303</v>
      </c>
      <c r="M57" s="18">
        <f>L57/K57</f>
        <v>1.3787095193906374</v>
      </c>
      <c r="N57" s="18">
        <f>J57*M57</f>
        <v>71.498214464437964</v>
      </c>
      <c r="O57" s="3">
        <v>91.849925954992699</v>
      </c>
      <c r="P57" s="18">
        <v>85.408248042296506</v>
      </c>
      <c r="Q57" s="18">
        <f>P57-S57</f>
        <v>79.034581754802304</v>
      </c>
      <c r="R57" s="18">
        <f>Q57*solar_capex_adj</f>
        <v>105.3794423397364</v>
      </c>
      <c r="S57" s="18">
        <v>6.3736662874942027</v>
      </c>
      <c r="T57" s="18">
        <f>R57+S57</f>
        <v>111.7531086272306</v>
      </c>
      <c r="U57" s="18">
        <v>36.882328112491798</v>
      </c>
      <c r="V57" s="18">
        <f>U57-X57</f>
        <v>30.584907263080101</v>
      </c>
      <c r="W57" s="18">
        <f>V57*wind_capex_adj</f>
        <v>50.974845438466836</v>
      </c>
      <c r="X57" s="18">
        <v>6.2974208494116972</v>
      </c>
      <c r="Y57" s="18">
        <f>W57+X57</f>
        <v>57.272266287878537</v>
      </c>
      <c r="Z57" s="18">
        <v>0</v>
      </c>
      <c r="AA57" s="18">
        <f>Z57-AC57-AD57</f>
        <v>0</v>
      </c>
      <c r="AB57" s="18">
        <f>AA57*hdgt_capex_adj</f>
        <v>0</v>
      </c>
      <c r="AC57" s="18">
        <v>0</v>
      </c>
      <c r="AD57" s="18">
        <v>0</v>
      </c>
      <c r="AE57" s="18">
        <f>AD57*fuel_adj</f>
        <v>0</v>
      </c>
      <c r="AF57" s="18">
        <f>AB57+AC57+AE57</f>
        <v>0</v>
      </c>
      <c r="AG57" s="18">
        <v>0</v>
      </c>
      <c r="AH57" s="18">
        <f>AG57-AJ57-AK57</f>
        <v>0</v>
      </c>
      <c r="AI57" s="18">
        <f>AH57*aero_capex_adj</f>
        <v>0</v>
      </c>
      <c r="AJ57" s="18">
        <v>0</v>
      </c>
      <c r="AK57" s="18">
        <v>0</v>
      </c>
      <c r="AL57" s="18">
        <f>AK57*fuel_adj</f>
        <v>0</v>
      </c>
      <c r="AM57" s="18">
        <f>AI57+AJ57+AL57</f>
        <v>0</v>
      </c>
      <c r="AN57" s="18">
        <f>IF(F57=0, 0, IF(F57=3, Z57, (Z57*F57*384+AG57*G57*32)/(F57*384+G57*32)))</f>
        <v>0</v>
      </c>
      <c r="AO57" s="18">
        <f>IF(F57=0, 0, IF(F57=3, AF57, (AF57*F57*384+AM57*G57*32)/(F57*384+G57*32)))</f>
        <v>0</v>
      </c>
      <c r="AP57" s="18">
        <v>121.632071543913</v>
      </c>
      <c r="AQ57" s="18">
        <f>AP57-AS57</f>
        <v>98.301287012202096</v>
      </c>
      <c r="AR57" s="18">
        <f>AQ57*bess_capex_adj</f>
        <v>98.301287012202096</v>
      </c>
      <c r="AS57" s="18">
        <v>23.330784531710904</v>
      </c>
      <c r="AT57" s="18">
        <f>AR57+AS57</f>
        <v>121.632071543913</v>
      </c>
      <c r="AU57" s="18">
        <v>4366.50021611583</v>
      </c>
      <c r="AV57" s="18"/>
      <c r="AW57" s="18">
        <v>1240.93104690634</v>
      </c>
      <c r="AX57" s="18">
        <f>AW57*solar_capex_adj</f>
        <v>1654.5747292084534</v>
      </c>
      <c r="AY57" s="18">
        <v>2169.8350402271299</v>
      </c>
      <c r="AZ57" s="18">
        <f>AY57*wind_capex_adj</f>
        <v>3616.3917337118833</v>
      </c>
      <c r="BA57" s="18">
        <v>0</v>
      </c>
      <c r="BB57" s="18">
        <f>BA57*hdgt_capex_adj</f>
        <v>0</v>
      </c>
      <c r="BC57" s="18">
        <v>0</v>
      </c>
      <c r="BD57" s="18">
        <f>BC57*aero_capex_adj</f>
        <v>0</v>
      </c>
      <c r="BE57" s="18">
        <v>955.73412898235199</v>
      </c>
      <c r="BF57" s="18">
        <f>BE57*bess_capex_adj</f>
        <v>955.73412898235199</v>
      </c>
      <c r="BG57" s="1">
        <v>1361459549.9751101</v>
      </c>
      <c r="BH57" s="1">
        <v>6022290770.8210201</v>
      </c>
      <c r="BI57" s="1">
        <v>662303192.86121905</v>
      </c>
      <c r="BJ57" s="1">
        <v>0</v>
      </c>
      <c r="BK57" s="1">
        <f>SUM(BG57:BJ57)/1000000</f>
        <v>8046.0535136573499</v>
      </c>
      <c r="BL57" s="1">
        <v>22.698404466109</v>
      </c>
      <c r="BM57" s="3">
        <f>0.815*BJ57/(BK57*1000)</f>
        <v>0</v>
      </c>
      <c r="BN57" s="24">
        <v>1390.6461534341099</v>
      </c>
      <c r="BO57" s="1">
        <v>474</v>
      </c>
      <c r="BP57" s="1">
        <v>3040</v>
      </c>
      <c r="BQ57" s="24">
        <v>4611.9232000000002</v>
      </c>
      <c r="BR57" s="1">
        <v>760</v>
      </c>
      <c r="BS57" s="1">
        <v>190</v>
      </c>
      <c r="BT57" s="1">
        <v>0.41076655584171401</v>
      </c>
    </row>
    <row r="58" spans="1:72" s="1" customFormat="1" hidden="1" x14ac:dyDescent="0.25">
      <c r="A58" s="1">
        <v>576</v>
      </c>
      <c r="B58" s="25">
        <v>618.06495708182604</v>
      </c>
      <c r="C58" s="25">
        <v>1402.2</v>
      </c>
      <c r="D58" s="8">
        <v>2000</v>
      </c>
      <c r="E58" s="8">
        <v>8000</v>
      </c>
      <c r="F58" s="8">
        <v>0</v>
      </c>
      <c r="G58" s="8">
        <v>0</v>
      </c>
      <c r="H58" s="9">
        <f>SUM(BG58:BI58)/(BK58*1000000)</f>
        <v>1</v>
      </c>
      <c r="I58" s="10">
        <v>65.958904109589</v>
      </c>
      <c r="J58" s="19">
        <v>55.570118488045999</v>
      </c>
      <c r="K58" s="18">
        <f>(P58*BG58+U58*BH58+AP58*BI58+AN58*BJ58)/(BK58*(1000000))</f>
        <v>55.865747257135403</v>
      </c>
      <c r="L58" s="18">
        <f>(T58*BG58+Y58*BH58+AT58*BI58+AO58*BJ58)/(BK58*(1000000))</f>
        <v>72.024932050170733</v>
      </c>
      <c r="M58" s="18">
        <f>L58/K58</f>
        <v>1.2892503114414426</v>
      </c>
      <c r="N58" s="18">
        <f>J58*M58</f>
        <v>71.643792567551174</v>
      </c>
      <c r="O58" s="10">
        <v>82.998946613600097</v>
      </c>
      <c r="P58" s="19">
        <v>66.620064157915806</v>
      </c>
      <c r="Q58" s="19">
        <f>P58-S58</f>
        <v>61.652564282946997</v>
      </c>
      <c r="R58" s="18">
        <f>Q58*solar_capex_adj</f>
        <v>82.20341904392933</v>
      </c>
      <c r="S58" s="19">
        <v>4.9674998749688086</v>
      </c>
      <c r="T58" s="18">
        <f>R58+S58</f>
        <v>87.170918918898138</v>
      </c>
      <c r="U58" s="19">
        <v>31.233293831761699</v>
      </c>
      <c r="V58" s="19">
        <f>U58-X58</f>
        <v>25.904333056876201</v>
      </c>
      <c r="W58" s="18">
        <f>V58*wind_capex_adj</f>
        <v>43.173888428127</v>
      </c>
      <c r="X58" s="19">
        <v>5.3289607748854984</v>
      </c>
      <c r="Y58" s="18">
        <f>W58+X58</f>
        <v>48.502849203012502</v>
      </c>
      <c r="Z58" s="19">
        <v>0</v>
      </c>
      <c r="AA58" s="19">
        <f>Z58-AC58-AD58</f>
        <v>0</v>
      </c>
      <c r="AB58" s="18">
        <f>AA58*hdgt_capex_adj</f>
        <v>0</v>
      </c>
      <c r="AC58" s="19">
        <v>0</v>
      </c>
      <c r="AD58" s="19">
        <v>0</v>
      </c>
      <c r="AE58" s="18">
        <f>AD58*fuel_adj</f>
        <v>0</v>
      </c>
      <c r="AF58" s="18">
        <f>AB58+AC58+AE58</f>
        <v>0</v>
      </c>
      <c r="AG58" s="19">
        <v>0</v>
      </c>
      <c r="AH58" s="19">
        <f>AG58-AJ58-AK58</f>
        <v>0</v>
      </c>
      <c r="AI58" s="18">
        <f>AH58*aero_capex_adj</f>
        <v>0</v>
      </c>
      <c r="AJ58" s="19">
        <v>0</v>
      </c>
      <c r="AK58" s="19">
        <v>0</v>
      </c>
      <c r="AL58" s="18">
        <f>AK58*fuel_adj</f>
        <v>0</v>
      </c>
      <c r="AM58" s="18">
        <f>AI58+AJ58+AL58</f>
        <v>0</v>
      </c>
      <c r="AN58" s="18">
        <f>IF(F58=0, 0, IF(F58=3, Z58, (Z58*F58*384+AG58*G58*32)/(F58*384+G58*32)))</f>
        <v>0</v>
      </c>
      <c r="AO58" s="18">
        <f>IF(F58=0, 0, IF(F58=3, AF58, (AF58*F58*384+AM58*G58*32)/(F58*384+G58*32)))</f>
        <v>0</v>
      </c>
      <c r="AP58" s="19">
        <v>242.71005629222401</v>
      </c>
      <c r="AQ58" s="19">
        <f>AP58-AS58</f>
        <v>196.622580419679</v>
      </c>
      <c r="AR58" s="18">
        <f>AQ58*bess_capex_adj</f>
        <v>196.622580419679</v>
      </c>
      <c r="AS58" s="19">
        <v>46.087475872545014</v>
      </c>
      <c r="AT58" s="18">
        <f>AR58+AS58</f>
        <v>242.71005629222401</v>
      </c>
      <c r="AU58" s="19">
        <v>4350.4575578630302</v>
      </c>
      <c r="AV58" s="19"/>
      <c r="AW58" s="19">
        <v>745.21972589699499</v>
      </c>
      <c r="AX58" s="18">
        <f>AW58*solar_capex_adj</f>
        <v>993.62630119599328</v>
      </c>
      <c r="AY58" s="19">
        <v>1690.67520764556</v>
      </c>
      <c r="AZ58" s="18">
        <f>AY58*wind_capex_adj</f>
        <v>2817.7920127426</v>
      </c>
      <c r="BA58" s="19">
        <v>0</v>
      </c>
      <c r="BB58" s="18">
        <f>BA58*hdgt_capex_adj</f>
        <v>0</v>
      </c>
      <c r="BC58" s="19">
        <v>0</v>
      </c>
      <c r="BD58" s="18">
        <f>BC58*aero_capex_adj</f>
        <v>0</v>
      </c>
      <c r="BE58" s="19">
        <v>1914.5626243204699</v>
      </c>
      <c r="BF58" s="18">
        <f>BE58*bess_capex_adj</f>
        <v>1914.5626243204699</v>
      </c>
      <c r="BG58" s="8">
        <v>1061741825.71909</v>
      </c>
      <c r="BH58" s="8">
        <v>5539749319.9526196</v>
      </c>
      <c r="BI58" s="8">
        <v>669216577.67965698</v>
      </c>
      <c r="BJ58" s="8">
        <v>0</v>
      </c>
      <c r="BK58" s="8">
        <f>SUM(BG58:BJ58)/1000000</f>
        <v>7270.7077233513664</v>
      </c>
      <c r="BL58" s="8">
        <v>4.3730726919073497</v>
      </c>
      <c r="BM58" s="10">
        <f>0.815*BJ58/(BK58*1000)</f>
        <v>0</v>
      </c>
      <c r="BN58" s="25">
        <v>834.38769206046595</v>
      </c>
      <c r="BO58" s="8">
        <v>369</v>
      </c>
      <c r="BP58" s="8">
        <v>6080</v>
      </c>
      <c r="BQ58" s="25">
        <v>9223.8464000000004</v>
      </c>
      <c r="BR58" s="8">
        <v>1520</v>
      </c>
      <c r="BS58" s="8">
        <v>380</v>
      </c>
      <c r="BT58" s="8">
        <v>0.208820163096019</v>
      </c>
    </row>
    <row r="59" spans="1:72" s="1" customFormat="1" hidden="1" x14ac:dyDescent="0.25">
      <c r="A59" s="1">
        <v>562</v>
      </c>
      <c r="B59" s="25">
        <v>618.06495708182604</v>
      </c>
      <c r="C59" s="25">
        <v>1200.8</v>
      </c>
      <c r="D59" s="8">
        <v>2000</v>
      </c>
      <c r="E59" s="8">
        <v>8000</v>
      </c>
      <c r="F59" s="8">
        <v>0</v>
      </c>
      <c r="G59" s="8">
        <v>0</v>
      </c>
      <c r="H59" s="9">
        <f>SUM(BG59:BI59)/(BK59*1000000)</f>
        <v>1</v>
      </c>
      <c r="I59" s="10">
        <v>49.885844748858403</v>
      </c>
      <c r="J59" s="19">
        <v>56.686987335727899</v>
      </c>
      <c r="K59" s="18">
        <f>(P59*BG59+U59*BH59+AP59*BI59+AN59*BJ59)/(BK59*(1000000))</f>
        <v>57.450601127241889</v>
      </c>
      <c r="L59" s="18">
        <f>(T59*BG59+Y59*BH59+AT59*BI59+AO59*BJ59)/(BK59*(1000000))</f>
        <v>72.969490998979651</v>
      </c>
      <c r="M59" s="18">
        <f>L59/K59</f>
        <v>1.2701258049043986</v>
      </c>
      <c r="N59" s="18">
        <f>J59*M59</f>
        <v>71.99960541739685</v>
      </c>
      <c r="O59" s="10">
        <v>76.391683869275198</v>
      </c>
      <c r="P59" s="19">
        <v>61.786289565598402</v>
      </c>
      <c r="Q59" s="19">
        <f>P59-S59</f>
        <v>57.1829780674841</v>
      </c>
      <c r="R59" s="18">
        <f>Q59*solar_capex_adj</f>
        <v>76.243970756645467</v>
      </c>
      <c r="S59" s="19">
        <v>4.6033114981143015</v>
      </c>
      <c r="T59" s="18">
        <f>R59+S59</f>
        <v>80.847282254759762</v>
      </c>
      <c r="U59" s="19">
        <v>28.842926513430299</v>
      </c>
      <c r="V59" s="19">
        <f>U59-X59</f>
        <v>23.925404887614601</v>
      </c>
      <c r="W59" s="18">
        <f>V59*wind_capex_adj</f>
        <v>39.875674812691003</v>
      </c>
      <c r="X59" s="19">
        <v>4.9175216258156986</v>
      </c>
      <c r="Y59" s="18">
        <f>W59+X59</f>
        <v>44.793196438506698</v>
      </c>
      <c r="Z59" s="19">
        <v>0</v>
      </c>
      <c r="AA59" s="19">
        <f>Z59-AC59-AD59</f>
        <v>0</v>
      </c>
      <c r="AB59" s="18">
        <f>AA59*hdgt_capex_adj</f>
        <v>0</v>
      </c>
      <c r="AC59" s="19">
        <v>0</v>
      </c>
      <c r="AD59" s="19">
        <v>0</v>
      </c>
      <c r="AE59" s="18">
        <f>AD59*fuel_adj</f>
        <v>0</v>
      </c>
      <c r="AF59" s="18">
        <f>AB59+AC59+AE59</f>
        <v>0</v>
      </c>
      <c r="AG59" s="19">
        <v>0</v>
      </c>
      <c r="AH59" s="19">
        <f>AG59-AJ59-AK59</f>
        <v>0</v>
      </c>
      <c r="AI59" s="18">
        <f>AH59*aero_capex_adj</f>
        <v>0</v>
      </c>
      <c r="AJ59" s="19">
        <v>0</v>
      </c>
      <c r="AK59" s="19">
        <v>0</v>
      </c>
      <c r="AL59" s="18">
        <f>AK59*fuel_adj</f>
        <v>0</v>
      </c>
      <c r="AM59" s="18">
        <f>AI59+AJ59+AL59</f>
        <v>0</v>
      </c>
      <c r="AN59" s="18">
        <f>IF(F59=0, 0, IF(F59=3, Z59, (Z59*F59*384+AG59*G59*32)/(F59*384+G59*32)))</f>
        <v>0</v>
      </c>
      <c r="AO59" s="18">
        <f>IF(F59=0, 0, IF(F59=3, AF59, (AF59*F59*384+AM59*G59*32)/(F59*384+G59*32)))</f>
        <v>0</v>
      </c>
      <c r="AP59" s="19">
        <v>408.74696250106899</v>
      </c>
      <c r="AQ59" s="19">
        <f>AP59-AS59</f>
        <v>330.88310573592702</v>
      </c>
      <c r="AR59" s="18">
        <f>AQ59*bess_capex_adj</f>
        <v>330.88310573592702</v>
      </c>
      <c r="AS59" s="19">
        <v>77.863856765141975</v>
      </c>
      <c r="AT59" s="18">
        <f>AR59+AS59</f>
        <v>408.74696250106899</v>
      </c>
      <c r="AU59" s="19">
        <v>4111.2487106846102</v>
      </c>
      <c r="AV59" s="19"/>
      <c r="AW59" s="19">
        <v>745.87743374642105</v>
      </c>
      <c r="AX59" s="18">
        <f>AW59*solar_capex_adj</f>
        <v>994.50324499522799</v>
      </c>
      <c r="AY59" s="19">
        <v>1449.11891894256</v>
      </c>
      <c r="AZ59" s="18">
        <f>AY59*wind_capex_adj</f>
        <v>2415.1981982376001</v>
      </c>
      <c r="BA59" s="19">
        <v>0</v>
      </c>
      <c r="BB59" s="18">
        <f>BA59*hdgt_capex_adj</f>
        <v>0</v>
      </c>
      <c r="BC59" s="19">
        <v>0</v>
      </c>
      <c r="BD59" s="18">
        <f>BC59*aero_capex_adj</f>
        <v>0</v>
      </c>
      <c r="BE59" s="19">
        <v>1916.2523579956201</v>
      </c>
      <c r="BF59" s="18">
        <f>BE59*bess_capex_adj</f>
        <v>1916.2523579956201</v>
      </c>
      <c r="BG59" s="8">
        <v>1146200280.7065201</v>
      </c>
      <c r="BH59" s="8">
        <v>5141187134.8938398</v>
      </c>
      <c r="BI59" s="8">
        <v>404524091.34814501</v>
      </c>
      <c r="BJ59" s="8">
        <v>0</v>
      </c>
      <c r="BK59" s="8">
        <f>SUM(BG59:BJ59)/1000000</f>
        <v>6691.9115069485051</v>
      </c>
      <c r="BL59" s="8">
        <v>0.98005694984227298</v>
      </c>
      <c r="BM59" s="10">
        <f>0.815*BJ59/(BK59*1000)</f>
        <v>0</v>
      </c>
      <c r="BN59" s="25">
        <v>834.38769206046595</v>
      </c>
      <c r="BO59" s="8">
        <v>316</v>
      </c>
      <c r="BP59" s="8">
        <v>6080</v>
      </c>
      <c r="BQ59" s="25">
        <v>9223.8464000000004</v>
      </c>
      <c r="BR59" s="8">
        <v>1520</v>
      </c>
      <c r="BS59" s="8">
        <v>380</v>
      </c>
      <c r="BT59" s="8">
        <v>0.12594001344883399</v>
      </c>
    </row>
    <row r="60" spans="1:72" s="1" customFormat="1" hidden="1" x14ac:dyDescent="0.25">
      <c r="A60" s="1">
        <v>563</v>
      </c>
      <c r="B60" s="25">
        <v>824.08660944243502</v>
      </c>
      <c r="C60" s="25">
        <v>1200.8</v>
      </c>
      <c r="D60" s="8">
        <v>2000</v>
      </c>
      <c r="E60" s="8">
        <v>8000</v>
      </c>
      <c r="F60" s="8">
        <v>0</v>
      </c>
      <c r="G60" s="8">
        <v>0</v>
      </c>
      <c r="H60" s="9">
        <f>SUM(BG60:BI60)/(BK60*1000000)</f>
        <v>1</v>
      </c>
      <c r="I60" s="10">
        <v>58.264840182648399</v>
      </c>
      <c r="J60" s="19">
        <v>56.750131804103503</v>
      </c>
      <c r="K60" s="18">
        <f>(P60*BG60+U60*BH60+AP60*BI60+AN60*BJ60)/(BK60*(1000000))</f>
        <v>57.614934015667579</v>
      </c>
      <c r="L60" s="18">
        <f>(T60*BG60+Y60*BH60+AT60*BI60+AO60*BJ60)/(BK60*(1000000))</f>
        <v>73.23288942387137</v>
      </c>
      <c r="M60" s="18">
        <f>L60/K60</f>
        <v>1.2710747773130611</v>
      </c>
      <c r="N60" s="18">
        <f>J60*M60</f>
        <v>72.13366114538772</v>
      </c>
      <c r="O60" s="10">
        <v>81.070777463416107</v>
      </c>
      <c r="P60" s="19">
        <v>65.167034838493095</v>
      </c>
      <c r="Q60" s="19">
        <f>P60-S60</f>
        <v>60.307794364111601</v>
      </c>
      <c r="R60" s="18">
        <f>Q60*solar_capex_adj</f>
        <v>80.410392485482134</v>
      </c>
      <c r="S60" s="19">
        <v>4.8592404743814939</v>
      </c>
      <c r="T60" s="18">
        <f>R60+S60</f>
        <v>85.269632959863628</v>
      </c>
      <c r="U60" s="19">
        <v>28.807794624893099</v>
      </c>
      <c r="V60" s="19">
        <f>U60-X60</f>
        <v>23.892590349825799</v>
      </c>
      <c r="W60" s="18">
        <f>V60*wind_capex_adj</f>
        <v>39.820983916376335</v>
      </c>
      <c r="X60" s="19">
        <v>4.9152042750672997</v>
      </c>
      <c r="Y60" s="18">
        <f>W60+X60</f>
        <v>44.736188191443631</v>
      </c>
      <c r="Z60" s="19">
        <v>0</v>
      </c>
      <c r="AA60" s="19">
        <f>Z60-AC60-AD60</f>
        <v>0</v>
      </c>
      <c r="AB60" s="18">
        <f>AA60*hdgt_capex_adj</f>
        <v>0</v>
      </c>
      <c r="AC60" s="19">
        <v>0</v>
      </c>
      <c r="AD60" s="19">
        <v>0</v>
      </c>
      <c r="AE60" s="18">
        <f>AD60*fuel_adj</f>
        <v>0</v>
      </c>
      <c r="AF60" s="18">
        <f>AB60+AC60+AE60</f>
        <v>0</v>
      </c>
      <c r="AG60" s="19">
        <v>0</v>
      </c>
      <c r="AH60" s="19">
        <f>AG60-AJ60-AK60</f>
        <v>0</v>
      </c>
      <c r="AI60" s="18">
        <f>AH60*aero_capex_adj</f>
        <v>0</v>
      </c>
      <c r="AJ60" s="19">
        <v>0</v>
      </c>
      <c r="AK60" s="19">
        <v>0</v>
      </c>
      <c r="AL60" s="18">
        <f>AK60*fuel_adj</f>
        <v>0</v>
      </c>
      <c r="AM60" s="18">
        <f>AI60+AJ60+AL60</f>
        <v>0</v>
      </c>
      <c r="AN60" s="18">
        <f>IF(F60=0, 0, IF(F60=3, Z60, (Z60*F60*384+AG60*G60*32)/(F60*384+G60*32)))</f>
        <v>0</v>
      </c>
      <c r="AO60" s="18">
        <f>IF(F60=0, 0, IF(F60=3, AF60, (AF60*F60*384+AM60*G60*32)/(F60*384+G60*32)))</f>
        <v>0</v>
      </c>
      <c r="AP60" s="19">
        <v>323.54398296880203</v>
      </c>
      <c r="AQ60" s="19">
        <f>AP60-AS60</f>
        <v>262.05537989321601</v>
      </c>
      <c r="AR60" s="18">
        <f>AQ60*bess_capex_adj</f>
        <v>262.05537989321601</v>
      </c>
      <c r="AS60" s="19">
        <v>61.488603075586013</v>
      </c>
      <c r="AT60" s="18">
        <f>AR60+AS60</f>
        <v>323.54398296880203</v>
      </c>
      <c r="AU60" s="19">
        <v>4355.9475125707204</v>
      </c>
      <c r="AV60" s="19"/>
      <c r="AW60" s="19">
        <v>993.60747986834599</v>
      </c>
      <c r="AX60" s="18">
        <f>AW60*solar_capex_adj</f>
        <v>1324.8099731577945</v>
      </c>
      <c r="AY60" s="19">
        <v>1447.8136741393701</v>
      </c>
      <c r="AZ60" s="18">
        <f>AY60*wind_capex_adj</f>
        <v>2413.0227902322836</v>
      </c>
      <c r="BA60" s="19">
        <v>0</v>
      </c>
      <c r="BB60" s="18">
        <f>BA60*hdgt_capex_adj</f>
        <v>0</v>
      </c>
      <c r="BC60" s="19">
        <v>0</v>
      </c>
      <c r="BD60" s="18">
        <f>BC60*aero_capex_adj</f>
        <v>0</v>
      </c>
      <c r="BE60" s="19">
        <v>1914.526358563</v>
      </c>
      <c r="BF60" s="18">
        <f>BE60*bess_capex_adj</f>
        <v>1914.526358563</v>
      </c>
      <c r="BG60" s="8">
        <v>1441818917.0602601</v>
      </c>
      <c r="BH60" s="8">
        <v>5143725936.61234</v>
      </c>
      <c r="BI60" s="8">
        <v>516255252.12265199</v>
      </c>
      <c r="BJ60" s="8">
        <v>0</v>
      </c>
      <c r="BK60" s="8">
        <f>SUM(BG60:BJ60)/1000000</f>
        <v>7101.8001057952515</v>
      </c>
      <c r="BL60" s="8">
        <v>2.2382604926255798</v>
      </c>
      <c r="BM60" s="10">
        <f>0.815*BJ60/(BK60*1000)</f>
        <v>0</v>
      </c>
      <c r="BN60" s="25">
        <v>1112.51692274728</v>
      </c>
      <c r="BO60" s="8">
        <v>316</v>
      </c>
      <c r="BP60" s="8">
        <v>6080</v>
      </c>
      <c r="BQ60" s="25">
        <v>9223.8464000000004</v>
      </c>
      <c r="BR60" s="8">
        <v>1520</v>
      </c>
      <c r="BS60" s="8">
        <v>380</v>
      </c>
      <c r="BT60" s="8">
        <v>0.160743378324368</v>
      </c>
    </row>
    <row r="61" spans="1:72" s="1" customFormat="1" hidden="1" x14ac:dyDescent="0.25">
      <c r="A61" s="1">
        <v>588</v>
      </c>
      <c r="B61" s="25">
        <v>412.043304721217</v>
      </c>
      <c r="C61" s="25">
        <v>1603.6</v>
      </c>
      <c r="D61" s="8">
        <v>2000</v>
      </c>
      <c r="E61" s="8">
        <v>8000</v>
      </c>
      <c r="F61" s="8">
        <v>0</v>
      </c>
      <c r="G61" s="8">
        <v>0</v>
      </c>
      <c r="H61" s="9">
        <f>SUM(BG61:BI61)/(BK61*1000000)</f>
        <v>1</v>
      </c>
      <c r="I61" s="10">
        <v>71.061643835616394</v>
      </c>
      <c r="J61" s="19">
        <v>55.351557376361598</v>
      </c>
      <c r="K61" s="18">
        <f>(P61*BG61+U61*BH61+AP61*BI61+AN61*BJ61)/(BK61*(1000000))</f>
        <v>55.514970548967902</v>
      </c>
      <c r="L61" s="18">
        <f>(T61*BG61+Y61*BH61+AT61*BI61+AO61*BJ61)/(BK61*(1000000))</f>
        <v>72.378423104506979</v>
      </c>
      <c r="M61" s="18">
        <f>L61/K61</f>
        <v>1.3037640547906693</v>
      </c>
      <c r="N61" s="18">
        <f>J61*M61</f>
        <v>72.16537088398357</v>
      </c>
      <c r="O61" s="10">
        <v>83.941464110038396</v>
      </c>
      <c r="P61" s="19">
        <v>67.930642210325502</v>
      </c>
      <c r="Q61" s="19">
        <f>P61-S61</f>
        <v>62.865508627404502</v>
      </c>
      <c r="R61" s="18">
        <f>Q61*solar_capex_adj</f>
        <v>83.820678169872664</v>
      </c>
      <c r="S61" s="19">
        <v>5.0651335829209998</v>
      </c>
      <c r="T61" s="18">
        <f>R61+S61</f>
        <v>88.885811752793671</v>
      </c>
      <c r="U61" s="19">
        <v>34.017921420695203</v>
      </c>
      <c r="V61" s="19">
        <f>U61-X61</f>
        <v>28.2139446235884</v>
      </c>
      <c r="W61" s="18">
        <f>V61*wind_capex_adj</f>
        <v>47.023241039314001</v>
      </c>
      <c r="X61" s="19">
        <v>5.8039767971068024</v>
      </c>
      <c r="Y61" s="18">
        <f>W61+X61</f>
        <v>52.8272178364208</v>
      </c>
      <c r="Z61" s="19">
        <v>0</v>
      </c>
      <c r="AA61" s="19">
        <f>Z61-AC61-AD61</f>
        <v>0</v>
      </c>
      <c r="AB61" s="18">
        <f>AA61*hdgt_capex_adj</f>
        <v>0</v>
      </c>
      <c r="AC61" s="19">
        <v>0</v>
      </c>
      <c r="AD61" s="19">
        <v>0</v>
      </c>
      <c r="AE61" s="18">
        <f>AD61*fuel_adj</f>
        <v>0</v>
      </c>
      <c r="AF61" s="18">
        <f>AB61+AC61+AE61</f>
        <v>0</v>
      </c>
      <c r="AG61" s="19">
        <v>0</v>
      </c>
      <c r="AH61" s="19">
        <f>AG61-AJ61-AK61</f>
        <v>0</v>
      </c>
      <c r="AI61" s="18">
        <f>AH61*aero_capex_adj</f>
        <v>0</v>
      </c>
      <c r="AJ61" s="19">
        <v>0</v>
      </c>
      <c r="AK61" s="19">
        <v>0</v>
      </c>
      <c r="AL61" s="18">
        <f>AK61*fuel_adj</f>
        <v>0</v>
      </c>
      <c r="AM61" s="18">
        <f>AI61+AJ61+AL61</f>
        <v>0</v>
      </c>
      <c r="AN61" s="18">
        <f>IF(F61=0, 0, IF(F61=3, Z61, (Z61*F61*384+AG61*G61*32)/(F61*384+G61*32)))</f>
        <v>0</v>
      </c>
      <c r="AO61" s="18">
        <f>IF(F61=0, 0, IF(F61=3, AF61, (AF61*F61*384+AM61*G61*32)/(F61*384+G61*32)))</f>
        <v>0</v>
      </c>
      <c r="AP61" s="19">
        <v>194.08766040229699</v>
      </c>
      <c r="AQ61" s="19">
        <f>AP61-AS61</f>
        <v>157.60913917698201</v>
      </c>
      <c r="AR61" s="18">
        <f>AQ61*bess_capex_adj</f>
        <v>157.60913917698201</v>
      </c>
      <c r="AS61" s="19">
        <v>36.478521225314978</v>
      </c>
      <c r="AT61" s="18">
        <f>AR61+AS61</f>
        <v>194.08766040229699</v>
      </c>
      <c r="AU61" s="19">
        <v>4344.9676317292497</v>
      </c>
      <c r="AV61" s="19"/>
      <c r="AW61" s="19">
        <v>496.82258866809502</v>
      </c>
      <c r="AX61" s="18">
        <f>AW61*solar_capex_adj</f>
        <v>662.43011822412666</v>
      </c>
      <c r="AY61" s="19">
        <v>1933.54604736799</v>
      </c>
      <c r="AZ61" s="18">
        <f>AY61*wind_capex_adj</f>
        <v>3222.5767456133167</v>
      </c>
      <c r="BA61" s="19">
        <v>0</v>
      </c>
      <c r="BB61" s="18">
        <f>BA61*hdgt_capex_adj</f>
        <v>0</v>
      </c>
      <c r="BC61" s="19">
        <v>0</v>
      </c>
      <c r="BD61" s="18">
        <f>BC61*aero_capex_adj</f>
        <v>0</v>
      </c>
      <c r="BE61" s="19">
        <v>1914.5989956931601</v>
      </c>
      <c r="BF61" s="18">
        <f>BE61*bess_capex_adj</f>
        <v>1914.5989956931601</v>
      </c>
      <c r="BG61" s="8">
        <v>695894079.09325802</v>
      </c>
      <c r="BH61" s="8">
        <v>5817281890.2041597</v>
      </c>
      <c r="BI61" s="8">
        <v>840096286.74194705</v>
      </c>
      <c r="BJ61" s="8">
        <v>0</v>
      </c>
      <c r="BK61" s="8">
        <f>SUM(BG61:BJ61)/1000000</f>
        <v>7353.2722560393649</v>
      </c>
      <c r="BL61" s="8">
        <v>7.4290268764938503</v>
      </c>
      <c r="BM61" s="10">
        <f>0.815*BJ61/(BK61*1000)</f>
        <v>0</v>
      </c>
      <c r="BN61" s="25">
        <v>556.25846137364397</v>
      </c>
      <c r="BO61" s="8">
        <v>422</v>
      </c>
      <c r="BP61" s="8">
        <v>6080</v>
      </c>
      <c r="BQ61" s="25">
        <v>9223.8464000000004</v>
      </c>
      <c r="BR61" s="8">
        <v>1520</v>
      </c>
      <c r="BS61" s="8">
        <v>380</v>
      </c>
      <c r="BT61" s="8">
        <v>0.26147243126292602</v>
      </c>
    </row>
    <row r="62" spans="1:72" s="1" customFormat="1" hidden="1" x14ac:dyDescent="0.25">
      <c r="A62" s="1">
        <v>103</v>
      </c>
      <c r="B62" s="24">
        <v>824.08660944243502</v>
      </c>
      <c r="C62" s="24">
        <v>402.79999999999899</v>
      </c>
      <c r="D62" s="1">
        <v>1000</v>
      </c>
      <c r="E62" s="1">
        <v>4000</v>
      </c>
      <c r="F62" s="1">
        <v>0</v>
      </c>
      <c r="G62" s="1">
        <v>0</v>
      </c>
      <c r="H62" s="2">
        <f>SUM(BG62:BI62)/(BK62*1000000)</f>
        <v>1</v>
      </c>
      <c r="I62" s="3">
        <v>6.4155251141552503</v>
      </c>
      <c r="J62" s="18">
        <v>58.931015077826203</v>
      </c>
      <c r="K62" s="18">
        <f>(P62*BG62+U62*BH62+AP62*BI62+AN62*BJ62)/(BK62*(1000000))</f>
        <v>66.579910630628333</v>
      </c>
      <c r="L62" s="18">
        <f>(T62*BG62+Y62*BH62+AT62*BI62+AO62*BJ62)/(BK62*(1000000))</f>
        <v>81.585945372248418</v>
      </c>
      <c r="M62" s="18">
        <f>L62/K62</f>
        <v>1.225383822229358</v>
      </c>
      <c r="N62" s="18">
        <f>J62*M62</f>
        <v>72.213112503922602</v>
      </c>
      <c r="O62" s="3">
        <v>43.506233286785097</v>
      </c>
      <c r="P62" s="18">
        <v>47.588174132974203</v>
      </c>
      <c r="Q62" s="18">
        <f>P62-S62</f>
        <v>44.072042199698998</v>
      </c>
      <c r="R62" s="18">
        <f>Q62*solar_capex_adj</f>
        <v>58.762722932931993</v>
      </c>
      <c r="S62" s="18">
        <v>3.5161319332752043</v>
      </c>
      <c r="T62" s="18">
        <f>R62+S62</f>
        <v>62.278854866207197</v>
      </c>
      <c r="U62" s="18">
        <v>28.3586053861411</v>
      </c>
      <c r="V62" s="18">
        <f>U62-X62</f>
        <v>23.559581175162801</v>
      </c>
      <c r="W62" s="18">
        <f>V62*wind_capex_adj</f>
        <v>39.265968625271334</v>
      </c>
      <c r="X62" s="18">
        <v>4.799024210978299</v>
      </c>
      <c r="Y62" s="18">
        <f>W62+X62</f>
        <v>44.06499283624963</v>
      </c>
      <c r="Z62" s="18">
        <v>0</v>
      </c>
      <c r="AA62" s="18">
        <f>Z62-AC62-AD62</f>
        <v>0</v>
      </c>
      <c r="AB62" s="18">
        <f>AA62*hdgt_capex_adj</f>
        <v>0</v>
      </c>
      <c r="AC62" s="18">
        <v>0</v>
      </c>
      <c r="AD62" s="18">
        <v>0</v>
      </c>
      <c r="AE62" s="18">
        <f>AD62*fuel_adj</f>
        <v>0</v>
      </c>
      <c r="AF62" s="18">
        <f>AB62+AC62+AE62</f>
        <v>0</v>
      </c>
      <c r="AG62" s="18">
        <v>0</v>
      </c>
      <c r="AH62" s="18">
        <f>AG62-AJ62-AK62</f>
        <v>0</v>
      </c>
      <c r="AI62" s="18">
        <f>AH62*aero_capex_adj</f>
        <v>0</v>
      </c>
      <c r="AJ62" s="18">
        <v>0</v>
      </c>
      <c r="AK62" s="18">
        <v>0</v>
      </c>
      <c r="AL62" s="18">
        <f>AK62*fuel_adj</f>
        <v>0</v>
      </c>
      <c r="AM62" s="18">
        <f>AI62+AJ62+AL62</f>
        <v>0</v>
      </c>
      <c r="AN62" s="18">
        <f>IF(F62=0, 0, IF(F62=3, Z62, (Z62*F62*384+AG62*G62*32)/(F62*384+G62*32)))</f>
        <v>0</v>
      </c>
      <c r="AO62" s="18">
        <f>IF(F62=0, 0, IF(F62=3, AF62, (AF62*F62*384+AM62*G62*32)/(F62*384+G62*32)))</f>
        <v>0</v>
      </c>
      <c r="AP62" s="18">
        <v>2681.6320916801501</v>
      </c>
      <c r="AQ62" s="18">
        <f>AP62-AS62</f>
        <v>2156.5355323844601</v>
      </c>
      <c r="AR62" s="18">
        <f>AQ62*bess_capex_adj</f>
        <v>2156.5355323844601</v>
      </c>
      <c r="AS62" s="18">
        <v>525.09655929568999</v>
      </c>
      <c r="AT62" s="18">
        <f>AR62+AS62</f>
        <v>2681.6320916801501</v>
      </c>
      <c r="AU62" s="18">
        <v>2460.0284631178301</v>
      </c>
      <c r="AV62" s="18"/>
      <c r="AW62" s="18">
        <v>1003.47789856153</v>
      </c>
      <c r="AX62" s="18">
        <f>AW62*solar_capex_adj</f>
        <v>1337.9705314153732</v>
      </c>
      <c r="AY62" s="18">
        <v>490.48351582130698</v>
      </c>
      <c r="AZ62" s="18">
        <f>AY62*wind_capex_adj</f>
        <v>817.47252636884502</v>
      </c>
      <c r="BA62" s="18">
        <v>0</v>
      </c>
      <c r="BB62" s="18">
        <f>BA62*hdgt_capex_adj</f>
        <v>0</v>
      </c>
      <c r="BC62" s="18">
        <v>0</v>
      </c>
      <c r="BD62" s="18">
        <f>BC62*aero_capex_adj</f>
        <v>0</v>
      </c>
      <c r="BE62" s="18">
        <v>966.067048734992</v>
      </c>
      <c r="BF62" s="18">
        <f>BE62*bess_capex_adj</f>
        <v>966.067048734992</v>
      </c>
      <c r="BG62" s="1">
        <v>2003440252.4475999</v>
      </c>
      <c r="BH62" s="1">
        <v>1767324841.04303</v>
      </c>
      <c r="BI62" s="1">
        <v>40380942.431736998</v>
      </c>
      <c r="BJ62" s="1">
        <v>0</v>
      </c>
      <c r="BK62" s="1">
        <f>SUM(BG62:BJ62)/1000000</f>
        <v>3811.146035922367</v>
      </c>
      <c r="BL62" s="1">
        <v>0.63721275860785798</v>
      </c>
      <c r="BM62" s="3">
        <f>0.815*BJ62/(BK62*1000)</f>
        <v>0</v>
      </c>
      <c r="BN62" s="24">
        <v>1112.51692274728</v>
      </c>
      <c r="BO62" s="1">
        <v>106</v>
      </c>
      <c r="BP62" s="1">
        <v>3040</v>
      </c>
      <c r="BQ62" s="24">
        <v>4611.9232000000002</v>
      </c>
      <c r="BR62" s="1">
        <v>760</v>
      </c>
      <c r="BS62" s="1">
        <v>190</v>
      </c>
      <c r="BT62" s="1">
        <v>2.4884709122044098E-2</v>
      </c>
    </row>
    <row r="63" spans="1:72" s="1" customFormat="1" hidden="1" x14ac:dyDescent="0.25">
      <c r="A63" s="1">
        <v>561</v>
      </c>
      <c r="B63" s="25">
        <v>412.043304721217</v>
      </c>
      <c r="C63" s="25">
        <v>1200.8</v>
      </c>
      <c r="D63" s="8">
        <v>2000</v>
      </c>
      <c r="E63" s="8">
        <v>8000</v>
      </c>
      <c r="F63" s="8">
        <v>0</v>
      </c>
      <c r="G63" s="8">
        <v>0</v>
      </c>
      <c r="H63" s="9">
        <f>SUM(BG63:BI63)/(BK63*1000000)</f>
        <v>1</v>
      </c>
      <c r="I63" s="10">
        <v>42.990867579908603</v>
      </c>
      <c r="J63" s="19">
        <v>56.956785666930202</v>
      </c>
      <c r="K63" s="18">
        <f>(P63*BG63+U63*BH63+AP63*BI63+AN63*BJ63)/(BK63*(1000000))</f>
        <v>57.669662629309215</v>
      </c>
      <c r="L63" s="18">
        <f>(T63*BG63+Y63*BH63+AT63*BI63+AO63*BJ63)/(BK63*(1000000))</f>
        <v>73.174131735532796</v>
      </c>
      <c r="M63" s="18">
        <f>L63/K63</f>
        <v>1.2688496585437594</v>
      </c>
      <c r="N63" s="18">
        <f>J63*M63</f>
        <v>72.269598045234474</v>
      </c>
      <c r="O63" s="10">
        <v>71.188755000669005</v>
      </c>
      <c r="P63" s="19">
        <v>59.017226012111998</v>
      </c>
      <c r="Q63" s="19">
        <f>P63-S63</f>
        <v>54.624426556406597</v>
      </c>
      <c r="R63" s="18">
        <f>Q63*solar_capex_adj</f>
        <v>72.832568741875463</v>
      </c>
      <c r="S63" s="19">
        <v>4.3927994557054006</v>
      </c>
      <c r="T63" s="18">
        <f>R63+S63</f>
        <v>77.225368197580863</v>
      </c>
      <c r="U63" s="19">
        <v>28.8857222048156</v>
      </c>
      <c r="V63" s="19">
        <f>U63-X63</f>
        <v>23.965127282387598</v>
      </c>
      <c r="W63" s="18">
        <f>V63*wind_capex_adj</f>
        <v>39.941878803979336</v>
      </c>
      <c r="X63" s="19">
        <v>4.9205949224280019</v>
      </c>
      <c r="Y63" s="18">
        <f>W63+X63</f>
        <v>44.862473726407337</v>
      </c>
      <c r="Z63" s="19">
        <v>0</v>
      </c>
      <c r="AA63" s="19">
        <f>Z63-AC63-AD63</f>
        <v>0</v>
      </c>
      <c r="AB63" s="18">
        <f>AA63*hdgt_capex_adj</f>
        <v>0</v>
      </c>
      <c r="AC63" s="19">
        <v>0</v>
      </c>
      <c r="AD63" s="19">
        <v>0</v>
      </c>
      <c r="AE63" s="18">
        <f>AD63*fuel_adj</f>
        <v>0</v>
      </c>
      <c r="AF63" s="18">
        <f>AB63+AC63+AE63</f>
        <v>0</v>
      </c>
      <c r="AG63" s="19">
        <v>0</v>
      </c>
      <c r="AH63" s="19">
        <f>AG63-AJ63-AK63</f>
        <v>0</v>
      </c>
      <c r="AI63" s="18">
        <f>AH63*aero_capex_adj</f>
        <v>0</v>
      </c>
      <c r="AJ63" s="19">
        <v>0</v>
      </c>
      <c r="AK63" s="19">
        <v>0</v>
      </c>
      <c r="AL63" s="18">
        <f>AK63*fuel_adj</f>
        <v>0</v>
      </c>
      <c r="AM63" s="18">
        <f>AI63+AJ63+AL63</f>
        <v>0</v>
      </c>
      <c r="AN63" s="18">
        <f>IF(F63=0, 0, IF(F63=3, Z63, (Z63*F63*384+AG63*G63*32)/(F63*384+G63*32)))</f>
        <v>0</v>
      </c>
      <c r="AO63" s="18">
        <f>IF(F63=0, 0, IF(F63=3, AF63, (AF63*F63*384+AM63*G63*32)/(F63*384+G63*32)))</f>
        <v>0</v>
      </c>
      <c r="AP63" s="19">
        <v>553.04445074966702</v>
      </c>
      <c r="AQ63" s="19">
        <f>AP63-AS63</f>
        <v>447.27188248910198</v>
      </c>
      <c r="AR63" s="18">
        <f>AQ63*bess_capex_adj</f>
        <v>447.27188248910198</v>
      </c>
      <c r="AS63" s="19">
        <v>105.77256826056504</v>
      </c>
      <c r="AT63" s="18">
        <f>AR63+AS63</f>
        <v>553.04445074966702</v>
      </c>
      <c r="AU63" s="19">
        <v>3866.6193423803202</v>
      </c>
      <c r="AV63" s="19"/>
      <c r="AW63" s="19">
        <v>497.76610133495302</v>
      </c>
      <c r="AX63" s="18">
        <f>AW63*solar_capex_adj</f>
        <v>663.68813511327062</v>
      </c>
      <c r="AY63" s="19">
        <v>1450.6182423893899</v>
      </c>
      <c r="AZ63" s="18">
        <f>AY63*wind_capex_adj</f>
        <v>2417.6970706489833</v>
      </c>
      <c r="BA63" s="19">
        <v>0</v>
      </c>
      <c r="BB63" s="18">
        <f>BA63*hdgt_capex_adj</f>
        <v>0</v>
      </c>
      <c r="BC63" s="19">
        <v>0</v>
      </c>
      <c r="BD63" s="18">
        <f>BC63*aero_capex_adj</f>
        <v>0</v>
      </c>
      <c r="BE63" s="19">
        <v>1918.23499865597</v>
      </c>
      <c r="BF63" s="18">
        <f>BE63*bess_capex_adj</f>
        <v>1918.23499865597</v>
      </c>
      <c r="BG63" s="8">
        <v>801980116.88221598</v>
      </c>
      <c r="BH63" s="8">
        <v>5137802473.8212204</v>
      </c>
      <c r="BI63" s="8">
        <v>296352347.35517299</v>
      </c>
      <c r="BJ63" s="8">
        <v>0</v>
      </c>
      <c r="BK63" s="8">
        <f>SUM(BG63:BJ63)/1000000</f>
        <v>6236.1349380586089</v>
      </c>
      <c r="BL63" s="8">
        <v>0.22725540078738601</v>
      </c>
      <c r="BM63" s="10">
        <f>0.815*BJ63/(BK63*1000)</f>
        <v>0</v>
      </c>
      <c r="BN63" s="25">
        <v>556.25846137364397</v>
      </c>
      <c r="BO63" s="8">
        <v>316</v>
      </c>
      <c r="BP63" s="8">
        <v>6080</v>
      </c>
      <c r="BQ63" s="25">
        <v>9223.8464000000004</v>
      </c>
      <c r="BR63" s="8">
        <v>1520</v>
      </c>
      <c r="BS63" s="8">
        <v>380</v>
      </c>
      <c r="BT63" s="8">
        <v>9.22333918130393E-2</v>
      </c>
    </row>
    <row r="64" spans="1:72" s="1" customFormat="1" hidden="1" x14ac:dyDescent="0.25">
      <c r="A64" s="1">
        <v>577</v>
      </c>
      <c r="B64" s="25">
        <v>824.08660944243502</v>
      </c>
      <c r="C64" s="25">
        <v>1402.2</v>
      </c>
      <c r="D64" s="8">
        <v>2000</v>
      </c>
      <c r="E64" s="8">
        <v>8000</v>
      </c>
      <c r="F64" s="8">
        <v>0</v>
      </c>
      <c r="G64" s="8">
        <v>0</v>
      </c>
      <c r="H64" s="9">
        <f>SUM(BG64:BI64)/(BK64*1000000)</f>
        <v>1</v>
      </c>
      <c r="I64" s="10">
        <v>72.488584474885798</v>
      </c>
      <c r="J64" s="19">
        <v>56.186237465221403</v>
      </c>
      <c r="K64" s="18">
        <f>(P64*BG64+U64*BH64+AP64*BI64+AN64*BJ64)/(BK64*(1000000))</f>
        <v>56.556445163998674</v>
      </c>
      <c r="L64" s="18">
        <f>(T64*BG64+Y64*BH64+AT64*BI64+AO64*BJ64)/(BK64*(1000000))</f>
        <v>72.937117875742189</v>
      </c>
      <c r="M64" s="18">
        <f>L64/K64</f>
        <v>1.2896340578734027</v>
      </c>
      <c r="N64" s="18">
        <f>J64*M64</f>
        <v>72.459685418912088</v>
      </c>
      <c r="O64" s="10">
        <v>86.803029232614307</v>
      </c>
      <c r="P64" s="19">
        <v>70.332496847859304</v>
      </c>
      <c r="Q64" s="19">
        <f>P64-S64</f>
        <v>65.084323800910695</v>
      </c>
      <c r="R64" s="18">
        <f>Q64*solar_capex_adj</f>
        <v>86.779098401214256</v>
      </c>
      <c r="S64" s="19">
        <v>5.2481730469486081</v>
      </c>
      <c r="T64" s="18">
        <f>R64+S64</f>
        <v>92.027271448162864</v>
      </c>
      <c r="U64" s="19">
        <v>31.204488766652499</v>
      </c>
      <c r="V64" s="19">
        <f>U64-X64</f>
        <v>25.876933666477001</v>
      </c>
      <c r="W64" s="18">
        <f>V64*wind_capex_adj</f>
        <v>43.128222777461673</v>
      </c>
      <c r="X64" s="19">
        <v>5.3275551001754984</v>
      </c>
      <c r="Y64" s="18">
        <f>W64+X64</f>
        <v>48.455777877637175</v>
      </c>
      <c r="Z64" s="19">
        <v>0</v>
      </c>
      <c r="AA64" s="19">
        <f>Z64-AC64-AD64</f>
        <v>0</v>
      </c>
      <c r="AB64" s="18">
        <f>AA64*hdgt_capex_adj</f>
        <v>0</v>
      </c>
      <c r="AC64" s="19">
        <v>0</v>
      </c>
      <c r="AD64" s="19">
        <v>0</v>
      </c>
      <c r="AE64" s="18">
        <f>AD64*fuel_adj</f>
        <v>0</v>
      </c>
      <c r="AF64" s="18">
        <f>AB64+AC64+AE64</f>
        <v>0</v>
      </c>
      <c r="AG64" s="19">
        <v>0</v>
      </c>
      <c r="AH64" s="19">
        <f>AG64-AJ64-AK64</f>
        <v>0</v>
      </c>
      <c r="AI64" s="18">
        <f>AH64*aero_capex_adj</f>
        <v>0</v>
      </c>
      <c r="AJ64" s="19">
        <v>0</v>
      </c>
      <c r="AK64" s="19">
        <v>0</v>
      </c>
      <c r="AL64" s="18">
        <f>AK64*fuel_adj</f>
        <v>0</v>
      </c>
      <c r="AM64" s="18">
        <f>AI64+AJ64+AL64</f>
        <v>0</v>
      </c>
      <c r="AN64" s="18">
        <f>IF(F64=0, 0, IF(F64=3, Z64, (Z64*F64*384+AG64*G64*32)/(F64*384+G64*32)))</f>
        <v>0</v>
      </c>
      <c r="AO64" s="18">
        <f>IF(F64=0, 0, IF(F64=3, AF64, (AF64*F64*384+AM64*G64*32)/(F64*384+G64*32)))</f>
        <v>0</v>
      </c>
      <c r="AP64" s="19">
        <v>224.356016987695</v>
      </c>
      <c r="AQ64" s="19">
        <f>AP64-AS64</f>
        <v>181.77821537907101</v>
      </c>
      <c r="AR64" s="18">
        <f>AQ64*bess_capex_adj</f>
        <v>181.77821537907101</v>
      </c>
      <c r="AS64" s="19">
        <v>42.577801608623986</v>
      </c>
      <c r="AT64" s="18">
        <f>AR64+AS64</f>
        <v>224.356016987695</v>
      </c>
      <c r="AU64" s="19">
        <v>4595.21197383443</v>
      </c>
      <c r="AV64" s="19"/>
      <c r="AW64" s="19">
        <v>992.83721905332004</v>
      </c>
      <c r="AX64" s="18">
        <f>AW64*solar_capex_adj</f>
        <v>1323.7829587377601</v>
      </c>
      <c r="AY64" s="19">
        <v>1689.33256845233</v>
      </c>
      <c r="AZ64" s="18">
        <f>AY64*wind_capex_adj</f>
        <v>2815.5542807538832</v>
      </c>
      <c r="BA64" s="19">
        <v>0</v>
      </c>
      <c r="BB64" s="18">
        <f>BA64*hdgt_capex_adj</f>
        <v>0</v>
      </c>
      <c r="BC64" s="19">
        <v>0</v>
      </c>
      <c r="BD64" s="18">
        <f>BC64*aero_capex_adj</f>
        <v>0</v>
      </c>
      <c r="BE64" s="19">
        <v>1913.04218632878</v>
      </c>
      <c r="BF64" s="18">
        <f>BE64*bess_capex_adj</f>
        <v>1913.04218632878</v>
      </c>
      <c r="BG64" s="8">
        <v>1335004954.50774</v>
      </c>
      <c r="BH64" s="8">
        <v>5541331321.9395905</v>
      </c>
      <c r="BI64" s="8">
        <v>727609084.32968295</v>
      </c>
      <c r="BJ64" s="8">
        <v>0</v>
      </c>
      <c r="BK64" s="8">
        <f>SUM(BG64:BJ64)/1000000</f>
        <v>7603.9453607770138</v>
      </c>
      <c r="BL64" s="8">
        <v>6.3221734847283804</v>
      </c>
      <c r="BM64" s="10">
        <f>0.815*BJ64/(BK64*1000)</f>
        <v>0</v>
      </c>
      <c r="BN64" s="25">
        <v>1112.51692274728</v>
      </c>
      <c r="BO64" s="8">
        <v>369</v>
      </c>
      <c r="BP64" s="8">
        <v>6080</v>
      </c>
      <c r="BQ64" s="25">
        <v>9223.8464000000004</v>
      </c>
      <c r="BR64" s="8">
        <v>1520</v>
      </c>
      <c r="BS64" s="8">
        <v>380</v>
      </c>
      <c r="BT64" s="8">
        <v>0.22681231445597499</v>
      </c>
    </row>
    <row r="65" spans="1:72" s="1" customFormat="1" hidden="1" x14ac:dyDescent="0.25">
      <c r="A65" s="1">
        <v>564</v>
      </c>
      <c r="B65" s="25">
        <v>1030.10826180304</v>
      </c>
      <c r="C65" s="25">
        <v>1200.8</v>
      </c>
      <c r="D65" s="8">
        <v>2000</v>
      </c>
      <c r="E65" s="8">
        <v>8000</v>
      </c>
      <c r="F65" s="8">
        <v>0</v>
      </c>
      <c r="G65" s="8">
        <v>0</v>
      </c>
      <c r="H65" s="9">
        <f>SUM(BG65:BI65)/(BK65*1000000)</f>
        <v>1</v>
      </c>
      <c r="I65" s="10">
        <v>68.550228310502206</v>
      </c>
      <c r="J65" s="19">
        <v>57.160263257438402</v>
      </c>
      <c r="K65" s="18">
        <f>(P65*BG65+U65*BH65+AP65*BI65+AN65*BJ65)/(BK65*(1000000))</f>
        <v>58.148035207418545</v>
      </c>
      <c r="L65" s="18">
        <f>(T65*BG65+Y65*BH65+AT65*BI65+AO65*BJ65)/(BK65*(1000000))</f>
        <v>73.929499116261056</v>
      </c>
      <c r="M65" s="18">
        <f>L65/K65</f>
        <v>1.2714014988219087</v>
      </c>
      <c r="N65" s="18">
        <f>J65*M65</f>
        <v>72.673644378562059</v>
      </c>
      <c r="O65" s="10">
        <v>85.169886623966093</v>
      </c>
      <c r="P65" s="19">
        <v>70.250100085570196</v>
      </c>
      <c r="Q65" s="19">
        <f>P65-S65</f>
        <v>65.007994328223901</v>
      </c>
      <c r="R65" s="18">
        <f>Q65*solar_capex_adj</f>
        <v>86.677325770965197</v>
      </c>
      <c r="S65" s="19">
        <v>5.2421057573462946</v>
      </c>
      <c r="T65" s="18">
        <f>R65+S65</f>
        <v>91.919431528311492</v>
      </c>
      <c r="U65" s="19">
        <v>28.7791516535043</v>
      </c>
      <c r="V65" s="19">
        <f>U65-X65</f>
        <v>23.865607216194501</v>
      </c>
      <c r="W65" s="18">
        <f>V65*wind_capex_adj</f>
        <v>39.776012026990834</v>
      </c>
      <c r="X65" s="19">
        <v>4.913544437309799</v>
      </c>
      <c r="Y65" s="18">
        <f>W65+X65</f>
        <v>44.689556464300637</v>
      </c>
      <c r="Z65" s="19">
        <v>0</v>
      </c>
      <c r="AA65" s="19">
        <f>Z65-AC65-AD65</f>
        <v>0</v>
      </c>
      <c r="AB65" s="18">
        <f>AA65*hdgt_capex_adj</f>
        <v>0</v>
      </c>
      <c r="AC65" s="19">
        <v>0</v>
      </c>
      <c r="AD65" s="19">
        <v>0</v>
      </c>
      <c r="AE65" s="18">
        <f>AD65*fuel_adj</f>
        <v>0</v>
      </c>
      <c r="AF65" s="18">
        <f>AB65+AC65+AE65</f>
        <v>0</v>
      </c>
      <c r="AG65" s="19">
        <v>0</v>
      </c>
      <c r="AH65" s="19">
        <f>AG65-AJ65-AK65</f>
        <v>0</v>
      </c>
      <c r="AI65" s="18">
        <f>AH65*aero_capex_adj</f>
        <v>0</v>
      </c>
      <c r="AJ65" s="19">
        <v>0</v>
      </c>
      <c r="AK65" s="19">
        <v>0</v>
      </c>
      <c r="AL65" s="18">
        <f>AK65*fuel_adj</f>
        <v>0</v>
      </c>
      <c r="AM65" s="18">
        <f>AI65+AJ65+AL65</f>
        <v>0</v>
      </c>
      <c r="AN65" s="18">
        <f>IF(F65=0, 0, IF(F65=3, Z65, (Z65*F65*384+AG65*G65*32)/(F65*384+G65*32)))</f>
        <v>0</v>
      </c>
      <c r="AO65" s="18">
        <f>IF(F65=0, 0, IF(F65=3, AF65, (AF65*F65*384+AM65*G65*32)/(F65*384+G65*32)))</f>
        <v>0</v>
      </c>
      <c r="AP65" s="19">
        <v>256.839704844501</v>
      </c>
      <c r="AQ65" s="19">
        <f>AP65-AS65</f>
        <v>208.18878943198999</v>
      </c>
      <c r="AR65" s="18">
        <f>AQ65*bess_capex_adj</f>
        <v>208.18878943198999</v>
      </c>
      <c r="AS65" s="19">
        <v>48.650915412511011</v>
      </c>
      <c r="AT65" s="18">
        <f>AR65+AS65</f>
        <v>256.839704844501</v>
      </c>
      <c r="AU65" s="19">
        <v>4600.7030859022898</v>
      </c>
      <c r="AV65" s="19"/>
      <c r="AW65" s="19">
        <v>1241.02577232266</v>
      </c>
      <c r="AX65" s="18">
        <f>AW65*solar_capex_adj</f>
        <v>1654.7010297635466</v>
      </c>
      <c r="AY65" s="19">
        <v>1446.6671151599601</v>
      </c>
      <c r="AZ65" s="18">
        <f>AY65*wind_capex_adj</f>
        <v>2411.1118585999334</v>
      </c>
      <c r="BA65" s="19">
        <v>0</v>
      </c>
      <c r="BB65" s="18">
        <f>BA65*hdgt_capex_adj</f>
        <v>0</v>
      </c>
      <c r="BC65" s="19">
        <v>0</v>
      </c>
      <c r="BD65" s="18">
        <f>BC65*aero_capex_adj</f>
        <v>0</v>
      </c>
      <c r="BE65" s="19">
        <v>1913.0101984196499</v>
      </c>
      <c r="BF65" s="18">
        <f>BE65*bess_capex_adj</f>
        <v>1913.0101984196499</v>
      </c>
      <c r="BG65" s="8">
        <v>1655609887.6408601</v>
      </c>
      <c r="BH65" s="8">
        <v>5145543602.8656998</v>
      </c>
      <c r="BI65" s="8">
        <v>659728577.75285196</v>
      </c>
      <c r="BJ65" s="8">
        <v>0</v>
      </c>
      <c r="BK65" s="8">
        <f>SUM(BG65:BJ65)/1000000</f>
        <v>7460.8820682594105</v>
      </c>
      <c r="BL65" s="8">
        <v>3.9374307836710201</v>
      </c>
      <c r="BM65" s="10">
        <f>0.815*BJ65/(BK65*1000)</f>
        <v>0</v>
      </c>
      <c r="BN65" s="25">
        <v>1390.6461534341099</v>
      </c>
      <c r="BO65" s="8">
        <v>316</v>
      </c>
      <c r="BP65" s="8">
        <v>6080</v>
      </c>
      <c r="BQ65" s="25">
        <v>9223.8464000000004</v>
      </c>
      <c r="BR65" s="8">
        <v>1520</v>
      </c>
      <c r="BS65" s="8">
        <v>380</v>
      </c>
      <c r="BT65" s="8">
        <v>0.20532727941043299</v>
      </c>
    </row>
    <row r="66" spans="1:72" s="1" customFormat="1" hidden="1" x14ac:dyDescent="0.25">
      <c r="A66" s="1">
        <v>91</v>
      </c>
      <c r="B66" s="24">
        <v>1854.19487124548</v>
      </c>
      <c r="C66" s="24">
        <v>600.4</v>
      </c>
      <c r="D66" s="1">
        <v>1000</v>
      </c>
      <c r="E66" s="1">
        <v>4000</v>
      </c>
      <c r="F66" s="1">
        <v>0</v>
      </c>
      <c r="G66" s="1">
        <v>0</v>
      </c>
      <c r="H66" s="2">
        <f>SUM(BG66:BI66)/(BK66*1000000)</f>
        <v>1</v>
      </c>
      <c r="I66" s="3">
        <v>52.157534246575302</v>
      </c>
      <c r="J66" s="18">
        <v>56.558302478160797</v>
      </c>
      <c r="K66" s="18">
        <f>(P66*BG66+U66*BH66+AP66*BI66+AN66*BJ66)/(BK66*(1000000))</f>
        <v>56.835382079312964</v>
      </c>
      <c r="L66" s="18">
        <f>(T66*BG66+Y66*BH66+AT66*BI66+AO66*BJ66)/(BK66*(1000000))</f>
        <v>73.093860985180115</v>
      </c>
      <c r="M66" s="18">
        <f>L66/K66</f>
        <v>1.2860626305490244</v>
      </c>
      <c r="N66" s="18">
        <f>J66*M66</f>
        <v>72.737519264450881</v>
      </c>
      <c r="O66" s="3">
        <v>73.642765113546801</v>
      </c>
      <c r="P66" s="18">
        <v>77.030185906745899</v>
      </c>
      <c r="Q66" s="18">
        <f>P66-S66</f>
        <v>71.289767553594999</v>
      </c>
      <c r="R66" s="18">
        <f>Q66*solar_capex_adj</f>
        <v>95.053023404793322</v>
      </c>
      <c r="S66" s="18">
        <v>5.7404183531509005</v>
      </c>
      <c r="T66" s="18">
        <f>R66+S66</f>
        <v>100.79344175794422</v>
      </c>
      <c r="U66" s="18">
        <v>28.13288615131</v>
      </c>
      <c r="V66" s="18">
        <f>U66-X66</f>
        <v>23.3353885128831</v>
      </c>
      <c r="W66" s="18">
        <f>V66*wind_capex_adj</f>
        <v>38.892314188138499</v>
      </c>
      <c r="X66" s="18">
        <v>4.7974976384269006</v>
      </c>
      <c r="Y66" s="18">
        <f>W66+X66</f>
        <v>43.689811826565403</v>
      </c>
      <c r="Z66" s="18">
        <v>0</v>
      </c>
      <c r="AA66" s="18">
        <f>Z66-AC66-AD66</f>
        <v>0</v>
      </c>
      <c r="AB66" s="18">
        <f>AA66*hdgt_capex_adj</f>
        <v>0</v>
      </c>
      <c r="AC66" s="18">
        <v>0</v>
      </c>
      <c r="AD66" s="18">
        <v>0</v>
      </c>
      <c r="AE66" s="18">
        <f>AD66*fuel_adj</f>
        <v>0</v>
      </c>
      <c r="AF66" s="18">
        <f>AB66+AC66+AE66</f>
        <v>0</v>
      </c>
      <c r="AG66" s="18">
        <v>0</v>
      </c>
      <c r="AH66" s="18">
        <f>AG66-AJ66-AK66</f>
        <v>0</v>
      </c>
      <c r="AI66" s="18">
        <f>AH66*aero_capex_adj</f>
        <v>0</v>
      </c>
      <c r="AJ66" s="18">
        <v>0</v>
      </c>
      <c r="AK66" s="18">
        <v>0</v>
      </c>
      <c r="AL66" s="18">
        <f>AK66*fuel_adj</f>
        <v>0</v>
      </c>
      <c r="AM66" s="18">
        <f>AI66+AJ66+AL66</f>
        <v>0</v>
      </c>
      <c r="AN66" s="18">
        <f>IF(F66=0, 0, IF(F66=3, Z66, (Z66*F66*384+AG66*G66*32)/(F66*384+G66*32)))</f>
        <v>0</v>
      </c>
      <c r="AO66" s="18">
        <f>IF(F66=0, 0, IF(F66=3, AF66, (AF66*F66*384+AM66*G66*32)/(F66*384+G66*32)))</f>
        <v>0</v>
      </c>
      <c r="AP66" s="18">
        <v>75.762363149629493</v>
      </c>
      <c r="AQ66" s="18">
        <f>AP66-AS66</f>
        <v>61.426578730375802</v>
      </c>
      <c r="AR66" s="18">
        <f>AQ66*bess_capex_adj</f>
        <v>61.426578730375802</v>
      </c>
      <c r="AS66" s="18">
        <v>14.335784419253692</v>
      </c>
      <c r="AT66" s="18">
        <f>AR66+AS66</f>
        <v>75.762363149629493</v>
      </c>
      <c r="AU66" s="18">
        <v>3918.6012645654901</v>
      </c>
      <c r="AV66" s="18"/>
      <c r="AW66" s="18">
        <v>2237.0514438346599</v>
      </c>
      <c r="AX66" s="18">
        <f>AW66*solar_capex_adj</f>
        <v>2982.7352584462133</v>
      </c>
      <c r="AY66" s="18">
        <v>724.37137417823999</v>
      </c>
      <c r="AZ66" s="18">
        <f>AY66*wind_capex_adj</f>
        <v>1207.2856236304001</v>
      </c>
      <c r="BA66" s="18">
        <v>0</v>
      </c>
      <c r="BB66" s="18">
        <f>BA66*hdgt_capex_adj</f>
        <v>0</v>
      </c>
      <c r="BC66" s="18">
        <v>0</v>
      </c>
      <c r="BD66" s="18">
        <f>BC66*aero_capex_adj</f>
        <v>0</v>
      </c>
      <c r="BE66" s="18">
        <v>957.17844655258295</v>
      </c>
      <c r="BF66" s="18">
        <f>BE66*bess_capex_adj</f>
        <v>957.17844655258295</v>
      </c>
      <c r="BG66" s="1">
        <v>2688648185.46245</v>
      </c>
      <c r="BH66" s="1">
        <v>2635105456.71281</v>
      </c>
      <c r="BI66" s="1">
        <v>1127352581.77142</v>
      </c>
      <c r="BJ66" s="1">
        <v>0</v>
      </c>
      <c r="BK66" s="1">
        <f>SUM(BG66:BJ66)/1000000</f>
        <v>6451.1062239466801</v>
      </c>
      <c r="BL66" s="1">
        <v>10.1150891937795</v>
      </c>
      <c r="BM66" s="3">
        <f>0.815*BJ66/(BK66*1000)</f>
        <v>0</v>
      </c>
      <c r="BN66" s="24">
        <v>2503.1630761813899</v>
      </c>
      <c r="BO66" s="1">
        <v>158</v>
      </c>
      <c r="BP66" s="1">
        <v>3040</v>
      </c>
      <c r="BQ66" s="24">
        <v>4611.9232000000002</v>
      </c>
      <c r="BR66" s="1">
        <v>760</v>
      </c>
      <c r="BS66" s="1">
        <v>190</v>
      </c>
      <c r="BT66" s="1">
        <v>0.69521831808080503</v>
      </c>
    </row>
    <row r="67" spans="1:72" s="1" customFormat="1" hidden="1" x14ac:dyDescent="0.25">
      <c r="A67" s="1">
        <v>38</v>
      </c>
      <c r="B67" s="24">
        <v>1648.17321888487</v>
      </c>
      <c r="C67" s="24">
        <v>1402.2</v>
      </c>
      <c r="D67" s="1">
        <v>1000</v>
      </c>
      <c r="E67" s="1">
        <v>4000</v>
      </c>
      <c r="F67" s="1">
        <v>0</v>
      </c>
      <c r="G67" s="1">
        <v>0</v>
      </c>
      <c r="H67" s="2">
        <f>SUM(BG67:BI67)/(BK67*1000000)</f>
        <v>1</v>
      </c>
      <c r="I67" s="3">
        <v>85.593607305936004</v>
      </c>
      <c r="J67" s="18">
        <v>54.061952611717899</v>
      </c>
      <c r="K67" s="18">
        <f>(P67*BG67+U67*BH67+AP67*BI67+AN67*BJ67)/(BK67*(1000000))</f>
        <v>54.290948763432574</v>
      </c>
      <c r="L67" s="18">
        <f>(T67*BG67+Y67*BH67+AT67*BI67+AO67*BJ67)/(BK67*(1000000))</f>
        <v>73.131462673929946</v>
      </c>
      <c r="M67" s="18">
        <f>L67/K67</f>
        <v>1.3470286362574551</v>
      </c>
      <c r="N67" s="18">
        <f>J67*M67</f>
        <v>72.822998299977527</v>
      </c>
      <c r="O67" s="3">
        <v>92.198156814141399</v>
      </c>
      <c r="P67" s="18">
        <v>103.962353528455</v>
      </c>
      <c r="Q67" s="18">
        <f>P67-S67</f>
        <v>96.198793560012703</v>
      </c>
      <c r="R67" s="18">
        <f>Q67*solar_capex_adj</f>
        <v>128.26505808001693</v>
      </c>
      <c r="S67" s="18">
        <v>7.7635599684422942</v>
      </c>
      <c r="T67" s="18">
        <f>R67+S67</f>
        <v>136.02861804845924</v>
      </c>
      <c r="U67" s="18">
        <v>31.1707765344736</v>
      </c>
      <c r="V67" s="18">
        <f>U67-X67</f>
        <v>25.845322604173901</v>
      </c>
      <c r="W67" s="18">
        <f>V67*wind_capex_adj</f>
        <v>43.075537673623174</v>
      </c>
      <c r="X67" s="18">
        <v>5.3254539302996982</v>
      </c>
      <c r="Y67" s="18">
        <f>W67+X67</f>
        <v>48.400991603922876</v>
      </c>
      <c r="Z67" s="18">
        <v>0</v>
      </c>
      <c r="AA67" s="18">
        <f>Z67-AC67-AD67</f>
        <v>0</v>
      </c>
      <c r="AB67" s="18">
        <f>AA67*hdgt_capex_adj</f>
        <v>0</v>
      </c>
      <c r="AC67" s="18">
        <v>0</v>
      </c>
      <c r="AD67" s="18">
        <v>0</v>
      </c>
      <c r="AE67" s="18">
        <f>AD67*fuel_adj</f>
        <v>0</v>
      </c>
      <c r="AF67" s="18">
        <f>AB67+AC67+AE67</f>
        <v>0</v>
      </c>
      <c r="AG67" s="18">
        <v>0</v>
      </c>
      <c r="AH67" s="18">
        <f>AG67-AJ67-AK67</f>
        <v>0</v>
      </c>
      <c r="AI67" s="18">
        <f>AH67*aero_capex_adj</f>
        <v>0</v>
      </c>
      <c r="AJ67" s="18">
        <v>0</v>
      </c>
      <c r="AK67" s="18">
        <v>0</v>
      </c>
      <c r="AL67" s="18">
        <f>AK67*fuel_adj</f>
        <v>0</v>
      </c>
      <c r="AM67" s="18">
        <f>AI67+AJ67+AL67</f>
        <v>0</v>
      </c>
      <c r="AN67" s="18">
        <f>IF(F67=0, 0, IF(F67=3, Z67, (Z67*F67*384+AG67*G67*32)/(F67*384+G67*32)))</f>
        <v>0</v>
      </c>
      <c r="AO67" s="18">
        <f>IF(F67=0, 0, IF(F67=3, AF67, (AF67*F67*384+AM67*G67*32)/(F67*384+G67*32)))</f>
        <v>0</v>
      </c>
      <c r="AP67" s="18">
        <v>107.059797643802</v>
      </c>
      <c r="AQ67" s="18">
        <f>AP67-AS67</f>
        <v>86.679486411042205</v>
      </c>
      <c r="AR67" s="18">
        <f>AQ67*bess_capex_adj</f>
        <v>86.679486411042205</v>
      </c>
      <c r="AS67" s="18">
        <v>20.380311232759794</v>
      </c>
      <c r="AT67" s="18">
        <f>AR67+AS67</f>
        <v>107.059797643802</v>
      </c>
      <c r="AU67" s="18">
        <v>4626.9979592133805</v>
      </c>
      <c r="AV67" s="18"/>
      <c r="AW67" s="18">
        <v>1984.03124882458</v>
      </c>
      <c r="AX67" s="18">
        <f>AW67*solar_capex_adj</f>
        <v>2645.3749984327733</v>
      </c>
      <c r="AY67" s="18">
        <v>1687.9346085868899</v>
      </c>
      <c r="AZ67" s="18">
        <f>AY67*wind_capex_adj</f>
        <v>2813.2243476448166</v>
      </c>
      <c r="BA67" s="18">
        <v>0</v>
      </c>
      <c r="BB67" s="18">
        <f>BA67*hdgt_capex_adj</f>
        <v>0</v>
      </c>
      <c r="BC67" s="18">
        <v>0</v>
      </c>
      <c r="BD67" s="18">
        <f>BC67*aero_capex_adj</f>
        <v>0</v>
      </c>
      <c r="BE67" s="18">
        <v>955.03210180190604</v>
      </c>
      <c r="BF67" s="18">
        <f>BE67*bess_capex_adj</f>
        <v>955.03210180190604</v>
      </c>
      <c r="BG67" s="1">
        <v>1766478976.1800101</v>
      </c>
      <c r="BH67" s="1">
        <v>5543873420.0085297</v>
      </c>
      <c r="BI67" s="1">
        <v>766206140.73024297</v>
      </c>
      <c r="BJ67" s="1">
        <v>0</v>
      </c>
      <c r="BK67" s="1">
        <f>SUM(BG67:BJ67)/1000000</f>
        <v>8076.558536918782</v>
      </c>
      <c r="BL67" s="1">
        <v>20.902810456774699</v>
      </c>
      <c r="BM67" s="3">
        <f>0.815*BJ67/(BK67*1000)</f>
        <v>0</v>
      </c>
      <c r="BN67" s="24">
        <v>2225.03384549457</v>
      </c>
      <c r="BO67" s="1">
        <v>369</v>
      </c>
      <c r="BP67" s="1">
        <v>3040</v>
      </c>
      <c r="BQ67" s="24">
        <v>4611.9232000000002</v>
      </c>
      <c r="BR67" s="1">
        <v>760</v>
      </c>
      <c r="BS67" s="1">
        <v>190</v>
      </c>
      <c r="BT67" s="1">
        <v>0.474793094624125</v>
      </c>
    </row>
    <row r="68" spans="1:72" s="1" customFormat="1" hidden="1" x14ac:dyDescent="0.25">
      <c r="A68" s="1">
        <v>107</v>
      </c>
      <c r="B68" s="24">
        <v>1648.17321888487</v>
      </c>
      <c r="C68" s="24">
        <v>402.79999999999899</v>
      </c>
      <c r="D68" s="1">
        <v>1000</v>
      </c>
      <c r="E68" s="1">
        <v>4000</v>
      </c>
      <c r="F68" s="1">
        <v>0</v>
      </c>
      <c r="G68" s="1">
        <v>0</v>
      </c>
      <c r="H68" s="2">
        <f>SUM(BG68:BI68)/(BK68*1000000)</f>
        <v>1</v>
      </c>
      <c r="I68" s="3">
        <v>41.712328767123203</v>
      </c>
      <c r="J68" s="18">
        <v>57.678718260980602</v>
      </c>
      <c r="K68" s="18">
        <f>(P68*BG68+U68*BH68+AP68*BI68+AN68*BJ68)/(BK68*(1000000))</f>
        <v>58.207594931554439</v>
      </c>
      <c r="L68" s="18">
        <f>(T68*BG68+Y68*BH68+AT68*BI68+AO68*BJ68)/(BK68*(1000000))</f>
        <v>73.518992216537853</v>
      </c>
      <c r="M68" s="18">
        <f>L68/K68</f>
        <v>1.2630481005612393</v>
      </c>
      <c r="N68" s="18">
        <f>J68*M68</f>
        <v>72.85099554233841</v>
      </c>
      <c r="O68" s="3">
        <v>63.054694699745497</v>
      </c>
      <c r="P68" s="18">
        <v>65.808383762082101</v>
      </c>
      <c r="Q68" s="18">
        <f>P68-S68</f>
        <v>60.913729267041099</v>
      </c>
      <c r="R68" s="18">
        <f>Q68*solar_capex_adj</f>
        <v>81.218305689388131</v>
      </c>
      <c r="S68" s="18">
        <v>4.8946544950410029</v>
      </c>
      <c r="T68" s="18">
        <f>R68+S68</f>
        <v>86.112960184429141</v>
      </c>
      <c r="U68" s="18">
        <v>28.1789190498856</v>
      </c>
      <c r="V68" s="18">
        <f>U68-X68</f>
        <v>23.381912866427999</v>
      </c>
      <c r="W68" s="18">
        <f>V68*wind_capex_adj</f>
        <v>38.96985477738</v>
      </c>
      <c r="X68" s="18">
        <v>4.7970061834576008</v>
      </c>
      <c r="Y68" s="18">
        <f>W68+X68</f>
        <v>43.766860960837604</v>
      </c>
      <c r="Z68" s="18">
        <v>0</v>
      </c>
      <c r="AA68" s="18">
        <f>Z68-AC68-AD68</f>
        <v>0</v>
      </c>
      <c r="AB68" s="18">
        <f>AA68*hdgt_capex_adj</f>
        <v>0</v>
      </c>
      <c r="AC68" s="18">
        <v>0</v>
      </c>
      <c r="AD68" s="18">
        <v>0</v>
      </c>
      <c r="AE68" s="18">
        <f>AD68*fuel_adj</f>
        <v>0</v>
      </c>
      <c r="AF68" s="18">
        <f>AB68+AC68+AE68</f>
        <v>0</v>
      </c>
      <c r="AG68" s="18">
        <v>0</v>
      </c>
      <c r="AH68" s="18">
        <f>AG68-AJ68-AK68</f>
        <v>0</v>
      </c>
      <c r="AI68" s="18">
        <f>AH68*aero_capex_adj</f>
        <v>0</v>
      </c>
      <c r="AJ68" s="18">
        <v>0</v>
      </c>
      <c r="AK68" s="18">
        <v>0</v>
      </c>
      <c r="AL68" s="18">
        <f>AK68*fuel_adj</f>
        <v>0</v>
      </c>
      <c r="AM68" s="18">
        <f>AI68+AJ68+AL68</f>
        <v>0</v>
      </c>
      <c r="AN68" s="18">
        <f>IF(F68=0, 0, IF(F68=3, Z68, (Z68*F68*384+AG68*G68*32)/(F68*384+G68*32)))</f>
        <v>0</v>
      </c>
      <c r="AO68" s="18">
        <f>IF(F68=0, 0, IF(F68=3, AF68, (AF68*F68*384+AM68*G68*32)/(F68*384+G68*32)))</f>
        <v>0</v>
      </c>
      <c r="AP68" s="18">
        <v>91.710931243024703</v>
      </c>
      <c r="AQ68" s="18">
        <f>AP68-AS68</f>
        <v>74.215662800977398</v>
      </c>
      <c r="AR68" s="18">
        <f>AQ68*bess_capex_adj</f>
        <v>74.215662800977398</v>
      </c>
      <c r="AS68" s="18">
        <v>17.495268442047305</v>
      </c>
      <c r="AT68" s="18">
        <f>AR68+AS68</f>
        <v>91.710931243024703</v>
      </c>
      <c r="AU68" s="18">
        <v>3438.8333071259099</v>
      </c>
      <c r="AV68" s="18"/>
      <c r="AW68" s="18">
        <v>1992.6588030662199</v>
      </c>
      <c r="AX68" s="18">
        <f>AW68*solar_capex_adj</f>
        <v>2656.8784040882929</v>
      </c>
      <c r="AY68" s="18">
        <v>486.98944787983498</v>
      </c>
      <c r="AZ68" s="18">
        <f>AY68*wind_capex_adj</f>
        <v>811.64907979972497</v>
      </c>
      <c r="BA68" s="18">
        <v>0</v>
      </c>
      <c r="BB68" s="18">
        <f>BA68*hdgt_capex_adj</f>
        <v>0</v>
      </c>
      <c r="BC68" s="18">
        <v>0</v>
      </c>
      <c r="BD68" s="18">
        <f>BC68*aero_capex_adj</f>
        <v>0</v>
      </c>
      <c r="BE68" s="18">
        <v>959.18505617985898</v>
      </c>
      <c r="BF68" s="18">
        <f>BE68*bess_capex_adj</f>
        <v>959.18505617985898</v>
      </c>
      <c r="BG68" s="1">
        <v>2807944162.7062898</v>
      </c>
      <c r="BH68" s="1">
        <v>1768019374.97159</v>
      </c>
      <c r="BI68" s="1">
        <v>947627718.01982403</v>
      </c>
      <c r="BJ68" s="1">
        <v>0</v>
      </c>
      <c r="BK68" s="1">
        <f>SUM(BG68:BJ68)/1000000</f>
        <v>5523.5912556977037</v>
      </c>
      <c r="BL68" s="1">
        <v>4.8963182104252896</v>
      </c>
      <c r="BM68" s="3">
        <f>0.815*BJ68/(BK68*1000)</f>
        <v>0</v>
      </c>
      <c r="BN68" s="24">
        <v>2225.03384549457</v>
      </c>
      <c r="BO68" s="1">
        <v>106</v>
      </c>
      <c r="BP68" s="1">
        <v>3040</v>
      </c>
      <c r="BQ68" s="24">
        <v>4611.9232000000002</v>
      </c>
      <c r="BR68" s="1">
        <v>760</v>
      </c>
      <c r="BS68" s="1">
        <v>190</v>
      </c>
      <c r="BT68" s="1">
        <v>0.583974486449236</v>
      </c>
    </row>
    <row r="69" spans="1:72" s="1" customFormat="1" hidden="1" x14ac:dyDescent="0.25">
      <c r="A69" s="1">
        <v>25</v>
      </c>
      <c r="B69" s="24">
        <v>1854.19487124548</v>
      </c>
      <c r="C69" s="24">
        <v>1200.8</v>
      </c>
      <c r="D69" s="1">
        <v>1000</v>
      </c>
      <c r="E69" s="1">
        <v>4000</v>
      </c>
      <c r="F69" s="1">
        <v>0</v>
      </c>
      <c r="G69" s="1">
        <v>0</v>
      </c>
      <c r="H69" s="2">
        <f>SUM(BG69:BI69)/(BK69*1000000)</f>
        <v>1</v>
      </c>
      <c r="I69" s="3">
        <v>82.271689497716807</v>
      </c>
      <c r="J69" s="18">
        <v>54.740467170223297</v>
      </c>
      <c r="K69" s="18">
        <f>(P69*BG69+U69*BH69+AP69*BI69+AN69*BJ69)/(BK69*(1000000))</f>
        <v>54.982503502614222</v>
      </c>
      <c r="L69" s="18">
        <f>(T69*BG69+Y69*BH69+AT69*BI69+AO69*BJ69)/(BK69*(1000000))</f>
        <v>73.263038771096163</v>
      </c>
      <c r="M69" s="18">
        <f>L69/K69</f>
        <v>1.3324791361603381</v>
      </c>
      <c r="N69" s="18">
        <f>J69*M69</f>
        <v>72.940530407992483</v>
      </c>
      <c r="O69" s="3">
        <v>90.847801890897898</v>
      </c>
      <c r="P69" s="18">
        <v>105.20776838891101</v>
      </c>
      <c r="Q69" s="18">
        <f>P69-S69</f>
        <v>97.351099210484193</v>
      </c>
      <c r="R69" s="18">
        <f>Q69*solar_capex_adj</f>
        <v>129.80146561397891</v>
      </c>
      <c r="S69" s="18">
        <v>7.856669178426813</v>
      </c>
      <c r="T69" s="18">
        <f>R69+S69</f>
        <v>137.65813479240572</v>
      </c>
      <c r="U69" s="18">
        <v>28.742791125066201</v>
      </c>
      <c r="V69" s="18">
        <f>U69-X69</f>
        <v>23.832093538851101</v>
      </c>
      <c r="W69" s="18">
        <f>V69*wind_capex_adj</f>
        <v>39.720155898085167</v>
      </c>
      <c r="X69" s="18">
        <v>4.9106975862151003</v>
      </c>
      <c r="Y69" s="18">
        <f>W69+X69</f>
        <v>44.630853484300268</v>
      </c>
      <c r="Z69" s="18">
        <v>0</v>
      </c>
      <c r="AA69" s="18">
        <f>Z69-AC69-AD69</f>
        <v>0</v>
      </c>
      <c r="AB69" s="18">
        <f>AA69*hdgt_capex_adj</f>
        <v>0</v>
      </c>
      <c r="AC69" s="18">
        <v>0</v>
      </c>
      <c r="AD69" s="18">
        <v>0</v>
      </c>
      <c r="AE69" s="18">
        <f>AD69*fuel_adj</f>
        <v>0</v>
      </c>
      <c r="AF69" s="18">
        <f>AB69+AC69+AE69</f>
        <v>0</v>
      </c>
      <c r="AG69" s="18">
        <v>0</v>
      </c>
      <c r="AH69" s="18">
        <f>AG69-AJ69-AK69</f>
        <v>0</v>
      </c>
      <c r="AI69" s="18">
        <f>AH69*aero_capex_adj</f>
        <v>0</v>
      </c>
      <c r="AJ69" s="18">
        <v>0</v>
      </c>
      <c r="AK69" s="18">
        <v>0</v>
      </c>
      <c r="AL69" s="18">
        <f>AK69*fuel_adj</f>
        <v>0</v>
      </c>
      <c r="AM69" s="18">
        <f>AI69+AJ69+AL69</f>
        <v>0</v>
      </c>
      <c r="AN69" s="18">
        <f>IF(F69=0, 0, IF(F69=3, Z69, (Z69*F69*384+AG69*G69*32)/(F69*384+G69*32)))</f>
        <v>0</v>
      </c>
      <c r="AO69" s="18">
        <f>IF(F69=0, 0, IF(F69=3, AF69, (AF69*F69*384+AM69*G69*32)/(F69*384+G69*32)))</f>
        <v>0</v>
      </c>
      <c r="AP69" s="18">
        <v>98.110284165568999</v>
      </c>
      <c r="AQ69" s="18">
        <f>AP69-AS69</f>
        <v>79.600597926514197</v>
      </c>
      <c r="AR69" s="18">
        <f>AQ69*bess_capex_adj</f>
        <v>79.600597926514197</v>
      </c>
      <c r="AS69" s="18">
        <v>18.509686239054801</v>
      </c>
      <c r="AT69" s="18">
        <f>AR69+AS69</f>
        <v>98.110284165568999</v>
      </c>
      <c r="AU69" s="18">
        <v>4632.4939725794002</v>
      </c>
      <c r="AV69" s="18"/>
      <c r="AW69" s="18">
        <v>2232.0026707540801</v>
      </c>
      <c r="AX69" s="18">
        <f>AW69*solar_capex_adj</f>
        <v>2976.0035610054401</v>
      </c>
      <c r="AY69" s="18">
        <v>1445.4730991900501</v>
      </c>
      <c r="AZ69" s="18">
        <f>AY69*wind_capex_adj</f>
        <v>2409.121831983417</v>
      </c>
      <c r="BA69" s="18">
        <v>0</v>
      </c>
      <c r="BB69" s="18">
        <f>BA69*hdgt_capex_adj</f>
        <v>0</v>
      </c>
      <c r="BC69" s="18">
        <v>0</v>
      </c>
      <c r="BD69" s="18">
        <f>BC69*aero_capex_adj</f>
        <v>0</v>
      </c>
      <c r="BE69" s="18">
        <v>955.01820263526702</v>
      </c>
      <c r="BF69" s="18">
        <f>BE69*bess_capex_adj</f>
        <v>955.01820263526702</v>
      </c>
      <c r="BG69" s="1">
        <v>1962351789.26265</v>
      </c>
      <c r="BH69" s="1">
        <v>5148667741.3758202</v>
      </c>
      <c r="BI69" s="1">
        <v>847247915.00418496</v>
      </c>
      <c r="BJ69" s="1">
        <v>0</v>
      </c>
      <c r="BK69" s="1">
        <f>SUM(BG69:BJ69)/1000000</f>
        <v>7958.2674456426548</v>
      </c>
      <c r="BL69" s="1">
        <v>19.133944337480202</v>
      </c>
      <c r="BM69" s="3">
        <f>0.815*BJ69/(BK69*1000)</f>
        <v>0</v>
      </c>
      <c r="BN69" s="24">
        <v>2503.1630761813899</v>
      </c>
      <c r="BO69" s="1">
        <v>316</v>
      </c>
      <c r="BP69" s="1">
        <v>3040</v>
      </c>
      <c r="BQ69" s="24">
        <v>4611.9232000000002</v>
      </c>
      <c r="BR69" s="1">
        <v>760</v>
      </c>
      <c r="BS69" s="1">
        <v>190</v>
      </c>
      <c r="BT69" s="1">
        <v>0.52473421899807904</v>
      </c>
    </row>
    <row r="70" spans="1:72" s="1" customFormat="1" hidden="1" x14ac:dyDescent="0.25">
      <c r="A70" s="1">
        <v>599</v>
      </c>
      <c r="B70" s="25">
        <v>206.02165236060799</v>
      </c>
      <c r="C70" s="25">
        <v>1801.19999999999</v>
      </c>
      <c r="D70" s="8">
        <v>2000</v>
      </c>
      <c r="E70" s="8">
        <v>8000</v>
      </c>
      <c r="F70" s="8">
        <v>0</v>
      </c>
      <c r="G70" s="8">
        <v>0</v>
      </c>
      <c r="H70" s="9">
        <f>SUM(BG70:BI70)/(BK70*1000000)</f>
        <v>1</v>
      </c>
      <c r="I70" s="10">
        <v>74.1666666666666</v>
      </c>
      <c r="J70" s="19">
        <v>55.326579961644697</v>
      </c>
      <c r="K70" s="18">
        <f>(P70*BG70+U70*BH70+AP70*BI70+AN70*BJ70)/(BK70*(1000000))</f>
        <v>55.458744293314503</v>
      </c>
      <c r="L70" s="18">
        <f>(T70*BG70+Y70*BH70+AT70*BI70+AO70*BJ70)/(BK70*(1000000))</f>
        <v>73.129413951415302</v>
      </c>
      <c r="M70" s="18">
        <f>L70/K70</f>
        <v>1.3186272946362216</v>
      </c>
      <c r="N70" s="18">
        <f>J70*M70</f>
        <v>72.955138456298144</v>
      </c>
      <c r="O70" s="10">
        <v>84.121140770286004</v>
      </c>
      <c r="P70" s="19">
        <v>68.915538713286494</v>
      </c>
      <c r="Q70" s="19">
        <f>P70-S70</f>
        <v>63.777133274941001</v>
      </c>
      <c r="R70" s="18">
        <f>Q70*solar_capex_adj</f>
        <v>85.036177699921325</v>
      </c>
      <c r="S70" s="19">
        <v>5.1384054383454938</v>
      </c>
      <c r="T70" s="18">
        <f>R70+S70</f>
        <v>90.174583138266826</v>
      </c>
      <c r="U70" s="19">
        <v>36.923268257532499</v>
      </c>
      <c r="V70" s="19">
        <f>U70-X70</f>
        <v>30.623776535372301</v>
      </c>
      <c r="W70" s="18">
        <f>V70*wind_capex_adj</f>
        <v>51.039627558953839</v>
      </c>
      <c r="X70" s="19">
        <v>6.299491722160198</v>
      </c>
      <c r="Y70" s="18">
        <f>W70+X70</f>
        <v>57.339119281114037</v>
      </c>
      <c r="Z70" s="19">
        <v>0</v>
      </c>
      <c r="AA70" s="19">
        <f>Z70-AC70-AD70</f>
        <v>0</v>
      </c>
      <c r="AB70" s="18">
        <f>AA70*hdgt_capex_adj</f>
        <v>0</v>
      </c>
      <c r="AC70" s="19">
        <v>0</v>
      </c>
      <c r="AD70" s="19">
        <v>0</v>
      </c>
      <c r="AE70" s="18">
        <f>AD70*fuel_adj</f>
        <v>0</v>
      </c>
      <c r="AF70" s="18">
        <f>AB70+AC70+AE70</f>
        <v>0</v>
      </c>
      <c r="AG70" s="19">
        <v>0</v>
      </c>
      <c r="AH70" s="19">
        <f>AG70-AJ70-AK70</f>
        <v>0</v>
      </c>
      <c r="AI70" s="18">
        <f>AH70*aero_capex_adj</f>
        <v>0</v>
      </c>
      <c r="AJ70" s="19">
        <v>0</v>
      </c>
      <c r="AK70" s="19">
        <v>0</v>
      </c>
      <c r="AL70" s="18">
        <f>AK70*fuel_adj</f>
        <v>0</v>
      </c>
      <c r="AM70" s="18">
        <f>AI70+AJ70+AL70</f>
        <v>0</v>
      </c>
      <c r="AN70" s="18">
        <f>IF(F70=0, 0, IF(F70=3, Z70, (Z70*F70*384+AG70*G70*32)/(F70*384+G70*32)))</f>
        <v>0</v>
      </c>
      <c r="AO70" s="18">
        <f>IF(F70=0, 0, IF(F70=3, AF70, (AF70*F70*384+AM70*G70*32)/(F70*384+G70*32)))</f>
        <v>0</v>
      </c>
      <c r="AP70" s="19">
        <v>161.88808635103601</v>
      </c>
      <c r="AQ70" s="19">
        <f>AP70-AS70</f>
        <v>131.400131211054</v>
      </c>
      <c r="AR70" s="18">
        <f>AQ70*bess_capex_adj</f>
        <v>131.400131211054</v>
      </c>
      <c r="AS70" s="19">
        <v>30.487955139982006</v>
      </c>
      <c r="AT70" s="18">
        <f>AR70+AS70</f>
        <v>161.88808635103601</v>
      </c>
      <c r="AU70" s="19">
        <v>4334.9638702358998</v>
      </c>
      <c r="AV70" s="19"/>
      <c r="AW70" s="19">
        <v>248.41992887090501</v>
      </c>
      <c r="AX70" s="18">
        <f>AW70*solar_capex_adj</f>
        <v>331.22657182787333</v>
      </c>
      <c r="AY70" s="19">
        <v>2171.8783960584601</v>
      </c>
      <c r="AZ70" s="18">
        <f>AY70*wind_capex_adj</f>
        <v>3619.7973267641005</v>
      </c>
      <c r="BA70" s="19">
        <v>0</v>
      </c>
      <c r="BB70" s="18">
        <f>BA70*hdgt_capex_adj</f>
        <v>0</v>
      </c>
      <c r="BC70" s="19">
        <v>0</v>
      </c>
      <c r="BD70" s="18">
        <f>BC70*aero_capex_adj</f>
        <v>0</v>
      </c>
      <c r="BE70" s="19">
        <v>1914.66554530653</v>
      </c>
      <c r="BF70" s="18">
        <f>BE70*bess_capex_adj</f>
        <v>1914.66554530653</v>
      </c>
      <c r="BG70" s="8">
        <v>343584863.57835603</v>
      </c>
      <c r="BH70" s="8">
        <v>6020375517.3958397</v>
      </c>
      <c r="BI70" s="8">
        <v>1005051550.5028501</v>
      </c>
      <c r="BJ70" s="8">
        <v>0</v>
      </c>
      <c r="BK70" s="8">
        <f>SUM(BG70:BJ70)/1000000</f>
        <v>7369.0119314770454</v>
      </c>
      <c r="BL70" s="8">
        <v>10.8674849451686</v>
      </c>
      <c r="BM70" s="10">
        <f>0.815*BJ70/(BK70*1000)</f>
        <v>0</v>
      </c>
      <c r="BN70" s="25">
        <v>278.12923068682198</v>
      </c>
      <c r="BO70" s="8">
        <v>474</v>
      </c>
      <c r="BP70" s="8">
        <v>6080</v>
      </c>
      <c r="BQ70" s="25">
        <v>9223.8464000000004</v>
      </c>
      <c r="BR70" s="8">
        <v>1520</v>
      </c>
      <c r="BS70" s="8">
        <v>380</v>
      </c>
      <c r="BT70" s="8">
        <v>0.312302500148673</v>
      </c>
    </row>
    <row r="71" spans="1:72" s="1" customFormat="1" hidden="1" x14ac:dyDescent="0.25">
      <c r="A71" s="1">
        <v>560</v>
      </c>
      <c r="B71" s="25">
        <v>206.02165236060799</v>
      </c>
      <c r="C71" s="25">
        <v>1200.8</v>
      </c>
      <c r="D71" s="8">
        <v>2000</v>
      </c>
      <c r="E71" s="8">
        <v>8000</v>
      </c>
      <c r="F71" s="8">
        <v>0</v>
      </c>
      <c r="G71" s="8">
        <v>0</v>
      </c>
      <c r="H71" s="9">
        <f>SUM(BG71:BI71)/(BK71*1000000)</f>
        <v>1</v>
      </c>
      <c r="I71" s="10">
        <v>37.009132420091298</v>
      </c>
      <c r="J71" s="19">
        <v>57.667726458527099</v>
      </c>
      <c r="K71" s="18">
        <f>(P71*BG71+U71*BH71+AP71*BI71+AN71*BJ71)/(BK71*(1000000))</f>
        <v>58.209491527387065</v>
      </c>
      <c r="L71" s="18">
        <f>(T71*BG71+Y71*BH71+AT71*BI71+AO71*BJ71)/(BK71*(1000000))</f>
        <v>73.815588798544781</v>
      </c>
      <c r="M71" s="18">
        <f>L71/K71</f>
        <v>1.2681022778530058</v>
      </c>
      <c r="N71" s="18">
        <f>J71*M71</f>
        <v>73.128575280662261</v>
      </c>
      <c r="O71" s="10">
        <v>65.468596130905794</v>
      </c>
      <c r="P71" s="19">
        <v>56.340339206718397</v>
      </c>
      <c r="Q71" s="19">
        <f>P71-S71</f>
        <v>52.151438110480498</v>
      </c>
      <c r="R71" s="18">
        <f>Q71*solar_capex_adj</f>
        <v>69.535250813973988</v>
      </c>
      <c r="S71" s="19">
        <v>4.188901096237899</v>
      </c>
      <c r="T71" s="18">
        <f>R71+S71</f>
        <v>73.724151910211887</v>
      </c>
      <c r="U71" s="19">
        <v>28.9375677243181</v>
      </c>
      <c r="V71" s="19">
        <f>U71-X71</f>
        <v>24.013042228933301</v>
      </c>
      <c r="W71" s="18">
        <f>V71*wind_capex_adj</f>
        <v>40.021737048222171</v>
      </c>
      <c r="X71" s="19">
        <v>4.924525495384799</v>
      </c>
      <c r="Y71" s="18">
        <f>W71+X71</f>
        <v>44.94626254360697</v>
      </c>
      <c r="Z71" s="19">
        <v>0</v>
      </c>
      <c r="AA71" s="19">
        <f>Z71-AC71-AD71</f>
        <v>0</v>
      </c>
      <c r="AB71" s="18">
        <f>AA71*hdgt_capex_adj</f>
        <v>0</v>
      </c>
      <c r="AC71" s="19">
        <v>0</v>
      </c>
      <c r="AD71" s="19">
        <v>0</v>
      </c>
      <c r="AE71" s="18">
        <f>AD71*fuel_adj</f>
        <v>0</v>
      </c>
      <c r="AF71" s="18">
        <f>AB71+AC71+AE71</f>
        <v>0</v>
      </c>
      <c r="AG71" s="19">
        <v>0</v>
      </c>
      <c r="AH71" s="19">
        <f>AG71-AJ71-AK71</f>
        <v>0</v>
      </c>
      <c r="AI71" s="18">
        <f>AH71*aero_capex_adj</f>
        <v>0</v>
      </c>
      <c r="AJ71" s="19">
        <v>0</v>
      </c>
      <c r="AK71" s="19">
        <v>0</v>
      </c>
      <c r="AL71" s="18">
        <f>AK71*fuel_adj</f>
        <v>0</v>
      </c>
      <c r="AM71" s="18">
        <f>AI71+AJ71+AL71</f>
        <v>0</v>
      </c>
      <c r="AN71" s="18">
        <f>IF(F71=0, 0, IF(F71=3, Z71, (Z71*F71*384+AG71*G71*32)/(F71*384+G71*32)))</f>
        <v>0</v>
      </c>
      <c r="AO71" s="18">
        <f>IF(F71=0, 0, IF(F71=3, AF71, (AF71*F71*384+AM71*G71*32)/(F71*384+G71*32)))</f>
        <v>0</v>
      </c>
      <c r="AP71" s="19">
        <v>895.49822377132796</v>
      </c>
      <c r="AQ71" s="19">
        <f>AP71-AS71</f>
        <v>723.37857895882996</v>
      </c>
      <c r="AR71" s="18">
        <f>AQ71*bess_capex_adj</f>
        <v>723.37857895882996</v>
      </c>
      <c r="AS71" s="19">
        <v>172.119644812498</v>
      </c>
      <c r="AT71" s="18">
        <f>AR71+AS71</f>
        <v>895.49822377132796</v>
      </c>
      <c r="AU71" s="19">
        <v>3622.0761377285098</v>
      </c>
      <c r="AV71" s="19"/>
      <c r="AW71" s="19">
        <v>249.18161143274801</v>
      </c>
      <c r="AX71" s="18">
        <f>AW71*solar_capex_adj</f>
        <v>332.24214857699735</v>
      </c>
      <c r="AY71" s="19">
        <v>1452.35840786633</v>
      </c>
      <c r="AZ71" s="18">
        <f>AY71*wind_capex_adj</f>
        <v>2420.5973464438835</v>
      </c>
      <c r="BA71" s="19">
        <v>0</v>
      </c>
      <c r="BB71" s="18">
        <f>BA71*hdgt_capex_adj</f>
        <v>0</v>
      </c>
      <c r="BC71" s="19">
        <v>0</v>
      </c>
      <c r="BD71" s="18">
        <f>BC71*aero_capex_adj</f>
        <v>0</v>
      </c>
      <c r="BE71" s="19">
        <v>1920.53611842943</v>
      </c>
      <c r="BF71" s="18">
        <f>BE71*bess_capex_adj</f>
        <v>1920.53611842943</v>
      </c>
      <c r="BG71" s="8">
        <v>421183589.110816</v>
      </c>
      <c r="BH71" s="8">
        <v>5133457610.2811699</v>
      </c>
      <c r="BI71" s="8">
        <v>180407821.67535499</v>
      </c>
      <c r="BJ71" s="8">
        <v>0</v>
      </c>
      <c r="BK71" s="8">
        <f>SUM(BG71:BJ71)/1000000</f>
        <v>5735.0490210673406</v>
      </c>
      <c r="BL71" s="8">
        <v>0.12061784324717301</v>
      </c>
      <c r="BM71" s="10">
        <f>0.815*BJ71/(BK71*1000)</f>
        <v>0</v>
      </c>
      <c r="BN71" s="25">
        <v>278.12923068682198</v>
      </c>
      <c r="BO71" s="8">
        <v>316</v>
      </c>
      <c r="BP71" s="8">
        <v>6080</v>
      </c>
      <c r="BQ71" s="25">
        <v>9223.8464000000004</v>
      </c>
      <c r="BR71" s="8">
        <v>1520</v>
      </c>
      <c r="BS71" s="8">
        <v>380</v>
      </c>
      <c r="BT71" s="8">
        <v>5.6131786309875698E-2</v>
      </c>
    </row>
    <row r="72" spans="1:72" s="1" customFormat="1" hidden="1" x14ac:dyDescent="0.25">
      <c r="A72" s="1">
        <v>589</v>
      </c>
      <c r="B72" s="25">
        <v>618.06495708182604</v>
      </c>
      <c r="C72" s="25">
        <v>1603.6</v>
      </c>
      <c r="D72" s="8">
        <v>2000</v>
      </c>
      <c r="E72" s="8">
        <v>8000</v>
      </c>
      <c r="F72" s="8">
        <v>0</v>
      </c>
      <c r="G72" s="8">
        <v>0</v>
      </c>
      <c r="H72" s="9">
        <f>SUM(BG72:BI72)/(BK72*1000000)</f>
        <v>1</v>
      </c>
      <c r="I72" s="10">
        <v>75.810502283104995</v>
      </c>
      <c r="J72" s="19">
        <v>56.134750732932702</v>
      </c>
      <c r="K72" s="18">
        <f>(P72*BG72+U72*BH72+AP72*BI72+AN72*BJ72)/(BK72*(1000000))</f>
        <v>56.309719303017822</v>
      </c>
      <c r="L72" s="18">
        <f>(T72*BG72+Y72*BH72+AT72*BI72+AO72*BJ72)/(BK72*(1000000))</f>
        <v>73.430421164214792</v>
      </c>
      <c r="M72" s="18">
        <f>L72/K72</f>
        <v>1.3040452354071568</v>
      </c>
      <c r="N72" s="18">
        <f>J72*M72</f>
        <v>73.202254234049292</v>
      </c>
      <c r="O72" s="10">
        <v>87.436938996725004</v>
      </c>
      <c r="P72" s="19">
        <v>70.922003604294105</v>
      </c>
      <c r="Q72" s="19">
        <f>P72-S72</f>
        <v>65.629923990208596</v>
      </c>
      <c r="R72" s="18">
        <f>Q72*solar_capex_adj</f>
        <v>87.506565320278128</v>
      </c>
      <c r="S72" s="19">
        <v>5.2920796140855089</v>
      </c>
      <c r="T72" s="18">
        <f>R72+S72</f>
        <v>92.798644934363637</v>
      </c>
      <c r="U72" s="19">
        <v>33.988392425004797</v>
      </c>
      <c r="V72" s="19">
        <f>U72-X72</f>
        <v>28.185620999618699</v>
      </c>
      <c r="W72" s="18">
        <f>V72*wind_capex_adj</f>
        <v>46.976034999364501</v>
      </c>
      <c r="X72" s="19">
        <v>5.8027714253860978</v>
      </c>
      <c r="Y72" s="18">
        <f>W72+X72</f>
        <v>52.778806424750599</v>
      </c>
      <c r="Z72" s="19">
        <v>0</v>
      </c>
      <c r="AA72" s="19">
        <f>Z72-AC72-AD72</f>
        <v>0</v>
      </c>
      <c r="AB72" s="18">
        <f>AA72*hdgt_capex_adj</f>
        <v>0</v>
      </c>
      <c r="AC72" s="19">
        <v>0</v>
      </c>
      <c r="AD72" s="19">
        <v>0</v>
      </c>
      <c r="AE72" s="18">
        <f>AD72*fuel_adj</f>
        <v>0</v>
      </c>
      <c r="AF72" s="18">
        <f>AB72+AC72+AE72</f>
        <v>0</v>
      </c>
      <c r="AG72" s="19">
        <v>0</v>
      </c>
      <c r="AH72" s="19">
        <f>AG72-AJ72-AK72</f>
        <v>0</v>
      </c>
      <c r="AI72" s="18">
        <f>AH72*aero_capex_adj</f>
        <v>0</v>
      </c>
      <c r="AJ72" s="19">
        <v>0</v>
      </c>
      <c r="AK72" s="19">
        <v>0</v>
      </c>
      <c r="AL72" s="18">
        <f>AK72*fuel_adj</f>
        <v>0</v>
      </c>
      <c r="AM72" s="18">
        <f>AI72+AJ72+AL72</f>
        <v>0</v>
      </c>
      <c r="AN72" s="18">
        <f>IF(F72=0, 0, IF(F72=3, Z72, (Z72*F72*384+AG72*G72*32)/(F72*384+G72*32)))</f>
        <v>0</v>
      </c>
      <c r="AO72" s="18">
        <f>IF(F72=0, 0, IF(F72=3, AF72, (AF72*F72*384+AM72*G72*32)/(F72*384+G72*32)))</f>
        <v>0</v>
      </c>
      <c r="AP72" s="19">
        <v>192.89505062146799</v>
      </c>
      <c r="AQ72" s="19">
        <f>AP72-AS72</f>
        <v>156.607070238924</v>
      </c>
      <c r="AR72" s="18">
        <f>AQ72*bess_capex_adj</f>
        <v>156.607070238924</v>
      </c>
      <c r="AS72" s="19">
        <v>36.287980382543992</v>
      </c>
      <c r="AT72" s="18">
        <f>AR72+AS72</f>
        <v>192.89505062146799</v>
      </c>
      <c r="AU72" s="19">
        <v>4589.7208854337096</v>
      </c>
      <c r="AV72" s="19"/>
      <c r="AW72" s="19">
        <v>744.64039923639098</v>
      </c>
      <c r="AX72" s="18">
        <f>AW72*solar_capex_adj</f>
        <v>992.85386564852126</v>
      </c>
      <c r="AY72" s="19">
        <v>1932.00622448068</v>
      </c>
      <c r="AZ72" s="18">
        <f>AY72*wind_capex_adj</f>
        <v>3220.0103741344669</v>
      </c>
      <c r="BA72" s="19">
        <v>0</v>
      </c>
      <c r="BB72" s="18">
        <f>BA72*hdgt_capex_adj</f>
        <v>0</v>
      </c>
      <c r="BC72" s="19">
        <v>0</v>
      </c>
      <c r="BD72" s="18">
        <f>BC72*aero_capex_adj</f>
        <v>0</v>
      </c>
      <c r="BE72" s="19">
        <v>1913.07426171664</v>
      </c>
      <c r="BF72" s="18">
        <f>BE72*bess_capex_adj</f>
        <v>1913.07426171664</v>
      </c>
      <c r="BG72" s="8">
        <v>996533802.73593605</v>
      </c>
      <c r="BH72" s="8">
        <v>5818647208.6928902</v>
      </c>
      <c r="BI72" s="8">
        <v>844294844.684286</v>
      </c>
      <c r="BJ72" s="8">
        <v>0</v>
      </c>
      <c r="BK72" s="8">
        <f>SUM(BG72:BJ72)/1000000</f>
        <v>7659.4758561131121</v>
      </c>
      <c r="BL72" s="8">
        <v>9.5031852727429094</v>
      </c>
      <c r="BM72" s="10">
        <f>0.815*BJ72/(BK72*1000)</f>
        <v>0</v>
      </c>
      <c r="BN72" s="25">
        <v>834.38769206046595</v>
      </c>
      <c r="BO72" s="8">
        <v>422</v>
      </c>
      <c r="BP72" s="8">
        <v>6080</v>
      </c>
      <c r="BQ72" s="25">
        <v>9223.8464000000004</v>
      </c>
      <c r="BR72" s="8">
        <v>1520</v>
      </c>
      <c r="BS72" s="8">
        <v>380</v>
      </c>
      <c r="BT72" s="8">
        <v>0.26276614358963701</v>
      </c>
    </row>
    <row r="73" spans="1:72" s="1" customFormat="1" hidden="1" x14ac:dyDescent="0.25">
      <c r="A73" s="1">
        <v>50</v>
      </c>
      <c r="B73" s="24">
        <v>1442.15156652426</v>
      </c>
      <c r="C73" s="24">
        <v>1603.6</v>
      </c>
      <c r="D73" s="1">
        <v>1000</v>
      </c>
      <c r="E73" s="1">
        <v>4000</v>
      </c>
      <c r="F73" s="1">
        <v>0</v>
      </c>
      <c r="G73" s="1">
        <v>0</v>
      </c>
      <c r="H73" s="2">
        <f>SUM(BG73:BI73)/(BK73*1000000)</f>
        <v>1</v>
      </c>
      <c r="I73" s="3">
        <v>87.248858447488502</v>
      </c>
      <c r="J73" s="18">
        <v>53.832696729867799</v>
      </c>
      <c r="K73" s="18">
        <f>(P73*BG73+U73*BH73+AP73*BI73+AN73*BJ73)/(BK73*(1000000))</f>
        <v>54.054768684415571</v>
      </c>
      <c r="L73" s="18">
        <f>(T73*BG73+Y73*BH73+AT73*BI73+AO73*BJ73)/(BK73*(1000000))</f>
        <v>73.582829699856802</v>
      </c>
      <c r="M73" s="18">
        <f>L73/K73</f>
        <v>1.3612643526318766</v>
      </c>
      <c r="N73" s="18">
        <f>J73*M73</f>
        <v>73.280531064411633</v>
      </c>
      <c r="O73" s="3">
        <v>92.882224529787507</v>
      </c>
      <c r="P73" s="18">
        <v>100.32736808139001</v>
      </c>
      <c r="Q73" s="18">
        <f>P73-S73</f>
        <v>92.835357788428396</v>
      </c>
      <c r="R73" s="18">
        <f>Q73*solar_capex_adj</f>
        <v>123.78047705123785</v>
      </c>
      <c r="S73" s="18">
        <v>7.4920102929616093</v>
      </c>
      <c r="T73" s="18">
        <f>R73+S73</f>
        <v>131.27248734419948</v>
      </c>
      <c r="U73" s="18">
        <v>33.956816463397303</v>
      </c>
      <c r="V73" s="18">
        <f>U73-X73</f>
        <v>28.155444342084401</v>
      </c>
      <c r="W73" s="18">
        <f>V73*wind_capex_adj</f>
        <v>46.925740570140668</v>
      </c>
      <c r="X73" s="18">
        <v>5.8013721213129017</v>
      </c>
      <c r="Y73" s="18">
        <f>W73+X73</f>
        <v>52.72711269145357</v>
      </c>
      <c r="Z73" s="18">
        <v>0</v>
      </c>
      <c r="AA73" s="18">
        <f>Z73-AC73-AD73</f>
        <v>0</v>
      </c>
      <c r="AB73" s="18">
        <f>AA73*hdgt_capex_adj</f>
        <v>0</v>
      </c>
      <c r="AC73" s="18">
        <v>0</v>
      </c>
      <c r="AD73" s="18">
        <v>0</v>
      </c>
      <c r="AE73" s="18">
        <f>AD73*fuel_adj</f>
        <v>0</v>
      </c>
      <c r="AF73" s="18">
        <f>AB73+AC73+AE73</f>
        <v>0</v>
      </c>
      <c r="AG73" s="18">
        <v>0</v>
      </c>
      <c r="AH73" s="18">
        <f>AG73-AJ73-AK73</f>
        <v>0</v>
      </c>
      <c r="AI73" s="18">
        <f>AH73*aero_capex_adj</f>
        <v>0</v>
      </c>
      <c r="AJ73" s="18">
        <v>0</v>
      </c>
      <c r="AK73" s="18">
        <v>0</v>
      </c>
      <c r="AL73" s="18">
        <f>AK73*fuel_adj</f>
        <v>0</v>
      </c>
      <c r="AM73" s="18">
        <f>AI73+AJ73+AL73</f>
        <v>0</v>
      </c>
      <c r="AN73" s="18">
        <f>IF(F73=0, 0, IF(F73=3, Z73, (Z73*F73*384+AG73*G73*32)/(F73*384+G73*32)))</f>
        <v>0</v>
      </c>
      <c r="AO73" s="18">
        <f>IF(F73=0, 0, IF(F73=3, AF73, (AF73*F73*384+AM73*G73*32)/(F73*384+G73*32)))</f>
        <v>0</v>
      </c>
      <c r="AP73" s="18">
        <v>114.08434848738101</v>
      </c>
      <c r="AQ73" s="18">
        <f>AP73-AS73</f>
        <v>92.202967952877898</v>
      </c>
      <c r="AR73" s="18">
        <f>AQ73*bess_capex_adj</f>
        <v>92.202967952877898</v>
      </c>
      <c r="AS73" s="18">
        <v>21.881380534503108</v>
      </c>
      <c r="AT73" s="18">
        <f>AR73+AS73</f>
        <v>114.08434848738101</v>
      </c>
      <c r="AU73" s="18">
        <v>4621.5019554171804</v>
      </c>
      <c r="AV73" s="18"/>
      <c r="AW73" s="18">
        <v>1736.0526726155099</v>
      </c>
      <c r="AX73" s="18">
        <f>AW73*solar_capex_adj</f>
        <v>2314.7368968206797</v>
      </c>
      <c r="AY73" s="18">
        <v>1930.40324639095</v>
      </c>
      <c r="AZ73" s="18">
        <f>AY73*wind_capex_adj</f>
        <v>3217.3387439849166</v>
      </c>
      <c r="BA73" s="18">
        <v>0</v>
      </c>
      <c r="BB73" s="18">
        <f>BA73*hdgt_capex_adj</f>
        <v>0</v>
      </c>
      <c r="BC73" s="18">
        <v>0</v>
      </c>
      <c r="BD73" s="18">
        <f>BC73*aero_capex_adj</f>
        <v>0</v>
      </c>
      <c r="BE73" s="18">
        <v>955.04603641071606</v>
      </c>
      <c r="BF73" s="18">
        <f>BE73*bess_capex_adj</f>
        <v>955.04603641071606</v>
      </c>
      <c r="BG73" s="1">
        <v>1604204487.67661</v>
      </c>
      <c r="BH73" s="1">
        <v>5820229653.9582996</v>
      </c>
      <c r="BI73" s="1">
        <v>712048727.17446101</v>
      </c>
      <c r="BJ73" s="1">
        <v>0</v>
      </c>
      <c r="BK73" s="1">
        <f>SUM(BG73:BJ73)/1000000</f>
        <v>8136.4828688093712</v>
      </c>
      <c r="BL73" s="1">
        <v>23.0849715838865</v>
      </c>
      <c r="BM73" s="3">
        <f>0.815*BJ73/(BK73*1000)</f>
        <v>0</v>
      </c>
      <c r="BN73" s="24">
        <v>1946.90461480775</v>
      </c>
      <c r="BO73" s="1">
        <v>422</v>
      </c>
      <c r="BP73" s="1">
        <v>3040</v>
      </c>
      <c r="BQ73" s="24">
        <v>4611.9232000000002</v>
      </c>
      <c r="BR73" s="1">
        <v>760</v>
      </c>
      <c r="BS73" s="1">
        <v>190</v>
      </c>
      <c r="BT73" s="1">
        <v>0.44142212343910397</v>
      </c>
    </row>
    <row r="74" spans="1:72" s="1" customFormat="1" hidden="1" x14ac:dyDescent="0.25">
      <c r="A74" s="1">
        <v>549</v>
      </c>
      <c r="B74" s="25">
        <v>1030.10826180304</v>
      </c>
      <c r="C74" s="25">
        <v>1003.19999999999</v>
      </c>
      <c r="D74" s="8">
        <v>2000</v>
      </c>
      <c r="E74" s="8">
        <v>8000</v>
      </c>
      <c r="F74" s="8">
        <v>0</v>
      </c>
      <c r="G74" s="8">
        <v>0</v>
      </c>
      <c r="H74" s="9">
        <f>SUM(BG74:BI74)/(BK74*1000000)</f>
        <v>1</v>
      </c>
      <c r="I74" s="10">
        <v>48.059360730593603</v>
      </c>
      <c r="J74" s="19">
        <v>58.821229213187102</v>
      </c>
      <c r="K74" s="18">
        <f>(P74*BG74+U74*BH74+AP74*BI74+AN74*BJ74)/(BK74*(1000000))</f>
        <v>60.435683320446493</v>
      </c>
      <c r="L74" s="18">
        <f>(T74*BG74+Y74*BH74+AT74*BI74+AO74*BJ74)/(BK74*(1000000))</f>
        <v>75.697885444904628</v>
      </c>
      <c r="M74" s="18">
        <f>L74/K74</f>
        <v>1.252536271386786</v>
      </c>
      <c r="N74" s="18">
        <f>J74*M74</f>
        <v>73.675723117072863</v>
      </c>
      <c r="O74" s="10">
        <v>78.053715162034905</v>
      </c>
      <c r="P74" s="19">
        <v>62.552275647127601</v>
      </c>
      <c r="Q74" s="19">
        <f>P74-S74</f>
        <v>57.887858731874203</v>
      </c>
      <c r="R74" s="18">
        <f>Q74*solar_capex_adj</f>
        <v>77.183811642498938</v>
      </c>
      <c r="S74" s="19">
        <v>4.6644169152533976</v>
      </c>
      <c r="T74" s="18">
        <f>R74+S74</f>
        <v>81.848228557752336</v>
      </c>
      <c r="U74" s="19">
        <v>28.162312932151199</v>
      </c>
      <c r="V74" s="19">
        <f>U74-X74</f>
        <v>23.3571041542098</v>
      </c>
      <c r="W74" s="18">
        <f>V74*wind_capex_adj</f>
        <v>38.928506923683003</v>
      </c>
      <c r="X74" s="19">
        <v>4.8052087779413988</v>
      </c>
      <c r="Y74" s="18">
        <f>W74+X74</f>
        <v>43.733715701624405</v>
      </c>
      <c r="Z74" s="19">
        <v>0</v>
      </c>
      <c r="AA74" s="19">
        <f>Z74-AC74-AD74</f>
        <v>0</v>
      </c>
      <c r="AB74" s="18">
        <f>AA74*hdgt_capex_adj</f>
        <v>0</v>
      </c>
      <c r="AC74" s="19">
        <v>0</v>
      </c>
      <c r="AD74" s="19">
        <v>0</v>
      </c>
      <c r="AE74" s="18">
        <f>AD74*fuel_adj</f>
        <v>0</v>
      </c>
      <c r="AF74" s="18">
        <f>AB74+AC74+AE74</f>
        <v>0</v>
      </c>
      <c r="AG74" s="19">
        <v>0</v>
      </c>
      <c r="AH74" s="19">
        <f>AG74-AJ74-AK74</f>
        <v>0</v>
      </c>
      <c r="AI74" s="18">
        <f>AH74*aero_capex_adj</f>
        <v>0</v>
      </c>
      <c r="AJ74" s="19">
        <v>0</v>
      </c>
      <c r="AK74" s="19">
        <v>0</v>
      </c>
      <c r="AL74" s="18">
        <f>AK74*fuel_adj</f>
        <v>0</v>
      </c>
      <c r="AM74" s="18">
        <f>AI74+AJ74+AL74</f>
        <v>0</v>
      </c>
      <c r="AN74" s="18">
        <f>IF(F74=0, 0, IF(F74=3, Z74, (Z74*F74*384+AG74*G74*32)/(F74*384+G74*32)))</f>
        <v>0</v>
      </c>
      <c r="AO74" s="18">
        <f>IF(F74=0, 0, IF(F74=3, AF74, (AF74*F74*384+AM74*G74*32)/(F74*384+G74*32)))</f>
        <v>0</v>
      </c>
      <c r="AP74" s="19">
        <v>297.92561723948501</v>
      </c>
      <c r="AQ74" s="19">
        <f>AP74-AS74</f>
        <v>241.10255218644301</v>
      </c>
      <c r="AR74" s="18">
        <f>AQ74*bess_capex_adj</f>
        <v>241.10255218644301</v>
      </c>
      <c r="AS74" s="19">
        <v>56.823065053042001</v>
      </c>
      <c r="AT74" s="18">
        <f>AR74+AS74</f>
        <v>297.92561723948501</v>
      </c>
      <c r="AU74" s="19">
        <v>4365.9514730820601</v>
      </c>
      <c r="AV74" s="19"/>
      <c r="AW74" s="19">
        <v>1241.9666543646099</v>
      </c>
      <c r="AX74" s="18">
        <f>AW74*solar_capex_adj</f>
        <v>1655.9555391528131</v>
      </c>
      <c r="AY74" s="19">
        <v>1209.5242741551799</v>
      </c>
      <c r="AZ74" s="18">
        <f>AY74*wind_capex_adj</f>
        <v>2015.8737902586333</v>
      </c>
      <c r="BA74" s="19">
        <v>0</v>
      </c>
      <c r="BB74" s="18">
        <f>BA74*hdgt_capex_adj</f>
        <v>0</v>
      </c>
      <c r="BC74" s="19">
        <v>0</v>
      </c>
      <c r="BD74" s="18">
        <f>BC74*aero_capex_adj</f>
        <v>0</v>
      </c>
      <c r="BE74" s="19">
        <v>1914.4605445622601</v>
      </c>
      <c r="BF74" s="18">
        <f>BE74*bess_capex_adj</f>
        <v>1914.4605445622601</v>
      </c>
      <c r="BG74" s="8">
        <v>1860616083.5792699</v>
      </c>
      <c r="BH74" s="8">
        <v>4396073421.0873899</v>
      </c>
      <c r="BI74" s="8">
        <v>580815943.52758598</v>
      </c>
      <c r="BJ74" s="8">
        <v>0</v>
      </c>
      <c r="BK74" s="8">
        <f>SUM(BG74:BJ74)/1000000</f>
        <v>6837.5054481942461</v>
      </c>
      <c r="BL74" s="8">
        <v>1.12371047930214</v>
      </c>
      <c r="BM74" s="10">
        <f>0.815*BJ74/(BK74*1000)</f>
        <v>0</v>
      </c>
      <c r="BN74" s="25">
        <v>1390.6461534341099</v>
      </c>
      <c r="BO74" s="8">
        <v>264</v>
      </c>
      <c r="BP74" s="8">
        <v>6080</v>
      </c>
      <c r="BQ74" s="25">
        <v>9223.8464000000004</v>
      </c>
      <c r="BR74" s="8">
        <v>1520</v>
      </c>
      <c r="BS74" s="8">
        <v>380</v>
      </c>
      <c r="BT74" s="8">
        <v>0.18008179108737299</v>
      </c>
    </row>
    <row r="75" spans="1:72" s="1" customFormat="1" hidden="1" x14ac:dyDescent="0.25">
      <c r="A75" s="1">
        <v>76</v>
      </c>
      <c r="B75" s="24">
        <v>2060.21652360608</v>
      </c>
      <c r="C75" s="24">
        <v>801.8</v>
      </c>
      <c r="D75" s="1">
        <v>1000</v>
      </c>
      <c r="E75" s="1">
        <v>4000</v>
      </c>
      <c r="F75" s="1">
        <v>0</v>
      </c>
      <c r="G75" s="1">
        <v>0</v>
      </c>
      <c r="H75" s="2">
        <f>SUM(BG75:BI75)/(BK75*1000000)</f>
        <v>1</v>
      </c>
      <c r="I75" s="3">
        <v>65.719178082191704</v>
      </c>
      <c r="J75" s="18">
        <v>56.599762016790699</v>
      </c>
      <c r="K75" s="18">
        <f>(P75*BG75+U75*BH75+AP75*BI75+AN75*BJ75)/(BK75*(1000000))</f>
        <v>56.783372538168976</v>
      </c>
      <c r="L75" s="18">
        <f>(T75*BG75+Y75*BH75+AT75*BI75+AO75*BJ75)/(BK75*(1000000))</f>
        <v>74.016020598915858</v>
      </c>
      <c r="M75" s="18">
        <f>L75/K75</f>
        <v>1.3034805311918263</v>
      </c>
      <c r="N75" s="18">
        <f>J75*M75</f>
        <v>73.776687858977297</v>
      </c>
      <c r="O75" s="3">
        <v>83.087786677359702</v>
      </c>
      <c r="P75" s="18">
        <v>91.378141597095905</v>
      </c>
      <c r="Q75" s="18">
        <f>P75-S75</f>
        <v>84.558281319313707</v>
      </c>
      <c r="R75" s="18">
        <f>Q75*solar_capex_adj</f>
        <v>112.74437509241827</v>
      </c>
      <c r="S75" s="18">
        <v>6.8198602777821975</v>
      </c>
      <c r="T75" s="18">
        <f>R75+S75</f>
        <v>119.56423537020046</v>
      </c>
      <c r="U75" s="18">
        <v>28.0982820945001</v>
      </c>
      <c r="V75" s="18">
        <f>U75-X75</f>
        <v>23.300248624120002</v>
      </c>
      <c r="W75" s="18">
        <f>V75*wind_capex_adj</f>
        <v>38.833747706866674</v>
      </c>
      <c r="X75" s="18">
        <v>4.7980334703800978</v>
      </c>
      <c r="Y75" s="18">
        <f>W75+X75</f>
        <v>43.631781177246772</v>
      </c>
      <c r="Z75" s="18">
        <v>0</v>
      </c>
      <c r="AA75" s="18">
        <f>Z75-AC75-AD75</f>
        <v>0</v>
      </c>
      <c r="AB75" s="18">
        <f>AA75*hdgt_capex_adj</f>
        <v>0</v>
      </c>
      <c r="AC75" s="18">
        <v>0</v>
      </c>
      <c r="AD75" s="18">
        <v>0</v>
      </c>
      <c r="AE75" s="18">
        <f>AD75*fuel_adj</f>
        <v>0</v>
      </c>
      <c r="AF75" s="18">
        <f>AB75+AC75+AE75</f>
        <v>0</v>
      </c>
      <c r="AG75" s="18">
        <v>0</v>
      </c>
      <c r="AH75" s="18">
        <f>AG75-AJ75-AK75</f>
        <v>0</v>
      </c>
      <c r="AI75" s="18">
        <f>AH75*aero_capex_adj</f>
        <v>0</v>
      </c>
      <c r="AJ75" s="18">
        <v>0</v>
      </c>
      <c r="AK75" s="18">
        <v>0</v>
      </c>
      <c r="AL75" s="18">
        <f>AK75*fuel_adj</f>
        <v>0</v>
      </c>
      <c r="AM75" s="18">
        <f>AI75+AJ75+AL75</f>
        <v>0</v>
      </c>
      <c r="AN75" s="18">
        <f>IF(F75=0, 0, IF(F75=3, Z75, (Z75*F75*384+AG75*G75*32)/(F75*384+G75*32)))</f>
        <v>0</v>
      </c>
      <c r="AO75" s="18">
        <f>IF(F75=0, 0, IF(F75=3, AF75, (AF75*F75*384+AM75*G75*32)/(F75*384+G75*32)))</f>
        <v>0</v>
      </c>
      <c r="AP75" s="18">
        <v>68.049948220404701</v>
      </c>
      <c r="AQ75" s="18">
        <f>AP75-AS75</f>
        <v>55.287219886384001</v>
      </c>
      <c r="AR75" s="18">
        <f>AQ75*bess_capex_adj</f>
        <v>55.287219886384001</v>
      </c>
      <c r="AS75" s="18">
        <v>12.7627283340207</v>
      </c>
      <c r="AT75" s="18">
        <f>AR75+AS75</f>
        <v>68.049948220404701</v>
      </c>
      <c r="AU75" s="18">
        <v>4403.0150215150697</v>
      </c>
      <c r="AV75" s="18"/>
      <c r="AW75" s="18">
        <v>2481.5925553676798</v>
      </c>
      <c r="AX75" s="18">
        <f>AW75*solar_capex_adj</f>
        <v>3308.790073823573</v>
      </c>
      <c r="AY75" s="18">
        <v>965.79213305748794</v>
      </c>
      <c r="AZ75" s="18">
        <f>AY75*wind_capex_adj</f>
        <v>1609.6535550958133</v>
      </c>
      <c r="BA75" s="18">
        <v>0</v>
      </c>
      <c r="BB75" s="18">
        <f>BA75*hdgt_capex_adj</f>
        <v>0</v>
      </c>
      <c r="BC75" s="18">
        <v>0</v>
      </c>
      <c r="BD75" s="18">
        <f>BC75*aero_capex_adj</f>
        <v>0</v>
      </c>
      <c r="BE75" s="18">
        <v>955.63033308989998</v>
      </c>
      <c r="BF75" s="18">
        <f>BE75*bess_capex_adj</f>
        <v>955.63033308989998</v>
      </c>
      <c r="BG75" s="1">
        <v>2510827014.2662501</v>
      </c>
      <c r="BH75" s="1">
        <v>3518669719.3306599</v>
      </c>
      <c r="BI75" s="1">
        <v>1248993379.3397901</v>
      </c>
      <c r="BJ75" s="1">
        <v>0</v>
      </c>
      <c r="BK75" s="1">
        <f>SUM(BG75:BJ75)/1000000</f>
        <v>7278.4901129367008</v>
      </c>
      <c r="BL75" s="1">
        <v>15.051277079694801</v>
      </c>
      <c r="BM75" s="3">
        <f>0.815*BJ75/(BK75*1000)</f>
        <v>0</v>
      </c>
      <c r="BN75" s="24">
        <v>2781.2923068682198</v>
      </c>
      <c r="BO75" s="1">
        <v>211</v>
      </c>
      <c r="BP75" s="1">
        <v>3040</v>
      </c>
      <c r="BQ75" s="24">
        <v>4611.9232000000002</v>
      </c>
      <c r="BR75" s="1">
        <v>760</v>
      </c>
      <c r="BS75" s="1">
        <v>190</v>
      </c>
      <c r="BT75" s="1">
        <v>0.77090846303156202</v>
      </c>
    </row>
    <row r="76" spans="1:72" s="1" customFormat="1" hidden="1" x14ac:dyDescent="0.25">
      <c r="A76" s="1">
        <v>548</v>
      </c>
      <c r="B76" s="25">
        <v>824.08660944243502</v>
      </c>
      <c r="C76" s="25">
        <v>1003.19999999999</v>
      </c>
      <c r="D76" s="8">
        <v>2000</v>
      </c>
      <c r="E76" s="8">
        <v>8000</v>
      </c>
      <c r="F76" s="8">
        <v>0</v>
      </c>
      <c r="G76" s="8">
        <v>0</v>
      </c>
      <c r="H76" s="9">
        <f>SUM(BG76:BI76)/(BK76*1000000)</f>
        <v>1</v>
      </c>
      <c r="I76" s="10">
        <v>33.675799086757898</v>
      </c>
      <c r="J76" s="19">
        <v>59.032889470848097</v>
      </c>
      <c r="K76" s="18">
        <f>(P76*BG76+U76*BH76+AP76*BI76+AN76*BJ76)/(BK76*(1000000))</f>
        <v>60.653448047269329</v>
      </c>
      <c r="L76" s="18">
        <f>(T76*BG76+Y76*BH76+AT76*BI76+AO76*BJ76)/(BK76*(1000000))</f>
        <v>75.884644297246098</v>
      </c>
      <c r="M76" s="18">
        <f>L76/K76</f>
        <v>1.2511183904681984</v>
      </c>
      <c r="N76" s="18">
        <f>J76*M76</f>
        <v>73.857133659454533</v>
      </c>
      <c r="O76" s="10">
        <v>73.084404775579799</v>
      </c>
      <c r="P76" s="19">
        <v>57.905675202535697</v>
      </c>
      <c r="Q76" s="19">
        <f>P76-S76</f>
        <v>53.591327358455501</v>
      </c>
      <c r="R76" s="18">
        <f>Q76*solar_capex_adj</f>
        <v>71.455103144607335</v>
      </c>
      <c r="S76" s="19">
        <v>4.3143478440801957</v>
      </c>
      <c r="T76" s="18">
        <f>R76+S76</f>
        <v>75.769450988687538</v>
      </c>
      <c r="U76" s="19">
        <v>28.201780731664901</v>
      </c>
      <c r="V76" s="19">
        <f>U76-X76</f>
        <v>23.393413499851</v>
      </c>
      <c r="W76" s="18">
        <f>V76*wind_capex_adj</f>
        <v>38.98902249975167</v>
      </c>
      <c r="X76" s="19">
        <v>4.8083672318139001</v>
      </c>
      <c r="Y76" s="18">
        <f>W76+X76</f>
        <v>43.797389731565573</v>
      </c>
      <c r="Z76" s="19">
        <v>0</v>
      </c>
      <c r="AA76" s="19">
        <f>Z76-AC76-AD76</f>
        <v>0</v>
      </c>
      <c r="AB76" s="18">
        <f>AA76*hdgt_capex_adj</f>
        <v>0</v>
      </c>
      <c r="AC76" s="19">
        <v>0</v>
      </c>
      <c r="AD76" s="19">
        <v>0</v>
      </c>
      <c r="AE76" s="18">
        <f>AD76*fuel_adj</f>
        <v>0</v>
      </c>
      <c r="AF76" s="18">
        <f>AB76+AC76+AE76</f>
        <v>0</v>
      </c>
      <c r="AG76" s="19">
        <v>0</v>
      </c>
      <c r="AH76" s="19">
        <f>AG76-AJ76-AK76</f>
        <v>0</v>
      </c>
      <c r="AI76" s="18">
        <f>AH76*aero_capex_adj</f>
        <v>0</v>
      </c>
      <c r="AJ76" s="19">
        <v>0</v>
      </c>
      <c r="AK76" s="19">
        <v>0</v>
      </c>
      <c r="AL76" s="18">
        <f>AK76*fuel_adj</f>
        <v>0</v>
      </c>
      <c r="AM76" s="18">
        <f>AI76+AJ76+AL76</f>
        <v>0</v>
      </c>
      <c r="AN76" s="18">
        <f>IF(F76=0, 0, IF(F76=3, Z76, (Z76*F76*384+AG76*G76*32)/(F76*384+G76*32)))</f>
        <v>0</v>
      </c>
      <c r="AO76" s="18">
        <f>IF(F76=0, 0, IF(F76=3, AF76, (AF76*F76*384+AM76*G76*32)/(F76*384+G76*32)))</f>
        <v>0</v>
      </c>
      <c r="AP76" s="19">
        <v>441.85138141922999</v>
      </c>
      <c r="AQ76" s="19">
        <f>AP76-AS76</f>
        <v>357.00015509779502</v>
      </c>
      <c r="AR76" s="18">
        <f>AQ76*bess_capex_adj</f>
        <v>357.00015509779502</v>
      </c>
      <c r="AS76" s="19">
        <v>84.851226321434979</v>
      </c>
      <c r="AT76" s="18">
        <f>AR76+AS76</f>
        <v>441.85138141922999</v>
      </c>
      <c r="AU76" s="19">
        <v>4121.2501252899801</v>
      </c>
      <c r="AV76" s="19"/>
      <c r="AW76" s="19">
        <v>994.46420487653597</v>
      </c>
      <c r="AX76" s="18">
        <f>AW76*solar_capex_adj</f>
        <v>1325.9522731687146</v>
      </c>
      <c r="AY76" s="19">
        <v>1210.6087866263599</v>
      </c>
      <c r="AZ76" s="18">
        <f>AY76*wind_capex_adj</f>
        <v>2017.6813110439332</v>
      </c>
      <c r="BA76" s="19">
        <v>0</v>
      </c>
      <c r="BB76" s="18">
        <f>BA76*hdgt_capex_adj</f>
        <v>0</v>
      </c>
      <c r="BC76" s="19">
        <v>0</v>
      </c>
      <c r="BD76" s="18">
        <f>BC76*aero_capex_adj</f>
        <v>0</v>
      </c>
      <c r="BE76" s="19">
        <v>1916.17713378707</v>
      </c>
      <c r="BF76" s="18">
        <f>BE76*bess_capex_adj</f>
        <v>1916.17713378707</v>
      </c>
      <c r="BG76" s="8">
        <v>1623367305.9347601</v>
      </c>
      <c r="BH76" s="8">
        <v>4393134087.6417799</v>
      </c>
      <c r="BI76" s="8">
        <v>385692464.76424599</v>
      </c>
      <c r="BJ76" s="8">
        <v>0</v>
      </c>
      <c r="BK76" s="8">
        <f>SUM(BG76:BJ76)/1000000</f>
        <v>6402.1938583407864</v>
      </c>
      <c r="BL76" s="8">
        <v>0.26511018418662002</v>
      </c>
      <c r="BM76" s="10">
        <f>0.815*BJ76/(BK76*1000)</f>
        <v>0</v>
      </c>
      <c r="BN76" s="25">
        <v>1112.51692274728</v>
      </c>
      <c r="BO76" s="8">
        <v>264</v>
      </c>
      <c r="BP76" s="8">
        <v>6080</v>
      </c>
      <c r="BQ76" s="25">
        <v>9223.8464000000004</v>
      </c>
      <c r="BR76" s="8">
        <v>1520</v>
      </c>
      <c r="BS76" s="8">
        <v>380</v>
      </c>
      <c r="BT76" s="8">
        <v>0.119585927548673</v>
      </c>
    </row>
    <row r="77" spans="1:72" s="1" customFormat="1" hidden="1" x14ac:dyDescent="0.25">
      <c r="A77" s="1">
        <v>578</v>
      </c>
      <c r="B77" s="25">
        <v>1030.10826180304</v>
      </c>
      <c r="C77" s="25">
        <v>1402.2</v>
      </c>
      <c r="D77" s="8">
        <v>2000</v>
      </c>
      <c r="E77" s="8">
        <v>8000</v>
      </c>
      <c r="F77" s="8">
        <v>0</v>
      </c>
      <c r="G77" s="8">
        <v>0</v>
      </c>
      <c r="H77" s="9">
        <f>SUM(BG77:BI77)/(BK77*1000000)</f>
        <v>1</v>
      </c>
      <c r="I77" s="10">
        <v>80.262557077625502</v>
      </c>
      <c r="J77" s="19">
        <v>57.381527701541103</v>
      </c>
      <c r="K77" s="18">
        <f>(P77*BG77+U77*BH77+AP77*BI77+AN77*BJ77)/(BK77*(1000000))</f>
        <v>57.824722588330324</v>
      </c>
      <c r="L77" s="18">
        <f>(T77*BG77+Y77*BH77+AT77*BI77+AO77*BJ77)/(BK77*(1000000))</f>
        <v>74.520716231542224</v>
      </c>
      <c r="M77" s="18">
        <f>L77/K77</f>
        <v>1.2887345221191142</v>
      </c>
      <c r="N77" s="18">
        <f>J77*M77</f>
        <v>73.949555680910294</v>
      </c>
      <c r="O77" s="10">
        <v>89.829266287002397</v>
      </c>
      <c r="P77" s="19">
        <v>75.891452819615097</v>
      </c>
      <c r="Q77" s="19">
        <f>P77-S77</f>
        <v>70.224784075435096</v>
      </c>
      <c r="R77" s="18">
        <f>Q77*solar_capex_adj</f>
        <v>93.633045433913452</v>
      </c>
      <c r="S77" s="19">
        <v>5.6666687441800008</v>
      </c>
      <c r="T77" s="18">
        <f>R77+S77</f>
        <v>99.299714178093453</v>
      </c>
      <c r="U77" s="19">
        <v>31.180409003065101</v>
      </c>
      <c r="V77" s="19">
        <f>U77-X77</f>
        <v>25.8538572803214</v>
      </c>
      <c r="W77" s="18">
        <f>V77*wind_capex_adj</f>
        <v>43.089762133869002</v>
      </c>
      <c r="X77" s="19">
        <v>5.3265517227437016</v>
      </c>
      <c r="Y77" s="18">
        <f>W77+X77</f>
        <v>48.416313856612703</v>
      </c>
      <c r="Z77" s="19">
        <v>0</v>
      </c>
      <c r="AA77" s="19">
        <f>Z77-AC77-AD77</f>
        <v>0</v>
      </c>
      <c r="AB77" s="18">
        <f>AA77*hdgt_capex_adj</f>
        <v>0</v>
      </c>
      <c r="AC77" s="19">
        <v>0</v>
      </c>
      <c r="AD77" s="19">
        <v>0</v>
      </c>
      <c r="AE77" s="18">
        <f>AD77*fuel_adj</f>
        <v>0</v>
      </c>
      <c r="AF77" s="18">
        <f>AB77+AC77+AE77</f>
        <v>0</v>
      </c>
      <c r="AG77" s="19">
        <v>0</v>
      </c>
      <c r="AH77" s="19">
        <f>AG77-AJ77-AK77</f>
        <v>0</v>
      </c>
      <c r="AI77" s="18">
        <f>AH77*aero_capex_adj</f>
        <v>0</v>
      </c>
      <c r="AJ77" s="19">
        <v>0</v>
      </c>
      <c r="AK77" s="19">
        <v>0</v>
      </c>
      <c r="AL77" s="18">
        <f>AK77*fuel_adj</f>
        <v>0</v>
      </c>
      <c r="AM77" s="18">
        <f>AI77+AJ77+AL77</f>
        <v>0</v>
      </c>
      <c r="AN77" s="18">
        <f>IF(F77=0, 0, IF(F77=3, Z77, (Z77*F77*384+AG77*G77*32)/(F77*384+G77*32)))</f>
        <v>0</v>
      </c>
      <c r="AO77" s="18">
        <f>IF(F77=0, 0, IF(F77=3, AF77, (AF77*F77*384+AM77*G77*32)/(F77*384+G77*32)))</f>
        <v>0</v>
      </c>
      <c r="AP77" s="19">
        <v>208.77826125269999</v>
      </c>
      <c r="AQ77" s="19">
        <f>AP77-AS77</f>
        <v>169.58397173026901</v>
      </c>
      <c r="AR77" s="18">
        <f>AQ77*bess_capex_adj</f>
        <v>169.58397173026901</v>
      </c>
      <c r="AS77" s="19">
        <v>39.194289522430978</v>
      </c>
      <c r="AT77" s="18">
        <f>AR77+AS77</f>
        <v>208.77826125269999</v>
      </c>
      <c r="AU77" s="19">
        <v>4840.0135948229799</v>
      </c>
      <c r="AV77" s="19"/>
      <c r="AW77" s="19">
        <v>1240.17336126074</v>
      </c>
      <c r="AX77" s="18">
        <f>AW77*solar_capex_adj</f>
        <v>1653.5644816809865</v>
      </c>
      <c r="AY77" s="19">
        <v>1688.14400548153</v>
      </c>
      <c r="AZ77" s="18">
        <f>AY77*wind_capex_adj</f>
        <v>2813.5733424692166</v>
      </c>
      <c r="BA77" s="19">
        <v>0</v>
      </c>
      <c r="BB77" s="18">
        <f>BA77*hdgt_capex_adj</f>
        <v>0</v>
      </c>
      <c r="BC77" s="19">
        <v>0</v>
      </c>
      <c r="BD77" s="18">
        <f>BC77*aero_capex_adj</f>
        <v>0</v>
      </c>
      <c r="BE77" s="19">
        <v>1911.6962280806999</v>
      </c>
      <c r="BF77" s="18">
        <f>BE77*bess_capex_adj</f>
        <v>1911.6962280806999</v>
      </c>
      <c r="BG77" s="8">
        <v>1531594815.9275601</v>
      </c>
      <c r="BH77" s="8">
        <v>5542472710.6013002</v>
      </c>
      <c r="BI77" s="8">
        <v>794976200.21254802</v>
      </c>
      <c r="BJ77" s="8">
        <v>0</v>
      </c>
      <c r="BK77" s="8">
        <f>SUM(BG77:BJ77)/1000000</f>
        <v>7869.0437267414081</v>
      </c>
      <c r="BL77" s="8">
        <v>8.8050349620692892</v>
      </c>
      <c r="BM77" s="10">
        <f>0.815*BJ77/(BK77*1000)</f>
        <v>0</v>
      </c>
      <c r="BN77" s="25">
        <v>1390.6461534341099</v>
      </c>
      <c r="BO77" s="8">
        <v>369</v>
      </c>
      <c r="BP77" s="8">
        <v>6080</v>
      </c>
      <c r="BQ77" s="25">
        <v>9223.8464000000004</v>
      </c>
      <c r="BR77" s="8">
        <v>1520</v>
      </c>
      <c r="BS77" s="8">
        <v>380</v>
      </c>
      <c r="BT77" s="8">
        <v>0.24756967728256299</v>
      </c>
    </row>
    <row r="78" spans="1:72" s="1" customFormat="1" hidden="1" x14ac:dyDescent="0.25">
      <c r="A78" s="1">
        <v>61</v>
      </c>
      <c r="B78" s="24">
        <v>1236.12991416365</v>
      </c>
      <c r="C78" s="24">
        <v>1801.19999999999</v>
      </c>
      <c r="D78" s="1">
        <v>1000</v>
      </c>
      <c r="E78" s="1">
        <v>4000</v>
      </c>
      <c r="F78" s="1">
        <v>0</v>
      </c>
      <c r="G78" s="1">
        <v>0</v>
      </c>
      <c r="H78" s="2">
        <f>SUM(BG78:BI78)/(BK78*1000000)</f>
        <v>1</v>
      </c>
      <c r="I78" s="3">
        <v>87.831050228310502</v>
      </c>
      <c r="J78" s="18">
        <v>53.846548015551903</v>
      </c>
      <c r="K78" s="18">
        <f>(P78*BG78+U78*BH78+AP78*BI78+AN78*BJ78)/(BK78*(1000000))</f>
        <v>54.06332588640015</v>
      </c>
      <c r="L78" s="18">
        <f>(T78*BG78+Y78*BH78+AT78*BI78+AO78*BJ78)/(BK78*(1000000))</f>
        <v>74.329115032722569</v>
      </c>
      <c r="M78" s="18">
        <f>L78/K78</f>
        <v>1.3748528011189256</v>
      </c>
      <c r="N78" s="18">
        <f>J78*M78</f>
        <v>74.031077369766265</v>
      </c>
      <c r="O78" s="3">
        <v>93.155464156624902</v>
      </c>
      <c r="P78" s="18">
        <v>95.019022438462997</v>
      </c>
      <c r="Q78" s="18">
        <f>P78-S78</f>
        <v>87.923591435944502</v>
      </c>
      <c r="R78" s="18">
        <f>Q78*solar_capex_adj</f>
        <v>117.23145524792599</v>
      </c>
      <c r="S78" s="18">
        <v>7.0954310025184952</v>
      </c>
      <c r="T78" s="18">
        <f>R78+S78</f>
        <v>124.32688625044449</v>
      </c>
      <c r="U78" s="18">
        <v>36.858855794275698</v>
      </c>
      <c r="V78" s="18">
        <f>U78-X78</f>
        <v>30.561822387667799</v>
      </c>
      <c r="W78" s="18">
        <f>V78*wind_capex_adj</f>
        <v>50.936370646112998</v>
      </c>
      <c r="X78" s="18">
        <v>6.2970334066078983</v>
      </c>
      <c r="Y78" s="18">
        <f>W78+X78</f>
        <v>57.2334040527209</v>
      </c>
      <c r="Z78" s="18">
        <v>0</v>
      </c>
      <c r="AA78" s="18">
        <f>Z78-AC78-AD78</f>
        <v>0</v>
      </c>
      <c r="AB78" s="18">
        <f>AA78*hdgt_capex_adj</f>
        <v>0</v>
      </c>
      <c r="AC78" s="18">
        <v>0</v>
      </c>
      <c r="AD78" s="18">
        <v>0</v>
      </c>
      <c r="AE78" s="18">
        <f>AD78*fuel_adj</f>
        <v>0</v>
      </c>
      <c r="AF78" s="18">
        <f>AB78+AC78+AE78</f>
        <v>0</v>
      </c>
      <c r="AG78" s="18">
        <v>0</v>
      </c>
      <c r="AH78" s="18">
        <f>AG78-AJ78-AK78</f>
        <v>0</v>
      </c>
      <c r="AI78" s="18">
        <f>AH78*aero_capex_adj</f>
        <v>0</v>
      </c>
      <c r="AJ78" s="18">
        <v>0</v>
      </c>
      <c r="AK78" s="18">
        <v>0</v>
      </c>
      <c r="AL78" s="18">
        <f>AK78*fuel_adj</f>
        <v>0</v>
      </c>
      <c r="AM78" s="18">
        <f>AI78+AJ78+AL78</f>
        <v>0</v>
      </c>
      <c r="AN78" s="18">
        <f>IF(F78=0, 0, IF(F78=3, Z78, (Z78*F78*384+AG78*G78*32)/(F78*384+G78*32)))</f>
        <v>0</v>
      </c>
      <c r="AO78" s="18">
        <f>IF(F78=0, 0, IF(F78=3, AF78, (AF78*F78*384+AM78*G78*32)/(F78*384+G78*32)))</f>
        <v>0</v>
      </c>
      <c r="AP78" s="18">
        <v>118.586513552217</v>
      </c>
      <c r="AQ78" s="18">
        <f>AP78-AS78</f>
        <v>95.7759518353147</v>
      </c>
      <c r="AR78" s="18">
        <f>AQ78*bess_capex_adj</f>
        <v>95.7759518353147</v>
      </c>
      <c r="AS78" s="18">
        <v>22.810561716902299</v>
      </c>
      <c r="AT78" s="18">
        <f>AR78+AS78</f>
        <v>118.586513552217</v>
      </c>
      <c r="AU78" s="18">
        <v>4611.4870699496196</v>
      </c>
      <c r="AV78" s="18"/>
      <c r="AW78" s="18">
        <v>1488.08485340788</v>
      </c>
      <c r="AX78" s="18">
        <f>AW78*solar_capex_adj</f>
        <v>1984.1131378771734</v>
      </c>
      <c r="AY78" s="18">
        <v>2168.3306966741902</v>
      </c>
      <c r="AZ78" s="18">
        <f>AY78*wind_capex_adj</f>
        <v>3613.8844944569837</v>
      </c>
      <c r="BA78" s="18">
        <v>0</v>
      </c>
      <c r="BB78" s="18">
        <f>BA78*hdgt_capex_adj</f>
        <v>0</v>
      </c>
      <c r="BC78" s="18">
        <v>0</v>
      </c>
      <c r="BD78" s="18">
        <f>BC78*aero_capex_adj</f>
        <v>0</v>
      </c>
      <c r="BE78" s="18">
        <v>955.07151986755298</v>
      </c>
      <c r="BF78" s="18">
        <f>BE78*bess_capex_adj</f>
        <v>955.07151986755298</v>
      </c>
      <c r="BG78" s="1">
        <v>1455790234.4849501</v>
      </c>
      <c r="BH78" s="1">
        <v>6022770194.6595402</v>
      </c>
      <c r="BI78" s="1">
        <v>681858230.97584903</v>
      </c>
      <c r="BJ78" s="1">
        <v>0</v>
      </c>
      <c r="BK78" s="1">
        <f>SUM(BG78:BJ78)/1000000</f>
        <v>8160.4186601203392</v>
      </c>
      <c r="BL78" s="1">
        <v>25.319773862378302</v>
      </c>
      <c r="BM78" s="3">
        <f>0.815*BJ78/(BK78*1000)</f>
        <v>0</v>
      </c>
      <c r="BN78" s="24">
        <v>1668.7753841209301</v>
      </c>
      <c r="BO78" s="1">
        <v>474</v>
      </c>
      <c r="BP78" s="1">
        <v>3040</v>
      </c>
      <c r="BQ78" s="24">
        <v>4611.9232000000002</v>
      </c>
      <c r="BR78" s="1">
        <v>760</v>
      </c>
      <c r="BS78" s="1">
        <v>190</v>
      </c>
      <c r="BT78" s="1">
        <v>0.42281735624112399</v>
      </c>
    </row>
    <row r="79" spans="1:72" s="1" customFormat="1" hidden="1" x14ac:dyDescent="0.25">
      <c r="A79" s="1">
        <v>565</v>
      </c>
      <c r="B79" s="25">
        <v>1236.12991416365</v>
      </c>
      <c r="C79" s="25">
        <v>1200.8</v>
      </c>
      <c r="D79" s="8">
        <v>2000</v>
      </c>
      <c r="E79" s="8">
        <v>8000</v>
      </c>
      <c r="F79" s="8">
        <v>0</v>
      </c>
      <c r="G79" s="8">
        <v>0</v>
      </c>
      <c r="H79" s="9">
        <f>SUM(BG79:BI79)/(BK79*1000000)</f>
        <v>1</v>
      </c>
      <c r="I79" s="10">
        <v>76.997716894977103</v>
      </c>
      <c r="J79" s="19">
        <v>58.221483074465702</v>
      </c>
      <c r="K79" s="18">
        <f>(P79*BG79+U79*BH79+AP79*BI79+AN79*BJ79)/(BK79*(1000000))</f>
        <v>59.076631289014465</v>
      </c>
      <c r="L79" s="18">
        <f>(T79*BG79+Y79*BH79+AT79*BI79+AO79*BJ79)/(BK79*(1000000))</f>
        <v>75.143098292038573</v>
      </c>
      <c r="M79" s="18">
        <f>L79/K79</f>
        <v>1.2719597690738966</v>
      </c>
      <c r="N79" s="18">
        <f>J79*M79</f>
        <v>74.055384166537181</v>
      </c>
      <c r="O79" s="10">
        <v>88.467379637708305</v>
      </c>
      <c r="P79" s="19">
        <v>77.875244123204396</v>
      </c>
      <c r="Q79" s="19">
        <f>P79-S79</f>
        <v>72.060369495390603</v>
      </c>
      <c r="R79" s="18">
        <f>Q79*solar_capex_adj</f>
        <v>96.080492660520804</v>
      </c>
      <c r="S79" s="19">
        <v>5.8148746278137935</v>
      </c>
      <c r="T79" s="18">
        <f>R79+S79</f>
        <v>101.8953672883346</v>
      </c>
      <c r="U79" s="19">
        <v>28.755306791840599</v>
      </c>
      <c r="V79" s="19">
        <f>U79-X79</f>
        <v>23.842974907628101</v>
      </c>
      <c r="W79" s="18">
        <f>V79*wind_capex_adj</f>
        <v>39.738291512713502</v>
      </c>
      <c r="X79" s="19">
        <v>4.9123318842124988</v>
      </c>
      <c r="Y79" s="18">
        <f>W79+X79</f>
        <v>44.650623396926001</v>
      </c>
      <c r="Z79" s="19">
        <v>0</v>
      </c>
      <c r="AA79" s="19">
        <f>Z79-AC79-AD79</f>
        <v>0</v>
      </c>
      <c r="AB79" s="18">
        <f>AA79*hdgt_capex_adj</f>
        <v>0</v>
      </c>
      <c r="AC79" s="19">
        <v>0</v>
      </c>
      <c r="AD79" s="19">
        <v>0</v>
      </c>
      <c r="AE79" s="18">
        <f>AD79*fuel_adj</f>
        <v>0</v>
      </c>
      <c r="AF79" s="18">
        <f>AB79+AC79+AE79</f>
        <v>0</v>
      </c>
      <c r="AG79" s="19">
        <v>0</v>
      </c>
      <c r="AH79" s="19">
        <f>AG79-AJ79-AK79</f>
        <v>0</v>
      </c>
      <c r="AI79" s="18">
        <f>AH79*aero_capex_adj</f>
        <v>0</v>
      </c>
      <c r="AJ79" s="19">
        <v>0</v>
      </c>
      <c r="AK79" s="19">
        <v>0</v>
      </c>
      <c r="AL79" s="18">
        <f>AK79*fuel_adj</f>
        <v>0</v>
      </c>
      <c r="AM79" s="18">
        <f>AI79+AJ79+AL79</f>
        <v>0</v>
      </c>
      <c r="AN79" s="18">
        <f>IF(F79=0, 0, IF(F79=3, Z79, (Z79*F79*384+AG79*G79*32)/(F79*384+G79*32)))</f>
        <v>0</v>
      </c>
      <c r="AO79" s="18">
        <f>IF(F79=0, 0, IF(F79=3, AF79, (AF79*F79*384+AM79*G79*32)/(F79*384+G79*32)))</f>
        <v>0</v>
      </c>
      <c r="AP79" s="19">
        <v>207.69893628505</v>
      </c>
      <c r="AQ79" s="19">
        <f>AP79-AS79</f>
        <v>168.91122810505499</v>
      </c>
      <c r="AR79" s="18">
        <f>AQ79*bess_capex_adj</f>
        <v>168.91122810505499</v>
      </c>
      <c r="AS79" s="19">
        <v>38.787708179995008</v>
      </c>
      <c r="AT79" s="18">
        <f>AR79+AS79</f>
        <v>207.69893628505</v>
      </c>
      <c r="AU79" s="19">
        <v>4845.5056709253804</v>
      </c>
      <c r="AV79" s="19"/>
      <c r="AW79" s="19">
        <v>1488.18590564191</v>
      </c>
      <c r="AX79" s="18">
        <f>AW79*solar_capex_adj</f>
        <v>1984.2478741892132</v>
      </c>
      <c r="AY79" s="19">
        <v>1445.65196183596</v>
      </c>
      <c r="AZ79" s="18">
        <f>AY79*wind_capex_adj</f>
        <v>2409.4199363932667</v>
      </c>
      <c r="BA79" s="19">
        <v>0</v>
      </c>
      <c r="BB79" s="18">
        <f>BA79*hdgt_capex_adj</f>
        <v>0</v>
      </c>
      <c r="BC79" s="19">
        <v>0</v>
      </c>
      <c r="BD79" s="18">
        <f>BC79*aero_capex_adj</f>
        <v>0</v>
      </c>
      <c r="BE79" s="19">
        <v>1911.6678034475001</v>
      </c>
      <c r="BF79" s="18">
        <f>BE79*bess_capex_adj</f>
        <v>1911.6678034475001</v>
      </c>
      <c r="BG79" s="8">
        <v>1777660786.4702499</v>
      </c>
      <c r="BH79" s="8">
        <v>5146883981.6928701</v>
      </c>
      <c r="BI79" s="8">
        <v>825197688.100124</v>
      </c>
      <c r="BJ79" s="8">
        <v>0</v>
      </c>
      <c r="BK79" s="8">
        <f>SUM(BG79:BJ79)/1000000</f>
        <v>7749.742456263245</v>
      </c>
      <c r="BL79" s="8">
        <v>6.2575721259067798</v>
      </c>
      <c r="BM79" s="10">
        <f>0.815*BJ79/(BK79*1000)</f>
        <v>0</v>
      </c>
      <c r="BN79" s="25">
        <v>1668.7753841209301</v>
      </c>
      <c r="BO79" s="8">
        <v>316</v>
      </c>
      <c r="BP79" s="8">
        <v>6080</v>
      </c>
      <c r="BQ79" s="25">
        <v>9223.8464000000004</v>
      </c>
      <c r="BR79" s="8">
        <v>1520</v>
      </c>
      <c r="BS79" s="8">
        <v>380</v>
      </c>
      <c r="BT79" s="8">
        <v>0.256688618956741</v>
      </c>
    </row>
    <row r="80" spans="1:72" s="1" customFormat="1" hidden="1" x14ac:dyDescent="0.25">
      <c r="A80" s="1">
        <v>11</v>
      </c>
      <c r="B80" s="24">
        <v>2060.21652360608</v>
      </c>
      <c r="C80" s="24">
        <v>1003.19999999999</v>
      </c>
      <c r="D80" s="1">
        <v>1000</v>
      </c>
      <c r="E80" s="1">
        <v>4000</v>
      </c>
      <c r="F80" s="1">
        <v>0</v>
      </c>
      <c r="G80" s="1">
        <v>0</v>
      </c>
      <c r="H80" s="2">
        <f>SUM(BG80:BI80)/(BK80*1000000)</f>
        <v>1</v>
      </c>
      <c r="I80" s="3">
        <v>76.118721461187207</v>
      </c>
      <c r="J80" s="18">
        <v>56.170490298649497</v>
      </c>
      <c r="K80" s="18">
        <f>(P80*BG80+U80*BH80+AP80*BI80+AN80*BJ80)/(BK80*(1000000))</f>
        <v>56.356174442958974</v>
      </c>
      <c r="L80" s="18">
        <f>(T80*BG80+Y80*BH80+AT80*BI80+AO80*BJ80)/(BK80*(1000000))</f>
        <v>74.301722966676792</v>
      </c>
      <c r="M80" s="18">
        <f>L80/K80</f>
        <v>1.3184309208546696</v>
      </c>
      <c r="N80" s="18">
        <f>J80*M80</f>
        <v>74.056911249306737</v>
      </c>
      <c r="O80" s="3">
        <v>88.448229948129494</v>
      </c>
      <c r="P80" s="18">
        <v>101.882661884309</v>
      </c>
      <c r="Q80" s="18">
        <f>P80-S80</f>
        <v>94.274117811067697</v>
      </c>
      <c r="R80" s="18">
        <f>Q80*solar_capex_adj</f>
        <v>125.69882374809026</v>
      </c>
      <c r="S80" s="18">
        <v>7.6085440732413048</v>
      </c>
      <c r="T80" s="18">
        <f>R80+S80</f>
        <v>133.30736782133158</v>
      </c>
      <c r="U80" s="18">
        <v>28.088624428174501</v>
      </c>
      <c r="V80" s="18">
        <f>U80-X80</f>
        <v>23.289585884350402</v>
      </c>
      <c r="W80" s="18">
        <f>V80*wind_capex_adj</f>
        <v>38.815976473917338</v>
      </c>
      <c r="X80" s="18">
        <v>4.7990385438240999</v>
      </c>
      <c r="Y80" s="18">
        <f>W80+X80</f>
        <v>43.615015017741442</v>
      </c>
      <c r="Z80" s="18">
        <v>0</v>
      </c>
      <c r="AA80" s="18">
        <f>Z80-AC80-AD80</f>
        <v>0</v>
      </c>
      <c r="AB80" s="18">
        <f>AA80*hdgt_capex_adj</f>
        <v>0</v>
      </c>
      <c r="AC80" s="18">
        <v>0</v>
      </c>
      <c r="AD80" s="18">
        <v>0</v>
      </c>
      <c r="AE80" s="18">
        <f>AD80*fuel_adj</f>
        <v>0</v>
      </c>
      <c r="AF80" s="18">
        <f>AB80+AC80+AE80</f>
        <v>0</v>
      </c>
      <c r="AG80" s="18">
        <v>0</v>
      </c>
      <c r="AH80" s="18">
        <f>AG80-AJ80-AK80</f>
        <v>0</v>
      </c>
      <c r="AI80" s="18">
        <f>AH80*aero_capex_adj</f>
        <v>0</v>
      </c>
      <c r="AJ80" s="18">
        <v>0</v>
      </c>
      <c r="AK80" s="18">
        <v>0</v>
      </c>
      <c r="AL80" s="18">
        <f>AK80*fuel_adj</f>
        <v>0</v>
      </c>
      <c r="AM80" s="18">
        <f>AI80+AJ80+AL80</f>
        <v>0</v>
      </c>
      <c r="AN80" s="18">
        <f>IF(F80=0, 0, IF(F80=3, Z80, (Z80*F80*384+AG80*G80*32)/(F80*384+G80*32)))</f>
        <v>0</v>
      </c>
      <c r="AO80" s="18">
        <f>IF(F80=0, 0, IF(F80=3, AF80, (AF80*F80*384+AM80*G80*32)/(F80*384+G80*32)))</f>
        <v>0</v>
      </c>
      <c r="AP80" s="18">
        <v>76.414594425560495</v>
      </c>
      <c r="AQ80" s="18">
        <f>AP80-AS80</f>
        <v>62.113027981899499</v>
      </c>
      <c r="AR80" s="18">
        <f>AQ80*bess_capex_adj</f>
        <v>62.113027981899499</v>
      </c>
      <c r="AS80" s="18">
        <v>14.301566443660995</v>
      </c>
      <c r="AT80" s="18">
        <f>AR80+AS80</f>
        <v>76.414594425560495</v>
      </c>
      <c r="AU80" s="18">
        <v>4642.5089247006899</v>
      </c>
      <c r="AV80" s="18"/>
      <c r="AW80" s="18">
        <v>2479.9374327867599</v>
      </c>
      <c r="AX80" s="18">
        <f>AW80*solar_capex_adj</f>
        <v>3306.5832437156796</v>
      </c>
      <c r="AY80" s="18">
        <v>1207.5785258808801</v>
      </c>
      <c r="AZ80" s="18">
        <f>AY80*wind_capex_adj</f>
        <v>2012.6308764681335</v>
      </c>
      <c r="BA80" s="18">
        <v>0</v>
      </c>
      <c r="BB80" s="18">
        <f>BA80*hdgt_capex_adj</f>
        <v>0</v>
      </c>
      <c r="BC80" s="18">
        <v>0</v>
      </c>
      <c r="BD80" s="18">
        <f>BC80*aero_capex_adj</f>
        <v>0</v>
      </c>
      <c r="BE80" s="18">
        <v>954.99296603305095</v>
      </c>
      <c r="BF80" s="18">
        <f>BE80*bess_capex_adj</f>
        <v>954.99296603305095</v>
      </c>
      <c r="BG80" s="1">
        <v>2249872705.57269</v>
      </c>
      <c r="BH80" s="1">
        <v>4401646786.1678305</v>
      </c>
      <c r="BI80" s="1">
        <v>1096545451.71561</v>
      </c>
      <c r="BJ80" s="1">
        <v>0</v>
      </c>
      <c r="BK80" s="1">
        <f>SUM(BG80:BJ80)/1000000</f>
        <v>7748.064943456131</v>
      </c>
      <c r="BL80" s="1">
        <v>18.180035639130601</v>
      </c>
      <c r="BM80" s="3">
        <f>0.815*BJ80/(BK80*1000)</f>
        <v>0</v>
      </c>
      <c r="BN80" s="24">
        <v>2781.2923068682198</v>
      </c>
      <c r="BO80" s="1">
        <v>264</v>
      </c>
      <c r="BP80" s="1">
        <v>3040</v>
      </c>
      <c r="BQ80" s="24">
        <v>4611.9232000000002</v>
      </c>
      <c r="BR80" s="1">
        <v>760</v>
      </c>
      <c r="BS80" s="1">
        <v>190</v>
      </c>
      <c r="BT80" s="1">
        <v>0.677689426823745</v>
      </c>
    </row>
    <row r="81" spans="1:72" s="1" customFormat="1" hidden="1" x14ac:dyDescent="0.25">
      <c r="A81" s="1">
        <v>550</v>
      </c>
      <c r="B81" s="25">
        <v>1236.12991416365</v>
      </c>
      <c r="C81" s="25">
        <v>1003.19999999999</v>
      </c>
      <c r="D81" s="8">
        <v>2000</v>
      </c>
      <c r="E81" s="8">
        <v>8000</v>
      </c>
      <c r="F81" s="8">
        <v>0</v>
      </c>
      <c r="G81" s="8">
        <v>0</v>
      </c>
      <c r="H81" s="9">
        <f>SUM(BG81:BI81)/(BK81*1000000)</f>
        <v>1</v>
      </c>
      <c r="I81" s="10">
        <v>60.308219178082098</v>
      </c>
      <c r="J81" s="19">
        <v>59.039096532761697</v>
      </c>
      <c r="K81" s="18">
        <f>(P81*BG81+U81*BH81+AP81*BI81+AN81*BJ81)/(BK81*(1000000))</f>
        <v>60.431441376340011</v>
      </c>
      <c r="L81" s="18">
        <f>(T81*BG81+Y81*BH81+AT81*BI81+AO81*BJ81)/(BK81*(1000000))</f>
        <v>75.814646895755914</v>
      </c>
      <c r="M81" s="18">
        <f>L81/K81</f>
        <v>1.2545563231500003</v>
      </c>
      <c r="N81" s="18">
        <f>J81*M81</f>
        <v>74.06787186823945</v>
      </c>
      <c r="O81" s="10">
        <v>82.458858208055503</v>
      </c>
      <c r="P81" s="19">
        <v>69.380304490332804</v>
      </c>
      <c r="Q81" s="19">
        <f>P81-S81</f>
        <v>64.202957995923995</v>
      </c>
      <c r="R81" s="18">
        <f>Q81*solar_capex_adj</f>
        <v>85.603943994565327</v>
      </c>
      <c r="S81" s="19">
        <v>5.177346494408809</v>
      </c>
      <c r="T81" s="18">
        <f>R81+S81</f>
        <v>90.781290488974136</v>
      </c>
      <c r="U81" s="19">
        <v>28.130933778074699</v>
      </c>
      <c r="V81" s="19">
        <f>U81-X81</f>
        <v>23.3279404837727</v>
      </c>
      <c r="W81" s="18">
        <f>V81*wind_capex_adj</f>
        <v>38.879900806287836</v>
      </c>
      <c r="X81" s="19">
        <v>4.8029932943019986</v>
      </c>
      <c r="Y81" s="18">
        <f>W81+X81</f>
        <v>43.682894100589834</v>
      </c>
      <c r="Z81" s="19">
        <v>0</v>
      </c>
      <c r="AA81" s="19">
        <f>Z81-AC81-AD81</f>
        <v>0</v>
      </c>
      <c r="AB81" s="18">
        <f>AA81*hdgt_capex_adj</f>
        <v>0</v>
      </c>
      <c r="AC81" s="19">
        <v>0</v>
      </c>
      <c r="AD81" s="19">
        <v>0</v>
      </c>
      <c r="AE81" s="18">
        <f>AD81*fuel_adj</f>
        <v>0</v>
      </c>
      <c r="AF81" s="18">
        <f>AB81+AC81+AE81</f>
        <v>0</v>
      </c>
      <c r="AG81" s="19">
        <v>0</v>
      </c>
      <c r="AH81" s="19">
        <f>AG81-AJ81-AK81</f>
        <v>0</v>
      </c>
      <c r="AI81" s="18">
        <f>AH81*aero_capex_adj</f>
        <v>0</v>
      </c>
      <c r="AJ81" s="19">
        <v>0</v>
      </c>
      <c r="AK81" s="19">
        <v>0</v>
      </c>
      <c r="AL81" s="18">
        <f>AK81*fuel_adj</f>
        <v>0</v>
      </c>
      <c r="AM81" s="18">
        <f>AI81+AJ81+AL81</f>
        <v>0</v>
      </c>
      <c r="AN81" s="18">
        <f>IF(F81=0, 0, IF(F81=3, Z81, (Z81*F81*384+AG81*G81*32)/(F81*384+G81*32)))</f>
        <v>0</v>
      </c>
      <c r="AO81" s="18">
        <f>IF(F81=0, 0, IF(F81=3, AF81, (AF81*F81*384+AM81*G81*32)/(F81*384+G81*32)))</f>
        <v>0</v>
      </c>
      <c r="AP81" s="19">
        <v>210.222385725473</v>
      </c>
      <c r="AQ81" s="19">
        <f>AP81-AS81</f>
        <v>170.43622631417901</v>
      </c>
      <c r="AR81" s="18">
        <f>AQ81*bess_capex_adj</f>
        <v>170.43622631417901</v>
      </c>
      <c r="AS81" s="19">
        <v>39.786159411293994</v>
      </c>
      <c r="AT81" s="18">
        <f>AR81+AS81</f>
        <v>210.222385725473</v>
      </c>
      <c r="AU81" s="19">
        <v>4610.7091428479298</v>
      </c>
      <c r="AV81" s="19"/>
      <c r="AW81" s="19">
        <v>1489.1857245214301</v>
      </c>
      <c r="AX81" s="18">
        <f>AW81*solar_capex_adj</f>
        <v>1985.5809660285734</v>
      </c>
      <c r="AY81" s="19">
        <v>1208.5712850422201</v>
      </c>
      <c r="AZ81" s="18">
        <f>AY81*wind_capex_adj</f>
        <v>2014.2854750703668</v>
      </c>
      <c r="BA81" s="19">
        <v>0</v>
      </c>
      <c r="BB81" s="18">
        <f>BA81*hdgt_capex_adj</f>
        <v>0</v>
      </c>
      <c r="BC81" s="19">
        <v>0</v>
      </c>
      <c r="BD81" s="18">
        <f>BC81*aero_capex_adj</f>
        <v>0</v>
      </c>
      <c r="BE81" s="19">
        <v>1912.9521332842701</v>
      </c>
      <c r="BF81" s="18">
        <f>BE81*bess_capex_adj</f>
        <v>1912.9521332842701</v>
      </c>
      <c r="BG81" s="8">
        <v>1996176372.77952</v>
      </c>
      <c r="BH81" s="8">
        <v>4398084927.5816002</v>
      </c>
      <c r="BI81" s="8">
        <v>829134678.66453099</v>
      </c>
      <c r="BJ81" s="8">
        <v>0</v>
      </c>
      <c r="BK81" s="8">
        <f>SUM(BG81:BJ81)/1000000</f>
        <v>7223.3959790256513</v>
      </c>
      <c r="BL81" s="8">
        <v>2.4732862996101601</v>
      </c>
      <c r="BM81" s="10">
        <f>0.815*BJ81/(BK81*1000)</f>
        <v>0</v>
      </c>
      <c r="BN81" s="25">
        <v>1668.7753841209301</v>
      </c>
      <c r="BO81" s="8">
        <v>264</v>
      </c>
      <c r="BP81" s="8">
        <v>6080</v>
      </c>
      <c r="BQ81" s="25">
        <v>9223.8464000000004</v>
      </c>
      <c r="BR81" s="8">
        <v>1520</v>
      </c>
      <c r="BS81" s="8">
        <v>380</v>
      </c>
      <c r="BT81" s="8">
        <v>0.256968412268337</v>
      </c>
    </row>
    <row r="82" spans="1:72" s="1" customFormat="1" hidden="1" x14ac:dyDescent="0.25">
      <c r="A82" s="1">
        <v>600</v>
      </c>
      <c r="B82" s="25">
        <v>412.043304721217</v>
      </c>
      <c r="C82" s="25">
        <v>1801.19999999999</v>
      </c>
      <c r="D82" s="8">
        <v>2000</v>
      </c>
      <c r="E82" s="8">
        <v>8000</v>
      </c>
      <c r="F82" s="8">
        <v>0</v>
      </c>
      <c r="G82" s="8">
        <v>0</v>
      </c>
      <c r="H82" s="9">
        <f>SUM(BG82:BI82)/(BK82*1000000)</f>
        <v>1</v>
      </c>
      <c r="I82" s="10">
        <v>78.025114155251103</v>
      </c>
      <c r="J82" s="19">
        <v>56.193204315858402</v>
      </c>
      <c r="K82" s="18">
        <f>(P82*BG82+U82*BH82+AP82*BI82+AN82*BJ82)/(BK82*(1000000))</f>
        <v>56.310782574061392</v>
      </c>
      <c r="L82" s="18">
        <f>(T82*BG82+Y82*BH82+AT82*BI82+AO82*BJ82)/(BK82*(1000000))</f>
        <v>74.237344043947886</v>
      </c>
      <c r="M82" s="18">
        <f>L82/K82</f>
        <v>1.3183504233191754</v>
      </c>
      <c r="N82" s="18">
        <f>J82*M82</f>
        <v>74.082334697472845</v>
      </c>
      <c r="O82" s="10">
        <v>87.486583208120507</v>
      </c>
      <c r="P82" s="19">
        <v>71.454968509472906</v>
      </c>
      <c r="Q82" s="19">
        <f>P82-S82</f>
        <v>66.123271280618795</v>
      </c>
      <c r="R82" s="18">
        <f>Q82*solar_capex_adj</f>
        <v>88.164361707491722</v>
      </c>
      <c r="S82" s="19">
        <v>5.3316972288541109</v>
      </c>
      <c r="T82" s="18">
        <f>R82+S82</f>
        <v>93.496058936345833</v>
      </c>
      <c r="U82" s="19">
        <v>36.891672073793899</v>
      </c>
      <c r="V82" s="19">
        <f>U82-X82</f>
        <v>30.5933896114189</v>
      </c>
      <c r="W82" s="18">
        <f>V82*wind_capex_adj</f>
        <v>50.988982685698168</v>
      </c>
      <c r="X82" s="19">
        <v>6.2982824623749991</v>
      </c>
      <c r="Y82" s="18">
        <f>W82+X82</f>
        <v>57.287265148073168</v>
      </c>
      <c r="Z82" s="19">
        <v>0</v>
      </c>
      <c r="AA82" s="19">
        <f>Z82-AC82-AD82</f>
        <v>0</v>
      </c>
      <c r="AB82" s="18">
        <f>AA82*hdgt_capex_adj</f>
        <v>0</v>
      </c>
      <c r="AC82" s="19">
        <v>0</v>
      </c>
      <c r="AD82" s="19">
        <v>0</v>
      </c>
      <c r="AE82" s="18">
        <f>AD82*fuel_adj</f>
        <v>0</v>
      </c>
      <c r="AF82" s="18">
        <f>AB82+AC82+AE82</f>
        <v>0</v>
      </c>
      <c r="AG82" s="19">
        <v>0</v>
      </c>
      <c r="AH82" s="19">
        <f>AG82-AJ82-AK82</f>
        <v>0</v>
      </c>
      <c r="AI82" s="18">
        <f>AH82*aero_capex_adj</f>
        <v>0</v>
      </c>
      <c r="AJ82" s="19">
        <v>0</v>
      </c>
      <c r="AK82" s="19">
        <v>0</v>
      </c>
      <c r="AL82" s="18">
        <f>AK82*fuel_adj</f>
        <v>0</v>
      </c>
      <c r="AM82" s="18">
        <f>AI82+AJ82+AL82</f>
        <v>0</v>
      </c>
      <c r="AN82" s="18">
        <f>IF(F82=0, 0, IF(F82=3, Z82, (Z82*F82*384+AG82*G82*32)/(F82*384+G82*32)))</f>
        <v>0</v>
      </c>
      <c r="AO82" s="18">
        <f>IF(F82=0, 0, IF(F82=3, AF82, (AF82*F82*384+AM82*G82*32)/(F82*384+G82*32)))</f>
        <v>0</v>
      </c>
      <c r="AP82" s="19">
        <v>165.29063251320301</v>
      </c>
      <c r="AQ82" s="19">
        <f>AP82-AS82</f>
        <v>134.13470020642299</v>
      </c>
      <c r="AR82" s="18">
        <f>AQ82*bess_capex_adj</f>
        <v>134.13470020642299</v>
      </c>
      <c r="AS82" s="19">
        <v>31.155932306780016</v>
      </c>
      <c r="AT82" s="18">
        <f>AR82+AS82</f>
        <v>165.29063251320301</v>
      </c>
      <c r="AU82" s="19">
        <v>4579.7149933298897</v>
      </c>
      <c r="AV82" s="19"/>
      <c r="AW82" s="19">
        <v>496.44215835197502</v>
      </c>
      <c r="AX82" s="18">
        <f>AW82*solar_capex_adj</f>
        <v>661.92287780263337</v>
      </c>
      <c r="AY82" s="19">
        <v>2170.13989883557</v>
      </c>
      <c r="AZ82" s="18">
        <f>AY82*wind_capex_adj</f>
        <v>3616.8998313926168</v>
      </c>
      <c r="BA82" s="19">
        <v>0</v>
      </c>
      <c r="BB82" s="18">
        <f>BA82*hdgt_capex_adj</f>
        <v>0</v>
      </c>
      <c r="BC82" s="19">
        <v>0</v>
      </c>
      <c r="BD82" s="18">
        <f>BC82*aero_capex_adj</f>
        <v>0</v>
      </c>
      <c r="BE82" s="19">
        <v>1913.13293614235</v>
      </c>
      <c r="BF82" s="18">
        <f>BE82*bess_capex_adj</f>
        <v>1913.13293614235</v>
      </c>
      <c r="BG82" s="8">
        <v>661166222.73152494</v>
      </c>
      <c r="BH82" s="8">
        <v>6021555707.2872601</v>
      </c>
      <c r="BI82" s="8">
        <v>981102759.01257098</v>
      </c>
      <c r="BJ82" s="8">
        <v>0</v>
      </c>
      <c r="BK82" s="8">
        <f>SUM(BG82:BJ82)/1000000</f>
        <v>7663.8246890313567</v>
      </c>
      <c r="BL82" s="8">
        <v>12.829414546861001</v>
      </c>
      <c r="BM82" s="10">
        <f>0.815*BJ82/(BK82*1000)</f>
        <v>0</v>
      </c>
      <c r="BN82" s="25">
        <v>556.25846137364397</v>
      </c>
      <c r="BO82" s="8">
        <v>474</v>
      </c>
      <c r="BP82" s="8">
        <v>6080</v>
      </c>
      <c r="BQ82" s="25">
        <v>9223.8464000000004</v>
      </c>
      <c r="BR82" s="8">
        <v>1520</v>
      </c>
      <c r="BS82" s="8">
        <v>380</v>
      </c>
      <c r="BT82" s="8">
        <v>0.30492330853498201</v>
      </c>
    </row>
    <row r="83" spans="1:72" s="1" customFormat="1" hidden="1" x14ac:dyDescent="0.25">
      <c r="A83" s="1">
        <v>547</v>
      </c>
      <c r="B83" s="25">
        <v>618.06495708182604</v>
      </c>
      <c r="C83" s="25">
        <v>1003.19999999999</v>
      </c>
      <c r="D83" s="8">
        <v>2000</v>
      </c>
      <c r="E83" s="8">
        <v>8000</v>
      </c>
      <c r="F83" s="8">
        <v>0</v>
      </c>
      <c r="G83" s="8">
        <v>0</v>
      </c>
      <c r="H83" s="9">
        <f>SUM(BG83:BI83)/(BK83*1000000)</f>
        <v>1</v>
      </c>
      <c r="I83" s="10">
        <v>23.687214611872101</v>
      </c>
      <c r="J83" s="19">
        <v>59.749793167099298</v>
      </c>
      <c r="K83" s="18">
        <f>(P83*BG83+U83*BH83+AP83*BI83+AN83*BJ83)/(BK83*(1000000))</f>
        <v>61.736989621298072</v>
      </c>
      <c r="L83" s="18">
        <f>(T83*BG83+Y83*BH83+AT83*BI83+AO83*BJ83)/(BK83*(1000000))</f>
        <v>77.03065213063195</v>
      </c>
      <c r="M83" s="18">
        <f>L83/K83</f>
        <v>1.2477228417379433</v>
      </c>
      <c r="N83" s="18">
        <f>J83*M83</f>
        <v>74.551181723707487</v>
      </c>
      <c r="O83" s="10">
        <v>67.496081955881195</v>
      </c>
      <c r="P83" s="19">
        <v>54.513229245193799</v>
      </c>
      <c r="Q83" s="19">
        <f>P83-S83</f>
        <v>50.455503553308603</v>
      </c>
      <c r="R83" s="18">
        <f>Q83*solar_capex_adj</f>
        <v>67.274004737744804</v>
      </c>
      <c r="S83" s="19">
        <v>4.0577256918851958</v>
      </c>
      <c r="T83" s="18">
        <f>R83+S83</f>
        <v>71.331730429629999</v>
      </c>
      <c r="U83" s="19">
        <v>28.250956035593699</v>
      </c>
      <c r="V83" s="19">
        <f>U83-X83</f>
        <v>23.438310909855399</v>
      </c>
      <c r="W83" s="18">
        <f>V83*wind_capex_adj</f>
        <v>39.063851516425665</v>
      </c>
      <c r="X83" s="19">
        <v>4.8126451257382996</v>
      </c>
      <c r="Y83" s="18">
        <f>W83+X83</f>
        <v>43.876496642163964</v>
      </c>
      <c r="Z83" s="19">
        <v>0</v>
      </c>
      <c r="AA83" s="19">
        <f>Z83-AC83-AD83</f>
        <v>0</v>
      </c>
      <c r="AB83" s="18">
        <f>AA83*hdgt_capex_adj</f>
        <v>0</v>
      </c>
      <c r="AC83" s="19">
        <v>0</v>
      </c>
      <c r="AD83" s="19">
        <v>0</v>
      </c>
      <c r="AE83" s="18">
        <f>AD83*fuel_adj</f>
        <v>0</v>
      </c>
      <c r="AF83" s="18">
        <f>AB83+AC83+AE83</f>
        <v>0</v>
      </c>
      <c r="AG83" s="19">
        <v>0</v>
      </c>
      <c r="AH83" s="19">
        <f>AG83-AJ83-AK83</f>
        <v>0</v>
      </c>
      <c r="AI83" s="18">
        <f>AH83*aero_capex_adj</f>
        <v>0</v>
      </c>
      <c r="AJ83" s="19">
        <v>0</v>
      </c>
      <c r="AK83" s="19">
        <v>0</v>
      </c>
      <c r="AL83" s="18">
        <f>AK83*fuel_adj</f>
        <v>0</v>
      </c>
      <c r="AM83" s="18">
        <f>AI83+AJ83+AL83</f>
        <v>0</v>
      </c>
      <c r="AN83" s="18">
        <f>IF(F83=0, 0, IF(F83=3, Z83, (Z83*F83*384+AG83*G83*32)/(F83*384+G83*32)))</f>
        <v>0</v>
      </c>
      <c r="AO83" s="18">
        <f>IF(F83=0, 0, IF(F83=3, AF83, (AF83*F83*384+AM83*G83*32)/(F83*384+G83*32)))</f>
        <v>0</v>
      </c>
      <c r="AP83" s="19">
        <v>757.45202658613096</v>
      </c>
      <c r="AQ83" s="19">
        <f>AP83-AS83</f>
        <v>610.93573294980001</v>
      </c>
      <c r="AR83" s="18">
        <f>AQ83*bess_capex_adj</f>
        <v>610.93573294980001</v>
      </c>
      <c r="AS83" s="19">
        <v>146.51629363633094</v>
      </c>
      <c r="AT83" s="18">
        <f>AR83+AS83</f>
        <v>757.45202658613096</v>
      </c>
      <c r="AU83" s="19">
        <v>3876.6176232984899</v>
      </c>
      <c r="AV83" s="19"/>
      <c r="AW83" s="19">
        <v>746.61536346334105</v>
      </c>
      <c r="AX83" s="18">
        <f>AW83*solar_capex_adj</f>
        <v>995.48715128445474</v>
      </c>
      <c r="AY83" s="19">
        <v>1211.85406815947</v>
      </c>
      <c r="AZ83" s="18">
        <f>AY83*wind_capex_adj</f>
        <v>2019.7567802657834</v>
      </c>
      <c r="BA83" s="19">
        <v>0</v>
      </c>
      <c r="BB83" s="18">
        <f>BA83*hdgt_capex_adj</f>
        <v>0</v>
      </c>
      <c r="BC83" s="19">
        <v>0</v>
      </c>
      <c r="BD83" s="18">
        <f>BC83*aero_capex_adj</f>
        <v>0</v>
      </c>
      <c r="BE83" s="19">
        <v>1918.14819167567</v>
      </c>
      <c r="BF83" s="18">
        <f>BE83*bess_capex_adj</f>
        <v>1918.14819167567</v>
      </c>
      <c r="BG83" s="8">
        <v>1298808037.1296</v>
      </c>
      <c r="BH83" s="8">
        <v>4389107201.6426897</v>
      </c>
      <c r="BI83" s="8">
        <v>224741540.562893</v>
      </c>
      <c r="BJ83" s="8">
        <v>0</v>
      </c>
      <c r="BK83" s="8">
        <f>SUM(BG83:BJ83)/1000000</f>
        <v>5912.6567793351824</v>
      </c>
      <c r="BL83" s="8">
        <v>9.5909167024696304E-2</v>
      </c>
      <c r="BM83" s="10">
        <f>0.815*BJ83/(BK83*1000)</f>
        <v>0</v>
      </c>
      <c r="BN83" s="25">
        <v>834.38769206046595</v>
      </c>
      <c r="BO83" s="8">
        <v>264</v>
      </c>
      <c r="BP83" s="8">
        <v>6080</v>
      </c>
      <c r="BQ83" s="25">
        <v>9223.8464000000004</v>
      </c>
      <c r="BR83" s="8">
        <v>1520</v>
      </c>
      <c r="BS83" s="8">
        <v>380</v>
      </c>
      <c r="BT83" s="8">
        <v>6.9619462644859395E-2</v>
      </c>
    </row>
    <row r="84" spans="1:72" s="1" customFormat="1" hidden="1" x14ac:dyDescent="0.25">
      <c r="A84" s="1">
        <v>590</v>
      </c>
      <c r="B84" s="25">
        <v>824.08660944243502</v>
      </c>
      <c r="C84" s="25">
        <v>1603.6</v>
      </c>
      <c r="D84" s="8">
        <v>2000</v>
      </c>
      <c r="E84" s="8">
        <v>8000</v>
      </c>
      <c r="F84" s="8">
        <v>0</v>
      </c>
      <c r="G84" s="8">
        <v>0</v>
      </c>
      <c r="H84" s="9">
        <f>SUM(BG84:BI84)/(BK84*1000000)</f>
        <v>1</v>
      </c>
      <c r="I84" s="10">
        <v>80.936073059360695</v>
      </c>
      <c r="J84" s="19">
        <v>57.196831383188197</v>
      </c>
      <c r="K84" s="18">
        <f>(P84*BG84+U84*BH84+AP84*BI84+AN84*BJ84)/(BK84*(1000000))</f>
        <v>57.358590755188651</v>
      </c>
      <c r="L84" s="18">
        <f>(T84*BG84+Y84*BH84+AT84*BI84+AO84*BJ84)/(BK84*(1000000))</f>
        <v>74.828741178604758</v>
      </c>
      <c r="M84" s="18">
        <f>L84/K84</f>
        <v>1.3045777483965775</v>
      </c>
      <c r="N84" s="18">
        <f>J84*M84</f>
        <v>74.617713501298354</v>
      </c>
      <c r="O84" s="10">
        <v>90.305696213396104</v>
      </c>
      <c r="P84" s="19">
        <v>74.860883512826106</v>
      </c>
      <c r="Q84" s="19">
        <f>P84-S84</f>
        <v>69.271242499402604</v>
      </c>
      <c r="R84" s="18">
        <f>Q84*solar_capex_adj</f>
        <v>92.361656665870129</v>
      </c>
      <c r="S84" s="19">
        <v>5.5896410134235026</v>
      </c>
      <c r="T84" s="18">
        <f>R84+S84</f>
        <v>97.951297679293631</v>
      </c>
      <c r="U84" s="19">
        <v>33.963463875106001</v>
      </c>
      <c r="V84" s="19">
        <f>U84-X84</f>
        <v>28.161554384396698</v>
      </c>
      <c r="W84" s="18">
        <f>V84*wind_capex_adj</f>
        <v>46.935923973994498</v>
      </c>
      <c r="X84" s="19">
        <v>5.8019094907093027</v>
      </c>
      <c r="Y84" s="18">
        <f>W84+X84</f>
        <v>52.737833464703797</v>
      </c>
      <c r="Z84" s="19">
        <v>0</v>
      </c>
      <c r="AA84" s="19">
        <f>Z84-AC84-AD84</f>
        <v>0</v>
      </c>
      <c r="AB84" s="18">
        <f>AA84*hdgt_capex_adj</f>
        <v>0</v>
      </c>
      <c r="AC84" s="19">
        <v>0</v>
      </c>
      <c r="AD84" s="19">
        <v>0</v>
      </c>
      <c r="AE84" s="18">
        <f>AD84*fuel_adj</f>
        <v>0</v>
      </c>
      <c r="AF84" s="18">
        <f>AB84+AC84+AE84</f>
        <v>0</v>
      </c>
      <c r="AG84" s="19">
        <v>0</v>
      </c>
      <c r="AH84" s="19">
        <f>AG84-AJ84-AK84</f>
        <v>0</v>
      </c>
      <c r="AI84" s="18">
        <f>AH84*aero_capex_adj</f>
        <v>0</v>
      </c>
      <c r="AJ84" s="19">
        <v>0</v>
      </c>
      <c r="AK84" s="19">
        <v>0</v>
      </c>
      <c r="AL84" s="18">
        <f>AK84*fuel_adj</f>
        <v>0</v>
      </c>
      <c r="AM84" s="18">
        <f>AI84+AJ84+AL84</f>
        <v>0</v>
      </c>
      <c r="AN84" s="18">
        <f>IF(F84=0, 0, IF(F84=3, Z84, (Z84*F84*384+AG84*G84*32)/(F84*384+G84*32)))</f>
        <v>0</v>
      </c>
      <c r="AO84" s="18">
        <f>IF(F84=0, 0, IF(F84=3, AF84, (AF84*F84*384+AM84*G84*32)/(F84*384+G84*32)))</f>
        <v>0</v>
      </c>
      <c r="AP84" s="19">
        <v>193.69957976148399</v>
      </c>
      <c r="AQ84" s="19">
        <f>AP84-AS84</f>
        <v>157.19678385511901</v>
      </c>
      <c r="AR84" s="18">
        <f>AQ84*bess_capex_adj</f>
        <v>157.19678385511901</v>
      </c>
      <c r="AS84" s="19">
        <v>36.50279590636498</v>
      </c>
      <c r="AT84" s="18">
        <f>AR84+AS84</f>
        <v>193.69957976148399</v>
      </c>
      <c r="AU84" s="19">
        <v>4834.5215385430602</v>
      </c>
      <c r="AV84" s="19"/>
      <c r="AW84" s="19">
        <v>992.15347894750903</v>
      </c>
      <c r="AX84" s="18">
        <f>AW84*solar_capex_adj</f>
        <v>1322.8713052633452</v>
      </c>
      <c r="AY84" s="19">
        <v>1930.6433336135401</v>
      </c>
      <c r="AZ84" s="18">
        <f>AY84*wind_capex_adj</f>
        <v>3217.7388893559005</v>
      </c>
      <c r="BA84" s="19">
        <v>0</v>
      </c>
      <c r="BB84" s="18">
        <f>BA84*hdgt_capex_adj</f>
        <v>0</v>
      </c>
      <c r="BC84" s="19">
        <v>0</v>
      </c>
      <c r="BD84" s="18">
        <f>BC84*aero_capex_adj</f>
        <v>0</v>
      </c>
      <c r="BE84" s="19">
        <v>1911.7247259820101</v>
      </c>
      <c r="BF84" s="18">
        <f>BE84*bess_capex_adj</f>
        <v>1911.7247259820101</v>
      </c>
      <c r="BG84" s="8">
        <v>1253443168.7177</v>
      </c>
      <c r="BH84" s="8">
        <v>5819634926.7888603</v>
      </c>
      <c r="BI84" s="8">
        <v>837700892.78693902</v>
      </c>
      <c r="BJ84" s="8">
        <v>0</v>
      </c>
      <c r="BK84" s="8">
        <f>SUM(BG84:BJ84)/1000000</f>
        <v>7910.7789882934994</v>
      </c>
      <c r="BL84" s="8">
        <v>11.955467810644899</v>
      </c>
      <c r="BM84" s="10">
        <f>0.815*BJ84/(BK84*1000)</f>
        <v>0</v>
      </c>
      <c r="BN84" s="25">
        <v>1112.51692274728</v>
      </c>
      <c r="BO84" s="8">
        <v>422</v>
      </c>
      <c r="BP84" s="8">
        <v>6080</v>
      </c>
      <c r="BQ84" s="25">
        <v>9223.8464000000004</v>
      </c>
      <c r="BR84" s="8">
        <v>1520</v>
      </c>
      <c r="BS84" s="8">
        <v>380</v>
      </c>
      <c r="BT84" s="8">
        <v>0.26073465592506101</v>
      </c>
    </row>
    <row r="85" spans="1:72" s="1" customFormat="1" hidden="1" x14ac:dyDescent="0.25">
      <c r="A85" s="1">
        <v>551</v>
      </c>
      <c r="B85" s="25">
        <v>1442.15156652426</v>
      </c>
      <c r="C85" s="25">
        <v>1003.19999999999</v>
      </c>
      <c r="D85" s="8">
        <v>2000</v>
      </c>
      <c r="E85" s="8">
        <v>8000</v>
      </c>
      <c r="F85" s="8">
        <v>0</v>
      </c>
      <c r="G85" s="8">
        <v>0</v>
      </c>
      <c r="H85" s="9">
        <f>SUM(BG85:BI85)/(BK85*1000000)</f>
        <v>1</v>
      </c>
      <c r="I85" s="10">
        <v>68.801369863013605</v>
      </c>
      <c r="J85" s="19">
        <v>59.816783795977599</v>
      </c>
      <c r="K85" s="18">
        <f>(P85*BG85+U85*BH85+AP85*BI85+AN85*BJ85)/(BK85*(1000000))</f>
        <v>60.76659535239687</v>
      </c>
      <c r="L85" s="18">
        <f>(T85*BG85+Y85*BH85+AT85*BI85+AO85*BJ85)/(BK85*(1000000))</f>
        <v>76.398661402546566</v>
      </c>
      <c r="M85" s="18">
        <f>L85/K85</f>
        <v>1.2572476861587591</v>
      </c>
      <c r="N85" s="18">
        <f>J85*M85</f>
        <v>75.204513020951595</v>
      </c>
      <c r="O85" s="10">
        <v>86.179426820367695</v>
      </c>
      <c r="P85" s="19">
        <v>77.223718649544196</v>
      </c>
      <c r="Q85" s="19">
        <f>P85-S85</f>
        <v>71.457348796446794</v>
      </c>
      <c r="R85" s="18">
        <f>Q85*solar_capex_adj</f>
        <v>95.276465061929059</v>
      </c>
      <c r="S85" s="19">
        <v>5.7663698530974017</v>
      </c>
      <c r="T85" s="18">
        <f>R85+S85</f>
        <v>101.04283491502646</v>
      </c>
      <c r="U85" s="19">
        <v>28.105814837191001</v>
      </c>
      <c r="V85" s="19">
        <f>U85-X85</f>
        <v>23.304329603084199</v>
      </c>
      <c r="W85" s="18">
        <f>V85*wind_capex_adj</f>
        <v>38.840549338473664</v>
      </c>
      <c r="X85" s="19">
        <v>4.8014852341068028</v>
      </c>
      <c r="Y85" s="18">
        <f>W85+X85</f>
        <v>43.642034572580471</v>
      </c>
      <c r="Z85" s="19">
        <v>0</v>
      </c>
      <c r="AA85" s="19">
        <f>Z85-AC85-AD85</f>
        <v>0</v>
      </c>
      <c r="AB85" s="18">
        <f>AA85*hdgt_capex_adj</f>
        <v>0</v>
      </c>
      <c r="AC85" s="19">
        <v>0</v>
      </c>
      <c r="AD85" s="19">
        <v>0</v>
      </c>
      <c r="AE85" s="18">
        <f>AD85*fuel_adj</f>
        <v>0</v>
      </c>
      <c r="AF85" s="18">
        <f>AB85+AC85+AE85</f>
        <v>0</v>
      </c>
      <c r="AG85" s="19">
        <v>0</v>
      </c>
      <c r="AH85" s="19">
        <f>AG85-AJ85-AK85</f>
        <v>0</v>
      </c>
      <c r="AI85" s="18">
        <f>AH85*aero_capex_adj</f>
        <v>0</v>
      </c>
      <c r="AJ85" s="19">
        <v>0</v>
      </c>
      <c r="AK85" s="19">
        <v>0</v>
      </c>
      <c r="AL85" s="18">
        <f>AK85*fuel_adj</f>
        <v>0</v>
      </c>
      <c r="AM85" s="18">
        <f>AI85+AJ85+AL85</f>
        <v>0</v>
      </c>
      <c r="AN85" s="18">
        <f>IF(F85=0, 0, IF(F85=3, Z85, (Z85*F85*384+AG85*G85*32)/(F85*384+G85*32)))</f>
        <v>0</v>
      </c>
      <c r="AO85" s="18">
        <f>IF(F85=0, 0, IF(F85=3, AF85, (AF85*F85*384+AM85*G85*32)/(F85*384+G85*32)))</f>
        <v>0</v>
      </c>
      <c r="AP85" s="19">
        <v>163.471914189937</v>
      </c>
      <c r="AQ85" s="19">
        <f>AP85-AS85</f>
        <v>133.04298873853199</v>
      </c>
      <c r="AR85" s="18">
        <f>AQ85*bess_capex_adj</f>
        <v>133.04298873853199</v>
      </c>
      <c r="AS85" s="19">
        <v>30.428925451405007</v>
      </c>
      <c r="AT85" s="18">
        <f>AR85+AS85</f>
        <v>163.471914189937</v>
      </c>
      <c r="AU85" s="19">
        <v>4855.5134747315697</v>
      </c>
      <c r="AV85" s="19"/>
      <c r="AW85" s="19">
        <v>1736.17001811004</v>
      </c>
      <c r="AX85" s="18">
        <f>AW85*solar_capex_adj</f>
        <v>2314.8933574800531</v>
      </c>
      <c r="AY85" s="19">
        <v>1207.7272615427801</v>
      </c>
      <c r="AZ85" s="18">
        <f>AY85*wind_capex_adj</f>
        <v>2012.8787692379669</v>
      </c>
      <c r="BA85" s="19">
        <v>0</v>
      </c>
      <c r="BB85" s="18">
        <f>BA85*hdgt_capex_adj</f>
        <v>0</v>
      </c>
      <c r="BC85" s="19">
        <v>0</v>
      </c>
      <c r="BD85" s="18">
        <f>BC85*aero_capex_adj</f>
        <v>0</v>
      </c>
      <c r="BE85" s="19">
        <v>1911.61619507874</v>
      </c>
      <c r="BF85" s="18">
        <f>BE85*bess_capex_adj</f>
        <v>1911.61619507874</v>
      </c>
      <c r="BG85" s="8">
        <v>2084911138.2999799</v>
      </c>
      <c r="BH85" s="8">
        <v>4399441735.2642202</v>
      </c>
      <c r="BI85" s="8">
        <v>1064964915.89999</v>
      </c>
      <c r="BJ85" s="8">
        <v>0</v>
      </c>
      <c r="BK85" s="8">
        <f>SUM(BG85:BJ85)/1000000</f>
        <v>7549.3177894641904</v>
      </c>
      <c r="BL85" s="8">
        <v>4.4369001826087304</v>
      </c>
      <c r="BM85" s="10">
        <f>0.815*BJ85/(BK85*1000)</f>
        <v>0</v>
      </c>
      <c r="BN85" s="25">
        <v>1946.90461480775</v>
      </c>
      <c r="BO85" s="8">
        <v>264</v>
      </c>
      <c r="BP85" s="8">
        <v>6080</v>
      </c>
      <c r="BQ85" s="25">
        <v>9223.8464000000004</v>
      </c>
      <c r="BR85" s="8">
        <v>1520</v>
      </c>
      <c r="BS85" s="8">
        <v>380</v>
      </c>
      <c r="BT85" s="8">
        <v>0.330007022247299</v>
      </c>
    </row>
    <row r="86" spans="1:72" s="1" customFormat="1" hidden="1" x14ac:dyDescent="0.25">
      <c r="A86" s="1">
        <v>108</v>
      </c>
      <c r="B86" s="24">
        <v>1854.19487124548</v>
      </c>
      <c r="C86" s="24">
        <v>402.79999999999899</v>
      </c>
      <c r="D86" s="1">
        <v>1000</v>
      </c>
      <c r="E86" s="1">
        <v>4000</v>
      </c>
      <c r="F86" s="1">
        <v>0</v>
      </c>
      <c r="G86" s="1">
        <v>0</v>
      </c>
      <c r="H86" s="2">
        <f>SUM(BG86:BI86)/(BK86*1000000)</f>
        <v>1</v>
      </c>
      <c r="I86" s="3">
        <v>45.422374429223701</v>
      </c>
      <c r="J86" s="18">
        <v>59.405631716851502</v>
      </c>
      <c r="K86" s="18">
        <f>(P86*BG86+U86*BH86+AP86*BI86+AN86*BJ86)/(BK86*(1000000))</f>
        <v>59.706225761771869</v>
      </c>
      <c r="L86" s="18">
        <f>(T86*BG86+Y86*BH86+AT86*BI86+AO86*BJ86)/(BK86*(1000000))</f>
        <v>75.657619560841141</v>
      </c>
      <c r="M86" s="18">
        <f>L86/K86</f>
        <v>1.267164664916443</v>
      </c>
      <c r="N86" s="18">
        <f>J86*M86</f>
        <v>75.276717408633758</v>
      </c>
      <c r="O86" s="3">
        <v>65.505835867064405</v>
      </c>
      <c r="P86" s="18">
        <v>71.7073550610761</v>
      </c>
      <c r="Q86" s="18">
        <f>P86-S86</f>
        <v>66.368305810394006</v>
      </c>
      <c r="R86" s="18">
        <f>Q86*solar_capex_adj</f>
        <v>88.491074413858669</v>
      </c>
      <c r="S86" s="18">
        <v>5.3390492506820948</v>
      </c>
      <c r="T86" s="18">
        <f>R86+S86</f>
        <v>93.830123664540764</v>
      </c>
      <c r="U86" s="18">
        <v>28.151480934399402</v>
      </c>
      <c r="V86" s="18">
        <f>U86-X86</f>
        <v>23.354599282325001</v>
      </c>
      <c r="W86" s="18">
        <f>V86*wind_capex_adj</f>
        <v>38.924332137208339</v>
      </c>
      <c r="X86" s="18">
        <v>4.7968816520744006</v>
      </c>
      <c r="Y86" s="18">
        <f>W86+X86</f>
        <v>43.721213789282743</v>
      </c>
      <c r="Z86" s="18">
        <v>0</v>
      </c>
      <c r="AA86" s="18">
        <f>Z86-AC86-AD86</f>
        <v>0</v>
      </c>
      <c r="AB86" s="18">
        <f>AA86*hdgt_capex_adj</f>
        <v>0</v>
      </c>
      <c r="AC86" s="18">
        <v>0</v>
      </c>
      <c r="AD86" s="18">
        <v>0</v>
      </c>
      <c r="AE86" s="18">
        <f>AD86*fuel_adj</f>
        <v>0</v>
      </c>
      <c r="AF86" s="18">
        <f>AB86+AC86+AE86</f>
        <v>0</v>
      </c>
      <c r="AG86" s="18">
        <v>0</v>
      </c>
      <c r="AH86" s="18">
        <f>AG86-AJ86-AK86</f>
        <v>0</v>
      </c>
      <c r="AI86" s="18">
        <f>AH86*aero_capex_adj</f>
        <v>0</v>
      </c>
      <c r="AJ86" s="18">
        <v>0</v>
      </c>
      <c r="AK86" s="18">
        <v>0</v>
      </c>
      <c r="AL86" s="18">
        <f>AK86*fuel_adj</f>
        <v>0</v>
      </c>
      <c r="AM86" s="18">
        <f>AI86+AJ86+AL86</f>
        <v>0</v>
      </c>
      <c r="AN86" s="18">
        <f>IF(F86=0, 0, IF(F86=3, Z86, (Z86*F86*384+AG86*G86*32)/(F86*384+G86*32)))</f>
        <v>0</v>
      </c>
      <c r="AO86" s="18">
        <f>IF(F86=0, 0, IF(F86=3, AF86, (AF86*F86*384+AM86*G86*32)/(F86*384+G86*32)))</f>
        <v>0</v>
      </c>
      <c r="AP86" s="18">
        <v>79.267980664946606</v>
      </c>
      <c r="AQ86" s="18">
        <f>AP86-AS86</f>
        <v>64.186180048106195</v>
      </c>
      <c r="AR86" s="18">
        <f>AQ86*bess_capex_adj</f>
        <v>64.186180048106195</v>
      </c>
      <c r="AS86" s="18">
        <v>15.081800616840411</v>
      </c>
      <c r="AT86" s="18">
        <f>AR86+AS86</f>
        <v>79.267980664946606</v>
      </c>
      <c r="AU86" s="18">
        <v>3683.7032482087302</v>
      </c>
      <c r="AV86" s="18"/>
      <c r="AW86" s="18">
        <v>2239.18059291585</v>
      </c>
      <c r="AX86" s="18">
        <f>AW86*solar_capex_adj</f>
        <v>2985.5741238877999</v>
      </c>
      <c r="AY86" s="18">
        <v>486.43319902004902</v>
      </c>
      <c r="AZ86" s="18">
        <f>AY86*wind_capex_adj</f>
        <v>810.72199836674838</v>
      </c>
      <c r="BA86" s="18">
        <v>0</v>
      </c>
      <c r="BB86" s="18">
        <f>BA86*hdgt_capex_adj</f>
        <v>0</v>
      </c>
      <c r="BC86" s="18">
        <v>0</v>
      </c>
      <c r="BD86" s="18">
        <f>BC86*aero_capex_adj</f>
        <v>0</v>
      </c>
      <c r="BE86" s="18">
        <v>958.08945627282401</v>
      </c>
      <c r="BF86" s="18">
        <f>BE86*bess_capex_adj</f>
        <v>958.08945627282401</v>
      </c>
      <c r="BG86" s="1">
        <v>2893212457.6935701</v>
      </c>
      <c r="BH86" s="1">
        <v>1768058102.04827</v>
      </c>
      <c r="BI86" s="1">
        <v>1077040662.21298</v>
      </c>
      <c r="BJ86" s="1">
        <v>0</v>
      </c>
      <c r="BK86" s="1">
        <f>SUM(BG86:BJ86)/1000000</f>
        <v>5738.3112219548202</v>
      </c>
      <c r="BL86" s="1">
        <v>9.1372151015542702</v>
      </c>
      <c r="BM86" s="3">
        <f>0.815*BJ86/(BK86*1000)</f>
        <v>0</v>
      </c>
      <c r="BN86" s="24">
        <v>2503.1630761813899</v>
      </c>
      <c r="BO86" s="1">
        <v>106</v>
      </c>
      <c r="BP86" s="1">
        <v>3040</v>
      </c>
      <c r="BQ86" s="24">
        <v>4611.9232000000002</v>
      </c>
      <c r="BR86" s="1">
        <v>760</v>
      </c>
      <c r="BS86" s="1">
        <v>190</v>
      </c>
      <c r="BT86" s="1">
        <v>0.66372506379938701</v>
      </c>
    </row>
    <row r="87" spans="1:72" s="1" customFormat="1" hidden="1" x14ac:dyDescent="0.25">
      <c r="A87" s="1">
        <v>546</v>
      </c>
      <c r="B87" s="25">
        <v>412.043304721217</v>
      </c>
      <c r="C87" s="25">
        <v>1003.19999999999</v>
      </c>
      <c r="D87" s="8">
        <v>2000</v>
      </c>
      <c r="E87" s="8">
        <v>8000</v>
      </c>
      <c r="F87" s="8">
        <v>0</v>
      </c>
      <c r="G87" s="8">
        <v>0</v>
      </c>
      <c r="H87" s="9">
        <f>SUM(BG87:BI87)/(BK87*1000000)</f>
        <v>1</v>
      </c>
      <c r="I87" s="10">
        <v>14.2922374429223</v>
      </c>
      <c r="J87" s="19">
        <v>60.8046129829156</v>
      </c>
      <c r="K87" s="18">
        <f>(P87*BG87+U87*BH87+AP87*BI87+AN87*BJ87)/(BK87*(1000000))</f>
        <v>63.615024491315239</v>
      </c>
      <c r="L87" s="18">
        <f>(T87*BG87+Y87*BH87+AT87*BI87+AO87*BJ87)/(BK87*(1000000))</f>
        <v>79.018534130635928</v>
      </c>
      <c r="M87" s="18">
        <f>L87/K87</f>
        <v>1.2421363469163418</v>
      </c>
      <c r="N87" s="18">
        <f>J87*M87</f>
        <v>75.527619846260748</v>
      </c>
      <c r="O87" s="10">
        <v>61.704817833459003</v>
      </c>
      <c r="P87" s="19">
        <v>51.281832871269302</v>
      </c>
      <c r="Q87" s="19">
        <f>P87-S87</f>
        <v>47.468845300024803</v>
      </c>
      <c r="R87" s="18">
        <f>Q87*solar_capex_adj</f>
        <v>63.291793733366404</v>
      </c>
      <c r="S87" s="19">
        <v>3.8129875712444985</v>
      </c>
      <c r="T87" s="18">
        <f>R87+S87</f>
        <v>67.104781304610896</v>
      </c>
      <c r="U87" s="19">
        <v>28.3123773996764</v>
      </c>
      <c r="V87" s="19">
        <f>U87-X87</f>
        <v>23.4940344176567</v>
      </c>
      <c r="W87" s="18">
        <f>V87*wind_capex_adj</f>
        <v>39.156724029427835</v>
      </c>
      <c r="X87" s="19">
        <v>4.8183429820197006</v>
      </c>
      <c r="Y87" s="18">
        <f>W87+X87</f>
        <v>43.975067011447535</v>
      </c>
      <c r="Z87" s="19">
        <v>0</v>
      </c>
      <c r="AA87" s="19">
        <f>Z87-AC87-AD87</f>
        <v>0</v>
      </c>
      <c r="AB87" s="18">
        <f>AA87*hdgt_capex_adj</f>
        <v>0</v>
      </c>
      <c r="AC87" s="19">
        <v>0</v>
      </c>
      <c r="AD87" s="19">
        <v>0</v>
      </c>
      <c r="AE87" s="18">
        <f>AD87*fuel_adj</f>
        <v>0</v>
      </c>
      <c r="AF87" s="18">
        <f>AB87+AC87+AE87</f>
        <v>0</v>
      </c>
      <c r="AG87" s="19">
        <v>0</v>
      </c>
      <c r="AH87" s="19">
        <f>AG87-AJ87-AK87</f>
        <v>0</v>
      </c>
      <c r="AI87" s="18">
        <f>AH87*aero_capex_adj</f>
        <v>0</v>
      </c>
      <c r="AJ87" s="19">
        <v>0</v>
      </c>
      <c r="AK87" s="19">
        <v>0</v>
      </c>
      <c r="AL87" s="18">
        <f>AK87*fuel_adj</f>
        <v>0</v>
      </c>
      <c r="AM87" s="18">
        <f>AI87+AJ87+AL87</f>
        <v>0</v>
      </c>
      <c r="AN87" s="18">
        <f>IF(F87=0, 0, IF(F87=3, Z87, (Z87*F87*384+AG87*G87*32)/(F87*384+G87*32)))</f>
        <v>0</v>
      </c>
      <c r="AO87" s="18">
        <f>IF(F87=0, 0, IF(F87=3, AF87, (AF87*F87*384+AM87*G87*32)/(F87*384+G87*32)))</f>
        <v>0</v>
      </c>
      <c r="AP87" s="19">
        <v>1743.69364564136</v>
      </c>
      <c r="AQ87" s="19">
        <f>AP87-AS87</f>
        <v>1404.5733023067901</v>
      </c>
      <c r="AR87" s="18">
        <f>AQ87*bess_capex_adj</f>
        <v>1404.5733023067901</v>
      </c>
      <c r="AS87" s="19">
        <v>339.12034333456995</v>
      </c>
      <c r="AT87" s="18">
        <f>AR87+AS87</f>
        <v>1743.69364564136</v>
      </c>
      <c r="AU87" s="19">
        <v>3632.0705012677299</v>
      </c>
      <c r="AV87" s="19"/>
      <c r="AW87" s="19">
        <v>498.33693987213002</v>
      </c>
      <c r="AX87" s="18">
        <f>AW87*solar_capex_adj</f>
        <v>664.44925316284002</v>
      </c>
      <c r="AY87" s="19">
        <v>1213.2987294089501</v>
      </c>
      <c r="AZ87" s="18">
        <f>AY87*wind_capex_adj</f>
        <v>2022.1645490149169</v>
      </c>
      <c r="BA87" s="19">
        <v>0</v>
      </c>
      <c r="BB87" s="18">
        <f>BA87*hdgt_capex_adj</f>
        <v>0</v>
      </c>
      <c r="BC87" s="19">
        <v>0</v>
      </c>
      <c r="BD87" s="18">
        <f>BC87*aero_capex_adj</f>
        <v>0</v>
      </c>
      <c r="BE87" s="19">
        <v>1920.4348319866399</v>
      </c>
      <c r="BF87" s="18">
        <f>BE87*bess_capex_adj</f>
        <v>1920.4348319866399</v>
      </c>
      <c r="BG87" s="8">
        <v>922726231.862378</v>
      </c>
      <c r="BH87" s="8">
        <v>4383729127.5038204</v>
      </c>
      <c r="BI87" s="8">
        <v>98886682.844807997</v>
      </c>
      <c r="BJ87" s="8">
        <v>0</v>
      </c>
      <c r="BK87" s="8">
        <f>SUM(BG87:BJ87)/1000000</f>
        <v>5405.3420422110057</v>
      </c>
      <c r="BL87" s="8">
        <v>0.13732449554531401</v>
      </c>
      <c r="BM87" s="10">
        <f>0.815*BJ87/(BK87*1000)</f>
        <v>0</v>
      </c>
      <c r="BN87" s="25">
        <v>556.25846137364397</v>
      </c>
      <c r="BO87" s="8">
        <v>264</v>
      </c>
      <c r="BP87" s="8">
        <v>6080</v>
      </c>
      <c r="BQ87" s="25">
        <v>9223.8464000000004</v>
      </c>
      <c r="BR87" s="8">
        <v>1520</v>
      </c>
      <c r="BS87" s="8">
        <v>380</v>
      </c>
      <c r="BT87" s="8">
        <v>3.0473815570121299E-2</v>
      </c>
    </row>
    <row r="88" spans="1:72" s="1" customFormat="1" hidden="1" x14ac:dyDescent="0.25">
      <c r="A88" s="1">
        <v>601</v>
      </c>
      <c r="B88" s="25">
        <v>618.06495708182604</v>
      </c>
      <c r="C88" s="25">
        <v>1801.19999999999</v>
      </c>
      <c r="D88" s="8">
        <v>2000</v>
      </c>
      <c r="E88" s="8">
        <v>8000</v>
      </c>
      <c r="F88" s="8">
        <v>0</v>
      </c>
      <c r="G88" s="8">
        <v>0</v>
      </c>
      <c r="H88" s="9">
        <f>SUM(BG88:BI88)/(BK88*1000000)</f>
        <v>1</v>
      </c>
      <c r="I88" s="10">
        <v>82.146118721461093</v>
      </c>
      <c r="J88" s="19">
        <v>57.320256485050002</v>
      </c>
      <c r="K88" s="18">
        <f>(P88*BG88+U88*BH88+AP88*BI88+AN88*BJ88)/(BK88*(1000000))</f>
        <v>57.418470170511071</v>
      </c>
      <c r="L88" s="18">
        <f>(T88*BG88+Y88*BH88+AT88*BI88+AO88*BJ88)/(BK88*(1000000))</f>
        <v>75.694193371269336</v>
      </c>
      <c r="M88" s="18">
        <f>L88/K88</f>
        <v>1.3182899709185267</v>
      </c>
      <c r="N88" s="18">
        <f>J88*M88</f>
        <v>75.564719254719066</v>
      </c>
      <c r="O88" s="10">
        <v>90.265821058622905</v>
      </c>
      <c r="P88" s="19">
        <v>74.644012041582499</v>
      </c>
      <c r="Q88" s="19">
        <f>P88-S88</f>
        <v>69.070704778200295</v>
      </c>
      <c r="R88" s="18">
        <f>Q88*solar_capex_adj</f>
        <v>92.094273037600388</v>
      </c>
      <c r="S88" s="19">
        <v>5.5733072633822047</v>
      </c>
      <c r="T88" s="18">
        <f>R88+S88</f>
        <v>97.667580300982593</v>
      </c>
      <c r="U88" s="19">
        <v>36.864934661545902</v>
      </c>
      <c r="V88" s="19">
        <f>U88-X88</f>
        <v>30.567515170535501</v>
      </c>
      <c r="W88" s="18">
        <f>V88*wind_capex_adj</f>
        <v>50.945858617559168</v>
      </c>
      <c r="X88" s="19">
        <v>6.2974194910104018</v>
      </c>
      <c r="Y88" s="18">
        <f>W88+X88</f>
        <v>57.243278108569569</v>
      </c>
      <c r="Z88" s="19">
        <v>0</v>
      </c>
      <c r="AA88" s="19">
        <f>Z88-AC88-AD88</f>
        <v>0</v>
      </c>
      <c r="AB88" s="18">
        <f>AA88*hdgt_capex_adj</f>
        <v>0</v>
      </c>
      <c r="AC88" s="19">
        <v>0</v>
      </c>
      <c r="AD88" s="19">
        <v>0</v>
      </c>
      <c r="AE88" s="18">
        <f>AD88*fuel_adj</f>
        <v>0</v>
      </c>
      <c r="AF88" s="18">
        <f>AB88+AC88+AE88</f>
        <v>0</v>
      </c>
      <c r="AG88" s="19">
        <v>0</v>
      </c>
      <c r="AH88" s="19">
        <f>AG88-AJ88-AK88</f>
        <v>0</v>
      </c>
      <c r="AI88" s="18">
        <f>AH88*aero_capex_adj</f>
        <v>0</v>
      </c>
      <c r="AJ88" s="19">
        <v>0</v>
      </c>
      <c r="AK88" s="19">
        <v>0</v>
      </c>
      <c r="AL88" s="18">
        <f>AK88*fuel_adj</f>
        <v>0</v>
      </c>
      <c r="AM88" s="18">
        <f>AI88+AJ88+AL88</f>
        <v>0</v>
      </c>
      <c r="AN88" s="18">
        <f>IF(F88=0, 0, IF(F88=3, Z88, (Z88*F88*384+AG88*G88*32)/(F88*384+G88*32)))</f>
        <v>0</v>
      </c>
      <c r="AO88" s="18">
        <f>IF(F88=0, 0, IF(F88=3, AF88, (AF88*F88*384+AM88*G88*32)/(F88*384+G88*32)))</f>
        <v>0</v>
      </c>
      <c r="AP88" s="19">
        <v>171.92061535363399</v>
      </c>
      <c r="AQ88" s="19">
        <f>AP88-AS88</f>
        <v>139.45164379247299</v>
      </c>
      <c r="AR88" s="18">
        <f>AQ88*bess_capex_adj</f>
        <v>139.45164379247299</v>
      </c>
      <c r="AS88" s="19">
        <v>32.468971561160998</v>
      </c>
      <c r="AT88" s="18">
        <f>AR88+AS88</f>
        <v>171.92061535363399</v>
      </c>
      <c r="AU88" s="19">
        <v>4824.5138728004604</v>
      </c>
      <c r="AV88" s="19"/>
      <c r="AW88" s="19">
        <v>744.13539576000403</v>
      </c>
      <c r="AX88" s="18">
        <f>AW88*solar_capex_adj</f>
        <v>992.1805276800053</v>
      </c>
      <c r="AY88" s="19">
        <v>2168.6016323774002</v>
      </c>
      <c r="AZ88" s="18">
        <f>AY88*wind_capex_adj</f>
        <v>3614.3360539623336</v>
      </c>
      <c r="BA88" s="19">
        <v>0</v>
      </c>
      <c r="BB88" s="18">
        <f>BA88*hdgt_capex_adj</f>
        <v>0</v>
      </c>
      <c r="BC88" s="19">
        <v>0</v>
      </c>
      <c r="BD88" s="18">
        <f>BC88*aero_capex_adj</f>
        <v>0</v>
      </c>
      <c r="BE88" s="19">
        <v>1911.77684466306</v>
      </c>
      <c r="BF88" s="18">
        <f>BE88*bess_capex_adj</f>
        <v>1911.77684466306</v>
      </c>
      <c r="BG88" s="8">
        <v>946214612.92890203</v>
      </c>
      <c r="BH88" s="8">
        <v>6022380200.8219404</v>
      </c>
      <c r="BI88" s="8">
        <v>938691110.98451698</v>
      </c>
      <c r="BJ88" s="8">
        <v>0</v>
      </c>
      <c r="BK88" s="8">
        <f>SUM(BG88:BJ88)/1000000</f>
        <v>7907.285924735359</v>
      </c>
      <c r="BL88" s="8">
        <v>15.133657958302299</v>
      </c>
      <c r="BM88" s="10">
        <f>0.815*BJ88/(BK88*1000)</f>
        <v>0</v>
      </c>
      <c r="BN88" s="25">
        <v>834.38769206046595</v>
      </c>
      <c r="BO88" s="8">
        <v>474</v>
      </c>
      <c r="BP88" s="8">
        <v>6080</v>
      </c>
      <c r="BQ88" s="25">
        <v>9223.8464000000004</v>
      </c>
      <c r="BR88" s="8">
        <v>1520</v>
      </c>
      <c r="BS88" s="8">
        <v>380</v>
      </c>
      <c r="BT88" s="8">
        <v>0.29185543226216598</v>
      </c>
    </row>
    <row r="89" spans="1:72" s="1" customFormat="1" hidden="1" x14ac:dyDescent="0.25">
      <c r="A89" s="1">
        <v>92</v>
      </c>
      <c r="B89" s="24">
        <v>2060.21652360608</v>
      </c>
      <c r="C89" s="24">
        <v>600.4</v>
      </c>
      <c r="D89" s="1">
        <v>1000</v>
      </c>
      <c r="E89" s="1">
        <v>4000</v>
      </c>
      <c r="F89" s="1">
        <v>0</v>
      </c>
      <c r="G89" s="1">
        <v>0</v>
      </c>
      <c r="H89" s="2">
        <f>SUM(BG89:BI89)/(BK89*1000000)</f>
        <v>1</v>
      </c>
      <c r="I89" s="3">
        <v>55.3196347031963</v>
      </c>
      <c r="J89" s="18">
        <v>58.746367300332601</v>
      </c>
      <c r="K89" s="18">
        <f>(P89*BG89+U89*BH89+AP89*BI89+AN89*BJ89)/(BK89*(1000000))</f>
        <v>58.944206004156875</v>
      </c>
      <c r="L89" s="18">
        <f>(T89*BG89+Y89*BH89+AT89*BI89+AO89*BJ89)/(BK89*(1000000))</f>
        <v>75.898295486332387</v>
      </c>
      <c r="M89" s="18">
        <f>L89/K89</f>
        <v>1.287629448787212</v>
      </c>
      <c r="N89" s="18">
        <f>J89*M89</f>
        <v>75.643552545178366</v>
      </c>
      <c r="O89" s="3">
        <v>75.298729506619196</v>
      </c>
      <c r="P89" s="18">
        <v>83.535745888535601</v>
      </c>
      <c r="Q89" s="18">
        <f>P89-S89</f>
        <v>77.305513433374401</v>
      </c>
      <c r="R89" s="18">
        <f>Q89*solar_capex_adj</f>
        <v>103.07401791116587</v>
      </c>
      <c r="S89" s="18">
        <v>6.2302324551612003</v>
      </c>
      <c r="T89" s="18">
        <f>R89+S89</f>
        <v>109.30425036632707</v>
      </c>
      <c r="U89" s="18">
        <v>28.111315990710501</v>
      </c>
      <c r="V89" s="18">
        <f>U89-X89</f>
        <v>23.3140399740406</v>
      </c>
      <c r="W89" s="18">
        <f>V89*wind_capex_adj</f>
        <v>38.856733290067666</v>
      </c>
      <c r="X89" s="18">
        <v>4.7972760166699011</v>
      </c>
      <c r="Y89" s="18">
        <f>W89+X89</f>
        <v>43.654009306737564</v>
      </c>
      <c r="Z89" s="18">
        <v>0</v>
      </c>
      <c r="AA89" s="18">
        <f>Z89-AC89-AD89</f>
        <v>0</v>
      </c>
      <c r="AB89" s="18">
        <f>AA89*hdgt_capex_adj</f>
        <v>0</v>
      </c>
      <c r="AC89" s="18">
        <v>0</v>
      </c>
      <c r="AD89" s="18">
        <v>0</v>
      </c>
      <c r="AE89" s="18">
        <f>AD89*fuel_adj</f>
        <v>0</v>
      </c>
      <c r="AF89" s="18">
        <f>AB89+AC89+AE89</f>
        <v>0</v>
      </c>
      <c r="AG89" s="18">
        <v>0</v>
      </c>
      <c r="AH89" s="18">
        <f>AG89-AJ89-AK89</f>
        <v>0</v>
      </c>
      <c r="AI89" s="18">
        <f>AH89*aero_capex_adj</f>
        <v>0</v>
      </c>
      <c r="AJ89" s="18">
        <v>0</v>
      </c>
      <c r="AK89" s="18">
        <v>0</v>
      </c>
      <c r="AL89" s="18">
        <f>AK89*fuel_adj</f>
        <v>0</v>
      </c>
      <c r="AM89" s="18">
        <f>AI89+AJ89+AL89</f>
        <v>0</v>
      </c>
      <c r="AN89" s="18">
        <f>IF(F89=0, 0, IF(F89=3, Z89, (Z89*F89*384+AG89*G89*32)/(F89*384+G89*32)))</f>
        <v>0</v>
      </c>
      <c r="AO89" s="18">
        <f>IF(F89=0, 0, IF(F89=3, AF89, (AF89*F89*384+AM89*G89*32)/(F89*384+G89*32)))</f>
        <v>0</v>
      </c>
      <c r="AP89" s="18">
        <v>70.190840155008402</v>
      </c>
      <c r="AQ89" s="18">
        <f>AP89-AS89</f>
        <v>56.933783286838199</v>
      </c>
      <c r="AR89" s="18">
        <f>AQ89*bess_capex_adj</f>
        <v>56.933783286838199</v>
      </c>
      <c r="AS89" s="18">
        <v>13.257056868170203</v>
      </c>
      <c r="AT89" s="18">
        <f>AR89+AS89</f>
        <v>70.190840155008402</v>
      </c>
      <c r="AU89" s="18">
        <v>4163.5425151443897</v>
      </c>
      <c r="AV89" s="18"/>
      <c r="AW89" s="18">
        <v>2483.45345951229</v>
      </c>
      <c r="AX89" s="18">
        <f>AW89*solar_capex_adj</f>
        <v>3311.2712793497199</v>
      </c>
      <c r="AY89" s="18">
        <v>723.74211157247703</v>
      </c>
      <c r="AZ89" s="18">
        <f>AY89*wind_capex_adj</f>
        <v>1206.2368526207952</v>
      </c>
      <c r="BA89" s="18">
        <v>0</v>
      </c>
      <c r="BB89" s="18">
        <f>BA89*hdgt_capex_adj</f>
        <v>0</v>
      </c>
      <c r="BC89" s="18">
        <v>0</v>
      </c>
      <c r="BD89" s="18">
        <f>BC89*aero_capex_adj</f>
        <v>0</v>
      </c>
      <c r="BE89" s="18">
        <v>956.34694405962398</v>
      </c>
      <c r="BF89" s="18">
        <f>BE89*bess_capex_adj</f>
        <v>956.34694405962398</v>
      </c>
      <c r="BG89" s="1">
        <v>2750400860.43365</v>
      </c>
      <c r="BH89" s="1">
        <v>2635213649.2535901</v>
      </c>
      <c r="BI89" s="1">
        <v>1210554195.0925901</v>
      </c>
      <c r="BJ89" s="1">
        <v>0</v>
      </c>
      <c r="BK89" s="1">
        <f>SUM(BG89:BJ89)/1000000</f>
        <v>6596.1687047798314</v>
      </c>
      <c r="BL89" s="1">
        <v>14.213438938062801</v>
      </c>
      <c r="BM89" s="3">
        <f>0.815*BJ89/(BK89*1000)</f>
        <v>0</v>
      </c>
      <c r="BN89" s="24">
        <v>2781.2923068682198</v>
      </c>
      <c r="BO89" s="1">
        <v>158</v>
      </c>
      <c r="BP89" s="1">
        <v>3040</v>
      </c>
      <c r="BQ89" s="24">
        <v>4611.9232000000002</v>
      </c>
      <c r="BR89" s="1">
        <v>760</v>
      </c>
      <c r="BS89" s="1">
        <v>190</v>
      </c>
      <c r="BT89" s="1">
        <v>0.74649421807651095</v>
      </c>
    </row>
    <row r="90" spans="1:72" s="1" customFormat="1" hidden="1" x14ac:dyDescent="0.25">
      <c r="A90" s="1">
        <v>67</v>
      </c>
      <c r="B90" s="24">
        <v>206.02165236060799</v>
      </c>
      <c r="C90" s="24">
        <v>801.8</v>
      </c>
      <c r="D90" s="1">
        <v>1000</v>
      </c>
      <c r="E90" s="1">
        <v>4000</v>
      </c>
      <c r="F90" s="1">
        <v>0</v>
      </c>
      <c r="G90" s="1">
        <v>0</v>
      </c>
      <c r="H90" s="2">
        <f>SUM(BG90:BI90)/(BK90*1000000)</f>
        <v>1</v>
      </c>
      <c r="I90" s="3">
        <v>0</v>
      </c>
      <c r="J90" s="18">
        <v>50.2663321295461</v>
      </c>
      <c r="K90" s="18">
        <f>(P90*BG90+U90*BH90+AP90*BI90+AN90*BJ90)/(BK90*(1000000))</f>
        <v>30.892889434364246</v>
      </c>
      <c r="L90" s="18">
        <f>(T90*BG90+Y90*BH90+AT90*BI90+AO90*BJ90)/(BK90*(1000000))</f>
        <v>46.544644018858065</v>
      </c>
      <c r="M90" s="18">
        <f>L90/K90</f>
        <v>1.5066458615905094</v>
      </c>
      <c r="N90" s="18">
        <f>J90*M90</f>
        <v>75.733561280314689</v>
      </c>
      <c r="O90" s="3">
        <v>45.8283349928628</v>
      </c>
      <c r="P90" s="18">
        <v>46.676533177616498</v>
      </c>
      <c r="Q90" s="18">
        <f>P90-S90</f>
        <v>43.237754361333202</v>
      </c>
      <c r="R90" s="18">
        <f>Q90*solar_capex_adj</f>
        <v>57.650339148444267</v>
      </c>
      <c r="S90" s="18">
        <v>3.4387788162832962</v>
      </c>
      <c r="T90" s="18">
        <f>R90+S90</f>
        <v>61.089117964727564</v>
      </c>
      <c r="U90" s="18">
        <v>28.579096097111002</v>
      </c>
      <c r="V90" s="18">
        <f>U90-X90</f>
        <v>23.7553362049448</v>
      </c>
      <c r="W90" s="18">
        <f>V90*wind_capex_adj</f>
        <v>39.592227008241338</v>
      </c>
      <c r="X90" s="18">
        <v>4.8237598921662013</v>
      </c>
      <c r="Y90" s="18">
        <f>W90+X90</f>
        <v>44.415986900407539</v>
      </c>
      <c r="Z90" s="18">
        <v>0</v>
      </c>
      <c r="AA90" s="18">
        <f>Z90-AC90-AD90</f>
        <v>0</v>
      </c>
      <c r="AB90" s="18">
        <f>AA90*hdgt_capex_adj</f>
        <v>0</v>
      </c>
      <c r="AC90" s="18">
        <v>0</v>
      </c>
      <c r="AD90" s="18">
        <v>0</v>
      </c>
      <c r="AE90" s="18">
        <f>AD90*fuel_adj</f>
        <v>0</v>
      </c>
      <c r="AF90" s="18">
        <f>AB90+AC90+AE90</f>
        <v>0</v>
      </c>
      <c r="AG90" s="18">
        <v>0</v>
      </c>
      <c r="AH90" s="18">
        <f>AG90-AJ90-AK90</f>
        <v>0</v>
      </c>
      <c r="AI90" s="18">
        <f>AH90*aero_capex_adj</f>
        <v>0</v>
      </c>
      <c r="AJ90" s="18">
        <v>0</v>
      </c>
      <c r="AK90" s="18">
        <v>0</v>
      </c>
      <c r="AL90" s="18">
        <f>AK90*fuel_adj</f>
        <v>0</v>
      </c>
      <c r="AM90" s="18">
        <f>AI90+AJ90+AL90</f>
        <v>0</v>
      </c>
      <c r="AN90" s="18">
        <f>IF(F90=0, 0, IF(F90=3, Z90, (Z90*F90*384+AG90*G90*32)/(F90*384+G90*32)))</f>
        <v>0</v>
      </c>
      <c r="AO90" s="18">
        <f>IF(F90=0, 0, IF(F90=3, AF90, (AF90*F90*384+AM90*G90*32)/(F90*384+G90*32)))</f>
        <v>0</v>
      </c>
      <c r="AP90" s="18">
        <v>0</v>
      </c>
      <c r="AQ90" s="18">
        <f>AP90-AS90</f>
        <v>0</v>
      </c>
      <c r="AR90" s="18">
        <f>AQ90*bess_capex_adj</f>
        <v>0</v>
      </c>
      <c r="AS90" s="18">
        <v>0</v>
      </c>
      <c r="AT90" s="18">
        <f>AR90+AS90</f>
        <v>0</v>
      </c>
      <c r="AU90" s="18">
        <v>2200.15982658754</v>
      </c>
      <c r="AV90" s="18"/>
      <c r="AW90" s="18">
        <v>251.65681438541901</v>
      </c>
      <c r="AX90" s="18">
        <f>AW90*solar_capex_adj</f>
        <v>335.54241918055868</v>
      </c>
      <c r="AY90" s="18">
        <v>979.40401633633996</v>
      </c>
      <c r="AZ90" s="18">
        <f>AY90*wind_capex_adj</f>
        <v>1632.3400272272333</v>
      </c>
      <c r="BA90" s="18">
        <v>0</v>
      </c>
      <c r="BB90" s="18">
        <f>BA90*hdgt_capex_adj</f>
        <v>0</v>
      </c>
      <c r="BC90" s="18">
        <v>0</v>
      </c>
      <c r="BD90" s="18">
        <f>BC90*aero_capex_adj</f>
        <v>0</v>
      </c>
      <c r="BE90" s="18">
        <v>969.09899586578103</v>
      </c>
      <c r="BF90" s="18">
        <f>BE90*bess_capex_adj</f>
        <v>969.09899586578103</v>
      </c>
      <c r="BG90" s="1">
        <v>514333915.16430902</v>
      </c>
      <c r="BH90" s="1">
        <v>3499554362.7083802</v>
      </c>
      <c r="BI90" s="1">
        <v>673867.50208800903</v>
      </c>
      <c r="BJ90" s="1">
        <v>0</v>
      </c>
      <c r="BK90" s="1">
        <f>SUM(BG90:BJ90)/1000000</f>
        <v>4014.5621453747772</v>
      </c>
      <c r="BL90" s="1">
        <v>0.33226770432229003</v>
      </c>
      <c r="BM90" s="3">
        <f>0.815*BJ90/(BK90*1000)</f>
        <v>0</v>
      </c>
      <c r="BN90" s="24">
        <v>278.12923068682198</v>
      </c>
      <c r="BO90" s="1">
        <v>211</v>
      </c>
      <c r="BP90" s="1">
        <v>3040</v>
      </c>
      <c r="BQ90" s="24">
        <v>4611.9232000000002</v>
      </c>
      <c r="BR90" s="1">
        <v>760</v>
      </c>
      <c r="BS90" s="1">
        <v>190</v>
      </c>
      <c r="BT90" s="1">
        <v>4.1527006965243998E-4</v>
      </c>
    </row>
    <row r="91" spans="1:72" s="1" customFormat="1" hidden="1" x14ac:dyDescent="0.25">
      <c r="A91" s="1">
        <v>579</v>
      </c>
      <c r="B91" s="25">
        <v>1236.12991416365</v>
      </c>
      <c r="C91" s="25">
        <v>1402.2</v>
      </c>
      <c r="D91" s="8">
        <v>2000</v>
      </c>
      <c r="E91" s="8">
        <v>8000</v>
      </c>
      <c r="F91" s="8">
        <v>0</v>
      </c>
      <c r="G91" s="8">
        <v>0</v>
      </c>
      <c r="H91" s="9">
        <f>SUM(BG91:BI91)/(BK91*1000000)</f>
        <v>1</v>
      </c>
      <c r="I91" s="10">
        <v>85.045662100456596</v>
      </c>
      <c r="J91" s="19">
        <v>58.793262737433501</v>
      </c>
      <c r="K91" s="18">
        <f>(P91*BG91+U91*BH91+AP91*BI91+AN91*BJ91)/(BK91*(1000000))</f>
        <v>59.208277247345102</v>
      </c>
      <c r="L91" s="18">
        <f>(T91*BG91+Y91*BH91+AT91*BI91+AO91*BJ91)/(BK91*(1000000))</f>
        <v>76.360477494866345</v>
      </c>
      <c r="M91" s="18">
        <f>L91/K91</f>
        <v>1.2896926079417443</v>
      </c>
      <c r="N91" s="18">
        <f>J91*M91</f>
        <v>75.82523634924479</v>
      </c>
      <c r="O91" s="10">
        <v>91.935305166516201</v>
      </c>
      <c r="P91" s="19">
        <v>84.189870413432004</v>
      </c>
      <c r="Q91" s="19">
        <f>P91-S91</f>
        <v>77.899921670974393</v>
      </c>
      <c r="R91" s="18">
        <f>Q91*solar_capex_adj</f>
        <v>103.86656222796586</v>
      </c>
      <c r="S91" s="19">
        <v>6.2899487424576108</v>
      </c>
      <c r="T91" s="18">
        <f>R91+S91</f>
        <v>110.15651097042347</v>
      </c>
      <c r="U91" s="19">
        <v>31.160186626688699</v>
      </c>
      <c r="V91" s="19">
        <f>U91-X91</f>
        <v>25.8343177450094</v>
      </c>
      <c r="W91" s="18">
        <f>V91*wind_capex_adj</f>
        <v>43.057196241682334</v>
      </c>
      <c r="X91" s="19">
        <v>5.3258688816792983</v>
      </c>
      <c r="Y91" s="18">
        <f>W91+X91</f>
        <v>48.383065123361632</v>
      </c>
      <c r="Z91" s="19">
        <v>0</v>
      </c>
      <c r="AA91" s="19">
        <f>Z91-AC91-AD91</f>
        <v>0</v>
      </c>
      <c r="AB91" s="18">
        <f>AA91*hdgt_capex_adj</f>
        <v>0</v>
      </c>
      <c r="AC91" s="19">
        <v>0</v>
      </c>
      <c r="AD91" s="19">
        <v>0</v>
      </c>
      <c r="AE91" s="18">
        <f>AD91*fuel_adj</f>
        <v>0</v>
      </c>
      <c r="AF91" s="18">
        <f>AB91+AC91+AE91</f>
        <v>0</v>
      </c>
      <c r="AG91" s="19">
        <v>0</v>
      </c>
      <c r="AH91" s="19">
        <f>AG91-AJ91-AK91</f>
        <v>0</v>
      </c>
      <c r="AI91" s="18">
        <f>AH91*aero_capex_adj</f>
        <v>0</v>
      </c>
      <c r="AJ91" s="19">
        <v>0</v>
      </c>
      <c r="AK91" s="19">
        <v>0</v>
      </c>
      <c r="AL91" s="18">
        <f>AK91*fuel_adj</f>
        <v>0</v>
      </c>
      <c r="AM91" s="18">
        <f>AI91+AJ91+AL91</f>
        <v>0</v>
      </c>
      <c r="AN91" s="18">
        <f>IF(F91=0, 0, IF(F91=3, Z91, (Z91*F91*384+AG91*G91*32)/(F91*384+G91*32)))</f>
        <v>0</v>
      </c>
      <c r="AO91" s="18">
        <f>IF(F91=0, 0, IF(F91=3, AF91, (AF91*F91*384+AM91*G91*32)/(F91*384+G91*32)))</f>
        <v>0</v>
      </c>
      <c r="AP91" s="19">
        <v>191.16458026041599</v>
      </c>
      <c r="AQ91" s="19">
        <f>AP91-AS91</f>
        <v>155.22708198492401</v>
      </c>
      <c r="AR91" s="18">
        <f>AQ91*bess_capex_adj</f>
        <v>155.22708198492401</v>
      </c>
      <c r="AS91" s="19">
        <v>35.937498275491976</v>
      </c>
      <c r="AT91" s="18">
        <f>AR91+AS91</f>
        <v>191.16458026041599</v>
      </c>
      <c r="AU91" s="19">
        <v>5084.8547361555002</v>
      </c>
      <c r="AV91" s="19"/>
      <c r="AW91" s="19">
        <v>1487.27395464406</v>
      </c>
      <c r="AX91" s="18">
        <f>AW91*solar_capex_adj</f>
        <v>1983.0319395254132</v>
      </c>
      <c r="AY91" s="19">
        <v>1687.0844361151801</v>
      </c>
      <c r="AZ91" s="18">
        <f>AY91*wind_capex_adj</f>
        <v>2811.8073935253001</v>
      </c>
      <c r="BA91" s="19">
        <v>0</v>
      </c>
      <c r="BB91" s="18">
        <f>BA91*hdgt_capex_adj</f>
        <v>0</v>
      </c>
      <c r="BC91" s="19">
        <v>0</v>
      </c>
      <c r="BD91" s="18">
        <f>BC91*aero_capex_adj</f>
        <v>0</v>
      </c>
      <c r="BE91" s="19">
        <v>1910.49634539625</v>
      </c>
      <c r="BF91" s="18">
        <f>BE91*bess_capex_adj</f>
        <v>1910.49634539625</v>
      </c>
      <c r="BG91" s="8">
        <v>1643052120.2627499</v>
      </c>
      <c r="BH91" s="8">
        <v>5543281416.3133802</v>
      </c>
      <c r="BI91" s="8">
        <v>867199196.01068795</v>
      </c>
      <c r="BJ91" s="8">
        <v>0</v>
      </c>
      <c r="BK91" s="8">
        <f>SUM(BG91:BJ91)/1000000</f>
        <v>8053.5327325868175</v>
      </c>
      <c r="BL91" s="8">
        <v>11.892180578644499</v>
      </c>
      <c r="BM91" s="10">
        <f>0.815*BJ91/(BK91*1000)</f>
        <v>0</v>
      </c>
      <c r="BN91" s="25">
        <v>1668.7753841209301</v>
      </c>
      <c r="BO91" s="8">
        <v>369</v>
      </c>
      <c r="BP91" s="8">
        <v>6080</v>
      </c>
      <c r="BQ91" s="25">
        <v>9223.8464000000004</v>
      </c>
      <c r="BR91" s="8">
        <v>1520</v>
      </c>
      <c r="BS91" s="8">
        <v>380</v>
      </c>
      <c r="BT91" s="8">
        <v>0.26982336416097902</v>
      </c>
    </row>
    <row r="92" spans="1:72" s="1" customFormat="1" hidden="1" x14ac:dyDescent="0.25">
      <c r="A92" s="1">
        <v>566</v>
      </c>
      <c r="B92" s="25">
        <v>1442.15156652426</v>
      </c>
      <c r="C92" s="25">
        <v>1200.8</v>
      </c>
      <c r="D92" s="8">
        <v>2000</v>
      </c>
      <c r="E92" s="8">
        <v>8000</v>
      </c>
      <c r="F92" s="8">
        <v>0</v>
      </c>
      <c r="G92" s="8">
        <v>0</v>
      </c>
      <c r="H92" s="9">
        <f>SUM(BG92:BI92)/(BK92*1000000)</f>
        <v>1</v>
      </c>
      <c r="I92" s="10">
        <v>82.134703196347004</v>
      </c>
      <c r="J92" s="19">
        <v>59.489186246470801</v>
      </c>
      <c r="K92" s="18">
        <f>(P92*BG92+U92*BH92+AP92*BI92+AN92*BJ92)/(BK92*(1000000))</f>
        <v>60.107326628057294</v>
      </c>
      <c r="L92" s="18">
        <f>(T92*BG92+Y92*BH92+AT92*BI92+AO92*BJ92)/(BK92*(1000000))</f>
        <v>76.617746018047953</v>
      </c>
      <c r="M92" s="18">
        <f>L92/K92</f>
        <v>1.274682311062622</v>
      </c>
      <c r="N92" s="18">
        <f>J92*M92</f>
        <v>75.829813407886149</v>
      </c>
      <c r="O92" s="10">
        <v>90.843642484566004</v>
      </c>
      <c r="P92" s="19">
        <v>86.674720921248607</v>
      </c>
      <c r="Q92" s="19">
        <f>P92-S92</f>
        <v>80.199045610769701</v>
      </c>
      <c r="R92" s="18">
        <f>Q92*solar_capex_adj</f>
        <v>106.9320608143596</v>
      </c>
      <c r="S92" s="19">
        <v>6.4756753104789055</v>
      </c>
      <c r="T92" s="18">
        <f>R92+S92</f>
        <v>113.40773612483851</v>
      </c>
      <c r="U92" s="19">
        <v>28.735432226691099</v>
      </c>
      <c r="V92" s="19">
        <f>U92-X92</f>
        <v>23.823945824604301</v>
      </c>
      <c r="W92" s="18">
        <f>V92*wind_capex_adj</f>
        <v>39.706576374340507</v>
      </c>
      <c r="X92" s="19">
        <v>4.9114864020867977</v>
      </c>
      <c r="Y92" s="18">
        <f>W92+X92</f>
        <v>44.618062776427308</v>
      </c>
      <c r="Z92" s="19">
        <v>0</v>
      </c>
      <c r="AA92" s="19">
        <f>Z92-AC92-AD92</f>
        <v>0</v>
      </c>
      <c r="AB92" s="18">
        <f>AA92*hdgt_capex_adj</f>
        <v>0</v>
      </c>
      <c r="AC92" s="19">
        <v>0</v>
      </c>
      <c r="AD92" s="19">
        <v>0</v>
      </c>
      <c r="AE92" s="18">
        <f>AD92*fuel_adj</f>
        <v>0</v>
      </c>
      <c r="AF92" s="18">
        <f>AB92+AC92+AE92</f>
        <v>0</v>
      </c>
      <c r="AG92" s="19">
        <v>0</v>
      </c>
      <c r="AH92" s="19">
        <f>AG92-AJ92-AK92</f>
        <v>0</v>
      </c>
      <c r="AI92" s="18">
        <f>AH92*aero_capex_adj</f>
        <v>0</v>
      </c>
      <c r="AJ92" s="19">
        <v>0</v>
      </c>
      <c r="AK92" s="19">
        <v>0</v>
      </c>
      <c r="AL92" s="18">
        <f>AK92*fuel_adj</f>
        <v>0</v>
      </c>
      <c r="AM92" s="18">
        <f>AI92+AJ92+AL92</f>
        <v>0</v>
      </c>
      <c r="AN92" s="18">
        <f>IF(F92=0, 0, IF(F92=3, Z92, (Z92*F92*384+AG92*G92*32)/(F92*384+G92*32)))</f>
        <v>0</v>
      </c>
      <c r="AO92" s="18">
        <f>IF(F92=0, 0, IF(F92=3, AF92, (AF92*F92*384+AM92*G92*32)/(F92*384+G92*32)))</f>
        <v>0</v>
      </c>
      <c r="AP92" s="19">
        <v>177.731549290369</v>
      </c>
      <c r="AQ92" s="19">
        <f>AP92-AS92</f>
        <v>144.55249300177499</v>
      </c>
      <c r="AR92" s="18">
        <f>AQ92*bess_capex_adj</f>
        <v>144.55249300177499</v>
      </c>
      <c r="AS92" s="19">
        <v>33.179056288594012</v>
      </c>
      <c r="AT92" s="18">
        <f>AR92+AS92</f>
        <v>177.731549290369</v>
      </c>
      <c r="AU92" s="19">
        <v>5090.34762374398</v>
      </c>
      <c r="AV92" s="19"/>
      <c r="AW92" s="19">
        <v>1735.1298553756001</v>
      </c>
      <c r="AX92" s="18">
        <f>AW92*solar_capex_adj</f>
        <v>2313.5064738341334</v>
      </c>
      <c r="AY92" s="19">
        <v>1444.7468481808601</v>
      </c>
      <c r="AZ92" s="18">
        <f>AY92*wind_capex_adj</f>
        <v>2407.9114136347671</v>
      </c>
      <c r="BA92" s="19">
        <v>0</v>
      </c>
      <c r="BB92" s="18">
        <f>BA92*hdgt_capex_adj</f>
        <v>0</v>
      </c>
      <c r="BC92" s="19">
        <v>0</v>
      </c>
      <c r="BD92" s="18">
        <f>BC92*aero_capex_adj</f>
        <v>0</v>
      </c>
      <c r="BE92" s="19">
        <v>1910.4709201875</v>
      </c>
      <c r="BF92" s="18">
        <f>BE92*bess_capex_adj</f>
        <v>1910.4709201875</v>
      </c>
      <c r="BG92" s="8">
        <v>1856418980.21944</v>
      </c>
      <c r="BH92" s="8">
        <v>5147802202.1878405</v>
      </c>
      <c r="BI92" s="8">
        <v>953681899.24068999</v>
      </c>
      <c r="BJ92" s="8">
        <v>0</v>
      </c>
      <c r="BK92" s="8">
        <f>SUM(BG92:BJ92)/1000000</f>
        <v>7957.9030816479699</v>
      </c>
      <c r="BL92" s="8">
        <v>9.2821347935848806</v>
      </c>
      <c r="BM92" s="10">
        <f>0.815*BJ92/(BK92*1000)</f>
        <v>0</v>
      </c>
      <c r="BN92" s="25">
        <v>1946.90461480775</v>
      </c>
      <c r="BO92" s="8">
        <v>316</v>
      </c>
      <c r="BP92" s="8">
        <v>6080</v>
      </c>
      <c r="BQ92" s="25">
        <v>9223.8464000000004</v>
      </c>
      <c r="BR92" s="8">
        <v>1520</v>
      </c>
      <c r="BS92" s="8">
        <v>380</v>
      </c>
      <c r="BT92" s="8">
        <v>0.29647034414034901</v>
      </c>
    </row>
    <row r="93" spans="1:72" s="1" customFormat="1" hidden="1" x14ac:dyDescent="0.25">
      <c r="A93" s="1">
        <v>39</v>
      </c>
      <c r="B93" s="24">
        <v>1854.19487124548</v>
      </c>
      <c r="C93" s="24">
        <v>1402.2</v>
      </c>
      <c r="D93" s="1">
        <v>1000</v>
      </c>
      <c r="E93" s="1">
        <v>4000</v>
      </c>
      <c r="F93" s="1">
        <v>0</v>
      </c>
      <c r="G93" s="1">
        <v>0</v>
      </c>
      <c r="H93" s="2">
        <f>SUM(BG93:BI93)/(BK93*1000000)</f>
        <v>1</v>
      </c>
      <c r="I93" s="3">
        <v>87.123287671232802</v>
      </c>
      <c r="J93" s="18">
        <v>56.377217500426198</v>
      </c>
      <c r="K93" s="18">
        <f>(P93*BG93+U93*BH93+AP93*BI93+AN93*BJ93)/(BK93*(1000000))</f>
        <v>56.592417009461933</v>
      </c>
      <c r="L93" s="18">
        <f>(T93*BG93+Y93*BH93+AT93*BI93+AO93*BJ93)/(BK93*(1000000))</f>
        <v>76.131123836350923</v>
      </c>
      <c r="M93" s="18">
        <f>L93/K93</f>
        <v>1.345253089713808</v>
      </c>
      <c r="N93" s="18">
        <f>J93*M93</f>
        <v>75.841626031915709</v>
      </c>
      <c r="O93" s="3">
        <v>92.953732981590207</v>
      </c>
      <c r="P93" s="18">
        <v>114.070111218044</v>
      </c>
      <c r="Q93" s="18">
        <f>P93-S93</f>
        <v>105.546889839716</v>
      </c>
      <c r="R93" s="18">
        <f>Q93*solar_capex_adj</f>
        <v>140.72918645295465</v>
      </c>
      <c r="S93" s="18">
        <v>8.5232213783280031</v>
      </c>
      <c r="T93" s="18">
        <f>R93+S93</f>
        <v>149.25240783128265</v>
      </c>
      <c r="U93" s="18">
        <v>31.153142709286001</v>
      </c>
      <c r="V93" s="18">
        <f>U93-X93</f>
        <v>25.827987362226001</v>
      </c>
      <c r="W93" s="18">
        <f>V93*wind_capex_adj</f>
        <v>43.046645603710004</v>
      </c>
      <c r="X93" s="18">
        <v>5.3251553470600008</v>
      </c>
      <c r="Y93" s="18">
        <f>W93+X93</f>
        <v>48.371800950770009</v>
      </c>
      <c r="Z93" s="18">
        <v>0</v>
      </c>
      <c r="AA93" s="18">
        <f>Z93-AC93-AD93</f>
        <v>0</v>
      </c>
      <c r="AB93" s="18">
        <f>AA93*hdgt_capex_adj</f>
        <v>0</v>
      </c>
      <c r="AC93" s="18">
        <v>0</v>
      </c>
      <c r="AD93" s="18">
        <v>0</v>
      </c>
      <c r="AE93" s="18">
        <f>AD93*fuel_adj</f>
        <v>0</v>
      </c>
      <c r="AF93" s="18">
        <f>AB93+AC93+AE93</f>
        <v>0</v>
      </c>
      <c r="AG93" s="18">
        <v>0</v>
      </c>
      <c r="AH93" s="18">
        <f>AG93-AJ93-AK93</f>
        <v>0</v>
      </c>
      <c r="AI93" s="18">
        <f>AH93*aero_capex_adj</f>
        <v>0</v>
      </c>
      <c r="AJ93" s="18">
        <v>0</v>
      </c>
      <c r="AK93" s="18">
        <v>0</v>
      </c>
      <c r="AL93" s="18">
        <f>AK93*fuel_adj</f>
        <v>0</v>
      </c>
      <c r="AM93" s="18">
        <f>AI93+AJ93+AL93</f>
        <v>0</v>
      </c>
      <c r="AN93" s="18">
        <f>IF(F93=0, 0, IF(F93=3, Z93, (Z93*F93*384+AG93*G93*32)/(F93*384+G93*32)))</f>
        <v>0</v>
      </c>
      <c r="AO93" s="18">
        <f>IF(F93=0, 0, IF(F93=3, AF93, (AF93*F93*384+AM93*G93*32)/(F93*384+G93*32)))</f>
        <v>0</v>
      </c>
      <c r="AP93" s="18">
        <v>103.54166668160499</v>
      </c>
      <c r="AQ93" s="18">
        <f>AP93-AS93</f>
        <v>83.808038498572998</v>
      </c>
      <c r="AR93" s="18">
        <f>AQ93*bess_capex_adj</f>
        <v>83.808038498572998</v>
      </c>
      <c r="AS93" s="18">
        <v>19.733628183031996</v>
      </c>
      <c r="AT93" s="18">
        <f>AR93+AS93</f>
        <v>103.54166668160499</v>
      </c>
      <c r="AU93" s="18">
        <v>4872.0052133150502</v>
      </c>
      <c r="AV93" s="18"/>
      <c r="AW93" s="18">
        <v>2230.6631282497201</v>
      </c>
      <c r="AX93" s="18">
        <f>AW93*solar_capex_adj</f>
        <v>2974.2175043329598</v>
      </c>
      <c r="AY93" s="18">
        <v>1686.89703921506</v>
      </c>
      <c r="AZ93" s="18">
        <f>AY93*wind_capex_adj</f>
        <v>2811.4950653584333</v>
      </c>
      <c r="BA93" s="18">
        <v>0</v>
      </c>
      <c r="BB93" s="18">
        <f>BA93*hdgt_capex_adj</f>
        <v>0</v>
      </c>
      <c r="BC93" s="18">
        <v>0</v>
      </c>
      <c r="BD93" s="18">
        <f>BC93*aero_capex_adj</f>
        <v>0</v>
      </c>
      <c r="BE93" s="18">
        <v>954.44504585027096</v>
      </c>
      <c r="BF93" s="18">
        <f>BE93*bess_capex_adj</f>
        <v>954.44504585027096</v>
      </c>
      <c r="BG93" s="1">
        <v>1808708413.8666101</v>
      </c>
      <c r="BH93" s="1">
        <v>5544231689.5822601</v>
      </c>
      <c r="BI93" s="1">
        <v>789806905.73843098</v>
      </c>
      <c r="BJ93" s="1">
        <v>0</v>
      </c>
      <c r="BK93" s="1">
        <f>SUM(BG93:BJ93)/1000000</f>
        <v>8142.747009187301</v>
      </c>
      <c r="BL93" s="1">
        <v>24.110363099826799</v>
      </c>
      <c r="BM93" s="3">
        <f>0.815*BJ93/(BK93*1000)</f>
        <v>0</v>
      </c>
      <c r="BN93" s="24">
        <v>2503.1630761813899</v>
      </c>
      <c r="BO93" s="1">
        <v>369</v>
      </c>
      <c r="BP93" s="1">
        <v>3040</v>
      </c>
      <c r="BQ93" s="24">
        <v>4611.9232000000002</v>
      </c>
      <c r="BR93" s="1">
        <v>760</v>
      </c>
      <c r="BS93" s="1">
        <v>190</v>
      </c>
      <c r="BT93" s="1">
        <v>0.48933741446187701</v>
      </c>
    </row>
    <row r="94" spans="1:72" s="1" customFormat="1" hidden="1" x14ac:dyDescent="0.25">
      <c r="A94" s="1">
        <v>26</v>
      </c>
      <c r="B94" s="24">
        <v>2060.21652360608</v>
      </c>
      <c r="C94" s="24">
        <v>1200.8</v>
      </c>
      <c r="D94" s="1">
        <v>1000</v>
      </c>
      <c r="E94" s="1">
        <v>4000</v>
      </c>
      <c r="F94" s="1">
        <v>0</v>
      </c>
      <c r="G94" s="1">
        <v>0</v>
      </c>
      <c r="H94" s="2">
        <f>SUM(BG94:BI94)/(BK94*1000000)</f>
        <v>1</v>
      </c>
      <c r="I94" s="3">
        <v>83.938356164383507</v>
      </c>
      <c r="J94" s="18">
        <v>57.074915375326398</v>
      </c>
      <c r="K94" s="18">
        <f>(P94*BG94+U94*BH94+AP94*BI94+AN94*BJ94)/(BK94*(1000000))</f>
        <v>57.285389102137273</v>
      </c>
      <c r="L94" s="18">
        <f>(T94*BG94+Y94*BH94+AT94*BI94+AO94*BJ94)/(BK94*(1000000))</f>
        <v>76.27975353701008</v>
      </c>
      <c r="M94" s="18">
        <f>L94/K94</f>
        <v>1.3315743286827766</v>
      </c>
      <c r="N94" s="18">
        <f>J94*M94</f>
        <v>75.99949212552653</v>
      </c>
      <c r="O94" s="3">
        <v>91.593427959741803</v>
      </c>
      <c r="P94" s="18">
        <v>114.476064862992</v>
      </c>
      <c r="Q94" s="18">
        <f>P94-S94</f>
        <v>105.922407760871</v>
      </c>
      <c r="R94" s="18">
        <f>Q94*solar_capex_adj</f>
        <v>141.22987701449466</v>
      </c>
      <c r="S94" s="18">
        <v>8.5536571021210079</v>
      </c>
      <c r="T94" s="18">
        <f>R94+S94</f>
        <v>149.78353411661567</v>
      </c>
      <c r="U94" s="18">
        <v>28.726207322959301</v>
      </c>
      <c r="V94" s="18">
        <f>U94-X94</f>
        <v>23.8158465326689</v>
      </c>
      <c r="W94" s="18">
        <f>V94*wind_capex_adj</f>
        <v>39.693077554448166</v>
      </c>
      <c r="X94" s="18">
        <v>4.910360790290401</v>
      </c>
      <c r="Y94" s="18">
        <f>W94+X94</f>
        <v>44.603438344738564</v>
      </c>
      <c r="Z94" s="18">
        <v>0</v>
      </c>
      <c r="AA94" s="18">
        <f>Z94-AC94-AD94</f>
        <v>0</v>
      </c>
      <c r="AB94" s="18">
        <f>AA94*hdgt_capex_adj</f>
        <v>0</v>
      </c>
      <c r="AC94" s="18">
        <v>0</v>
      </c>
      <c r="AD94" s="18">
        <v>0</v>
      </c>
      <c r="AE94" s="18">
        <f>AD94*fuel_adj</f>
        <v>0</v>
      </c>
      <c r="AF94" s="18">
        <f>AB94+AC94+AE94</f>
        <v>0</v>
      </c>
      <c r="AG94" s="18">
        <v>0</v>
      </c>
      <c r="AH94" s="18">
        <f>AG94-AJ94-AK94</f>
        <v>0</v>
      </c>
      <c r="AI94" s="18">
        <f>AH94*aero_capex_adj</f>
        <v>0</v>
      </c>
      <c r="AJ94" s="18">
        <v>0</v>
      </c>
      <c r="AK94" s="18">
        <v>0</v>
      </c>
      <c r="AL94" s="18">
        <f>AK94*fuel_adj</f>
        <v>0</v>
      </c>
      <c r="AM94" s="18">
        <f>AI94+AJ94+AL94</f>
        <v>0</v>
      </c>
      <c r="AN94" s="18">
        <f>IF(F94=0, 0, IF(F94=3, Z94, (Z94*F94*384+AG94*G94*32)/(F94*384+G94*32)))</f>
        <v>0</v>
      </c>
      <c r="AO94" s="18">
        <f>IF(F94=0, 0, IF(F94=3, AF94, (AF94*F94*384+AM94*G94*32)/(F94*384+G94*32)))</f>
        <v>0</v>
      </c>
      <c r="AP94" s="18">
        <v>94.619414918192007</v>
      </c>
      <c r="AQ94" s="18">
        <f>AP94-AS94</f>
        <v>76.751059197506905</v>
      </c>
      <c r="AR94" s="18">
        <f>AQ94*bess_capex_adj</f>
        <v>76.751059197506905</v>
      </c>
      <c r="AS94" s="18">
        <v>17.868355720685102</v>
      </c>
      <c r="AT94" s="18">
        <f>AR94+AS94</f>
        <v>94.619414918192007</v>
      </c>
      <c r="AU94" s="18">
        <v>4877.5016187936199</v>
      </c>
      <c r="AV94" s="18"/>
      <c r="AW94" s="18">
        <v>2478.4822645181198</v>
      </c>
      <c r="AX94" s="18">
        <f>AW94*solar_capex_adj</f>
        <v>3304.6430193574929</v>
      </c>
      <c r="AY94" s="18">
        <v>1444.5867553882299</v>
      </c>
      <c r="AZ94" s="18">
        <f>AY94*wind_capex_adj</f>
        <v>2407.6445923137167</v>
      </c>
      <c r="BA94" s="18">
        <v>0</v>
      </c>
      <c r="BB94" s="18">
        <f>BA94*hdgt_capex_adj</f>
        <v>0</v>
      </c>
      <c r="BC94" s="18">
        <v>0</v>
      </c>
      <c r="BD94" s="18">
        <f>BC94*aero_capex_adj</f>
        <v>0</v>
      </c>
      <c r="BE94" s="18">
        <v>954.43259888726197</v>
      </c>
      <c r="BF94" s="18">
        <f>BE94*bess_capex_adj</f>
        <v>954.43259888726197</v>
      </c>
      <c r="BG94" s="1">
        <v>2001008925.2937601</v>
      </c>
      <c r="BH94" s="1">
        <v>5149028999.2128</v>
      </c>
      <c r="BI94" s="1">
        <v>873546364.76682496</v>
      </c>
      <c r="BJ94" s="1">
        <v>0</v>
      </c>
      <c r="BK94" s="1">
        <f>SUM(BG94:BJ94)/1000000</f>
        <v>8023.5842892733854</v>
      </c>
      <c r="BL94" s="1">
        <v>22.549259157987599</v>
      </c>
      <c r="BM94" s="3">
        <f>0.815*BJ94/(BK94*1000)</f>
        <v>0</v>
      </c>
      <c r="BN94" s="24">
        <v>2781.2923068682198</v>
      </c>
      <c r="BO94" s="1">
        <v>316</v>
      </c>
      <c r="BP94" s="1">
        <v>3040</v>
      </c>
      <c r="BQ94" s="24">
        <v>4611.9232000000002</v>
      </c>
      <c r="BR94" s="1">
        <v>760</v>
      </c>
      <c r="BS94" s="1">
        <v>190</v>
      </c>
      <c r="BT94" s="1">
        <v>0.54094099408138296</v>
      </c>
    </row>
    <row r="95" spans="1:72" s="1" customFormat="1" hidden="1" x14ac:dyDescent="0.25">
      <c r="A95" s="1">
        <v>545</v>
      </c>
      <c r="B95" s="25">
        <v>206.02165236060799</v>
      </c>
      <c r="C95" s="25">
        <v>1003.19999999999</v>
      </c>
      <c r="D95" s="8">
        <v>2000</v>
      </c>
      <c r="E95" s="8">
        <v>8000</v>
      </c>
      <c r="F95" s="8">
        <v>0</v>
      </c>
      <c r="G95" s="8">
        <v>0</v>
      </c>
      <c r="H95" s="9">
        <f>SUM(BG95:BI95)/(BK95*1000000)</f>
        <v>1</v>
      </c>
      <c r="I95" s="10">
        <v>5.1712328767123203</v>
      </c>
      <c r="J95" s="19">
        <v>62.127630250960898</v>
      </c>
      <c r="K95" s="18">
        <f>(P95*BG95+U95*BH95+AP95*BI95+AN95*BJ95)/(BK95*(1000000))</f>
        <v>69.00343992618599</v>
      </c>
      <c r="L95" s="18">
        <f>(T95*BG95+Y95*BH95+AT95*BI95+AO95*BJ95)/(BK95*(1000000))</f>
        <v>84.559066639918044</v>
      </c>
      <c r="M95" s="18">
        <f>L95/K95</f>
        <v>1.2254326266976274</v>
      </c>
      <c r="N95" s="18">
        <f>J95*M95</f>
        <v>76.133225128933987</v>
      </c>
      <c r="O95" s="10">
        <v>55.829828349148897</v>
      </c>
      <c r="P95" s="19">
        <v>47.627222547119302</v>
      </c>
      <c r="Q95" s="19">
        <f>P95-S95</f>
        <v>44.090544696516098</v>
      </c>
      <c r="R95" s="18">
        <f>Q95*solar_capex_adj</f>
        <v>58.787392928688128</v>
      </c>
      <c r="S95" s="19">
        <v>3.5366778506032048</v>
      </c>
      <c r="T95" s="18">
        <f>R95+S95</f>
        <v>62.324070779291333</v>
      </c>
      <c r="U95" s="19">
        <v>28.389431059429299</v>
      </c>
      <c r="V95" s="19">
        <f>U95-X95</f>
        <v>23.563572754387501</v>
      </c>
      <c r="W95" s="18">
        <f>V95*wind_capex_adj</f>
        <v>39.272621257312501</v>
      </c>
      <c r="X95" s="19">
        <v>4.8258583050417982</v>
      </c>
      <c r="Y95" s="18">
        <f>W95+X95</f>
        <v>44.098479562354299</v>
      </c>
      <c r="Z95" s="19">
        <v>0</v>
      </c>
      <c r="AA95" s="19">
        <f>Z95-AC95-AD95</f>
        <v>0</v>
      </c>
      <c r="AB95" s="18">
        <f>AA95*hdgt_capex_adj</f>
        <v>0</v>
      </c>
      <c r="AC95" s="19">
        <v>0</v>
      </c>
      <c r="AD95" s="19">
        <v>0</v>
      </c>
      <c r="AE95" s="18">
        <f>AD95*fuel_adj</f>
        <v>0</v>
      </c>
      <c r="AF95" s="18">
        <f>AB95+AC95+AE95</f>
        <v>0</v>
      </c>
      <c r="AG95" s="19">
        <v>0</v>
      </c>
      <c r="AH95" s="19">
        <f>AG95-AJ95-AK95</f>
        <v>0</v>
      </c>
      <c r="AI95" s="18">
        <f>AH95*aero_capex_adj</f>
        <v>0</v>
      </c>
      <c r="AJ95" s="19">
        <v>0</v>
      </c>
      <c r="AK95" s="19">
        <v>0</v>
      </c>
      <c r="AL95" s="18">
        <f>AK95*fuel_adj</f>
        <v>0</v>
      </c>
      <c r="AM95" s="18">
        <f>AI95+AJ95+AL95</f>
        <v>0</v>
      </c>
      <c r="AN95" s="18">
        <f>IF(F95=0, 0, IF(F95=3, Z95, (Z95*F95*384+AG95*G95*32)/(F95*384+G95*32)))</f>
        <v>0</v>
      </c>
      <c r="AO95" s="18">
        <f>IF(F95=0, 0, IF(F95=3, AF95, (AF95*F95*384+AM95*G95*32)/(F95*384+G95*32)))</f>
        <v>0</v>
      </c>
      <c r="AP95" s="19">
        <v>12109.478373132401</v>
      </c>
      <c r="AQ95" s="19">
        <f>AP95-AS95</f>
        <v>9740.0709537176299</v>
      </c>
      <c r="AR95" s="18">
        <f>AQ95*bess_capex_adj</f>
        <v>9740.0709537176299</v>
      </c>
      <c r="AS95" s="19">
        <v>2369.4074194147706</v>
      </c>
      <c r="AT95" s="18">
        <f>AR95+AS95</f>
        <v>12109.478373132401</v>
      </c>
      <c r="AU95" s="19">
        <v>3387.63104859548</v>
      </c>
      <c r="AV95" s="19"/>
      <c r="AW95" s="19">
        <v>249.51678685006701</v>
      </c>
      <c r="AX95" s="18">
        <f>AW95*solar_capex_adj</f>
        <v>332.68904913342266</v>
      </c>
      <c r="AY95" s="19">
        <v>1214.99482068928</v>
      </c>
      <c r="AZ95" s="18">
        <f>AY95*wind_capex_adj</f>
        <v>2024.9913678154667</v>
      </c>
      <c r="BA95" s="19">
        <v>0</v>
      </c>
      <c r="BB95" s="18">
        <f>BA95*hdgt_capex_adj</f>
        <v>0</v>
      </c>
      <c r="BC95" s="19">
        <v>0</v>
      </c>
      <c r="BD95" s="18">
        <f>BC95*aero_capex_adj</f>
        <v>0</v>
      </c>
      <c r="BE95" s="19">
        <v>1923.11944105613</v>
      </c>
      <c r="BF95" s="18">
        <f>BE95*bess_capex_adj</f>
        <v>1923.11944105613</v>
      </c>
      <c r="BG95" s="8">
        <v>498446710.16145903</v>
      </c>
      <c r="BH95" s="8">
        <v>4376598521.9302101</v>
      </c>
      <c r="BI95" s="8">
        <v>15647731.2937713</v>
      </c>
      <c r="BJ95" s="8">
        <v>0</v>
      </c>
      <c r="BK95" s="8">
        <f>SUM(BG95:BJ95)/1000000</f>
        <v>4890.6929633854406</v>
      </c>
      <c r="BL95" s="8">
        <v>0.196883427220477</v>
      </c>
      <c r="BM95" s="10">
        <f>0.815*BJ95/(BK95*1000)</f>
        <v>0</v>
      </c>
      <c r="BN95" s="25">
        <v>278.12923068682198</v>
      </c>
      <c r="BO95" s="8">
        <v>264</v>
      </c>
      <c r="BP95" s="8">
        <v>6080</v>
      </c>
      <c r="BQ95" s="25">
        <v>9223.8464000000004</v>
      </c>
      <c r="BR95" s="8">
        <v>1520</v>
      </c>
      <c r="BS95" s="8">
        <v>380</v>
      </c>
      <c r="BT95" s="8">
        <v>4.8214481660954498E-3</v>
      </c>
    </row>
    <row r="96" spans="1:72" s="1" customFormat="1" hidden="1" x14ac:dyDescent="0.25">
      <c r="A96" s="1">
        <v>51</v>
      </c>
      <c r="B96" s="24">
        <v>1648.17321888487</v>
      </c>
      <c r="C96" s="24">
        <v>1603.6</v>
      </c>
      <c r="D96" s="1">
        <v>1000</v>
      </c>
      <c r="E96" s="1">
        <v>4000</v>
      </c>
      <c r="F96" s="1">
        <v>0</v>
      </c>
      <c r="G96" s="1">
        <v>0</v>
      </c>
      <c r="H96" s="2">
        <f>SUM(BG96:BI96)/(BK96*1000000)</f>
        <v>1</v>
      </c>
      <c r="I96" s="3">
        <v>88.732876712328704</v>
      </c>
      <c r="J96" s="18">
        <v>56.092105737055199</v>
      </c>
      <c r="K96" s="18">
        <f>(P96*BG96+U96*BH96+AP96*BI96+AN96*BJ96)/(BK96*(1000000))</f>
        <v>56.297318301559798</v>
      </c>
      <c r="L96" s="18">
        <f>(T96*BG96+Y96*BH96+AT96*BI96+AO96*BJ96)/(BK96*(1000000))</f>
        <v>76.494241323728914</v>
      </c>
      <c r="M96" s="18">
        <f>L96/K96</f>
        <v>1.3587546197846077</v>
      </c>
      <c r="N96" s="18">
        <f>J96*M96</f>
        <v>76.215407803670445</v>
      </c>
      <c r="O96" s="3">
        <v>93.704149152695905</v>
      </c>
      <c r="P96" s="18">
        <v>111.085844648346</v>
      </c>
      <c r="Q96" s="18">
        <f>P96-S96</f>
        <v>102.785705518114</v>
      </c>
      <c r="R96" s="18">
        <f>Q96*solar_capex_adj</f>
        <v>137.04760735748533</v>
      </c>
      <c r="S96" s="18">
        <v>8.3001391302319973</v>
      </c>
      <c r="T96" s="18">
        <f>R96+S96</f>
        <v>145.34774648771733</v>
      </c>
      <c r="U96" s="18">
        <v>33.9363869108372</v>
      </c>
      <c r="V96" s="18">
        <f>U96-X96</f>
        <v>28.135541220046601</v>
      </c>
      <c r="W96" s="18">
        <f>V96*wind_capex_adj</f>
        <v>46.892568700077668</v>
      </c>
      <c r="X96" s="18">
        <v>5.8008456907905988</v>
      </c>
      <c r="Y96" s="18">
        <f>W96+X96</f>
        <v>52.69341439086827</v>
      </c>
      <c r="Z96" s="18">
        <v>0</v>
      </c>
      <c r="AA96" s="18">
        <f>Z96-AC96-AD96</f>
        <v>0</v>
      </c>
      <c r="AB96" s="18">
        <f>AA96*hdgt_capex_adj</f>
        <v>0</v>
      </c>
      <c r="AC96" s="18">
        <v>0</v>
      </c>
      <c r="AD96" s="18">
        <v>0</v>
      </c>
      <c r="AE96" s="18">
        <f>AD96*fuel_adj</f>
        <v>0</v>
      </c>
      <c r="AF96" s="18">
        <f>AB96+AC96+AE96</f>
        <v>0</v>
      </c>
      <c r="AG96" s="18">
        <v>0</v>
      </c>
      <c r="AH96" s="18">
        <f>AG96-AJ96-AK96</f>
        <v>0</v>
      </c>
      <c r="AI96" s="18">
        <f>AH96*aero_capex_adj</f>
        <v>0</v>
      </c>
      <c r="AJ96" s="18">
        <v>0</v>
      </c>
      <c r="AK96" s="18">
        <v>0</v>
      </c>
      <c r="AL96" s="18">
        <f>AK96*fuel_adj</f>
        <v>0</v>
      </c>
      <c r="AM96" s="18">
        <f>AI96+AJ96+AL96</f>
        <v>0</v>
      </c>
      <c r="AN96" s="18">
        <f>IF(F96=0, 0, IF(F96=3, Z96, (Z96*F96*384+AG96*G96*32)/(F96*384+G96*32)))</f>
        <v>0</v>
      </c>
      <c r="AO96" s="18">
        <f>IF(F96=0, 0, IF(F96=3, AF96, (AF96*F96*384+AM96*G96*32)/(F96*384+G96*32)))</f>
        <v>0</v>
      </c>
      <c r="AP96" s="18">
        <v>110.173682013045</v>
      </c>
      <c r="AQ96" s="18">
        <f>AP96-AS96</f>
        <v>89.034490806047103</v>
      </c>
      <c r="AR96" s="18">
        <f>AQ96*bess_capex_adj</f>
        <v>89.034490806047103</v>
      </c>
      <c r="AS96" s="18">
        <v>21.139191206997893</v>
      </c>
      <c r="AT96" s="18">
        <f>AR96+AS96</f>
        <v>110.173682013045</v>
      </c>
      <c r="AU96" s="18">
        <v>4866.5088159455599</v>
      </c>
      <c r="AV96" s="18"/>
      <c r="AW96" s="18">
        <v>1982.83758988658</v>
      </c>
      <c r="AX96" s="18">
        <f>AW96*solar_capex_adj</f>
        <v>2643.7834531821063</v>
      </c>
      <c r="AY96" s="18">
        <v>1929.2137032134499</v>
      </c>
      <c r="AZ96" s="18">
        <f>AY96*wind_capex_adj</f>
        <v>3215.3561720224166</v>
      </c>
      <c r="BA96" s="18">
        <v>0</v>
      </c>
      <c r="BB96" s="18">
        <f>BA96*hdgt_capex_adj</f>
        <v>0</v>
      </c>
      <c r="BC96" s="18">
        <v>0</v>
      </c>
      <c r="BD96" s="18">
        <f>BC96*aero_capex_adj</f>
        <v>0</v>
      </c>
      <c r="BE96" s="18">
        <v>954.457522845516</v>
      </c>
      <c r="BF96" s="18">
        <f>BE96*bess_capex_adj</f>
        <v>954.457522845516</v>
      </c>
      <c r="BG96" s="1">
        <v>1652216681.1110499</v>
      </c>
      <c r="BH96" s="1">
        <v>5820646318.1686001</v>
      </c>
      <c r="BI96" s="1">
        <v>735620466.49649799</v>
      </c>
      <c r="BJ96" s="1">
        <v>0</v>
      </c>
      <c r="BK96" s="1">
        <f>SUM(BG96:BJ96)/1000000</f>
        <v>8208.4834657761476</v>
      </c>
      <c r="BL96" s="1">
        <v>26.031931665681199</v>
      </c>
      <c r="BM96" s="3">
        <f>0.815*BJ96/(BK96*1000)</f>
        <v>0</v>
      </c>
      <c r="BN96" s="24">
        <v>2225.03384549457</v>
      </c>
      <c r="BO96" s="1">
        <v>422</v>
      </c>
      <c r="BP96" s="1">
        <v>3040</v>
      </c>
      <c r="BQ96" s="24">
        <v>4611.9232000000002</v>
      </c>
      <c r="BR96" s="1">
        <v>760</v>
      </c>
      <c r="BS96" s="1">
        <v>190</v>
      </c>
      <c r="BT96" s="1">
        <v>0.455948271272824</v>
      </c>
    </row>
    <row r="97" spans="1:72" s="1" customFormat="1" hidden="1" x14ac:dyDescent="0.25">
      <c r="A97" s="1">
        <v>124</v>
      </c>
      <c r="B97" s="24">
        <v>1442.15156652426</v>
      </c>
      <c r="C97" s="24">
        <v>201.39999999999901</v>
      </c>
      <c r="D97" s="1">
        <v>1000</v>
      </c>
      <c r="E97" s="1">
        <v>4000</v>
      </c>
      <c r="F97" s="1">
        <v>0</v>
      </c>
      <c r="G97" s="1">
        <v>0</v>
      </c>
      <c r="H97" s="2">
        <f>SUM(BG97:BI97)/(BK97*1000000)</f>
        <v>1</v>
      </c>
      <c r="I97" s="3">
        <v>32.203196347031898</v>
      </c>
      <c r="J97" s="18">
        <v>62.088615691835599</v>
      </c>
      <c r="K97" s="18">
        <f>(P97*BG97+U97*BH97+AP97*BI97+AN97*BJ97)/(BK97*(1000000))</f>
        <v>63.716041304532638</v>
      </c>
      <c r="L97" s="18">
        <f>(T97*BG97+Y97*BH97+AT97*BI97+AO97*BJ97)/(BK97*(1000000))</f>
        <v>78.310878594677405</v>
      </c>
      <c r="M97" s="18">
        <f>L97/K97</f>
        <v>1.2290606414229084</v>
      </c>
      <c r="N97" s="18">
        <f>J97*M97</f>
        <v>76.310673827267919</v>
      </c>
      <c r="O97" s="3">
        <v>50.048494682751901</v>
      </c>
      <c r="P97" s="18">
        <v>56.7152114905224</v>
      </c>
      <c r="Q97" s="18">
        <f>P97-S97</f>
        <v>52.508107176305401</v>
      </c>
      <c r="R97" s="18">
        <f>Q97*solar_capex_adj</f>
        <v>70.010809568407197</v>
      </c>
      <c r="S97" s="18">
        <v>4.2071043142169984</v>
      </c>
      <c r="T97" s="18">
        <f>R97+S97</f>
        <v>74.217913882624202</v>
      </c>
      <c r="U97" s="18">
        <v>28.244999674918098</v>
      </c>
      <c r="V97" s="18">
        <f>U97-X97</f>
        <v>23.448216197791002</v>
      </c>
      <c r="W97" s="18">
        <f>V97*wind_capex_adj</f>
        <v>39.080360329651668</v>
      </c>
      <c r="X97" s="18">
        <v>4.7967834771270965</v>
      </c>
      <c r="Y97" s="18">
        <f>W97+X97</f>
        <v>43.877143806778761</v>
      </c>
      <c r="Z97" s="18">
        <v>0</v>
      </c>
      <c r="AA97" s="18">
        <f>Z97-AC97-AD97</f>
        <v>0</v>
      </c>
      <c r="AB97" s="18">
        <f>AA97*hdgt_capex_adj</f>
        <v>0</v>
      </c>
      <c r="AC97" s="18">
        <v>0</v>
      </c>
      <c r="AD97" s="18">
        <v>0</v>
      </c>
      <c r="AE97" s="18">
        <f>AD97*fuel_adj</f>
        <v>0</v>
      </c>
      <c r="AF97" s="18">
        <f>AB97+AC97+AE97</f>
        <v>0</v>
      </c>
      <c r="AG97" s="18">
        <v>0</v>
      </c>
      <c r="AH97" s="18">
        <f>AG97-AJ97-AK97</f>
        <v>0</v>
      </c>
      <c r="AI97" s="18">
        <f>AH97*aero_capex_adj</f>
        <v>0</v>
      </c>
      <c r="AJ97" s="18">
        <v>0</v>
      </c>
      <c r="AK97" s="18">
        <v>0</v>
      </c>
      <c r="AL97" s="18">
        <f>AK97*fuel_adj</f>
        <v>0</v>
      </c>
      <c r="AM97" s="18">
        <f>AI97+AJ97+AL97</f>
        <v>0</v>
      </c>
      <c r="AN97" s="18">
        <f>IF(F97=0, 0, IF(F97=3, Z97, (Z97*F97*384+AG97*G97*32)/(F97*384+G97*32)))</f>
        <v>0</v>
      </c>
      <c r="AO97" s="18">
        <f>IF(F97=0, 0, IF(F97=3, AF97, (AF97*F97*384+AM97*G97*32)/(F97*384+G97*32)))</f>
        <v>0</v>
      </c>
      <c r="AP97" s="18">
        <v>144.83835713100501</v>
      </c>
      <c r="AQ97" s="18">
        <f>AP97-AS97</f>
        <v>116.94271981271601</v>
      </c>
      <c r="AR97" s="18">
        <f>AQ97*bess_capex_adj</f>
        <v>116.94271981271601</v>
      </c>
      <c r="AS97" s="18">
        <v>27.895637318289005</v>
      </c>
      <c r="AT97" s="18">
        <f>AR97+AS97</f>
        <v>144.83835713100501</v>
      </c>
      <c r="AU97" s="18">
        <v>2954.74801342212</v>
      </c>
      <c r="AV97" s="18"/>
      <c r="AW97" s="18">
        <v>1748.60183661408</v>
      </c>
      <c r="AX97" s="18">
        <f>AW97*solar_capex_adj</f>
        <v>2331.4691154854399</v>
      </c>
      <c r="AY97" s="18">
        <v>244.196531119707</v>
      </c>
      <c r="AZ97" s="18">
        <f>AY97*wind_capex_adj</f>
        <v>406.99421853284503</v>
      </c>
      <c r="BA97" s="18">
        <v>0</v>
      </c>
      <c r="BB97" s="18">
        <f>BA97*hdgt_capex_adj</f>
        <v>0</v>
      </c>
      <c r="BC97" s="18">
        <v>0</v>
      </c>
      <c r="BD97" s="18">
        <f>BC97*aero_capex_adj</f>
        <v>0</v>
      </c>
      <c r="BE97" s="18">
        <v>961.94964568833495</v>
      </c>
      <c r="BF97" s="18">
        <f>BE97*bess_capex_adj</f>
        <v>961.94964568833495</v>
      </c>
      <c r="BG97" s="1">
        <v>2866296257.2986798</v>
      </c>
      <c r="BH97" s="1">
        <v>884041093.96239996</v>
      </c>
      <c r="BI97" s="1">
        <v>633910782.94798505</v>
      </c>
      <c r="BJ97" s="1">
        <v>0</v>
      </c>
      <c r="BK97" s="1">
        <f>SUM(BG97:BJ97)/1000000</f>
        <v>4384.2481342090641</v>
      </c>
      <c r="BL97" s="1">
        <v>1.20648865957195</v>
      </c>
      <c r="BM97" s="3">
        <f>0.815*BJ97/(BK97*1000)</f>
        <v>0</v>
      </c>
      <c r="BN97" s="24">
        <v>1946.90461480775</v>
      </c>
      <c r="BO97" s="1">
        <v>53</v>
      </c>
      <c r="BP97" s="1">
        <v>3040</v>
      </c>
      <c r="BQ97" s="24">
        <v>4611.9232000000002</v>
      </c>
      <c r="BR97" s="1">
        <v>760</v>
      </c>
      <c r="BS97" s="1">
        <v>190</v>
      </c>
      <c r="BT97" s="1">
        <v>0.390646787643815</v>
      </c>
    </row>
    <row r="98" spans="1:72" s="1" customFormat="1" hidden="1" x14ac:dyDescent="0.25">
      <c r="A98" s="1">
        <v>615</v>
      </c>
      <c r="B98" s="25">
        <v>1236.12991416365</v>
      </c>
      <c r="C98" s="25">
        <v>801.8</v>
      </c>
      <c r="D98" s="8">
        <v>2000</v>
      </c>
      <c r="E98" s="8">
        <v>8000</v>
      </c>
      <c r="F98" s="8">
        <v>0</v>
      </c>
      <c r="G98" s="8">
        <v>0</v>
      </c>
      <c r="H98" s="9">
        <f>SUM(BG98:BI98)/(BK98*1000000)</f>
        <v>1</v>
      </c>
      <c r="I98" s="10">
        <v>47.488584474885798</v>
      </c>
      <c r="J98" s="19">
        <v>61.789057049085102</v>
      </c>
      <c r="K98" s="18">
        <f>(P98*BG98+U98*BH98+AP98*BI98+AN98*BJ98)/(BK98*(1000000))</f>
        <v>63.777890092597517</v>
      </c>
      <c r="L98" s="18">
        <f>(T98*BG98+Y98*BH98+AT98*BI98+AO98*BJ98)/(BK98*(1000000))</f>
        <v>78.771561720353532</v>
      </c>
      <c r="M98" s="18">
        <f>L98/K98</f>
        <v>1.2350919982769433</v>
      </c>
      <c r="N98" s="18">
        <f>J98*M98</f>
        <v>76.315169942402562</v>
      </c>
      <c r="O98" s="10">
        <v>74.222338853562903</v>
      </c>
      <c r="P98" s="19">
        <v>62.539748501210397</v>
      </c>
      <c r="Q98" s="19">
        <f>P98-S98</f>
        <v>57.876184625639603</v>
      </c>
      <c r="R98" s="18">
        <f>Q98*solar_capex_adj</f>
        <v>77.16824616751947</v>
      </c>
      <c r="S98" s="19">
        <v>4.6635638755707944</v>
      </c>
      <c r="T98" s="18">
        <f>R98+S98</f>
        <v>81.831810043090258</v>
      </c>
      <c r="U98" s="19">
        <v>28.136623849816299</v>
      </c>
      <c r="V98" s="19">
        <f>U98-X98</f>
        <v>23.335723472781599</v>
      </c>
      <c r="W98" s="18">
        <f>V98*wind_capex_adj</f>
        <v>38.892872454635999</v>
      </c>
      <c r="X98" s="19">
        <v>4.8009003770347007</v>
      </c>
      <c r="Y98" s="18">
        <f>W98+X98</f>
        <v>43.693772831670699</v>
      </c>
      <c r="Z98" s="19">
        <v>0</v>
      </c>
      <c r="AA98" s="19">
        <f>Z98-AC98-AD98</f>
        <v>0</v>
      </c>
      <c r="AB98" s="18">
        <f>AA98*hdgt_capex_adj</f>
        <v>0</v>
      </c>
      <c r="AC98" s="19">
        <v>0</v>
      </c>
      <c r="AD98" s="19">
        <v>0</v>
      </c>
      <c r="AE98" s="18">
        <f>AD98*fuel_adj</f>
        <v>0</v>
      </c>
      <c r="AF98" s="18">
        <f>AB98+AC98+AE98</f>
        <v>0</v>
      </c>
      <c r="AG98" s="19">
        <v>0</v>
      </c>
      <c r="AH98" s="19">
        <f>AG98-AJ98-AK98</f>
        <v>0</v>
      </c>
      <c r="AI98" s="18">
        <f>AH98*aero_capex_adj</f>
        <v>0</v>
      </c>
      <c r="AJ98" s="19">
        <v>0</v>
      </c>
      <c r="AK98" s="19">
        <v>0</v>
      </c>
      <c r="AL98" s="18">
        <f>AK98*fuel_adj</f>
        <v>0</v>
      </c>
      <c r="AM98" s="18">
        <f>AI98+AJ98+AL98</f>
        <v>0</v>
      </c>
      <c r="AN98" s="18">
        <f>IF(F98=0, 0, IF(F98=3, Z98, (Z98*F98*384+AG98*G98*32)/(F98*384+G98*32)))</f>
        <v>0</v>
      </c>
      <c r="AO98" s="18">
        <f>IF(F98=0, 0, IF(F98=3, AF98, (AF98*F98*384+AM98*G98*32)/(F98*384+G98*32)))</f>
        <v>0</v>
      </c>
      <c r="AP98" s="19">
        <v>230.587553134167</v>
      </c>
      <c r="AQ98" s="19">
        <f>AP98-AS98</f>
        <v>186.59553956136</v>
      </c>
      <c r="AR98" s="18">
        <f>AQ98*bess_capex_adj</f>
        <v>186.59553956136</v>
      </c>
      <c r="AS98" s="19">
        <v>43.992013572806997</v>
      </c>
      <c r="AT98" s="18">
        <f>AR98+AS98</f>
        <v>230.587553134167</v>
      </c>
      <c r="AU98" s="19">
        <v>4371.4415077635604</v>
      </c>
      <c r="AV98" s="19"/>
      <c r="AW98" s="19">
        <v>1490.33198336344</v>
      </c>
      <c r="AX98" s="18">
        <f>AW98*solar_capex_adj</f>
        <v>1987.1093111512532</v>
      </c>
      <c r="AY98" s="19">
        <v>966.68494999515997</v>
      </c>
      <c r="AZ98" s="18">
        <f>AY98*wind_capex_adj</f>
        <v>1611.1415833252668</v>
      </c>
      <c r="BA98" s="19">
        <v>0</v>
      </c>
      <c r="BB98" s="18">
        <f>BA98*hdgt_capex_adj</f>
        <v>0</v>
      </c>
      <c r="BC98" s="19">
        <v>0</v>
      </c>
      <c r="BD98" s="18">
        <f>BC98*aero_capex_adj</f>
        <v>0</v>
      </c>
      <c r="BE98" s="19">
        <v>1914.4245744049499</v>
      </c>
      <c r="BF98" s="18">
        <f>BE98*bess_capex_adj</f>
        <v>1914.4245744049499</v>
      </c>
      <c r="BG98" s="8">
        <v>2217388065.6262102</v>
      </c>
      <c r="BH98" s="8">
        <v>3516648197.9377198</v>
      </c>
      <c r="BI98" s="8">
        <v>767840620.00816798</v>
      </c>
      <c r="BJ98" s="8">
        <v>0</v>
      </c>
      <c r="BK98" s="8">
        <f>SUM(BG98:BJ98)/1000000</f>
        <v>6501.8768835720984</v>
      </c>
      <c r="BL98" s="8">
        <v>0.43241805967065899</v>
      </c>
      <c r="BM98" s="10">
        <f>0.815*BJ98/(BK98*1000)</f>
        <v>0</v>
      </c>
      <c r="BN98" s="25">
        <v>1668.7753841209301</v>
      </c>
      <c r="BO98" s="8">
        <v>211</v>
      </c>
      <c r="BP98" s="8">
        <v>6080</v>
      </c>
      <c r="BQ98" s="25">
        <v>9223.8464000000004</v>
      </c>
      <c r="BR98" s="8">
        <v>1520</v>
      </c>
      <c r="BS98" s="8">
        <v>380</v>
      </c>
      <c r="BT98" s="8">
        <v>0.23730325991269199</v>
      </c>
    </row>
    <row r="99" spans="1:72" s="1" customFormat="1" hidden="1" x14ac:dyDescent="0.25">
      <c r="A99" s="1">
        <v>591</v>
      </c>
      <c r="B99" s="25">
        <v>1030.10826180304</v>
      </c>
      <c r="C99" s="25">
        <v>1603.6</v>
      </c>
      <c r="D99" s="8">
        <v>2000</v>
      </c>
      <c r="E99" s="8">
        <v>8000</v>
      </c>
      <c r="F99" s="8">
        <v>0</v>
      </c>
      <c r="G99" s="8">
        <v>0</v>
      </c>
      <c r="H99" s="9">
        <f>SUM(BG99:BI99)/(BK99*1000000)</f>
        <v>1</v>
      </c>
      <c r="I99" s="10">
        <v>85.936073059360695</v>
      </c>
      <c r="J99" s="19">
        <v>58.604126056344299</v>
      </c>
      <c r="K99" s="18">
        <f>(P99*BG99+U99*BH99+AP99*BI99+AN99*BJ99)/(BK99*(1000000))</f>
        <v>58.757088741741427</v>
      </c>
      <c r="L99" s="18">
        <f>(T99*BG99+Y99*BH99+AT99*BI99+AO99*BJ99)/(BK99*(1000000))</f>
        <v>76.675886270700801</v>
      </c>
      <c r="M99" s="18">
        <f>L99/K99</f>
        <v>1.3049640122184907</v>
      </c>
      <c r="N99" s="18">
        <f>J99*M99</f>
        <v>76.476275471045255</v>
      </c>
      <c r="O99" s="10">
        <v>92.389066791299101</v>
      </c>
      <c r="P99" s="19">
        <v>80.876496398146003</v>
      </c>
      <c r="Q99" s="19">
        <f>P99-S99</f>
        <v>74.834169275729806</v>
      </c>
      <c r="R99" s="18">
        <f>Q99*solar_capex_adj</f>
        <v>99.778892367639742</v>
      </c>
      <c r="S99" s="19">
        <v>6.0423271224161965</v>
      </c>
      <c r="T99" s="18">
        <f>R99+S99</f>
        <v>105.82121949005594</v>
      </c>
      <c r="U99" s="19">
        <v>33.94223148983</v>
      </c>
      <c r="V99" s="19">
        <f>U99-X99</f>
        <v>28.140922362999</v>
      </c>
      <c r="W99" s="18">
        <f>V99*wind_capex_adj</f>
        <v>46.901537271664999</v>
      </c>
      <c r="X99" s="19">
        <v>5.8013091268310006</v>
      </c>
      <c r="Y99" s="18">
        <f>W99+X99</f>
        <v>52.702846398496</v>
      </c>
      <c r="Z99" s="19">
        <v>0</v>
      </c>
      <c r="AA99" s="19">
        <f>Z99-AC99-AD99</f>
        <v>0</v>
      </c>
      <c r="AB99" s="18">
        <f>AA99*hdgt_capex_adj</f>
        <v>0</v>
      </c>
      <c r="AC99" s="19">
        <v>0</v>
      </c>
      <c r="AD99" s="19">
        <v>0</v>
      </c>
      <c r="AE99" s="18">
        <f>AD99*fuel_adj</f>
        <v>0</v>
      </c>
      <c r="AF99" s="18">
        <f>AB99+AC99+AE99</f>
        <v>0</v>
      </c>
      <c r="AG99" s="19">
        <v>0</v>
      </c>
      <c r="AH99" s="19">
        <f>AG99-AJ99-AK99</f>
        <v>0</v>
      </c>
      <c r="AI99" s="18">
        <f>AH99*aero_capex_adj</f>
        <v>0</v>
      </c>
      <c r="AJ99" s="19">
        <v>0</v>
      </c>
      <c r="AK99" s="19">
        <v>0</v>
      </c>
      <c r="AL99" s="18">
        <f>AK99*fuel_adj</f>
        <v>0</v>
      </c>
      <c r="AM99" s="18">
        <f>AI99+AJ99+AL99</f>
        <v>0</v>
      </c>
      <c r="AN99" s="18">
        <f>IF(F99=0, 0, IF(F99=3, Z99, (Z99*F99*384+AG99*G99*32)/(F99*384+G99*32)))</f>
        <v>0</v>
      </c>
      <c r="AO99" s="18">
        <f>IF(F99=0, 0, IF(F99=3, AF99, (AF99*F99*384+AM99*G99*32)/(F99*384+G99*32)))</f>
        <v>0</v>
      </c>
      <c r="AP99" s="19">
        <v>193.40970807558199</v>
      </c>
      <c r="AQ99" s="19">
        <f>AP99-AS99</f>
        <v>156.87618203929401</v>
      </c>
      <c r="AR99" s="18">
        <f>AQ99*bess_capex_adj</f>
        <v>156.87618203929401</v>
      </c>
      <c r="AS99" s="19">
        <v>36.533526036287981</v>
      </c>
      <c r="AT99" s="18">
        <f>AR99+AS99</f>
        <v>193.40970807558199</v>
      </c>
      <c r="AU99" s="19">
        <v>5079.3618653344802</v>
      </c>
      <c r="AV99" s="19"/>
      <c r="AW99" s="19">
        <v>1239.41149648701</v>
      </c>
      <c r="AX99" s="18">
        <f>AW99*solar_capex_adj</f>
        <v>1652.54866198268</v>
      </c>
      <c r="AY99" s="19">
        <v>1929.4285362664</v>
      </c>
      <c r="AZ99" s="18">
        <f>AY99*wind_capex_adj</f>
        <v>3215.7142271106668</v>
      </c>
      <c r="BA99" s="19">
        <v>0</v>
      </c>
      <c r="BB99" s="18">
        <f>BA99*hdgt_capex_adj</f>
        <v>0</v>
      </c>
      <c r="BC99" s="19">
        <v>0</v>
      </c>
      <c r="BD99" s="18">
        <f>BC99*aero_capex_adj</f>
        <v>0</v>
      </c>
      <c r="BE99" s="19">
        <v>1910.5218325810599</v>
      </c>
      <c r="BF99" s="18">
        <f>BE99*bess_capex_adj</f>
        <v>1910.5218325810599</v>
      </c>
      <c r="BG99" s="8">
        <v>1436400751.45383</v>
      </c>
      <c r="BH99" s="8">
        <v>5820239237.1718702</v>
      </c>
      <c r="BI99" s="8">
        <v>836642262.29209495</v>
      </c>
      <c r="BJ99" s="8">
        <v>0</v>
      </c>
      <c r="BK99" s="8">
        <f>SUM(BG99:BJ99)/1000000</f>
        <v>8093.282250917795</v>
      </c>
      <c r="BL99" s="8">
        <v>14.848332105104401</v>
      </c>
      <c r="BM99" s="10">
        <f>0.815*BJ99/(BK99*1000)</f>
        <v>0</v>
      </c>
      <c r="BN99" s="25">
        <v>1390.6461534341099</v>
      </c>
      <c r="BO99" s="8">
        <v>422</v>
      </c>
      <c r="BP99" s="8">
        <v>6080</v>
      </c>
      <c r="BQ99" s="25">
        <v>9223.8464000000004</v>
      </c>
      <c r="BR99" s="8">
        <v>1520</v>
      </c>
      <c r="BS99" s="8">
        <v>380</v>
      </c>
      <c r="BT99" s="8">
        <v>0.26041174123798799</v>
      </c>
    </row>
    <row r="100" spans="1:72" s="1" customFormat="1" hidden="1" x14ac:dyDescent="0.25">
      <c r="A100" s="1">
        <v>552</v>
      </c>
      <c r="B100" s="25">
        <v>1648.17321888487</v>
      </c>
      <c r="C100" s="25">
        <v>1003.19999999999</v>
      </c>
      <c r="D100" s="8">
        <v>2000</v>
      </c>
      <c r="E100" s="8">
        <v>8000</v>
      </c>
      <c r="F100" s="8">
        <v>0</v>
      </c>
      <c r="G100" s="8">
        <v>0</v>
      </c>
      <c r="H100" s="9">
        <f>SUM(BG100:BI100)/(BK100*1000000)</f>
        <v>1</v>
      </c>
      <c r="I100" s="10">
        <v>75.399543378995403</v>
      </c>
      <c r="J100" s="19">
        <v>60.8713865985723</v>
      </c>
      <c r="K100" s="18">
        <f>(P100*BG100+U100*BH100+AP100*BI100+AN100*BJ100)/(BK100*(1000000))</f>
        <v>61.471021817652563</v>
      </c>
      <c r="L100" s="18">
        <f>(T100*BG100+Y100*BH100+AT100*BI100+AO100*BJ100)/(BK100*(1000000))</f>
        <v>77.520269044936697</v>
      </c>
      <c r="M100" s="18">
        <f>L100/K100</f>
        <v>1.261086390834572</v>
      </c>
      <c r="N100" s="18">
        <f>J100*M100</f>
        <v>76.76407723068948</v>
      </c>
      <c r="O100" s="10">
        <v>88.862260589022497</v>
      </c>
      <c r="P100" s="19">
        <v>85.336882011294904</v>
      </c>
      <c r="Q100" s="19">
        <f>P100-S100</f>
        <v>78.961017262135499</v>
      </c>
      <c r="R100" s="18">
        <f>Q100*solar_capex_adj</f>
        <v>105.281356349514</v>
      </c>
      <c r="S100" s="19">
        <v>6.3758647491594047</v>
      </c>
      <c r="T100" s="18">
        <f>R100+S100</f>
        <v>111.6572210986734</v>
      </c>
      <c r="U100" s="19">
        <v>28.084932808947698</v>
      </c>
      <c r="V100" s="19">
        <f>U100-X100</f>
        <v>23.284534178166801</v>
      </c>
      <c r="W100" s="18">
        <f>V100*wind_capex_adj</f>
        <v>38.80755696361134</v>
      </c>
      <c r="X100" s="19">
        <v>4.8003986307808972</v>
      </c>
      <c r="Y100" s="18">
        <f>W100+X100</f>
        <v>43.607955594392237</v>
      </c>
      <c r="Z100" s="19">
        <v>0</v>
      </c>
      <c r="AA100" s="19">
        <f>Z100-AC100-AD100</f>
        <v>0</v>
      </c>
      <c r="AB100" s="18">
        <f>AA100*hdgt_capex_adj</f>
        <v>0</v>
      </c>
      <c r="AC100" s="19">
        <v>0</v>
      </c>
      <c r="AD100" s="19">
        <v>0</v>
      </c>
      <c r="AE100" s="18">
        <f>AD100*fuel_adj</f>
        <v>0</v>
      </c>
      <c r="AF100" s="18">
        <f>AB100+AC100+AE100</f>
        <v>0</v>
      </c>
      <c r="AG100" s="19">
        <v>0</v>
      </c>
      <c r="AH100" s="19">
        <f>AG100-AJ100-AK100</f>
        <v>0</v>
      </c>
      <c r="AI100" s="18">
        <f>AH100*aero_capex_adj</f>
        <v>0</v>
      </c>
      <c r="AJ100" s="19">
        <v>0</v>
      </c>
      <c r="AK100" s="19">
        <v>0</v>
      </c>
      <c r="AL100" s="18">
        <f>AK100*fuel_adj</f>
        <v>0</v>
      </c>
      <c r="AM100" s="18">
        <f>AI100+AJ100+AL100</f>
        <v>0</v>
      </c>
      <c r="AN100" s="18">
        <f>IF(F100=0, 0, IF(F100=3, Z100, (Z100*F100*384+AG100*G100*32)/(F100*384+G100*32)))</f>
        <v>0</v>
      </c>
      <c r="AO100" s="18">
        <f>IF(F100=0, 0, IF(F100=3, AF100, (AF100*F100*384+AM100*G100*32)/(F100*384+G100*32)))</f>
        <v>0</v>
      </c>
      <c r="AP100" s="19">
        <v>139.009130662264</v>
      </c>
      <c r="AQ100" s="19">
        <f>AP100-AS100</f>
        <v>113.209810058298</v>
      </c>
      <c r="AR100" s="18">
        <f>AQ100*bess_capex_adj</f>
        <v>113.209810058298</v>
      </c>
      <c r="AS100" s="19">
        <v>25.799320603965995</v>
      </c>
      <c r="AT100" s="18">
        <f>AR100+AS100</f>
        <v>139.009130662264</v>
      </c>
      <c r="AU100" s="19">
        <v>5100.3568984480798</v>
      </c>
      <c r="AV100" s="19"/>
      <c r="AW100" s="19">
        <v>1982.95762438972</v>
      </c>
      <c r="AX100" s="18">
        <f>AW100*solar_capex_adj</f>
        <v>2643.9434991862931</v>
      </c>
      <c r="AY100" s="19">
        <v>1206.9745254893101</v>
      </c>
      <c r="AZ100" s="18">
        <f>AY100*wind_capex_adj</f>
        <v>2011.6242091488502</v>
      </c>
      <c r="BA100" s="19">
        <v>0</v>
      </c>
      <c r="BB100" s="18">
        <f>BA100*hdgt_capex_adj</f>
        <v>0</v>
      </c>
      <c r="BC100" s="19">
        <v>0</v>
      </c>
      <c r="BD100" s="18">
        <f>BC100*aero_capex_adj</f>
        <v>0</v>
      </c>
      <c r="BE100" s="19">
        <v>1910.42474856904</v>
      </c>
      <c r="BF100" s="18">
        <f>BE100*bess_capex_adj</f>
        <v>1910.42474856904</v>
      </c>
      <c r="BG100" s="8">
        <v>2151370395.6378498</v>
      </c>
      <c r="BH100" s="8">
        <v>4400425351.2402802</v>
      </c>
      <c r="BI100" s="8">
        <v>1232538280.7202301</v>
      </c>
      <c r="BJ100" s="8">
        <v>0</v>
      </c>
      <c r="BK100" s="8">
        <f>SUM(BG100:BJ100)/1000000</f>
        <v>7784.3340275983601</v>
      </c>
      <c r="BL100" s="8">
        <v>7.3351461661693698</v>
      </c>
      <c r="BM100" s="10">
        <f>0.815*BJ100/(BK100*1000)</f>
        <v>0</v>
      </c>
      <c r="BN100" s="25">
        <v>2225.03384549457</v>
      </c>
      <c r="BO100" s="8">
        <v>264</v>
      </c>
      <c r="BP100" s="8">
        <v>6080</v>
      </c>
      <c r="BQ100" s="25">
        <v>9223.8464000000004</v>
      </c>
      <c r="BR100" s="8">
        <v>1520</v>
      </c>
      <c r="BS100" s="8">
        <v>380</v>
      </c>
      <c r="BT100" s="8">
        <v>0.38201402284140301</v>
      </c>
    </row>
    <row r="101" spans="1:72" s="1" customFormat="1" hidden="1" x14ac:dyDescent="0.25">
      <c r="A101" s="1">
        <v>616</v>
      </c>
      <c r="B101" s="25">
        <v>1442.15156652426</v>
      </c>
      <c r="C101" s="25">
        <v>801.8</v>
      </c>
      <c r="D101" s="8">
        <v>2000</v>
      </c>
      <c r="E101" s="8">
        <v>8000</v>
      </c>
      <c r="F101" s="8">
        <v>0</v>
      </c>
      <c r="G101" s="8">
        <v>0</v>
      </c>
      <c r="H101" s="9">
        <f>SUM(BG101:BI101)/(BK101*1000000)</f>
        <v>1</v>
      </c>
      <c r="I101" s="10">
        <v>56.746575342465697</v>
      </c>
      <c r="J101" s="19">
        <v>61.971411864676497</v>
      </c>
      <c r="K101" s="18">
        <f>(P101*BG101+U101*BH101+AP101*BI101+AN101*BJ101)/(BK101*(1000000))</f>
        <v>63.322509922795938</v>
      </c>
      <c r="L101" s="18">
        <f>(T101*BG101+Y101*BH101+AT101*BI101+AO101*BJ101)/(BK101*(1000000))</f>
        <v>78.450405647767198</v>
      </c>
      <c r="M101" s="18">
        <f>L101/K101</f>
        <v>1.238902338890475</v>
      </c>
      <c r="N101" s="18">
        <f>J101*M101</f>
        <v>76.77652710349264</v>
      </c>
      <c r="O101" s="10">
        <v>78.7637776042924</v>
      </c>
      <c r="P101" s="19">
        <v>69.503635043731705</v>
      </c>
      <c r="Q101" s="19">
        <f>P101-S101</f>
        <v>64.317005646008894</v>
      </c>
      <c r="R101" s="18">
        <f>Q101*solar_capex_adj</f>
        <v>85.75600752801185</v>
      </c>
      <c r="S101" s="19">
        <v>5.1866293977228111</v>
      </c>
      <c r="T101" s="18">
        <f>R101+S101</f>
        <v>90.942636925734661</v>
      </c>
      <c r="U101" s="19">
        <v>28.111705269008802</v>
      </c>
      <c r="V101" s="19">
        <f>U101-X101</f>
        <v>23.311928946563299</v>
      </c>
      <c r="W101" s="18">
        <f>V101*wind_capex_adj</f>
        <v>38.853214910938831</v>
      </c>
      <c r="X101" s="19">
        <v>4.7997763224455028</v>
      </c>
      <c r="Y101" s="18">
        <f>W101+X101</f>
        <v>43.652991233384334</v>
      </c>
      <c r="Z101" s="19">
        <v>0</v>
      </c>
      <c r="AA101" s="19">
        <f>Z101-AC101-AD101</f>
        <v>0</v>
      </c>
      <c r="AB101" s="18">
        <f>AA101*hdgt_capex_adj</f>
        <v>0</v>
      </c>
      <c r="AC101" s="19">
        <v>0</v>
      </c>
      <c r="AD101" s="19">
        <v>0</v>
      </c>
      <c r="AE101" s="18">
        <f>AD101*fuel_adj</f>
        <v>0</v>
      </c>
      <c r="AF101" s="18">
        <f>AB101+AC101+AE101</f>
        <v>0</v>
      </c>
      <c r="AG101" s="19">
        <v>0</v>
      </c>
      <c r="AH101" s="19">
        <f>AG101-AJ101-AK101</f>
        <v>0</v>
      </c>
      <c r="AI101" s="18">
        <f>AH101*aero_capex_adj</f>
        <v>0</v>
      </c>
      <c r="AJ101" s="19">
        <v>0</v>
      </c>
      <c r="AK101" s="19">
        <v>0</v>
      </c>
      <c r="AL101" s="18">
        <f>AK101*fuel_adj</f>
        <v>0</v>
      </c>
      <c r="AM101" s="18">
        <f>AI101+AJ101+AL101</f>
        <v>0</v>
      </c>
      <c r="AN101" s="18">
        <f>IF(F101=0, 0, IF(F101=3, Z101, (Z101*F101*384+AG101*G101*32)/(F101*384+G101*32)))</f>
        <v>0</v>
      </c>
      <c r="AO101" s="18">
        <f>IF(F101=0, 0, IF(F101=3, AF101, (AF101*F101*384+AM101*G101*32)/(F101*384+G101*32)))</f>
        <v>0</v>
      </c>
      <c r="AP101" s="19">
        <v>166.30510684818901</v>
      </c>
      <c r="AQ101" s="19">
        <f>AP101-AS101</f>
        <v>135.14185169132401</v>
      </c>
      <c r="AR101" s="18">
        <f>AQ101*bess_capex_adj</f>
        <v>135.14185169132401</v>
      </c>
      <c r="AS101" s="19">
        <v>31.163255156865006</v>
      </c>
      <c r="AT101" s="18">
        <f>AR101+AS101</f>
        <v>166.30510684818901</v>
      </c>
      <c r="AU101" s="19">
        <v>4616.20032118979</v>
      </c>
      <c r="AV101" s="19"/>
      <c r="AW101" s="19">
        <v>1737.3545156637399</v>
      </c>
      <c r="AX101" s="18">
        <f>AW101*solar_capex_adj</f>
        <v>2316.4726875516531</v>
      </c>
      <c r="AY101" s="19">
        <v>965.92541518815199</v>
      </c>
      <c r="AZ101" s="18">
        <f>AY101*wind_capex_adj</f>
        <v>1609.8756919802534</v>
      </c>
      <c r="BA101" s="19">
        <v>0</v>
      </c>
      <c r="BB101" s="18">
        <f>BA101*hdgt_capex_adj</f>
        <v>0</v>
      </c>
      <c r="BC101" s="19">
        <v>0</v>
      </c>
      <c r="BD101" s="18">
        <f>BC101*aero_capex_adj</f>
        <v>0</v>
      </c>
      <c r="BE101" s="19">
        <v>1912.92039033789</v>
      </c>
      <c r="BF101" s="18">
        <f>BE101*bess_capex_adj</f>
        <v>1912.92039033789</v>
      </c>
      <c r="BG101" s="8">
        <v>2318781636.9152598</v>
      </c>
      <c r="BH101" s="8">
        <v>3517449137.6036401</v>
      </c>
      <c r="BI101" s="8">
        <v>1063476143.61711</v>
      </c>
      <c r="BJ101" s="8">
        <v>0</v>
      </c>
      <c r="BK101" s="8">
        <f>SUM(BG101:BJ101)/1000000</f>
        <v>6899.7069181360102</v>
      </c>
      <c r="BL101" s="8">
        <v>1.6710940779471899</v>
      </c>
      <c r="BM101" s="10">
        <f>0.815*BJ101/(BK101*1000)</f>
        <v>0</v>
      </c>
      <c r="BN101" s="25">
        <v>1946.90461480775</v>
      </c>
      <c r="BO101" s="8">
        <v>211</v>
      </c>
      <c r="BP101" s="8">
        <v>6080</v>
      </c>
      <c r="BQ101" s="25">
        <v>9223.8464000000004</v>
      </c>
      <c r="BR101" s="8">
        <v>1520</v>
      </c>
      <c r="BS101" s="8">
        <v>380</v>
      </c>
      <c r="BT101" s="8">
        <v>0.328769339209394</v>
      </c>
    </row>
    <row r="102" spans="1:72" s="1" customFormat="1" hidden="1" x14ac:dyDescent="0.25">
      <c r="A102" s="1">
        <v>614</v>
      </c>
      <c r="B102" s="25">
        <v>1030.10826180304</v>
      </c>
      <c r="C102" s="25">
        <v>801.8</v>
      </c>
      <c r="D102" s="8">
        <v>2000</v>
      </c>
      <c r="E102" s="8">
        <v>8000</v>
      </c>
      <c r="F102" s="8">
        <v>0</v>
      </c>
      <c r="G102" s="8">
        <v>0</v>
      </c>
      <c r="H102" s="9">
        <f>SUM(BG102:BI102)/(BK102*1000000)</f>
        <v>1</v>
      </c>
      <c r="I102" s="10">
        <v>34.189497716894898</v>
      </c>
      <c r="J102" s="19">
        <v>62.4431255496307</v>
      </c>
      <c r="K102" s="18">
        <f>(P102*BG102+U102*BH102+AP102*BI102+AN102*BJ102)/(BK102*(1000000))</f>
        <v>65.25108954102771</v>
      </c>
      <c r="L102" s="18">
        <f>(T102*BG102+Y102*BH102+AT102*BI102+AO102*BJ102)/(BK102*(1000000))</f>
        <v>80.267620585243634</v>
      </c>
      <c r="M102" s="18">
        <f>L102/K102</f>
        <v>1.2301345640332033</v>
      </c>
      <c r="N102" s="18">
        <f>J102*M102</f>
        <v>76.813447024865539</v>
      </c>
      <c r="O102" s="10">
        <v>68.960878051020998</v>
      </c>
      <c r="P102" s="19">
        <v>56.568169745759199</v>
      </c>
      <c r="Q102" s="19">
        <f>P102-S102</f>
        <v>52.3533910505748</v>
      </c>
      <c r="R102" s="18">
        <f>Q102*solar_capex_adj</f>
        <v>69.80452140076639</v>
      </c>
      <c r="S102" s="19">
        <v>4.2147786951843997</v>
      </c>
      <c r="T102" s="18">
        <f>R102+S102</f>
        <v>74.019300095950797</v>
      </c>
      <c r="U102" s="19">
        <v>28.167168895191601</v>
      </c>
      <c r="V102" s="19">
        <f>U102-X102</f>
        <v>23.364617486762601</v>
      </c>
      <c r="W102" s="18">
        <f>V102*wind_capex_adj</f>
        <v>38.941029144604336</v>
      </c>
      <c r="X102" s="19">
        <v>4.8025514084290002</v>
      </c>
      <c r="Y102" s="18">
        <f>W102+X102</f>
        <v>43.74358055303334</v>
      </c>
      <c r="Z102" s="19">
        <v>0</v>
      </c>
      <c r="AA102" s="19">
        <f>Z102-AC102-AD102</f>
        <v>0</v>
      </c>
      <c r="AB102" s="18">
        <f>AA102*hdgt_capex_adj</f>
        <v>0</v>
      </c>
      <c r="AC102" s="19">
        <v>0</v>
      </c>
      <c r="AD102" s="19">
        <v>0</v>
      </c>
      <c r="AE102" s="18">
        <f>AD102*fuel_adj</f>
        <v>0</v>
      </c>
      <c r="AF102" s="18">
        <f>AB102+AC102+AE102</f>
        <v>0</v>
      </c>
      <c r="AG102" s="19">
        <v>0</v>
      </c>
      <c r="AH102" s="19">
        <f>AG102-AJ102-AK102</f>
        <v>0</v>
      </c>
      <c r="AI102" s="18">
        <f>AH102*aero_capex_adj</f>
        <v>0</v>
      </c>
      <c r="AJ102" s="19">
        <v>0</v>
      </c>
      <c r="AK102" s="19">
        <v>0</v>
      </c>
      <c r="AL102" s="18">
        <f>AK102*fuel_adj</f>
        <v>0</v>
      </c>
      <c r="AM102" s="18">
        <f>AI102+AJ102+AL102</f>
        <v>0</v>
      </c>
      <c r="AN102" s="18">
        <f>IF(F102=0, 0, IF(F102=3, Z102, (Z102*F102*384+AG102*G102*32)/(F102*384+G102*32)))</f>
        <v>0</v>
      </c>
      <c r="AO102" s="18">
        <f>IF(F102=0, 0, IF(F102=3, AF102, (AF102*F102*384+AM102*G102*32)/(F102*384+G102*32)))</f>
        <v>0</v>
      </c>
      <c r="AP102" s="19">
        <v>384.00153562432899</v>
      </c>
      <c r="AQ102" s="19">
        <f>AP102-AS102</f>
        <v>310.09790628976299</v>
      </c>
      <c r="AR102" s="18">
        <f>AQ102*bess_capex_adj</f>
        <v>310.09790628976299</v>
      </c>
      <c r="AS102" s="19">
        <v>73.903629334566006</v>
      </c>
      <c r="AT102" s="18">
        <f>AR102+AS102</f>
        <v>384.00153562432899</v>
      </c>
      <c r="AU102" s="19">
        <v>4126.7387716655803</v>
      </c>
      <c r="AV102" s="19"/>
      <c r="AW102" s="19">
        <v>1243.0535922638801</v>
      </c>
      <c r="AX102" s="18">
        <f>AW102*solar_capex_adj</f>
        <v>1657.4047896851735</v>
      </c>
      <c r="AY102" s="19">
        <v>967.54914724463094</v>
      </c>
      <c r="AZ102" s="18">
        <f>AY102*wind_capex_adj</f>
        <v>1612.5819120743849</v>
      </c>
      <c r="BA102" s="19">
        <v>0</v>
      </c>
      <c r="BB102" s="18">
        <f>BA102*hdgt_capex_adj</f>
        <v>0</v>
      </c>
      <c r="BC102" s="19">
        <v>0</v>
      </c>
      <c r="BD102" s="18">
        <f>BC102*aero_capex_adj</f>
        <v>0</v>
      </c>
      <c r="BE102" s="19">
        <v>1916.1360321570601</v>
      </c>
      <c r="BF102" s="18">
        <f>BE102*bess_capex_adj</f>
        <v>1916.1360321570601</v>
      </c>
      <c r="BG102" s="8">
        <v>2060400107.1645501</v>
      </c>
      <c r="BH102" s="8">
        <v>3515453219.1757798</v>
      </c>
      <c r="BI102" s="8">
        <v>465119590.92910898</v>
      </c>
      <c r="BJ102" s="8">
        <v>0</v>
      </c>
      <c r="BK102" s="8">
        <f>SUM(BG102:BJ102)/1000000</f>
        <v>6040.9729172694388</v>
      </c>
      <c r="BL102" s="8">
        <v>7.7674259448342303E-2</v>
      </c>
      <c r="BM102" s="10">
        <f>0.815*BJ102/(BK102*1000)</f>
        <v>0</v>
      </c>
      <c r="BN102" s="25">
        <v>1390.6461534341099</v>
      </c>
      <c r="BO102" s="8">
        <v>211</v>
      </c>
      <c r="BP102" s="8">
        <v>6080</v>
      </c>
      <c r="BQ102" s="25">
        <v>9223.8464000000004</v>
      </c>
      <c r="BR102" s="8">
        <v>1520</v>
      </c>
      <c r="BS102" s="8">
        <v>380</v>
      </c>
      <c r="BT102" s="8">
        <v>0.14365027483360501</v>
      </c>
    </row>
    <row r="103" spans="1:72" s="1" customFormat="1" hidden="1" x14ac:dyDescent="0.25">
      <c r="A103" s="1">
        <v>77</v>
      </c>
      <c r="B103" s="24">
        <v>2266.2381759666901</v>
      </c>
      <c r="C103" s="24">
        <v>801.8</v>
      </c>
      <c r="D103" s="1">
        <v>1000</v>
      </c>
      <c r="E103" s="1">
        <v>4000</v>
      </c>
      <c r="F103" s="1">
        <v>0</v>
      </c>
      <c r="G103" s="1">
        <v>0</v>
      </c>
      <c r="H103" s="2">
        <f>SUM(BG103:BI103)/(BK103*1000000)</f>
        <v>1</v>
      </c>
      <c r="I103" s="3">
        <v>68.390410958904098</v>
      </c>
      <c r="J103" s="18">
        <v>58.909169158819402</v>
      </c>
      <c r="K103" s="18">
        <f>(P103*BG103+U103*BH103+AP103*BI103+AN103*BJ103)/(BK103*(1000000))</f>
        <v>59.05134762918393</v>
      </c>
      <c r="L103" s="18">
        <f>(T103*BG103+Y103*BH103+AT103*BI103+AO103*BJ103)/(BK103*(1000000))</f>
        <v>77.004567372809646</v>
      </c>
      <c r="M103" s="18">
        <f>L103/K103</f>
        <v>1.304027265497206</v>
      </c>
      <c r="N103" s="18">
        <f>J103*M103</f>
        <v>76.819162770887615</v>
      </c>
      <c r="O103" s="3">
        <v>84.160230173884301</v>
      </c>
      <c r="P103" s="18">
        <v>98.663611402662895</v>
      </c>
      <c r="Q103" s="18">
        <f>P103-S103</f>
        <v>91.295365819644502</v>
      </c>
      <c r="R103" s="18">
        <f>Q103*solar_capex_adj</f>
        <v>121.72715442619267</v>
      </c>
      <c r="S103" s="18">
        <v>7.3682455830183926</v>
      </c>
      <c r="T103" s="18">
        <f>R103+S103</f>
        <v>129.09540000921106</v>
      </c>
      <c r="U103" s="18">
        <v>28.080644794975399</v>
      </c>
      <c r="V103" s="18">
        <f>U103-X103</f>
        <v>23.282912115705798</v>
      </c>
      <c r="W103" s="18">
        <f>V103*wind_capex_adj</f>
        <v>38.804853526176331</v>
      </c>
      <c r="X103" s="18">
        <v>4.7977326792696005</v>
      </c>
      <c r="Y103" s="18">
        <f>W103+X103</f>
        <v>43.602586205445931</v>
      </c>
      <c r="Z103" s="18">
        <v>0</v>
      </c>
      <c r="AA103" s="18">
        <f>Z103-AC103-AD103</f>
        <v>0</v>
      </c>
      <c r="AB103" s="18">
        <f>AA103*hdgt_capex_adj</f>
        <v>0</v>
      </c>
      <c r="AC103" s="18">
        <v>0</v>
      </c>
      <c r="AD103" s="18">
        <v>0</v>
      </c>
      <c r="AE103" s="18">
        <f>AD103*fuel_adj</f>
        <v>0</v>
      </c>
      <c r="AF103" s="18">
        <f>AB103+AC103+AE103</f>
        <v>0</v>
      </c>
      <c r="AG103" s="18">
        <v>0</v>
      </c>
      <c r="AH103" s="18">
        <f>AG103-AJ103-AK103</f>
        <v>0</v>
      </c>
      <c r="AI103" s="18">
        <f>AH103*aero_capex_adj</f>
        <v>0</v>
      </c>
      <c r="AJ103" s="18">
        <v>0</v>
      </c>
      <c r="AK103" s="18">
        <v>0</v>
      </c>
      <c r="AL103" s="18">
        <f>AK103*fuel_adj</f>
        <v>0</v>
      </c>
      <c r="AM103" s="18">
        <f>AI103+AJ103+AL103</f>
        <v>0</v>
      </c>
      <c r="AN103" s="18">
        <f>IF(F103=0, 0, IF(F103=3, Z103, (Z103*F103*384+AG103*G103*32)/(F103*384+G103*32)))</f>
        <v>0</v>
      </c>
      <c r="AO103" s="18">
        <f>IF(F103=0, 0, IF(F103=3, AF103, (AF103*F103*384+AM103*G103*32)/(F103*384+G103*32)))</f>
        <v>0</v>
      </c>
      <c r="AP103" s="18">
        <v>65.048956163326594</v>
      </c>
      <c r="AQ103" s="18">
        <f>AP103-AS103</f>
        <v>52.836437599549903</v>
      </c>
      <c r="AR103" s="18">
        <f>AQ103*bess_capex_adj</f>
        <v>52.836437599549903</v>
      </c>
      <c r="AS103" s="18">
        <v>12.21251856377669</v>
      </c>
      <c r="AT103" s="18">
        <f>AR103+AS103</f>
        <v>65.048956163326594</v>
      </c>
      <c r="AU103" s="18">
        <v>4648.0049648787299</v>
      </c>
      <c r="AV103" s="18"/>
      <c r="AW103" s="18">
        <v>2727.8917568345501</v>
      </c>
      <c r="AX103" s="18">
        <f>AW103*solar_capex_adj</f>
        <v>3637.1890091127334</v>
      </c>
      <c r="AY103" s="18">
        <v>965.13404187843003</v>
      </c>
      <c r="AZ103" s="18">
        <f>AY103*wind_capex_adj</f>
        <v>1608.5567364640501</v>
      </c>
      <c r="BA103" s="18">
        <v>0</v>
      </c>
      <c r="BB103" s="18">
        <f>BA103*hdgt_capex_adj</f>
        <v>0</v>
      </c>
      <c r="BC103" s="18">
        <v>0</v>
      </c>
      <c r="BD103" s="18">
        <f>BC103*aero_capex_adj</f>
        <v>0</v>
      </c>
      <c r="BE103" s="18">
        <v>954.97916616575503</v>
      </c>
      <c r="BF103" s="18">
        <f>BE103*bess_capex_adj</f>
        <v>954.97916616575503</v>
      </c>
      <c r="BG103" s="1">
        <v>2554538458.2653699</v>
      </c>
      <c r="BH103" s="1">
        <v>3518876324.2133899</v>
      </c>
      <c r="BI103" s="1">
        <v>1299021380.75349</v>
      </c>
      <c r="BJ103" s="1">
        <v>0</v>
      </c>
      <c r="BK103" s="1">
        <f>SUM(BG103:BJ103)/1000000</f>
        <v>7372.4361632322498</v>
      </c>
      <c r="BL103" s="1">
        <v>18.830610081803499</v>
      </c>
      <c r="BM103" s="3">
        <f>0.815*BJ103/(BK103*1000)</f>
        <v>0</v>
      </c>
      <c r="BN103" s="24">
        <v>3059.4215375550398</v>
      </c>
      <c r="BO103" s="1">
        <v>211</v>
      </c>
      <c r="BP103" s="1">
        <v>3040</v>
      </c>
      <c r="BQ103" s="24">
        <v>4611.9232000000002</v>
      </c>
      <c r="BR103" s="1">
        <v>760</v>
      </c>
      <c r="BS103" s="1">
        <v>190</v>
      </c>
      <c r="BT103" s="1">
        <v>0.80174097958572099</v>
      </c>
    </row>
    <row r="104" spans="1:72" s="1" customFormat="1" hidden="1" x14ac:dyDescent="0.25">
      <c r="A104" s="1">
        <v>62</v>
      </c>
      <c r="B104" s="24">
        <v>1442.15156652426</v>
      </c>
      <c r="C104" s="24">
        <v>1801.19999999999</v>
      </c>
      <c r="D104" s="1">
        <v>1000</v>
      </c>
      <c r="E104" s="1">
        <v>4000</v>
      </c>
      <c r="F104" s="1">
        <v>0</v>
      </c>
      <c r="G104" s="1">
        <v>0</v>
      </c>
      <c r="H104" s="2">
        <f>SUM(BG104:BI104)/(BK104*1000000)</f>
        <v>1</v>
      </c>
      <c r="I104" s="3">
        <v>89.589041095890394</v>
      </c>
      <c r="J104" s="18">
        <v>56.037362702274102</v>
      </c>
      <c r="K104" s="18">
        <f>(P104*BG104+U104*BH104+AP104*BI104+AN104*BJ104)/(BK104*(1000000))</f>
        <v>56.244556612527596</v>
      </c>
      <c r="L104" s="18">
        <f>(T104*BG104+Y104*BH104+AT104*BI104+AO104*BJ104)/(BK104*(1000000))</f>
        <v>77.151088242587988</v>
      </c>
      <c r="M104" s="18">
        <f>L104/K104</f>
        <v>1.3717076440674401</v>
      </c>
      <c r="N104" s="18">
        <f>J104*M104</f>
        <v>76.866878772089038</v>
      </c>
      <c r="O104" s="3">
        <v>94.048365514973696</v>
      </c>
      <c r="P104" s="18">
        <v>106.039602222661</v>
      </c>
      <c r="Q104" s="18">
        <f>P104-S104</f>
        <v>98.116684683390901</v>
      </c>
      <c r="R104" s="18">
        <f>Q104*solar_capex_adj</f>
        <v>130.82224624452118</v>
      </c>
      <c r="S104" s="18">
        <v>7.9229175392701023</v>
      </c>
      <c r="T104" s="18">
        <f>R104+S104</f>
        <v>138.74516378379127</v>
      </c>
      <c r="U104" s="18">
        <v>36.837538450746401</v>
      </c>
      <c r="V104" s="18">
        <f>U104-X104</f>
        <v>30.5409152331837</v>
      </c>
      <c r="W104" s="18">
        <f>V104*wind_capex_adj</f>
        <v>50.901525388639499</v>
      </c>
      <c r="X104" s="18">
        <v>6.2966232175627006</v>
      </c>
      <c r="Y104" s="18">
        <f>W104+X104</f>
        <v>57.198148606202196</v>
      </c>
      <c r="Z104" s="18">
        <v>0</v>
      </c>
      <c r="AA104" s="18">
        <f>Z104-AC104-AD104</f>
        <v>0</v>
      </c>
      <c r="AB104" s="18">
        <f>AA104*hdgt_capex_adj</f>
        <v>0</v>
      </c>
      <c r="AC104" s="18">
        <v>0</v>
      </c>
      <c r="AD104" s="18">
        <v>0</v>
      </c>
      <c r="AE104" s="18">
        <f>AD104*fuel_adj</f>
        <v>0</v>
      </c>
      <c r="AF104" s="18">
        <f>AB104+AC104+AE104</f>
        <v>0</v>
      </c>
      <c r="AG104" s="18">
        <v>0</v>
      </c>
      <c r="AH104" s="18">
        <f>AG104-AJ104-AK104</f>
        <v>0</v>
      </c>
      <c r="AI104" s="18">
        <f>AH104*aero_capex_adj</f>
        <v>0</v>
      </c>
      <c r="AJ104" s="18">
        <v>0</v>
      </c>
      <c r="AK104" s="18">
        <v>0</v>
      </c>
      <c r="AL104" s="18">
        <f>AK104*fuel_adj</f>
        <v>0</v>
      </c>
      <c r="AM104" s="18">
        <f>AI104+AJ104+AL104</f>
        <v>0</v>
      </c>
      <c r="AN104" s="18">
        <f>IF(F104=0, 0, IF(F104=3, Z104, (Z104*F104*384+AG104*G104*32)/(F104*384+G104*32)))</f>
        <v>0</v>
      </c>
      <c r="AO104" s="18">
        <f>IF(F104=0, 0, IF(F104=3, AF104, (AF104*F104*384+AM104*G104*32)/(F104*384+G104*32)))</f>
        <v>0</v>
      </c>
      <c r="AP104" s="18">
        <v>115.442105244403</v>
      </c>
      <c r="AQ104" s="18">
        <f>AP104-AS104</f>
        <v>93.183430693387095</v>
      </c>
      <c r="AR104" s="18">
        <f>AQ104*bess_capex_adj</f>
        <v>93.183430693387095</v>
      </c>
      <c r="AS104" s="18">
        <v>22.258674551015901</v>
      </c>
      <c r="AT104" s="18">
        <f>AR104+AS104</f>
        <v>115.442105244403</v>
      </c>
      <c r="AU104" s="18">
        <v>4856.4932095222302</v>
      </c>
      <c r="AV104" s="18"/>
      <c r="AW104" s="18">
        <v>1735.02436057764</v>
      </c>
      <c r="AX104" s="18">
        <f>AW104*solar_capex_adj</f>
        <v>2313.3658141035198</v>
      </c>
      <c r="AY104" s="18">
        <v>2166.98851272917</v>
      </c>
      <c r="AZ104" s="18">
        <f>AY104*wind_capex_adj</f>
        <v>3611.6475212152836</v>
      </c>
      <c r="BA104" s="18">
        <v>0</v>
      </c>
      <c r="BB104" s="18">
        <f>BA104*hdgt_capex_adj</f>
        <v>0</v>
      </c>
      <c r="BC104" s="18">
        <v>0</v>
      </c>
      <c r="BD104" s="18">
        <f>BC104*aero_capex_adj</f>
        <v>0</v>
      </c>
      <c r="BE104" s="18">
        <v>954.48033621541299</v>
      </c>
      <c r="BF104" s="18">
        <f>BE104*bess_capex_adj</f>
        <v>954.48033621541299</v>
      </c>
      <c r="BG104" s="1">
        <v>1516765615.1496899</v>
      </c>
      <c r="BH104" s="1">
        <v>6023132367.3958797</v>
      </c>
      <c r="BI104" s="1">
        <v>698738836.56612301</v>
      </c>
      <c r="BJ104" s="1">
        <v>0</v>
      </c>
      <c r="BK104" s="1">
        <f>SUM(BG104:BJ104)/1000000</f>
        <v>8238.6368191116926</v>
      </c>
      <c r="BL104" s="1">
        <v>28.0253901411279</v>
      </c>
      <c r="BM104" s="3">
        <f>0.815*BJ104/(BK104*1000)</f>
        <v>0</v>
      </c>
      <c r="BN104" s="24">
        <v>1946.90461480775</v>
      </c>
      <c r="BO104" s="1">
        <v>474</v>
      </c>
      <c r="BP104" s="1">
        <v>3040</v>
      </c>
      <c r="BQ104" s="24">
        <v>4611.9232000000002</v>
      </c>
      <c r="BR104" s="1">
        <v>760</v>
      </c>
      <c r="BS104" s="1">
        <v>190</v>
      </c>
      <c r="BT104" s="1">
        <v>0.43322031846855302</v>
      </c>
    </row>
    <row r="105" spans="1:72" s="1" customFormat="1" hidden="1" x14ac:dyDescent="0.25">
      <c r="A105" s="1">
        <v>125</v>
      </c>
      <c r="B105" s="24">
        <v>1648.17321888487</v>
      </c>
      <c r="C105" s="24">
        <v>201.39999999999901</v>
      </c>
      <c r="D105" s="1">
        <v>1000</v>
      </c>
      <c r="E105" s="1">
        <v>4000</v>
      </c>
      <c r="F105" s="1">
        <v>0</v>
      </c>
      <c r="G105" s="1">
        <v>0</v>
      </c>
      <c r="H105" s="2">
        <f>SUM(BG105:BI105)/(BK105*1000000)</f>
        <v>1</v>
      </c>
      <c r="I105" s="3">
        <v>37.031963470319603</v>
      </c>
      <c r="J105" s="18">
        <v>62.125485623210402</v>
      </c>
      <c r="K105" s="18">
        <f>(P105*BG105+U105*BH105+AP105*BI105+AN105*BJ105)/(BK105*(1000000))</f>
        <v>62.798759315644929</v>
      </c>
      <c r="L105" s="18">
        <f>(T105*BG105+Y105*BH105+AT105*BI105+AO105*BJ105)/(BK105*(1000000))</f>
        <v>77.754947462231712</v>
      </c>
      <c r="M105" s="18">
        <f>L105/K105</f>
        <v>1.2381605673356157</v>
      </c>
      <c r="N105" s="18">
        <f>J105*M105</f>
        <v>76.921326525234832</v>
      </c>
      <c r="O105" s="3">
        <v>54.144738338965197</v>
      </c>
      <c r="P105" s="18">
        <v>62.034198408472498</v>
      </c>
      <c r="Q105" s="18">
        <f>P105-S105</f>
        <v>57.425819864998097</v>
      </c>
      <c r="R105" s="18">
        <f>Q105*solar_capex_adj</f>
        <v>76.567759819997463</v>
      </c>
      <c r="S105" s="18">
        <v>4.6083785434744016</v>
      </c>
      <c r="T105" s="18">
        <f>R105+S105</f>
        <v>81.176138363471864</v>
      </c>
      <c r="U105" s="18">
        <v>28.208097240820798</v>
      </c>
      <c r="V105" s="18">
        <f>U105-X105</f>
        <v>23.411313763693698</v>
      </c>
      <c r="W105" s="18">
        <f>V105*wind_capex_adj</f>
        <v>39.018856272822831</v>
      </c>
      <c r="X105" s="18">
        <v>4.7967834771271001</v>
      </c>
      <c r="Y105" s="18">
        <f>W105+X105</f>
        <v>43.815639749949931</v>
      </c>
      <c r="Z105" s="18">
        <v>0</v>
      </c>
      <c r="AA105" s="18">
        <f>Z105-AC105-AD105</f>
        <v>0</v>
      </c>
      <c r="AB105" s="18">
        <f>AA105*hdgt_capex_adj</f>
        <v>0</v>
      </c>
      <c r="AC105" s="18">
        <v>0</v>
      </c>
      <c r="AD105" s="18">
        <v>0</v>
      </c>
      <c r="AE105" s="18">
        <f>AD105*fuel_adj</f>
        <v>0</v>
      </c>
      <c r="AF105" s="18">
        <f>AB105+AC105+AE105</f>
        <v>0</v>
      </c>
      <c r="AG105" s="18">
        <v>0</v>
      </c>
      <c r="AH105" s="18">
        <f>AG105-AJ105-AK105</f>
        <v>0</v>
      </c>
      <c r="AI105" s="18">
        <f>AH105*aero_capex_adj</f>
        <v>0</v>
      </c>
      <c r="AJ105" s="18">
        <v>0</v>
      </c>
      <c r="AK105" s="18">
        <v>0</v>
      </c>
      <c r="AL105" s="18">
        <f>AK105*fuel_adj</f>
        <v>0</v>
      </c>
      <c r="AM105" s="18">
        <f>AI105+AJ105+AL105</f>
        <v>0</v>
      </c>
      <c r="AN105" s="18">
        <f>IF(F105=0, 0, IF(F105=3, Z105, (Z105*F105*384+AG105*G105*32)/(F105*384+G105*32)))</f>
        <v>0</v>
      </c>
      <c r="AO105" s="18">
        <f>IF(F105=0, 0, IF(F105=3, AF105, (AF105*F105*384+AM105*G105*32)/(F105*384+G105*32)))</f>
        <v>0</v>
      </c>
      <c r="AP105" s="18">
        <v>100.400965357605</v>
      </c>
      <c r="AQ105" s="18">
        <f>AP105-AS105</f>
        <v>81.162190364266095</v>
      </c>
      <c r="AR105" s="18">
        <f>AQ105*bess_capex_adj</f>
        <v>81.162190364266095</v>
      </c>
      <c r="AS105" s="18">
        <v>19.238774993338907</v>
      </c>
      <c r="AT105" s="18">
        <f>AR105+AS105</f>
        <v>100.400965357605</v>
      </c>
      <c r="AU105" s="18">
        <v>3199.5050080876199</v>
      </c>
      <c r="AV105" s="18"/>
      <c r="AW105" s="18">
        <v>1995.2570451746501</v>
      </c>
      <c r="AX105" s="18">
        <f>AW105*solar_capex_adj</f>
        <v>2660.3427268995333</v>
      </c>
      <c r="AY105" s="18">
        <v>243.81221845726699</v>
      </c>
      <c r="AZ105" s="18">
        <f>AY105*wind_capex_adj</f>
        <v>406.35369742877833</v>
      </c>
      <c r="BA105" s="18">
        <v>0</v>
      </c>
      <c r="BB105" s="18">
        <f>BA105*hdgt_capex_adj</f>
        <v>0</v>
      </c>
      <c r="BC105" s="18">
        <v>0</v>
      </c>
      <c r="BD105" s="18">
        <f>BC105*aero_capex_adj</f>
        <v>0</v>
      </c>
      <c r="BE105" s="18">
        <v>960.43574445569902</v>
      </c>
      <c r="BF105" s="18">
        <f>BE105*bess_capex_adj</f>
        <v>960.43574445569902</v>
      </c>
      <c r="BG105" s="1">
        <v>2985103613.9796901</v>
      </c>
      <c r="BH105" s="1">
        <v>884041093.96239996</v>
      </c>
      <c r="BI105" s="1">
        <v>873934370.55126095</v>
      </c>
      <c r="BJ105" s="1">
        <v>0</v>
      </c>
      <c r="BK105" s="1">
        <f>SUM(BG105:BJ105)/1000000</f>
        <v>4743.0790784933506</v>
      </c>
      <c r="BL105" s="1">
        <v>3.81278725771518</v>
      </c>
      <c r="BM105" s="3">
        <f>0.815*BJ105/(BK105*1000)</f>
        <v>0</v>
      </c>
      <c r="BN105" s="24">
        <v>2225.03384549457</v>
      </c>
      <c r="BO105" s="1">
        <v>53</v>
      </c>
      <c r="BP105" s="1">
        <v>3040</v>
      </c>
      <c r="BQ105" s="24">
        <v>4611.9232000000002</v>
      </c>
      <c r="BR105" s="1">
        <v>760</v>
      </c>
      <c r="BS105" s="1">
        <v>190</v>
      </c>
      <c r="BT105" s="1">
        <v>0.53856104620858403</v>
      </c>
    </row>
    <row r="106" spans="1:72" s="1" customFormat="1" hidden="1" x14ac:dyDescent="0.25">
      <c r="A106" s="1">
        <v>123</v>
      </c>
      <c r="B106" s="24">
        <v>1236.12991416365</v>
      </c>
      <c r="C106" s="24">
        <v>201.39999999999901</v>
      </c>
      <c r="D106" s="1">
        <v>1000</v>
      </c>
      <c r="E106" s="1">
        <v>4000</v>
      </c>
      <c r="F106" s="1">
        <v>0</v>
      </c>
      <c r="G106" s="1">
        <v>0</v>
      </c>
      <c r="H106" s="2">
        <f>SUM(BG106:BI106)/(BK106*1000000)</f>
        <v>1</v>
      </c>
      <c r="I106" s="3">
        <v>24.977168949771599</v>
      </c>
      <c r="J106" s="18">
        <v>63.239970151266803</v>
      </c>
      <c r="K106" s="18">
        <f>(P106*BG106+U106*BH106+AP106*BI106+AN106*BJ106)/(BK106*(1000000))</f>
        <v>67.301689309625559</v>
      </c>
      <c r="L106" s="18">
        <f>(T106*BG106+Y106*BH106+AT106*BI106+AO106*BJ106)/(BK106*(1000000))</f>
        <v>81.863133105883932</v>
      </c>
      <c r="M106" s="18">
        <f>L106/K106</f>
        <v>1.2163607473397517</v>
      </c>
      <c r="N106" s="18">
        <f>J106*M106</f>
        <v>76.922617354938481</v>
      </c>
      <c r="O106" s="3">
        <v>44.785322378126999</v>
      </c>
      <c r="P106" s="18">
        <v>51.731812320284902</v>
      </c>
      <c r="Q106" s="18">
        <f>P106-S106</f>
        <v>47.901095832197598</v>
      </c>
      <c r="R106" s="18">
        <f>Q106*solar_capex_adj</f>
        <v>63.868127776263464</v>
      </c>
      <c r="S106" s="18">
        <v>3.8307164880873046</v>
      </c>
      <c r="T106" s="18">
        <f>R106+S106</f>
        <v>67.698844264350768</v>
      </c>
      <c r="U106" s="18">
        <v>28.289460557050699</v>
      </c>
      <c r="V106" s="18">
        <f>U106-X106</f>
        <v>23.4926739237189</v>
      </c>
      <c r="W106" s="18">
        <f>V106*wind_capex_adj</f>
        <v>39.154456539531502</v>
      </c>
      <c r="X106" s="18">
        <v>4.7967866333317986</v>
      </c>
      <c r="Y106" s="18">
        <f>W106+X106</f>
        <v>43.9512431728633</v>
      </c>
      <c r="Z106" s="18">
        <v>0</v>
      </c>
      <c r="AA106" s="18">
        <f>Z106-AC106-AD106</f>
        <v>0</v>
      </c>
      <c r="AB106" s="18">
        <f>AA106*hdgt_capex_adj</f>
        <v>0</v>
      </c>
      <c r="AC106" s="18">
        <v>0</v>
      </c>
      <c r="AD106" s="18">
        <v>0</v>
      </c>
      <c r="AE106" s="18">
        <f>AD106*fuel_adj</f>
        <v>0</v>
      </c>
      <c r="AF106" s="18">
        <f>AB106+AC106+AE106</f>
        <v>0</v>
      </c>
      <c r="AG106" s="18">
        <v>0</v>
      </c>
      <c r="AH106" s="18">
        <f>AG106-AJ106-AK106</f>
        <v>0</v>
      </c>
      <c r="AI106" s="18">
        <f>AH106*aero_capex_adj</f>
        <v>0</v>
      </c>
      <c r="AJ106" s="18">
        <v>0</v>
      </c>
      <c r="AK106" s="18">
        <v>0</v>
      </c>
      <c r="AL106" s="18">
        <f>AK106*fuel_adj</f>
        <v>0</v>
      </c>
      <c r="AM106" s="18">
        <f>AI106+AJ106+AL106</f>
        <v>0</v>
      </c>
      <c r="AN106" s="18">
        <f>IF(F106=0, 0, IF(F106=3, Z106, (Z106*F106*384+AG106*G106*32)/(F106*384+G106*32)))</f>
        <v>0</v>
      </c>
      <c r="AO106" s="18">
        <f>IF(F106=0, 0, IF(F106=3, AF106, (AF106*F106*384+AM106*G106*32)/(F106*384+G106*32)))</f>
        <v>0</v>
      </c>
      <c r="AP106" s="18">
        <v>300.795559436151</v>
      </c>
      <c r="AQ106" s="18">
        <f>AP106-AS106</f>
        <v>242.07809779073</v>
      </c>
      <c r="AR106" s="18">
        <f>AQ106*bess_capex_adj</f>
        <v>242.07809779073</v>
      </c>
      <c r="AS106" s="18">
        <v>58.717461645420997</v>
      </c>
      <c r="AT106" s="18">
        <f>AR106+AS106</f>
        <v>300.795559436151</v>
      </c>
      <c r="AU106" s="18">
        <v>2710.0745381892002</v>
      </c>
      <c r="AV106" s="18"/>
      <c r="AW106" s="18">
        <v>1501.6423080899499</v>
      </c>
      <c r="AX106" s="18">
        <f>AW106*solar_capex_adj</f>
        <v>2002.189744119933</v>
      </c>
      <c r="AY106" s="18">
        <v>244.65936580293399</v>
      </c>
      <c r="AZ106" s="18">
        <f>AY106*wind_capex_adj</f>
        <v>407.76560967155666</v>
      </c>
      <c r="BA106" s="18">
        <v>0</v>
      </c>
      <c r="BB106" s="18">
        <f>BA106*hdgt_capex_adj</f>
        <v>0</v>
      </c>
      <c r="BC106" s="18">
        <v>0</v>
      </c>
      <c r="BD106" s="18">
        <f>BC106*aero_capex_adj</f>
        <v>0</v>
      </c>
      <c r="BE106" s="18">
        <v>963.77286429632204</v>
      </c>
      <c r="BF106" s="18">
        <f>BE106*bess_capex_adj</f>
        <v>963.77286429632204</v>
      </c>
      <c r="BG106" s="1">
        <v>2710692560.41049</v>
      </c>
      <c r="BH106" s="1">
        <v>884040984.944224</v>
      </c>
      <c r="BI106" s="1">
        <v>328460694.96920502</v>
      </c>
      <c r="BJ106" s="1">
        <v>0</v>
      </c>
      <c r="BK106" s="1">
        <f>SUM(BG106:BJ106)/1000000</f>
        <v>3923.1942403239186</v>
      </c>
      <c r="BL106" s="1">
        <v>0.78216153228301799</v>
      </c>
      <c r="BM106" s="3">
        <f>0.815*BJ106/(BK106*1000)</f>
        <v>0</v>
      </c>
      <c r="BN106" s="24">
        <v>1668.7753841209301</v>
      </c>
      <c r="BO106" s="1">
        <v>53</v>
      </c>
      <c r="BP106" s="1">
        <v>3040</v>
      </c>
      <c r="BQ106" s="24">
        <v>4611.9232000000002</v>
      </c>
      <c r="BR106" s="1">
        <v>760</v>
      </c>
      <c r="BS106" s="1">
        <v>190</v>
      </c>
      <c r="BT106" s="1">
        <v>0.202413523808922</v>
      </c>
    </row>
    <row r="107" spans="1:72" s="1" customFormat="1" hidden="1" x14ac:dyDescent="0.25">
      <c r="A107" s="1">
        <v>12</v>
      </c>
      <c r="B107" s="24">
        <v>2266.2381759666901</v>
      </c>
      <c r="C107" s="24">
        <v>1003.19999999999</v>
      </c>
      <c r="D107" s="1">
        <v>1000</v>
      </c>
      <c r="E107" s="1">
        <v>4000</v>
      </c>
      <c r="F107" s="1">
        <v>0</v>
      </c>
      <c r="G107" s="1">
        <v>0</v>
      </c>
      <c r="H107" s="2">
        <f>SUM(BG107:BI107)/(BK107*1000000)</f>
        <v>1</v>
      </c>
      <c r="I107" s="3">
        <v>77.979452054794507</v>
      </c>
      <c r="J107" s="18">
        <v>58.5641054988684</v>
      </c>
      <c r="K107" s="18">
        <f>(P107*BG107+U107*BH107+AP107*BI107+AN107*BJ107)/(BK107*(1000000))</f>
        <v>58.728309704617047</v>
      </c>
      <c r="L107" s="18">
        <f>(T107*BG107+Y107*BH107+AT107*BI107+AO107*BJ107)/(BK107*(1000000))</f>
        <v>77.411220643396007</v>
      </c>
      <c r="M107" s="18">
        <f>L107/K107</f>
        <v>1.3181244451397887</v>
      </c>
      <c r="N107" s="18">
        <f>J107*M107</f>
        <v>77.194779065803957</v>
      </c>
      <c r="O107" s="3">
        <v>89.189699205260894</v>
      </c>
      <c r="P107" s="18">
        <v>110.104049113683</v>
      </c>
      <c r="Q107" s="18">
        <f>P107-S107</f>
        <v>101.87688895173</v>
      </c>
      <c r="R107" s="18">
        <f>Q107*solar_capex_adj</f>
        <v>135.83585193563999</v>
      </c>
      <c r="S107" s="18">
        <v>8.2271601619530088</v>
      </c>
      <c r="T107" s="18">
        <f>R107+S107</f>
        <v>144.063012097593</v>
      </c>
      <c r="U107" s="18">
        <v>28.071503715633199</v>
      </c>
      <c r="V107" s="18">
        <f>U107-X107</f>
        <v>23.272961527686</v>
      </c>
      <c r="W107" s="18">
        <f>V107*wind_capex_adj</f>
        <v>38.78826921281</v>
      </c>
      <c r="X107" s="18">
        <v>4.7985421879471986</v>
      </c>
      <c r="Y107" s="18">
        <f>W107+X107</f>
        <v>43.586811400757199</v>
      </c>
      <c r="Z107" s="18">
        <v>0</v>
      </c>
      <c r="AA107" s="18">
        <f>Z107-AC107-AD107</f>
        <v>0</v>
      </c>
      <c r="AB107" s="18">
        <f>AA107*hdgt_capex_adj</f>
        <v>0</v>
      </c>
      <c r="AC107" s="18">
        <v>0</v>
      </c>
      <c r="AD107" s="18">
        <v>0</v>
      </c>
      <c r="AE107" s="18">
        <f>AD107*fuel_adj</f>
        <v>0</v>
      </c>
      <c r="AF107" s="18">
        <f>AB107+AC107+AE107</f>
        <v>0</v>
      </c>
      <c r="AG107" s="18">
        <v>0</v>
      </c>
      <c r="AH107" s="18">
        <f>AG107-AJ107-AK107</f>
        <v>0</v>
      </c>
      <c r="AI107" s="18">
        <f>AH107*aero_capex_adj</f>
        <v>0</v>
      </c>
      <c r="AJ107" s="18">
        <v>0</v>
      </c>
      <c r="AK107" s="18">
        <v>0</v>
      </c>
      <c r="AL107" s="18">
        <f>AK107*fuel_adj</f>
        <v>0</v>
      </c>
      <c r="AM107" s="18">
        <f>AI107+AJ107+AL107</f>
        <v>0</v>
      </c>
      <c r="AN107" s="18">
        <f>IF(F107=0, 0, IF(F107=3, Z107, (Z107*F107*384+AG107*G107*32)/(F107*384+G107*32)))</f>
        <v>0</v>
      </c>
      <c r="AO107" s="18">
        <f>IF(F107=0, 0, IF(F107=3, AF107, (AF107*F107*384+AM107*G107*32)/(F107*384+G107*32)))</f>
        <v>0</v>
      </c>
      <c r="AP107" s="18">
        <v>74.254166455101398</v>
      </c>
      <c r="AQ107" s="18">
        <f>AP107-AS107</f>
        <v>60.339306483104302</v>
      </c>
      <c r="AR107" s="18">
        <f>AQ107*bess_capex_adj</f>
        <v>60.339306483104302</v>
      </c>
      <c r="AS107" s="18">
        <v>13.914859971997096</v>
      </c>
      <c r="AT107" s="18">
        <f>AR107+AS107</f>
        <v>74.254166455101398</v>
      </c>
      <c r="AU107" s="18">
        <v>4887.5172816964996</v>
      </c>
      <c r="AV107" s="18"/>
      <c r="AW107" s="18">
        <v>2726.26592223233</v>
      </c>
      <c r="AX107" s="18">
        <f>AW107*solar_capex_adj</f>
        <v>3635.0212296431064</v>
      </c>
      <c r="AY107" s="18">
        <v>1206.84136477262</v>
      </c>
      <c r="AZ107" s="18">
        <f>AY107*wind_capex_adj</f>
        <v>2011.4022746210333</v>
      </c>
      <c r="BA107" s="18">
        <v>0</v>
      </c>
      <c r="BB107" s="18">
        <f>BA107*hdgt_capex_adj</f>
        <v>0</v>
      </c>
      <c r="BC107" s="18">
        <v>0</v>
      </c>
      <c r="BD107" s="18">
        <f>BC107*aero_capex_adj</f>
        <v>0</v>
      </c>
      <c r="BE107" s="18">
        <v>954.40999469153701</v>
      </c>
      <c r="BF107" s="18">
        <f>BE107*bess_capex_adj</f>
        <v>954.40999469153701</v>
      </c>
      <c r="BG107" s="1">
        <v>2287186768.83145</v>
      </c>
      <c r="BH107" s="1">
        <v>4402066880.7375898</v>
      </c>
      <c r="BI107" s="1">
        <v>1123764000.81182</v>
      </c>
      <c r="BJ107" s="1">
        <v>0</v>
      </c>
      <c r="BK107" s="1">
        <f>SUM(BG107:BJ107)/1000000</f>
        <v>7813.0176503808607</v>
      </c>
      <c r="BL107" s="1">
        <v>21.7700735618305</v>
      </c>
      <c r="BM107" s="3">
        <f>0.815*BJ107/(BK107*1000)</f>
        <v>0</v>
      </c>
      <c r="BN107" s="24">
        <v>3059.4215375550398</v>
      </c>
      <c r="BO107" s="1">
        <v>264</v>
      </c>
      <c r="BP107" s="1">
        <v>3040</v>
      </c>
      <c r="BQ107" s="24">
        <v>4611.9232000000002</v>
      </c>
      <c r="BR107" s="1">
        <v>760</v>
      </c>
      <c r="BS107" s="1">
        <v>190</v>
      </c>
      <c r="BT107" s="1">
        <v>0.69446560530946999</v>
      </c>
    </row>
    <row r="108" spans="1:72" s="1" customFormat="1" hidden="1" x14ac:dyDescent="0.25">
      <c r="A108" s="1">
        <v>121</v>
      </c>
      <c r="B108" s="24">
        <v>824.08660944243502</v>
      </c>
      <c r="C108" s="24">
        <v>201.39999999999901</v>
      </c>
      <c r="D108" s="1">
        <v>1000</v>
      </c>
      <c r="E108" s="1">
        <v>4000</v>
      </c>
      <c r="F108" s="1">
        <v>0</v>
      </c>
      <c r="G108" s="1">
        <v>0</v>
      </c>
      <c r="H108" s="2">
        <f>SUM(BG108:BI108)/(BK108*1000000)</f>
        <v>1</v>
      </c>
      <c r="I108" s="3">
        <v>1.35844748858447</v>
      </c>
      <c r="J108" s="18">
        <v>68.594435807212804</v>
      </c>
      <c r="K108" s="18">
        <f>(P108*BG108+U108*BH108+AP108*BI108+AN108*BJ108)/(BK108*(1000000))</f>
        <v>116.79816255361602</v>
      </c>
      <c r="L108" s="18">
        <f>(T108*BG108+Y108*BH108+AT108*BI108+AO108*BJ108)/(BK108*(1000000))</f>
        <v>131.67940440519692</v>
      </c>
      <c r="M108" s="18">
        <f>L108/K108</f>
        <v>1.1274098969215349</v>
      </c>
      <c r="N108" s="18">
        <f>J108*M108</f>
        <v>77.334045802800631</v>
      </c>
      <c r="O108" s="3">
        <v>33.420303452527001</v>
      </c>
      <c r="P108" s="18">
        <v>47.057495262218097</v>
      </c>
      <c r="Q108" s="18">
        <f>P108-S108</f>
        <v>43.589737871801098</v>
      </c>
      <c r="R108" s="18">
        <f>Q108*solar_capex_adj</f>
        <v>58.119650495734795</v>
      </c>
      <c r="S108" s="18">
        <v>3.4677573904169989</v>
      </c>
      <c r="T108" s="18">
        <f>R108+S108</f>
        <v>61.587407886151794</v>
      </c>
      <c r="U108" s="18">
        <v>28.413882368528</v>
      </c>
      <c r="V108" s="18">
        <f>U108-X108</f>
        <v>23.6168760826205</v>
      </c>
      <c r="W108" s="18">
        <f>V108*wind_capex_adj</f>
        <v>39.361460137700838</v>
      </c>
      <c r="X108" s="18">
        <v>4.7970062859075</v>
      </c>
      <c r="Y108" s="18">
        <f>W108+X108</f>
        <v>44.158466423608338</v>
      </c>
      <c r="Z108" s="18">
        <v>0</v>
      </c>
      <c r="AA108" s="18">
        <f>Z108-AC108-AD108</f>
        <v>0</v>
      </c>
      <c r="AB108" s="18">
        <f>AA108*hdgt_capex_adj</f>
        <v>0</v>
      </c>
      <c r="AC108" s="18">
        <v>0</v>
      </c>
      <c r="AD108" s="18">
        <v>0</v>
      </c>
      <c r="AE108" s="18">
        <f>AD108*fuel_adj</f>
        <v>0</v>
      </c>
      <c r="AF108" s="18">
        <f>AB108+AC108+AE108</f>
        <v>0</v>
      </c>
      <c r="AG108" s="18">
        <v>0</v>
      </c>
      <c r="AH108" s="18">
        <f>AG108-AJ108-AK108</f>
        <v>0</v>
      </c>
      <c r="AI108" s="18">
        <f>AH108*aero_capex_adj</f>
        <v>0</v>
      </c>
      <c r="AJ108" s="18">
        <v>0</v>
      </c>
      <c r="AK108" s="18">
        <v>0</v>
      </c>
      <c r="AL108" s="18">
        <f>AK108*fuel_adj</f>
        <v>0</v>
      </c>
      <c r="AM108" s="18">
        <f>AI108+AJ108+AL108</f>
        <v>0</v>
      </c>
      <c r="AN108" s="18">
        <f>IF(F108=0, 0, IF(F108=3, Z108, (Z108*F108*384+AG108*G108*32)/(F108*384+G108*32)))</f>
        <v>0</v>
      </c>
      <c r="AO108" s="18">
        <f>IF(F108=0, 0, IF(F108=3, AF108, (AF108*F108*384+AM108*G108*32)/(F108*384+G108*32)))</f>
        <v>0</v>
      </c>
      <c r="AP108" s="18">
        <v>70942.049550479103</v>
      </c>
      <c r="AQ108" s="18">
        <f>AP108-AS108</f>
        <v>57076.2159473051</v>
      </c>
      <c r="AR108" s="18">
        <f>AQ108*bess_capex_adj</f>
        <v>57076.2159473051</v>
      </c>
      <c r="AS108" s="18">
        <v>13865.833603174004</v>
      </c>
      <c r="AT108" s="18">
        <f>AR108+AS108</f>
        <v>70942.049550479103</v>
      </c>
      <c r="AU108" s="18">
        <v>2221.10682454282</v>
      </c>
      <c r="AV108" s="18"/>
      <c r="AW108" s="18">
        <v>1006.34142490232</v>
      </c>
      <c r="AX108" s="18">
        <f>AW108*solar_capex_adj</f>
        <v>1341.7885665364265</v>
      </c>
      <c r="AY108" s="18">
        <v>245.94158023324201</v>
      </c>
      <c r="AZ108" s="18">
        <f>AY108*wind_capex_adj</f>
        <v>409.90263372207005</v>
      </c>
      <c r="BA108" s="18">
        <v>0</v>
      </c>
      <c r="BB108" s="18">
        <f>BA108*hdgt_capex_adj</f>
        <v>0</v>
      </c>
      <c r="BC108" s="18">
        <v>0</v>
      </c>
      <c r="BD108" s="18">
        <f>BC108*aero_capex_adj</f>
        <v>0</v>
      </c>
      <c r="BE108" s="18">
        <v>968.82381940725497</v>
      </c>
      <c r="BF108" s="18">
        <f>BE108*bess_capex_adj</f>
        <v>968.82381940725497</v>
      </c>
      <c r="BG108" s="1">
        <v>2040496555.9599099</v>
      </c>
      <c r="BH108" s="1">
        <v>884009603.44621897</v>
      </c>
      <c r="BI108" s="1">
        <v>3112423.0352301099</v>
      </c>
      <c r="BJ108" s="1">
        <v>0</v>
      </c>
      <c r="BK108" s="1">
        <f>SUM(BG108:BJ108)/1000000</f>
        <v>2927.6185824413592</v>
      </c>
      <c r="BL108" s="1">
        <v>1.0267741295959201</v>
      </c>
      <c r="BM108" s="3">
        <f>0.815*BJ108/(BK108*1000)</f>
        <v>0</v>
      </c>
      <c r="BN108" s="24">
        <v>1112.51692274728</v>
      </c>
      <c r="BO108" s="1">
        <v>53</v>
      </c>
      <c r="BP108" s="1">
        <v>3040</v>
      </c>
      <c r="BQ108" s="24">
        <v>4611.9232000000002</v>
      </c>
      <c r="BR108" s="1">
        <v>760</v>
      </c>
      <c r="BS108" s="1">
        <v>190</v>
      </c>
      <c r="BT108" s="1">
        <v>1.9180270997236201E-3</v>
      </c>
    </row>
    <row r="109" spans="1:72" s="1" customFormat="1" hidden="1" x14ac:dyDescent="0.25">
      <c r="A109" s="1">
        <v>617</v>
      </c>
      <c r="B109" s="25">
        <v>1648.17321888487</v>
      </c>
      <c r="C109" s="25">
        <v>801.8</v>
      </c>
      <c r="D109" s="8">
        <v>2000</v>
      </c>
      <c r="E109" s="8">
        <v>8000</v>
      </c>
      <c r="F109" s="8">
        <v>0</v>
      </c>
      <c r="G109" s="8">
        <v>0</v>
      </c>
      <c r="H109" s="9">
        <f>SUM(BG109:BI109)/(BK109*1000000)</f>
        <v>1</v>
      </c>
      <c r="I109" s="10">
        <v>64.600456621004497</v>
      </c>
      <c r="J109" s="19">
        <v>62.208831198084397</v>
      </c>
      <c r="K109" s="18">
        <f>(P109*BG109+U109*BH109+AP109*BI109+AN109*BJ109)/(BK109*(1000000))</f>
        <v>63.09011080159749</v>
      </c>
      <c r="L109" s="18">
        <f>(T109*BG109+Y109*BH109+AT109*BI109+AO109*BJ109)/(BK109*(1000000))</f>
        <v>78.444849832863682</v>
      </c>
      <c r="M109" s="18">
        <f>L109/K109</f>
        <v>1.2433779056047782</v>
      </c>
      <c r="N109" s="18">
        <f>J109*M109</f>
        <v>77.349086245195366</v>
      </c>
      <c r="O109" s="10">
        <v>82.756091883882704</v>
      </c>
      <c r="P109" s="19">
        <v>76.700500205916995</v>
      </c>
      <c r="Q109" s="19">
        <f>P109-S109</f>
        <v>70.973121346099006</v>
      </c>
      <c r="R109" s="18">
        <f>Q109*solar_capex_adj</f>
        <v>94.630828461465342</v>
      </c>
      <c r="S109" s="19">
        <v>5.7273788598179891</v>
      </c>
      <c r="T109" s="18">
        <f>R109+S109</f>
        <v>100.35820732128333</v>
      </c>
      <c r="U109" s="19">
        <v>28.090920334280302</v>
      </c>
      <c r="V109" s="19">
        <f>U109-X109</f>
        <v>23.291920877086699</v>
      </c>
      <c r="W109" s="18">
        <f>V109*wind_capex_adj</f>
        <v>38.819868128477836</v>
      </c>
      <c r="X109" s="19">
        <v>4.7989994571936023</v>
      </c>
      <c r="Y109" s="18">
        <f>W109+X109</f>
        <v>43.618867585671438</v>
      </c>
      <c r="Z109" s="19">
        <v>0</v>
      </c>
      <c r="AA109" s="19">
        <f>Z109-AC109-AD109</f>
        <v>0</v>
      </c>
      <c r="AB109" s="18">
        <f>AA109*hdgt_capex_adj</f>
        <v>0</v>
      </c>
      <c r="AC109" s="19">
        <v>0</v>
      </c>
      <c r="AD109" s="19">
        <v>0</v>
      </c>
      <c r="AE109" s="18">
        <f>AD109*fuel_adj</f>
        <v>0</v>
      </c>
      <c r="AF109" s="18">
        <f>AB109+AC109+AE109</f>
        <v>0</v>
      </c>
      <c r="AG109" s="19">
        <v>0</v>
      </c>
      <c r="AH109" s="19">
        <f>AG109-AJ109-AK109</f>
        <v>0</v>
      </c>
      <c r="AI109" s="18">
        <f>AH109*aero_capex_adj</f>
        <v>0</v>
      </c>
      <c r="AJ109" s="19">
        <v>0</v>
      </c>
      <c r="AK109" s="19">
        <v>0</v>
      </c>
      <c r="AL109" s="18">
        <f>AK109*fuel_adj</f>
        <v>0</v>
      </c>
      <c r="AM109" s="18">
        <f>AI109+AJ109+AL109</f>
        <v>0</v>
      </c>
      <c r="AN109" s="18">
        <f>IF(F109=0, 0, IF(F109=3, Z109, (Z109*F109*384+AG109*G109*32)/(F109*384+G109*32)))</f>
        <v>0</v>
      </c>
      <c r="AO109" s="18">
        <f>IF(F109=0, 0, IF(F109=3, AF109, (AF109*F109*384+AM109*G109*32)/(F109*384+G109*32)))</f>
        <v>0</v>
      </c>
      <c r="AP109" s="19">
        <v>130.87393445543699</v>
      </c>
      <c r="AQ109" s="19">
        <f>AP109-AS109</f>
        <v>106.486333728142</v>
      </c>
      <c r="AR109" s="18">
        <f>AQ109*bess_capex_adj</f>
        <v>106.486333728142</v>
      </c>
      <c r="AS109" s="19">
        <v>24.387600727294995</v>
      </c>
      <c r="AT109" s="18">
        <f>AR109+AS109</f>
        <v>130.87393445543699</v>
      </c>
      <c r="AU109" s="19">
        <v>4861.0056063668098</v>
      </c>
      <c r="AV109" s="19"/>
      <c r="AW109" s="19">
        <v>1984.16501563779</v>
      </c>
      <c r="AX109" s="18">
        <f>AW109*solar_capex_adj</f>
        <v>2645.5533541837199</v>
      </c>
      <c r="AY109" s="19">
        <v>965.25261502232297</v>
      </c>
      <c r="AZ109" s="18">
        <f>AY109*wind_capex_adj</f>
        <v>1608.7543583705383</v>
      </c>
      <c r="BA109" s="19">
        <v>0</v>
      </c>
      <c r="BB109" s="18">
        <f>BA109*hdgt_capex_adj</f>
        <v>0</v>
      </c>
      <c r="BC109" s="19">
        <v>0</v>
      </c>
      <c r="BD109" s="18">
        <f>BC109*aero_capex_adj</f>
        <v>0</v>
      </c>
      <c r="BE109" s="19">
        <v>1911.5879757067</v>
      </c>
      <c r="BF109" s="18">
        <f>BE109*bess_capex_adj</f>
        <v>1911.5879757067</v>
      </c>
      <c r="BG109" s="8">
        <v>2396087355.3243299</v>
      </c>
      <c r="BH109" s="8">
        <v>3517994236.1870699</v>
      </c>
      <c r="BI109" s="8">
        <v>1335352057.5167201</v>
      </c>
      <c r="BJ109" s="8">
        <v>0</v>
      </c>
      <c r="BK109" s="8">
        <f>SUM(BG109:BJ109)/1000000</f>
        <v>7249.4336490281203</v>
      </c>
      <c r="BL109" s="8">
        <v>3.4243738936411301</v>
      </c>
      <c r="BM109" s="10">
        <f>0.815*BJ109/(BK109*1000)</f>
        <v>0</v>
      </c>
      <c r="BN109" s="25">
        <v>2225.03384549457</v>
      </c>
      <c r="BO109" s="8">
        <v>211</v>
      </c>
      <c r="BP109" s="8">
        <v>6080</v>
      </c>
      <c r="BQ109" s="25">
        <v>9223.8464000000004</v>
      </c>
      <c r="BR109" s="8">
        <v>1520</v>
      </c>
      <c r="BS109" s="8">
        <v>380</v>
      </c>
      <c r="BT109" s="8">
        <v>0.41291450248897199</v>
      </c>
    </row>
    <row r="110" spans="1:72" s="1" customFormat="1" hidden="1" x14ac:dyDescent="0.25">
      <c r="A110" s="1">
        <v>602</v>
      </c>
      <c r="B110" s="25">
        <v>824.08660944243502</v>
      </c>
      <c r="C110" s="25">
        <v>1801.19999999999</v>
      </c>
      <c r="D110" s="8">
        <v>2000</v>
      </c>
      <c r="E110" s="8">
        <v>8000</v>
      </c>
      <c r="F110" s="8">
        <v>0</v>
      </c>
      <c r="G110" s="8">
        <v>0</v>
      </c>
      <c r="H110" s="9">
        <f>SUM(BG110:BI110)/(BK110*1000000)</f>
        <v>1</v>
      </c>
      <c r="I110" s="10">
        <v>85.696347031963398</v>
      </c>
      <c r="J110" s="19">
        <v>58.712358180526103</v>
      </c>
      <c r="K110" s="18">
        <f>(P110*BG110+U110*BH110+AP110*BI110+AN110*BJ110)/(BK110*(1000000))</f>
        <v>58.744431523123779</v>
      </c>
      <c r="L110" s="18">
        <f>(T110*BG110+Y110*BH110+AT110*BI110+AO110*BJ110)/(BK110*(1000000))</f>
        <v>77.46573590953632</v>
      </c>
      <c r="M110" s="18">
        <f>L110/K110</f>
        <v>1.3186907065232762</v>
      </c>
      <c r="N110" s="18">
        <f>J110*M110</f>
        <v>77.423441090725618</v>
      </c>
      <c r="O110" s="10">
        <v>92.417070918627203</v>
      </c>
      <c r="P110" s="19">
        <v>78.837524494951296</v>
      </c>
      <c r="Q110" s="19">
        <f>P110-S110</f>
        <v>72.947663012033303</v>
      </c>
      <c r="R110" s="18">
        <f>Q110*solar_capex_adj</f>
        <v>97.26355068271107</v>
      </c>
      <c r="S110" s="19">
        <v>5.8898614829179934</v>
      </c>
      <c r="T110" s="18">
        <f>R110+S110</f>
        <v>103.15341216562906</v>
      </c>
      <c r="U110" s="19">
        <v>36.842082937723397</v>
      </c>
      <c r="V110" s="19">
        <f>U110-X110</f>
        <v>30.545266840839901</v>
      </c>
      <c r="W110" s="18">
        <f>V110*wind_capex_adj</f>
        <v>50.908778068066503</v>
      </c>
      <c r="X110" s="19">
        <v>6.2968160968834965</v>
      </c>
      <c r="Y110" s="18">
        <f>W110+X110</f>
        <v>57.20559416495</v>
      </c>
      <c r="Z110" s="19">
        <v>0</v>
      </c>
      <c r="AA110" s="19">
        <f>Z110-AC110-AD110</f>
        <v>0</v>
      </c>
      <c r="AB110" s="18">
        <f>AA110*hdgt_capex_adj</f>
        <v>0</v>
      </c>
      <c r="AC110" s="19">
        <v>0</v>
      </c>
      <c r="AD110" s="19">
        <v>0</v>
      </c>
      <c r="AE110" s="18">
        <f>AD110*fuel_adj</f>
        <v>0</v>
      </c>
      <c r="AF110" s="18">
        <f>AB110+AC110+AE110</f>
        <v>0</v>
      </c>
      <c r="AG110" s="19">
        <v>0</v>
      </c>
      <c r="AH110" s="19">
        <f>AG110-AJ110-AK110</f>
        <v>0</v>
      </c>
      <c r="AI110" s="18">
        <f>AH110*aero_capex_adj</f>
        <v>0</v>
      </c>
      <c r="AJ110" s="19">
        <v>0</v>
      </c>
      <c r="AK110" s="19">
        <v>0</v>
      </c>
      <c r="AL110" s="18">
        <f>AK110*fuel_adj</f>
        <v>0</v>
      </c>
      <c r="AM110" s="18">
        <f>AI110+AJ110+AL110</f>
        <v>0</v>
      </c>
      <c r="AN110" s="18">
        <f>IF(F110=0, 0, IF(F110=3, Z110, (Z110*F110*384+AG110*G110*32)/(F110*384+G110*32)))</f>
        <v>0</v>
      </c>
      <c r="AO110" s="18">
        <f>IF(F110=0, 0, IF(F110=3, AF110, (AF110*F110*384+AM110*G110*32)/(F110*384+G110*32)))</f>
        <v>0</v>
      </c>
      <c r="AP110" s="19">
        <v>180.988777777292</v>
      </c>
      <c r="AQ110" s="19">
        <f>AP110-AS110</f>
        <v>146.71403084363399</v>
      </c>
      <c r="AR110" s="18">
        <f>AQ110*bess_capex_adj</f>
        <v>146.71403084363399</v>
      </c>
      <c r="AS110" s="19">
        <v>34.274746933658008</v>
      </c>
      <c r="AT110" s="18">
        <f>AR110+AS110</f>
        <v>180.988777777292</v>
      </c>
      <c r="AU110" s="19">
        <v>5069.3527074154899</v>
      </c>
      <c r="AV110" s="19"/>
      <c r="AW110" s="19">
        <v>991.55338352081696</v>
      </c>
      <c r="AX110" s="18">
        <f>AW110*solar_capex_adj</f>
        <v>1322.0711780277559</v>
      </c>
      <c r="AY110" s="19">
        <v>2167.23088803259</v>
      </c>
      <c r="AZ110" s="18">
        <f>AY110*wind_capex_adj</f>
        <v>3612.0514800543169</v>
      </c>
      <c r="BA110" s="19">
        <v>0</v>
      </c>
      <c r="BB110" s="18">
        <f>BA110*hdgt_capex_adj</f>
        <v>0</v>
      </c>
      <c r="BC110" s="19">
        <v>0</v>
      </c>
      <c r="BD110" s="18">
        <f>BC110*aero_capex_adj</f>
        <v>0</v>
      </c>
      <c r="BE110" s="19">
        <v>1910.5684358620799</v>
      </c>
      <c r="BF110" s="18">
        <f>BE110*bess_capex_adj</f>
        <v>1910.5684358620799</v>
      </c>
      <c r="BG110" s="8">
        <v>1189108512.06287</v>
      </c>
      <c r="BH110" s="8">
        <v>6022954318.2705297</v>
      </c>
      <c r="BI110" s="8">
        <v>883672582.13832998</v>
      </c>
      <c r="BJ110" s="8">
        <v>0</v>
      </c>
      <c r="BK110" s="8">
        <f>SUM(BG110:BJ110)/1000000</f>
        <v>8095.7354124717294</v>
      </c>
      <c r="BL110" s="8">
        <v>17.756798290892899</v>
      </c>
      <c r="BM110" s="10">
        <f>0.815*BJ110/(BK110*1000)</f>
        <v>0</v>
      </c>
      <c r="BN110" s="25">
        <v>1112.51692274728</v>
      </c>
      <c r="BO110" s="8">
        <v>474</v>
      </c>
      <c r="BP110" s="8">
        <v>6080</v>
      </c>
      <c r="BQ110" s="25">
        <v>9223.8464000000004</v>
      </c>
      <c r="BR110" s="8">
        <v>1520</v>
      </c>
      <c r="BS110" s="8">
        <v>380</v>
      </c>
      <c r="BT110" s="8">
        <v>0.27490319158744703</v>
      </c>
    </row>
    <row r="111" spans="1:72" s="1" customFormat="1" hidden="1" x14ac:dyDescent="0.25">
      <c r="A111" s="1">
        <v>613</v>
      </c>
      <c r="B111" s="25">
        <v>824.08660944243502</v>
      </c>
      <c r="C111" s="25">
        <v>801.8</v>
      </c>
      <c r="D111" s="8">
        <v>2000</v>
      </c>
      <c r="E111" s="8">
        <v>8000</v>
      </c>
      <c r="F111" s="8">
        <v>0</v>
      </c>
      <c r="G111" s="8">
        <v>0</v>
      </c>
      <c r="H111" s="9">
        <f>SUM(BG111:BI111)/(BK111*1000000)</f>
        <v>1</v>
      </c>
      <c r="I111" s="10">
        <v>20</v>
      </c>
      <c r="J111" s="19">
        <v>63.490895046894302</v>
      </c>
      <c r="K111" s="18">
        <f>(P111*BG111+U111*BH111+AP111*BI111+AN111*BJ111)/(BK111*(1000000))</f>
        <v>66.553594787896671</v>
      </c>
      <c r="L111" s="18">
        <f>(T111*BG111+Y111*BH111+AT111*BI111+AO111*BJ111)/(BK111*(1000000))</f>
        <v>81.671852856891107</v>
      </c>
      <c r="M111" s="18">
        <f>L111/K111</f>
        <v>1.2271591507141824</v>
      </c>
      <c r="N111" s="18">
        <f>J111*M111</f>
        <v>77.913432843830094</v>
      </c>
      <c r="O111" s="10">
        <v>63.325445998043399</v>
      </c>
      <c r="P111" s="19">
        <v>52.558860833666202</v>
      </c>
      <c r="Q111" s="19">
        <f>P111-S111</f>
        <v>48.646520243548501</v>
      </c>
      <c r="R111" s="18">
        <f>Q111*solar_capex_adj</f>
        <v>64.862026991397997</v>
      </c>
      <c r="S111" s="19">
        <v>3.9123405901177009</v>
      </c>
      <c r="T111" s="18">
        <f>R111+S111</f>
        <v>68.774367581515691</v>
      </c>
      <c r="U111" s="19">
        <v>28.206651385855</v>
      </c>
      <c r="V111" s="19">
        <f>U111-X111</f>
        <v>23.401455160182699</v>
      </c>
      <c r="W111" s="18">
        <f>V111*wind_capex_adj</f>
        <v>39.002425266971166</v>
      </c>
      <c r="X111" s="19">
        <v>4.8051962256723009</v>
      </c>
      <c r="Y111" s="18">
        <f>W111+X111</f>
        <v>43.807621492643463</v>
      </c>
      <c r="Z111" s="19">
        <v>0</v>
      </c>
      <c r="AA111" s="19">
        <f>Z111-AC111-AD111</f>
        <v>0</v>
      </c>
      <c r="AB111" s="18">
        <f>AA111*hdgt_capex_adj</f>
        <v>0</v>
      </c>
      <c r="AC111" s="19">
        <v>0</v>
      </c>
      <c r="AD111" s="19">
        <v>0</v>
      </c>
      <c r="AE111" s="18">
        <f>AD111*fuel_adj</f>
        <v>0</v>
      </c>
      <c r="AF111" s="18">
        <f>AB111+AC111+AE111</f>
        <v>0</v>
      </c>
      <c r="AG111" s="19">
        <v>0</v>
      </c>
      <c r="AH111" s="19">
        <f>AG111-AJ111-AK111</f>
        <v>0</v>
      </c>
      <c r="AI111" s="18">
        <f>AH111*aero_capex_adj</f>
        <v>0</v>
      </c>
      <c r="AJ111" s="19">
        <v>0</v>
      </c>
      <c r="AK111" s="19">
        <v>0</v>
      </c>
      <c r="AL111" s="18">
        <f>AK111*fuel_adj</f>
        <v>0</v>
      </c>
      <c r="AM111" s="18">
        <f>AI111+AJ111+AL111</f>
        <v>0</v>
      </c>
      <c r="AN111" s="18">
        <f>IF(F111=0, 0, IF(F111=3, Z111, (Z111*F111*384+AG111*G111*32)/(F111*384+G111*32)))</f>
        <v>0</v>
      </c>
      <c r="AO111" s="18">
        <f>IF(F111=0, 0, IF(F111=3, AF111, (AF111*F111*384+AM111*G111*32)/(F111*384+G111*32)))</f>
        <v>0</v>
      </c>
      <c r="AP111" s="19">
        <v>726.33205528279996</v>
      </c>
      <c r="AQ111" s="19">
        <f>AP111-AS111</f>
        <v>585.31379636024701</v>
      </c>
      <c r="AR111" s="18">
        <f>AQ111*bess_capex_adj</f>
        <v>585.31379636024701</v>
      </c>
      <c r="AS111" s="19">
        <v>141.01825892255295</v>
      </c>
      <c r="AT111" s="18">
        <f>AR111+AS111</f>
        <v>726.33205528279996</v>
      </c>
      <c r="AU111" s="19">
        <v>3882.1045616240399</v>
      </c>
      <c r="AV111" s="19"/>
      <c r="AW111" s="19">
        <v>995.46254371317298</v>
      </c>
      <c r="AX111" s="18">
        <f>AW111*solar_capex_adj</f>
        <v>1327.2833916175639</v>
      </c>
      <c r="AY111" s="19">
        <v>968.54124118003301</v>
      </c>
      <c r="AZ111" s="18">
        <f>AY111*wind_capex_adj</f>
        <v>1614.2354019667218</v>
      </c>
      <c r="BA111" s="19">
        <v>0</v>
      </c>
      <c r="BB111" s="18">
        <f>BA111*hdgt_capex_adj</f>
        <v>0</v>
      </c>
      <c r="BC111" s="19">
        <v>0</v>
      </c>
      <c r="BD111" s="18">
        <f>BC111*aero_capex_adj</f>
        <v>0</v>
      </c>
      <c r="BE111" s="19">
        <v>1918.1007767308399</v>
      </c>
      <c r="BF111" s="18">
        <f>BE111*bess_capex_adj</f>
        <v>1918.1007767308399</v>
      </c>
      <c r="BG111" s="8">
        <v>1791560030.56969</v>
      </c>
      <c r="BH111" s="8">
        <v>3513537681.31144</v>
      </c>
      <c r="BI111" s="8">
        <v>242211357.54746401</v>
      </c>
      <c r="BJ111" s="8">
        <v>0</v>
      </c>
      <c r="BK111" s="8">
        <f>SUM(BG111:BJ111)/1000000</f>
        <v>5547.3090694285947</v>
      </c>
      <c r="BL111" s="8">
        <v>0.100813148164619</v>
      </c>
      <c r="BM111" s="10">
        <f>0.815*BJ111/(BK111*1000)</f>
        <v>0</v>
      </c>
      <c r="BN111" s="25">
        <v>1112.51692274728</v>
      </c>
      <c r="BO111" s="8">
        <v>211</v>
      </c>
      <c r="BP111" s="8">
        <v>6080</v>
      </c>
      <c r="BQ111" s="25">
        <v>9223.8464000000004</v>
      </c>
      <c r="BR111" s="8">
        <v>1520</v>
      </c>
      <c r="BS111" s="8">
        <v>380</v>
      </c>
      <c r="BT111" s="8">
        <v>7.4631234632688406E-2</v>
      </c>
    </row>
    <row r="112" spans="1:72" s="1" customFormat="1" hidden="1" x14ac:dyDescent="0.25">
      <c r="A112" s="1">
        <v>122</v>
      </c>
      <c r="B112" s="24">
        <v>1030.10826180304</v>
      </c>
      <c r="C112" s="24">
        <v>201.39999999999901</v>
      </c>
      <c r="D112" s="1">
        <v>1000</v>
      </c>
      <c r="E112" s="1">
        <v>4000</v>
      </c>
      <c r="F112" s="1">
        <v>0</v>
      </c>
      <c r="G112" s="1">
        <v>0</v>
      </c>
      <c r="H112" s="2">
        <f>SUM(BG112:BI112)/(BK112*1000000)</f>
        <v>1</v>
      </c>
      <c r="I112" s="3">
        <v>13.447488584474801</v>
      </c>
      <c r="J112" s="18">
        <v>65.374480302218501</v>
      </c>
      <c r="K112" s="18">
        <f>(P112*BG112+U112*BH112+AP112*BI112+AN112*BJ112)/(BK112*(1000000))</f>
        <v>76.315638461592371</v>
      </c>
      <c r="L112" s="18">
        <f>(T112*BG112+Y112*BH112+AT112*BI112+AO112*BJ112)/(BK112*(1000000))</f>
        <v>91.016616600281878</v>
      </c>
      <c r="M112" s="18">
        <f>L112/K112</f>
        <v>1.1926338878248148</v>
      </c>
      <c r="N112" s="18">
        <f>J112*M112</f>
        <v>77.967820607361631</v>
      </c>
      <c r="O112" s="3">
        <v>39.174726976852298</v>
      </c>
      <c r="P112" s="18">
        <v>48.071461977036897</v>
      </c>
      <c r="Q112" s="18">
        <f>P112-S112</f>
        <v>44.519430609377103</v>
      </c>
      <c r="R112" s="18">
        <f>Q112*solar_capex_adj</f>
        <v>59.359240812502804</v>
      </c>
      <c r="S112" s="18">
        <v>3.5520313676597937</v>
      </c>
      <c r="T112" s="18">
        <f>R112+S112</f>
        <v>62.911272180162598</v>
      </c>
      <c r="U112" s="18">
        <v>28.344198046897802</v>
      </c>
      <c r="V112" s="18">
        <f>U112-X112</f>
        <v>23.547380674301799</v>
      </c>
      <c r="W112" s="18">
        <f>V112*wind_capex_adj</f>
        <v>39.245634457169665</v>
      </c>
      <c r="X112" s="18">
        <v>4.7968173725960028</v>
      </c>
      <c r="Y112" s="18">
        <f>W112+X112</f>
        <v>44.042451829765668</v>
      </c>
      <c r="Z112" s="18">
        <v>0</v>
      </c>
      <c r="AA112" s="18">
        <f>Z112-AC112-AD112</f>
        <v>0</v>
      </c>
      <c r="AB112" s="18">
        <f>AA112*hdgt_capex_adj</f>
        <v>0</v>
      </c>
      <c r="AC112" s="18">
        <v>0</v>
      </c>
      <c r="AD112" s="18">
        <v>0</v>
      </c>
      <c r="AE112" s="18">
        <f>AD112*fuel_adj</f>
        <v>0</v>
      </c>
      <c r="AF112" s="18">
        <f>AB112+AC112+AE112</f>
        <v>0</v>
      </c>
      <c r="AG112" s="18">
        <v>0</v>
      </c>
      <c r="AH112" s="18">
        <f>AG112-AJ112-AK112</f>
        <v>0</v>
      </c>
      <c r="AI112" s="18">
        <f>AH112*aero_capex_adj</f>
        <v>0</v>
      </c>
      <c r="AJ112" s="18">
        <v>0</v>
      </c>
      <c r="AK112" s="18">
        <v>0</v>
      </c>
      <c r="AL112" s="18">
        <f>AK112*fuel_adj</f>
        <v>0</v>
      </c>
      <c r="AM112" s="18">
        <f>AI112+AJ112+AL112</f>
        <v>0</v>
      </c>
      <c r="AN112" s="18">
        <f>IF(F112=0, 0, IF(F112=3, Z112, (Z112*F112*384+AG112*G112*32)/(F112*384+G112*32)))</f>
        <v>0</v>
      </c>
      <c r="AO112" s="18">
        <f>IF(F112=0, 0, IF(F112=3, AF112, (AF112*F112*384+AM112*G112*32)/(F112*384+G112*32)))</f>
        <v>0</v>
      </c>
      <c r="AP112" s="18">
        <v>1421.92631174139</v>
      </c>
      <c r="AQ112" s="18">
        <f>AP112-AS112</f>
        <v>1143.60373949523</v>
      </c>
      <c r="AR112" s="18">
        <f>AQ112*bess_capex_adj</f>
        <v>1143.60373949523</v>
      </c>
      <c r="AS112" s="18">
        <v>278.32257224616001</v>
      </c>
      <c r="AT112" s="18">
        <f>AR112+AS112</f>
        <v>1421.92631174139</v>
      </c>
      <c r="AU112" s="18">
        <v>2465.5130916623898</v>
      </c>
      <c r="AV112" s="18"/>
      <c r="AW112" s="18">
        <v>1254.2745802915899</v>
      </c>
      <c r="AX112" s="18">
        <f>AW112*solar_capex_adj</f>
        <v>1672.3661070554531</v>
      </c>
      <c r="AY112" s="18">
        <v>245.22752591904199</v>
      </c>
      <c r="AZ112" s="18">
        <f>AY112*wind_capex_adj</f>
        <v>408.71254319840335</v>
      </c>
      <c r="BA112" s="18">
        <v>0</v>
      </c>
      <c r="BB112" s="18">
        <f>BA112*hdgt_capex_adj</f>
        <v>0</v>
      </c>
      <c r="BC112" s="18">
        <v>0</v>
      </c>
      <c r="BD112" s="18">
        <f>BC112*aero_capex_adj</f>
        <v>0</v>
      </c>
      <c r="BE112" s="18">
        <v>966.01098545176296</v>
      </c>
      <c r="BF112" s="18">
        <f>BE112*bess_capex_adj</f>
        <v>966.01098545176296</v>
      </c>
      <c r="BG112" s="1">
        <v>2464424528.8196001</v>
      </c>
      <c r="BH112" s="1">
        <v>884037424.25532198</v>
      </c>
      <c r="BI112" s="1">
        <v>83244130.097339794</v>
      </c>
      <c r="BJ112" s="1">
        <v>0</v>
      </c>
      <c r="BK112" s="1">
        <f>SUM(BG112:BJ112)/1000000</f>
        <v>3431.7060831722615</v>
      </c>
      <c r="BL112" s="1">
        <v>0.97437219674787501</v>
      </c>
      <c r="BM112" s="3">
        <f>0.815*BJ112/(BK112*1000)</f>
        <v>0</v>
      </c>
      <c r="BN112" s="24">
        <v>1390.6461534341099</v>
      </c>
      <c r="BO112" s="1">
        <v>53</v>
      </c>
      <c r="BP112" s="1">
        <v>3040</v>
      </c>
      <c r="BQ112" s="24">
        <v>4611.9232000000002</v>
      </c>
      <c r="BR112" s="1">
        <v>760</v>
      </c>
      <c r="BS112" s="1">
        <v>190</v>
      </c>
      <c r="BT112" s="1">
        <v>5.1299099001756297E-2</v>
      </c>
    </row>
    <row r="113" spans="1:72" s="1" customFormat="1" hidden="1" x14ac:dyDescent="0.25">
      <c r="A113" s="1">
        <v>567</v>
      </c>
      <c r="B113" s="25">
        <v>1648.17321888487</v>
      </c>
      <c r="C113" s="25">
        <v>1200.8</v>
      </c>
      <c r="D113" s="8">
        <v>2000</v>
      </c>
      <c r="E113" s="8">
        <v>8000</v>
      </c>
      <c r="F113" s="8">
        <v>0</v>
      </c>
      <c r="G113" s="8">
        <v>0</v>
      </c>
      <c r="H113" s="9">
        <f>SUM(BG113:BI113)/(BK113*1000000)</f>
        <v>1</v>
      </c>
      <c r="I113" s="10">
        <v>85.433789954337897</v>
      </c>
      <c r="J113" s="19">
        <v>61.106470208468998</v>
      </c>
      <c r="K113" s="18">
        <f>(P113*BG113+U113*BH113+AP113*BI113+AN113*BJ113)/(BK113*(1000000))</f>
        <v>61.561826398634793</v>
      </c>
      <c r="L113" s="18">
        <f>(T113*BG113+Y113*BH113+AT113*BI113+AO113*BJ113)/(BK113*(1000000))</f>
        <v>78.619959581727599</v>
      </c>
      <c r="M113" s="18">
        <f>L113/K113</f>
        <v>1.2770894591826323</v>
      </c>
      <c r="N113" s="18">
        <f>J113*M113</f>
        <v>78.038428991093298</v>
      </c>
      <c r="O113" s="10">
        <v>92.557449432443406</v>
      </c>
      <c r="P113" s="19">
        <v>95.825426161898307</v>
      </c>
      <c r="Q113" s="19">
        <f>P113-S113</f>
        <v>88.662354486375506</v>
      </c>
      <c r="R113" s="18">
        <f>Q113*solar_capex_adj</f>
        <v>118.21647264850067</v>
      </c>
      <c r="S113" s="19">
        <v>7.1630716755228008</v>
      </c>
      <c r="T113" s="18">
        <f>R113+S113</f>
        <v>125.37954432402347</v>
      </c>
      <c r="U113" s="19">
        <v>28.718599597767302</v>
      </c>
      <c r="V113" s="19">
        <f>U113-X113</f>
        <v>23.807701771090301</v>
      </c>
      <c r="W113" s="18">
        <f>V113*wind_capex_adj</f>
        <v>39.67950295181717</v>
      </c>
      <c r="X113" s="19">
        <v>4.9108978266770009</v>
      </c>
      <c r="Y113" s="18">
        <f>W113+X113</f>
        <v>44.590400778494171</v>
      </c>
      <c r="Z113" s="19">
        <v>0</v>
      </c>
      <c r="AA113" s="19">
        <f>Z113-AC113-AD113</f>
        <v>0</v>
      </c>
      <c r="AB113" s="18">
        <f>AA113*hdgt_capex_adj</f>
        <v>0</v>
      </c>
      <c r="AC113" s="19">
        <v>0</v>
      </c>
      <c r="AD113" s="19">
        <v>0</v>
      </c>
      <c r="AE113" s="18">
        <f>AD113*fuel_adj</f>
        <v>0</v>
      </c>
      <c r="AF113" s="18">
        <f>AB113+AC113+AE113</f>
        <v>0</v>
      </c>
      <c r="AG113" s="19">
        <v>0</v>
      </c>
      <c r="AH113" s="19">
        <f>AG113-AJ113-AK113</f>
        <v>0</v>
      </c>
      <c r="AI113" s="18">
        <f>AH113*aero_capex_adj</f>
        <v>0</v>
      </c>
      <c r="AJ113" s="19">
        <v>0</v>
      </c>
      <c r="AK113" s="19">
        <v>0</v>
      </c>
      <c r="AL113" s="18">
        <f>AK113*fuel_adj</f>
        <v>0</v>
      </c>
      <c r="AM113" s="18">
        <f>AI113+AJ113+AL113</f>
        <v>0</v>
      </c>
      <c r="AN113" s="18">
        <f>IF(F113=0, 0, IF(F113=3, Z113, (Z113*F113*384+AG113*G113*32)/(F113*384+G113*32)))</f>
        <v>0</v>
      </c>
      <c r="AO113" s="18">
        <f>IF(F113=0, 0, IF(F113=3, AF113, (AF113*F113*384+AM113*G113*32)/(F113*384+G113*32)))</f>
        <v>0</v>
      </c>
      <c r="AP113" s="19">
        <v>160.612318085232</v>
      </c>
      <c r="AQ113" s="19">
        <f>AP113-AS113</f>
        <v>130.60925466468601</v>
      </c>
      <c r="AR113" s="18">
        <f>AQ113*bess_capex_adj</f>
        <v>130.60925466468601</v>
      </c>
      <c r="AS113" s="19">
        <v>30.003063420545999</v>
      </c>
      <c r="AT113" s="18">
        <f>AR113+AS113</f>
        <v>160.612318085232</v>
      </c>
      <c r="AU113" s="19">
        <v>5335.2228724166198</v>
      </c>
      <c r="AV113" s="19"/>
      <c r="AW113" s="19">
        <v>1981.8909648710201</v>
      </c>
      <c r="AX113" s="18">
        <f>AW113*solar_capex_adj</f>
        <v>2642.5212864946934</v>
      </c>
      <c r="AY113" s="19">
        <v>1443.9348020879099</v>
      </c>
      <c r="AZ113" s="18">
        <f>AY113*wind_capex_adj</f>
        <v>2406.55800347985</v>
      </c>
      <c r="BA113" s="19">
        <v>0</v>
      </c>
      <c r="BB113" s="18">
        <f>BA113*hdgt_capex_adj</f>
        <v>0</v>
      </c>
      <c r="BC113" s="19">
        <v>0</v>
      </c>
      <c r="BD113" s="18">
        <f>BC113*aero_capex_adj</f>
        <v>0</v>
      </c>
      <c r="BE113" s="19">
        <v>1909.39710545768</v>
      </c>
      <c r="BF113" s="18">
        <f>BE113*bess_capex_adj</f>
        <v>1909.39710545768</v>
      </c>
      <c r="BG113" s="8">
        <v>1914901274.4345601</v>
      </c>
      <c r="BH113" s="8">
        <v>5148418882.8239899</v>
      </c>
      <c r="BI113" s="8">
        <v>1044712413.02349</v>
      </c>
      <c r="BJ113" s="8">
        <v>0</v>
      </c>
      <c r="BK113" s="8">
        <f>SUM(BG113:BJ113)/1000000</f>
        <v>8108.0325702820401</v>
      </c>
      <c r="BL113" s="8">
        <v>12.652782034435599</v>
      </c>
      <c r="BM113" s="10">
        <f>0.815*BJ113/(BK113*1000)</f>
        <v>0</v>
      </c>
      <c r="BN113" s="25">
        <v>2225.03384549457</v>
      </c>
      <c r="BO113" s="8">
        <v>316</v>
      </c>
      <c r="BP113" s="8">
        <v>6080</v>
      </c>
      <c r="BQ113" s="25">
        <v>9223.8464000000004</v>
      </c>
      <c r="BR113" s="8">
        <v>1520</v>
      </c>
      <c r="BS113" s="8">
        <v>380</v>
      </c>
      <c r="BT113" s="8">
        <v>0.32451920683615798</v>
      </c>
    </row>
    <row r="114" spans="1:72" s="1" customFormat="1" hidden="1" x14ac:dyDescent="0.25">
      <c r="A114" s="1">
        <v>580</v>
      </c>
      <c r="B114" s="25">
        <v>1442.15156652426</v>
      </c>
      <c r="C114" s="25">
        <v>1402.2</v>
      </c>
      <c r="D114" s="8">
        <v>2000</v>
      </c>
      <c r="E114" s="8">
        <v>8000</v>
      </c>
      <c r="F114" s="8">
        <v>0</v>
      </c>
      <c r="G114" s="8">
        <v>0</v>
      </c>
      <c r="H114" s="9">
        <f>SUM(BG114:BI114)/(BK114*1000000)</f>
        <v>1</v>
      </c>
      <c r="I114" s="10">
        <v>88.002283105022798</v>
      </c>
      <c r="J114" s="19">
        <v>60.501776879268</v>
      </c>
      <c r="K114" s="18">
        <f>(P114*BG114+U114*BH114+AP114*BI114+AN114*BJ114)/(BK114*(1000000))</f>
        <v>60.853736051736256</v>
      </c>
      <c r="L114" s="18">
        <f>(T114*BG114+Y114*BH114+AT114*BI114+AO114*BJ114)/(BK114*(1000000))</f>
        <v>78.562166971412566</v>
      </c>
      <c r="M114" s="18">
        <f>L114/K114</f>
        <v>1.2909998969434031</v>
      </c>
      <c r="N114" s="18">
        <f>J114*M114</f>
        <v>78.107787716027758</v>
      </c>
      <c r="O114" s="10">
        <v>93.478374176996496</v>
      </c>
      <c r="P114" s="19">
        <v>93.829540919337603</v>
      </c>
      <c r="Q114" s="19">
        <f>P114-S114</f>
        <v>86.815741938757498</v>
      </c>
      <c r="R114" s="18">
        <f>Q114*solar_capex_adj</f>
        <v>115.75432258500999</v>
      </c>
      <c r="S114" s="19">
        <v>7.0137989805801055</v>
      </c>
      <c r="T114" s="18">
        <f>R114+S114</f>
        <v>122.76812156559009</v>
      </c>
      <c r="U114" s="19">
        <v>31.1428658039856</v>
      </c>
      <c r="V114" s="19">
        <f>U114-X114</f>
        <v>25.817469889566599</v>
      </c>
      <c r="W114" s="18">
        <f>V114*wind_capex_adj</f>
        <v>43.029116482611002</v>
      </c>
      <c r="X114" s="19">
        <v>5.3253959144190013</v>
      </c>
      <c r="Y114" s="18">
        <f>W114+X114</f>
        <v>48.354512397030007</v>
      </c>
      <c r="Z114" s="19">
        <v>0</v>
      </c>
      <c r="AA114" s="19">
        <f>Z114-AC114-AD114</f>
        <v>0</v>
      </c>
      <c r="AB114" s="18">
        <f>AA114*hdgt_capex_adj</f>
        <v>0</v>
      </c>
      <c r="AC114" s="19">
        <v>0</v>
      </c>
      <c r="AD114" s="19">
        <v>0</v>
      </c>
      <c r="AE114" s="18">
        <f>AD114*fuel_adj</f>
        <v>0</v>
      </c>
      <c r="AF114" s="18">
        <f>AB114+AC114+AE114</f>
        <v>0</v>
      </c>
      <c r="AG114" s="19">
        <v>0</v>
      </c>
      <c r="AH114" s="19">
        <f>AG114-AJ114-AK114</f>
        <v>0</v>
      </c>
      <c r="AI114" s="18">
        <f>AH114*aero_capex_adj</f>
        <v>0</v>
      </c>
      <c r="AJ114" s="19">
        <v>0</v>
      </c>
      <c r="AK114" s="19">
        <v>0</v>
      </c>
      <c r="AL114" s="18">
        <f>AK114*fuel_adj</f>
        <v>0</v>
      </c>
      <c r="AM114" s="18">
        <f>AI114+AJ114+AL114</f>
        <v>0</v>
      </c>
      <c r="AN114" s="18">
        <f>IF(F114=0, 0, IF(F114=3, Z114, (Z114*F114*384+AG114*G114*32)/(F114*384+G114*32)))</f>
        <v>0</v>
      </c>
      <c r="AO114" s="18">
        <f>IF(F114=0, 0, IF(F114=3, AF114, (AF114*F114*384+AM114*G114*32)/(F114*384+G114*32)))</f>
        <v>0</v>
      </c>
      <c r="AP114" s="19">
        <v>177.051169018992</v>
      </c>
      <c r="AQ114" s="19">
        <f>AP114-AS114</f>
        <v>143.69054860615699</v>
      </c>
      <c r="AR114" s="18">
        <f>AQ114*bess_capex_adj</f>
        <v>143.69054860615699</v>
      </c>
      <c r="AS114" s="19">
        <v>33.360620412835004</v>
      </c>
      <c r="AT114" s="18">
        <f>AR114+AS114</f>
        <v>177.051169018992</v>
      </c>
      <c r="AU114" s="19">
        <v>5329.7292953238903</v>
      </c>
      <c r="AV114" s="19"/>
      <c r="AW114" s="19">
        <v>1734.1753713211499</v>
      </c>
      <c r="AX114" s="18">
        <f>AW114*solar_capex_adj</f>
        <v>2312.2338284281996</v>
      </c>
      <c r="AY114" s="19">
        <v>1686.13394189008</v>
      </c>
      <c r="AZ114" s="18">
        <f>AY114*wind_capex_adj</f>
        <v>2810.2232364834667</v>
      </c>
      <c r="BA114" s="19">
        <v>0</v>
      </c>
      <c r="BB114" s="18">
        <f>BA114*hdgt_capex_adj</f>
        <v>0</v>
      </c>
      <c r="BC114" s="19">
        <v>0</v>
      </c>
      <c r="BD114" s="18">
        <f>BC114*aero_capex_adj</f>
        <v>0</v>
      </c>
      <c r="BE114" s="19">
        <v>1909.4199821126499</v>
      </c>
      <c r="BF114" s="18">
        <f>BE114*bess_capex_adj</f>
        <v>1909.4199821126499</v>
      </c>
      <c r="BG114" s="8">
        <v>1713635994.4802001</v>
      </c>
      <c r="BH114" s="8">
        <v>5543858520.8849897</v>
      </c>
      <c r="BI114" s="8">
        <v>931211062.53969896</v>
      </c>
      <c r="BJ114" s="8">
        <v>0</v>
      </c>
      <c r="BK114" s="8">
        <f>SUM(BG114:BJ114)/1000000</f>
        <v>8188.7055779048878</v>
      </c>
      <c r="BL114" s="8">
        <v>15.173160792563801</v>
      </c>
      <c r="BM114" s="10">
        <f>0.815*BJ114/(BK114*1000)</f>
        <v>0</v>
      </c>
      <c r="BN114" s="25">
        <v>1946.90461480775</v>
      </c>
      <c r="BO114" s="8">
        <v>369</v>
      </c>
      <c r="BP114" s="8">
        <v>6080</v>
      </c>
      <c r="BQ114" s="25">
        <v>9223.8464000000004</v>
      </c>
      <c r="BR114" s="8">
        <v>1520</v>
      </c>
      <c r="BS114" s="8">
        <v>380</v>
      </c>
      <c r="BT114" s="8">
        <v>0.28954724703437501</v>
      </c>
    </row>
    <row r="115" spans="1:72" s="1" customFormat="1" hidden="1" x14ac:dyDescent="0.25">
      <c r="A115" s="1">
        <v>109</v>
      </c>
      <c r="B115" s="24">
        <v>2060.21652360608</v>
      </c>
      <c r="C115" s="24">
        <v>402.79999999999899</v>
      </c>
      <c r="D115" s="1">
        <v>1000</v>
      </c>
      <c r="E115" s="1">
        <v>4000</v>
      </c>
      <c r="F115" s="1">
        <v>0</v>
      </c>
      <c r="G115" s="1">
        <v>0</v>
      </c>
      <c r="H115" s="2">
        <f>SUM(BG115:BI115)/(BK115*1000000)</f>
        <v>1</v>
      </c>
      <c r="I115" s="3">
        <v>48.481735159817298</v>
      </c>
      <c r="J115" s="18">
        <v>61.599360588314802</v>
      </c>
      <c r="K115" s="18">
        <f>(P115*BG115+U115*BH115+AP115*BI115+AN115*BJ115)/(BK115*(1000000))</f>
        <v>61.793415012352668</v>
      </c>
      <c r="L115" s="18">
        <f>(T115*BG115+Y115*BH115+AT115*BI115+AO115*BJ115)/(BK115*(1000000))</f>
        <v>78.48897496021705</v>
      </c>
      <c r="M115" s="18">
        <f>L115/K115</f>
        <v>1.2701834806269712</v>
      </c>
      <c r="N115" s="18">
        <f>J115*M115</f>
        <v>78.242490236461563</v>
      </c>
      <c r="O115" s="3">
        <v>67.340347434603302</v>
      </c>
      <c r="P115" s="18">
        <v>77.606522248870405</v>
      </c>
      <c r="Q115" s="18">
        <f>P115-S115</f>
        <v>71.822951929551706</v>
      </c>
      <c r="R115" s="18">
        <f>Q115*solar_capex_adj</f>
        <v>95.763935906068937</v>
      </c>
      <c r="S115" s="18">
        <v>5.7835703193186987</v>
      </c>
      <c r="T115" s="18">
        <f>R115+S115</f>
        <v>101.54750622538764</v>
      </c>
      <c r="U115" s="18">
        <v>28.128014610651899</v>
      </c>
      <c r="V115" s="18">
        <f>U115-X115</f>
        <v>23.3311972489699</v>
      </c>
      <c r="W115" s="18">
        <f>V115*wind_capex_adj</f>
        <v>38.885328748283172</v>
      </c>
      <c r="X115" s="18">
        <v>4.7968173616819989</v>
      </c>
      <c r="Y115" s="18">
        <f>W115+X115</f>
        <v>43.682146109965174</v>
      </c>
      <c r="Z115" s="18">
        <v>0</v>
      </c>
      <c r="AA115" s="18">
        <f>Z115-AC115-AD115</f>
        <v>0</v>
      </c>
      <c r="AB115" s="18">
        <f>AA115*hdgt_capex_adj</f>
        <v>0</v>
      </c>
      <c r="AC115" s="18">
        <v>0</v>
      </c>
      <c r="AD115" s="18">
        <v>0</v>
      </c>
      <c r="AE115" s="18">
        <f>AD115*fuel_adj</f>
        <v>0</v>
      </c>
      <c r="AF115" s="18">
        <f>AB115+AC115+AE115</f>
        <v>0</v>
      </c>
      <c r="AG115" s="18">
        <v>0</v>
      </c>
      <c r="AH115" s="18">
        <f>AG115-AJ115-AK115</f>
        <v>0</v>
      </c>
      <c r="AI115" s="18">
        <f>AH115*aero_capex_adj</f>
        <v>0</v>
      </c>
      <c r="AJ115" s="18">
        <v>0</v>
      </c>
      <c r="AK115" s="18">
        <v>0</v>
      </c>
      <c r="AL115" s="18">
        <f>AK115*fuel_adj</f>
        <v>0</v>
      </c>
      <c r="AM115" s="18">
        <f>AI115+AJ115+AL115</f>
        <v>0</v>
      </c>
      <c r="AN115" s="18">
        <f>IF(F115=0, 0, IF(F115=3, Z115, (Z115*F115*384+AG115*G115*32)/(F115*384+G115*32)))</f>
        <v>0</v>
      </c>
      <c r="AO115" s="18">
        <f>IF(F115=0, 0, IF(F115=3, AF115, (AF115*F115*384+AM115*G115*32)/(F115*384+G115*32)))</f>
        <v>0</v>
      </c>
      <c r="AP115" s="18">
        <v>72.6316959213069</v>
      </c>
      <c r="AQ115" s="18">
        <f>AP115-AS115</f>
        <v>58.831385940188902</v>
      </c>
      <c r="AR115" s="18">
        <f>AQ115*bess_capex_adj</f>
        <v>58.831385940188902</v>
      </c>
      <c r="AS115" s="18">
        <v>13.800309981117998</v>
      </c>
      <c r="AT115" s="18">
        <f>AR115+AS115</f>
        <v>72.6316959213069</v>
      </c>
      <c r="AU115" s="18">
        <v>3928.61325710754</v>
      </c>
      <c r="AV115" s="18"/>
      <c r="AW115" s="18">
        <v>2485.5187172194701</v>
      </c>
      <c r="AX115" s="18">
        <f>AW115*solar_capex_adj</f>
        <v>3314.0249562926265</v>
      </c>
      <c r="AY115" s="18">
        <v>485.95229085126198</v>
      </c>
      <c r="AZ115" s="18">
        <f>AY115*wind_capex_adj</f>
        <v>809.92048475210333</v>
      </c>
      <c r="BA115" s="18">
        <v>0</v>
      </c>
      <c r="BB115" s="18">
        <f>BA115*hdgt_capex_adj</f>
        <v>0</v>
      </c>
      <c r="BC115" s="18">
        <v>0</v>
      </c>
      <c r="BD115" s="18">
        <f>BC115*aero_capex_adj</f>
        <v>0</v>
      </c>
      <c r="BE115" s="18">
        <v>957.14224903680895</v>
      </c>
      <c r="BF115" s="18">
        <f>BE115*bess_capex_adj</f>
        <v>957.14224903680895</v>
      </c>
      <c r="BG115" s="1">
        <v>2965061106.6217399</v>
      </c>
      <c r="BH115" s="1">
        <v>1768074848.5106399</v>
      </c>
      <c r="BI115" s="1">
        <v>1165878480.13886</v>
      </c>
      <c r="BJ115" s="1">
        <v>0</v>
      </c>
      <c r="BK115" s="1">
        <f>SUM(BG115:BJ115)/1000000</f>
        <v>5899.0144352712396</v>
      </c>
      <c r="BL115" s="1">
        <v>13.592617309305201</v>
      </c>
      <c r="BM115" s="3">
        <f>0.815*BJ115/(BK115*1000)</f>
        <v>0</v>
      </c>
      <c r="BN115" s="24">
        <v>2781.2923068682198</v>
      </c>
      <c r="BO115" s="1">
        <v>106</v>
      </c>
      <c r="BP115" s="1">
        <v>3040</v>
      </c>
      <c r="BQ115" s="24">
        <v>4611.9232000000002</v>
      </c>
      <c r="BR115" s="1">
        <v>760</v>
      </c>
      <c r="BS115" s="1">
        <v>190</v>
      </c>
      <c r="BT115" s="1">
        <v>0.71847126646317105</v>
      </c>
    </row>
    <row r="116" spans="1:72" s="1" customFormat="1" hidden="1" x14ac:dyDescent="0.25">
      <c r="A116" s="1">
        <v>618</v>
      </c>
      <c r="B116" s="25">
        <v>1854.19487124548</v>
      </c>
      <c r="C116" s="25">
        <v>801.8</v>
      </c>
      <c r="D116" s="8">
        <v>2000</v>
      </c>
      <c r="E116" s="8">
        <v>8000</v>
      </c>
      <c r="F116" s="8">
        <v>0</v>
      </c>
      <c r="G116" s="8">
        <v>0</v>
      </c>
      <c r="H116" s="9">
        <f>SUM(BG116:BI116)/(BK116*1000000)</f>
        <v>1</v>
      </c>
      <c r="I116" s="10">
        <v>70.924657534246506</v>
      </c>
      <c r="J116" s="19">
        <v>62.992831598435501</v>
      </c>
      <c r="K116" s="18">
        <f>(P116*BG116+U116*BH116+AP116*BI116+AN116*BJ116)/(BK116*(1000000))</f>
        <v>63.560031907983053</v>
      </c>
      <c r="L116" s="18">
        <f>(T116*BG116+Y116*BH116+AT116*BI116+AO116*BJ116)/(BK116*(1000000))</f>
        <v>79.279215909059076</v>
      </c>
      <c r="M116" s="18">
        <f>L116/K116</f>
        <v>1.2473123994624948</v>
      </c>
      <c r="N116" s="18">
        <f>J116*M116</f>
        <v>78.571739929981447</v>
      </c>
      <c r="O116" s="10">
        <v>85.883897695129306</v>
      </c>
      <c r="P116" s="19">
        <v>83.963595579539898</v>
      </c>
      <c r="Q116" s="19">
        <f>P116-S116</f>
        <v>77.690257908293106</v>
      </c>
      <c r="R116" s="18">
        <f>Q116*solar_capex_adj</f>
        <v>103.58701054439081</v>
      </c>
      <c r="S116" s="19">
        <v>6.273337671246793</v>
      </c>
      <c r="T116" s="18">
        <f>R116+S116</f>
        <v>109.8603482156376</v>
      </c>
      <c r="U116" s="19">
        <v>28.073170666775098</v>
      </c>
      <c r="V116" s="19">
        <f>U116-X116</f>
        <v>23.274729888616399</v>
      </c>
      <c r="W116" s="18">
        <f>V116*wind_capex_adj</f>
        <v>38.791216481027334</v>
      </c>
      <c r="X116" s="19">
        <v>4.7984407781586995</v>
      </c>
      <c r="Y116" s="18">
        <f>W116+X116</f>
        <v>43.589657259186033</v>
      </c>
      <c r="Z116" s="19">
        <v>0</v>
      </c>
      <c r="AA116" s="19">
        <f>Z116-AC116-AD116</f>
        <v>0</v>
      </c>
      <c r="AB116" s="18">
        <f>AA116*hdgt_capex_adj</f>
        <v>0</v>
      </c>
      <c r="AC116" s="19">
        <v>0</v>
      </c>
      <c r="AD116" s="19">
        <v>0</v>
      </c>
      <c r="AE116" s="18">
        <f>AD116*fuel_adj</f>
        <v>0</v>
      </c>
      <c r="AF116" s="18">
        <f>AB116+AC116+AE116</f>
        <v>0</v>
      </c>
      <c r="AG116" s="19">
        <v>0</v>
      </c>
      <c r="AH116" s="19">
        <f>AG116-AJ116-AK116</f>
        <v>0</v>
      </c>
      <c r="AI116" s="18">
        <f>AH116*aero_capex_adj</f>
        <v>0</v>
      </c>
      <c r="AJ116" s="19">
        <v>0</v>
      </c>
      <c r="AK116" s="19">
        <v>0</v>
      </c>
      <c r="AL116" s="18">
        <f>AK116*fuel_adj</f>
        <v>0</v>
      </c>
      <c r="AM116" s="18">
        <f>AI116+AJ116+AL116</f>
        <v>0</v>
      </c>
      <c r="AN116" s="18">
        <f>IF(F116=0, 0, IF(F116=3, Z116, (Z116*F116*384+AG116*G116*32)/(F116*384+G116*32)))</f>
        <v>0</v>
      </c>
      <c r="AO116" s="18">
        <f>IF(F116=0, 0, IF(F116=3, AF116, (AF116*F116*384+AM116*G116*32)/(F116*384+G116*32)))</f>
        <v>0</v>
      </c>
      <c r="AP116" s="19">
        <v>111.85924333750199</v>
      </c>
      <c r="AQ116" s="19">
        <f>AP116-AS116</f>
        <v>91.143331306213994</v>
      </c>
      <c r="AR116" s="18">
        <f>AQ116*bess_capex_adj</f>
        <v>91.143331306213994</v>
      </c>
      <c r="AS116" s="19">
        <v>20.715912031287999</v>
      </c>
      <c r="AT116" s="18">
        <f>AR116+AS116</f>
        <v>111.85924333750199</v>
      </c>
      <c r="AU116" s="19">
        <v>5105.8498330294497</v>
      </c>
      <c r="AV116" s="19"/>
      <c r="AW116" s="19">
        <v>2230.7978409247698</v>
      </c>
      <c r="AX116" s="18">
        <f>AW116*solar_capex_adj</f>
        <v>2974.3971212330262</v>
      </c>
      <c r="AY116" s="19">
        <v>964.65249504871599</v>
      </c>
      <c r="AZ116" s="18">
        <f>AY116*wind_capex_adj</f>
        <v>1607.7541584145267</v>
      </c>
      <c r="BA116" s="19">
        <v>0</v>
      </c>
      <c r="BB116" s="18">
        <f>BA116*hdgt_capex_adj</f>
        <v>0</v>
      </c>
      <c r="BC116" s="19">
        <v>0</v>
      </c>
      <c r="BD116" s="18">
        <f>BC116*aero_capex_adj</f>
        <v>0</v>
      </c>
      <c r="BE116" s="19">
        <v>1910.39949705595</v>
      </c>
      <c r="BF116" s="18">
        <f>BE116*bess_capex_adj</f>
        <v>1910.39949705595</v>
      </c>
      <c r="BG116" s="8">
        <v>2458574793.88694</v>
      </c>
      <c r="BH116" s="8">
        <v>3518391103.3421202</v>
      </c>
      <c r="BI116" s="8">
        <v>1546463540.86426</v>
      </c>
      <c r="BJ116" s="8">
        <v>0</v>
      </c>
      <c r="BK116" s="8">
        <f>SUM(BG116:BJ116)/1000000</f>
        <v>7523.4294380933197</v>
      </c>
      <c r="BL116" s="8">
        <v>5.9840578087639704</v>
      </c>
      <c r="BM116" s="10">
        <f>0.815*BJ116/(BK116*1000)</f>
        <v>0</v>
      </c>
      <c r="BN116" s="25">
        <v>2503.1630761813899</v>
      </c>
      <c r="BO116" s="8">
        <v>211</v>
      </c>
      <c r="BP116" s="8">
        <v>6080</v>
      </c>
      <c r="BQ116" s="25">
        <v>9223.8464000000004</v>
      </c>
      <c r="BR116" s="8">
        <v>1520</v>
      </c>
      <c r="BS116" s="8">
        <v>380</v>
      </c>
      <c r="BT116" s="8">
        <v>0.478336660704825</v>
      </c>
    </row>
    <row r="117" spans="1:72" s="1" customFormat="1" hidden="1" x14ac:dyDescent="0.25">
      <c r="A117" s="1">
        <v>592</v>
      </c>
      <c r="B117" s="25">
        <v>1236.12991416365</v>
      </c>
      <c r="C117" s="25">
        <v>1603.6</v>
      </c>
      <c r="D117" s="8">
        <v>2000</v>
      </c>
      <c r="E117" s="8">
        <v>8000</v>
      </c>
      <c r="F117" s="8">
        <v>0</v>
      </c>
      <c r="G117" s="8">
        <v>0</v>
      </c>
      <c r="H117" s="9">
        <f>SUM(BG117:BI117)/(BK117*1000000)</f>
        <v>1</v>
      </c>
      <c r="I117" s="10">
        <v>89.1666666666666</v>
      </c>
      <c r="J117" s="19">
        <v>60.349052273880702</v>
      </c>
      <c r="K117" s="18">
        <f>(P117*BG117+U117*BH117+AP117*BI117+AN117*BJ117)/(BK117*(1000000))</f>
        <v>60.587245616413071</v>
      </c>
      <c r="L117" s="18">
        <f>(T117*BG117+Y117*BH117+AT117*BI117+AO117*BJ117)/(BK117*(1000000))</f>
        <v>79.044140870059607</v>
      </c>
      <c r="M117" s="18">
        <f>L117/K117</f>
        <v>1.3046333442932843</v>
      </c>
      <c r="N117" s="18">
        <f>J117*M117</f>
        <v>78.733385893003216</v>
      </c>
      <c r="O117" s="10">
        <v>93.861855934745194</v>
      </c>
      <c r="P117" s="19">
        <v>89.859153285395806</v>
      </c>
      <c r="Q117" s="19">
        <f>P117-S117</f>
        <v>83.142217138597104</v>
      </c>
      <c r="R117" s="18">
        <f>Q117*solar_capex_adj</f>
        <v>110.85628951812947</v>
      </c>
      <c r="S117" s="19">
        <v>6.7169361467987017</v>
      </c>
      <c r="T117" s="18">
        <f>R117+S117</f>
        <v>117.57322566492817</v>
      </c>
      <c r="U117" s="19">
        <v>33.9239396349464</v>
      </c>
      <c r="V117" s="19">
        <f>U117-X117</f>
        <v>28.1230408929659</v>
      </c>
      <c r="W117" s="18">
        <f>V117*wind_capex_adj</f>
        <v>46.871734821609834</v>
      </c>
      <c r="X117" s="19">
        <v>5.8008987419805003</v>
      </c>
      <c r="Y117" s="18">
        <f>W117+X117</f>
        <v>52.672633563590338</v>
      </c>
      <c r="Z117" s="19">
        <v>0</v>
      </c>
      <c r="AA117" s="19">
        <f>Z117-AC117-AD117</f>
        <v>0</v>
      </c>
      <c r="AB117" s="18">
        <f>AA117*hdgt_capex_adj</f>
        <v>0</v>
      </c>
      <c r="AC117" s="19">
        <v>0</v>
      </c>
      <c r="AD117" s="19">
        <v>0</v>
      </c>
      <c r="AE117" s="18">
        <f>AD117*fuel_adj</f>
        <v>0</v>
      </c>
      <c r="AF117" s="18">
        <f>AB117+AC117+AE117</f>
        <v>0</v>
      </c>
      <c r="AG117" s="19">
        <v>0</v>
      </c>
      <c r="AH117" s="19">
        <f>AG117-AJ117-AK117</f>
        <v>0</v>
      </c>
      <c r="AI117" s="18">
        <f>AH117*aero_capex_adj</f>
        <v>0</v>
      </c>
      <c r="AJ117" s="19">
        <v>0</v>
      </c>
      <c r="AK117" s="19">
        <v>0</v>
      </c>
      <c r="AL117" s="18">
        <f>AK117*fuel_adj</f>
        <v>0</v>
      </c>
      <c r="AM117" s="18">
        <f>AI117+AJ117+AL117</f>
        <v>0</v>
      </c>
      <c r="AN117" s="18">
        <f>IF(F117=0, 0, IF(F117=3, Z117, (Z117*F117*384+AG117*G117*32)/(F117*384+G117*32)))</f>
        <v>0</v>
      </c>
      <c r="AO117" s="18">
        <f>IF(F117=0, 0, IF(F117=3, AF117, (AF117*F117*384+AM117*G117*32)/(F117*384+G117*32)))</f>
        <v>0</v>
      </c>
      <c r="AP117" s="19">
        <v>188.17596454910901</v>
      </c>
      <c r="AQ117" s="19">
        <f>AP117-AS117</f>
        <v>152.51689551976099</v>
      </c>
      <c r="AR117" s="18">
        <f>AQ117*bess_capex_adj</f>
        <v>152.51689551976099</v>
      </c>
      <c r="AS117" s="19">
        <v>35.659069029348018</v>
      </c>
      <c r="AT117" s="18">
        <f>AR117+AS117</f>
        <v>188.17596454910901</v>
      </c>
      <c r="AU117" s="19">
        <v>5324.23573254046</v>
      </c>
      <c r="AV117" s="19"/>
      <c r="AW117" s="19">
        <v>1486.45388264239</v>
      </c>
      <c r="AX117" s="18">
        <f>AW117*solar_capex_adj</f>
        <v>1981.9385101898533</v>
      </c>
      <c r="AY117" s="19">
        <v>1928.3389382402499</v>
      </c>
      <c r="AZ117" s="18">
        <f>AY117*wind_capex_adj</f>
        <v>3213.8982304004167</v>
      </c>
      <c r="BA117" s="19">
        <v>0</v>
      </c>
      <c r="BB117" s="18">
        <f>BA117*hdgt_capex_adj</f>
        <v>0</v>
      </c>
      <c r="BC117" s="19">
        <v>0</v>
      </c>
      <c r="BD117" s="18">
        <f>BC117*aero_capex_adj</f>
        <v>0</v>
      </c>
      <c r="BE117" s="19">
        <v>1909.4429116578101</v>
      </c>
      <c r="BF117" s="18">
        <f>BE117*bess_capex_adj</f>
        <v>1909.4429116578101</v>
      </c>
      <c r="BG117" s="8">
        <v>1538161407.1540699</v>
      </c>
      <c r="BH117" s="8">
        <v>5820639425.8280697</v>
      </c>
      <c r="BI117" s="8">
        <v>863497746.90153301</v>
      </c>
      <c r="BJ117" s="8">
        <v>0</v>
      </c>
      <c r="BK117" s="8">
        <f>SUM(BG117:BJ117)/1000000</f>
        <v>8222.2985798836726</v>
      </c>
      <c r="BL117" s="8">
        <v>17.948091841386699</v>
      </c>
      <c r="BM117" s="10">
        <f>0.815*BJ117/(BK117*1000)</f>
        <v>0</v>
      </c>
      <c r="BN117" s="25">
        <v>1668.7753841209301</v>
      </c>
      <c r="BO117" s="8">
        <v>422</v>
      </c>
      <c r="BP117" s="8">
        <v>6080</v>
      </c>
      <c r="BQ117" s="25">
        <v>9223.8464000000004</v>
      </c>
      <c r="BR117" s="8">
        <v>1520</v>
      </c>
      <c r="BS117" s="8">
        <v>380</v>
      </c>
      <c r="BT117" s="8">
        <v>0.26868663604757098</v>
      </c>
    </row>
    <row r="118" spans="1:72" s="1" customFormat="1" hidden="1" x14ac:dyDescent="0.25">
      <c r="A118" s="1">
        <v>553</v>
      </c>
      <c r="B118" s="25">
        <v>1854.19487124548</v>
      </c>
      <c r="C118" s="25">
        <v>1003.19999999999</v>
      </c>
      <c r="D118" s="8">
        <v>2000</v>
      </c>
      <c r="E118" s="8">
        <v>8000</v>
      </c>
      <c r="F118" s="8">
        <v>0</v>
      </c>
      <c r="G118" s="8">
        <v>0</v>
      </c>
      <c r="H118" s="9">
        <f>SUM(BG118:BI118)/(BK118*1000000)</f>
        <v>1</v>
      </c>
      <c r="I118" s="10">
        <v>79.760273972602704</v>
      </c>
      <c r="J118" s="19">
        <v>62.340412768896201</v>
      </c>
      <c r="K118" s="18">
        <f>(P118*BG118+U118*BH118+AP118*BI118+AN118*BJ118)/(BK118*(1000000))</f>
        <v>62.776532816172768</v>
      </c>
      <c r="L118" s="18">
        <f>(T118*BG118+Y118*BH118+AT118*BI118+AO118*BJ118)/(BK118*(1000000))</f>
        <v>79.34692130436305</v>
      </c>
      <c r="M118" s="18">
        <f>L118/K118</f>
        <v>1.2639583255850242</v>
      </c>
      <c r="N118" s="18">
        <f>J118*M118</f>
        <v>78.795683739653299</v>
      </c>
      <c r="O118" s="10">
        <v>90.854147719564494</v>
      </c>
      <c r="P118" s="19">
        <v>93.544401203186794</v>
      </c>
      <c r="Q118" s="19">
        <f>P118-S118</f>
        <v>86.551698230361396</v>
      </c>
      <c r="R118" s="18">
        <f>Q118*solar_capex_adj</f>
        <v>115.40226430714853</v>
      </c>
      <c r="S118" s="19">
        <v>6.9927029728253984</v>
      </c>
      <c r="T118" s="18">
        <f>R118+S118</f>
        <v>122.39496727997393</v>
      </c>
      <c r="U118" s="19">
        <v>28.06720914892</v>
      </c>
      <c r="V118" s="19">
        <f>U118-X118</f>
        <v>23.267612896361801</v>
      </c>
      <c r="W118" s="18">
        <f>V118*wind_capex_adj</f>
        <v>38.779354827269671</v>
      </c>
      <c r="X118" s="19">
        <v>4.7995962525581994</v>
      </c>
      <c r="Y118" s="18">
        <f>W118+X118</f>
        <v>43.578951079827874</v>
      </c>
      <c r="Z118" s="19">
        <v>0</v>
      </c>
      <c r="AA118" s="19">
        <f>Z118-AC118-AD118</f>
        <v>0</v>
      </c>
      <c r="AB118" s="18">
        <f>AA118*hdgt_capex_adj</f>
        <v>0</v>
      </c>
      <c r="AC118" s="19">
        <v>0</v>
      </c>
      <c r="AD118" s="19">
        <v>0</v>
      </c>
      <c r="AE118" s="18">
        <f>AD118*fuel_adj</f>
        <v>0</v>
      </c>
      <c r="AF118" s="18">
        <f>AB118+AC118+AE118</f>
        <v>0</v>
      </c>
      <c r="AG118" s="19">
        <v>0</v>
      </c>
      <c r="AH118" s="19">
        <f>AG118-AJ118-AK118</f>
        <v>0</v>
      </c>
      <c r="AI118" s="18">
        <f>AH118*aero_capex_adj</f>
        <v>0</v>
      </c>
      <c r="AJ118" s="19">
        <v>0</v>
      </c>
      <c r="AK118" s="19">
        <v>0</v>
      </c>
      <c r="AL118" s="18">
        <f>AK118*fuel_adj</f>
        <v>0</v>
      </c>
      <c r="AM118" s="18">
        <f>AI118+AJ118+AL118</f>
        <v>0</v>
      </c>
      <c r="AN118" s="18">
        <f>IF(F118=0, 0, IF(F118=3, Z118, (Z118*F118*384+AG118*G118*32)/(F118*384+G118*32)))</f>
        <v>0</v>
      </c>
      <c r="AO118" s="18">
        <f>IF(F118=0, 0, IF(F118=3, AF118, (AF118*F118*384+AM118*G118*32)/(F118*384+G118*32)))</f>
        <v>0</v>
      </c>
      <c r="AP118" s="19">
        <v>125.549983628286</v>
      </c>
      <c r="AQ118" s="19">
        <f>AP118-AS118</f>
        <v>102.276379534906</v>
      </c>
      <c r="AR118" s="18">
        <f>AQ118*bess_capex_adj</f>
        <v>102.276379534906</v>
      </c>
      <c r="AS118" s="19">
        <v>23.273604093380001</v>
      </c>
      <c r="AT118" s="18">
        <f>AR118+AS118</f>
        <v>125.549983628286</v>
      </c>
      <c r="AU118" s="19">
        <v>5345.23339726421</v>
      </c>
      <c r="AV118" s="19"/>
      <c r="AW118" s="19">
        <v>2229.5788160539701</v>
      </c>
      <c r="AX118" s="18">
        <f>AW118*solar_capex_adj</f>
        <v>2972.7717547386264</v>
      </c>
      <c r="AY118" s="19">
        <v>1206.2990265758399</v>
      </c>
      <c r="AZ118" s="18">
        <f>AY118*wind_capex_adj</f>
        <v>2010.4983776263998</v>
      </c>
      <c r="BA118" s="19">
        <v>0</v>
      </c>
      <c r="BB118" s="18">
        <f>BA118*hdgt_capex_adj</f>
        <v>0</v>
      </c>
      <c r="BC118" s="19">
        <v>0</v>
      </c>
      <c r="BD118" s="18">
        <f>BC118*aero_capex_adj</f>
        <v>0</v>
      </c>
      <c r="BE118" s="19">
        <v>1909.35555463439</v>
      </c>
      <c r="BF118" s="18">
        <f>BE118*bess_capex_adj</f>
        <v>1909.35555463439</v>
      </c>
      <c r="BG118" s="8">
        <v>2204861898.69835</v>
      </c>
      <c r="BH118" s="8">
        <v>4401135672.7083101</v>
      </c>
      <c r="BI118" s="8">
        <v>1352825768.8271799</v>
      </c>
      <c r="BJ118" s="8">
        <v>0</v>
      </c>
      <c r="BK118" s="8">
        <f>SUM(BG118:BJ118)/1000000</f>
        <v>7958.8233402338401</v>
      </c>
      <c r="BL118" s="8">
        <v>10.6493825464255</v>
      </c>
      <c r="BM118" s="10">
        <f>0.815*BJ118/(BK118*1000)</f>
        <v>0</v>
      </c>
      <c r="BN118" s="25">
        <v>2503.1630761813899</v>
      </c>
      <c r="BO118" s="8">
        <v>264</v>
      </c>
      <c r="BP118" s="8">
        <v>6080</v>
      </c>
      <c r="BQ118" s="25">
        <v>9223.8464000000004</v>
      </c>
      <c r="BR118" s="8">
        <v>1520</v>
      </c>
      <c r="BS118" s="8">
        <v>380</v>
      </c>
      <c r="BT118" s="8">
        <v>0.41911828816683599</v>
      </c>
    </row>
    <row r="119" spans="1:72" s="1" customFormat="1" hidden="1" x14ac:dyDescent="0.25">
      <c r="A119" s="1">
        <v>93</v>
      </c>
      <c r="B119" s="24">
        <v>2266.2381759666901</v>
      </c>
      <c r="C119" s="24">
        <v>600.4</v>
      </c>
      <c r="D119" s="1">
        <v>1000</v>
      </c>
      <c r="E119" s="1">
        <v>4000</v>
      </c>
      <c r="F119" s="1">
        <v>0</v>
      </c>
      <c r="G119" s="1">
        <v>0</v>
      </c>
      <c r="H119" s="2">
        <f>SUM(BG119:BI119)/(BK119*1000000)</f>
        <v>1</v>
      </c>
      <c r="I119" s="3">
        <v>57.865296803652903</v>
      </c>
      <c r="J119" s="18">
        <v>61.149230432554702</v>
      </c>
      <c r="K119" s="18">
        <f>(P119*BG119+U119*BH119+AP119*BI119+AN119*BJ119)/(BK119*(1000000))</f>
        <v>61.292545441660323</v>
      </c>
      <c r="L119" s="18">
        <f>(T119*BG119+Y119*BH119+AT119*BI119+AO119*BJ119)/(BK119*(1000000))</f>
        <v>79.010439933380084</v>
      </c>
      <c r="M119" s="18">
        <f>L119/K119</f>
        <v>1.2890709524959127</v>
      </c>
      <c r="N119" s="18">
        <f>J119*M119</f>
        <v>78.825696718085339</v>
      </c>
      <c r="O119" s="3">
        <v>76.521768009673494</v>
      </c>
      <c r="P119" s="18">
        <v>90.047259896155396</v>
      </c>
      <c r="Q119" s="18">
        <f>P119-S119</f>
        <v>83.326627209369406</v>
      </c>
      <c r="R119" s="18">
        <f>Q119*solar_capex_adj</f>
        <v>111.10216961249253</v>
      </c>
      <c r="S119" s="18">
        <v>6.72063268678599</v>
      </c>
      <c r="T119" s="18">
        <f>R119+S119</f>
        <v>117.82280229927852</v>
      </c>
      <c r="U119" s="18">
        <v>28.092553726739101</v>
      </c>
      <c r="V119" s="18">
        <f>U119-X119</f>
        <v>23.2954340662309</v>
      </c>
      <c r="W119" s="18">
        <f>V119*wind_capex_adj</f>
        <v>38.825723443718168</v>
      </c>
      <c r="X119" s="18">
        <v>4.7971196605082014</v>
      </c>
      <c r="Y119" s="18">
        <f>W119+X119</f>
        <v>43.622843104226369</v>
      </c>
      <c r="Z119" s="18">
        <v>0</v>
      </c>
      <c r="AA119" s="18">
        <f>Z119-AC119-AD119</f>
        <v>0</v>
      </c>
      <c r="AB119" s="18">
        <f>AA119*hdgt_capex_adj</f>
        <v>0</v>
      </c>
      <c r="AC119" s="18">
        <v>0</v>
      </c>
      <c r="AD119" s="18">
        <v>0</v>
      </c>
      <c r="AE119" s="18">
        <f>AD119*fuel_adj</f>
        <v>0</v>
      </c>
      <c r="AF119" s="18">
        <f>AB119+AC119+AE119</f>
        <v>0</v>
      </c>
      <c r="AG119" s="18">
        <v>0</v>
      </c>
      <c r="AH119" s="18">
        <f>AG119-AJ119-AK119</f>
        <v>0</v>
      </c>
      <c r="AI119" s="18">
        <f>AH119*aero_capex_adj</f>
        <v>0</v>
      </c>
      <c r="AJ119" s="18">
        <v>0</v>
      </c>
      <c r="AK119" s="18">
        <v>0</v>
      </c>
      <c r="AL119" s="18">
        <f>AK119*fuel_adj</f>
        <v>0</v>
      </c>
      <c r="AM119" s="18">
        <f>AI119+AJ119+AL119</f>
        <v>0</v>
      </c>
      <c r="AN119" s="18">
        <f>IF(F119=0, 0, IF(F119=3, Z119, (Z119*F119*384+AG119*G119*32)/(F119*384+G119*32)))</f>
        <v>0</v>
      </c>
      <c r="AO119" s="18">
        <f>IF(F119=0, 0, IF(F119=3, AF119, (AF119*F119*384+AM119*G119*32)/(F119*384+G119*32)))</f>
        <v>0</v>
      </c>
      <c r="AP119" s="18">
        <v>66.749654267784294</v>
      </c>
      <c r="AQ119" s="18">
        <f>AP119-AS119</f>
        <v>54.137023562862602</v>
      </c>
      <c r="AR119" s="18">
        <f>AQ119*bess_capex_adj</f>
        <v>54.137023562862602</v>
      </c>
      <c r="AS119" s="18">
        <v>12.612630704921692</v>
      </c>
      <c r="AT119" s="18">
        <f>AR119+AS119</f>
        <v>66.749654267784294</v>
      </c>
      <c r="AU119" s="18">
        <v>4408.5106130827498</v>
      </c>
      <c r="AV119" s="18"/>
      <c r="AW119" s="18">
        <v>2729.7076457654998</v>
      </c>
      <c r="AX119" s="18">
        <f>AW119*solar_capex_adj</f>
        <v>3639.6101943539998</v>
      </c>
      <c r="AY119" s="18">
        <v>723.18809554008999</v>
      </c>
      <c r="AZ119" s="18">
        <f>AY119*wind_capex_adj</f>
        <v>1205.3134925668166</v>
      </c>
      <c r="BA119" s="18">
        <v>0</v>
      </c>
      <c r="BB119" s="18">
        <f>BA119*hdgt_capex_adj</f>
        <v>0</v>
      </c>
      <c r="BC119" s="18">
        <v>0</v>
      </c>
      <c r="BD119" s="18">
        <f>BC119*aero_capex_adj</f>
        <v>0</v>
      </c>
      <c r="BE119" s="18">
        <v>955.61487177716106</v>
      </c>
      <c r="BF119" s="18">
        <f>BE119*bess_capex_adj</f>
        <v>955.61487177716106</v>
      </c>
      <c r="BG119" s="1">
        <v>2802524051.39957</v>
      </c>
      <c r="BH119" s="1">
        <v>2635292709.8501101</v>
      </c>
      <c r="BI119" s="1">
        <v>1265490116.3977101</v>
      </c>
      <c r="BJ119" s="1">
        <v>0</v>
      </c>
      <c r="BK119" s="1">
        <f>SUM(BG119:BJ119)/1000000</f>
        <v>6703.3068776473892</v>
      </c>
      <c r="BL119" s="1">
        <v>18.285076137609</v>
      </c>
      <c r="BM119" s="3">
        <f>0.815*BJ119/(BK119*1000)</f>
        <v>0</v>
      </c>
      <c r="BN119" s="24">
        <v>3059.4215375550398</v>
      </c>
      <c r="BO119" s="1">
        <v>158</v>
      </c>
      <c r="BP119" s="1">
        <v>3040</v>
      </c>
      <c r="BQ119" s="24">
        <v>4611.9232000000002</v>
      </c>
      <c r="BR119" s="1">
        <v>760</v>
      </c>
      <c r="BS119" s="1">
        <v>190</v>
      </c>
      <c r="BT119" s="1">
        <v>0.78035118363087996</v>
      </c>
    </row>
    <row r="120" spans="1:72" s="1" customFormat="1" hidden="1" x14ac:dyDescent="0.25">
      <c r="A120" s="1">
        <v>40</v>
      </c>
      <c r="B120" s="24">
        <v>2060.21652360608</v>
      </c>
      <c r="C120" s="24">
        <v>1402.2</v>
      </c>
      <c r="D120" s="1">
        <v>1000</v>
      </c>
      <c r="E120" s="1">
        <v>4000</v>
      </c>
      <c r="F120" s="1">
        <v>0</v>
      </c>
      <c r="G120" s="1">
        <v>0</v>
      </c>
      <c r="H120" s="2">
        <f>SUM(BG120:BI120)/(BK120*1000000)</f>
        <v>1</v>
      </c>
      <c r="I120" s="3">
        <v>88.310502283104995</v>
      </c>
      <c r="J120" s="18">
        <v>58.767738428005501</v>
      </c>
      <c r="K120" s="18">
        <f>(P120*BG120+U120*BH120+AP120*BI120+AN120*BJ120)/(BK120*(1000000))</f>
        <v>58.9619313935763</v>
      </c>
      <c r="L120" s="18">
        <f>(T120*BG120+Y120*BH120+AT120*BI120+AO120*BJ120)/(BK120*(1000000))</f>
        <v>79.231345718492236</v>
      </c>
      <c r="M120" s="18">
        <f>L120/K120</f>
        <v>1.3437712070457077</v>
      </c>
      <c r="N120" s="18">
        <f>J120*M120</f>
        <v>78.970394802747379</v>
      </c>
      <c r="O120" s="3">
        <v>93.502762510742997</v>
      </c>
      <c r="P120" s="18">
        <v>124.205295695149</v>
      </c>
      <c r="Q120" s="18">
        <f>P120-S120</f>
        <v>114.92003632767801</v>
      </c>
      <c r="R120" s="18">
        <f>Q120*solar_capex_adj</f>
        <v>153.22671510357065</v>
      </c>
      <c r="S120" s="18">
        <v>9.2852593674709993</v>
      </c>
      <c r="T120" s="18">
        <f>R120+S120</f>
        <v>162.51197447104164</v>
      </c>
      <c r="U120" s="18">
        <v>31.137506547846101</v>
      </c>
      <c r="V120" s="18">
        <f>U120-X120</f>
        <v>25.812585422452301</v>
      </c>
      <c r="W120" s="18">
        <f>V120*wind_capex_adj</f>
        <v>43.020975704087171</v>
      </c>
      <c r="X120" s="18">
        <v>5.3249211253938</v>
      </c>
      <c r="Y120" s="18">
        <f>W120+X120</f>
        <v>48.345896829480971</v>
      </c>
      <c r="Z120" s="18">
        <v>0</v>
      </c>
      <c r="AA120" s="18">
        <f>Z120-AC120-AD120</f>
        <v>0</v>
      </c>
      <c r="AB120" s="18">
        <f>AA120*hdgt_capex_adj</f>
        <v>0</v>
      </c>
      <c r="AC120" s="18">
        <v>0</v>
      </c>
      <c r="AD120" s="18">
        <v>0</v>
      </c>
      <c r="AE120" s="18">
        <f>AD120*fuel_adj</f>
        <v>0</v>
      </c>
      <c r="AF120" s="18">
        <f>AB120+AC120+AE120</f>
        <v>0</v>
      </c>
      <c r="AG120" s="18">
        <v>0</v>
      </c>
      <c r="AH120" s="18">
        <f>AG120-AJ120-AK120</f>
        <v>0</v>
      </c>
      <c r="AI120" s="18">
        <f>AH120*aero_capex_adj</f>
        <v>0</v>
      </c>
      <c r="AJ120" s="18">
        <v>0</v>
      </c>
      <c r="AK120" s="18">
        <v>0</v>
      </c>
      <c r="AL120" s="18">
        <f>AK120*fuel_adj</f>
        <v>0</v>
      </c>
      <c r="AM120" s="18">
        <f>AI120+AJ120+AL120</f>
        <v>0</v>
      </c>
      <c r="AN120" s="18">
        <f>IF(F120=0, 0, IF(F120=3, Z120, (Z120*F120*384+AG120*G120*32)/(F120*384+G120*32)))</f>
        <v>0</v>
      </c>
      <c r="AO120" s="18">
        <f>IF(F120=0, 0, IF(F120=3, AF120, (AF120*F120*384+AM120*G120*32)/(F120*384+G120*32)))</f>
        <v>0</v>
      </c>
      <c r="AP120" s="18">
        <v>101.307119367597</v>
      </c>
      <c r="AQ120" s="18">
        <f>AP120-AS120</f>
        <v>81.973369757166296</v>
      </c>
      <c r="AR120" s="18">
        <f>AQ120*bess_capex_adj</f>
        <v>81.973369757166296</v>
      </c>
      <c r="AS120" s="18">
        <v>19.333749610430701</v>
      </c>
      <c r="AT120" s="18">
        <f>AR120+AS120</f>
        <v>101.307119367597</v>
      </c>
      <c r="AU120" s="18">
        <v>5117.0286279722504</v>
      </c>
      <c r="AV120" s="18"/>
      <c r="AW120" s="18">
        <v>2477.1455352601101</v>
      </c>
      <c r="AX120" s="18">
        <f>AW120*solar_capex_adj</f>
        <v>3302.8607136801465</v>
      </c>
      <c r="AY120" s="18">
        <v>1685.9652515852899</v>
      </c>
      <c r="AZ120" s="18">
        <f>AY120*wind_capex_adj</f>
        <v>2809.9420859754832</v>
      </c>
      <c r="BA120" s="18">
        <v>0</v>
      </c>
      <c r="BB120" s="18">
        <f>BA120*hdgt_capex_adj</f>
        <v>0</v>
      </c>
      <c r="BC120" s="18">
        <v>0</v>
      </c>
      <c r="BD120" s="18">
        <f>BC120*aero_capex_adj</f>
        <v>0</v>
      </c>
      <c r="BE120" s="18">
        <v>953.91784112684002</v>
      </c>
      <c r="BF120" s="18">
        <f>BE120*bess_capex_adj</f>
        <v>953.91784112684002</v>
      </c>
      <c r="BG120" s="1">
        <v>1843346545.71385</v>
      </c>
      <c r="BH120" s="1">
        <v>5544451545.1374998</v>
      </c>
      <c r="BI120" s="1">
        <v>803043905.08974004</v>
      </c>
      <c r="BJ120" s="1">
        <v>0</v>
      </c>
      <c r="BK120" s="1">
        <f>SUM(BG120:BJ120)/1000000</f>
        <v>8190.8419959410894</v>
      </c>
      <c r="BL120" s="1">
        <v>27.1895365939186</v>
      </c>
      <c r="BM120" s="3">
        <f>0.815*BJ120/(BK120*1000)</f>
        <v>0</v>
      </c>
      <c r="BN120" s="24">
        <v>2781.2923068682198</v>
      </c>
      <c r="BO120" s="1">
        <v>369</v>
      </c>
      <c r="BP120" s="1">
        <v>3040</v>
      </c>
      <c r="BQ120" s="24">
        <v>4611.9232000000002</v>
      </c>
      <c r="BR120" s="1">
        <v>760</v>
      </c>
      <c r="BS120" s="1">
        <v>190</v>
      </c>
      <c r="BT120" s="1">
        <v>0.49749482077414697</v>
      </c>
    </row>
    <row r="121" spans="1:72" s="1" customFormat="1" hidden="1" x14ac:dyDescent="0.25">
      <c r="A121" s="1">
        <v>126</v>
      </c>
      <c r="B121" s="24">
        <v>1854.19487124548</v>
      </c>
      <c r="C121" s="24">
        <v>201.39999999999901</v>
      </c>
      <c r="D121" s="1">
        <v>1000</v>
      </c>
      <c r="E121" s="1">
        <v>4000</v>
      </c>
      <c r="F121" s="1">
        <v>0</v>
      </c>
      <c r="G121" s="1">
        <v>0</v>
      </c>
      <c r="H121" s="2">
        <f>SUM(BG121:BI121)/(BK121*1000000)</f>
        <v>1</v>
      </c>
      <c r="I121" s="3">
        <v>40.445205479452</v>
      </c>
      <c r="J121" s="18">
        <v>63.471194531449797</v>
      </c>
      <c r="K121" s="18">
        <f>(P121*BG121+U121*BH121+AP121*BI121+AN121*BJ121)/(BK121*(1000000))</f>
        <v>63.78583244999237</v>
      </c>
      <c r="L121" s="18">
        <f>(T121*BG121+Y121*BH121+AT121*BI121+AO121*BJ121)/(BK121*(1000000))</f>
        <v>79.399572490905356</v>
      </c>
      <c r="M121" s="18">
        <f>L121/K121</f>
        <v>1.2447838248901753</v>
      </c>
      <c r="N121" s="18">
        <f>J121*M121</f>
        <v>79.007916299206457</v>
      </c>
      <c r="O121" s="3">
        <v>56.957127304694197</v>
      </c>
      <c r="P121" s="18">
        <v>67.428790230529799</v>
      </c>
      <c r="Q121" s="18">
        <f>P121-S121</f>
        <v>62.413486121570898</v>
      </c>
      <c r="R121" s="18">
        <f>Q121*solar_capex_adj</f>
        <v>83.217981495427864</v>
      </c>
      <c r="S121" s="18">
        <v>5.015304108958901</v>
      </c>
      <c r="T121" s="18">
        <f>R121+S121</f>
        <v>88.233285604386765</v>
      </c>
      <c r="U121" s="18">
        <v>28.176965925126002</v>
      </c>
      <c r="V121" s="18">
        <f>U121-X121</f>
        <v>23.380182447999001</v>
      </c>
      <c r="W121" s="18">
        <f>V121*wind_capex_adj</f>
        <v>38.966970746665005</v>
      </c>
      <c r="X121" s="18">
        <v>4.7967834771270006</v>
      </c>
      <c r="Y121" s="18">
        <f>W121+X121</f>
        <v>43.763754223792006</v>
      </c>
      <c r="Z121" s="18">
        <v>0</v>
      </c>
      <c r="AA121" s="18">
        <f>Z121-AC121-AD121</f>
        <v>0</v>
      </c>
      <c r="AB121" s="18">
        <f>AA121*hdgt_capex_adj</f>
        <v>0</v>
      </c>
      <c r="AC121" s="18">
        <v>0</v>
      </c>
      <c r="AD121" s="18">
        <v>0</v>
      </c>
      <c r="AE121" s="18">
        <f>AD121*fuel_adj</f>
        <v>0</v>
      </c>
      <c r="AF121" s="18">
        <f>AB121+AC121+AE121</f>
        <v>0</v>
      </c>
      <c r="AG121" s="18">
        <v>0</v>
      </c>
      <c r="AH121" s="18">
        <f>AG121-AJ121-AK121</f>
        <v>0</v>
      </c>
      <c r="AI121" s="18">
        <f>AH121*aero_capex_adj</f>
        <v>0</v>
      </c>
      <c r="AJ121" s="18">
        <v>0</v>
      </c>
      <c r="AK121" s="18">
        <v>0</v>
      </c>
      <c r="AL121" s="18">
        <f>AK121*fuel_adj</f>
        <v>0</v>
      </c>
      <c r="AM121" s="18">
        <f>AI121+AJ121+AL121</f>
        <v>0</v>
      </c>
      <c r="AN121" s="18">
        <f>IF(F121=0, 0, IF(F121=3, Z121, (Z121*F121*384+AG121*G121*32)/(F121*384+G121*32)))</f>
        <v>0</v>
      </c>
      <c r="AO121" s="18">
        <f>IF(F121=0, 0, IF(F121=3, AF121, (AF121*F121*384+AM121*G121*32)/(F121*384+G121*32)))</f>
        <v>0</v>
      </c>
      <c r="AP121" s="18">
        <v>83.578657700948796</v>
      </c>
      <c r="AQ121" s="18">
        <f>AP121-AS121</f>
        <v>67.5994938158195</v>
      </c>
      <c r="AR121" s="18">
        <f>AQ121*bess_capex_adj</f>
        <v>67.5994938158195</v>
      </c>
      <c r="AS121" s="18">
        <v>15.979163885129296</v>
      </c>
      <c r="AT121" s="18">
        <f>AR121+AS121</f>
        <v>83.578657700948796</v>
      </c>
      <c r="AU121" s="18">
        <v>3444.3259299604301</v>
      </c>
      <c r="AV121" s="18"/>
      <c r="AW121" s="18">
        <v>2241.67932201142</v>
      </c>
      <c r="AX121" s="18">
        <f>AW121*solar_capex_adj</f>
        <v>2988.9057626818931</v>
      </c>
      <c r="AY121" s="18">
        <v>243.48800789737899</v>
      </c>
      <c r="AZ121" s="18">
        <f>AY121*wind_capex_adj</f>
        <v>405.81334649563166</v>
      </c>
      <c r="BA121" s="18">
        <v>0</v>
      </c>
      <c r="BB121" s="18">
        <f>BA121*hdgt_capex_adj</f>
        <v>0</v>
      </c>
      <c r="BC121" s="18">
        <v>0</v>
      </c>
      <c r="BD121" s="18">
        <f>BC121*aero_capex_adj</f>
        <v>0</v>
      </c>
      <c r="BE121" s="18">
        <v>959.15860005163097</v>
      </c>
      <c r="BF121" s="18">
        <f>BE121*bess_capex_adj</f>
        <v>959.15860005163097</v>
      </c>
      <c r="BG121" s="1">
        <v>3082243742.4123702</v>
      </c>
      <c r="BH121" s="1">
        <v>884041093.96239996</v>
      </c>
      <c r="BI121" s="1">
        <v>1023159515.51643</v>
      </c>
      <c r="BJ121" s="1">
        <v>0</v>
      </c>
      <c r="BK121" s="1">
        <f>SUM(BG121:BJ121)/1000000</f>
        <v>4989.4443518912003</v>
      </c>
      <c r="BL121" s="1">
        <v>8.2176633905075605</v>
      </c>
      <c r="BM121" s="3">
        <f>0.815*BJ121/(BK121*1000)</f>
        <v>0</v>
      </c>
      <c r="BN121" s="24">
        <v>2503.1630761813899</v>
      </c>
      <c r="BO121" s="1">
        <v>53</v>
      </c>
      <c r="BP121" s="1">
        <v>3040</v>
      </c>
      <c r="BQ121" s="24">
        <v>4611.9232000000002</v>
      </c>
      <c r="BR121" s="1">
        <v>760</v>
      </c>
      <c r="BS121" s="1">
        <v>190</v>
      </c>
      <c r="BT121" s="1">
        <v>0.63052086939574004</v>
      </c>
    </row>
    <row r="122" spans="1:72" s="1" customFormat="1" hidden="1" x14ac:dyDescent="0.25">
      <c r="A122" s="1">
        <v>27</v>
      </c>
      <c r="B122" s="24">
        <v>2266.2381759666901</v>
      </c>
      <c r="C122" s="24">
        <v>1200.8</v>
      </c>
      <c r="D122" s="1">
        <v>1000</v>
      </c>
      <c r="E122" s="1">
        <v>4000</v>
      </c>
      <c r="F122" s="1">
        <v>0</v>
      </c>
      <c r="G122" s="1">
        <v>0</v>
      </c>
      <c r="H122" s="2">
        <f>SUM(BG122:BI122)/(BK122*1000000)</f>
        <v>1</v>
      </c>
      <c r="I122" s="3">
        <v>85.251141552511399</v>
      </c>
      <c r="J122" s="18">
        <v>59.4997523566783</v>
      </c>
      <c r="K122" s="18">
        <f>(P122*BG122+U122*BH122+AP122*BI122+AN122*BJ122)/(BK122*(1000000))</f>
        <v>59.696476745031958</v>
      </c>
      <c r="L122" s="18">
        <f>(T122*BG122+Y122*BH122+AT122*BI122+AO122*BJ122)/(BK122*(1000000))</f>
        <v>79.431768295563685</v>
      </c>
      <c r="M122" s="18">
        <f>L122/K122</f>
        <v>1.3305939081601517</v>
      </c>
      <c r="N122" s="18">
        <f>J122*M122</f>
        <v>79.17000802283377</v>
      </c>
      <c r="O122" s="3">
        <v>92.156616166387906</v>
      </c>
      <c r="P122" s="18">
        <v>123.77796575387799</v>
      </c>
      <c r="Q122" s="18">
        <f>P122-S122</f>
        <v>114.524551820849</v>
      </c>
      <c r="R122" s="18">
        <f>Q122*solar_capex_adj</f>
        <v>152.69940242779865</v>
      </c>
      <c r="S122" s="18">
        <v>9.2534139330289946</v>
      </c>
      <c r="T122" s="18">
        <f>R122+S122</f>
        <v>161.95281636082763</v>
      </c>
      <c r="U122" s="18">
        <v>28.711569060097901</v>
      </c>
      <c r="V122" s="18">
        <f>U122-X122</f>
        <v>23.801467156192199</v>
      </c>
      <c r="W122" s="18">
        <f>V122*wind_capex_adj</f>
        <v>39.669111926987</v>
      </c>
      <c r="X122" s="18">
        <v>4.9101019039057014</v>
      </c>
      <c r="Y122" s="18">
        <f>W122+X122</f>
        <v>44.579213830892698</v>
      </c>
      <c r="Z122" s="18">
        <v>0</v>
      </c>
      <c r="AA122" s="18">
        <f>Z122-AC122-AD122</f>
        <v>0</v>
      </c>
      <c r="AB122" s="18">
        <f>AA122*hdgt_capex_adj</f>
        <v>0</v>
      </c>
      <c r="AC122" s="18">
        <v>0</v>
      </c>
      <c r="AD122" s="18">
        <v>0</v>
      </c>
      <c r="AE122" s="18">
        <f>AD122*fuel_adj</f>
        <v>0</v>
      </c>
      <c r="AF122" s="18">
        <f>AB122+AC122+AE122</f>
        <v>0</v>
      </c>
      <c r="AG122" s="18">
        <v>0</v>
      </c>
      <c r="AH122" s="18">
        <f>AG122-AJ122-AK122</f>
        <v>0</v>
      </c>
      <c r="AI122" s="18">
        <f>AH122*aero_capex_adj</f>
        <v>0</v>
      </c>
      <c r="AJ122" s="18">
        <v>0</v>
      </c>
      <c r="AK122" s="18">
        <v>0</v>
      </c>
      <c r="AL122" s="18">
        <f>AK122*fuel_adj</f>
        <v>0</v>
      </c>
      <c r="AM122" s="18">
        <f>AI122+AJ122+AL122</f>
        <v>0</v>
      </c>
      <c r="AN122" s="18">
        <f>IF(F122=0, 0, IF(F122=3, Z122, (Z122*F122*384+AG122*G122*32)/(F122*384+G122*32)))</f>
        <v>0</v>
      </c>
      <c r="AO122" s="18">
        <f>IF(F122=0, 0, IF(F122=3, AF122, (AF122*F122*384+AM122*G122*32)/(F122*384+G122*32)))</f>
        <v>0</v>
      </c>
      <c r="AP122" s="18">
        <v>92.558935062609294</v>
      </c>
      <c r="AQ122" s="18">
        <f>AP122-AS122</f>
        <v>75.051202171170999</v>
      </c>
      <c r="AR122" s="18">
        <f>AQ122*bess_capex_adj</f>
        <v>75.051202171170999</v>
      </c>
      <c r="AS122" s="18">
        <v>17.507732891438295</v>
      </c>
      <c r="AT122" s="18">
        <f>AR122+AS122</f>
        <v>92.558935062609294</v>
      </c>
      <c r="AU122" s="18">
        <v>5122.52536717357</v>
      </c>
      <c r="AV122" s="18"/>
      <c r="AW122" s="18">
        <v>2724.8280646144799</v>
      </c>
      <c r="AX122" s="18">
        <f>AW122*solar_capex_adj</f>
        <v>3633.1040861526399</v>
      </c>
      <c r="AY122" s="18">
        <v>1443.7906724403999</v>
      </c>
      <c r="AZ122" s="18">
        <f>AY122*wind_capex_adj</f>
        <v>2406.3177874006665</v>
      </c>
      <c r="BA122" s="18">
        <v>0</v>
      </c>
      <c r="BB122" s="18">
        <f>BA122*hdgt_capex_adj</f>
        <v>0</v>
      </c>
      <c r="BC122" s="18">
        <v>0</v>
      </c>
      <c r="BD122" s="18">
        <f>BC122*aero_capex_adj</f>
        <v>0</v>
      </c>
      <c r="BE122" s="18">
        <v>953.90663011868605</v>
      </c>
      <c r="BF122" s="18">
        <f>BE122*bess_capex_adj</f>
        <v>953.90663011868605</v>
      </c>
      <c r="BG122" s="1">
        <v>2033128925.11765</v>
      </c>
      <c r="BH122" s="1">
        <v>5149285208.9285297</v>
      </c>
      <c r="BI122" s="1">
        <v>890505442.12940204</v>
      </c>
      <c r="BJ122" s="1">
        <v>0</v>
      </c>
      <c r="BK122" s="1">
        <f>SUM(BG122:BJ122)/1000000</f>
        <v>8072.9195761755818</v>
      </c>
      <c r="BL122" s="1">
        <v>25.791166292763801</v>
      </c>
      <c r="BM122" s="3">
        <f>0.815*BJ122/(BK122*1000)</f>
        <v>0</v>
      </c>
      <c r="BN122" s="24">
        <v>3059.4215375550398</v>
      </c>
      <c r="BO122" s="1">
        <v>316</v>
      </c>
      <c r="BP122" s="1">
        <v>3040</v>
      </c>
      <c r="BQ122" s="24">
        <v>4611.9232000000002</v>
      </c>
      <c r="BR122" s="1">
        <v>760</v>
      </c>
      <c r="BS122" s="1">
        <v>190</v>
      </c>
      <c r="BT122" s="1">
        <v>0.55139224027684997</v>
      </c>
    </row>
    <row r="123" spans="1:72" s="1" customFormat="1" hidden="1" x14ac:dyDescent="0.25">
      <c r="A123" s="1">
        <v>612</v>
      </c>
      <c r="B123" s="25">
        <v>618.06495708182604</v>
      </c>
      <c r="C123" s="25">
        <v>801.8</v>
      </c>
      <c r="D123" s="8">
        <v>2000</v>
      </c>
      <c r="E123" s="8">
        <v>8000</v>
      </c>
      <c r="F123" s="8">
        <v>0</v>
      </c>
      <c r="G123" s="8">
        <v>0</v>
      </c>
      <c r="H123" s="9">
        <f>SUM(BG123:BI123)/(BK123*1000000)</f>
        <v>1</v>
      </c>
      <c r="I123" s="10">
        <v>11.3470319634703</v>
      </c>
      <c r="J123" s="19">
        <v>64.959410514739901</v>
      </c>
      <c r="K123" s="18">
        <f>(P123*BG123+U123*BH123+AP123*BI123+AN123*BJ123)/(BK123*(1000000))</f>
        <v>69.175451325071492</v>
      </c>
      <c r="L123" s="18">
        <f>(T123*BG123+Y123*BH123+AT123*BI123+AO123*BJ123)/(BK123*(1000000))</f>
        <v>84.395158943312495</v>
      </c>
      <c r="M123" s="18">
        <f>L123/K123</f>
        <v>1.2200160219659437</v>
      </c>
      <c r="N123" s="18">
        <f>J123*M123</f>
        <v>79.251521605445674</v>
      </c>
      <c r="O123" s="10">
        <v>57.577565802465401</v>
      </c>
      <c r="P123" s="19">
        <v>49.646981535350001</v>
      </c>
      <c r="Q123" s="19">
        <f>P123-S123</f>
        <v>45.955452603205401</v>
      </c>
      <c r="R123" s="18">
        <f>Q123*solar_capex_adj</f>
        <v>61.273936804273866</v>
      </c>
      <c r="S123" s="19">
        <v>3.6915289321445997</v>
      </c>
      <c r="T123" s="18">
        <f>R123+S123</f>
        <v>64.965465736418466</v>
      </c>
      <c r="U123" s="19">
        <v>28.258632876800299</v>
      </c>
      <c r="V123" s="19">
        <f>U123-X123</f>
        <v>23.449321483736998</v>
      </c>
      <c r="W123" s="18">
        <f>V123*wind_capex_adj</f>
        <v>39.082202472894998</v>
      </c>
      <c r="X123" s="19">
        <v>4.8093113930633002</v>
      </c>
      <c r="Y123" s="18">
        <f>W123+X123</f>
        <v>43.891513865958302</v>
      </c>
      <c r="Z123" s="19">
        <v>0</v>
      </c>
      <c r="AA123" s="19">
        <f>Z123-AC123-AD123</f>
        <v>0</v>
      </c>
      <c r="AB123" s="18">
        <f>AA123*hdgt_capex_adj</f>
        <v>0</v>
      </c>
      <c r="AC123" s="19">
        <v>0</v>
      </c>
      <c r="AD123" s="19">
        <v>0</v>
      </c>
      <c r="AE123" s="18">
        <f>AD123*fuel_adj</f>
        <v>0</v>
      </c>
      <c r="AF123" s="18">
        <f>AB123+AC123+AE123</f>
        <v>0</v>
      </c>
      <c r="AG123" s="19">
        <v>0</v>
      </c>
      <c r="AH123" s="19">
        <f>AG123-AJ123-AK123</f>
        <v>0</v>
      </c>
      <c r="AI123" s="18">
        <f>AH123*aero_capex_adj</f>
        <v>0</v>
      </c>
      <c r="AJ123" s="19">
        <v>0</v>
      </c>
      <c r="AK123" s="19">
        <v>0</v>
      </c>
      <c r="AL123" s="18">
        <f>AK123*fuel_adj</f>
        <v>0</v>
      </c>
      <c r="AM123" s="18">
        <f>AI123+AJ123+AL123</f>
        <v>0</v>
      </c>
      <c r="AN123" s="18">
        <f>IF(F123=0, 0, IF(F123=3, Z123, (Z123*F123*384+AG123*G123*32)/(F123*384+G123*32)))</f>
        <v>0</v>
      </c>
      <c r="AO123" s="18">
        <f>IF(F123=0, 0, IF(F123=3, AF123, (AF123*F123*384+AM123*G123*32)/(F123*384+G123*32)))</f>
        <v>0</v>
      </c>
      <c r="AP123" s="19">
        <v>1709.55838849988</v>
      </c>
      <c r="AQ123" s="19">
        <f>AP123-AS123</f>
        <v>1376.04819509713</v>
      </c>
      <c r="AR123" s="18">
        <f>AQ123*bess_capex_adj</f>
        <v>1376.04819509713</v>
      </c>
      <c r="AS123" s="19">
        <v>333.51019340275002</v>
      </c>
      <c r="AT123" s="18">
        <f>AR123+AS123</f>
        <v>1709.55838849988</v>
      </c>
      <c r="AU123" s="19">
        <v>3637.5553055067899</v>
      </c>
      <c r="AV123" s="19"/>
      <c r="AW123" s="19">
        <v>747.48388380975803</v>
      </c>
      <c r="AX123" s="18">
        <f>AW123*solar_capex_adj</f>
        <v>996.64517841301063</v>
      </c>
      <c r="AY123" s="19">
        <v>969.69189269101003</v>
      </c>
      <c r="AZ123" s="18">
        <f>AY123*wind_capex_adj</f>
        <v>1616.1531544850168</v>
      </c>
      <c r="BA123" s="19">
        <v>0</v>
      </c>
      <c r="BB123" s="18">
        <f>BA123*hdgt_capex_adj</f>
        <v>0</v>
      </c>
      <c r="BC123" s="19">
        <v>0</v>
      </c>
      <c r="BD123" s="18">
        <f>BC123*aero_capex_adj</f>
        <v>0</v>
      </c>
      <c r="BE123" s="19">
        <v>1920.37952900602</v>
      </c>
      <c r="BF123" s="18">
        <f>BE123*bess_capex_adj</f>
        <v>1920.37952900602</v>
      </c>
      <c r="BG123" s="8">
        <v>1428754301.8923199</v>
      </c>
      <c r="BH123" s="8">
        <v>3510468187.9375701</v>
      </c>
      <c r="BI123" s="8">
        <v>104572274.466076</v>
      </c>
      <c r="BJ123" s="8">
        <v>0</v>
      </c>
      <c r="BK123" s="8">
        <f>SUM(BG123:BJ123)/1000000</f>
        <v>5043.7947642959662</v>
      </c>
      <c r="BL123" s="8">
        <v>9.0082189290747697E-2</v>
      </c>
      <c r="BM123" s="10">
        <f>0.815*BJ123/(BK123*1000)</f>
        <v>0</v>
      </c>
      <c r="BN123" s="25">
        <v>834.38769206046595</v>
      </c>
      <c r="BO123" s="8">
        <v>211</v>
      </c>
      <c r="BP123" s="8">
        <v>6080</v>
      </c>
      <c r="BQ123" s="25">
        <v>9223.8464000000004</v>
      </c>
      <c r="BR123" s="8">
        <v>1520</v>
      </c>
      <c r="BS123" s="8">
        <v>380</v>
      </c>
      <c r="BT123" s="8">
        <v>3.2221271664448103E-2</v>
      </c>
    </row>
    <row r="124" spans="1:72" s="1" customFormat="1" hidden="1" x14ac:dyDescent="0.25">
      <c r="A124" s="1">
        <v>52</v>
      </c>
      <c r="B124" s="24">
        <v>1854.19487124548</v>
      </c>
      <c r="C124" s="24">
        <v>1603.6</v>
      </c>
      <c r="D124" s="1">
        <v>1000</v>
      </c>
      <c r="E124" s="1">
        <v>4000</v>
      </c>
      <c r="F124" s="1">
        <v>0</v>
      </c>
      <c r="G124" s="1">
        <v>0</v>
      </c>
      <c r="H124" s="2">
        <f>SUM(BG124:BI124)/(BK124*1000000)</f>
        <v>0.99999999999999989</v>
      </c>
      <c r="I124" s="3">
        <v>89.965753424657507</v>
      </c>
      <c r="J124" s="18">
        <v>58.460570376805997</v>
      </c>
      <c r="K124" s="18">
        <f>(P124*BG124+U124*BH124+AP124*BI124+AN124*BJ124)/(BK124*(1000000))</f>
        <v>58.655842299885336</v>
      </c>
      <c r="L124" s="18">
        <f>(T124*BG124+Y124*BH124+AT124*BI124+AO124*BJ124)/(BK124*(1000000))</f>
        <v>79.564130372903051</v>
      </c>
      <c r="M124" s="18">
        <f>L124/K124</f>
        <v>1.3564570425247919</v>
      </c>
      <c r="N124" s="18">
        <f>J124*M124</f>
        <v>79.299252397634717</v>
      </c>
      <c r="O124" s="3">
        <v>94.293436838862405</v>
      </c>
      <c r="P124" s="18">
        <v>121.96147114030499</v>
      </c>
      <c r="Q124" s="18">
        <f>P124-S124</f>
        <v>112.84405353116099</v>
      </c>
      <c r="R124" s="18">
        <f>Q124*solar_capex_adj</f>
        <v>150.45873804154797</v>
      </c>
      <c r="S124" s="18">
        <v>9.1174176091439989</v>
      </c>
      <c r="T124" s="18">
        <f>R124+S124</f>
        <v>159.57615565069199</v>
      </c>
      <c r="U124" s="18">
        <v>33.919908889297503</v>
      </c>
      <c r="V124" s="18">
        <f>U124-X124</f>
        <v>28.119217193462301</v>
      </c>
      <c r="W124" s="18">
        <f>V124*wind_capex_adj</f>
        <v>46.865361989103839</v>
      </c>
      <c r="X124" s="18">
        <v>5.8006916958352015</v>
      </c>
      <c r="Y124" s="18">
        <f>W124+X124</f>
        <v>52.666053684939044</v>
      </c>
      <c r="Z124" s="18">
        <v>0</v>
      </c>
      <c r="AA124" s="18">
        <f>Z124-AC124-AD124</f>
        <v>0</v>
      </c>
      <c r="AB124" s="18">
        <f>AA124*hdgt_capex_adj</f>
        <v>0</v>
      </c>
      <c r="AC124" s="18">
        <v>0</v>
      </c>
      <c r="AD124" s="18">
        <v>0</v>
      </c>
      <c r="AE124" s="18">
        <f>AD124*fuel_adj</f>
        <v>0</v>
      </c>
      <c r="AF124" s="18">
        <f>AB124+AC124+AE124</f>
        <v>0</v>
      </c>
      <c r="AG124" s="18">
        <v>0</v>
      </c>
      <c r="AH124" s="18">
        <f>AG124-AJ124-AK124</f>
        <v>0</v>
      </c>
      <c r="AI124" s="18">
        <f>AH124*aero_capex_adj</f>
        <v>0</v>
      </c>
      <c r="AJ124" s="18">
        <v>0</v>
      </c>
      <c r="AK124" s="18">
        <v>0</v>
      </c>
      <c r="AL124" s="18">
        <f>AK124*fuel_adj</f>
        <v>0</v>
      </c>
      <c r="AM124" s="18">
        <f>AI124+AJ124+AL124</f>
        <v>0</v>
      </c>
      <c r="AN124" s="18">
        <f>IF(F124=0, 0, IF(F124=3, Z124, (Z124*F124*384+AG124*G124*32)/(F124*384+G124*32)))</f>
        <v>0</v>
      </c>
      <c r="AO124" s="18">
        <f>IF(F124=0, 0, IF(F124=3, AF124, (AF124*F124*384+AM124*G124*32)/(F124*384+G124*32)))</f>
        <v>0</v>
      </c>
      <c r="AP124" s="18">
        <v>108.020751025113</v>
      </c>
      <c r="AQ124" s="18">
        <f>AP124-AS124</f>
        <v>87.285902827800001</v>
      </c>
      <c r="AR124" s="18">
        <f>AQ124*bess_capex_adj</f>
        <v>87.285902827800001</v>
      </c>
      <c r="AS124" s="18">
        <v>20.734848197312999</v>
      </c>
      <c r="AT124" s="18">
        <f>AR124+AS124</f>
        <v>108.020751025113</v>
      </c>
      <c r="AU124" s="18">
        <v>5111.5318957020299</v>
      </c>
      <c r="AV124" s="18"/>
      <c r="AW124" s="18">
        <v>2229.4572433223602</v>
      </c>
      <c r="AX124" s="18">
        <f>AW124*solar_capex_adj</f>
        <v>2972.609657763147</v>
      </c>
      <c r="AY124" s="18">
        <v>1928.14557457505</v>
      </c>
      <c r="AZ124" s="18">
        <f>AY124*wind_capex_adj</f>
        <v>3213.5759576250834</v>
      </c>
      <c r="BA124" s="18">
        <v>0</v>
      </c>
      <c r="BB124" s="18">
        <f>BA124*hdgt_capex_adj</f>
        <v>0</v>
      </c>
      <c r="BC124" s="18">
        <v>0</v>
      </c>
      <c r="BD124" s="18">
        <f>BC124*aero_capex_adj</f>
        <v>0</v>
      </c>
      <c r="BE124" s="18">
        <v>953.92907780462099</v>
      </c>
      <c r="BF124" s="18">
        <f>BE124*bess_capex_adj</f>
        <v>953.92907780462099</v>
      </c>
      <c r="BG124" s="1">
        <v>1690487557.8491499</v>
      </c>
      <c r="BH124" s="1">
        <v>5820796824.5360003</v>
      </c>
      <c r="BI124" s="1">
        <v>748820684.69918895</v>
      </c>
      <c r="BJ124" s="1">
        <v>0</v>
      </c>
      <c r="BK124" s="1">
        <f>SUM(BG124:BJ124)/1000000</f>
        <v>8260.1050670843397</v>
      </c>
      <c r="BL124" s="1">
        <v>28.897400294795901</v>
      </c>
      <c r="BM124" s="3">
        <f>0.815*BJ124/(BK124*1000)</f>
        <v>0</v>
      </c>
      <c r="BN124" s="24">
        <v>2503.1630761813899</v>
      </c>
      <c r="BO124" s="1">
        <v>422</v>
      </c>
      <c r="BP124" s="1">
        <v>3040</v>
      </c>
      <c r="BQ124" s="24">
        <v>4611.9232000000002</v>
      </c>
      <c r="BR124" s="1">
        <v>760</v>
      </c>
      <c r="BS124" s="1">
        <v>190</v>
      </c>
      <c r="BT124" s="1">
        <v>0.46408296491275702</v>
      </c>
    </row>
    <row r="125" spans="1:72" s="1" customFormat="1" hidden="1" x14ac:dyDescent="0.25">
      <c r="A125" s="1">
        <v>603</v>
      </c>
      <c r="B125" s="25">
        <v>1030.10826180304</v>
      </c>
      <c r="C125" s="25">
        <v>1801.19999999999</v>
      </c>
      <c r="D125" s="8">
        <v>2000</v>
      </c>
      <c r="E125" s="8">
        <v>8000</v>
      </c>
      <c r="F125" s="8">
        <v>0</v>
      </c>
      <c r="G125" s="8">
        <v>0</v>
      </c>
      <c r="H125" s="9">
        <f>SUM(BG125:BI125)/(BK125*1000000)</f>
        <v>1.0000000000000002</v>
      </c>
      <c r="I125" s="10">
        <v>89.223744292237399</v>
      </c>
      <c r="J125" s="19">
        <v>60.395059241256803</v>
      </c>
      <c r="K125" s="18">
        <f>(P125*BG125+U125*BH125+AP125*BI125+AN125*BJ125)/(BK125*(1000000))</f>
        <v>60.480188863719725</v>
      </c>
      <c r="L125" s="18">
        <f>(T125*BG125+Y125*BH125+AT125*BI125+AO125*BJ125)/(BK125*(1000000))</f>
        <v>79.719534307870973</v>
      </c>
      <c r="M125" s="18">
        <f>L125/K125</f>
        <v>1.3181098770624435</v>
      </c>
      <c r="N125" s="18">
        <f>J125*M125</f>
        <v>79.607324111672</v>
      </c>
      <c r="O125" s="10">
        <v>93.974491121808299</v>
      </c>
      <c r="P125" s="19">
        <v>85.3320956817455</v>
      </c>
      <c r="Q125" s="19">
        <f>P125-S125</f>
        <v>78.953684861396695</v>
      </c>
      <c r="R125" s="18">
        <f>Q125*solar_capex_adj</f>
        <v>105.27157981519559</v>
      </c>
      <c r="S125" s="19">
        <v>6.3784108203488046</v>
      </c>
      <c r="T125" s="18">
        <f>R125+S125</f>
        <v>111.6499906355444</v>
      </c>
      <c r="U125" s="19">
        <v>36.822315127548599</v>
      </c>
      <c r="V125" s="19">
        <f>U125-X125</f>
        <v>30.525916879447902</v>
      </c>
      <c r="W125" s="18">
        <f>V125*wind_capex_adj</f>
        <v>50.876528132413171</v>
      </c>
      <c r="X125" s="19">
        <v>6.2963982481006973</v>
      </c>
      <c r="Y125" s="18">
        <f>W125+X125</f>
        <v>57.172926380513871</v>
      </c>
      <c r="Z125" s="19">
        <v>0</v>
      </c>
      <c r="AA125" s="19">
        <f>Z125-AC125-AD125</f>
        <v>0</v>
      </c>
      <c r="AB125" s="18">
        <f>AA125*hdgt_capex_adj</f>
        <v>0</v>
      </c>
      <c r="AC125" s="19">
        <v>0</v>
      </c>
      <c r="AD125" s="19">
        <v>0</v>
      </c>
      <c r="AE125" s="18">
        <f>AD125*fuel_adj</f>
        <v>0</v>
      </c>
      <c r="AF125" s="18">
        <f>AB125+AC125+AE125</f>
        <v>0</v>
      </c>
      <c r="AG125" s="19">
        <v>0</v>
      </c>
      <c r="AH125" s="19">
        <f>AG125-AJ125-AK125</f>
        <v>0</v>
      </c>
      <c r="AI125" s="18">
        <f>AH125*aero_capex_adj</f>
        <v>0</v>
      </c>
      <c r="AJ125" s="19">
        <v>0</v>
      </c>
      <c r="AK125" s="19">
        <v>0</v>
      </c>
      <c r="AL125" s="18">
        <f>AK125*fuel_adj</f>
        <v>0</v>
      </c>
      <c r="AM125" s="18">
        <f>AI125+AJ125+AL125</f>
        <v>0</v>
      </c>
      <c r="AN125" s="18">
        <f>IF(F125=0, 0, IF(F125=3, Z125, (Z125*F125*384+AG125*G125*32)/(F125*384+G125*32)))</f>
        <v>0</v>
      </c>
      <c r="AO125" s="18">
        <f>IF(F125=0, 0, IF(F125=3, AF125, (AF125*F125*384+AM125*G125*32)/(F125*384+G125*32)))</f>
        <v>0</v>
      </c>
      <c r="AP125" s="19">
        <v>188.58932376319399</v>
      </c>
      <c r="AQ125" s="19">
        <f>AP125-AS125</f>
        <v>152.74579846862699</v>
      </c>
      <c r="AR125" s="18">
        <f>AQ125*bess_capex_adj</f>
        <v>152.74579846862699</v>
      </c>
      <c r="AS125" s="19">
        <v>35.843525294567002</v>
      </c>
      <c r="AT125" s="18">
        <f>AR125+AS125</f>
        <v>188.58932376319399</v>
      </c>
      <c r="AU125" s="19">
        <v>5314.2253073568299</v>
      </c>
      <c r="AV125" s="19"/>
      <c r="AW125" s="19">
        <v>1238.7387630836299</v>
      </c>
      <c r="AX125" s="18">
        <f>AW125*solar_capex_adj</f>
        <v>1651.6516841115065</v>
      </c>
      <c r="AY125" s="19">
        <v>2166.0017134129598</v>
      </c>
      <c r="AZ125" s="18">
        <f>AY125*wind_capex_adj</f>
        <v>3610.0028556882667</v>
      </c>
      <c r="BA125" s="19">
        <v>0</v>
      </c>
      <c r="BB125" s="18">
        <f>BA125*hdgt_capex_adj</f>
        <v>0</v>
      </c>
      <c r="BC125" s="19">
        <v>0</v>
      </c>
      <c r="BD125" s="18">
        <f>BC125*aero_capex_adj</f>
        <v>0</v>
      </c>
      <c r="BE125" s="19">
        <v>1909.48483086024</v>
      </c>
      <c r="BF125" s="18">
        <f>BE125*bess_capex_adj</f>
        <v>1909.48483086024</v>
      </c>
      <c r="BG125" s="8">
        <v>1360394971.11006</v>
      </c>
      <c r="BH125" s="8">
        <v>6023344500.2417603</v>
      </c>
      <c r="BI125" s="8">
        <v>848425950.91857302</v>
      </c>
      <c r="BJ125" s="8">
        <v>0</v>
      </c>
      <c r="BK125" s="8">
        <f>SUM(BG125:BJ125)/1000000</f>
        <v>8232.1654222703928</v>
      </c>
      <c r="BL125" s="8">
        <v>20.594473206986098</v>
      </c>
      <c r="BM125" s="10">
        <f>0.815*BJ125/(BK125*1000)</f>
        <v>0</v>
      </c>
      <c r="BN125" s="25">
        <v>1390.6461534341099</v>
      </c>
      <c r="BO125" s="8">
        <v>474</v>
      </c>
      <c r="BP125" s="8">
        <v>6080</v>
      </c>
      <c r="BQ125" s="25">
        <v>9223.8464000000004</v>
      </c>
      <c r="BR125" s="8">
        <v>1520</v>
      </c>
      <c r="BS125" s="8">
        <v>380</v>
      </c>
      <c r="BT125" s="8">
        <v>0.26404313202449498</v>
      </c>
    </row>
    <row r="126" spans="1:72" s="1" customFormat="1" hidden="1" x14ac:dyDescent="0.25">
      <c r="A126" s="1">
        <v>633</v>
      </c>
      <c r="B126" s="25">
        <v>1648.17321888487</v>
      </c>
      <c r="C126" s="25">
        <v>600.4</v>
      </c>
      <c r="D126" s="8">
        <v>2000</v>
      </c>
      <c r="E126" s="8">
        <v>8000</v>
      </c>
      <c r="F126" s="8">
        <v>0</v>
      </c>
      <c r="G126" s="8">
        <v>0</v>
      </c>
      <c r="H126" s="9">
        <f>SUM(BG126:BI126)/(BK126*1000000)</f>
        <v>1</v>
      </c>
      <c r="I126" s="10">
        <v>54.383561643835598</v>
      </c>
      <c r="J126" s="19">
        <v>65.178939156932998</v>
      </c>
      <c r="K126" s="18">
        <f>(P126*BG126+U126*BH126+AP126*BI126+AN126*BJ126)/(BK126*(1000000))</f>
        <v>66.365295035471803</v>
      </c>
      <c r="L126" s="18">
        <f>(T126*BG126+Y126*BH126+AT126*BI126+AO126*BJ126)/(BK126*(1000000))</f>
        <v>81.277845507219709</v>
      </c>
      <c r="M126" s="18">
        <f>L126/K126</f>
        <v>1.2247040484605283</v>
      </c>
      <c r="N126" s="18">
        <f>J126*M126</f>
        <v>79.82491065985829</v>
      </c>
      <c r="O126" s="10">
        <v>74.786351814468105</v>
      </c>
      <c r="P126" s="19">
        <v>70.366209442723502</v>
      </c>
      <c r="Q126" s="19">
        <f>P126-S126</f>
        <v>65.115131000432797</v>
      </c>
      <c r="R126" s="18">
        <f>Q126*solar_capex_adj</f>
        <v>86.82017466724372</v>
      </c>
      <c r="S126" s="19">
        <v>5.2510784422907051</v>
      </c>
      <c r="T126" s="18">
        <f>R126+S126</f>
        <v>92.071253109534425</v>
      </c>
      <c r="U126" s="19">
        <v>28.099861708722202</v>
      </c>
      <c r="V126" s="19">
        <f>U126-X126</f>
        <v>23.302041706557699</v>
      </c>
      <c r="W126" s="18">
        <f>V126*wind_capex_adj</f>
        <v>38.836736177596165</v>
      </c>
      <c r="X126" s="19">
        <v>4.797820002164503</v>
      </c>
      <c r="Y126" s="18">
        <f>W126+X126</f>
        <v>43.634556179760665</v>
      </c>
      <c r="Z126" s="19">
        <v>0</v>
      </c>
      <c r="AA126" s="19">
        <f>Z126-AC126-AD126</f>
        <v>0</v>
      </c>
      <c r="AB126" s="18">
        <f>AA126*hdgt_capex_adj</f>
        <v>0</v>
      </c>
      <c r="AC126" s="19">
        <v>0</v>
      </c>
      <c r="AD126" s="19">
        <v>0</v>
      </c>
      <c r="AE126" s="18">
        <f>AD126*fuel_adj</f>
        <v>0</v>
      </c>
      <c r="AF126" s="18">
        <f>AB126+AC126+AE126</f>
        <v>0</v>
      </c>
      <c r="AG126" s="19">
        <v>0</v>
      </c>
      <c r="AH126" s="19">
        <f>AG126-AJ126-AK126</f>
        <v>0</v>
      </c>
      <c r="AI126" s="18">
        <f>AH126*aero_capex_adj</f>
        <v>0</v>
      </c>
      <c r="AJ126" s="19">
        <v>0</v>
      </c>
      <c r="AK126" s="19">
        <v>0</v>
      </c>
      <c r="AL126" s="18">
        <f>AK126*fuel_adj</f>
        <v>0</v>
      </c>
      <c r="AM126" s="18">
        <f>AI126+AJ126+AL126</f>
        <v>0</v>
      </c>
      <c r="AN126" s="18">
        <f>IF(F126=0, 0, IF(F126=3, Z126, (Z126*F126*384+AG126*G126*32)/(F126*384+G126*32)))</f>
        <v>0</v>
      </c>
      <c r="AO126" s="18">
        <f>IF(F126=0, 0, IF(F126=3, AF126, (AF126*F126*384+AM126*G126*32)/(F126*384+G126*32)))</f>
        <v>0</v>
      </c>
      <c r="AP126" s="19">
        <v>135.81583195663899</v>
      </c>
      <c r="AQ126" s="19">
        <f>AP126-AS126</f>
        <v>110.32330731433601</v>
      </c>
      <c r="AR126" s="18">
        <f>AQ126*bess_capex_adj</f>
        <v>110.32330731433601</v>
      </c>
      <c r="AS126" s="19">
        <v>25.492524642302982</v>
      </c>
      <c r="AT126" s="18">
        <f>AR126+AS126</f>
        <v>135.81583195663899</v>
      </c>
      <c r="AU126" s="19">
        <v>4621.6915228320304</v>
      </c>
      <c r="AV126" s="19"/>
      <c r="AW126" s="19">
        <v>1985.51515916727</v>
      </c>
      <c r="AX126" s="18">
        <f>AW126*solar_capex_adj</f>
        <v>2647.3535455563597</v>
      </c>
      <c r="AY126" s="19">
        <v>723.28763015005904</v>
      </c>
      <c r="AZ126" s="18">
        <f>AY126*wind_capex_adj</f>
        <v>1205.4793835834319</v>
      </c>
      <c r="BA126" s="19">
        <v>0</v>
      </c>
      <c r="BB126" s="18">
        <f>BA126*hdgt_capex_adj</f>
        <v>0</v>
      </c>
      <c r="BC126" s="19">
        <v>0</v>
      </c>
      <c r="BD126" s="18">
        <f>BC126*aero_capex_adj</f>
        <v>0</v>
      </c>
      <c r="BE126" s="19">
        <v>1912.8887335146901</v>
      </c>
      <c r="BF126" s="18">
        <f>BE126*bess_capex_adj</f>
        <v>1912.8887335146901</v>
      </c>
      <c r="BG126" s="8">
        <v>2615213156.6756501</v>
      </c>
      <c r="BH126" s="8">
        <v>2634943600.91712</v>
      </c>
      <c r="BI126" s="8">
        <v>1301127661.35463</v>
      </c>
      <c r="BJ126" s="8">
        <v>0</v>
      </c>
      <c r="BK126" s="8">
        <f>SUM(BG126:BJ126)/1000000</f>
        <v>6551.284418947399</v>
      </c>
      <c r="BL126" s="8">
        <v>1.1277476725365501</v>
      </c>
      <c r="BM126" s="10">
        <f>0.815*BJ126/(BK126*1000)</f>
        <v>0</v>
      </c>
      <c r="BN126" s="25">
        <v>2225.03384549457</v>
      </c>
      <c r="BO126" s="8">
        <v>158</v>
      </c>
      <c r="BP126" s="8">
        <v>6080</v>
      </c>
      <c r="BQ126" s="25">
        <v>9223.8464000000004</v>
      </c>
      <c r="BR126" s="8">
        <v>1520</v>
      </c>
      <c r="BS126" s="8">
        <v>380</v>
      </c>
      <c r="BT126" s="8">
        <v>0.40158641291379898</v>
      </c>
    </row>
    <row r="127" spans="1:72" s="1" customFormat="1" hidden="1" x14ac:dyDescent="0.25">
      <c r="A127" s="1">
        <v>63</v>
      </c>
      <c r="B127" s="24">
        <v>1648.17321888487</v>
      </c>
      <c r="C127" s="24">
        <v>1801.19999999999</v>
      </c>
      <c r="D127" s="1">
        <v>1000</v>
      </c>
      <c r="E127" s="1">
        <v>4000</v>
      </c>
      <c r="F127" s="1">
        <v>0</v>
      </c>
      <c r="G127" s="1">
        <v>0</v>
      </c>
      <c r="H127" s="2">
        <f>SUM(BG127:BI127)/(BK127*1000000)</f>
        <v>1.0000000000000002</v>
      </c>
      <c r="I127" s="3">
        <v>90.696347031963398</v>
      </c>
      <c r="J127" s="18">
        <v>58.347651733744598</v>
      </c>
      <c r="K127" s="18">
        <f>(P127*BG127+U127*BH127+AP127*BI127+AN127*BJ127)/(BK127*(1000000))</f>
        <v>58.535832936061489</v>
      </c>
      <c r="L127" s="18">
        <f>(T127*BG127+Y127*BH127+AT127*BI127+AO127*BJ127)/(BK127*(1000000))</f>
        <v>80.133971470500313</v>
      </c>
      <c r="M127" s="18">
        <f>L127/K127</f>
        <v>1.3689729427448381</v>
      </c>
      <c r="N127" s="18">
        <f>J127*M127</f>
        <v>79.876356496195299</v>
      </c>
      <c r="O127" s="3">
        <v>94.677138069200595</v>
      </c>
      <c r="P127" s="18">
        <v>117.47747065064701</v>
      </c>
      <c r="Q127" s="18">
        <f>P127-S127</f>
        <v>108.695436379318</v>
      </c>
      <c r="R127" s="18">
        <f>Q127*solar_capex_adj</f>
        <v>144.92724850575732</v>
      </c>
      <c r="S127" s="18">
        <v>8.7820342713290103</v>
      </c>
      <c r="T127" s="18">
        <f>R127+S127</f>
        <v>153.70928277708634</v>
      </c>
      <c r="U127" s="18">
        <v>36.819030448055202</v>
      </c>
      <c r="V127" s="18">
        <f>U127-X127</f>
        <v>30.5226682647606</v>
      </c>
      <c r="W127" s="18">
        <f>V127*wind_capex_adj</f>
        <v>50.871113774601</v>
      </c>
      <c r="X127" s="18">
        <v>6.2963621832946011</v>
      </c>
      <c r="Y127" s="18">
        <f>W127+X127</f>
        <v>57.167475957895604</v>
      </c>
      <c r="Z127" s="18">
        <v>0</v>
      </c>
      <c r="AA127" s="18">
        <f>Z127-AC127-AD127</f>
        <v>0</v>
      </c>
      <c r="AB127" s="18">
        <f>AA127*hdgt_capex_adj</f>
        <v>0</v>
      </c>
      <c r="AC127" s="18">
        <v>0</v>
      </c>
      <c r="AD127" s="18">
        <v>0</v>
      </c>
      <c r="AE127" s="18">
        <f>AD127*fuel_adj</f>
        <v>0</v>
      </c>
      <c r="AF127" s="18">
        <f>AB127+AC127+AE127</f>
        <v>0</v>
      </c>
      <c r="AG127" s="18">
        <v>0</v>
      </c>
      <c r="AH127" s="18">
        <f>AG127-AJ127-AK127</f>
        <v>0</v>
      </c>
      <c r="AI127" s="18">
        <f>AH127*aero_capex_adj</f>
        <v>0</v>
      </c>
      <c r="AJ127" s="18">
        <v>0</v>
      </c>
      <c r="AK127" s="18">
        <v>0</v>
      </c>
      <c r="AL127" s="18">
        <f>AK127*fuel_adj</f>
        <v>0</v>
      </c>
      <c r="AM127" s="18">
        <f>AI127+AJ127+AL127</f>
        <v>0</v>
      </c>
      <c r="AN127" s="18">
        <f>IF(F127=0, 0, IF(F127=3, Z127, (Z127*F127*384+AG127*G127*32)/(F127*384+G127*32)))</f>
        <v>0</v>
      </c>
      <c r="AO127" s="18">
        <f>IF(F127=0, 0, IF(F127=3, AF127, (AF127*F127*384+AM127*G127*32)/(F127*384+G127*32)))</f>
        <v>0</v>
      </c>
      <c r="AP127" s="18">
        <v>113.234798616628</v>
      </c>
      <c r="AQ127" s="18">
        <f>AP127-AS127</f>
        <v>91.361398425177001</v>
      </c>
      <c r="AR127" s="18">
        <f>AQ127*bess_capex_adj</f>
        <v>91.361398425177001</v>
      </c>
      <c r="AS127" s="18">
        <v>21.873400191450997</v>
      </c>
      <c r="AT127" s="18">
        <f>AR127+AS127</f>
        <v>113.234798616628</v>
      </c>
      <c r="AU127" s="18">
        <v>5101.5156759698702</v>
      </c>
      <c r="AV127" s="18"/>
      <c r="AW127" s="18">
        <v>1981.7824467274199</v>
      </c>
      <c r="AX127" s="18">
        <f>AW127*solar_capex_adj</f>
        <v>2642.3765956365596</v>
      </c>
      <c r="AY127" s="18">
        <v>2165.7836094804102</v>
      </c>
      <c r="AZ127" s="18">
        <f>AY127*wind_capex_adj</f>
        <v>3609.6393491340173</v>
      </c>
      <c r="BA127" s="18">
        <v>0</v>
      </c>
      <c r="BB127" s="18">
        <f>BA127*hdgt_capex_adj</f>
        <v>0</v>
      </c>
      <c r="BC127" s="18">
        <v>0</v>
      </c>
      <c r="BD127" s="18">
        <f>BC127*aero_capex_adj</f>
        <v>0</v>
      </c>
      <c r="BE127" s="18">
        <v>953.94961976203604</v>
      </c>
      <c r="BF127" s="18">
        <f>BE127*bess_capex_adj</f>
        <v>953.94961976203604</v>
      </c>
      <c r="BG127" s="1">
        <v>1561127064.5401101</v>
      </c>
      <c r="BH127" s="1">
        <v>6023378667.0687199</v>
      </c>
      <c r="BI127" s="1">
        <v>709211563.25313795</v>
      </c>
      <c r="BJ127" s="1">
        <v>0</v>
      </c>
      <c r="BK127" s="1">
        <f>SUM(BG127:BJ127)/1000000</f>
        <v>8293.7172948619664</v>
      </c>
      <c r="BL127" s="1">
        <v>30.693702830333802</v>
      </c>
      <c r="BM127" s="3">
        <f>0.815*BJ127/(BK127*1000)</f>
        <v>0</v>
      </c>
      <c r="BN127" s="24">
        <v>2225.03384549457</v>
      </c>
      <c r="BO127" s="1">
        <v>474</v>
      </c>
      <c r="BP127" s="1">
        <v>3040</v>
      </c>
      <c r="BQ127" s="24">
        <v>4611.9232000000002</v>
      </c>
      <c r="BR127" s="1">
        <v>760</v>
      </c>
      <c r="BS127" s="1">
        <v>190</v>
      </c>
      <c r="BT127" s="1">
        <v>0.439673989381755</v>
      </c>
    </row>
    <row r="128" spans="1:72" s="1" customFormat="1" hidden="1" x14ac:dyDescent="0.25">
      <c r="A128" s="1">
        <v>78</v>
      </c>
      <c r="B128" s="24">
        <v>2472.2598283273001</v>
      </c>
      <c r="C128" s="24">
        <v>801.8</v>
      </c>
      <c r="D128" s="1">
        <v>1000</v>
      </c>
      <c r="E128" s="1">
        <v>4000</v>
      </c>
      <c r="F128" s="1">
        <v>0</v>
      </c>
      <c r="G128" s="1">
        <v>0</v>
      </c>
      <c r="H128" s="2">
        <f>SUM(BG128:BI128)/(BK128*1000000)</f>
        <v>1</v>
      </c>
      <c r="I128" s="3">
        <v>70.536529680365305</v>
      </c>
      <c r="J128" s="18">
        <v>61.304134687068697</v>
      </c>
      <c r="K128" s="18">
        <f>(P128*BG128+U128*BH128+AP128*BI128+AN128*BJ128)/(BK128*(1000000))</f>
        <v>61.41458468104382</v>
      </c>
      <c r="L128" s="18">
        <f>(T128*BG128+Y128*BH128+AT128*BI128+AO128*BJ128)/(BK128*(1000000))</f>
        <v>80.105685065561289</v>
      </c>
      <c r="M128" s="18">
        <f>L128/K128</f>
        <v>1.3043430234298508</v>
      </c>
      <c r="N128" s="18">
        <f>J128*M128</f>
        <v>79.961620386481968</v>
      </c>
      <c r="O128" s="3">
        <v>85.066957661648004</v>
      </c>
      <c r="P128" s="18">
        <v>105.974987531789</v>
      </c>
      <c r="Q128" s="18">
        <f>P128-S128</f>
        <v>98.056262902596799</v>
      </c>
      <c r="R128" s="18">
        <f>Q128*solar_capex_adj</f>
        <v>130.74168387012907</v>
      </c>
      <c r="S128" s="18">
        <v>7.918724629192198</v>
      </c>
      <c r="T128" s="18">
        <f>R128+S128</f>
        <v>138.66040849932125</v>
      </c>
      <c r="U128" s="18">
        <v>28.065113982343401</v>
      </c>
      <c r="V128" s="18">
        <f>U128-X128</f>
        <v>23.267612534463201</v>
      </c>
      <c r="W128" s="18">
        <f>V128*wind_capex_adj</f>
        <v>38.779354224105333</v>
      </c>
      <c r="X128" s="18">
        <v>4.7975014478802009</v>
      </c>
      <c r="Y128" s="18">
        <f>W128+X128</f>
        <v>43.576855671985534</v>
      </c>
      <c r="Z128" s="18">
        <v>0</v>
      </c>
      <c r="AA128" s="18">
        <f>Z128-AC128-AD128</f>
        <v>0</v>
      </c>
      <c r="AB128" s="18">
        <f>AA128*hdgt_capex_adj</f>
        <v>0</v>
      </c>
      <c r="AC128" s="18">
        <v>0</v>
      </c>
      <c r="AD128" s="18">
        <v>0</v>
      </c>
      <c r="AE128" s="18">
        <f>AD128*fuel_adj</f>
        <v>0</v>
      </c>
      <c r="AF128" s="18">
        <f>AB128+AC128+AE128</f>
        <v>0</v>
      </c>
      <c r="AG128" s="18">
        <v>0</v>
      </c>
      <c r="AH128" s="18">
        <f>AG128-AJ128-AK128</f>
        <v>0</v>
      </c>
      <c r="AI128" s="18">
        <f>AH128*aero_capex_adj</f>
        <v>0</v>
      </c>
      <c r="AJ128" s="18">
        <v>0</v>
      </c>
      <c r="AK128" s="18">
        <v>0</v>
      </c>
      <c r="AL128" s="18">
        <f>AK128*fuel_adj</f>
        <v>0</v>
      </c>
      <c r="AM128" s="18">
        <f>AI128+AJ128+AL128</f>
        <v>0</v>
      </c>
      <c r="AN128" s="18">
        <f>IF(F128=0, 0, IF(F128=3, Z128, (Z128*F128*384+AG128*G128*32)/(F128*384+G128*32)))</f>
        <v>0</v>
      </c>
      <c r="AO128" s="18">
        <f>IF(F128=0, 0, IF(F128=3, AF128, (AF128*F128*384+AM128*G128*32)/(F128*384+G128*32)))</f>
        <v>0</v>
      </c>
      <c r="AP128" s="18">
        <v>62.822708863305301</v>
      </c>
      <c r="AQ128" s="18">
        <f>AP128-AS128</f>
        <v>51.009461241036199</v>
      </c>
      <c r="AR128" s="18">
        <f>AQ128*bess_capex_adj</f>
        <v>51.009461241036199</v>
      </c>
      <c r="AS128" s="18">
        <v>11.813247622269103</v>
      </c>
      <c r="AT128" s="18">
        <f>AR128+AS128</f>
        <v>62.822708863305301</v>
      </c>
      <c r="AU128" s="18">
        <v>4893.01370990334</v>
      </c>
      <c r="AV128" s="18"/>
      <c r="AW128" s="18">
        <v>2974.0697541918698</v>
      </c>
      <c r="AX128" s="18">
        <f>AW128*solar_capex_adj</f>
        <v>3965.426338922493</v>
      </c>
      <c r="AY128" s="18">
        <v>964.54632380789405</v>
      </c>
      <c r="AZ128" s="18">
        <f>AY128*wind_capex_adj</f>
        <v>1607.5772063464901</v>
      </c>
      <c r="BA128" s="18">
        <v>0</v>
      </c>
      <c r="BB128" s="18">
        <f>BA128*hdgt_capex_adj</f>
        <v>0</v>
      </c>
      <c r="BC128" s="18">
        <v>0</v>
      </c>
      <c r="BD128" s="18">
        <f>BC128*aero_capex_adj</f>
        <v>0</v>
      </c>
      <c r="BE128" s="18">
        <v>954.39763190358303</v>
      </c>
      <c r="BF128" s="18">
        <f>BE128*bess_capex_adj</f>
        <v>954.39763190358303</v>
      </c>
      <c r="BG128" s="1">
        <v>2591285906.1798501</v>
      </c>
      <c r="BH128" s="1">
        <v>3519030702.58885</v>
      </c>
      <c r="BI128" s="1">
        <v>1341548882.39166</v>
      </c>
      <c r="BJ128" s="1">
        <v>0</v>
      </c>
      <c r="BK128" s="1">
        <f>SUM(BG128:BJ128)/1000000</f>
        <v>7451.8654911603589</v>
      </c>
      <c r="BL128" s="1">
        <v>22.364875267942299</v>
      </c>
      <c r="BM128" s="3">
        <f>0.815*BJ128/(BK128*1000)</f>
        <v>0</v>
      </c>
      <c r="BN128" s="24">
        <v>3337.5507682418602</v>
      </c>
      <c r="BO128" s="1">
        <v>211</v>
      </c>
      <c r="BP128" s="1">
        <v>3040</v>
      </c>
      <c r="BQ128" s="24">
        <v>4611.9232000000002</v>
      </c>
      <c r="BR128" s="1">
        <v>760</v>
      </c>
      <c r="BS128" s="1">
        <v>190</v>
      </c>
      <c r="BT128" s="1">
        <v>0.82795126885449299</v>
      </c>
    </row>
    <row r="129" spans="1:72" s="1" customFormat="1" hidden="1" x14ac:dyDescent="0.25">
      <c r="A129" s="1">
        <v>632</v>
      </c>
      <c r="B129" s="25">
        <v>1442.15156652426</v>
      </c>
      <c r="C129" s="25">
        <v>600.4</v>
      </c>
      <c r="D129" s="8">
        <v>2000</v>
      </c>
      <c r="E129" s="8">
        <v>8000</v>
      </c>
      <c r="F129" s="8">
        <v>0</v>
      </c>
      <c r="G129" s="8">
        <v>0</v>
      </c>
      <c r="H129" s="9">
        <f>SUM(BG129:BI129)/(BK129*1000000)</f>
        <v>1</v>
      </c>
      <c r="I129" s="10">
        <v>46.301369863013697</v>
      </c>
      <c r="J129" s="19">
        <v>65.767545288838505</v>
      </c>
      <c r="K129" s="18">
        <f>(P129*BG129+U129*BH129+AP129*BI129+AN129*BJ129)/(BK129*(1000000))</f>
        <v>67.753206674176297</v>
      </c>
      <c r="L129" s="18">
        <f>(T129*BG129+Y129*BH129+AT129*BI129+AO129*BJ129)/(BK129*(1000000))</f>
        <v>82.557969082646508</v>
      </c>
      <c r="M129" s="18">
        <f>L129/K129</f>
        <v>1.2185101360540171</v>
      </c>
      <c r="N129" s="18">
        <f>J129*M129</f>
        <v>80.138420557841343</v>
      </c>
      <c r="O129" s="10">
        <v>69.977664033946496</v>
      </c>
      <c r="P129" s="19">
        <v>63.9090032035053</v>
      </c>
      <c r="Q129" s="19">
        <f>P129-S129</f>
        <v>59.143251928622497</v>
      </c>
      <c r="R129" s="18">
        <f>Q129*solar_capex_adj</f>
        <v>78.857669238163325</v>
      </c>
      <c r="S129" s="19">
        <v>4.7657512748828026</v>
      </c>
      <c r="T129" s="18">
        <f>R129+S129</f>
        <v>83.623420513046128</v>
      </c>
      <c r="U129" s="19">
        <v>28.120846391892499</v>
      </c>
      <c r="V129" s="19">
        <f>U129-X129</f>
        <v>23.3225635373731</v>
      </c>
      <c r="W129" s="18">
        <f>V129*wind_capex_adj</f>
        <v>38.870939228955166</v>
      </c>
      <c r="X129" s="19">
        <v>4.7982828545193996</v>
      </c>
      <c r="Y129" s="18">
        <f>W129+X129</f>
        <v>43.669222083474565</v>
      </c>
      <c r="Z129" s="19">
        <v>0</v>
      </c>
      <c r="AA129" s="19">
        <f>Z129-AC129-AD129</f>
        <v>0</v>
      </c>
      <c r="AB129" s="18">
        <f>AA129*hdgt_capex_adj</f>
        <v>0</v>
      </c>
      <c r="AC129" s="19">
        <v>0</v>
      </c>
      <c r="AD129" s="19">
        <v>0</v>
      </c>
      <c r="AE129" s="18">
        <f>AD129*fuel_adj</f>
        <v>0</v>
      </c>
      <c r="AF129" s="18">
        <f>AB129+AC129+AE129</f>
        <v>0</v>
      </c>
      <c r="AG129" s="19">
        <v>0</v>
      </c>
      <c r="AH129" s="19">
        <f>AG129-AJ129-AK129</f>
        <v>0</v>
      </c>
      <c r="AI129" s="18">
        <f>AH129*aero_capex_adj</f>
        <v>0</v>
      </c>
      <c r="AJ129" s="19">
        <v>0</v>
      </c>
      <c r="AK129" s="19">
        <v>0</v>
      </c>
      <c r="AL129" s="18">
        <f>AK129*fuel_adj</f>
        <v>0</v>
      </c>
      <c r="AM129" s="18">
        <f>AI129+AJ129+AL129</f>
        <v>0</v>
      </c>
      <c r="AN129" s="18">
        <f>IF(F129=0, 0, IF(F129=3, Z129, (Z129*F129*384+AG129*G129*32)/(F129*384+G129*32)))</f>
        <v>0</v>
      </c>
      <c r="AO129" s="18">
        <f>IF(F129=0, 0, IF(F129=3, AF129, (AF129*F129*384+AM129*G129*32)/(F129*384+G129*32)))</f>
        <v>0</v>
      </c>
      <c r="AP129" s="19">
        <v>185.42897361969699</v>
      </c>
      <c r="AQ129" s="19">
        <f>AP129-AS129</f>
        <v>150.37593924352399</v>
      </c>
      <c r="AR129" s="18">
        <f>AQ129*bess_capex_adj</f>
        <v>150.37593924352399</v>
      </c>
      <c r="AS129" s="19">
        <v>35.053034376173002</v>
      </c>
      <c r="AT129" s="18">
        <f>AR129+AS129</f>
        <v>185.42897361969699</v>
      </c>
      <c r="AU129" s="19">
        <v>4376.9315705478102</v>
      </c>
      <c r="AV129" s="19"/>
      <c r="AW129" s="19">
        <v>1738.68807274455</v>
      </c>
      <c r="AX129" s="18">
        <f>AW129*solar_capex_adj</f>
        <v>2318.2507636594</v>
      </c>
      <c r="AY129" s="19">
        <v>723.85478968189102</v>
      </c>
      <c r="AZ129" s="18">
        <f>AY129*wind_capex_adj</f>
        <v>1206.4246494698184</v>
      </c>
      <c r="BA129" s="19">
        <v>0</v>
      </c>
      <c r="BB129" s="18">
        <f>BA129*hdgt_capex_adj</f>
        <v>0</v>
      </c>
      <c r="BC129" s="19">
        <v>0</v>
      </c>
      <c r="BD129" s="18">
        <f>BC129*aero_capex_adj</f>
        <v>0</v>
      </c>
      <c r="BE129" s="19">
        <v>1914.38870812137</v>
      </c>
      <c r="BF129" s="18">
        <f>BE129*bess_capex_adj</f>
        <v>1914.38870812137</v>
      </c>
      <c r="BG129" s="8">
        <v>2525480997.5115299</v>
      </c>
      <c r="BH129" s="8">
        <v>2634709255.6502299</v>
      </c>
      <c r="BI129" s="8">
        <v>969853116.21195602</v>
      </c>
      <c r="BJ129" s="8">
        <v>0</v>
      </c>
      <c r="BK129" s="8">
        <f>SUM(BG129:BJ129)/1000000</f>
        <v>6130.0433693737159</v>
      </c>
      <c r="BL129" s="8">
        <v>0.20764098460218899</v>
      </c>
      <c r="BM129" s="10">
        <f>0.815*BJ129/(BK129*1000)</f>
        <v>0</v>
      </c>
      <c r="BN129" s="25">
        <v>1946.90461480775</v>
      </c>
      <c r="BO129" s="8">
        <v>158</v>
      </c>
      <c r="BP129" s="8">
        <v>6080</v>
      </c>
      <c r="BQ129" s="25">
        <v>9223.8464000000004</v>
      </c>
      <c r="BR129" s="8">
        <v>1520</v>
      </c>
      <c r="BS129" s="8">
        <v>380</v>
      </c>
      <c r="BT129" s="8">
        <v>0.29913316656084299</v>
      </c>
    </row>
    <row r="130" spans="1:72" s="1" customFormat="1" hidden="1" x14ac:dyDescent="0.25">
      <c r="A130" s="1">
        <v>611</v>
      </c>
      <c r="B130" s="25">
        <v>412.043304721217</v>
      </c>
      <c r="C130" s="25">
        <v>801.8</v>
      </c>
      <c r="D130" s="8">
        <v>2000</v>
      </c>
      <c r="E130" s="8">
        <v>8000</v>
      </c>
      <c r="F130" s="8">
        <v>0</v>
      </c>
      <c r="G130" s="8">
        <v>0</v>
      </c>
      <c r="H130" s="9">
        <f>SUM(BG130:BI130)/(BK130*1000000)</f>
        <v>1</v>
      </c>
      <c r="I130" s="10">
        <v>4.7374429223744201</v>
      </c>
      <c r="J130" s="19">
        <v>66.905652438067193</v>
      </c>
      <c r="K130" s="18">
        <f>(P130*BG130+U130*BH130+AP130*BI130+AN130*BJ130)/(BK130*(1000000))</f>
        <v>77.374251506781349</v>
      </c>
      <c r="L130" s="18">
        <f>(T130*BG130+Y130*BH130+AT130*BI130+AO130*BJ130)/(BK130*(1000000))</f>
        <v>92.728190230155775</v>
      </c>
      <c r="M130" s="18">
        <f>L130/K130</f>
        <v>1.1984373150547214</v>
      </c>
      <c r="N130" s="18">
        <f>J130*M130</f>
        <v>80.182230469861622</v>
      </c>
      <c r="O130" s="10">
        <v>51.751060297398702</v>
      </c>
      <c r="P130" s="19">
        <v>47.106282999336997</v>
      </c>
      <c r="Q130" s="19">
        <f>P130-S130</f>
        <v>43.608178790021803</v>
      </c>
      <c r="R130" s="18">
        <f>Q130*solar_capex_adj</f>
        <v>58.144238386695733</v>
      </c>
      <c r="S130" s="19">
        <v>3.4981042093151942</v>
      </c>
      <c r="T130" s="18">
        <f>R130+S130</f>
        <v>61.642342596010927</v>
      </c>
      <c r="U130" s="19">
        <v>28.326328216777799</v>
      </c>
      <c r="V130" s="19">
        <f>U130-X130</f>
        <v>23.511060842253698</v>
      </c>
      <c r="W130" s="18">
        <f>V130*wind_capex_adj</f>
        <v>39.185101403756164</v>
      </c>
      <c r="X130" s="19">
        <v>4.815267374524101</v>
      </c>
      <c r="Y130" s="18">
        <f>W130+X130</f>
        <v>44.000368778280261</v>
      </c>
      <c r="Z130" s="19">
        <v>0</v>
      </c>
      <c r="AA130" s="19">
        <f>Z130-AC130-AD130</f>
        <v>0</v>
      </c>
      <c r="AB130" s="18">
        <f>AA130*hdgt_capex_adj</f>
        <v>0</v>
      </c>
      <c r="AC130" s="19">
        <v>0</v>
      </c>
      <c r="AD130" s="19">
        <v>0</v>
      </c>
      <c r="AE130" s="18">
        <f>AD130*fuel_adj</f>
        <v>0</v>
      </c>
      <c r="AF130" s="18">
        <f>AB130+AC130+AE130</f>
        <v>0</v>
      </c>
      <c r="AG130" s="19">
        <v>0</v>
      </c>
      <c r="AH130" s="19">
        <f>AG130-AJ130-AK130</f>
        <v>0</v>
      </c>
      <c r="AI130" s="18">
        <f>AH130*aero_capex_adj</f>
        <v>0</v>
      </c>
      <c r="AJ130" s="19">
        <v>0</v>
      </c>
      <c r="AK130" s="19">
        <v>0</v>
      </c>
      <c r="AL130" s="18">
        <f>AK130*fuel_adj</f>
        <v>0</v>
      </c>
      <c r="AM130" s="18">
        <f>AI130+AJ130+AL130</f>
        <v>0</v>
      </c>
      <c r="AN130" s="18">
        <f>IF(F130=0, 0, IF(F130=3, Z130, (Z130*F130*384+AG130*G130*32)/(F130*384+G130*32)))</f>
        <v>0</v>
      </c>
      <c r="AO130" s="18">
        <f>IF(F130=0, 0, IF(F130=3, AF130, (AF130*F130*384+AM130*G130*32)/(F130*384+G130*32)))</f>
        <v>0</v>
      </c>
      <c r="AP130" s="19">
        <v>10514.9799295391</v>
      </c>
      <c r="AQ130" s="19">
        <f>AP130-AS130</f>
        <v>8458.1547162465795</v>
      </c>
      <c r="AR130" s="18">
        <f>AQ130*bess_capex_adj</f>
        <v>8458.1547162465795</v>
      </c>
      <c r="AS130" s="19">
        <v>2056.8252132925209</v>
      </c>
      <c r="AT130" s="18">
        <f>AR130+AS130</f>
        <v>10514.9799295391</v>
      </c>
      <c r="AU130" s="19">
        <v>3393.1131382799799</v>
      </c>
      <c r="AV130" s="19"/>
      <c r="AW130" s="19">
        <v>499.01661940649302</v>
      </c>
      <c r="AX130" s="18">
        <f>AW130*solar_capex_adj</f>
        <v>665.35549254199066</v>
      </c>
      <c r="AY130" s="19">
        <v>971.04241436670304</v>
      </c>
      <c r="AZ130" s="18">
        <f>AY130*wind_capex_adj</f>
        <v>1618.4040239445051</v>
      </c>
      <c r="BA130" s="19">
        <v>0</v>
      </c>
      <c r="BB130" s="18">
        <f>BA130*hdgt_capex_adj</f>
        <v>0</v>
      </c>
      <c r="BC130" s="19">
        <v>0</v>
      </c>
      <c r="BD130" s="18">
        <f>BC130*aero_capex_adj</f>
        <v>0</v>
      </c>
      <c r="BE130" s="19">
        <v>1923.0541045067901</v>
      </c>
      <c r="BF130" s="18">
        <f>BE130*bess_capex_adj</f>
        <v>1923.0541045067901</v>
      </c>
      <c r="BG130" s="8">
        <v>1008011489.41108</v>
      </c>
      <c r="BH130" s="8">
        <v>3505983107.5574899</v>
      </c>
      <c r="BI130" s="8">
        <v>19398285.083551299</v>
      </c>
      <c r="BJ130" s="8">
        <v>0</v>
      </c>
      <c r="BK130" s="8">
        <f>SUM(BG130:BJ130)/1000000</f>
        <v>4533.3928820521214</v>
      </c>
      <c r="BL130" s="8">
        <v>0.106756242660752</v>
      </c>
      <c r="BM130" s="10">
        <f>0.815*BJ130/(BK130*1000)</f>
        <v>0</v>
      </c>
      <c r="BN130" s="25">
        <v>556.25846137364397</v>
      </c>
      <c r="BO130" s="8">
        <v>211</v>
      </c>
      <c r="BP130" s="8">
        <v>6080</v>
      </c>
      <c r="BQ130" s="25">
        <v>9223.8464000000004</v>
      </c>
      <c r="BR130" s="8">
        <v>1520</v>
      </c>
      <c r="BS130" s="8">
        <v>380</v>
      </c>
      <c r="BT130" s="8">
        <v>5.9770853860913404E-3</v>
      </c>
    </row>
    <row r="131" spans="1:72" s="1" customFormat="1" hidden="1" x14ac:dyDescent="0.25">
      <c r="A131" s="1">
        <v>84</v>
      </c>
      <c r="B131" s="24">
        <v>412.043304721217</v>
      </c>
      <c r="C131" s="24">
        <v>600.4</v>
      </c>
      <c r="D131" s="1">
        <v>1000</v>
      </c>
      <c r="E131" s="1">
        <v>4000</v>
      </c>
      <c r="F131" s="1">
        <v>0</v>
      </c>
      <c r="G131" s="1">
        <v>0</v>
      </c>
      <c r="H131" s="2">
        <f>SUM(BG131:BI131)/(BK131*1000000)</f>
        <v>1</v>
      </c>
      <c r="I131" s="3">
        <v>0</v>
      </c>
      <c r="J131" s="18">
        <v>54.992072211110703</v>
      </c>
      <c r="K131" s="18">
        <f>(P131*BG131+U131*BH131+AP131*BI131+AN131*BJ131)/(BK131*(1000000))</f>
        <v>33.629855265725084</v>
      </c>
      <c r="L131" s="18">
        <f>(T131*BG131+Y131*BH131+AT131*BI131+AO131*BJ131)/(BK131*(1000000))</f>
        <v>49.04071186884903</v>
      </c>
      <c r="M131" s="18">
        <f>L131/K131</f>
        <v>1.4582492693279712</v>
      </c>
      <c r="N131" s="18">
        <f>J131*M131</f>
        <v>80.192149120683212</v>
      </c>
      <c r="O131" s="3">
        <v>41.731256051484003</v>
      </c>
      <c r="P131" s="18">
        <v>46.759993327595502</v>
      </c>
      <c r="Q131" s="18">
        <f>P131-S131</f>
        <v>43.314826762846003</v>
      </c>
      <c r="R131" s="18">
        <f>Q131*solar_capex_adj</f>
        <v>57.753102350461333</v>
      </c>
      <c r="S131" s="18">
        <v>3.4451665647494991</v>
      </c>
      <c r="T131" s="18">
        <f>R131+S131</f>
        <v>61.198268915210832</v>
      </c>
      <c r="U131" s="18">
        <v>28.501943529549099</v>
      </c>
      <c r="V131" s="18">
        <f>U131-X131</f>
        <v>23.6909064151914</v>
      </c>
      <c r="W131" s="18">
        <f>V131*wind_capex_adj</f>
        <v>39.484844025318999</v>
      </c>
      <c r="X131" s="18">
        <v>4.8110371143576991</v>
      </c>
      <c r="Y131" s="18">
        <f>W131+X131</f>
        <v>44.295881139676695</v>
      </c>
      <c r="Z131" s="18">
        <v>0</v>
      </c>
      <c r="AA131" s="18">
        <f>Z131-AC131-AD131</f>
        <v>0</v>
      </c>
      <c r="AB131" s="18">
        <f>AA131*hdgt_capex_adj</f>
        <v>0</v>
      </c>
      <c r="AC131" s="18">
        <v>0</v>
      </c>
      <c r="AD131" s="18">
        <v>0</v>
      </c>
      <c r="AE131" s="18">
        <f>AD131*fuel_adj</f>
        <v>0</v>
      </c>
      <c r="AF131" s="18">
        <f>AB131+AC131+AE131</f>
        <v>0</v>
      </c>
      <c r="AG131" s="18">
        <v>0</v>
      </c>
      <c r="AH131" s="18">
        <f>AG131-AJ131-AK131</f>
        <v>0</v>
      </c>
      <c r="AI131" s="18">
        <f>AH131*aero_capex_adj</f>
        <v>0</v>
      </c>
      <c r="AJ131" s="18">
        <v>0</v>
      </c>
      <c r="AK131" s="18">
        <v>0</v>
      </c>
      <c r="AL131" s="18">
        <f>AK131*fuel_adj</f>
        <v>0</v>
      </c>
      <c r="AM131" s="18">
        <f>AI131+AJ131+AL131</f>
        <v>0</v>
      </c>
      <c r="AN131" s="18">
        <f>IF(F131=0, 0, IF(F131=3, Z131, (Z131*F131*384+AG131*G131*32)/(F131*384+G131*32)))</f>
        <v>0</v>
      </c>
      <c r="AO131" s="18">
        <f>IF(F131=0, 0, IF(F131=3, AF131, (AF131*F131*384+AM131*G131*32)/(F131*384+G131*32)))</f>
        <v>0</v>
      </c>
      <c r="AP131" s="18">
        <v>0</v>
      </c>
      <c r="AQ131" s="18">
        <f>AP131-AS131</f>
        <v>0</v>
      </c>
      <c r="AR131" s="18">
        <f>AQ131*bess_capex_adj</f>
        <v>0</v>
      </c>
      <c r="AS131" s="18">
        <v>0</v>
      </c>
      <c r="AT131" s="18">
        <f>AR131+AS131</f>
        <v>0</v>
      </c>
      <c r="AU131" s="18">
        <v>2205.6399943536699</v>
      </c>
      <c r="AV131" s="18"/>
      <c r="AW131" s="18">
        <v>503.27593139547503</v>
      </c>
      <c r="AX131" s="18">
        <f>AW131*solar_capex_adj</f>
        <v>671.0345751939667</v>
      </c>
      <c r="AY131" s="18">
        <v>733.33765103715098</v>
      </c>
      <c r="AZ131" s="18">
        <f>AY131*wind_capex_adj</f>
        <v>1222.2294183952517</v>
      </c>
      <c r="BA131" s="18">
        <v>0</v>
      </c>
      <c r="BB131" s="18">
        <f>BA131*hdgt_capex_adj</f>
        <v>0</v>
      </c>
      <c r="BC131" s="18">
        <v>0</v>
      </c>
      <c r="BD131" s="18">
        <f>BC131*aero_capex_adj</f>
        <v>0</v>
      </c>
      <c r="BE131" s="18">
        <v>969.02641192105</v>
      </c>
      <c r="BF131" s="18">
        <f>BE131*bess_capex_adj</f>
        <v>969.02641192105</v>
      </c>
      <c r="BG131" s="1">
        <v>1027462654.73957</v>
      </c>
      <c r="BH131" s="1">
        <v>2627719176.2716799</v>
      </c>
      <c r="BI131" s="1">
        <v>476199.09873737401</v>
      </c>
      <c r="BJ131" s="1">
        <v>0</v>
      </c>
      <c r="BK131" s="1">
        <f>SUM(BG131:BJ131)/1000000</f>
        <v>3655.6580301099871</v>
      </c>
      <c r="BL131" s="1">
        <v>0.28386871138870601</v>
      </c>
      <c r="BM131" s="3">
        <f>0.815*BJ131/(BK131*1000)</f>
        <v>0</v>
      </c>
      <c r="BN131" s="24">
        <v>556.25846137364397</v>
      </c>
      <c r="BO131" s="1">
        <v>158</v>
      </c>
      <c r="BP131" s="1">
        <v>3040</v>
      </c>
      <c r="BQ131" s="24">
        <v>4611.9232000000002</v>
      </c>
      <c r="BR131" s="1">
        <v>760</v>
      </c>
      <c r="BS131" s="1">
        <v>190</v>
      </c>
      <c r="BT131" s="1">
        <v>2.9345714445103301E-4</v>
      </c>
    </row>
    <row r="132" spans="1:72" s="1" customFormat="1" hidden="1" x14ac:dyDescent="0.25">
      <c r="A132" s="1">
        <v>634</v>
      </c>
      <c r="B132" s="25">
        <v>1854.19487124548</v>
      </c>
      <c r="C132" s="25">
        <v>600.4</v>
      </c>
      <c r="D132" s="8">
        <v>2000</v>
      </c>
      <c r="E132" s="8">
        <v>8000</v>
      </c>
      <c r="F132" s="8">
        <v>0</v>
      </c>
      <c r="G132" s="8">
        <v>0</v>
      </c>
      <c r="H132" s="9">
        <f>SUM(BG132:BI132)/(BK132*1000000)</f>
        <v>1</v>
      </c>
      <c r="I132" s="10">
        <v>61.449771689497702</v>
      </c>
      <c r="J132" s="19">
        <v>65.234877356153007</v>
      </c>
      <c r="K132" s="18">
        <f>(P132*BG132+U132*BH132+AP132*BI132+AN132*BJ132)/(BK132*(1000000))</f>
        <v>65.969627921017562</v>
      </c>
      <c r="L132" s="18">
        <f>(T132*BG132+Y132*BH132+AT132*BI132+AO132*BJ132)/(BK132*(1000000))</f>
        <v>81.120842874788551</v>
      </c>
      <c r="M132" s="18">
        <f>L132/K132</f>
        <v>1.229669552963234</v>
      </c>
      <c r="N132" s="18">
        <f>J132*M132</f>
        <v>80.217342476152069</v>
      </c>
      <c r="O132" s="10">
        <v>78.851719801121106</v>
      </c>
      <c r="P132" s="19">
        <v>76.874495317932002</v>
      </c>
      <c r="Q132" s="19">
        <f>P132-S132</f>
        <v>71.134045683556593</v>
      </c>
      <c r="R132" s="18">
        <f>Q132*solar_capex_adj</f>
        <v>94.845394244742124</v>
      </c>
      <c r="S132" s="19">
        <v>5.740449634375409</v>
      </c>
      <c r="T132" s="18">
        <f>R132+S132</f>
        <v>100.58584387911753</v>
      </c>
      <c r="U132" s="19">
        <v>28.081786590791001</v>
      </c>
      <c r="V132" s="19">
        <f>U132-X132</f>
        <v>23.2842889523642</v>
      </c>
      <c r="W132" s="18">
        <f>V132*wind_capex_adj</f>
        <v>38.807148253940333</v>
      </c>
      <c r="X132" s="19">
        <v>4.7974976384268011</v>
      </c>
      <c r="Y132" s="18">
        <f>W132+X132</f>
        <v>43.604645892367131</v>
      </c>
      <c r="Z132" s="19">
        <v>0</v>
      </c>
      <c r="AA132" s="19">
        <f>Z132-AC132-AD132</f>
        <v>0</v>
      </c>
      <c r="AB132" s="18">
        <f>AA132*hdgt_capex_adj</f>
        <v>0</v>
      </c>
      <c r="AC132" s="19">
        <v>0</v>
      </c>
      <c r="AD132" s="19">
        <v>0</v>
      </c>
      <c r="AE132" s="18">
        <f>AD132*fuel_adj</f>
        <v>0</v>
      </c>
      <c r="AF132" s="18">
        <f>AB132+AC132+AE132</f>
        <v>0</v>
      </c>
      <c r="AG132" s="19">
        <v>0</v>
      </c>
      <c r="AH132" s="19">
        <f>AG132-AJ132-AK132</f>
        <v>0</v>
      </c>
      <c r="AI132" s="18">
        <f>AH132*aero_capex_adj</f>
        <v>0</v>
      </c>
      <c r="AJ132" s="19">
        <v>0</v>
      </c>
      <c r="AK132" s="19">
        <v>0</v>
      </c>
      <c r="AL132" s="18">
        <f>AK132*fuel_adj</f>
        <v>0</v>
      </c>
      <c r="AM132" s="18">
        <f>AI132+AJ132+AL132</f>
        <v>0</v>
      </c>
      <c r="AN132" s="18">
        <f>IF(F132=0, 0, IF(F132=3, Z132, (Z132*F132*384+AG132*G132*32)/(F132*384+G132*32)))</f>
        <v>0</v>
      </c>
      <c r="AO132" s="18">
        <f>IF(F132=0, 0, IF(F132=3, AF132, (AF132*F132*384+AM132*G132*32)/(F132*384+G132*32)))</f>
        <v>0</v>
      </c>
      <c r="AP132" s="19">
        <v>110.498744358111</v>
      </c>
      <c r="AQ132" s="19">
        <f>AP132-AS132</f>
        <v>89.9200269878786</v>
      </c>
      <c r="AR132" s="18">
        <f>AQ132*bess_capex_adj</f>
        <v>89.9200269878786</v>
      </c>
      <c r="AS132" s="19">
        <v>20.578717370232397</v>
      </c>
      <c r="AT132" s="18">
        <f>AR132+AS132</f>
        <v>110.498744358111</v>
      </c>
      <c r="AU132" s="19">
        <v>4866.4977575348303</v>
      </c>
      <c r="AV132" s="19"/>
      <c r="AW132" s="19">
        <v>2232.15277477779</v>
      </c>
      <c r="AX132" s="18">
        <f>AW132*solar_capex_adj</f>
        <v>2976.2036997037198</v>
      </c>
      <c r="AY132" s="19">
        <v>722.78515422511805</v>
      </c>
      <c r="AZ132" s="18">
        <f>AY132*wind_capex_adj</f>
        <v>1204.6419237085302</v>
      </c>
      <c r="BA132" s="19">
        <v>0</v>
      </c>
      <c r="BB132" s="18">
        <f>BA132*hdgt_capex_adj</f>
        <v>0</v>
      </c>
      <c r="BC132" s="19">
        <v>0</v>
      </c>
      <c r="BD132" s="18">
        <f>BC132*aero_capex_adj</f>
        <v>0</v>
      </c>
      <c r="BE132" s="19">
        <v>1911.5598285319199</v>
      </c>
      <c r="BF132" s="18">
        <f>BE132*bess_capex_adj</f>
        <v>1911.5598285319199</v>
      </c>
      <c r="BG132" s="8">
        <v>2688640512.6898599</v>
      </c>
      <c r="BH132" s="8">
        <v>2635105456.71281</v>
      </c>
      <c r="BI132" s="8">
        <v>1583664685.17553</v>
      </c>
      <c r="BJ132" s="8">
        <v>0</v>
      </c>
      <c r="BK132" s="8">
        <f>SUM(BG132:BJ132)/1000000</f>
        <v>6907.4106545781997</v>
      </c>
      <c r="BL132" s="8">
        <v>2.9067014571337602</v>
      </c>
      <c r="BM132" s="10">
        <f>0.815*BJ132/(BK132*1000)</f>
        <v>0</v>
      </c>
      <c r="BN132" s="25">
        <v>2503.1630761813899</v>
      </c>
      <c r="BO132" s="8">
        <v>158</v>
      </c>
      <c r="BP132" s="8">
        <v>6080</v>
      </c>
      <c r="BQ132" s="25">
        <v>9223.8464000000004</v>
      </c>
      <c r="BR132" s="8">
        <v>1520</v>
      </c>
      <c r="BS132" s="8">
        <v>380</v>
      </c>
      <c r="BT132" s="8">
        <v>0.48902028586854401</v>
      </c>
    </row>
    <row r="133" spans="1:72" s="1" customFormat="1" hidden="1" x14ac:dyDescent="0.25">
      <c r="A133" s="1">
        <v>619</v>
      </c>
      <c r="B133" s="25">
        <v>2060.21652360608</v>
      </c>
      <c r="C133" s="25">
        <v>801.8</v>
      </c>
      <c r="D133" s="8">
        <v>2000</v>
      </c>
      <c r="E133" s="8">
        <v>8000</v>
      </c>
      <c r="F133" s="8">
        <v>0</v>
      </c>
      <c r="G133" s="8">
        <v>0</v>
      </c>
      <c r="H133" s="9">
        <f>SUM(BG133:BI133)/(BK133*1000000)</f>
        <v>1</v>
      </c>
      <c r="I133" s="10">
        <v>75.844748858447403</v>
      </c>
      <c r="J133" s="19">
        <v>64.168734180497793</v>
      </c>
      <c r="K133" s="18">
        <f>(P133*BG133+U133*BH133+AP133*BI133+AN133*BJ133)/(BK133*(1000000))</f>
        <v>64.549499444498935</v>
      </c>
      <c r="L133" s="18">
        <f>(T133*BG133+Y133*BH133+AT133*BI133+AO133*BJ133)/(BK133*(1000000))</f>
        <v>80.747128346529152</v>
      </c>
      <c r="M133" s="18">
        <f>L133/K133</f>
        <v>1.2509334548125706</v>
      </c>
      <c r="N133" s="18">
        <f>J133*M133</f>
        <v>80.270816339359584</v>
      </c>
      <c r="O133" s="10">
        <v>88.2432876328877</v>
      </c>
      <c r="P133" s="19">
        <v>91.232824712967897</v>
      </c>
      <c r="Q133" s="19">
        <f>P133-S133</f>
        <v>84.4128433682409</v>
      </c>
      <c r="R133" s="18">
        <f>Q133*solar_capex_adj</f>
        <v>112.5504578243212</v>
      </c>
      <c r="S133" s="19">
        <v>6.8199813447269975</v>
      </c>
      <c r="T133" s="18">
        <f>R133+S133</f>
        <v>119.3704391690482</v>
      </c>
      <c r="U133" s="19">
        <v>28.0577933887166</v>
      </c>
      <c r="V133" s="19">
        <f>U133-X133</f>
        <v>23.259759918336499</v>
      </c>
      <c r="W133" s="18">
        <f>V133*wind_capex_adj</f>
        <v>38.766266530560834</v>
      </c>
      <c r="X133" s="19">
        <v>4.7980334703801013</v>
      </c>
      <c r="Y133" s="18">
        <f>W133+X133</f>
        <v>43.564300000940932</v>
      </c>
      <c r="Z133" s="19">
        <v>0</v>
      </c>
      <c r="AA133" s="19">
        <f>Z133-AC133-AD133</f>
        <v>0</v>
      </c>
      <c r="AB133" s="18">
        <f>AA133*hdgt_capex_adj</f>
        <v>0</v>
      </c>
      <c r="AC133" s="19">
        <v>0</v>
      </c>
      <c r="AD133" s="19">
        <v>0</v>
      </c>
      <c r="AE133" s="18">
        <f>AD133*fuel_adj</f>
        <v>0</v>
      </c>
      <c r="AF133" s="18">
        <f>AB133+AC133+AE133</f>
        <v>0</v>
      </c>
      <c r="AG133" s="19">
        <v>0</v>
      </c>
      <c r="AH133" s="19">
        <f>AG133-AJ133-AK133</f>
        <v>0</v>
      </c>
      <c r="AI133" s="18">
        <f>AH133*aero_capex_adj</f>
        <v>0</v>
      </c>
      <c r="AJ133" s="19">
        <v>0</v>
      </c>
      <c r="AK133" s="19">
        <v>0</v>
      </c>
      <c r="AL133" s="18">
        <f>AK133*fuel_adj</f>
        <v>0</v>
      </c>
      <c r="AM133" s="18">
        <f>AI133+AJ133+AL133</f>
        <v>0</v>
      </c>
      <c r="AN133" s="18">
        <f>IF(F133=0, 0, IF(F133=3, Z133, (Z133*F133*384+AG133*G133*32)/(F133*384+G133*32)))</f>
        <v>0</v>
      </c>
      <c r="AO133" s="18">
        <f>IF(F133=0, 0, IF(F133=3, AF133, (AF133*F133*384+AM133*G133*32)/(F133*384+G133*32)))</f>
        <v>0</v>
      </c>
      <c r="AP133" s="19">
        <v>100.6567574635</v>
      </c>
      <c r="AQ133" s="19">
        <f>AP133-AS133</f>
        <v>82.048682589184907</v>
      </c>
      <c r="AR133" s="18">
        <f>AQ133*bess_capex_adj</f>
        <v>82.048682589184907</v>
      </c>
      <c r="AS133" s="19">
        <v>18.608074874315093</v>
      </c>
      <c r="AT133" s="18">
        <f>AR133+AS133</f>
        <v>100.6567574635</v>
      </c>
      <c r="AU133" s="19">
        <v>5350.72701447489</v>
      </c>
      <c r="AV133" s="19"/>
      <c r="AW133" s="19">
        <v>2477.2803064955901</v>
      </c>
      <c r="AX133" s="18">
        <f>AW133*solar_capex_adj</f>
        <v>3303.0404086607869</v>
      </c>
      <c r="AY133" s="19">
        <v>964.11388171544399</v>
      </c>
      <c r="AZ133" s="18">
        <f>AY133*wind_capex_adj</f>
        <v>1606.8564695257401</v>
      </c>
      <c r="BA133" s="19">
        <v>0</v>
      </c>
      <c r="BB133" s="18">
        <f>BA133*hdgt_capex_adj</f>
        <v>0</v>
      </c>
      <c r="BC133" s="19">
        <v>0</v>
      </c>
      <c r="BD133" s="18">
        <f>BC133*aero_capex_adj</f>
        <v>0</v>
      </c>
      <c r="BE133" s="19">
        <v>1909.3328262638499</v>
      </c>
      <c r="BF133" s="18">
        <f>BE133*bess_capex_adj</f>
        <v>1909.3328262638499</v>
      </c>
      <c r="BG133" s="8">
        <v>2510774690.36901</v>
      </c>
      <c r="BH133" s="8">
        <v>3518669719.3306599</v>
      </c>
      <c r="BI133" s="8">
        <v>1700667586.9412799</v>
      </c>
      <c r="BJ133" s="8">
        <v>0</v>
      </c>
      <c r="BK133" s="8">
        <f>SUM(BG133:BJ133)/1000000</f>
        <v>7730.1119966409497</v>
      </c>
      <c r="BL133" s="8">
        <v>9.1127558230625798</v>
      </c>
      <c r="BM133" s="10">
        <f>0.815*BJ133/(BK133*1000)</f>
        <v>0</v>
      </c>
      <c r="BN133" s="25">
        <v>2781.2923068682198</v>
      </c>
      <c r="BO133" s="8">
        <v>211</v>
      </c>
      <c r="BP133" s="8">
        <v>6080</v>
      </c>
      <c r="BQ133" s="25">
        <v>9223.8464000000004</v>
      </c>
      <c r="BR133" s="8">
        <v>1520</v>
      </c>
      <c r="BS133" s="8">
        <v>380</v>
      </c>
      <c r="BT133" s="8">
        <v>0.52593491644509904</v>
      </c>
    </row>
    <row r="134" spans="1:72" s="1" customFormat="1" hidden="1" x14ac:dyDescent="0.25">
      <c r="A134" s="1">
        <v>13</v>
      </c>
      <c r="B134" s="24">
        <v>2472.2598283273001</v>
      </c>
      <c r="C134" s="24">
        <v>1003.19999999999</v>
      </c>
      <c r="D134" s="1">
        <v>1000</v>
      </c>
      <c r="E134" s="1">
        <v>4000</v>
      </c>
      <c r="F134" s="1">
        <v>0</v>
      </c>
      <c r="G134" s="1">
        <v>0</v>
      </c>
      <c r="H134" s="2">
        <f>SUM(BG134:BI134)/(BK134*1000000)</f>
        <v>1</v>
      </c>
      <c r="I134" s="3">
        <v>79.417808219177999</v>
      </c>
      <c r="J134" s="18">
        <v>61.009983199533899</v>
      </c>
      <c r="K134" s="18">
        <f>(P134*BG134+U134*BH134+AP134*BI134+AN134*BJ134)/(BK134*(1000000))</f>
        <v>61.158381235117972</v>
      </c>
      <c r="L134" s="18">
        <f>(T134*BG134+Y134*BH134+AT134*BI134+AO134*BJ134)/(BK134*(1000000))</f>
        <v>80.591450915379028</v>
      </c>
      <c r="M134" s="18">
        <f>L134/K134</f>
        <v>1.3177499025939281</v>
      </c>
      <c r="N134" s="18">
        <f>J134*M134</f>
        <v>80.39589941844298</v>
      </c>
      <c r="O134" s="3">
        <v>89.812392349224197</v>
      </c>
      <c r="P134" s="18">
        <v>118.35437146483901</v>
      </c>
      <c r="Q134" s="18">
        <f>P134-S134</f>
        <v>109.506240742006</v>
      </c>
      <c r="R134" s="18">
        <f>Q134*solar_capex_adj</f>
        <v>146.00832098934131</v>
      </c>
      <c r="S134" s="18">
        <v>8.8481307228330053</v>
      </c>
      <c r="T134" s="18">
        <f>R134+S134</f>
        <v>154.85645171217431</v>
      </c>
      <c r="U134" s="18">
        <v>28.056633181583798</v>
      </c>
      <c r="V134" s="18">
        <f>U134-X134</f>
        <v>23.258450064630001</v>
      </c>
      <c r="W134" s="18">
        <f>V134*wind_capex_adj</f>
        <v>38.764083441050005</v>
      </c>
      <c r="X134" s="18">
        <v>4.7981831169537976</v>
      </c>
      <c r="Y134" s="18">
        <f>W134+X134</f>
        <v>43.562266558003799</v>
      </c>
      <c r="Z134" s="18">
        <v>0</v>
      </c>
      <c r="AA134" s="18">
        <f>Z134-AC134-AD134</f>
        <v>0</v>
      </c>
      <c r="AB134" s="18">
        <f>AA134*hdgt_capex_adj</f>
        <v>0</v>
      </c>
      <c r="AC134" s="18">
        <v>0</v>
      </c>
      <c r="AD134" s="18">
        <v>0</v>
      </c>
      <c r="AE134" s="18">
        <f>AD134*fuel_adj</f>
        <v>0</v>
      </c>
      <c r="AF134" s="18">
        <f>AB134+AC134+AE134</f>
        <v>0</v>
      </c>
      <c r="AG134" s="18">
        <v>0</v>
      </c>
      <c r="AH134" s="18">
        <f>AG134-AJ134-AK134</f>
        <v>0</v>
      </c>
      <c r="AI134" s="18">
        <f>AH134*aero_capex_adj</f>
        <v>0</v>
      </c>
      <c r="AJ134" s="18">
        <v>0</v>
      </c>
      <c r="AK134" s="18">
        <v>0</v>
      </c>
      <c r="AL134" s="18">
        <f>AK134*fuel_adj</f>
        <v>0</v>
      </c>
      <c r="AM134" s="18">
        <f>AI134+AJ134+AL134</f>
        <v>0</v>
      </c>
      <c r="AN134" s="18">
        <f>IF(F134=0, 0, IF(F134=3, Z134, (Z134*F134*384+AG134*G134*32)/(F134*384+G134*32)))</f>
        <v>0</v>
      </c>
      <c r="AO134" s="18">
        <f>IF(F134=0, 0, IF(F134=3, AF134, (AF134*F134*384+AM134*G134*32)/(F134*384+G134*32)))</f>
        <v>0</v>
      </c>
      <c r="AP134" s="18">
        <v>72.598957468745596</v>
      </c>
      <c r="AQ134" s="18">
        <f>AP134-AS134</f>
        <v>58.974711019769501</v>
      </c>
      <c r="AR134" s="18">
        <f>AQ134*bess_capex_adj</f>
        <v>58.974711019769501</v>
      </c>
      <c r="AS134" s="18">
        <v>13.624246448976095</v>
      </c>
      <c r="AT134" s="18">
        <f>AR134+AS134</f>
        <v>72.598957468745596</v>
      </c>
      <c r="AU134" s="18">
        <v>5132.5416351807798</v>
      </c>
      <c r="AV134" s="18"/>
      <c r="AW134" s="18">
        <v>2972.47625166019</v>
      </c>
      <c r="AX134" s="18">
        <f>AW134*solar_capex_adj</f>
        <v>3963.3016688802531</v>
      </c>
      <c r="AY134" s="18">
        <v>1206.1791165708701</v>
      </c>
      <c r="AZ134" s="18">
        <f>AY134*wind_capex_adj</f>
        <v>2010.2985276181169</v>
      </c>
      <c r="BA134" s="18">
        <v>0</v>
      </c>
      <c r="BB134" s="18">
        <f>BA134*hdgt_capex_adj</f>
        <v>0</v>
      </c>
      <c r="BC134" s="18">
        <v>0</v>
      </c>
      <c r="BD134" s="18">
        <f>BC134*aero_capex_adj</f>
        <v>0</v>
      </c>
      <c r="BE134" s="18">
        <v>953.88626694971003</v>
      </c>
      <c r="BF134" s="18">
        <f>BE134*bess_capex_adj</f>
        <v>953.88626694971003</v>
      </c>
      <c r="BG134" s="1">
        <v>2318476695.2556801</v>
      </c>
      <c r="BH134" s="1">
        <v>4402382404.6942797</v>
      </c>
      <c r="BI134" s="1">
        <v>1146706469.8420701</v>
      </c>
      <c r="BJ134" s="1">
        <v>0</v>
      </c>
      <c r="BK134" s="1">
        <f>SUM(BG134:BJ134)/1000000</f>
        <v>7867.5655697920301</v>
      </c>
      <c r="BL134" s="1">
        <v>25.111187688359198</v>
      </c>
      <c r="BM134" s="3">
        <f>0.815*BJ134/(BK134*1000)</f>
        <v>0</v>
      </c>
      <c r="BN134" s="24">
        <v>3337.5507682418602</v>
      </c>
      <c r="BO134" s="1">
        <v>264</v>
      </c>
      <c r="BP134" s="1">
        <v>3040</v>
      </c>
      <c r="BQ134" s="24">
        <v>4611.9232000000002</v>
      </c>
      <c r="BR134" s="1">
        <v>760</v>
      </c>
      <c r="BS134" s="1">
        <v>190</v>
      </c>
      <c r="BT134" s="1">
        <v>0.70860966330227304</v>
      </c>
    </row>
    <row r="135" spans="1:72" s="1" customFormat="1" hidden="1" x14ac:dyDescent="0.25">
      <c r="A135" s="1">
        <v>568</v>
      </c>
      <c r="B135" s="25">
        <v>1854.19487124548</v>
      </c>
      <c r="C135" s="25">
        <v>1200.8</v>
      </c>
      <c r="D135" s="8">
        <v>2000</v>
      </c>
      <c r="E135" s="8">
        <v>8000</v>
      </c>
      <c r="F135" s="8">
        <v>0</v>
      </c>
      <c r="G135" s="8">
        <v>0</v>
      </c>
      <c r="H135" s="9">
        <f>SUM(BG135:BI135)/(BK135*1000000)</f>
        <v>1</v>
      </c>
      <c r="I135" s="10">
        <v>87.979452054794507</v>
      </c>
      <c r="J135" s="19">
        <v>62.923772419972003</v>
      </c>
      <c r="K135" s="18">
        <f>(P135*BG135+U135*BH135+AP135*BI135+AN135*BJ135)/(BK135*(1000000))</f>
        <v>63.298614868179321</v>
      </c>
      <c r="L135" s="18">
        <f>(T135*BG135+Y135*BH135+AT135*BI135+AO135*BJ135)/(BK135*(1000000))</f>
        <v>80.953794268629807</v>
      </c>
      <c r="M135" s="18">
        <f>L135/K135</f>
        <v>1.2789188900455051</v>
      </c>
      <c r="N135" s="18">
        <f>J135*M135</f>
        <v>80.474401180826561</v>
      </c>
      <c r="O135" s="10">
        <v>93.918169296237394</v>
      </c>
      <c r="P135" s="19">
        <v>105.066887556593</v>
      </c>
      <c r="Q135" s="19">
        <f>P135-S135</f>
        <v>97.209316170467204</v>
      </c>
      <c r="R135" s="18">
        <f>Q135*solar_capex_adj</f>
        <v>129.61242156062292</v>
      </c>
      <c r="S135" s="19">
        <v>7.8575713861257981</v>
      </c>
      <c r="T135" s="18">
        <f>R135+S135</f>
        <v>137.46999294674873</v>
      </c>
      <c r="U135" s="19">
        <v>28.704244356471701</v>
      </c>
      <c r="V135" s="19">
        <f>U135-X135</f>
        <v>23.793735817015499</v>
      </c>
      <c r="W135" s="18">
        <f>V135*wind_capex_adj</f>
        <v>39.656226361692497</v>
      </c>
      <c r="X135" s="19">
        <v>4.9105085394562025</v>
      </c>
      <c r="Y135" s="18">
        <f>W135+X135</f>
        <v>44.566734901148699</v>
      </c>
      <c r="Z135" s="19">
        <v>0</v>
      </c>
      <c r="AA135" s="19">
        <f>Z135-AC135-AD135</f>
        <v>0</v>
      </c>
      <c r="AB135" s="18">
        <f>AA135*hdgt_capex_adj</f>
        <v>0</v>
      </c>
      <c r="AC135" s="19">
        <v>0</v>
      </c>
      <c r="AD135" s="19">
        <v>0</v>
      </c>
      <c r="AE135" s="18">
        <f>AD135*fuel_adj</f>
        <v>0</v>
      </c>
      <c r="AF135" s="18">
        <f>AB135+AC135+AE135</f>
        <v>0</v>
      </c>
      <c r="AG135" s="19">
        <v>0</v>
      </c>
      <c r="AH135" s="19">
        <f>AG135-AJ135-AK135</f>
        <v>0</v>
      </c>
      <c r="AI135" s="18">
        <f>AH135*aero_capex_adj</f>
        <v>0</v>
      </c>
      <c r="AJ135" s="19">
        <v>0</v>
      </c>
      <c r="AK135" s="19">
        <v>0</v>
      </c>
      <c r="AL135" s="18">
        <f>AK135*fuel_adj</f>
        <v>0</v>
      </c>
      <c r="AM135" s="18">
        <f>AI135+AJ135+AL135</f>
        <v>0</v>
      </c>
      <c r="AN135" s="18">
        <f>IF(F135=0, 0, IF(F135=3, Z135, (Z135*F135*384+AG135*G135*32)/(F135*384+G135*32)))</f>
        <v>0</v>
      </c>
      <c r="AO135" s="18">
        <f>IF(F135=0, 0, IF(F135=3, AF135, (AF135*F135*384+AM135*G135*32)/(F135*384+G135*32)))</f>
        <v>0</v>
      </c>
      <c r="AP135" s="19">
        <v>149.449836318938</v>
      </c>
      <c r="AQ135" s="19">
        <f>AP135-AS135</f>
        <v>121.507816174266</v>
      </c>
      <c r="AR135" s="18">
        <f>AQ135*bess_capex_adj</f>
        <v>121.507816174266</v>
      </c>
      <c r="AS135" s="19">
        <v>27.942020144672</v>
      </c>
      <c r="AT135" s="18">
        <f>AR135+AS135</f>
        <v>149.449836318938</v>
      </c>
      <c r="AU135" s="19">
        <v>5580.1265326282</v>
      </c>
      <c r="AV135" s="19"/>
      <c r="AW135" s="19">
        <v>2228.4960557659701</v>
      </c>
      <c r="AX135" s="18">
        <f>AW135*solar_capex_adj</f>
        <v>2971.3280743546266</v>
      </c>
      <c r="AY135" s="19">
        <v>1443.2021710675399</v>
      </c>
      <c r="AZ135" s="18">
        <f>AY135*wind_capex_adj</f>
        <v>2405.3369517792335</v>
      </c>
      <c r="BA135" s="19">
        <v>0</v>
      </c>
      <c r="BB135" s="18">
        <f>BA135*hdgt_capex_adj</f>
        <v>0</v>
      </c>
      <c r="BC135" s="19">
        <v>0</v>
      </c>
      <c r="BD135" s="18">
        <f>BC135*aero_capex_adj</f>
        <v>0</v>
      </c>
      <c r="BE135" s="19">
        <v>1908.42830579467</v>
      </c>
      <c r="BF135" s="18">
        <f>BE135*bess_capex_adj</f>
        <v>1908.42830579467</v>
      </c>
      <c r="BG135" s="8">
        <v>1962151115.3638</v>
      </c>
      <c r="BH135" s="8">
        <v>5148842219.34237</v>
      </c>
      <c r="BI135" s="8">
        <v>1116238295.6442201</v>
      </c>
      <c r="BJ135" s="8">
        <v>0</v>
      </c>
      <c r="BK135" s="8">
        <f>SUM(BG135:BJ135)/1000000</f>
        <v>8227.2316303503903</v>
      </c>
      <c r="BL135" s="8">
        <v>16.008022113985302</v>
      </c>
      <c r="BM135" s="10">
        <f>0.815*BJ135/(BK135*1000)</f>
        <v>0</v>
      </c>
      <c r="BN135" s="25">
        <v>2503.1630761813899</v>
      </c>
      <c r="BO135" s="8">
        <v>316</v>
      </c>
      <c r="BP135" s="8">
        <v>6080</v>
      </c>
      <c r="BQ135" s="25">
        <v>9223.8464000000004</v>
      </c>
      <c r="BR135" s="8">
        <v>1520</v>
      </c>
      <c r="BS135" s="8">
        <v>380</v>
      </c>
      <c r="BT135" s="8">
        <v>0.34655835552665898</v>
      </c>
    </row>
    <row r="136" spans="1:72" s="1" customFormat="1" hidden="1" x14ac:dyDescent="0.25">
      <c r="A136" s="1">
        <v>581</v>
      </c>
      <c r="B136" s="25">
        <v>1648.17321888487</v>
      </c>
      <c r="C136" s="25">
        <v>1402.2</v>
      </c>
      <c r="D136" s="8">
        <v>2000</v>
      </c>
      <c r="E136" s="8">
        <v>8000</v>
      </c>
      <c r="F136" s="8">
        <v>0</v>
      </c>
      <c r="G136" s="8">
        <v>0</v>
      </c>
      <c r="H136" s="9">
        <f>SUM(BG136:BI136)/(BK136*1000000)</f>
        <v>1</v>
      </c>
      <c r="I136" s="10">
        <v>90.182648401826398</v>
      </c>
      <c r="J136" s="19">
        <v>62.399568304528103</v>
      </c>
      <c r="K136" s="18">
        <f>(P136*BG136+U136*BH136+AP136*BI136+AN136*BJ136)/(BK136*(1000000))</f>
        <v>62.684513718007473</v>
      </c>
      <c r="L136" s="18">
        <f>(T136*BG136+Y136*BH136+AT136*BI136+AO136*BJ136)/(BK136*(1000000))</f>
        <v>81.00844721428939</v>
      </c>
      <c r="M136" s="18">
        <f>L136/K136</f>
        <v>1.2923199433071133</v>
      </c>
      <c r="N136" s="18">
        <f>J136*M136</f>
        <v>80.640206573696105</v>
      </c>
      <c r="O136" s="10">
        <v>94.648394497652106</v>
      </c>
      <c r="P136" s="19">
        <v>103.83571286513001</v>
      </c>
      <c r="Q136" s="19">
        <f>P136-S136</f>
        <v>96.070294470851493</v>
      </c>
      <c r="R136" s="18">
        <f>Q136*solar_capex_adj</f>
        <v>128.09372596113531</v>
      </c>
      <c r="S136" s="19">
        <v>7.7654183942785124</v>
      </c>
      <c r="T136" s="18">
        <f>R136+S136</f>
        <v>135.85914435541383</v>
      </c>
      <c r="U136" s="19">
        <v>31.1277996080013</v>
      </c>
      <c r="V136" s="19">
        <f>U136-X136</f>
        <v>25.802735131158901</v>
      </c>
      <c r="W136" s="18">
        <f>V136*wind_capex_adj</f>
        <v>43.004558551931503</v>
      </c>
      <c r="X136" s="19">
        <v>5.3250644768423996</v>
      </c>
      <c r="Y136" s="18">
        <f>W136+X136</f>
        <v>48.329623028773902</v>
      </c>
      <c r="Z136" s="19">
        <v>0</v>
      </c>
      <c r="AA136" s="19">
        <f>Z136-AC136-AD136</f>
        <v>0</v>
      </c>
      <c r="AB136" s="18">
        <f>AA136*hdgt_capex_adj</f>
        <v>0</v>
      </c>
      <c r="AC136" s="19">
        <v>0</v>
      </c>
      <c r="AD136" s="19">
        <v>0</v>
      </c>
      <c r="AE136" s="18">
        <f>AD136*fuel_adj</f>
        <v>0</v>
      </c>
      <c r="AF136" s="18">
        <f>AB136+AC136+AE136</f>
        <v>0</v>
      </c>
      <c r="AG136" s="19">
        <v>0</v>
      </c>
      <c r="AH136" s="19">
        <f>AG136-AJ136-AK136</f>
        <v>0</v>
      </c>
      <c r="AI136" s="18">
        <f>AH136*aero_capex_adj</f>
        <v>0</v>
      </c>
      <c r="AJ136" s="19">
        <v>0</v>
      </c>
      <c r="AK136" s="19">
        <v>0</v>
      </c>
      <c r="AL136" s="18">
        <f>AK136*fuel_adj</f>
        <v>0</v>
      </c>
      <c r="AM136" s="18">
        <f>AI136+AJ136+AL136</f>
        <v>0</v>
      </c>
      <c r="AN136" s="18">
        <f>IF(F136=0, 0, IF(F136=3, Z136, (Z136*F136*384+AG136*G136*32)/(F136*384+G136*32)))</f>
        <v>0</v>
      </c>
      <c r="AO136" s="18">
        <f>IF(F136=0, 0, IF(F136=3, AF136, (AF136*F136*384+AM136*G136*32)/(F136*384+G136*32)))</f>
        <v>0</v>
      </c>
      <c r="AP136" s="19">
        <v>166.963028043984</v>
      </c>
      <c r="AQ136" s="19">
        <f>AP136-AS136</f>
        <v>135.431114340611</v>
      </c>
      <c r="AR136" s="18">
        <f>AQ136*bess_capex_adj</f>
        <v>135.431114340611</v>
      </c>
      <c r="AS136" s="19">
        <v>31.531913703372993</v>
      </c>
      <c r="AT136" s="18">
        <f>AR136+AS136</f>
        <v>166.963028043984</v>
      </c>
      <c r="AU136" s="19">
        <v>5574.6323647357403</v>
      </c>
      <c r="AV136" s="19"/>
      <c r="AW136" s="19">
        <v>1980.90686148332</v>
      </c>
      <c r="AX136" s="18">
        <f>AW136*solar_capex_adj</f>
        <v>2641.2091486444265</v>
      </c>
      <c r="AY136" s="19">
        <v>1685.27650452373</v>
      </c>
      <c r="AZ136" s="18">
        <f>AY136*wind_capex_adj</f>
        <v>2808.7941742062167</v>
      </c>
      <c r="BA136" s="19">
        <v>0</v>
      </c>
      <c r="BB136" s="18">
        <f>BA136*hdgt_capex_adj</f>
        <v>0</v>
      </c>
      <c r="BC136" s="19">
        <v>0</v>
      </c>
      <c r="BD136" s="18">
        <f>BC136*aero_capex_adj</f>
        <v>0</v>
      </c>
      <c r="BE136" s="19">
        <v>1908.44899872868</v>
      </c>
      <c r="BF136" s="18">
        <f>BE136*bess_capex_adj</f>
        <v>1908.44899872868</v>
      </c>
      <c r="BG136" s="8">
        <v>1766081332.35145</v>
      </c>
      <c r="BH136" s="8">
        <v>5544261137.5901299</v>
      </c>
      <c r="BI136" s="8">
        <v>980856888.05272901</v>
      </c>
      <c r="BJ136" s="8">
        <v>0</v>
      </c>
      <c r="BK136" s="8">
        <f>SUM(BG136:BJ136)/1000000</f>
        <v>8291.1993579943082</v>
      </c>
      <c r="BL136" s="8">
        <v>18.457638997948202</v>
      </c>
      <c r="BM136" s="10">
        <f>0.815*BJ136/(BK136*1000)</f>
        <v>0</v>
      </c>
      <c r="BN136" s="25">
        <v>2225.03384549457</v>
      </c>
      <c r="BO136" s="8">
        <v>369</v>
      </c>
      <c r="BP136" s="8">
        <v>6080</v>
      </c>
      <c r="BQ136" s="25">
        <v>9223.8464000000004</v>
      </c>
      <c r="BR136" s="8">
        <v>1520</v>
      </c>
      <c r="BS136" s="8">
        <v>380</v>
      </c>
      <c r="BT136" s="8">
        <v>0.30484462644252402</v>
      </c>
    </row>
    <row r="137" spans="1:72" s="1" customFormat="1" hidden="1" x14ac:dyDescent="0.25">
      <c r="A137" s="1">
        <v>631</v>
      </c>
      <c r="B137" s="25">
        <v>1236.12991416365</v>
      </c>
      <c r="C137" s="25">
        <v>600.4</v>
      </c>
      <c r="D137" s="8">
        <v>2000</v>
      </c>
      <c r="E137" s="8">
        <v>8000</v>
      </c>
      <c r="F137" s="8">
        <v>0</v>
      </c>
      <c r="G137" s="8">
        <v>0</v>
      </c>
      <c r="H137" s="9">
        <f>SUM(BG137:BI137)/(BK137*1000000)</f>
        <v>1</v>
      </c>
      <c r="I137" s="10">
        <v>36.267123287671197</v>
      </c>
      <c r="J137" s="19">
        <v>66.568302932762606</v>
      </c>
      <c r="K137" s="18">
        <f>(P137*BG137+U137*BH137+AP137*BI137+AN137*BJ137)/(BK137*(1000000))</f>
        <v>69.784512194474445</v>
      </c>
      <c r="L137" s="18">
        <f>(T137*BG137+Y137*BH137+AT137*BI137+AO137*BJ137)/(BK137*(1000000))</f>
        <v>84.608554637510238</v>
      </c>
      <c r="M137" s="18">
        <f>L137/K137</f>
        <v>1.2124259664053303</v>
      </c>
      <c r="N137" s="18">
        <f>J137*M137</f>
        <v>80.709139015217488</v>
      </c>
      <c r="O137" s="10">
        <v>64.583707420054196</v>
      </c>
      <c r="P137" s="19">
        <v>57.726213424824401</v>
      </c>
      <c r="Q137" s="19">
        <f>P137-S137</f>
        <v>53.425066139243903</v>
      </c>
      <c r="R137" s="18">
        <f>Q137*solar_capex_adj</f>
        <v>71.233421518991861</v>
      </c>
      <c r="S137" s="19">
        <v>4.3011472855804982</v>
      </c>
      <c r="T137" s="18">
        <f>R137+S137</f>
        <v>75.534568804572359</v>
      </c>
      <c r="U137" s="19">
        <v>28.145789266580699</v>
      </c>
      <c r="V137" s="19">
        <f>U137-X137</f>
        <v>23.3467979973958</v>
      </c>
      <c r="W137" s="18">
        <f>V137*wind_capex_adj</f>
        <v>38.911329995659671</v>
      </c>
      <c r="X137" s="19">
        <v>4.7989912691848993</v>
      </c>
      <c r="Y137" s="18">
        <f>W137+X137</f>
        <v>43.710321264844566</v>
      </c>
      <c r="Z137" s="19">
        <v>0</v>
      </c>
      <c r="AA137" s="19">
        <f>Z137-AC137-AD137</f>
        <v>0</v>
      </c>
      <c r="AB137" s="18">
        <f>AA137*hdgt_capex_adj</f>
        <v>0</v>
      </c>
      <c r="AC137" s="19">
        <v>0</v>
      </c>
      <c r="AD137" s="19">
        <v>0</v>
      </c>
      <c r="AE137" s="18">
        <f>AD137*fuel_adj</f>
        <v>0</v>
      </c>
      <c r="AF137" s="18">
        <f>AB137+AC137+AE137</f>
        <v>0</v>
      </c>
      <c r="AG137" s="19">
        <v>0</v>
      </c>
      <c r="AH137" s="19">
        <f>AG137-AJ137-AK137</f>
        <v>0</v>
      </c>
      <c r="AI137" s="18">
        <f>AH137*aero_capex_adj</f>
        <v>0</v>
      </c>
      <c r="AJ137" s="19">
        <v>0</v>
      </c>
      <c r="AK137" s="19">
        <v>0</v>
      </c>
      <c r="AL137" s="18">
        <f>AK137*fuel_adj</f>
        <v>0</v>
      </c>
      <c r="AM137" s="18">
        <f>AI137+AJ137+AL137</f>
        <v>0</v>
      </c>
      <c r="AN137" s="18">
        <f>IF(F137=0, 0, IF(F137=3, Z137, (Z137*F137*384+AG137*G137*32)/(F137*384+G137*32)))</f>
        <v>0</v>
      </c>
      <c r="AO137" s="18">
        <f>IF(F137=0, 0, IF(F137=3, AF137, (AF137*F137*384+AM137*G137*32)/(F137*384+G137*32)))</f>
        <v>0</v>
      </c>
      <c r="AP137" s="19">
        <v>294.911114842421</v>
      </c>
      <c r="AQ137" s="19">
        <f>AP137-AS137</f>
        <v>238.06687012579701</v>
      </c>
      <c r="AR137" s="18">
        <f>AQ137*bess_capex_adj</f>
        <v>238.06687012579701</v>
      </c>
      <c r="AS137" s="19">
        <v>56.84424471662399</v>
      </c>
      <c r="AT137" s="18">
        <f>AR137+AS137</f>
        <v>294.911114842421</v>
      </c>
      <c r="AU137" s="19">
        <v>4132.2274523621199</v>
      </c>
      <c r="AV137" s="19"/>
      <c r="AW137" s="19">
        <v>1491.63241287388</v>
      </c>
      <c r="AX137" s="18">
        <f>AW137*solar_capex_adj</f>
        <v>1988.8432171651732</v>
      </c>
      <c r="AY137" s="19">
        <v>724.49998210375202</v>
      </c>
      <c r="AZ137" s="18">
        <f>AY137*wind_capex_adj</f>
        <v>1207.49997017292</v>
      </c>
      <c r="BA137" s="19">
        <v>0</v>
      </c>
      <c r="BB137" s="18">
        <f>BA137*hdgt_capex_adj</f>
        <v>0</v>
      </c>
      <c r="BC137" s="19">
        <v>0</v>
      </c>
      <c r="BD137" s="18">
        <f>BC137*aero_capex_adj</f>
        <v>0</v>
      </c>
      <c r="BE137" s="19">
        <v>1916.09505738448</v>
      </c>
      <c r="BF137" s="18">
        <f>BE137*bess_capex_adj</f>
        <v>1916.09505738448</v>
      </c>
      <c r="BG137" s="8">
        <v>2407036693.90769</v>
      </c>
      <c r="BH137" s="8">
        <v>2634331764.85289</v>
      </c>
      <c r="BI137" s="8">
        <v>616164311.23615897</v>
      </c>
      <c r="BJ137" s="8">
        <v>0</v>
      </c>
      <c r="BK137" s="8">
        <f>SUM(BG137:BJ137)/1000000</f>
        <v>5657.5327699967393</v>
      </c>
      <c r="BL137" s="8">
        <v>7.8005137408393099E-2</v>
      </c>
      <c r="BM137" s="10">
        <f>0.815*BJ137/(BK137*1000)</f>
        <v>0</v>
      </c>
      <c r="BN137" s="25">
        <v>1668.7753841209301</v>
      </c>
      <c r="BO137" s="8">
        <v>158</v>
      </c>
      <c r="BP137" s="8">
        <v>6080</v>
      </c>
      <c r="BQ137" s="25">
        <v>9223.8464000000004</v>
      </c>
      <c r="BR137" s="8">
        <v>1520</v>
      </c>
      <c r="BS137" s="8">
        <v>380</v>
      </c>
      <c r="BT137" s="8">
        <v>0.18985527247682099</v>
      </c>
    </row>
    <row r="138" spans="1:72" s="1" customFormat="1" x14ac:dyDescent="0.25">
      <c r="A138" s="1">
        <v>1630</v>
      </c>
      <c r="B138" s="23">
        <v>0</v>
      </c>
      <c r="C138" s="23">
        <v>0</v>
      </c>
      <c r="D138" s="5">
        <v>0</v>
      </c>
      <c r="E138" s="5">
        <v>0</v>
      </c>
      <c r="F138" s="5">
        <v>3</v>
      </c>
      <c r="G138" s="5">
        <v>2</v>
      </c>
      <c r="H138" s="6">
        <f>SUM(BG138:BI138)/(BK138*1000000)</f>
        <v>0</v>
      </c>
      <c r="I138" s="7">
        <v>100</v>
      </c>
      <c r="J138" s="21">
        <v>74.658579784303896</v>
      </c>
      <c r="K138" s="18">
        <f>(P138*BG138+U138*BH138+AP138*BI138+AN138*BJ138)/(BK138*(1000000))</f>
        <v>72.857412539192893</v>
      </c>
      <c r="L138" s="18">
        <f>(T138*BG138+Y138*BH138+AT138*BI138+AO138*BJ138)/(BK138*(1000000))</f>
        <v>78.859053290776899</v>
      </c>
      <c r="M138" s="18">
        <f>L138/K138</f>
        <v>1.0823751563830994</v>
      </c>
      <c r="N138" s="18">
        <f>J138*M138</f>
        <v>80.808591969376039</v>
      </c>
      <c r="O138" s="7">
        <v>100</v>
      </c>
      <c r="P138" s="21">
        <v>0</v>
      </c>
      <c r="Q138" s="21">
        <f>P138-S138</f>
        <v>0</v>
      </c>
      <c r="R138" s="18">
        <f>Q138*solar_capex_adj</f>
        <v>0</v>
      </c>
      <c r="S138" s="21">
        <v>0</v>
      </c>
      <c r="T138" s="18">
        <f>R138+S138</f>
        <v>0</v>
      </c>
      <c r="U138" s="21">
        <v>0</v>
      </c>
      <c r="V138" s="21">
        <f>U138-X138</f>
        <v>0</v>
      </c>
      <c r="W138" s="18">
        <f>V138*wind_capex_adj</f>
        <v>0</v>
      </c>
      <c r="X138" s="21">
        <v>0</v>
      </c>
      <c r="Y138" s="18">
        <f>W138+X138</f>
        <v>0</v>
      </c>
      <c r="Z138" s="21">
        <v>72.857412539192893</v>
      </c>
      <c r="AA138" s="21">
        <f>Z138-AC138-AD138</f>
        <v>24.006563006336009</v>
      </c>
      <c r="AB138" s="18">
        <f>AA138*hdgt_capex_adj</f>
        <v>30.008203757920011</v>
      </c>
      <c r="AC138" s="21">
        <v>14.124378665350292</v>
      </c>
      <c r="AD138" s="21">
        <v>34.726470867506592</v>
      </c>
      <c r="AE138" s="18">
        <f>AD138*fuel_adj</f>
        <v>34.726470867506592</v>
      </c>
      <c r="AF138" s="18">
        <f>AB138+AC138+AE138</f>
        <v>78.859053290776899</v>
      </c>
      <c r="AG138" s="21">
        <v>2596.09486991827</v>
      </c>
      <c r="AH138" s="21">
        <f>AG138-AJ138-AK138</f>
        <v>2353.5671304371999</v>
      </c>
      <c r="AI138" s="18">
        <f>AH138*aero_capex_adj</f>
        <v>2824.2805565246399</v>
      </c>
      <c r="AJ138" s="21">
        <v>192.9188329199801</v>
      </c>
      <c r="AK138" s="21">
        <v>49.608906561089952</v>
      </c>
      <c r="AL138" s="18">
        <f>AK138*fuel_adj</f>
        <v>49.608906561089952</v>
      </c>
      <c r="AM138" s="18">
        <f>AI138+AJ138+AL138</f>
        <v>3066.80829600571</v>
      </c>
      <c r="AN138" s="18">
        <f>IF(F138=0, 0, IF(F138=3, Z138, (Z138*F138*384+AG138*G138*32)/(F138*384+G138*32)))</f>
        <v>72.857412539192893</v>
      </c>
      <c r="AO138" s="18">
        <f>IF(F138=0, 0, IF(F138=3, AF138, (AF138*F138*384+AM138*G138*32)/(F138*384+G138*32)))</f>
        <v>78.859053290776899</v>
      </c>
      <c r="AP138" s="21">
        <v>0</v>
      </c>
      <c r="AQ138" s="21">
        <f>AP138-AS138</f>
        <v>0</v>
      </c>
      <c r="AR138" s="18">
        <f>AQ138*bess_capex_adj</f>
        <v>0</v>
      </c>
      <c r="AS138" s="21">
        <v>0</v>
      </c>
      <c r="AT138" s="18">
        <f>AR138+AS138</f>
        <v>0</v>
      </c>
      <c r="AU138" s="21">
        <v>2515.3560000000002</v>
      </c>
      <c r="AV138" s="21"/>
      <c r="AW138" s="21">
        <v>0</v>
      </c>
      <c r="AX138" s="18">
        <f>AW138*solar_capex_adj</f>
        <v>0</v>
      </c>
      <c r="AY138" s="21">
        <v>0</v>
      </c>
      <c r="AZ138" s="18">
        <f>AY138*wind_capex_adj</f>
        <v>0</v>
      </c>
      <c r="BA138" s="21">
        <v>2350.7275314396702</v>
      </c>
      <c r="BB138" s="18">
        <f>BA138*hdgt_capex_adj</f>
        <v>2938.4094142995878</v>
      </c>
      <c r="BC138" s="21">
        <v>164.62846856032101</v>
      </c>
      <c r="BD138" s="18">
        <f>BC138*aero_capex_adj</f>
        <v>197.55416227238521</v>
      </c>
      <c r="BE138" s="21">
        <v>0</v>
      </c>
      <c r="BF138" s="18">
        <f>BE138*bess_capex_adj</f>
        <v>0</v>
      </c>
      <c r="BG138" s="5">
        <v>0</v>
      </c>
      <c r="BH138" s="5">
        <v>0</v>
      </c>
      <c r="BI138" s="5">
        <v>0</v>
      </c>
      <c r="BJ138" s="5">
        <v>8760000000</v>
      </c>
      <c r="BK138" s="5">
        <f>SUM(BG138:BJ138)/1000000</f>
        <v>8760</v>
      </c>
      <c r="BL138" s="5">
        <v>0</v>
      </c>
      <c r="BM138" s="7">
        <f>0.815*BJ138/(BK138*1000)</f>
        <v>815</v>
      </c>
      <c r="BN138" s="23">
        <v>0</v>
      </c>
      <c r="BO138" s="5">
        <v>0</v>
      </c>
      <c r="BP138" s="5">
        <v>0</v>
      </c>
      <c r="BQ138" s="23">
        <v>0</v>
      </c>
      <c r="BR138" s="5">
        <v>0</v>
      </c>
      <c r="BS138" s="5">
        <v>0</v>
      </c>
      <c r="BT138" s="5">
        <v>0</v>
      </c>
    </row>
    <row r="139" spans="1:72" s="1" customFormat="1" hidden="1" x14ac:dyDescent="0.25">
      <c r="A139" s="1">
        <v>554</v>
      </c>
      <c r="B139" s="25">
        <v>2060.21652360608</v>
      </c>
      <c r="C139" s="25">
        <v>1003.19999999999</v>
      </c>
      <c r="D139" s="8">
        <v>2000</v>
      </c>
      <c r="E139" s="8">
        <v>8000</v>
      </c>
      <c r="F139" s="8">
        <v>0</v>
      </c>
      <c r="G139" s="8">
        <v>0</v>
      </c>
      <c r="H139" s="9">
        <f>SUM(BG139:BI139)/(BK139*1000000)</f>
        <v>1</v>
      </c>
      <c r="I139" s="10">
        <v>83.184931506849296</v>
      </c>
      <c r="J139" s="19">
        <v>64.098427919339599</v>
      </c>
      <c r="K139" s="18">
        <f>(P139*BG139+U139*BH139+AP139*BI139+AN139*BJ139)/(BK139*(1000000))</f>
        <v>64.439217425385621</v>
      </c>
      <c r="L139" s="18">
        <f>(T139*BG139+Y139*BH139+AT139*BI139+AO139*BJ139)/(BK139*(1000000))</f>
        <v>81.59224290176482</v>
      </c>
      <c r="M139" s="18">
        <f>L139/K139</f>
        <v>1.266189227022205</v>
      </c>
      <c r="N139" s="18">
        <f>J139*M139</f>
        <v>81.160738900527136</v>
      </c>
      <c r="O139" s="10">
        <v>92.390281304708097</v>
      </c>
      <c r="P139" s="19">
        <v>101.73839497629</v>
      </c>
      <c r="Q139" s="19">
        <f>P139-S139</f>
        <v>94.129610813300502</v>
      </c>
      <c r="R139" s="18">
        <f>Q139*solar_capex_adj</f>
        <v>125.50614775106733</v>
      </c>
      <c r="S139" s="19">
        <v>7.6087841629894939</v>
      </c>
      <c r="T139" s="18">
        <f>R139+S139</f>
        <v>133.11493191405683</v>
      </c>
      <c r="U139" s="19">
        <v>28.0519695655377</v>
      </c>
      <c r="V139" s="19">
        <f>U139-X139</f>
        <v>23.252968988270599</v>
      </c>
      <c r="W139" s="18">
        <f>V139*wind_capex_adj</f>
        <v>38.754948313784332</v>
      </c>
      <c r="X139" s="19">
        <v>4.7990005772671012</v>
      </c>
      <c r="Y139" s="18">
        <f>W139+X139</f>
        <v>43.553948891051434</v>
      </c>
      <c r="Z139" s="19">
        <v>0</v>
      </c>
      <c r="AA139" s="19">
        <f>Z139-AC139-AD139</f>
        <v>0</v>
      </c>
      <c r="AB139" s="18">
        <f>AA139*hdgt_capex_adj</f>
        <v>0</v>
      </c>
      <c r="AC139" s="19">
        <v>0</v>
      </c>
      <c r="AD139" s="19">
        <v>0</v>
      </c>
      <c r="AE139" s="18">
        <f>AD139*fuel_adj</f>
        <v>0</v>
      </c>
      <c r="AF139" s="18">
        <f>AB139+AC139+AE139</f>
        <v>0</v>
      </c>
      <c r="AG139" s="19">
        <v>0</v>
      </c>
      <c r="AH139" s="19">
        <f>AG139-AJ139-AK139</f>
        <v>0</v>
      </c>
      <c r="AI139" s="18">
        <f>AH139*aero_capex_adj</f>
        <v>0</v>
      </c>
      <c r="AJ139" s="19">
        <v>0</v>
      </c>
      <c r="AK139" s="19">
        <v>0</v>
      </c>
      <c r="AL139" s="18">
        <f>AK139*fuel_adj</f>
        <v>0</v>
      </c>
      <c r="AM139" s="18">
        <f>AI139+AJ139+AL139</f>
        <v>0</v>
      </c>
      <c r="AN139" s="18">
        <f>IF(F139=0, 0, IF(F139=3, Z139, (Z139*F139*384+AG139*G139*32)/(F139*384+G139*32)))</f>
        <v>0</v>
      </c>
      <c r="AO139" s="18">
        <f>IF(F139=0, 0, IF(F139=3, AF139, (AF139*F139*384+AM139*G139*32)/(F139*384+G139*32)))</f>
        <v>0</v>
      </c>
      <c r="AP139" s="19">
        <v>117.31900832615101</v>
      </c>
      <c r="AQ139" s="19">
        <f>AP139-AS139</f>
        <v>95.624759440218298</v>
      </c>
      <c r="AR139" s="18">
        <f>AQ139*bess_capex_adj</f>
        <v>95.624759440218298</v>
      </c>
      <c r="AS139" s="19">
        <v>21.694248885932709</v>
      </c>
      <c r="AT139" s="18">
        <f>AR139+AS139</f>
        <v>117.31900832615101</v>
      </c>
      <c r="AU139" s="19">
        <v>5590.1381289271503</v>
      </c>
      <c r="AV139" s="19"/>
      <c r="AW139" s="19">
        <v>2476.0579564954501</v>
      </c>
      <c r="AX139" s="18">
        <f>AW139*solar_capex_adj</f>
        <v>3301.4106086605998</v>
      </c>
      <c r="AY139" s="19">
        <v>1205.6894571491</v>
      </c>
      <c r="AZ139" s="18">
        <f>AY139*wind_capex_adj</f>
        <v>2009.4824285818333</v>
      </c>
      <c r="BA139" s="19">
        <v>0</v>
      </c>
      <c r="BB139" s="18">
        <f>BA139*hdgt_capex_adj</f>
        <v>0</v>
      </c>
      <c r="BC139" s="19">
        <v>0</v>
      </c>
      <c r="BD139" s="18">
        <f>BC139*aero_capex_adj</f>
        <v>0</v>
      </c>
      <c r="BE139" s="19">
        <v>1908.39071528258</v>
      </c>
      <c r="BF139" s="18">
        <f>BE139*bess_capex_adj</f>
        <v>1908.39071528258</v>
      </c>
      <c r="BG139" s="8">
        <v>2249823633.5774002</v>
      </c>
      <c r="BH139" s="8">
        <v>4401659026.6492701</v>
      </c>
      <c r="BI139" s="8">
        <v>1441905982.0657499</v>
      </c>
      <c r="BJ139" s="8">
        <v>0</v>
      </c>
      <c r="BK139" s="8">
        <f>SUM(BG139:BJ139)/1000000</f>
        <v>8093.3886422924206</v>
      </c>
      <c r="BL139" s="8">
        <v>14.063538244873399</v>
      </c>
      <c r="BM139" s="10">
        <f>0.815*BJ139/(BK139*1000)</f>
        <v>0</v>
      </c>
      <c r="BN139" s="25">
        <v>2781.2923068682198</v>
      </c>
      <c r="BO139" s="8">
        <v>264</v>
      </c>
      <c r="BP139" s="8">
        <v>6080</v>
      </c>
      <c r="BQ139" s="25">
        <v>9223.8464000000004</v>
      </c>
      <c r="BR139" s="8">
        <v>1520</v>
      </c>
      <c r="BS139" s="8">
        <v>380</v>
      </c>
      <c r="BT139" s="8">
        <v>0.44656759065518697</v>
      </c>
    </row>
    <row r="140" spans="1:72" s="1" customFormat="1" hidden="1" x14ac:dyDescent="0.25">
      <c r="A140" s="1">
        <v>635</v>
      </c>
      <c r="B140" s="25">
        <v>2060.21652360608</v>
      </c>
      <c r="C140" s="25">
        <v>600.4</v>
      </c>
      <c r="D140" s="8">
        <v>2000</v>
      </c>
      <c r="E140" s="8">
        <v>8000</v>
      </c>
      <c r="F140" s="8">
        <v>0</v>
      </c>
      <c r="G140" s="8">
        <v>0</v>
      </c>
      <c r="H140" s="9">
        <f>SUM(BG140:BI140)/(BK140*1000000)</f>
        <v>1</v>
      </c>
      <c r="I140" s="10">
        <v>67.123287671232802</v>
      </c>
      <c r="J140" s="19">
        <v>65.787390158992196</v>
      </c>
      <c r="K140" s="18">
        <f>(P140*BG140+U140*BH140+AP140*BI140+AN140*BJ140)/(BK140*(1000000))</f>
        <v>66.244089159569242</v>
      </c>
      <c r="L140" s="18">
        <f>(T140*BG140+Y140*BH140+AT140*BI140+AO140*BJ140)/(BK140*(1000000))</f>
        <v>81.767918648809029</v>
      </c>
      <c r="M140" s="18">
        <f>L140/K140</f>
        <v>1.2343428626793536</v>
      </c>
      <c r="N140" s="18">
        <f>J140*M140</f>
        <v>81.204195497053959</v>
      </c>
      <c r="O140" s="10">
        <v>82.0763361259731</v>
      </c>
      <c r="P140" s="19">
        <v>83.387306750108806</v>
      </c>
      <c r="Q140" s="19">
        <f>P140-S140</f>
        <v>77.156950467489395</v>
      </c>
      <c r="R140" s="18">
        <f>Q140*solar_capex_adj</f>
        <v>102.87593395665252</v>
      </c>
      <c r="S140" s="19">
        <v>6.230356282619411</v>
      </c>
      <c r="T140" s="18">
        <f>R140+S140</f>
        <v>109.10629023927193</v>
      </c>
      <c r="U140" s="19">
        <v>28.0660494312197</v>
      </c>
      <c r="V140" s="19">
        <f>U140-X140</f>
        <v>23.268773414549699</v>
      </c>
      <c r="W140" s="18">
        <f>V140*wind_capex_adj</f>
        <v>38.781289024249503</v>
      </c>
      <c r="X140" s="19">
        <v>4.7972760166700006</v>
      </c>
      <c r="Y140" s="18">
        <f>W140+X140</f>
        <v>43.5785650409195</v>
      </c>
      <c r="Z140" s="19">
        <v>0</v>
      </c>
      <c r="AA140" s="19">
        <f>Z140-AC140-AD140</f>
        <v>0</v>
      </c>
      <c r="AB140" s="18">
        <f>AA140*hdgt_capex_adj</f>
        <v>0</v>
      </c>
      <c r="AC140" s="19">
        <v>0</v>
      </c>
      <c r="AD140" s="19">
        <v>0</v>
      </c>
      <c r="AE140" s="18">
        <f>AD140*fuel_adj</f>
        <v>0</v>
      </c>
      <c r="AF140" s="18">
        <f>AB140+AC140+AE140</f>
        <v>0</v>
      </c>
      <c r="AG140" s="19">
        <v>0</v>
      </c>
      <c r="AH140" s="19">
        <f>AG140-AJ140-AK140</f>
        <v>0</v>
      </c>
      <c r="AI140" s="18">
        <f>AH140*aero_capex_adj</f>
        <v>0</v>
      </c>
      <c r="AJ140" s="19">
        <v>0</v>
      </c>
      <c r="AK140" s="19">
        <v>0</v>
      </c>
      <c r="AL140" s="18">
        <f>AK140*fuel_adj</f>
        <v>0</v>
      </c>
      <c r="AM140" s="18">
        <f>AI140+AJ140+AL140</f>
        <v>0</v>
      </c>
      <c r="AN140" s="18">
        <f>IF(F140=0, 0, IF(F140=3, Z140, (Z140*F140*384+AG140*G140*32)/(F140*384+G140*32)))</f>
        <v>0</v>
      </c>
      <c r="AO140" s="18">
        <f>IF(F140=0, 0, IF(F140=3, AF140, (AF140*F140*384+AM140*G140*32)/(F140*384+G140*32)))</f>
        <v>0</v>
      </c>
      <c r="AP140" s="19">
        <v>95.871394248042293</v>
      </c>
      <c r="AQ140" s="19">
        <f>AP140-AS140</f>
        <v>78.073446361266704</v>
      </c>
      <c r="AR140" s="18">
        <f>AQ140*bess_capex_adj</f>
        <v>78.073446361266704</v>
      </c>
      <c r="AS140" s="19">
        <v>17.797947886775589</v>
      </c>
      <c r="AT140" s="18">
        <f>AR140+AS140</f>
        <v>95.871394248042293</v>
      </c>
      <c r="AU140" s="19">
        <v>5111.3427841463799</v>
      </c>
      <c r="AV140" s="19"/>
      <c r="AW140" s="19">
        <v>2478.6315842005401</v>
      </c>
      <c r="AX140" s="18">
        <f>AW140*solar_capex_adj</f>
        <v>3304.8421122673867</v>
      </c>
      <c r="AY140" s="19">
        <v>722.33689328401101</v>
      </c>
      <c r="AZ140" s="18">
        <f>AY140*wind_capex_adj</f>
        <v>1203.8948221400185</v>
      </c>
      <c r="BA140" s="19">
        <v>0</v>
      </c>
      <c r="BB140" s="18">
        <f>BA140*hdgt_capex_adj</f>
        <v>0</v>
      </c>
      <c r="BC140" s="19">
        <v>0</v>
      </c>
      <c r="BD140" s="18">
        <f>BC140*aero_capex_adj</f>
        <v>0</v>
      </c>
      <c r="BE140" s="19">
        <v>1910.3743066618199</v>
      </c>
      <c r="BF140" s="18">
        <f>BE140*bess_capex_adj</f>
        <v>1910.3743066618199</v>
      </c>
      <c r="BG140" s="8">
        <v>2750333724.8408899</v>
      </c>
      <c r="BH140" s="8">
        <v>2635213649.2535901</v>
      </c>
      <c r="BI140" s="8">
        <v>1804339670.54076</v>
      </c>
      <c r="BJ140" s="8">
        <v>0</v>
      </c>
      <c r="BK140" s="8">
        <f>SUM(BG140:BJ140)/1000000</f>
        <v>7189.8870446352403</v>
      </c>
      <c r="BL140" s="8">
        <v>5.5053488775407002</v>
      </c>
      <c r="BM140" s="10">
        <f>0.815*BJ140/(BK140*1000)</f>
        <v>0</v>
      </c>
      <c r="BN140" s="25">
        <v>2781.2923068682198</v>
      </c>
      <c r="BO140" s="8">
        <v>158</v>
      </c>
      <c r="BP140" s="8">
        <v>6080</v>
      </c>
      <c r="BQ140" s="25">
        <v>9223.8464000000004</v>
      </c>
      <c r="BR140" s="8">
        <v>1520</v>
      </c>
      <c r="BS140" s="8">
        <v>380</v>
      </c>
      <c r="BT140" s="8">
        <v>0.55738919261930997</v>
      </c>
    </row>
    <row r="141" spans="1:72" s="1" customFormat="1" hidden="1" x14ac:dyDescent="0.25">
      <c r="A141" s="1">
        <v>593</v>
      </c>
      <c r="B141" s="25">
        <v>1442.15156652426</v>
      </c>
      <c r="C141" s="25">
        <v>1603.6</v>
      </c>
      <c r="D141" s="8">
        <v>2000</v>
      </c>
      <c r="E141" s="8">
        <v>8000</v>
      </c>
      <c r="F141" s="8">
        <v>0</v>
      </c>
      <c r="G141" s="8">
        <v>0</v>
      </c>
      <c r="H141" s="9">
        <f>SUM(BG141:BI141)/(BK141*1000000)</f>
        <v>0.99999999999999989</v>
      </c>
      <c r="I141" s="10">
        <v>91.312785388127807</v>
      </c>
      <c r="J141" s="19">
        <v>62.251625303212698</v>
      </c>
      <c r="K141" s="18">
        <f>(P141*BG141+U141*BH141+AP141*BI141+AN141*BJ141)/(BK141*(1000000))</f>
        <v>62.492292736190791</v>
      </c>
      <c r="L141" s="18">
        <f>(T141*BG141+Y141*BH141+AT141*BI141+AO141*BJ141)/(BK141*(1000000))</f>
        <v>81.55067909682765</v>
      </c>
      <c r="M141" s="18">
        <f>L141/K141</f>
        <v>1.3049717897387958</v>
      </c>
      <c r="N141" s="18">
        <f>J141*M141</f>
        <v>81.236614886082378</v>
      </c>
      <c r="O141" s="10">
        <v>95.021742279871205</v>
      </c>
      <c r="P141" s="19">
        <v>100.22928097307999</v>
      </c>
      <c r="Q141" s="19">
        <f>P141-S141</f>
        <v>92.733647192706599</v>
      </c>
      <c r="R141" s="18">
        <f>Q141*solar_capex_adj</f>
        <v>123.6448629236088</v>
      </c>
      <c r="S141" s="19">
        <v>7.4956337803733959</v>
      </c>
      <c r="T141" s="18">
        <f>R141+S141</f>
        <v>131.14049670398219</v>
      </c>
      <c r="U141" s="19">
        <v>33.907938917414697</v>
      </c>
      <c r="V141" s="19">
        <f>U141-X141</f>
        <v>28.1073254189577</v>
      </c>
      <c r="W141" s="18">
        <f>V141*wind_capex_adj</f>
        <v>46.8455423649295</v>
      </c>
      <c r="X141" s="19">
        <v>5.8006134984569968</v>
      </c>
      <c r="Y141" s="18">
        <f>W141+X141</f>
        <v>52.646155863386497</v>
      </c>
      <c r="Z141" s="19">
        <v>0</v>
      </c>
      <c r="AA141" s="19">
        <f>Z141-AC141-AD141</f>
        <v>0</v>
      </c>
      <c r="AB141" s="18">
        <f>AA141*hdgt_capex_adj</f>
        <v>0</v>
      </c>
      <c r="AC141" s="19">
        <v>0</v>
      </c>
      <c r="AD141" s="19">
        <v>0</v>
      </c>
      <c r="AE141" s="18">
        <f>AD141*fuel_adj</f>
        <v>0</v>
      </c>
      <c r="AF141" s="18">
        <f>AB141+AC141+AE141</f>
        <v>0</v>
      </c>
      <c r="AG141" s="19">
        <v>0</v>
      </c>
      <c r="AH141" s="19">
        <f>AG141-AJ141-AK141</f>
        <v>0</v>
      </c>
      <c r="AI141" s="18">
        <f>AH141*aero_capex_adj</f>
        <v>0</v>
      </c>
      <c r="AJ141" s="19">
        <v>0</v>
      </c>
      <c r="AK141" s="19">
        <v>0</v>
      </c>
      <c r="AL141" s="18">
        <f>AK141*fuel_adj</f>
        <v>0</v>
      </c>
      <c r="AM141" s="18">
        <f>AI141+AJ141+AL141</f>
        <v>0</v>
      </c>
      <c r="AN141" s="18">
        <f>IF(F141=0, 0, IF(F141=3, Z141, (Z141*F141*384+AG141*G141*32)/(F141*384+G141*32)))</f>
        <v>0</v>
      </c>
      <c r="AO141" s="18">
        <f>IF(F141=0, 0, IF(F141=3, AF141, (AF141*F141*384+AM141*G141*32)/(F141*384+G141*32)))</f>
        <v>0</v>
      </c>
      <c r="AP141" s="19">
        <v>180.19870261055601</v>
      </c>
      <c r="AQ141" s="19">
        <f>AP141-AS141</f>
        <v>145.94602160888201</v>
      </c>
      <c r="AR141" s="18">
        <f>AQ141*bess_capex_adj</f>
        <v>145.94602160888201</v>
      </c>
      <c r="AS141" s="19">
        <v>34.252681001674006</v>
      </c>
      <c r="AT141" s="18">
        <f>AR141+AS141</f>
        <v>180.19870261055601</v>
      </c>
      <c r="AU141" s="19">
        <v>5569.1382091523601</v>
      </c>
      <c r="AV141" s="19"/>
      <c r="AW141" s="19">
        <v>1733.31233887693</v>
      </c>
      <c r="AX141" s="18">
        <f>AW141*solar_capex_adj</f>
        <v>2311.0831185025731</v>
      </c>
      <c r="AY141" s="19">
        <v>1927.35613311576</v>
      </c>
      <c r="AZ141" s="18">
        <f>AY141*wind_capex_adj</f>
        <v>3212.2602218596003</v>
      </c>
      <c r="BA141" s="19">
        <v>0</v>
      </c>
      <c r="BB141" s="18">
        <f>BA141*hdgt_capex_adj</f>
        <v>0</v>
      </c>
      <c r="BC141" s="19">
        <v>0</v>
      </c>
      <c r="BD141" s="18">
        <f>BC141*aero_capex_adj</f>
        <v>0</v>
      </c>
      <c r="BE141" s="19">
        <v>1908.4697371596601</v>
      </c>
      <c r="BF141" s="18">
        <f>BE141*bess_capex_adj</f>
        <v>1908.4697371596601</v>
      </c>
      <c r="BG141" s="8">
        <v>1603524464.19332</v>
      </c>
      <c r="BH141" s="8">
        <v>5820900676.9383898</v>
      </c>
      <c r="BI141" s="8">
        <v>899479482.58500803</v>
      </c>
      <c r="BJ141" s="8">
        <v>0</v>
      </c>
      <c r="BK141" s="8">
        <f>SUM(BG141:BJ141)/1000000</f>
        <v>8323.9046237167186</v>
      </c>
      <c r="BL141" s="8">
        <v>21.000412582561701</v>
      </c>
      <c r="BM141" s="10">
        <f>0.815*BJ141/(BK141*1000)</f>
        <v>0</v>
      </c>
      <c r="BN141" s="25">
        <v>1946.90461480775</v>
      </c>
      <c r="BO141" s="8">
        <v>422</v>
      </c>
      <c r="BP141" s="8">
        <v>6080</v>
      </c>
      <c r="BQ141" s="25">
        <v>9223.8464000000004</v>
      </c>
      <c r="BR141" s="8">
        <v>1520</v>
      </c>
      <c r="BS141" s="8">
        <v>380</v>
      </c>
      <c r="BT141" s="8">
        <v>0.27977367809497899</v>
      </c>
    </row>
    <row r="142" spans="1:72" s="1" customFormat="1" hidden="1" x14ac:dyDescent="0.25">
      <c r="A142" s="1">
        <v>1129</v>
      </c>
      <c r="B142" s="22">
        <v>206.02165236060799</v>
      </c>
      <c r="C142" s="22">
        <v>1603.6</v>
      </c>
      <c r="D142" s="11">
        <v>3000</v>
      </c>
      <c r="E142" s="11">
        <v>12000</v>
      </c>
      <c r="F142" s="11">
        <v>0</v>
      </c>
      <c r="G142" s="11">
        <v>0</v>
      </c>
      <c r="H142" s="12">
        <f>SUM(BG142:BI142)/(BK142*1000000)</f>
        <v>1</v>
      </c>
      <c r="I142" s="13">
        <v>68.938356164383507</v>
      </c>
      <c r="J142" s="20">
        <v>65.151474495924504</v>
      </c>
      <c r="K142" s="18">
        <f>(P142*BG142+U142*BH142+AP142*BI142+AN142*BJ142)/(BK142*(1000000))</f>
        <v>65.178438382608547</v>
      </c>
      <c r="L142" s="18">
        <f>(T142*BG142+Y142*BH142+AT142*BI142+AO142*BJ142)/(BK142*(1000000))</f>
        <v>81.564912069860128</v>
      </c>
      <c r="M142" s="18">
        <f>L142/K142</f>
        <v>1.2514094245563263</v>
      </c>
      <c r="N142" s="18">
        <f>J142*M142</f>
        <v>81.531169207941048</v>
      </c>
      <c r="O142" s="13">
        <v>81.199039787865104</v>
      </c>
      <c r="P142" s="20">
        <v>65.332474523862302</v>
      </c>
      <c r="Q142" s="20">
        <f>P142-S142</f>
        <v>60.454865248523802</v>
      </c>
      <c r="R142" s="18">
        <f>Q142*solar_capex_adj</f>
        <v>80.606486998031727</v>
      </c>
      <c r="S142" s="20">
        <v>4.8776092753385001</v>
      </c>
      <c r="T142" s="18">
        <f>R142+S142</f>
        <v>85.484096273370227</v>
      </c>
      <c r="U142" s="20">
        <v>33.989452053578297</v>
      </c>
      <c r="V142" s="20">
        <f>U142-X142</f>
        <v>28.1837148379471</v>
      </c>
      <c r="W142" s="18">
        <f>V142*wind_capex_adj</f>
        <v>46.97285806324517</v>
      </c>
      <c r="X142" s="20">
        <v>5.805737215631197</v>
      </c>
      <c r="Y142" s="18">
        <f>W142+X142</f>
        <v>52.778595278876367</v>
      </c>
      <c r="Z142" s="20">
        <v>0</v>
      </c>
      <c r="AA142" s="20">
        <f>Z142-AC142-AD142</f>
        <v>0</v>
      </c>
      <c r="AB142" s="18">
        <f>AA142*hdgt_capex_adj</f>
        <v>0</v>
      </c>
      <c r="AC142" s="20">
        <v>0</v>
      </c>
      <c r="AD142" s="20">
        <v>0</v>
      </c>
      <c r="AE142" s="18">
        <f>AD142*fuel_adj</f>
        <v>0</v>
      </c>
      <c r="AF142" s="18">
        <f>AB142+AC142+AE142</f>
        <v>0</v>
      </c>
      <c r="AG142" s="20">
        <v>0</v>
      </c>
      <c r="AH142" s="20">
        <f>AG142-AJ142-AK142</f>
        <v>0</v>
      </c>
      <c r="AI142" s="18">
        <f>AH142*aero_capex_adj</f>
        <v>0</v>
      </c>
      <c r="AJ142" s="20">
        <v>0</v>
      </c>
      <c r="AK142" s="20">
        <v>0</v>
      </c>
      <c r="AL142" s="18">
        <f>AK142*fuel_adj</f>
        <v>0</v>
      </c>
      <c r="AM142" s="18">
        <f>AI142+AJ142+AL142</f>
        <v>0</v>
      </c>
      <c r="AN142" s="18">
        <f>IF(F142=0, 0, IF(F142=3, Z142, (Z142*F142*384+AG142*G142*32)/(F142*384+G142*32)))</f>
        <v>0</v>
      </c>
      <c r="AO142" s="18">
        <f>IF(F142=0, 0, IF(F142=3, AF142, (AF142*F142*384+AM142*G142*32)/(F142*384+G142*32)))</f>
        <v>0</v>
      </c>
      <c r="AP142" s="20">
        <v>258.931922211028</v>
      </c>
      <c r="AQ142" s="20">
        <f>AP142-AS142</f>
        <v>210.13540127562899</v>
      </c>
      <c r="AR142" s="18">
        <f>AQ142*bess_capex_adj</f>
        <v>210.13540127562899</v>
      </c>
      <c r="AS142" s="20">
        <v>48.796520935399002</v>
      </c>
      <c r="AT142" s="18">
        <f>AR142+AS142</f>
        <v>258.931922211028</v>
      </c>
      <c r="AU142" s="20">
        <v>5049.9831563356602</v>
      </c>
      <c r="AV142" s="20"/>
      <c r="AW142" s="20">
        <v>248.06989176079301</v>
      </c>
      <c r="AX142" s="18">
        <f>AW142*solar_capex_adj</f>
        <v>330.75985568105733</v>
      </c>
      <c r="AY142" s="20">
        <v>1930.8886899485301</v>
      </c>
      <c r="AZ142" s="18">
        <f>AY142*wind_capex_adj</f>
        <v>3218.1478165808835</v>
      </c>
      <c r="BA142" s="20">
        <v>0</v>
      </c>
      <c r="BB142" s="18">
        <f>BA142*hdgt_capex_adj</f>
        <v>0</v>
      </c>
      <c r="BC142" s="20">
        <v>0</v>
      </c>
      <c r="BD142" s="18">
        <f>BC142*aero_capex_adj</f>
        <v>0</v>
      </c>
      <c r="BE142" s="20">
        <v>2871.0245746263299</v>
      </c>
      <c r="BF142" s="18">
        <f>BE142*bess_capex_adj</f>
        <v>2871.0245746263299</v>
      </c>
      <c r="BG142" s="11">
        <v>361868192.14958698</v>
      </c>
      <c r="BH142" s="11">
        <v>5815344698.3345098</v>
      </c>
      <c r="BI142" s="11">
        <v>935822994.93288803</v>
      </c>
      <c r="BJ142" s="11">
        <v>0</v>
      </c>
      <c r="BK142" s="11">
        <f>SUM(BG142:BJ142)/1000000</f>
        <v>7113.0358854169845</v>
      </c>
      <c r="BL142" s="11">
        <v>3.93077897920457</v>
      </c>
      <c r="BM142" s="13">
        <f>0.815*BJ142/(BK142*1000)</f>
        <v>0</v>
      </c>
      <c r="BN142" s="22">
        <v>278.12923068682198</v>
      </c>
      <c r="BO142" s="11">
        <v>422</v>
      </c>
      <c r="BP142" s="11">
        <v>9120</v>
      </c>
      <c r="BQ142" s="22">
        <v>13835.7696</v>
      </c>
      <c r="BR142" s="11">
        <v>2280</v>
      </c>
      <c r="BS142" s="11">
        <v>570</v>
      </c>
      <c r="BT142" s="11">
        <v>0.19444178650937999</v>
      </c>
    </row>
    <row r="143" spans="1:72" s="1" customFormat="1" hidden="1" x14ac:dyDescent="0.25">
      <c r="A143" s="1">
        <v>110</v>
      </c>
      <c r="B143" s="24">
        <v>2266.2381759666901</v>
      </c>
      <c r="C143" s="24">
        <v>402.79999999999899</v>
      </c>
      <c r="D143" s="1">
        <v>1000</v>
      </c>
      <c r="E143" s="1">
        <v>4000</v>
      </c>
      <c r="F143" s="1">
        <v>0</v>
      </c>
      <c r="G143" s="1">
        <v>0</v>
      </c>
      <c r="H143" s="2">
        <f>SUM(BG143:BI143)/(BK143*1000000)</f>
        <v>1</v>
      </c>
      <c r="I143" s="3">
        <v>51.1529680365296</v>
      </c>
      <c r="J143" s="18">
        <v>64.116358087020998</v>
      </c>
      <c r="K143" s="18">
        <f>(P143*BG143+U143*BH143+AP143*BI143+AN143*BJ143)/(BK143*(1000000))</f>
        <v>64.245589868424418</v>
      </c>
      <c r="L143" s="18">
        <f>(T143*BG143+Y143*BH143+AT143*BI143+AO143*BJ143)/(BK143*(1000000))</f>
        <v>81.764673625738936</v>
      </c>
      <c r="M143" s="18">
        <f>L143/K143</f>
        <v>1.2726892817576081</v>
      </c>
      <c r="N143" s="18">
        <f>J143*M143</f>
        <v>81.600201722684361</v>
      </c>
      <c r="O143" s="3">
        <v>68.701189092038504</v>
      </c>
      <c r="P143" s="18">
        <v>83.511691960590696</v>
      </c>
      <c r="Q143" s="18">
        <f>P143-S143</f>
        <v>77.283062148791799</v>
      </c>
      <c r="R143" s="18">
        <f>Q143*solar_capex_adj</f>
        <v>103.04408286505573</v>
      </c>
      <c r="S143" s="18">
        <v>6.2286298117988963</v>
      </c>
      <c r="T143" s="18">
        <f>R143+S143</f>
        <v>109.27271267685462</v>
      </c>
      <c r="U143" s="18">
        <v>28.107728466233699</v>
      </c>
      <c r="V143" s="18">
        <f>U143-X143</f>
        <v>23.310932614873401</v>
      </c>
      <c r="W143" s="18">
        <f>V143*wind_capex_adj</f>
        <v>38.851554358122335</v>
      </c>
      <c r="X143" s="18">
        <v>4.7967958513602973</v>
      </c>
      <c r="Y143" s="18">
        <f>W143+X143</f>
        <v>43.648350209482629</v>
      </c>
      <c r="Z143" s="18">
        <v>0</v>
      </c>
      <c r="AA143" s="18">
        <f>Z143-AC143-AD143</f>
        <v>0</v>
      </c>
      <c r="AB143" s="18">
        <f>AA143*hdgt_capex_adj</f>
        <v>0</v>
      </c>
      <c r="AC143" s="18">
        <v>0</v>
      </c>
      <c r="AD143" s="18">
        <v>0</v>
      </c>
      <c r="AE143" s="18">
        <f>AD143*fuel_adj</f>
        <v>0</v>
      </c>
      <c r="AF143" s="18">
        <f>AB143+AC143+AE143</f>
        <v>0</v>
      </c>
      <c r="AG143" s="18">
        <v>0</v>
      </c>
      <c r="AH143" s="18">
        <f>AG143-AJ143-AK143</f>
        <v>0</v>
      </c>
      <c r="AI143" s="18">
        <f>AH143*aero_capex_adj</f>
        <v>0</v>
      </c>
      <c r="AJ143" s="18">
        <v>0</v>
      </c>
      <c r="AK143" s="18">
        <v>0</v>
      </c>
      <c r="AL143" s="18">
        <f>AK143*fuel_adj</f>
        <v>0</v>
      </c>
      <c r="AM143" s="18">
        <f>AI143+AJ143+AL143</f>
        <v>0</v>
      </c>
      <c r="AN143" s="18">
        <f>IF(F143=0, 0, IF(F143=3, Z143, (Z143*F143*384+AG143*G143*32)/(F143*384+G143*32)))</f>
        <v>0</v>
      </c>
      <c r="AO143" s="18">
        <f>IF(F143=0, 0, IF(F143=3, AF143, (AF143*F143*384+AM143*G143*32)/(F143*384+G143*32)))</f>
        <v>0</v>
      </c>
      <c r="AP143" s="18">
        <v>68.814642587635902</v>
      </c>
      <c r="AQ143" s="18">
        <f>AP143-AS143</f>
        <v>55.754483219937001</v>
      </c>
      <c r="AR143" s="18">
        <f>AQ143*bess_capex_adj</f>
        <v>55.754483219937001</v>
      </c>
      <c r="AS143" s="18">
        <v>13.060159367698901</v>
      </c>
      <c r="AT143" s="18">
        <f>AR143+AS143</f>
        <v>68.814642587635902</v>
      </c>
      <c r="AU143" s="18">
        <v>4173.5557097122501</v>
      </c>
      <c r="AV143" s="18"/>
      <c r="AW143" s="18">
        <v>2731.7081238850301</v>
      </c>
      <c r="AX143" s="18">
        <f>AW143*solar_capex_adj</f>
        <v>3642.2774985133733</v>
      </c>
      <c r="AY143" s="18">
        <v>485.53238753536101</v>
      </c>
      <c r="AZ143" s="18">
        <f>AY143*wind_capex_adj</f>
        <v>809.22064589226841</v>
      </c>
      <c r="BA143" s="18">
        <v>0</v>
      </c>
      <c r="BB143" s="18">
        <f>BA143*hdgt_capex_adj</f>
        <v>0</v>
      </c>
      <c r="BC143" s="18">
        <v>0</v>
      </c>
      <c r="BD143" s="18">
        <f>BC143*aero_capex_adj</f>
        <v>0</v>
      </c>
      <c r="BE143" s="18">
        <v>956.31519829185595</v>
      </c>
      <c r="BF143" s="18">
        <f>BE143*bess_capex_adj</f>
        <v>956.31519829185595</v>
      </c>
      <c r="BG143" s="1">
        <v>3026150191.18472</v>
      </c>
      <c r="BH143" s="1">
        <v>1768079546.35499</v>
      </c>
      <c r="BI143" s="1">
        <v>1223994426.9228499</v>
      </c>
      <c r="BJ143" s="1">
        <v>0</v>
      </c>
      <c r="BK143" s="1">
        <f>SUM(BG143:BJ143)/1000000</f>
        <v>6018.2241644625601</v>
      </c>
      <c r="BL143" s="1">
        <v>18.022323179658301</v>
      </c>
      <c r="BM143" s="3">
        <f>0.815*BJ143/(BK143*1000)</f>
        <v>0</v>
      </c>
      <c r="BN143" s="24">
        <v>3059.4215375550398</v>
      </c>
      <c r="BO143" s="1">
        <v>106</v>
      </c>
      <c r="BP143" s="1">
        <v>3040</v>
      </c>
      <c r="BQ143" s="24">
        <v>4611.9232000000002</v>
      </c>
      <c r="BR143" s="1">
        <v>760</v>
      </c>
      <c r="BS143" s="1">
        <v>190</v>
      </c>
      <c r="BT143" s="1">
        <v>0.754285151528302</v>
      </c>
    </row>
    <row r="144" spans="1:72" s="1" customFormat="1" hidden="1" x14ac:dyDescent="0.25">
      <c r="A144" s="1">
        <v>1130</v>
      </c>
      <c r="B144" s="22">
        <v>412.043304721217</v>
      </c>
      <c r="C144" s="22">
        <v>1603.6</v>
      </c>
      <c r="D144" s="11">
        <v>3000</v>
      </c>
      <c r="E144" s="11">
        <v>12000</v>
      </c>
      <c r="F144" s="11">
        <v>0</v>
      </c>
      <c r="G144" s="11">
        <v>0</v>
      </c>
      <c r="H144" s="12">
        <f>SUM(BG144:BI144)/(BK144*1000000)</f>
        <v>1</v>
      </c>
      <c r="I144" s="13">
        <v>73.789954337899502</v>
      </c>
      <c r="J144" s="20">
        <v>65.1581426058126</v>
      </c>
      <c r="K144" s="18">
        <f>(P144*BG144+U144*BH144+AP144*BI144+AN144*BJ144)/(BK144*(1000000))</f>
        <v>65.180352689545188</v>
      </c>
      <c r="L144" s="18">
        <f>(T144*BG144+Y144*BH144+AT144*BI144+AO144*BJ144)/(BK144*(1000000))</f>
        <v>81.744609879122649</v>
      </c>
      <c r="M144" s="18">
        <f>L144/K144</f>
        <v>1.2541296035704688</v>
      </c>
      <c r="N144" s="18">
        <f>J144*M144</f>
        <v>81.716755555615833</v>
      </c>
      <c r="O144" s="13">
        <v>85.285320329139395</v>
      </c>
      <c r="P144" s="20">
        <v>67.803602402693599</v>
      </c>
      <c r="Q144" s="20">
        <f>P144-S144</f>
        <v>62.738490981203697</v>
      </c>
      <c r="R144" s="18">
        <f>Q144*solar_capex_adj</f>
        <v>83.651321308271591</v>
      </c>
      <c r="S144" s="20">
        <v>5.0651114214899025</v>
      </c>
      <c r="T144" s="18">
        <f>R144+S144</f>
        <v>88.716432729761493</v>
      </c>
      <c r="U144" s="20">
        <v>33.961539324358696</v>
      </c>
      <c r="V144" s="20">
        <f>U144-X144</f>
        <v>28.157477070804401</v>
      </c>
      <c r="W144" s="18">
        <f>V144*wind_capex_adj</f>
        <v>46.929128451340667</v>
      </c>
      <c r="X144" s="20">
        <v>5.8040622535542958</v>
      </c>
      <c r="Y144" s="18">
        <f>W144+X144</f>
        <v>52.733190704894966</v>
      </c>
      <c r="Z144" s="20">
        <v>0</v>
      </c>
      <c r="AA144" s="20">
        <f>Z144-AC144-AD144</f>
        <v>0</v>
      </c>
      <c r="AB144" s="18">
        <f>AA144*hdgt_capex_adj</f>
        <v>0</v>
      </c>
      <c r="AC144" s="20">
        <v>0</v>
      </c>
      <c r="AD144" s="20">
        <v>0</v>
      </c>
      <c r="AE144" s="18">
        <f>AD144*fuel_adj</f>
        <v>0</v>
      </c>
      <c r="AF144" s="18">
        <f>AB144+AC144+AE144</f>
        <v>0</v>
      </c>
      <c r="AG144" s="20">
        <v>0</v>
      </c>
      <c r="AH144" s="20">
        <f>AG144-AJ144-AK144</f>
        <v>0</v>
      </c>
      <c r="AI144" s="18">
        <f>AH144*aero_capex_adj</f>
        <v>0</v>
      </c>
      <c r="AJ144" s="20">
        <v>0</v>
      </c>
      <c r="AK144" s="20">
        <v>0</v>
      </c>
      <c r="AL144" s="18">
        <f>AK144*fuel_adj</f>
        <v>0</v>
      </c>
      <c r="AM144" s="18">
        <f>AI144+AJ144+AL144</f>
        <v>0</v>
      </c>
      <c r="AN144" s="18">
        <f>IF(F144=0, 0, IF(F144=3, Z144, (Z144*F144*384+AG144*G144*32)/(F144*384+G144*32)))</f>
        <v>0</v>
      </c>
      <c r="AO144" s="18">
        <f>IF(F144=0, 0, IF(F144=3, AF144, (AF144*F144*384+AM144*G144*32)/(F144*384+G144*32)))</f>
        <v>0</v>
      </c>
      <c r="AP144" s="20">
        <v>252.86097002398199</v>
      </c>
      <c r="AQ144" s="20">
        <f>AP144-AS144</f>
        <v>205.21133849848499</v>
      </c>
      <c r="AR144" s="18">
        <f>AQ144*bess_capex_adj</f>
        <v>205.21133849848499</v>
      </c>
      <c r="AS144" s="20">
        <v>47.649631525497</v>
      </c>
      <c r="AT144" s="18">
        <f>AR144+AS144</f>
        <v>252.86097002398199</v>
      </c>
      <c r="AU144" s="20">
        <v>5294.6483120263001</v>
      </c>
      <c r="AV144" s="20"/>
      <c r="AW144" s="20">
        <v>495.82094469504801</v>
      </c>
      <c r="AX144" s="18">
        <f>AW144*solar_capex_adj</f>
        <v>661.09459292673068</v>
      </c>
      <c r="AY144" s="20">
        <v>1929.64782536857</v>
      </c>
      <c r="AZ144" s="18">
        <f>AY144*wind_capex_adj</f>
        <v>3216.0797089476168</v>
      </c>
      <c r="BA144" s="20">
        <v>0</v>
      </c>
      <c r="BB144" s="18">
        <f>BA144*hdgt_capex_adj</f>
        <v>0</v>
      </c>
      <c r="BC144" s="20">
        <v>0</v>
      </c>
      <c r="BD144" s="18">
        <f>BC144*aero_capex_adj</f>
        <v>0</v>
      </c>
      <c r="BE144" s="20">
        <v>2869.1795419626701</v>
      </c>
      <c r="BF144" s="18">
        <f>BE144*bess_capex_adj</f>
        <v>2869.1795419626701</v>
      </c>
      <c r="BG144" s="11">
        <v>695897020.22678995</v>
      </c>
      <c r="BH144" s="11">
        <v>5817191495.9781504</v>
      </c>
      <c r="BI144" s="11">
        <v>957905544.627671</v>
      </c>
      <c r="BJ144" s="11">
        <v>0</v>
      </c>
      <c r="BK144" s="11">
        <f>SUM(BG144:BJ144)/1000000</f>
        <v>7470.9940608326124</v>
      </c>
      <c r="BL144" s="11">
        <v>5.6858425252341602</v>
      </c>
      <c r="BM144" s="13">
        <f>0.815*BJ144/(BK144*1000)</f>
        <v>0</v>
      </c>
      <c r="BN144" s="22">
        <v>556.25846137364397</v>
      </c>
      <c r="BO144" s="11">
        <v>422</v>
      </c>
      <c r="BP144" s="11">
        <v>9120</v>
      </c>
      <c r="BQ144" s="22">
        <v>13835.7696</v>
      </c>
      <c r="BR144" s="11">
        <v>2280</v>
      </c>
      <c r="BS144" s="11">
        <v>570</v>
      </c>
      <c r="BT144" s="11">
        <v>0.19922888993613599</v>
      </c>
    </row>
    <row r="145" spans="1:72" s="1" customFormat="1" hidden="1" x14ac:dyDescent="0.25">
      <c r="A145" s="1">
        <v>127</v>
      </c>
      <c r="B145" s="24">
        <v>2060.21652360608</v>
      </c>
      <c r="C145" s="24">
        <v>201.39999999999901</v>
      </c>
      <c r="D145" s="1">
        <v>1000</v>
      </c>
      <c r="E145" s="1">
        <v>4000</v>
      </c>
      <c r="F145" s="1">
        <v>0</v>
      </c>
      <c r="G145" s="1">
        <v>0</v>
      </c>
      <c r="H145" s="2">
        <f>SUM(BG145:BI145)/(BK145*1000000)</f>
        <v>1</v>
      </c>
      <c r="I145" s="3">
        <v>43.436073059360702</v>
      </c>
      <c r="J145" s="18">
        <v>65.564526077179806</v>
      </c>
      <c r="K145" s="18">
        <f>(P145*BG145+U145*BH145+AP145*BI145+AN145*BJ145)/(BK145*(1000000))</f>
        <v>65.732961756505489</v>
      </c>
      <c r="L145" s="18">
        <f>(T145*BG145+Y145*BH145+AT145*BI145+AO145*BJ145)/(BK145*(1000000))</f>
        <v>82.141200779798979</v>
      </c>
      <c r="M145" s="18">
        <f>L145/K145</f>
        <v>1.2496196517673204</v>
      </c>
      <c r="N145" s="18">
        <f>J145*M145</f>
        <v>81.930720244854825</v>
      </c>
      <c r="O145" s="3">
        <v>59.050661576685101</v>
      </c>
      <c r="P145" s="18">
        <v>72.824033060321497</v>
      </c>
      <c r="Q145" s="18">
        <f>P145-S145</f>
        <v>67.401721139073203</v>
      </c>
      <c r="R145" s="18">
        <f>Q145*solar_capex_adj</f>
        <v>89.868961518764266</v>
      </c>
      <c r="S145" s="18">
        <v>5.4223119212482942</v>
      </c>
      <c r="T145" s="18">
        <f>R145+S145</f>
        <v>95.29127344001256</v>
      </c>
      <c r="U145" s="18">
        <v>28.150350105037099</v>
      </c>
      <c r="V145" s="18">
        <f>U145-X145</f>
        <v>23.353566627909998</v>
      </c>
      <c r="W145" s="18">
        <f>V145*wind_capex_adj</f>
        <v>38.922611046516664</v>
      </c>
      <c r="X145" s="18">
        <v>4.7967834771271001</v>
      </c>
      <c r="Y145" s="18">
        <f>W145+X145</f>
        <v>43.719394523643764</v>
      </c>
      <c r="Z145" s="18">
        <v>0</v>
      </c>
      <c r="AA145" s="18">
        <f>Z145-AC145-AD145</f>
        <v>0</v>
      </c>
      <c r="AB145" s="18">
        <f>AA145*hdgt_capex_adj</f>
        <v>0</v>
      </c>
      <c r="AC145" s="18">
        <v>0</v>
      </c>
      <c r="AD145" s="18">
        <v>0</v>
      </c>
      <c r="AE145" s="18">
        <f>AD145*fuel_adj</f>
        <v>0</v>
      </c>
      <c r="AF145" s="18">
        <f>AB145+AC145+AE145</f>
        <v>0</v>
      </c>
      <c r="AG145" s="18">
        <v>0</v>
      </c>
      <c r="AH145" s="18">
        <f>AG145-AJ145-AK145</f>
        <v>0</v>
      </c>
      <c r="AI145" s="18">
        <f>AH145*aero_capex_adj</f>
        <v>0</v>
      </c>
      <c r="AJ145" s="18">
        <v>0</v>
      </c>
      <c r="AK145" s="18">
        <v>0</v>
      </c>
      <c r="AL145" s="18">
        <f>AK145*fuel_adj</f>
        <v>0</v>
      </c>
      <c r="AM145" s="18">
        <f>AI145+AJ145+AL145</f>
        <v>0</v>
      </c>
      <c r="AN145" s="18">
        <f>IF(F145=0, 0, IF(F145=3, Z145, (Z145*F145*384+AG145*G145*32)/(F145*384+G145*32)))</f>
        <v>0</v>
      </c>
      <c r="AO145" s="18">
        <f>IF(F145=0, 0, IF(F145=3, AF145, (AF145*F145*384+AM145*G145*32)/(F145*384+G145*32)))</f>
        <v>0</v>
      </c>
      <c r="AP145" s="18">
        <v>75.327091429987803</v>
      </c>
      <c r="AQ145" s="18">
        <f>AP145-AS145</f>
        <v>60.954538921725202</v>
      </c>
      <c r="AR145" s="18">
        <f>AQ145*bess_capex_adj</f>
        <v>60.954538921725202</v>
      </c>
      <c r="AS145" s="18">
        <v>14.372552508262601</v>
      </c>
      <c r="AT145" s="18">
        <f>AR145+AS145</f>
        <v>75.327091429987803</v>
      </c>
      <c r="AU145" s="18">
        <v>3689.1968703917901</v>
      </c>
      <c r="AV145" s="18"/>
      <c r="AW145" s="18">
        <v>2487.9193461023701</v>
      </c>
      <c r="AX145" s="18">
        <f>AW145*solar_capex_adj</f>
        <v>3317.2257948031602</v>
      </c>
      <c r="AY145" s="18">
        <v>243.21082301969699</v>
      </c>
      <c r="AZ145" s="18">
        <f>AY145*wind_capex_adj</f>
        <v>405.35137169949502</v>
      </c>
      <c r="BA145" s="18">
        <v>0</v>
      </c>
      <c r="BB145" s="18">
        <f>BA145*hdgt_capex_adj</f>
        <v>0</v>
      </c>
      <c r="BC145" s="18">
        <v>0</v>
      </c>
      <c r="BD145" s="18">
        <f>BC145*aero_capex_adj</f>
        <v>0</v>
      </c>
      <c r="BE145" s="18">
        <v>958.06670126972199</v>
      </c>
      <c r="BF145" s="18">
        <f>BE145*bess_capex_adj</f>
        <v>958.06670126972199</v>
      </c>
      <c r="BG145" s="1">
        <v>3165207890.1703501</v>
      </c>
      <c r="BH145" s="1">
        <v>884041093.96239996</v>
      </c>
      <c r="BI145" s="1">
        <v>1123588969.9848599</v>
      </c>
      <c r="BJ145" s="1">
        <v>0</v>
      </c>
      <c r="BK145" s="1">
        <f>SUM(BG145:BJ145)/1000000</f>
        <v>5172.83795411761</v>
      </c>
      <c r="BL145" s="1">
        <v>13.016478097968299</v>
      </c>
      <c r="BM145" s="3">
        <f>0.815*BJ145/(BK145*1000)</f>
        <v>0</v>
      </c>
      <c r="BN145" s="24">
        <v>2781.2923068682198</v>
      </c>
      <c r="BO145" s="1">
        <v>53</v>
      </c>
      <c r="BP145" s="1">
        <v>3040</v>
      </c>
      <c r="BQ145" s="24">
        <v>4611.9232000000002</v>
      </c>
      <c r="BR145" s="1">
        <v>760</v>
      </c>
      <c r="BS145" s="1">
        <v>190</v>
      </c>
      <c r="BT145" s="1">
        <v>0.69241040468722503</v>
      </c>
    </row>
    <row r="146" spans="1:72" s="1" customFormat="1" hidden="1" x14ac:dyDescent="0.25">
      <c r="A146" s="1">
        <v>1118</v>
      </c>
      <c r="B146" s="22">
        <v>618.06495708182604</v>
      </c>
      <c r="C146" s="22">
        <v>1402.2</v>
      </c>
      <c r="D146" s="11">
        <v>3000</v>
      </c>
      <c r="E146" s="11">
        <v>12000</v>
      </c>
      <c r="F146" s="11">
        <v>0</v>
      </c>
      <c r="G146" s="11">
        <v>0</v>
      </c>
      <c r="H146" s="12">
        <f>SUM(BG146:BI146)/(BK146*1000000)</f>
        <v>1</v>
      </c>
      <c r="I146" s="13">
        <v>68.002283105022798</v>
      </c>
      <c r="J146" s="20">
        <v>66.084494764168696</v>
      </c>
      <c r="K146" s="18">
        <f>(P146*BG146+U146*BH146+AP146*BI146+AN146*BJ146)/(BK146*(1000000))</f>
        <v>66.387331312030099</v>
      </c>
      <c r="L146" s="18">
        <f>(T146*BG146+Y146*BH146+AT146*BI146+AO146*BJ146)/(BK146*(1000000))</f>
        <v>82.326806755818993</v>
      </c>
      <c r="M146" s="18">
        <f>L146/K146</f>
        <v>1.2400981501857793</v>
      </c>
      <c r="N146" s="18">
        <f>J146*M146</f>
        <v>81.951259713007417</v>
      </c>
      <c r="O146" s="13">
        <v>83.973985360713797</v>
      </c>
      <c r="P146" s="20">
        <v>66.4960976564345</v>
      </c>
      <c r="Q146" s="20">
        <f>P146-S146</f>
        <v>61.528597766638804</v>
      </c>
      <c r="R146" s="18">
        <f>Q146*solar_capex_adj</f>
        <v>82.038130355518405</v>
      </c>
      <c r="S146" s="20">
        <v>4.9674998897956968</v>
      </c>
      <c r="T146" s="18">
        <f>R146+S146</f>
        <v>87.005630245314109</v>
      </c>
      <c r="U146" s="20">
        <v>31.181319403456701</v>
      </c>
      <c r="V146" s="20">
        <f>U146-X146</f>
        <v>25.852339451917398</v>
      </c>
      <c r="W146" s="18">
        <f>V146*wind_capex_adj</f>
        <v>43.087232419862332</v>
      </c>
      <c r="X146" s="20">
        <v>5.3289799515393028</v>
      </c>
      <c r="Y146" s="18">
        <f>W146+X146</f>
        <v>48.416212371401635</v>
      </c>
      <c r="Z146" s="20">
        <v>0</v>
      </c>
      <c r="AA146" s="20">
        <f>Z146-AC146-AD146</f>
        <v>0</v>
      </c>
      <c r="AB146" s="18">
        <f>AA146*hdgt_capex_adj</f>
        <v>0</v>
      </c>
      <c r="AC146" s="20">
        <v>0</v>
      </c>
      <c r="AD146" s="20">
        <v>0</v>
      </c>
      <c r="AE146" s="18">
        <f>AD146*fuel_adj</f>
        <v>0</v>
      </c>
      <c r="AF146" s="18">
        <f>AB146+AC146+AE146</f>
        <v>0</v>
      </c>
      <c r="AG146" s="20">
        <v>0</v>
      </c>
      <c r="AH146" s="20">
        <f>AG146-AJ146-AK146</f>
        <v>0</v>
      </c>
      <c r="AI146" s="18">
        <f>AH146*aero_capex_adj</f>
        <v>0</v>
      </c>
      <c r="AJ146" s="20">
        <v>0</v>
      </c>
      <c r="AK146" s="20">
        <v>0</v>
      </c>
      <c r="AL146" s="18">
        <f>AK146*fuel_adj</f>
        <v>0</v>
      </c>
      <c r="AM146" s="18">
        <f>AI146+AJ146+AL146</f>
        <v>0</v>
      </c>
      <c r="AN146" s="18">
        <f>IF(F146=0, 0, IF(F146=3, Z146, (Z146*F146*384+AG146*G146*32)/(F146*384+G146*32)))</f>
        <v>0</v>
      </c>
      <c r="AO146" s="18">
        <f>IF(F146=0, 0, IF(F146=3, AF146, (AF146*F146*384+AM146*G146*32)/(F146*384+G146*32)))</f>
        <v>0</v>
      </c>
      <c r="AP146" s="20">
        <v>324.679802559655</v>
      </c>
      <c r="AQ146" s="20">
        <f>AP146-AS146</f>
        <v>263.53895142685002</v>
      </c>
      <c r="AR146" s="18">
        <f>AQ146*bess_capex_adj</f>
        <v>263.53895142685002</v>
      </c>
      <c r="AS146" s="20">
        <v>61.140851132804983</v>
      </c>
      <c r="AT146" s="18">
        <f>AR146+AS146</f>
        <v>324.679802559655</v>
      </c>
      <c r="AU146" s="20">
        <v>5300.1374777352103</v>
      </c>
      <c r="AV146" s="20"/>
      <c r="AW146" s="20">
        <v>743.72128976158501</v>
      </c>
      <c r="AX146" s="18">
        <f>AW146*solar_capex_adj</f>
        <v>991.62838634877994</v>
      </c>
      <c r="AY146" s="20">
        <v>1687.2757152054901</v>
      </c>
      <c r="AZ146" s="18">
        <f>AY146*wind_capex_adj</f>
        <v>2812.1261920091501</v>
      </c>
      <c r="BA146" s="20">
        <v>0</v>
      </c>
      <c r="BB146" s="18">
        <f>BA146*hdgt_capex_adj</f>
        <v>0</v>
      </c>
      <c r="BC146" s="20">
        <v>0</v>
      </c>
      <c r="BD146" s="18">
        <f>BC146*aero_capex_adj</f>
        <v>0</v>
      </c>
      <c r="BE146" s="20">
        <v>2869.1404727681202</v>
      </c>
      <c r="BF146" s="18">
        <f>BE146*bess_capex_adj</f>
        <v>2869.1404727681202</v>
      </c>
      <c r="BG146" s="11">
        <v>1061741825.71909</v>
      </c>
      <c r="BH146" s="11">
        <v>5539743328.6944799</v>
      </c>
      <c r="BI146" s="11">
        <v>754635963.18495297</v>
      </c>
      <c r="BJ146" s="11">
        <v>0</v>
      </c>
      <c r="BK146" s="11">
        <f>SUM(BG146:BJ146)/1000000</f>
        <v>7356.1211175985227</v>
      </c>
      <c r="BL146" s="11">
        <v>3.0829627177299002</v>
      </c>
      <c r="BM146" s="13">
        <f>0.815*BJ146/(BK146*1000)</f>
        <v>0</v>
      </c>
      <c r="BN146" s="22">
        <v>834.38769206046595</v>
      </c>
      <c r="BO146" s="11">
        <v>369</v>
      </c>
      <c r="BP146" s="11">
        <v>9120</v>
      </c>
      <c r="BQ146" s="22">
        <v>13835.7696</v>
      </c>
      <c r="BR146" s="11">
        <v>2280</v>
      </c>
      <c r="BS146" s="11">
        <v>570</v>
      </c>
      <c r="BT146" s="11">
        <v>0.15680229290071401</v>
      </c>
    </row>
    <row r="147" spans="1:72" s="1" customFormat="1" hidden="1" x14ac:dyDescent="0.25">
      <c r="A147" s="1">
        <v>630</v>
      </c>
      <c r="B147" s="25">
        <v>1030.10826180304</v>
      </c>
      <c r="C147" s="25">
        <v>600.4</v>
      </c>
      <c r="D147" s="8">
        <v>2000</v>
      </c>
      <c r="E147" s="8">
        <v>8000</v>
      </c>
      <c r="F147" s="8">
        <v>0</v>
      </c>
      <c r="G147" s="8">
        <v>0</v>
      </c>
      <c r="H147" s="9">
        <f>SUM(BG147:BI147)/(BK147*1000000)</f>
        <v>1</v>
      </c>
      <c r="I147" s="10">
        <v>24.440639269406301</v>
      </c>
      <c r="J147" s="19">
        <v>68.031700438782494</v>
      </c>
      <c r="K147" s="18">
        <f>(P147*BG147+U147*BH147+AP147*BI147+AN147*BJ147)/(BK147*(1000000))</f>
        <v>72.847728962170819</v>
      </c>
      <c r="L147" s="18">
        <f>(T147*BG147+Y147*BH147+AT147*BI147+AO147*BJ147)/(BK147*(1000000))</f>
        <v>87.757361727391455</v>
      </c>
      <c r="M147" s="18">
        <f>L147/K147</f>
        <v>1.2046684636244882</v>
      </c>
      <c r="N147" s="18">
        <f>J147*M147</f>
        <v>81.95564404534953</v>
      </c>
      <c r="O147" s="10">
        <v>59.019222360977103</v>
      </c>
      <c r="P147" s="19">
        <v>52.500160170427698</v>
      </c>
      <c r="Q147" s="19">
        <f>P147-S147</f>
        <v>48.592099981445799</v>
      </c>
      <c r="R147" s="18">
        <f>Q147*solar_capex_adj</f>
        <v>64.789466641927731</v>
      </c>
      <c r="S147" s="19">
        <v>3.9080601889818993</v>
      </c>
      <c r="T147" s="18">
        <f>R147+S147</f>
        <v>68.697526830909624</v>
      </c>
      <c r="U147" s="19">
        <v>28.176124869632801</v>
      </c>
      <c r="V147" s="19">
        <f>U147-X147</f>
        <v>23.376030928318301</v>
      </c>
      <c r="W147" s="18">
        <f>V147*wind_capex_adj</f>
        <v>38.960051547197168</v>
      </c>
      <c r="X147" s="19">
        <v>4.8000939413145005</v>
      </c>
      <c r="Y147" s="18">
        <f>W147+X147</f>
        <v>43.760145488511668</v>
      </c>
      <c r="Z147" s="19">
        <v>0</v>
      </c>
      <c r="AA147" s="19">
        <f>Z147-AC147-AD147</f>
        <v>0</v>
      </c>
      <c r="AB147" s="18">
        <f>AA147*hdgt_capex_adj</f>
        <v>0</v>
      </c>
      <c r="AC147" s="19">
        <v>0</v>
      </c>
      <c r="AD147" s="19">
        <v>0</v>
      </c>
      <c r="AE147" s="18">
        <f>AD147*fuel_adj</f>
        <v>0</v>
      </c>
      <c r="AF147" s="18">
        <f>AB147+AC147+AE147</f>
        <v>0</v>
      </c>
      <c r="AG147" s="19">
        <v>0</v>
      </c>
      <c r="AH147" s="19">
        <f>AG147-AJ147-AK147</f>
        <v>0</v>
      </c>
      <c r="AI147" s="18">
        <f>AH147*aero_capex_adj</f>
        <v>0</v>
      </c>
      <c r="AJ147" s="19">
        <v>0</v>
      </c>
      <c r="AK147" s="19">
        <v>0</v>
      </c>
      <c r="AL147" s="18">
        <f>AK147*fuel_adj</f>
        <v>0</v>
      </c>
      <c r="AM147" s="18">
        <f>AI147+AJ147+AL147</f>
        <v>0</v>
      </c>
      <c r="AN147" s="18">
        <f>IF(F147=0, 0, IF(F147=3, Z147, (Z147*F147*384+AG147*G147*32)/(F147*384+G147*32)))</f>
        <v>0</v>
      </c>
      <c r="AO147" s="18">
        <f>IF(F147=0, 0, IF(F147=3, AF147, (AF147*F147*384+AM147*G147*32)/(F147*384+G147*32)))</f>
        <v>0</v>
      </c>
      <c r="AP147" s="19">
        <v>596.22117795704696</v>
      </c>
      <c r="AQ147" s="19">
        <f>AP147-AS147</f>
        <v>480.42433225325402</v>
      </c>
      <c r="AR147" s="18">
        <f>AQ147*bess_capex_adj</f>
        <v>480.42433225325402</v>
      </c>
      <c r="AS147" s="19">
        <v>115.79684570379294</v>
      </c>
      <c r="AT147" s="18">
        <f>AR147+AS147</f>
        <v>596.22117795704696</v>
      </c>
      <c r="AU147" s="19">
        <v>3887.5915424672198</v>
      </c>
      <c r="AV147" s="19"/>
      <c r="AW147" s="19">
        <v>1244.29752212784</v>
      </c>
      <c r="AX147" s="18">
        <f>AW147*solar_capex_adj</f>
        <v>1659.0633628371199</v>
      </c>
      <c r="AY147" s="19">
        <v>725.240501399256</v>
      </c>
      <c r="AZ147" s="18">
        <f>AY147*wind_capex_adj</f>
        <v>1208.73416899876</v>
      </c>
      <c r="BA147" s="19">
        <v>0</v>
      </c>
      <c r="BB147" s="18">
        <f>BA147*hdgt_capex_adj</f>
        <v>0</v>
      </c>
      <c r="BC147" s="19">
        <v>0</v>
      </c>
      <c r="BD147" s="18">
        <f>BC147*aero_capex_adj</f>
        <v>0</v>
      </c>
      <c r="BE147" s="19">
        <v>1918.0535189401201</v>
      </c>
      <c r="BF147" s="18">
        <f>BE147*bess_capex_adj</f>
        <v>1918.0535189401201</v>
      </c>
      <c r="BG147" s="8">
        <v>2225030059.2933798</v>
      </c>
      <c r="BH147" s="8">
        <v>2633750641.2129898</v>
      </c>
      <c r="BI147" s="8">
        <v>311303178.31521899</v>
      </c>
      <c r="BJ147" s="8">
        <v>0</v>
      </c>
      <c r="BK147" s="8">
        <f>SUM(BG147:BJ147)/1000000</f>
        <v>5170.0838788215888</v>
      </c>
      <c r="BL147" s="8">
        <v>0.12998266554475299</v>
      </c>
      <c r="BM147" s="10">
        <f>0.815*BJ147/(BK147*1000)</f>
        <v>0</v>
      </c>
      <c r="BN147" s="25">
        <v>1390.6461534341099</v>
      </c>
      <c r="BO147" s="8">
        <v>158</v>
      </c>
      <c r="BP147" s="8">
        <v>6080</v>
      </c>
      <c r="BQ147" s="25">
        <v>9223.8464000000004</v>
      </c>
      <c r="BR147" s="8">
        <v>1520</v>
      </c>
      <c r="BS147" s="8">
        <v>380</v>
      </c>
      <c r="BT147" s="8">
        <v>9.5920111996366297E-2</v>
      </c>
    </row>
    <row r="148" spans="1:72" s="1" customFormat="1" hidden="1" x14ac:dyDescent="0.25">
      <c r="A148" s="1">
        <v>604</v>
      </c>
      <c r="B148" s="25">
        <v>1236.12991416365</v>
      </c>
      <c r="C148" s="25">
        <v>1801.19999999999</v>
      </c>
      <c r="D148" s="8">
        <v>2000</v>
      </c>
      <c r="E148" s="8">
        <v>8000</v>
      </c>
      <c r="F148" s="8">
        <v>0</v>
      </c>
      <c r="G148" s="8">
        <v>0</v>
      </c>
      <c r="H148" s="9">
        <f>SUM(BG148:BI148)/(BK148*1000000)</f>
        <v>1.0000000000000002</v>
      </c>
      <c r="I148" s="10">
        <v>91.803652968036502</v>
      </c>
      <c r="J148" s="19">
        <v>62.248472176418602</v>
      </c>
      <c r="K148" s="18">
        <f>(P148*BG148+U148*BH148+AP148*BI148+AN148*BJ148)/(BK148*(1000000))</f>
        <v>62.43786517411943</v>
      </c>
      <c r="L148" s="18">
        <f>(T148*BG148+Y148*BH148+AT148*BI148+AO148*BJ148)/(BK148*(1000000))</f>
        <v>82.23709404046609</v>
      </c>
      <c r="M148" s="18">
        <f>L148/K148</f>
        <v>1.3171029120091291</v>
      </c>
      <c r="N148" s="18">
        <f>J148*M148</f>
        <v>81.987643971680185</v>
      </c>
      <c r="O148" s="10">
        <v>95.199892110386301</v>
      </c>
      <c r="P148" s="19">
        <v>94.937841645285701</v>
      </c>
      <c r="Q148" s="19">
        <f>P148-S148</f>
        <v>87.838057943643506</v>
      </c>
      <c r="R148" s="18">
        <f>Q148*solar_capex_adj</f>
        <v>117.11741059152467</v>
      </c>
      <c r="S148" s="19">
        <v>7.0997837016421954</v>
      </c>
      <c r="T148" s="18">
        <f>R148+S148</f>
        <v>124.21719429316687</v>
      </c>
      <c r="U148" s="19">
        <v>36.805070558196803</v>
      </c>
      <c r="V148" s="19">
        <f>U148-X148</f>
        <v>30.508949919205399</v>
      </c>
      <c r="W148" s="18">
        <f>V148*wind_capex_adj</f>
        <v>50.848249865342332</v>
      </c>
      <c r="X148" s="19">
        <v>6.296120638991404</v>
      </c>
      <c r="Y148" s="18">
        <f>W148+X148</f>
        <v>57.144370504333736</v>
      </c>
      <c r="Z148" s="19">
        <v>0</v>
      </c>
      <c r="AA148" s="19">
        <f>Z148-AC148-AD148</f>
        <v>0</v>
      </c>
      <c r="AB148" s="18">
        <f>AA148*hdgt_capex_adj</f>
        <v>0</v>
      </c>
      <c r="AC148" s="19">
        <v>0</v>
      </c>
      <c r="AD148" s="19">
        <v>0</v>
      </c>
      <c r="AE148" s="18">
        <f>AD148*fuel_adj</f>
        <v>0</v>
      </c>
      <c r="AF148" s="18">
        <f>AB148+AC148+AE148</f>
        <v>0</v>
      </c>
      <c r="AG148" s="19">
        <v>0</v>
      </c>
      <c r="AH148" s="19">
        <f>AG148-AJ148-AK148</f>
        <v>0</v>
      </c>
      <c r="AI148" s="18">
        <f>AH148*aero_capex_adj</f>
        <v>0</v>
      </c>
      <c r="AJ148" s="19">
        <v>0</v>
      </c>
      <c r="AK148" s="19">
        <v>0</v>
      </c>
      <c r="AL148" s="18">
        <f>AK148*fuel_adj</f>
        <v>0</v>
      </c>
      <c r="AM148" s="18">
        <f>AI148+AJ148+AL148</f>
        <v>0</v>
      </c>
      <c r="AN148" s="18">
        <f>IF(F148=0, 0, IF(F148=3, Z148, (Z148*F148*384+AG148*G148*32)/(F148*384+G148*32)))</f>
        <v>0</v>
      </c>
      <c r="AO148" s="18">
        <f>IF(F148=0, 0, IF(F148=3, AF148, (AF148*F148*384+AM148*G148*32)/(F148*384+G148*32)))</f>
        <v>0</v>
      </c>
      <c r="AP148" s="19">
        <v>186.852132518339</v>
      </c>
      <c r="AQ148" s="19">
        <f>AP148-AS148</f>
        <v>151.209854526762</v>
      </c>
      <c r="AR148" s="18">
        <f>AQ148*bess_capex_adj</f>
        <v>151.209854526762</v>
      </c>
      <c r="AS148" s="19">
        <v>35.642277991577004</v>
      </c>
      <c r="AT148" s="18">
        <f>AR148+AS148</f>
        <v>186.852132518339</v>
      </c>
      <c r="AU148" s="19">
        <v>5559.1266985858601</v>
      </c>
      <c r="AV148" s="19"/>
      <c r="AW148" s="19">
        <v>1485.72580043331</v>
      </c>
      <c r="AX148" s="18">
        <f>AW148*solar_capex_adj</f>
        <v>1980.9677339110799</v>
      </c>
      <c r="AY148" s="19">
        <v>2164.8932535955</v>
      </c>
      <c r="AZ148" s="18">
        <f>AY148*wind_capex_adj</f>
        <v>3608.155422659167</v>
      </c>
      <c r="BA148" s="19">
        <v>0</v>
      </c>
      <c r="BB148" s="18">
        <f>BA148*hdgt_capex_adj</f>
        <v>0</v>
      </c>
      <c r="BC148" s="19">
        <v>0</v>
      </c>
      <c r="BD148" s="18">
        <f>BC148*aero_capex_adj</f>
        <v>0</v>
      </c>
      <c r="BE148" s="19">
        <v>1908.5076445570401</v>
      </c>
      <c r="BF148" s="18">
        <f>BE148*bess_capex_adj</f>
        <v>1908.5076445570401</v>
      </c>
      <c r="BG148" s="8">
        <v>1454955244.8712599</v>
      </c>
      <c r="BH148" s="8">
        <v>6023596220.78269</v>
      </c>
      <c r="BI148" s="8">
        <v>860959083.21587801</v>
      </c>
      <c r="BJ148" s="8">
        <v>0</v>
      </c>
      <c r="BK148" s="8">
        <f>SUM(BG148:BJ148)/1000000</f>
        <v>8339.5105488698264</v>
      </c>
      <c r="BL148" s="8">
        <v>23.386839572549899</v>
      </c>
      <c r="BM148" s="10">
        <f>0.815*BJ148/(BK148*1000)</f>
        <v>0</v>
      </c>
      <c r="BN148" s="25">
        <v>1668.7753841209301</v>
      </c>
      <c r="BO148" s="8">
        <v>474</v>
      </c>
      <c r="BP148" s="8">
        <v>6080</v>
      </c>
      <c r="BQ148" s="25">
        <v>9223.8464000000004</v>
      </c>
      <c r="BR148" s="8">
        <v>1520</v>
      </c>
      <c r="BS148" s="8">
        <v>380</v>
      </c>
      <c r="BT148" s="8">
        <v>0.26790496115492302</v>
      </c>
    </row>
    <row r="149" spans="1:72" s="1" customFormat="1" hidden="1" x14ac:dyDescent="0.25">
      <c r="A149" s="1">
        <v>94</v>
      </c>
      <c r="B149" s="24">
        <v>2472.2598283273001</v>
      </c>
      <c r="C149" s="24">
        <v>600.4</v>
      </c>
      <c r="D149" s="1">
        <v>1000</v>
      </c>
      <c r="E149" s="1">
        <v>4000</v>
      </c>
      <c r="F149" s="1">
        <v>0</v>
      </c>
      <c r="G149" s="1">
        <v>0</v>
      </c>
      <c r="H149" s="2">
        <f>SUM(BG149:BI149)/(BK149*1000000)</f>
        <v>1</v>
      </c>
      <c r="I149" s="3">
        <v>60.091324200913199</v>
      </c>
      <c r="J149" s="18">
        <v>63.645316943440001</v>
      </c>
      <c r="K149" s="18">
        <f>(P149*BG149+U149*BH149+AP149*BI149+AN149*BJ149)/(BK149*(1000000))</f>
        <v>63.746521532511252</v>
      </c>
      <c r="L149" s="18">
        <f>(T149*BG149+Y149*BH149+AT149*BI149+AO149*BJ149)/(BK149*(1000000))</f>
        <v>82.243026872854855</v>
      </c>
      <c r="M149" s="18">
        <f>L149/K149</f>
        <v>1.2901570924291177</v>
      </c>
      <c r="N149" s="18">
        <f>J149*M149</f>
        <v>82.112457054478213</v>
      </c>
      <c r="O149" s="3">
        <v>77.576951785693495</v>
      </c>
      <c r="P149" s="18">
        <v>96.583410215499399</v>
      </c>
      <c r="Q149" s="18">
        <f>P149-S149</f>
        <v>89.370418847085205</v>
      </c>
      <c r="R149" s="18">
        <f>Q149*solar_capex_adj</f>
        <v>119.16055846278027</v>
      </c>
      <c r="S149" s="18">
        <v>7.212991368414194</v>
      </c>
      <c r="T149" s="18">
        <f>R149+S149</f>
        <v>126.37354983119447</v>
      </c>
      <c r="U149" s="18">
        <v>28.076010023322699</v>
      </c>
      <c r="V149" s="18">
        <f>U149-X149</f>
        <v>23.279011890533301</v>
      </c>
      <c r="W149" s="18">
        <f>V149*wind_capex_adj</f>
        <v>38.798353150888836</v>
      </c>
      <c r="X149" s="18">
        <v>4.7969981327893976</v>
      </c>
      <c r="Y149" s="18">
        <f>W149+X149</f>
        <v>43.595351283678234</v>
      </c>
      <c r="Z149" s="18">
        <v>0</v>
      </c>
      <c r="AA149" s="18">
        <f>Z149-AC149-AD149</f>
        <v>0</v>
      </c>
      <c r="AB149" s="18">
        <f>AA149*hdgt_capex_adj</f>
        <v>0</v>
      </c>
      <c r="AC149" s="18">
        <v>0</v>
      </c>
      <c r="AD149" s="18">
        <v>0</v>
      </c>
      <c r="AE149" s="18">
        <f>AD149*fuel_adj</f>
        <v>0</v>
      </c>
      <c r="AF149" s="18">
        <f>AB149+AC149+AE149</f>
        <v>0</v>
      </c>
      <c r="AG149" s="18">
        <v>0</v>
      </c>
      <c r="AH149" s="18">
        <f>AG149-AJ149-AK149</f>
        <v>0</v>
      </c>
      <c r="AI149" s="18">
        <f>AH149*aero_capex_adj</f>
        <v>0</v>
      </c>
      <c r="AJ149" s="18">
        <v>0</v>
      </c>
      <c r="AK149" s="18">
        <v>0</v>
      </c>
      <c r="AL149" s="18">
        <f>AK149*fuel_adj</f>
        <v>0</v>
      </c>
      <c r="AM149" s="18">
        <f>AI149+AJ149+AL149</f>
        <v>0</v>
      </c>
      <c r="AN149" s="18">
        <f>IF(F149=0, 0, IF(F149=3, Z149, (Z149*F149*384+AG149*G149*32)/(F149*384+G149*32)))</f>
        <v>0</v>
      </c>
      <c r="AO149" s="18">
        <f>IF(F149=0, 0, IF(F149=3, AF149, (AF149*F149*384+AM149*G149*32)/(F149*384+G149*32)))</f>
        <v>0</v>
      </c>
      <c r="AP149" s="18">
        <v>64.152381406932804</v>
      </c>
      <c r="AQ149" s="18">
        <f>AP149-AS149</f>
        <v>52.012410494700198</v>
      </c>
      <c r="AR149" s="18">
        <f>AQ149*bess_capex_adj</f>
        <v>52.012410494700198</v>
      </c>
      <c r="AS149" s="18">
        <v>12.139970912232606</v>
      </c>
      <c r="AT149" s="18">
        <f>AR149+AS149</f>
        <v>64.152381406932804</v>
      </c>
      <c r="AU149" s="18">
        <v>4653.5010144882099</v>
      </c>
      <c r="AV149" s="18"/>
      <c r="AW149" s="18">
        <v>2975.8390225964099</v>
      </c>
      <c r="AX149" s="18">
        <f>AW149*solar_capex_adj</f>
        <v>3967.7853634618796</v>
      </c>
      <c r="AY149" s="18">
        <v>722.69659066366603</v>
      </c>
      <c r="AZ149" s="18">
        <f>AY149*wind_capex_adj</f>
        <v>1204.4943177727769</v>
      </c>
      <c r="BA149" s="18">
        <v>0</v>
      </c>
      <c r="BB149" s="18">
        <f>BA149*hdgt_capex_adj</f>
        <v>0</v>
      </c>
      <c r="BC149" s="18">
        <v>0</v>
      </c>
      <c r="BD149" s="18">
        <f>BC149*aero_capex_adj</f>
        <v>0</v>
      </c>
      <c r="BE149" s="18">
        <v>954.96540122813201</v>
      </c>
      <c r="BF149" s="18">
        <f>BE149*bess_capex_adj</f>
        <v>954.96540122813201</v>
      </c>
      <c r="BG149" s="1">
        <v>2846529377.2144399</v>
      </c>
      <c r="BH149" s="1">
        <v>2635353589.3401899</v>
      </c>
      <c r="BI149" s="1">
        <v>1313858009.8721001</v>
      </c>
      <c r="BJ149" s="1">
        <v>0</v>
      </c>
      <c r="BK149" s="1">
        <f>SUM(BG149:BJ149)/1000000</f>
        <v>6795.7409764267304</v>
      </c>
      <c r="BL149" s="1">
        <v>22.053769134274798</v>
      </c>
      <c r="BM149" s="3">
        <f>0.815*BJ149/(BK149*1000)</f>
        <v>0</v>
      </c>
      <c r="BN149" s="24">
        <v>3337.5507682418602</v>
      </c>
      <c r="BO149" s="1">
        <v>158</v>
      </c>
      <c r="BP149" s="1">
        <v>3040</v>
      </c>
      <c r="BQ149" s="24">
        <v>4611.9232000000002</v>
      </c>
      <c r="BR149" s="1">
        <v>760</v>
      </c>
      <c r="BS149" s="1">
        <v>190</v>
      </c>
      <c r="BT149" s="1">
        <v>0.81016062753756601</v>
      </c>
    </row>
    <row r="150" spans="1:72" s="1" customFormat="1" hidden="1" x14ac:dyDescent="0.25">
      <c r="A150" s="1">
        <v>1119</v>
      </c>
      <c r="B150" s="22">
        <v>824.08660944243502</v>
      </c>
      <c r="C150" s="22">
        <v>1402.2</v>
      </c>
      <c r="D150" s="11">
        <v>3000</v>
      </c>
      <c r="E150" s="11">
        <v>12000</v>
      </c>
      <c r="F150" s="11">
        <v>0</v>
      </c>
      <c r="G150" s="11">
        <v>0</v>
      </c>
      <c r="H150" s="12">
        <f>SUM(BG150:BI150)/(BK150*1000000)</f>
        <v>1</v>
      </c>
      <c r="I150" s="13">
        <v>75</v>
      </c>
      <c r="J150" s="20">
        <v>66.149338972927495</v>
      </c>
      <c r="K150" s="18">
        <f>(P150*BG150+U150*BH150+AP150*BI150+AN150*BJ150)/(BK150*(1000000))</f>
        <v>66.616311491130745</v>
      </c>
      <c r="L150" s="18">
        <f>(T150*BG150+Y150*BH150+AT150*BI150+AO150*BJ150)/(BK150*(1000000))</f>
        <v>82.755204022627296</v>
      </c>
      <c r="M150" s="18">
        <f>L150/K150</f>
        <v>1.2422663784626573</v>
      </c>
      <c r="N150" s="18">
        <f>J150*M150</f>
        <v>82.175099763597359</v>
      </c>
      <c r="O150" s="13">
        <v>87.945694208673501</v>
      </c>
      <c r="P150" s="20">
        <v>70.215866948400006</v>
      </c>
      <c r="Q150" s="20">
        <f>P150-S150</f>
        <v>64.967695713721199</v>
      </c>
      <c r="R150" s="18">
        <f>Q150*solar_capex_adj</f>
        <v>86.623594284961598</v>
      </c>
      <c r="S150" s="20">
        <v>5.2481712346788072</v>
      </c>
      <c r="T150" s="18">
        <f>R150+S150</f>
        <v>91.871765519640405</v>
      </c>
      <c r="U150" s="20">
        <v>31.158427263514302</v>
      </c>
      <c r="V150" s="20">
        <f>U150-X150</f>
        <v>25.830820895161899</v>
      </c>
      <c r="W150" s="18">
        <f>V150*wind_capex_adj</f>
        <v>43.051368158603168</v>
      </c>
      <c r="X150" s="20">
        <v>5.3276063683524022</v>
      </c>
      <c r="Y150" s="18">
        <f>W150+X150</f>
        <v>48.378974526955574</v>
      </c>
      <c r="Z150" s="20">
        <v>0</v>
      </c>
      <c r="AA150" s="20">
        <f>Z150-AC150-AD150</f>
        <v>0</v>
      </c>
      <c r="AB150" s="18">
        <f>AA150*hdgt_capex_adj</f>
        <v>0</v>
      </c>
      <c r="AC150" s="20">
        <v>0</v>
      </c>
      <c r="AD150" s="20">
        <v>0</v>
      </c>
      <c r="AE150" s="18">
        <f>AD150*fuel_adj</f>
        <v>0</v>
      </c>
      <c r="AF150" s="18">
        <f>AB150+AC150+AE150</f>
        <v>0</v>
      </c>
      <c r="AG150" s="20">
        <v>0</v>
      </c>
      <c r="AH150" s="20">
        <f>AG150-AJ150-AK150</f>
        <v>0</v>
      </c>
      <c r="AI150" s="18">
        <f>AH150*aero_capex_adj</f>
        <v>0</v>
      </c>
      <c r="AJ150" s="20">
        <v>0</v>
      </c>
      <c r="AK150" s="20">
        <v>0</v>
      </c>
      <c r="AL150" s="18">
        <f>AK150*fuel_adj</f>
        <v>0</v>
      </c>
      <c r="AM150" s="18">
        <f>AI150+AJ150+AL150</f>
        <v>0</v>
      </c>
      <c r="AN150" s="18">
        <f>IF(F150=0, 0, IF(F150=3, Z150, (Z150*F150*384+AG150*G150*32)/(F150*384+G150*32)))</f>
        <v>0</v>
      </c>
      <c r="AO150" s="18">
        <f>IF(F150=0, 0, IF(F150=3, AF150, (AF150*F150*384+AM150*G150*32)/(F150*384+G150*32)))</f>
        <v>0</v>
      </c>
      <c r="AP150" s="20">
        <v>298.17955732815199</v>
      </c>
      <c r="AQ150" s="20">
        <f>AP150-AS150</f>
        <v>242.066939391387</v>
      </c>
      <c r="AR150" s="18">
        <f>AQ150*bess_capex_adj</f>
        <v>242.066939391387</v>
      </c>
      <c r="AS150" s="20">
        <v>56.112617936764991</v>
      </c>
      <c r="AT150" s="18">
        <f>AR150+AS150</f>
        <v>298.17955732815199</v>
      </c>
      <c r="AU150" s="20">
        <v>5544.8558084841197</v>
      </c>
      <c r="AV150" s="20"/>
      <c r="AW150" s="20">
        <v>991.05844306871199</v>
      </c>
      <c r="AX150" s="18">
        <f>AW150*solar_capex_adj</f>
        <v>1321.4112574249493</v>
      </c>
      <c r="AY150" s="20">
        <v>1686.30594521026</v>
      </c>
      <c r="AZ150" s="18">
        <f>AY150*wind_capex_adj</f>
        <v>2810.5099086837668</v>
      </c>
      <c r="BA150" s="20">
        <v>0</v>
      </c>
      <c r="BB150" s="18">
        <f>BA150*hdgt_capex_adj</f>
        <v>0</v>
      </c>
      <c r="BC150" s="20">
        <v>0</v>
      </c>
      <c r="BD150" s="18">
        <f>BC150*aero_capex_adj</f>
        <v>0</v>
      </c>
      <c r="BE150" s="20">
        <v>2867.49142020515</v>
      </c>
      <c r="BF150" s="18">
        <f>BE150*bess_capex_adj</f>
        <v>2867.49142020515</v>
      </c>
      <c r="BG150" s="11">
        <v>1335005843.66013</v>
      </c>
      <c r="BH150" s="11">
        <v>5541285442.8937302</v>
      </c>
      <c r="BI150" s="11">
        <v>827751526.12593305</v>
      </c>
      <c r="BJ150" s="11">
        <v>0</v>
      </c>
      <c r="BK150" s="11">
        <f>SUM(BG150:BJ150)/1000000</f>
        <v>7704.0428126797924</v>
      </c>
      <c r="BL150" s="11">
        <v>4.8889376668974203</v>
      </c>
      <c r="BM150" s="13">
        <f>0.815*BJ150/(BK150*1000)</f>
        <v>0</v>
      </c>
      <c r="BN150" s="22">
        <v>1112.51692274728</v>
      </c>
      <c r="BO150" s="11">
        <v>369</v>
      </c>
      <c r="BP150" s="11">
        <v>9120</v>
      </c>
      <c r="BQ150" s="22">
        <v>13835.7696</v>
      </c>
      <c r="BR150" s="11">
        <v>2280</v>
      </c>
      <c r="BS150" s="11">
        <v>570</v>
      </c>
      <c r="BT150" s="11">
        <v>0.17207216784176499</v>
      </c>
    </row>
    <row r="151" spans="1:72" s="1" customFormat="1" hidden="1" x14ac:dyDescent="0.25">
      <c r="A151" s="1">
        <v>41</v>
      </c>
      <c r="B151" s="24">
        <v>2266.2381759666901</v>
      </c>
      <c r="C151" s="24">
        <v>1402.2</v>
      </c>
      <c r="D151" s="1">
        <v>1000</v>
      </c>
      <c r="E151" s="1">
        <v>4000</v>
      </c>
      <c r="F151" s="1">
        <v>0</v>
      </c>
      <c r="G151" s="1">
        <v>0</v>
      </c>
      <c r="H151" s="2">
        <f>SUM(BG151:BI151)/(BK151*1000000)</f>
        <v>0.99999999999999989</v>
      </c>
      <c r="I151" s="3">
        <v>89.257990867579906</v>
      </c>
      <c r="J151" s="18">
        <v>61.223207894415303</v>
      </c>
      <c r="K151" s="18">
        <f>(P151*BG151+U151*BH151+AP151*BI151+AN151*BJ151)/(BK151*(1000000))</f>
        <v>61.407624775530621</v>
      </c>
      <c r="L151" s="18">
        <f>(T151*BG151+Y151*BH151+AT151*BI151+AO151*BJ151)/(BK151*(1000000))</f>
        <v>82.426357297439225</v>
      </c>
      <c r="M151" s="18">
        <f>L151/K151</f>
        <v>1.3422821286239366</v>
      </c>
      <c r="N151" s="18">
        <f>J151*M151</f>
        <v>82.178817813701571</v>
      </c>
      <c r="O151" s="3">
        <v>93.924357077136094</v>
      </c>
      <c r="P151" s="18">
        <v>134.38259100905199</v>
      </c>
      <c r="Q151" s="18">
        <f>P151-S151</f>
        <v>124.331863022565</v>
      </c>
      <c r="R151" s="18">
        <f>Q151*solar_capex_adj</f>
        <v>165.77581736342</v>
      </c>
      <c r="S151" s="18">
        <v>10.05072798648699</v>
      </c>
      <c r="T151" s="18">
        <f>R151+S151</f>
        <v>175.82654534990701</v>
      </c>
      <c r="U151" s="18">
        <v>31.1241378770323</v>
      </c>
      <c r="V151" s="18">
        <f>U151-X151</f>
        <v>25.799300007316901</v>
      </c>
      <c r="W151" s="18">
        <f>V151*wind_capex_adj</f>
        <v>42.998833345528169</v>
      </c>
      <c r="X151" s="18">
        <v>5.3248378697153989</v>
      </c>
      <c r="Y151" s="18">
        <f>W151+X151</f>
        <v>48.323671215243564</v>
      </c>
      <c r="Z151" s="18">
        <v>0</v>
      </c>
      <c r="AA151" s="18">
        <f>Z151-AC151-AD151</f>
        <v>0</v>
      </c>
      <c r="AB151" s="18">
        <f>AA151*hdgt_capex_adj</f>
        <v>0</v>
      </c>
      <c r="AC151" s="18">
        <v>0</v>
      </c>
      <c r="AD151" s="18">
        <v>0</v>
      </c>
      <c r="AE151" s="18">
        <f>AD151*fuel_adj</f>
        <v>0</v>
      </c>
      <c r="AF151" s="18">
        <f>AB151+AC151+AE151</f>
        <v>0</v>
      </c>
      <c r="AG151" s="18">
        <v>0</v>
      </c>
      <c r="AH151" s="18">
        <f>AG151-AJ151-AK151</f>
        <v>0</v>
      </c>
      <c r="AI151" s="18">
        <f>AH151*aero_capex_adj</f>
        <v>0</v>
      </c>
      <c r="AJ151" s="18">
        <v>0</v>
      </c>
      <c r="AK151" s="18">
        <v>0</v>
      </c>
      <c r="AL151" s="18">
        <f>AK151*fuel_adj</f>
        <v>0</v>
      </c>
      <c r="AM151" s="18">
        <f>AI151+AJ151+AL151</f>
        <v>0</v>
      </c>
      <c r="AN151" s="18">
        <f>IF(F151=0, 0, IF(F151=3, Z151, (Z151*F151*384+AG151*G151*32)/(F151*384+G151*32)))</f>
        <v>0</v>
      </c>
      <c r="AO151" s="18">
        <f>IF(F151=0, 0, IF(F151=3, AF151, (AF151*F151*384+AM151*G151*32)/(F151*384+G151*32)))</f>
        <v>0</v>
      </c>
      <c r="AP151" s="18">
        <v>100.00090205015</v>
      </c>
      <c r="AQ151" s="18">
        <f>AP151-AS151</f>
        <v>80.885699549619702</v>
      </c>
      <c r="AR151" s="18">
        <f>AQ151*bess_capex_adj</f>
        <v>80.885699549619702</v>
      </c>
      <c r="AS151" s="18">
        <v>19.115202500530302</v>
      </c>
      <c r="AT151" s="18">
        <f>AR151+AS151</f>
        <v>100.00090205015</v>
      </c>
      <c r="AU151" s="18">
        <v>5362.0658516663398</v>
      </c>
      <c r="AV151" s="18"/>
      <c r="AW151" s="18">
        <v>2723.5002195516199</v>
      </c>
      <c r="AX151" s="18">
        <f>AW151*solar_capex_adj</f>
        <v>3631.3336260688266</v>
      </c>
      <c r="AY151" s="18">
        <v>1685.12385342122</v>
      </c>
      <c r="AZ151" s="18">
        <f>AY151*wind_capex_adj</f>
        <v>2808.5397557020333</v>
      </c>
      <c r="BA151" s="18">
        <v>0</v>
      </c>
      <c r="BB151" s="18">
        <f>BA151*hdgt_capex_adj</f>
        <v>0</v>
      </c>
      <c r="BC151" s="18">
        <v>0</v>
      </c>
      <c r="BD151" s="18">
        <f>BC151*aero_capex_adj</f>
        <v>0</v>
      </c>
      <c r="BE151" s="18">
        <v>953.44177869349596</v>
      </c>
      <c r="BF151" s="18">
        <f>BE151*bess_capex_adj</f>
        <v>953.44177869349596</v>
      </c>
      <c r="BG151" s="1">
        <v>1871769518.4999299</v>
      </c>
      <c r="BH151" s="1">
        <v>5544559953.6493502</v>
      </c>
      <c r="BI151" s="1">
        <v>811444207.80783498</v>
      </c>
      <c r="BJ151" s="1">
        <v>0</v>
      </c>
      <c r="BK151" s="1">
        <f>SUM(BG151:BJ151)/1000000</f>
        <v>8227.7736799571157</v>
      </c>
      <c r="BL151" s="1">
        <v>30.0931914520067</v>
      </c>
      <c r="BM151" s="3">
        <f>0.815*BJ151/(BK151*1000)</f>
        <v>0</v>
      </c>
      <c r="BN151" s="24">
        <v>3059.4215375550398</v>
      </c>
      <c r="BO151" s="1">
        <v>369</v>
      </c>
      <c r="BP151" s="1">
        <v>3040</v>
      </c>
      <c r="BQ151" s="24">
        <v>4611.9232000000002</v>
      </c>
      <c r="BR151" s="1">
        <v>760</v>
      </c>
      <c r="BS151" s="1">
        <v>190</v>
      </c>
      <c r="BT151" s="1">
        <v>0.50267146236847504</v>
      </c>
    </row>
    <row r="152" spans="1:72" s="1" customFormat="1" hidden="1" x14ac:dyDescent="0.25">
      <c r="A152" s="1">
        <v>1141</v>
      </c>
      <c r="B152" s="22">
        <v>206.02165236060799</v>
      </c>
      <c r="C152" s="22">
        <v>1801.19999999999</v>
      </c>
      <c r="D152" s="11">
        <v>3000</v>
      </c>
      <c r="E152" s="11">
        <v>12000</v>
      </c>
      <c r="F152" s="11">
        <v>0</v>
      </c>
      <c r="G152" s="11">
        <v>0</v>
      </c>
      <c r="H152" s="12">
        <f>SUM(BG152:BI152)/(BK152*1000000)</f>
        <v>1</v>
      </c>
      <c r="I152" s="13">
        <v>77.100456621004497</v>
      </c>
      <c r="J152" s="20">
        <v>64.894796142327905</v>
      </c>
      <c r="K152" s="18">
        <f>(P152*BG152+U152*BH152+AP152*BI152+AN152*BJ152)/(BK152*(1000000))</f>
        <v>64.940690397895196</v>
      </c>
      <c r="L152" s="18">
        <f>(T152*BG152+Y152*BH152+AT152*BI152+AO152*BJ152)/(BK152*(1000000))</f>
        <v>82.247688760917228</v>
      </c>
      <c r="M152" s="18">
        <f>L152/K152</f>
        <v>1.2665046869224996</v>
      </c>
      <c r="N152" s="18">
        <f>J152*M152</f>
        <v>82.189563471138442</v>
      </c>
      <c r="O152" s="13">
        <v>85.714703315836303</v>
      </c>
      <c r="P152" s="20">
        <v>68.786538308999695</v>
      </c>
      <c r="Q152" s="20">
        <f>P152-S152</f>
        <v>63.648117317540397</v>
      </c>
      <c r="R152" s="18">
        <f>Q152*solar_capex_adj</f>
        <v>84.864156423387186</v>
      </c>
      <c r="S152" s="20">
        <v>5.1384209914592986</v>
      </c>
      <c r="T152" s="18">
        <f>R152+S152</f>
        <v>90.002577414846485</v>
      </c>
      <c r="U152" s="20">
        <v>36.861383925057098</v>
      </c>
      <c r="V152" s="20">
        <f>U152-X152</f>
        <v>30.561865272181102</v>
      </c>
      <c r="W152" s="18">
        <f>V152*wind_capex_adj</f>
        <v>50.936442120301841</v>
      </c>
      <c r="X152" s="20">
        <v>6.2995186528759959</v>
      </c>
      <c r="Y152" s="18">
        <f>W152+X152</f>
        <v>57.235960773177837</v>
      </c>
      <c r="Z152" s="20">
        <v>0</v>
      </c>
      <c r="AA152" s="20">
        <f>Z152-AC152-AD152</f>
        <v>0</v>
      </c>
      <c r="AB152" s="18">
        <f>AA152*hdgt_capex_adj</f>
        <v>0</v>
      </c>
      <c r="AC152" s="20">
        <v>0</v>
      </c>
      <c r="AD152" s="20">
        <v>0</v>
      </c>
      <c r="AE152" s="18">
        <f>AD152*fuel_adj</f>
        <v>0</v>
      </c>
      <c r="AF152" s="18">
        <f>AB152+AC152+AE152</f>
        <v>0</v>
      </c>
      <c r="AG152" s="20">
        <v>0</v>
      </c>
      <c r="AH152" s="20">
        <f>AG152-AJ152-AK152</f>
        <v>0</v>
      </c>
      <c r="AI152" s="18">
        <f>AH152*aero_capex_adj</f>
        <v>0</v>
      </c>
      <c r="AJ152" s="20">
        <v>0</v>
      </c>
      <c r="AK152" s="20">
        <v>0</v>
      </c>
      <c r="AL152" s="18">
        <f>AK152*fuel_adj</f>
        <v>0</v>
      </c>
      <c r="AM152" s="18">
        <f>AI152+AJ152+AL152</f>
        <v>0</v>
      </c>
      <c r="AN152" s="18">
        <f>IF(F152=0, 0, IF(F152=3, Z152, (Z152*F152*384+AG152*G152*32)/(F152*384+G152*32)))</f>
        <v>0</v>
      </c>
      <c r="AO152" s="18">
        <f>IF(F152=0, 0, IF(F152=3, AF152, (AF152*F152*384+AM152*G152*32)/(F152*384+G152*32)))</f>
        <v>0</v>
      </c>
      <c r="AP152" s="20">
        <v>211.46708109472701</v>
      </c>
      <c r="AQ152" s="20">
        <f>AP152-AS152</f>
        <v>171.54277228479401</v>
      </c>
      <c r="AR152" s="18">
        <f>AQ152*bess_capex_adj</f>
        <v>171.54277228479401</v>
      </c>
      <c r="AS152" s="20">
        <v>39.924308809932995</v>
      </c>
      <c r="AT152" s="18">
        <f>AR152+AS152</f>
        <v>211.46708109472701</v>
      </c>
      <c r="AU152" s="20">
        <v>5284.6459295916902</v>
      </c>
      <c r="AV152" s="20"/>
      <c r="AW152" s="20">
        <v>247.91664514088501</v>
      </c>
      <c r="AX152" s="18">
        <f>AW152*solar_capex_adj</f>
        <v>330.55552685451335</v>
      </c>
      <c r="AY152" s="20">
        <v>2167.4783019706601</v>
      </c>
      <c r="AZ152" s="18">
        <f>AY152*wind_capex_adj</f>
        <v>3612.4638366177669</v>
      </c>
      <c r="BA152" s="20">
        <v>0</v>
      </c>
      <c r="BB152" s="18">
        <f>BA152*hdgt_capex_adj</f>
        <v>0</v>
      </c>
      <c r="BC152" s="20">
        <v>0</v>
      </c>
      <c r="BD152" s="18">
        <f>BC152*aero_capex_adj</f>
        <v>0</v>
      </c>
      <c r="BE152" s="20">
        <v>2869.25098248014</v>
      </c>
      <c r="BF152" s="18">
        <f>BE152*bess_capex_adj</f>
        <v>2869.25098248014</v>
      </c>
      <c r="BG152" s="11">
        <v>343583937.91315597</v>
      </c>
      <c r="BH152" s="11">
        <v>6020344726.5280704</v>
      </c>
      <c r="BI152" s="11">
        <v>1144679346.0260301</v>
      </c>
      <c r="BJ152" s="11">
        <v>0</v>
      </c>
      <c r="BK152" s="11">
        <f>SUM(BG152:BJ152)/1000000</f>
        <v>7508.6080104672565</v>
      </c>
      <c r="BL152" s="11">
        <v>8.8815910284741797</v>
      </c>
      <c r="BM152" s="13">
        <f>0.815*BJ152/(BK152*1000)</f>
        <v>0</v>
      </c>
      <c r="BN152" s="22">
        <v>278.12923068682198</v>
      </c>
      <c r="BO152" s="11">
        <v>474</v>
      </c>
      <c r="BP152" s="11">
        <v>9120</v>
      </c>
      <c r="BQ152" s="22">
        <v>13835.7696</v>
      </c>
      <c r="BR152" s="11">
        <v>2280</v>
      </c>
      <c r="BS152" s="11">
        <v>570</v>
      </c>
      <c r="BT152" s="11">
        <v>0.237754126814577</v>
      </c>
    </row>
    <row r="153" spans="1:72" s="1" customFormat="1" hidden="1" x14ac:dyDescent="0.25">
      <c r="A153" s="1">
        <v>1117</v>
      </c>
      <c r="B153" s="22">
        <v>412.043304721217</v>
      </c>
      <c r="C153" s="22">
        <v>1402.2</v>
      </c>
      <c r="D153" s="11">
        <v>3000</v>
      </c>
      <c r="E153" s="11">
        <v>12000</v>
      </c>
      <c r="F153" s="11">
        <v>0</v>
      </c>
      <c r="G153" s="11">
        <v>0</v>
      </c>
      <c r="H153" s="12">
        <f>SUM(BG153:BI153)/(BK153*1000000)</f>
        <v>1</v>
      </c>
      <c r="I153" s="13">
        <v>61.518264840182603</v>
      </c>
      <c r="J153" s="20">
        <v>66.447376734526202</v>
      </c>
      <c r="K153" s="18">
        <f>(P153*BG153+U153*BH153+AP153*BI153+AN153*BJ153)/(BK153*(1000000))</f>
        <v>66.692684283650209</v>
      </c>
      <c r="L153" s="18">
        <f>(T153*BG153+Y153*BH153+AT153*BI153+AO153*BJ153)/(BK153*(1000000))</f>
        <v>82.509496833938641</v>
      </c>
      <c r="M153" s="18">
        <f>L153/K153</f>
        <v>1.2371596333267687</v>
      </c>
      <c r="N153" s="18">
        <f>J153*M153</f>
        <v>82.206012236412093</v>
      </c>
      <c r="O153" s="13">
        <v>79.460206809233597</v>
      </c>
      <c r="P153" s="20">
        <v>63.710726583944201</v>
      </c>
      <c r="Q153" s="20">
        <f>P153-S153</f>
        <v>58.954127147178298</v>
      </c>
      <c r="R153" s="18">
        <f>Q153*solar_capex_adj</f>
        <v>78.605502862904387</v>
      </c>
      <c r="S153" s="20">
        <v>4.756599436765903</v>
      </c>
      <c r="T153" s="18">
        <f>R153+S153</f>
        <v>83.362102299670283</v>
      </c>
      <c r="U153" s="20">
        <v>31.208714648206499</v>
      </c>
      <c r="V153" s="20">
        <f>U153-X153</f>
        <v>25.877887762566498</v>
      </c>
      <c r="W153" s="18">
        <f>V153*wind_capex_adj</f>
        <v>43.129812937610829</v>
      </c>
      <c r="X153" s="20">
        <v>5.3308268856400005</v>
      </c>
      <c r="Y153" s="18">
        <f>W153+X153</f>
        <v>48.46063982325083</v>
      </c>
      <c r="Z153" s="20">
        <v>0</v>
      </c>
      <c r="AA153" s="20">
        <f>Z153-AC153-AD153</f>
        <v>0</v>
      </c>
      <c r="AB153" s="18">
        <f>AA153*hdgt_capex_adj</f>
        <v>0</v>
      </c>
      <c r="AC153" s="20">
        <v>0</v>
      </c>
      <c r="AD153" s="20">
        <v>0</v>
      </c>
      <c r="AE153" s="18">
        <f>AD153*fuel_adj</f>
        <v>0</v>
      </c>
      <c r="AF153" s="18">
        <f>AB153+AC153+AE153</f>
        <v>0</v>
      </c>
      <c r="AG153" s="20">
        <v>0</v>
      </c>
      <c r="AH153" s="20">
        <f>AG153-AJ153-AK153</f>
        <v>0</v>
      </c>
      <c r="AI153" s="18">
        <f>AH153*aero_capex_adj</f>
        <v>0</v>
      </c>
      <c r="AJ153" s="20">
        <v>0</v>
      </c>
      <c r="AK153" s="20">
        <v>0</v>
      </c>
      <c r="AL153" s="18">
        <f>AK153*fuel_adj</f>
        <v>0</v>
      </c>
      <c r="AM153" s="18">
        <f>AI153+AJ153+AL153</f>
        <v>0</v>
      </c>
      <c r="AN153" s="18">
        <f>IF(F153=0, 0, IF(F153=3, Z153, (Z153*F153*384+AG153*G153*32)/(F153*384+G153*32)))</f>
        <v>0</v>
      </c>
      <c r="AO153" s="18">
        <f>IF(F153=0, 0, IF(F153=3, AF153, (AF153*F153*384+AM153*G153*32)/(F153*384+G153*32)))</f>
        <v>0</v>
      </c>
      <c r="AP153" s="20">
        <v>358.01609648376899</v>
      </c>
      <c r="AQ153" s="20">
        <f>AP153-AS153</f>
        <v>290.53696915793898</v>
      </c>
      <c r="AR153" s="18">
        <f>AQ153*bess_capex_adj</f>
        <v>290.53696915793898</v>
      </c>
      <c r="AS153" s="20">
        <v>67.479127325830007</v>
      </c>
      <c r="AT153" s="18">
        <f>AR153+AS153</f>
        <v>358.01609648376899</v>
      </c>
      <c r="AU153" s="20">
        <v>5055.4710557114404</v>
      </c>
      <c r="AV153" s="20"/>
      <c r="AW153" s="20">
        <v>496.13222547355099</v>
      </c>
      <c r="AX153" s="18">
        <f>AW153*solar_capex_adj</f>
        <v>661.50963396473458</v>
      </c>
      <c r="AY153" s="20">
        <v>1688.3579919583799</v>
      </c>
      <c r="AZ153" s="18">
        <f>AY153*wind_capex_adj</f>
        <v>2813.9299865972998</v>
      </c>
      <c r="BA153" s="20">
        <v>0</v>
      </c>
      <c r="BB153" s="18">
        <f>BA153*hdgt_capex_adj</f>
        <v>0</v>
      </c>
      <c r="BC153" s="20">
        <v>0</v>
      </c>
      <c r="BD153" s="18">
        <f>BC153*aero_capex_adj</f>
        <v>0</v>
      </c>
      <c r="BE153" s="20">
        <v>2870.9808382794999</v>
      </c>
      <c r="BF153" s="18">
        <f>BE153*bess_capex_adj</f>
        <v>2870.9808382794999</v>
      </c>
      <c r="BG153" s="11">
        <v>740962159.18037999</v>
      </c>
      <c r="BH153" s="11">
        <v>5537665138.5932102</v>
      </c>
      <c r="BI153" s="11">
        <v>682086818.71526694</v>
      </c>
      <c r="BJ153" s="11">
        <v>0</v>
      </c>
      <c r="BK153" s="11">
        <f>SUM(BG153:BJ153)/1000000</f>
        <v>6960.7141164888571</v>
      </c>
      <c r="BL153" s="11">
        <v>1.6719448555816201</v>
      </c>
      <c r="BM153" s="13">
        <f>0.815*BJ153/(BK153*1000)</f>
        <v>0</v>
      </c>
      <c r="BN153" s="22">
        <v>556.25846137364397</v>
      </c>
      <c r="BO153" s="11">
        <v>369</v>
      </c>
      <c r="BP153" s="11">
        <v>9120</v>
      </c>
      <c r="BQ153" s="22">
        <v>13835.7696</v>
      </c>
      <c r="BR153" s="11">
        <v>2280</v>
      </c>
      <c r="BS153" s="11">
        <v>570</v>
      </c>
      <c r="BT153" s="11">
        <v>0.14164876953585001</v>
      </c>
    </row>
    <row r="154" spans="1:72" s="1" customFormat="1" hidden="1" x14ac:dyDescent="0.25">
      <c r="A154" s="1">
        <v>1131</v>
      </c>
      <c r="B154" s="22">
        <v>618.06495708182604</v>
      </c>
      <c r="C154" s="22">
        <v>1603.6</v>
      </c>
      <c r="D154" s="11">
        <v>3000</v>
      </c>
      <c r="E154" s="11">
        <v>12000</v>
      </c>
      <c r="F154" s="11">
        <v>0</v>
      </c>
      <c r="G154" s="11">
        <v>0</v>
      </c>
      <c r="H154" s="12">
        <f>SUM(BG154:BI154)/(BK154*1000000)</f>
        <v>1</v>
      </c>
      <c r="I154" s="13">
        <v>78.915525114155201</v>
      </c>
      <c r="J154" s="20">
        <v>65.472068132952302</v>
      </c>
      <c r="K154" s="18">
        <f>(P154*BG154+U154*BH154+AP154*BI154+AN154*BJ154)/(BK154*(1000000))</f>
        <v>65.506118573873977</v>
      </c>
      <c r="L154" s="18">
        <f>(T154*BG154+Y154*BH154+AT154*BI154+AO154*BJ154)/(BK154*(1000000))</f>
        <v>82.313119713665046</v>
      </c>
      <c r="M154" s="18">
        <f>L154/K154</f>
        <v>1.2565714700503452</v>
      </c>
      <c r="N154" s="18">
        <f>J154*M154</f>
        <v>82.270332901060229</v>
      </c>
      <c r="O154" s="13">
        <v>88.909069721239305</v>
      </c>
      <c r="P154" s="20">
        <v>70.803891410651502</v>
      </c>
      <c r="Q154" s="20">
        <f>P154-S154</f>
        <v>65.511829195631805</v>
      </c>
      <c r="R154" s="18">
        <f>Q154*solar_capex_adj</f>
        <v>87.349105594175739</v>
      </c>
      <c r="S154" s="20">
        <v>5.2920622150196976</v>
      </c>
      <c r="T154" s="18">
        <f>R154+S154</f>
        <v>92.641167809195437</v>
      </c>
      <c r="U154" s="20">
        <v>33.9380479099325</v>
      </c>
      <c r="V154" s="20">
        <f>U154-X154</f>
        <v>28.135228554124701</v>
      </c>
      <c r="W154" s="18">
        <f>V154*wind_capex_adj</f>
        <v>46.892047590207838</v>
      </c>
      <c r="X154" s="20">
        <v>5.8028193558077987</v>
      </c>
      <c r="Y154" s="18">
        <f>W154+X154</f>
        <v>52.694866946015637</v>
      </c>
      <c r="Z154" s="20">
        <v>0</v>
      </c>
      <c r="AA154" s="20">
        <f>Z154-AC154-AD154</f>
        <v>0</v>
      </c>
      <c r="AB154" s="18">
        <f>AA154*hdgt_capex_adj</f>
        <v>0</v>
      </c>
      <c r="AC154" s="20">
        <v>0</v>
      </c>
      <c r="AD154" s="20">
        <v>0</v>
      </c>
      <c r="AE154" s="18">
        <f>AD154*fuel_adj</f>
        <v>0</v>
      </c>
      <c r="AF154" s="18">
        <f>AB154+AC154+AE154</f>
        <v>0</v>
      </c>
      <c r="AG154" s="20">
        <v>0</v>
      </c>
      <c r="AH154" s="20">
        <f>AG154-AJ154-AK154</f>
        <v>0</v>
      </c>
      <c r="AI154" s="18">
        <f>AH154*aero_capex_adj</f>
        <v>0</v>
      </c>
      <c r="AJ154" s="20">
        <v>0</v>
      </c>
      <c r="AK154" s="20">
        <v>0</v>
      </c>
      <c r="AL154" s="18">
        <f>AK154*fuel_adj</f>
        <v>0</v>
      </c>
      <c r="AM154" s="18">
        <f>AI154+AJ154+AL154</f>
        <v>0</v>
      </c>
      <c r="AN154" s="18">
        <f>IF(F154=0, 0, IF(F154=3, Z154, (Z154*F154*384+AG154*G154*32)/(F154*384+G154*32)))</f>
        <v>0</v>
      </c>
      <c r="AO154" s="18">
        <f>IF(F154=0, 0, IF(F154=3, AF154, (AF154*F154*384+AM154*G154*32)/(F154*384+G154*32)))</f>
        <v>0</v>
      </c>
      <c r="AP154" s="20">
        <v>248.80471493101101</v>
      </c>
      <c r="AQ154" s="20">
        <f>AP154-AS154</f>
        <v>201.910015835287</v>
      </c>
      <c r="AR154" s="18">
        <f>AQ154*bess_capex_adj</f>
        <v>201.910015835287</v>
      </c>
      <c r="AS154" s="20">
        <v>46.894699095724008</v>
      </c>
      <c r="AT154" s="18">
        <f>AR154+AS154</f>
        <v>248.80471493101101</v>
      </c>
      <c r="AU154" s="20">
        <v>5539.3655688315603</v>
      </c>
      <c r="AV154" s="20"/>
      <c r="AW154" s="20">
        <v>743.30293359069299</v>
      </c>
      <c r="AX154" s="18">
        <f>AW154*solar_capex_adj</f>
        <v>991.07057812092398</v>
      </c>
      <c r="AY154" s="20">
        <v>1928.5361039296499</v>
      </c>
      <c r="AZ154" s="18">
        <f>AY154*wind_capex_adj</f>
        <v>3214.22683988275</v>
      </c>
      <c r="BA154" s="20">
        <v>0</v>
      </c>
      <c r="BB154" s="18">
        <f>BA154*hdgt_capex_adj</f>
        <v>0</v>
      </c>
      <c r="BC154" s="20">
        <v>0</v>
      </c>
      <c r="BD154" s="18">
        <f>BC154*aero_capex_adj</f>
        <v>0</v>
      </c>
      <c r="BE154" s="20">
        <v>2867.52653131121</v>
      </c>
      <c r="BF154" s="18">
        <f>BE154*bess_capex_adj</f>
        <v>2867.52653131121</v>
      </c>
      <c r="BG154" s="11">
        <v>996539223.93981898</v>
      </c>
      <c r="BH154" s="11">
        <v>5818605220.9053497</v>
      </c>
      <c r="BI154" s="11">
        <v>973290062.73539197</v>
      </c>
      <c r="BJ154" s="11">
        <v>0</v>
      </c>
      <c r="BK154" s="11">
        <f>SUM(BG154:BJ154)/1000000</f>
        <v>7788.4345075805604</v>
      </c>
      <c r="BL154" s="11">
        <v>7.70910572741069</v>
      </c>
      <c r="BM154" s="13">
        <f>0.815*BJ154/(BK154*1000)</f>
        <v>0</v>
      </c>
      <c r="BN154" s="22">
        <v>834.38769206046595</v>
      </c>
      <c r="BO154" s="11">
        <v>422</v>
      </c>
      <c r="BP154" s="11">
        <v>9120</v>
      </c>
      <c r="BQ154" s="22">
        <v>13835.7696</v>
      </c>
      <c r="BR154" s="11">
        <v>2280</v>
      </c>
      <c r="BS154" s="11">
        <v>570</v>
      </c>
      <c r="BT154" s="11">
        <v>0.20254782746007799</v>
      </c>
    </row>
    <row r="155" spans="1:72" s="1" customFormat="1" hidden="1" x14ac:dyDescent="0.25">
      <c r="A155" s="1">
        <v>28</v>
      </c>
      <c r="B155" s="24">
        <v>2472.2598283273001</v>
      </c>
      <c r="C155" s="24">
        <v>1200.8</v>
      </c>
      <c r="D155" s="1">
        <v>1000</v>
      </c>
      <c r="E155" s="1">
        <v>4000</v>
      </c>
      <c r="F155" s="1">
        <v>0</v>
      </c>
      <c r="G155" s="1">
        <v>0</v>
      </c>
      <c r="H155" s="2">
        <f>SUM(BG155:BI155)/(BK155*1000000)</f>
        <v>1</v>
      </c>
      <c r="I155" s="3">
        <v>86.289954337899502</v>
      </c>
      <c r="J155" s="18">
        <v>61.968172776271601</v>
      </c>
      <c r="K155" s="18">
        <f>(P155*BG155+U155*BH155+AP155*BI155+AN155*BJ155)/(BK155*(1000000))</f>
        <v>62.153022980735692</v>
      </c>
      <c r="L155" s="18">
        <f>(T155*BG155+Y155*BH155+AT155*BI155+AO155*BJ155)/(BK155*(1000000))</f>
        <v>82.643762379461947</v>
      </c>
      <c r="M155" s="18">
        <f>L155/K155</f>
        <v>1.3296821042007458</v>
      </c>
      <c r="N155" s="18">
        <f>J155*M155</f>
        <v>82.397970370628201</v>
      </c>
      <c r="O155" s="3">
        <v>92.612639662459202</v>
      </c>
      <c r="P155" s="18">
        <v>133.13851154164001</v>
      </c>
      <c r="Q155" s="18">
        <f>P155-S155</f>
        <v>123.180732527635</v>
      </c>
      <c r="R155" s="18">
        <f>Q155*solar_capex_adj</f>
        <v>164.24097670351333</v>
      </c>
      <c r="S155" s="18">
        <v>9.9577790140050126</v>
      </c>
      <c r="T155" s="18">
        <f>R155+S155</f>
        <v>174.19875571751834</v>
      </c>
      <c r="U155" s="18">
        <v>28.698827383984401</v>
      </c>
      <c r="V155" s="18">
        <f>U155-X155</f>
        <v>23.788877683645399</v>
      </c>
      <c r="W155" s="18">
        <f>V155*wind_capex_adj</f>
        <v>39.648129472742333</v>
      </c>
      <c r="X155" s="18">
        <v>4.909949700339002</v>
      </c>
      <c r="Y155" s="18">
        <f>W155+X155</f>
        <v>44.558079173081339</v>
      </c>
      <c r="Z155" s="18">
        <v>0</v>
      </c>
      <c r="AA155" s="18">
        <f>Z155-AC155-AD155</f>
        <v>0</v>
      </c>
      <c r="AB155" s="18">
        <f>AA155*hdgt_capex_adj</f>
        <v>0</v>
      </c>
      <c r="AC155" s="18">
        <v>0</v>
      </c>
      <c r="AD155" s="18">
        <v>0</v>
      </c>
      <c r="AE155" s="18">
        <f>AD155*fuel_adj</f>
        <v>0</v>
      </c>
      <c r="AF155" s="18">
        <f>AB155+AC155+AE155</f>
        <v>0</v>
      </c>
      <c r="AG155" s="18">
        <v>0</v>
      </c>
      <c r="AH155" s="18">
        <f>AG155-AJ155-AK155</f>
        <v>0</v>
      </c>
      <c r="AI155" s="18">
        <f>AH155*aero_capex_adj</f>
        <v>0</v>
      </c>
      <c r="AJ155" s="18">
        <v>0</v>
      </c>
      <c r="AK155" s="18">
        <v>0</v>
      </c>
      <c r="AL155" s="18">
        <f>AK155*fuel_adj</f>
        <v>0</v>
      </c>
      <c r="AM155" s="18">
        <f>AI155+AJ155+AL155</f>
        <v>0</v>
      </c>
      <c r="AN155" s="18">
        <f>IF(F155=0, 0, IF(F155=3, Z155, (Z155*F155*384+AG155*G155*32)/(F155*384+G155*32)))</f>
        <v>0</v>
      </c>
      <c r="AO155" s="18">
        <f>IF(F155=0, 0, IF(F155=3, AF155, (AF155*F155*384+AM155*G155*32)/(F155*384+G155*32)))</f>
        <v>0</v>
      </c>
      <c r="AP155" s="18">
        <v>90.987319035481903</v>
      </c>
      <c r="AQ155" s="18">
        <f>AP155-AS155</f>
        <v>73.749753902502405</v>
      </c>
      <c r="AR155" s="18">
        <f>AQ155*bess_capex_adj</f>
        <v>73.749753902502405</v>
      </c>
      <c r="AS155" s="18">
        <v>17.237565132979498</v>
      </c>
      <c r="AT155" s="18">
        <f>AR155+AS155</f>
        <v>90.987319035481903</v>
      </c>
      <c r="AU155" s="18">
        <v>5367.5628772435102</v>
      </c>
      <c r="AV155" s="18"/>
      <c r="AW155" s="18">
        <v>2971.0595181684898</v>
      </c>
      <c r="AX155" s="18">
        <f>AW155*solar_capex_adj</f>
        <v>3961.4126908913195</v>
      </c>
      <c r="AY155" s="18">
        <v>1443.0717307858899</v>
      </c>
      <c r="AZ155" s="18">
        <f>AY155*wind_capex_adj</f>
        <v>2405.1195513098169</v>
      </c>
      <c r="BA155" s="18">
        <v>0</v>
      </c>
      <c r="BB155" s="18">
        <f>BA155*hdgt_capex_adj</f>
        <v>0</v>
      </c>
      <c r="BC155" s="18">
        <v>0</v>
      </c>
      <c r="BD155" s="18">
        <f>BC155*aero_capex_adj</f>
        <v>0</v>
      </c>
      <c r="BE155" s="18">
        <v>953.43162828913</v>
      </c>
      <c r="BF155" s="18">
        <f>BE155*bess_capex_adj</f>
        <v>953.43162828913</v>
      </c>
      <c r="BG155" s="1">
        <v>2059727389.4417601</v>
      </c>
      <c r="BH155" s="1">
        <v>5149406782.6781397</v>
      </c>
      <c r="BI155" s="1">
        <v>903733062.31152201</v>
      </c>
      <c r="BJ155" s="1">
        <v>0</v>
      </c>
      <c r="BK155" s="1">
        <f>SUM(BG155:BJ155)/1000000</f>
        <v>8112.8672344314209</v>
      </c>
      <c r="BL155" s="1">
        <v>28.8237962390333</v>
      </c>
      <c r="BM155" s="3">
        <f>0.815*BJ155/(BK155*1000)</f>
        <v>0</v>
      </c>
      <c r="BN155" s="24">
        <v>3337.5507682418602</v>
      </c>
      <c r="BO155" s="1">
        <v>316</v>
      </c>
      <c r="BP155" s="1">
        <v>3040</v>
      </c>
      <c r="BQ155" s="24">
        <v>4611.9232000000002</v>
      </c>
      <c r="BR155" s="1">
        <v>760</v>
      </c>
      <c r="BS155" s="1">
        <v>190</v>
      </c>
      <c r="BT155" s="1">
        <v>0.55954377058194804</v>
      </c>
    </row>
    <row r="156" spans="1:72" s="1" customFormat="1" hidden="1" x14ac:dyDescent="0.25">
      <c r="A156" s="1">
        <v>620</v>
      </c>
      <c r="B156" s="25">
        <v>2266.2381759666901</v>
      </c>
      <c r="C156" s="25">
        <v>801.8</v>
      </c>
      <c r="D156" s="8">
        <v>2000</v>
      </c>
      <c r="E156" s="8">
        <v>8000</v>
      </c>
      <c r="F156" s="8">
        <v>0</v>
      </c>
      <c r="G156" s="8">
        <v>0</v>
      </c>
      <c r="H156" s="9">
        <f>SUM(BG156:BI156)/(BK156*1000000)</f>
        <v>1</v>
      </c>
      <c r="I156" s="10">
        <v>79.406392694063896</v>
      </c>
      <c r="J156" s="19">
        <v>65.753307443367206</v>
      </c>
      <c r="K156" s="18">
        <f>(P156*BG156+U156*BH156+AP156*BI156+AN156*BJ156)/(BK156*(1000000))</f>
        <v>66.031038710945296</v>
      </c>
      <c r="L156" s="18">
        <f>(T156*BG156+Y156*BH156+AT156*BI156+AO156*BJ156)/(BK156*(1000000))</f>
        <v>82.805091067343412</v>
      </c>
      <c r="M156" s="18">
        <f>L156/K156</f>
        <v>1.2540328409769155</v>
      </c>
      <c r="N156" s="18">
        <f>J156*M156</f>
        <v>82.45680693683434</v>
      </c>
      <c r="O156" s="10">
        <v>89.936229428888893</v>
      </c>
      <c r="P156" s="19">
        <v>98.5232675925065</v>
      </c>
      <c r="Q156" s="19">
        <f>P156-S156</f>
        <v>91.154862060058903</v>
      </c>
      <c r="R156" s="18">
        <f>Q156*solar_capex_adj</f>
        <v>121.53981608007854</v>
      </c>
      <c r="S156" s="19">
        <v>7.3684055324475963</v>
      </c>
      <c r="T156" s="18">
        <f>R156+S156</f>
        <v>128.90822161252612</v>
      </c>
      <c r="U156" s="19">
        <v>28.044307709124801</v>
      </c>
      <c r="V156" s="19">
        <f>U156-X156</f>
        <v>23.246575029855201</v>
      </c>
      <c r="W156" s="18">
        <f>V156*wind_capex_adj</f>
        <v>38.744291716425337</v>
      </c>
      <c r="X156" s="19">
        <v>4.7977326792696005</v>
      </c>
      <c r="Y156" s="18">
        <f>W156+X156</f>
        <v>43.542024395694938</v>
      </c>
      <c r="Z156" s="19">
        <v>0</v>
      </c>
      <c r="AA156" s="19">
        <f>Z156-AC156-AD156</f>
        <v>0</v>
      </c>
      <c r="AB156" s="18">
        <f>AA156*hdgt_capex_adj</f>
        <v>0</v>
      </c>
      <c r="AC156" s="19">
        <v>0</v>
      </c>
      <c r="AD156" s="19">
        <v>0</v>
      </c>
      <c r="AE156" s="18">
        <f>AD156*fuel_adj</f>
        <v>0</v>
      </c>
      <c r="AF156" s="18">
        <f>AB156+AC156+AE156</f>
        <v>0</v>
      </c>
      <c r="AG156" s="19">
        <v>0</v>
      </c>
      <c r="AH156" s="19">
        <f>AG156-AJ156-AK156</f>
        <v>0</v>
      </c>
      <c r="AI156" s="18">
        <f>AH156*aero_capex_adj</f>
        <v>0</v>
      </c>
      <c r="AJ156" s="19">
        <v>0</v>
      </c>
      <c r="AK156" s="19">
        <v>0</v>
      </c>
      <c r="AL156" s="18">
        <f>AK156*fuel_adj</f>
        <v>0</v>
      </c>
      <c r="AM156" s="18">
        <f>AI156+AJ156+AL156</f>
        <v>0</v>
      </c>
      <c r="AN156" s="18">
        <f>IF(F156=0, 0, IF(F156=3, Z156, (Z156*F156*384+AG156*G156*32)/(F156*384+G156*32)))</f>
        <v>0</v>
      </c>
      <c r="AO156" s="18">
        <f>IF(F156=0, 0, IF(F156=3, AF156, (AF156*F156*384+AM156*G156*32)/(F156*384+G156*32)))</f>
        <v>0</v>
      </c>
      <c r="AP156" s="19">
        <v>94.102040946075604</v>
      </c>
      <c r="AQ156" s="19">
        <f>AP156-AS156</f>
        <v>76.710065582668904</v>
      </c>
      <c r="AR156" s="18">
        <f>AQ156*bess_capex_adj</f>
        <v>76.710065582668904</v>
      </c>
      <c r="AS156" s="19">
        <v>17.391975363406701</v>
      </c>
      <c r="AT156" s="18">
        <f>AR156+AS156</f>
        <v>94.102040946075604</v>
      </c>
      <c r="AU156" s="19">
        <v>5595.6323313408502</v>
      </c>
      <c r="AV156" s="19"/>
      <c r="AW156" s="19">
        <v>2723.6344012053801</v>
      </c>
      <c r="AX156" s="18">
        <f>AW156*solar_capex_adj</f>
        <v>3631.5125349405066</v>
      </c>
      <c r="AY156" s="19">
        <v>963.62778018905101</v>
      </c>
      <c r="AZ156" s="18">
        <f>AY156*wind_capex_adj</f>
        <v>1606.0463003150851</v>
      </c>
      <c r="BA156" s="19">
        <v>0</v>
      </c>
      <c r="BB156" s="18">
        <f>BA156*hdgt_capex_adj</f>
        <v>0</v>
      </c>
      <c r="BC156" s="19">
        <v>0</v>
      </c>
      <c r="BD156" s="18">
        <f>BC156*aero_capex_adj</f>
        <v>0</v>
      </c>
      <c r="BE156" s="19">
        <v>1908.37014994642</v>
      </c>
      <c r="BF156" s="18">
        <f>BE156*bess_capex_adj</f>
        <v>1908.37014994642</v>
      </c>
      <c r="BG156" s="8">
        <v>2554500345.01436</v>
      </c>
      <c r="BH156" s="8">
        <v>3518876324.2133899</v>
      </c>
      <c r="BI156" s="8">
        <v>1805037028.7429099</v>
      </c>
      <c r="BJ156" s="8">
        <v>0</v>
      </c>
      <c r="BK156" s="8">
        <f>SUM(BG156:BJ156)/1000000</f>
        <v>7878.4136979706591</v>
      </c>
      <c r="BL156" s="8">
        <v>12.593827648075001</v>
      </c>
      <c r="BM156" s="10">
        <f>0.815*BJ156/(BK156*1000)</f>
        <v>0</v>
      </c>
      <c r="BN156" s="25">
        <v>3059.4215375550398</v>
      </c>
      <c r="BO156" s="8">
        <v>211</v>
      </c>
      <c r="BP156" s="8">
        <v>6080</v>
      </c>
      <c r="BQ156" s="25">
        <v>9223.8464000000004</v>
      </c>
      <c r="BR156" s="8">
        <v>1520</v>
      </c>
      <c r="BS156" s="8">
        <v>380</v>
      </c>
      <c r="BT156" s="8">
        <v>0.55809561157985699</v>
      </c>
    </row>
    <row r="157" spans="1:72" s="1" customFormat="1" hidden="1" x14ac:dyDescent="0.25">
      <c r="A157" s="1">
        <v>53</v>
      </c>
      <c r="B157" s="24">
        <v>2060.21652360608</v>
      </c>
      <c r="C157" s="24">
        <v>1603.6</v>
      </c>
      <c r="D157" s="1">
        <v>1000</v>
      </c>
      <c r="E157" s="1">
        <v>4000</v>
      </c>
      <c r="F157" s="1">
        <v>0</v>
      </c>
      <c r="G157" s="1">
        <v>0</v>
      </c>
      <c r="H157" s="2">
        <f>SUM(BG157:BI157)/(BK157*1000000)</f>
        <v>1</v>
      </c>
      <c r="I157" s="3">
        <v>90.958904109589</v>
      </c>
      <c r="J157" s="18">
        <v>60.889238217504101</v>
      </c>
      <c r="K157" s="18">
        <f>(P157*BG157+U157*BH157+AP157*BI157+AN157*BJ157)/(BK157*(1000000))</f>
        <v>61.078624354980988</v>
      </c>
      <c r="L157" s="18">
        <f>(T157*BG157+Y157*BH157+AT157*BI157+AO157*BJ157)/(BK157*(1000000))</f>
        <v>82.724890424694962</v>
      </c>
      <c r="M157" s="18">
        <f>L157/K157</f>
        <v>1.3544000261680536</v>
      </c>
      <c r="N157" s="18">
        <f>J157*M157</f>
        <v>82.468385835140396</v>
      </c>
      <c r="O157" s="3">
        <v>94.728600682006103</v>
      </c>
      <c r="P157" s="18">
        <v>132.884621204345</v>
      </c>
      <c r="Q157" s="18">
        <f>P157-S157</f>
        <v>122.946027317649</v>
      </c>
      <c r="R157" s="18">
        <f>Q157*solar_capex_adj</f>
        <v>163.92803642353198</v>
      </c>
      <c r="S157" s="18">
        <v>9.9385938866959975</v>
      </c>
      <c r="T157" s="18">
        <f>R157+S157</f>
        <v>173.86663031022798</v>
      </c>
      <c r="U157" s="18">
        <v>33.904865945451597</v>
      </c>
      <c r="V157" s="18">
        <f>U157-X157</f>
        <v>28.1043416636751</v>
      </c>
      <c r="W157" s="18">
        <f>V157*wind_capex_adj</f>
        <v>46.840569439458505</v>
      </c>
      <c r="X157" s="18">
        <v>5.8005242817764966</v>
      </c>
      <c r="Y157" s="18">
        <f>W157+X157</f>
        <v>52.641093721235002</v>
      </c>
      <c r="Z157" s="18">
        <v>0</v>
      </c>
      <c r="AA157" s="18">
        <f>Z157-AC157-AD157</f>
        <v>0</v>
      </c>
      <c r="AB157" s="18">
        <f>AA157*hdgt_capex_adj</f>
        <v>0</v>
      </c>
      <c r="AC157" s="18">
        <v>0</v>
      </c>
      <c r="AD157" s="18">
        <v>0</v>
      </c>
      <c r="AE157" s="18">
        <f>AD157*fuel_adj</f>
        <v>0</v>
      </c>
      <c r="AF157" s="18">
        <f>AB157+AC157+AE157</f>
        <v>0</v>
      </c>
      <c r="AG157" s="18">
        <v>0</v>
      </c>
      <c r="AH157" s="18">
        <f>AG157-AJ157-AK157</f>
        <v>0</v>
      </c>
      <c r="AI157" s="18">
        <f>AH157*aero_capex_adj</f>
        <v>0</v>
      </c>
      <c r="AJ157" s="18">
        <v>0</v>
      </c>
      <c r="AK157" s="18">
        <v>0</v>
      </c>
      <c r="AL157" s="18">
        <f>AK157*fuel_adj</f>
        <v>0</v>
      </c>
      <c r="AM157" s="18">
        <f>AI157+AJ157+AL157</f>
        <v>0</v>
      </c>
      <c r="AN157" s="18">
        <f>IF(F157=0, 0, IF(F157=3, Z157, (Z157*F157*384+AG157*G157*32)/(F157*384+G157*32)))</f>
        <v>0</v>
      </c>
      <c r="AO157" s="18">
        <f>IF(F157=0, 0, IF(F157=3, AF157, (AF157*F157*384+AM157*G157*32)/(F157*384+G157*32)))</f>
        <v>0</v>
      </c>
      <c r="AP157" s="18">
        <v>106.804964479238</v>
      </c>
      <c r="AQ157" s="18">
        <f>AP157-AS157</f>
        <v>86.267895051825803</v>
      </c>
      <c r="AR157" s="18">
        <f>AQ157*bess_capex_adj</f>
        <v>86.267895051825803</v>
      </c>
      <c r="AS157" s="18">
        <v>20.537069427412192</v>
      </c>
      <c r="AT157" s="18">
        <f>AR157+AS157</f>
        <v>106.804964479238</v>
      </c>
      <c r="AU157" s="18">
        <v>5356.5688320598501</v>
      </c>
      <c r="AV157" s="18"/>
      <c r="AW157" s="18">
        <v>2475.9357066183502</v>
      </c>
      <c r="AX157" s="18">
        <f>AW157*solar_capex_adj</f>
        <v>3301.2476088244666</v>
      </c>
      <c r="AY157" s="18">
        <v>1927.1811742309501</v>
      </c>
      <c r="AZ157" s="18">
        <f>AY157*wind_capex_adj</f>
        <v>3211.9686237182505</v>
      </c>
      <c r="BA157" s="18">
        <v>0</v>
      </c>
      <c r="BB157" s="18">
        <f>BA157*hdgt_capex_adj</f>
        <v>0</v>
      </c>
      <c r="BC157" s="18">
        <v>0</v>
      </c>
      <c r="BD157" s="18">
        <f>BC157*aero_capex_adj</f>
        <v>0</v>
      </c>
      <c r="BE157" s="18">
        <v>953.45195121054405</v>
      </c>
      <c r="BF157" s="18">
        <f>BE157*bess_capex_adj</f>
        <v>953.45195121054405</v>
      </c>
      <c r="BG157" s="1">
        <v>1721783247.0982001</v>
      </c>
      <c r="BH157" s="1">
        <v>5820993421.7530298</v>
      </c>
      <c r="BI157" s="1">
        <v>755448750.89249897</v>
      </c>
      <c r="BJ157" s="1">
        <v>0</v>
      </c>
      <c r="BK157" s="1">
        <f>SUM(BG157:BJ157)/1000000</f>
        <v>8298.2254197437287</v>
      </c>
      <c r="BL157" s="1">
        <v>31.632384517330799</v>
      </c>
      <c r="BM157" s="3">
        <f>0.815*BJ157/(BK157*1000)</f>
        <v>0</v>
      </c>
      <c r="BN157" s="24">
        <v>2781.2923068682198</v>
      </c>
      <c r="BO157" s="1">
        <v>422</v>
      </c>
      <c r="BP157" s="1">
        <v>3040</v>
      </c>
      <c r="BQ157" s="24">
        <v>4611.9232000000002</v>
      </c>
      <c r="BR157" s="1">
        <v>760</v>
      </c>
      <c r="BS157" s="1">
        <v>190</v>
      </c>
      <c r="BT157" s="1">
        <v>0.468167593588313</v>
      </c>
    </row>
    <row r="158" spans="1:72" s="1" customFormat="1" hidden="1" x14ac:dyDescent="0.25">
      <c r="A158" s="1">
        <v>636</v>
      </c>
      <c r="B158" s="25">
        <v>2266.2381759666901</v>
      </c>
      <c r="C158" s="25">
        <v>600.4</v>
      </c>
      <c r="D158" s="8">
        <v>2000</v>
      </c>
      <c r="E158" s="8">
        <v>8000</v>
      </c>
      <c r="F158" s="8">
        <v>0</v>
      </c>
      <c r="G158" s="8">
        <v>0</v>
      </c>
      <c r="H158" s="9">
        <f>SUM(BG158:BI158)/(BK158*1000000)</f>
        <v>1</v>
      </c>
      <c r="I158" s="10">
        <v>71.780821917808197</v>
      </c>
      <c r="J158" s="19">
        <v>66.864545145069101</v>
      </c>
      <c r="K158" s="18">
        <f>(P158*BG158+U158*BH158+AP158*BI158+AN158*BJ158)/(BK158*(1000000))</f>
        <v>67.16080348240115</v>
      </c>
      <c r="L158" s="18">
        <f>(T158*BG158+Y158*BH158+AT158*BI158+AO158*BJ158)/(BK158*(1000000))</f>
        <v>83.173828631184293</v>
      </c>
      <c r="M158" s="18">
        <f>L158/K158</f>
        <v>1.2384281354373494</v>
      </c>
      <c r="N158" s="18">
        <f>J158*M158</f>
        <v>82.806933970874397</v>
      </c>
      <c r="O158" s="10">
        <v>84.522296410541301</v>
      </c>
      <c r="P158" s="19">
        <v>89.905296297443002</v>
      </c>
      <c r="Q158" s="19">
        <f>P158-S158</f>
        <v>83.184478617180105</v>
      </c>
      <c r="R158" s="18">
        <f>Q158*solar_capex_adj</f>
        <v>110.91263815624013</v>
      </c>
      <c r="S158" s="19">
        <v>6.7208176802628969</v>
      </c>
      <c r="T158" s="18">
        <f>R158+S158</f>
        <v>117.63345583650303</v>
      </c>
      <c r="U158" s="19">
        <v>28.052173447573601</v>
      </c>
      <c r="V158" s="19">
        <f>U158-X158</f>
        <v>23.2550537870654</v>
      </c>
      <c r="W158" s="18">
        <f>V158*wind_capex_adj</f>
        <v>38.758422978442333</v>
      </c>
      <c r="X158" s="19">
        <v>4.7971196605082014</v>
      </c>
      <c r="Y158" s="18">
        <f>W158+X158</f>
        <v>43.555542638950534</v>
      </c>
      <c r="Z158" s="19">
        <v>0</v>
      </c>
      <c r="AA158" s="19">
        <f>Z158-AC158-AD158</f>
        <v>0</v>
      </c>
      <c r="AB158" s="18">
        <f>AA158*hdgt_capex_adj</f>
        <v>0</v>
      </c>
      <c r="AC158" s="19">
        <v>0</v>
      </c>
      <c r="AD158" s="19">
        <v>0</v>
      </c>
      <c r="AE158" s="18">
        <f>AD158*fuel_adj</f>
        <v>0</v>
      </c>
      <c r="AF158" s="18">
        <f>AB158+AC158+AE158</f>
        <v>0</v>
      </c>
      <c r="AG158" s="19">
        <v>0</v>
      </c>
      <c r="AH158" s="19">
        <f>AG158-AJ158-AK158</f>
        <v>0</v>
      </c>
      <c r="AI158" s="18">
        <f>AH158*aero_capex_adj</f>
        <v>0</v>
      </c>
      <c r="AJ158" s="19">
        <v>0</v>
      </c>
      <c r="AK158" s="19">
        <v>0</v>
      </c>
      <c r="AL158" s="18">
        <f>AK158*fuel_adj</f>
        <v>0</v>
      </c>
      <c r="AM158" s="18">
        <f>AI158+AJ158+AL158</f>
        <v>0</v>
      </c>
      <c r="AN158" s="18">
        <f>IF(F158=0, 0, IF(F158=3, Z158, (Z158*F158*384+AG158*G158*32)/(F158*384+G158*32)))</f>
        <v>0</v>
      </c>
      <c r="AO158" s="18">
        <f>IF(F158=0, 0, IF(F158=3, AF158, (AF158*F158*384+AM158*G158*32)/(F158*384+G158*32)))</f>
        <v>0</v>
      </c>
      <c r="AP158" s="19">
        <v>87.157831245957297</v>
      </c>
      <c r="AQ158" s="19">
        <f>AP158-AS158</f>
        <v>71.005301369608404</v>
      </c>
      <c r="AR158" s="18">
        <f>AQ158*bess_capex_adj</f>
        <v>71.005301369608404</v>
      </c>
      <c r="AS158" s="19">
        <v>16.152529876348893</v>
      </c>
      <c r="AT158" s="18">
        <f>AR158+AS158</f>
        <v>87.157831245957297</v>
      </c>
      <c r="AU158" s="19">
        <v>5356.2206458070696</v>
      </c>
      <c r="AV158" s="19"/>
      <c r="AW158" s="19">
        <v>2724.9759736076498</v>
      </c>
      <c r="AX158" s="18">
        <f>AW158*solar_capex_adj</f>
        <v>3633.3012981435331</v>
      </c>
      <c r="AY158" s="19">
        <v>721.934522110035</v>
      </c>
      <c r="AZ158" s="18">
        <f>AY158*wind_capex_adj</f>
        <v>1203.2242035167251</v>
      </c>
      <c r="BA158" s="19">
        <v>0</v>
      </c>
      <c r="BB158" s="18">
        <f>BA158*hdgt_capex_adj</f>
        <v>0</v>
      </c>
      <c r="BC158" s="19">
        <v>0</v>
      </c>
      <c r="BD158" s="18">
        <f>BC158*aero_capex_adj</f>
        <v>0</v>
      </c>
      <c r="BE158" s="19">
        <v>1909.3101500893699</v>
      </c>
      <c r="BF158" s="18">
        <f>BE158*bess_capex_adj</f>
        <v>1909.3101500893699</v>
      </c>
      <c r="BG158" s="8">
        <v>2802457008.6591802</v>
      </c>
      <c r="BH158" s="8">
        <v>2635292709.8501101</v>
      </c>
      <c r="BI158" s="8">
        <v>1966403447.0541201</v>
      </c>
      <c r="BJ158" s="8">
        <v>0</v>
      </c>
      <c r="BK158" s="8">
        <f>SUM(BG158:BJ158)/1000000</f>
        <v>7404.1531655634108</v>
      </c>
      <c r="BL158" s="8">
        <v>8.7088470141514698</v>
      </c>
      <c r="BM158" s="10">
        <f>0.815*BJ158/(BK158*1000)</f>
        <v>0</v>
      </c>
      <c r="BN158" s="25">
        <v>3059.4215375550398</v>
      </c>
      <c r="BO158" s="8">
        <v>158</v>
      </c>
      <c r="BP158" s="8">
        <v>6080</v>
      </c>
      <c r="BQ158" s="25">
        <v>9223.8464000000004</v>
      </c>
      <c r="BR158" s="8">
        <v>1520</v>
      </c>
      <c r="BS158" s="8">
        <v>380</v>
      </c>
      <c r="BT158" s="8">
        <v>0.60745208562333597</v>
      </c>
    </row>
    <row r="159" spans="1:72" s="1" customFormat="1" hidden="1" x14ac:dyDescent="0.25">
      <c r="A159" s="1">
        <v>1106</v>
      </c>
      <c r="B159" s="22">
        <v>1030.10826180304</v>
      </c>
      <c r="C159" s="22">
        <v>1200.8</v>
      </c>
      <c r="D159" s="11">
        <v>3000</v>
      </c>
      <c r="E159" s="11">
        <v>12000</v>
      </c>
      <c r="F159" s="11">
        <v>0</v>
      </c>
      <c r="G159" s="11">
        <v>0</v>
      </c>
      <c r="H159" s="12">
        <f>SUM(BG159:BI159)/(BK159*1000000)</f>
        <v>1</v>
      </c>
      <c r="I159" s="13">
        <v>70.285388127853807</v>
      </c>
      <c r="J159" s="20">
        <v>67.579052447230694</v>
      </c>
      <c r="K159" s="18">
        <f>(P159*BG159+U159*BH159+AP159*BI159+AN159*BJ159)/(BK159*(1000000))</f>
        <v>69.022085049286943</v>
      </c>
      <c r="L159" s="18">
        <f>(T159*BG159+Y159*BH159+AT159*BI159+AO159*BJ159)/(BK159*(1000000))</f>
        <v>84.622334633811917</v>
      </c>
      <c r="M159" s="18">
        <f>L159/K159</f>
        <v>1.2260182313151686</v>
      </c>
      <c r="N159" s="18">
        <f>J159*M159</f>
        <v>82.853150355308799</v>
      </c>
      <c r="O159" s="13">
        <v>86.005257816983601</v>
      </c>
      <c r="P159" s="20">
        <v>70.133929942944604</v>
      </c>
      <c r="Q159" s="20">
        <f>P159-S159</f>
        <v>64.891823705745196</v>
      </c>
      <c r="R159" s="18">
        <f>Q159*solar_capex_adj</f>
        <v>86.522431607660252</v>
      </c>
      <c r="S159" s="20">
        <v>5.2421062371994083</v>
      </c>
      <c r="T159" s="18">
        <f>R159+S159</f>
        <v>91.76453784485966</v>
      </c>
      <c r="U159" s="20">
        <v>28.736556430583601</v>
      </c>
      <c r="V159" s="20">
        <f>U159-X159</f>
        <v>23.823002539690702</v>
      </c>
      <c r="W159" s="18">
        <f>V159*wind_capex_adj</f>
        <v>39.705004232817835</v>
      </c>
      <c r="X159" s="20">
        <v>4.9135538908928993</v>
      </c>
      <c r="Y159" s="18">
        <f>W159+X159</f>
        <v>44.618558123710734</v>
      </c>
      <c r="Z159" s="20">
        <v>0</v>
      </c>
      <c r="AA159" s="20">
        <f>Z159-AC159-AD159</f>
        <v>0</v>
      </c>
      <c r="AB159" s="18">
        <f>AA159*hdgt_capex_adj</f>
        <v>0</v>
      </c>
      <c r="AC159" s="20">
        <v>0</v>
      </c>
      <c r="AD159" s="20">
        <v>0</v>
      </c>
      <c r="AE159" s="18">
        <f>AD159*fuel_adj</f>
        <v>0</v>
      </c>
      <c r="AF159" s="18">
        <f>AB159+AC159+AE159</f>
        <v>0</v>
      </c>
      <c r="AG159" s="20">
        <v>0</v>
      </c>
      <c r="AH159" s="20">
        <f>AG159-AJ159-AK159</f>
        <v>0</v>
      </c>
      <c r="AI159" s="18">
        <f>AH159*aero_capex_adj</f>
        <v>0</v>
      </c>
      <c r="AJ159" s="20">
        <v>0</v>
      </c>
      <c r="AK159" s="20">
        <v>0</v>
      </c>
      <c r="AL159" s="18">
        <f>AK159*fuel_adj</f>
        <v>0</v>
      </c>
      <c r="AM159" s="18">
        <f>AI159+AJ159+AL159</f>
        <v>0</v>
      </c>
      <c r="AN159" s="18">
        <f>IF(F159=0, 0, IF(F159=3, Z159, (Z159*F159*384+AG159*G159*32)/(F159*384+G159*32)))</f>
        <v>0</v>
      </c>
      <c r="AO159" s="18">
        <f>IF(F159=0, 0, IF(F159=3, AF159, (AF159*F159*384+AM159*G159*32)/(F159*384+G159*32)))</f>
        <v>0</v>
      </c>
      <c r="AP159" s="20">
        <v>349.34010293659901</v>
      </c>
      <c r="AQ159" s="20">
        <f>AP159-AS159</f>
        <v>283.66786704718601</v>
      </c>
      <c r="AR159" s="18">
        <f>AQ159*bess_capex_adj</f>
        <v>283.66786704718601</v>
      </c>
      <c r="AS159" s="20">
        <v>65.672235889413002</v>
      </c>
      <c r="AT159" s="18">
        <f>AR159+AS159</f>
        <v>349.34010293659901</v>
      </c>
      <c r="AU159" s="20">
        <v>5550.3460703267901</v>
      </c>
      <c r="AV159" s="20"/>
      <c r="AW159" s="20">
        <v>1238.80792035279</v>
      </c>
      <c r="AX159" s="18">
        <f>AW159*solar_capex_adj</f>
        <v>1651.7438938037199</v>
      </c>
      <c r="AY159" s="20">
        <v>1444.08175909189</v>
      </c>
      <c r="AZ159" s="18">
        <f>AY159*wind_capex_adj</f>
        <v>2406.8029318198169</v>
      </c>
      <c r="BA159" s="20">
        <v>0</v>
      </c>
      <c r="BB159" s="18">
        <f>BA159*hdgt_capex_adj</f>
        <v>0</v>
      </c>
      <c r="BC159" s="20">
        <v>0</v>
      </c>
      <c r="BD159" s="18">
        <f>BC159*aero_capex_adj</f>
        <v>0</v>
      </c>
      <c r="BE159" s="20">
        <v>2867.4563908821101</v>
      </c>
      <c r="BF159" s="18">
        <f>BE159*bess_capex_adj</f>
        <v>2867.4563908821101</v>
      </c>
      <c r="BG159" s="11">
        <v>1655609692.7494099</v>
      </c>
      <c r="BH159" s="11">
        <v>5145534107.3412199</v>
      </c>
      <c r="BI159" s="11">
        <v>732916784.67713106</v>
      </c>
      <c r="BJ159" s="11">
        <v>0</v>
      </c>
      <c r="BK159" s="11">
        <f>SUM(BG159:BJ159)/1000000</f>
        <v>7534.0605847677607</v>
      </c>
      <c r="BL159" s="11">
        <v>2.8601996074284299</v>
      </c>
      <c r="BM159" s="13">
        <f>0.815*BJ159/(BK159*1000)</f>
        <v>0</v>
      </c>
      <c r="BN159" s="22">
        <v>1390.6461534341099</v>
      </c>
      <c r="BO159" s="11">
        <v>316</v>
      </c>
      <c r="BP159" s="11">
        <v>9120</v>
      </c>
      <c r="BQ159" s="22">
        <v>13835.7696</v>
      </c>
      <c r="BR159" s="11">
        <v>2280</v>
      </c>
      <c r="BS159" s="11">
        <v>570</v>
      </c>
      <c r="BT159" s="11">
        <v>0.15191890226156099</v>
      </c>
    </row>
    <row r="160" spans="1:72" s="1" customFormat="1" hidden="1" x14ac:dyDescent="0.25">
      <c r="A160" s="1">
        <v>1116</v>
      </c>
      <c r="B160" s="22">
        <v>206.02165236060799</v>
      </c>
      <c r="C160" s="22">
        <v>1402.2</v>
      </c>
      <c r="D160" s="11">
        <v>3000</v>
      </c>
      <c r="E160" s="11">
        <v>12000</v>
      </c>
      <c r="F160" s="11">
        <v>0</v>
      </c>
      <c r="G160" s="11">
        <v>0</v>
      </c>
      <c r="H160" s="12">
        <f>SUM(BG160:BI160)/(BK160*1000000)</f>
        <v>1</v>
      </c>
      <c r="I160" s="13">
        <v>56.095890410958901</v>
      </c>
      <c r="J160" s="20">
        <v>67.197858758175997</v>
      </c>
      <c r="K160" s="18">
        <f>(P160*BG160+U160*BH160+AP160*BI160+AN160*BJ160)/(BK160*(1000000))</f>
        <v>67.359854541956082</v>
      </c>
      <c r="L160" s="18">
        <f>(T160*BG160+Y160*BH160+AT160*BI160+AO160*BJ160)/(BK160*(1000000))</f>
        <v>83.129789769263454</v>
      </c>
      <c r="M160" s="18">
        <f>L160/K160</f>
        <v>1.2341147458607535</v>
      </c>
      <c r="N160" s="18">
        <f>J160*M160</f>
        <v>82.929868383733179</v>
      </c>
      <c r="O160" s="13">
        <v>74.484543821738697</v>
      </c>
      <c r="P160" s="20">
        <v>61.253558888123401</v>
      </c>
      <c r="Q160" s="20">
        <f>P160-S160</f>
        <v>56.683454602266799</v>
      </c>
      <c r="R160" s="18">
        <f>Q160*solar_capex_adj</f>
        <v>75.577939469689056</v>
      </c>
      <c r="S160" s="20">
        <v>4.5701042858566012</v>
      </c>
      <c r="T160" s="18">
        <f>R160+S160</f>
        <v>80.148043755545658</v>
      </c>
      <c r="U160" s="20">
        <v>31.241720143037899</v>
      </c>
      <c r="V160" s="20">
        <f>U160-X160</f>
        <v>25.908439437448202</v>
      </c>
      <c r="W160" s="18">
        <f>V160*wind_capex_adj</f>
        <v>43.180732395747008</v>
      </c>
      <c r="X160" s="20">
        <v>5.3332807055896971</v>
      </c>
      <c r="Y160" s="18">
        <f>W160+X160</f>
        <v>48.514013101336701</v>
      </c>
      <c r="Z160" s="20">
        <v>0</v>
      </c>
      <c r="AA160" s="20">
        <f>Z160-AC160-AD160</f>
        <v>0</v>
      </c>
      <c r="AB160" s="18">
        <f>AA160*hdgt_capex_adj</f>
        <v>0</v>
      </c>
      <c r="AC160" s="20">
        <v>0</v>
      </c>
      <c r="AD160" s="20">
        <v>0</v>
      </c>
      <c r="AE160" s="18">
        <f>AD160*fuel_adj</f>
        <v>0</v>
      </c>
      <c r="AF160" s="18">
        <f>AB160+AC160+AE160</f>
        <v>0</v>
      </c>
      <c r="AG160" s="20">
        <v>0</v>
      </c>
      <c r="AH160" s="20">
        <f>AG160-AJ160-AK160</f>
        <v>0</v>
      </c>
      <c r="AI160" s="18">
        <f>AH160*aero_capex_adj</f>
        <v>0</v>
      </c>
      <c r="AJ160" s="20">
        <v>0</v>
      </c>
      <c r="AK160" s="20">
        <v>0</v>
      </c>
      <c r="AL160" s="18">
        <f>AK160*fuel_adj</f>
        <v>0</v>
      </c>
      <c r="AM160" s="18">
        <f>AI160+AJ160+AL160</f>
        <v>0</v>
      </c>
      <c r="AN160" s="18">
        <f>IF(F160=0, 0, IF(F160=3, Z160, (Z160*F160*384+AG160*G160*32)/(F160*384+G160*32)))</f>
        <v>0</v>
      </c>
      <c r="AO160" s="18">
        <f>IF(F160=0, 0, IF(F160=3, AF160, (AF160*F160*384+AM160*G160*32)/(F160*384+G160*32)))</f>
        <v>0</v>
      </c>
      <c r="AP160" s="20">
        <v>402.35208708201799</v>
      </c>
      <c r="AQ160" s="20">
        <f>AP160-AS160</f>
        <v>326.38016536273199</v>
      </c>
      <c r="AR160" s="18">
        <f>AQ160*bess_capex_adj</f>
        <v>326.38016536273199</v>
      </c>
      <c r="AS160" s="20">
        <v>75.971921719286001</v>
      </c>
      <c r="AT160" s="18">
        <f>AR160+AS160</f>
        <v>402.35208708201799</v>
      </c>
      <c r="AU160" s="20">
        <v>4810.86613186459</v>
      </c>
      <c r="AV160" s="20"/>
      <c r="AW160" s="20">
        <v>248.24471297610501</v>
      </c>
      <c r="AX160" s="18">
        <f>AW160*solar_capex_adj</f>
        <v>330.99295063480668</v>
      </c>
      <c r="AY160" s="20">
        <v>1689.57355960731</v>
      </c>
      <c r="AZ160" s="18">
        <f>AY160*wind_capex_adj</f>
        <v>2815.9559326788503</v>
      </c>
      <c r="BA160" s="20">
        <v>0</v>
      </c>
      <c r="BB160" s="18">
        <f>BA160*hdgt_capex_adj</f>
        <v>0</v>
      </c>
      <c r="BC160" s="20">
        <v>0</v>
      </c>
      <c r="BD160" s="18">
        <f>BC160*aero_capex_adj</f>
        <v>0</v>
      </c>
      <c r="BE160" s="20">
        <v>2873.0478592811701</v>
      </c>
      <c r="BF160" s="18">
        <f>BE160*bess_capex_adj</f>
        <v>2873.0478592811701</v>
      </c>
      <c r="BG160" s="11">
        <v>386129063.699857</v>
      </c>
      <c r="BH160" s="11">
        <v>5534915941.9450197</v>
      </c>
      <c r="BI160" s="11">
        <v>603801033.139431</v>
      </c>
      <c r="BJ160" s="11">
        <v>0</v>
      </c>
      <c r="BK160" s="11">
        <f>SUM(BG160:BJ160)/1000000</f>
        <v>6524.8460387843079</v>
      </c>
      <c r="BL160" s="11">
        <v>0.64670225663707204</v>
      </c>
      <c r="BM160" s="13">
        <f>0.815*BJ160/(BK160*1000)</f>
        <v>0</v>
      </c>
      <c r="BN160" s="22">
        <v>278.12923068682198</v>
      </c>
      <c r="BO160" s="11">
        <v>369</v>
      </c>
      <c r="BP160" s="11">
        <v>9120</v>
      </c>
      <c r="BQ160" s="22">
        <v>13835.7696</v>
      </c>
      <c r="BR160" s="11">
        <v>2280</v>
      </c>
      <c r="BS160" s="11">
        <v>570</v>
      </c>
      <c r="BT160" s="11">
        <v>0.12531684668625101</v>
      </c>
    </row>
    <row r="161" spans="1:72" s="1" customFormat="1" hidden="1" x14ac:dyDescent="0.25">
      <c r="A161" s="1">
        <v>1142</v>
      </c>
      <c r="B161" s="22">
        <v>412.043304721217</v>
      </c>
      <c r="C161" s="22">
        <v>1801.19999999999</v>
      </c>
      <c r="D161" s="11">
        <v>3000</v>
      </c>
      <c r="E161" s="11">
        <v>12000</v>
      </c>
      <c r="F161" s="11">
        <v>0</v>
      </c>
      <c r="G161" s="11">
        <v>0</v>
      </c>
      <c r="H161" s="12">
        <f>SUM(BG161:BI161)/(BK161*1000000)</f>
        <v>1</v>
      </c>
      <c r="I161" s="13">
        <v>80.970319634703102</v>
      </c>
      <c r="J161" s="20">
        <v>65.376980950961098</v>
      </c>
      <c r="K161" s="18">
        <f>(P161*BG161+U161*BH161+AP161*BI161+AN161*BJ161)/(BK161*(1000000))</f>
        <v>65.390554607686141</v>
      </c>
      <c r="L161" s="18">
        <f>(T161*BG161+Y161*BH161+AT161*BI161+AO161*BJ161)/(BK161*(1000000))</f>
        <v>82.963189330827163</v>
      </c>
      <c r="M161" s="18">
        <f>L161/K161</f>
        <v>1.2687335323666991</v>
      </c>
      <c r="N161" s="18">
        <f>J161*M161</f>
        <v>82.945967977383276</v>
      </c>
      <c r="O161" s="13">
        <v>89.087595398726506</v>
      </c>
      <c r="P161" s="20">
        <v>71.335796708557098</v>
      </c>
      <c r="Q161" s="20">
        <f>P161-S161</f>
        <v>66.004088976724901</v>
      </c>
      <c r="R161" s="18">
        <f>Q161*solar_capex_adj</f>
        <v>88.005451968966526</v>
      </c>
      <c r="S161" s="20">
        <v>5.3317077318321964</v>
      </c>
      <c r="T161" s="18">
        <f>R161+S161</f>
        <v>93.337159700798722</v>
      </c>
      <c r="U161" s="20">
        <v>36.836529370636903</v>
      </c>
      <c r="V161" s="20">
        <f>U161-X161</f>
        <v>30.538236687871802</v>
      </c>
      <c r="W161" s="18">
        <f>V161*wind_capex_adj</f>
        <v>50.897061146453005</v>
      </c>
      <c r="X161" s="20">
        <v>6.2982926827651013</v>
      </c>
      <c r="Y161" s="18">
        <f>W161+X161</f>
        <v>57.195353829218107</v>
      </c>
      <c r="Z161" s="20">
        <v>0</v>
      </c>
      <c r="AA161" s="20">
        <f>Z161-AC161-AD161</f>
        <v>0</v>
      </c>
      <c r="AB161" s="18">
        <f>AA161*hdgt_capex_adj</f>
        <v>0</v>
      </c>
      <c r="AC161" s="20">
        <v>0</v>
      </c>
      <c r="AD161" s="20">
        <v>0</v>
      </c>
      <c r="AE161" s="18">
        <f>AD161*fuel_adj</f>
        <v>0</v>
      </c>
      <c r="AF161" s="18">
        <f>AB161+AC161+AE161</f>
        <v>0</v>
      </c>
      <c r="AG161" s="20">
        <v>0</v>
      </c>
      <c r="AH161" s="20">
        <f>AG161-AJ161-AK161</f>
        <v>0</v>
      </c>
      <c r="AI161" s="18">
        <f>AH161*aero_capex_adj</f>
        <v>0</v>
      </c>
      <c r="AJ161" s="20">
        <v>0</v>
      </c>
      <c r="AK161" s="20">
        <v>0</v>
      </c>
      <c r="AL161" s="18">
        <f>AK161*fuel_adj</f>
        <v>0</v>
      </c>
      <c r="AM161" s="18">
        <f>AI161+AJ161+AL161</f>
        <v>0</v>
      </c>
      <c r="AN161" s="18">
        <f>IF(F161=0, 0, IF(F161=3, Z161, (Z161*F161*384+AG161*G161*32)/(F161*384+G161*32)))</f>
        <v>0</v>
      </c>
      <c r="AO161" s="18">
        <f>IF(F161=0, 0, IF(F161=3, AF161, (AF161*F161*384+AM161*G161*32)/(F161*384+G161*32)))</f>
        <v>0</v>
      </c>
      <c r="AP161" s="20">
        <v>215.21599748880101</v>
      </c>
      <c r="AQ161" s="20">
        <f>AP161-AS161</f>
        <v>174.54154220992001</v>
      </c>
      <c r="AR161" s="18">
        <f>AQ161*bess_capex_adj</f>
        <v>174.54154220992001</v>
      </c>
      <c r="AS161" s="20">
        <v>40.674455278880998</v>
      </c>
      <c r="AT161" s="18">
        <f>AR161+AS161</f>
        <v>215.21599748880101</v>
      </c>
      <c r="AU161" s="20">
        <v>5529.3612194691304</v>
      </c>
      <c r="AV161" s="20"/>
      <c r="AW161" s="20">
        <v>495.54638191115703</v>
      </c>
      <c r="AX161" s="18">
        <f>AW161*solar_capex_adj</f>
        <v>660.728509214876</v>
      </c>
      <c r="AY161" s="20">
        <v>2166.2241149684</v>
      </c>
      <c r="AZ161" s="18">
        <f>AY161*wind_capex_adj</f>
        <v>3610.3735249473334</v>
      </c>
      <c r="BA161" s="20">
        <v>0</v>
      </c>
      <c r="BB161" s="18">
        <f>BA161*hdgt_capex_adj</f>
        <v>0</v>
      </c>
      <c r="BC161" s="20">
        <v>0</v>
      </c>
      <c r="BD161" s="18">
        <f>BC161*aero_capex_adj</f>
        <v>0</v>
      </c>
      <c r="BE161" s="20">
        <v>2867.5907225895598</v>
      </c>
      <c r="BF161" s="18">
        <f>BE161*bess_capex_adj</f>
        <v>2867.5907225895598</v>
      </c>
      <c r="BG161" s="11">
        <v>661164798.70702899</v>
      </c>
      <c r="BH161" s="11">
        <v>6021546281.7737703</v>
      </c>
      <c r="BI161" s="11">
        <v>1121362276.4476299</v>
      </c>
      <c r="BJ161" s="11">
        <v>0</v>
      </c>
      <c r="BK161" s="11">
        <f>SUM(BG161:BJ161)/1000000</f>
        <v>7804.0733569284293</v>
      </c>
      <c r="BL161" s="11">
        <v>10.9517880920541</v>
      </c>
      <c r="BM161" s="13">
        <f>0.815*BJ161/(BK161*1000)</f>
        <v>0</v>
      </c>
      <c r="BN161" s="22">
        <v>556.25846137364397</v>
      </c>
      <c r="BO161" s="11">
        <v>474</v>
      </c>
      <c r="BP161" s="11">
        <v>9120</v>
      </c>
      <c r="BQ161" s="22">
        <v>13835.7696</v>
      </c>
      <c r="BR161" s="11">
        <v>2280</v>
      </c>
      <c r="BS161" s="11">
        <v>570</v>
      </c>
      <c r="BT161" s="11">
        <v>0.23296441441771901</v>
      </c>
    </row>
    <row r="162" spans="1:72" s="1" customFormat="1" hidden="1" x14ac:dyDescent="0.25">
      <c r="A162" s="1">
        <v>1120</v>
      </c>
      <c r="B162" s="22">
        <v>1030.10826180304</v>
      </c>
      <c r="C162" s="22">
        <v>1402.2</v>
      </c>
      <c r="D162" s="11">
        <v>3000</v>
      </c>
      <c r="E162" s="11">
        <v>12000</v>
      </c>
      <c r="F162" s="11">
        <v>0</v>
      </c>
      <c r="G162" s="11">
        <v>0</v>
      </c>
      <c r="H162" s="12">
        <f>SUM(BG162:BI162)/(BK162*1000000)</f>
        <v>1</v>
      </c>
      <c r="I162" s="13">
        <v>83.093607305936004</v>
      </c>
      <c r="J162" s="20">
        <v>66.628042724375206</v>
      </c>
      <c r="K162" s="18">
        <f>(P162*BG162+U162*BH162+AP162*BI162+AN162*BJ162)/(BK162*(1000000))</f>
        <v>67.06359874666424</v>
      </c>
      <c r="L162" s="18">
        <f>(T162*BG162+Y162*BH162+AT162*BI162+AO162*BJ162)/(BK162*(1000000))</f>
        <v>83.495683484333895</v>
      </c>
      <c r="M162" s="18">
        <f>L162/K162</f>
        <v>1.2450224122290632</v>
      </c>
      <c r="N162" s="18">
        <f>J162*M162</f>
        <v>82.953406474802705</v>
      </c>
      <c r="O162" s="13">
        <v>91.125537162198896</v>
      </c>
      <c r="P162" s="20">
        <v>75.779152410793102</v>
      </c>
      <c r="Q162" s="20">
        <f>P162-S162</f>
        <v>70.112445112943604</v>
      </c>
      <c r="R162" s="18">
        <f>Q162*solar_capex_adj</f>
        <v>93.483260150591462</v>
      </c>
      <c r="S162" s="20">
        <v>5.6667072978494986</v>
      </c>
      <c r="T162" s="18">
        <f>R162+S162</f>
        <v>99.149967448440961</v>
      </c>
      <c r="U162" s="20">
        <v>31.139126541195999</v>
      </c>
      <c r="V162" s="20">
        <f>U162-X162</f>
        <v>25.8125317617672</v>
      </c>
      <c r="W162" s="18">
        <f>V162*wind_capex_adj</f>
        <v>43.020886269611999</v>
      </c>
      <c r="X162" s="20">
        <v>5.3265947794287989</v>
      </c>
      <c r="Y162" s="18">
        <f>W162+X162</f>
        <v>48.347481049040795</v>
      </c>
      <c r="Z162" s="20">
        <v>0</v>
      </c>
      <c r="AA162" s="20">
        <f>Z162-AC162-AD162</f>
        <v>0</v>
      </c>
      <c r="AB162" s="18">
        <f>AA162*hdgt_capex_adj</f>
        <v>0</v>
      </c>
      <c r="AC162" s="20">
        <v>0</v>
      </c>
      <c r="AD162" s="20">
        <v>0</v>
      </c>
      <c r="AE162" s="18">
        <f>AD162*fuel_adj</f>
        <v>0</v>
      </c>
      <c r="AF162" s="18">
        <f>AB162+AC162+AE162</f>
        <v>0</v>
      </c>
      <c r="AG162" s="20">
        <v>0</v>
      </c>
      <c r="AH162" s="20">
        <f>AG162-AJ162-AK162</f>
        <v>0</v>
      </c>
      <c r="AI162" s="18">
        <f>AH162*aero_capex_adj</f>
        <v>0</v>
      </c>
      <c r="AJ162" s="20">
        <v>0</v>
      </c>
      <c r="AK162" s="20">
        <v>0</v>
      </c>
      <c r="AL162" s="18">
        <f>AK162*fuel_adj</f>
        <v>0</v>
      </c>
      <c r="AM162" s="18">
        <f>AI162+AJ162+AL162</f>
        <v>0</v>
      </c>
      <c r="AN162" s="18">
        <f>IF(F162=0, 0, IF(F162=3, Z162, (Z162*F162*384+AG162*G162*32)/(F162*384+G162*32)))</f>
        <v>0</v>
      </c>
      <c r="AO162" s="18">
        <f>IF(F162=0, 0, IF(F162=3, AF162, (AF162*F162*384+AM162*G162*32)/(F162*384+G162*32)))</f>
        <v>0</v>
      </c>
      <c r="AP162" s="20">
        <v>271.517140024149</v>
      </c>
      <c r="AQ162" s="20">
        <f>AP162-AS162</f>
        <v>220.436759441297</v>
      </c>
      <c r="AR162" s="18">
        <f>AQ162*bess_capex_adj</f>
        <v>220.436759441297</v>
      </c>
      <c r="AS162" s="20">
        <v>51.080380582852001</v>
      </c>
      <c r="AT162" s="18">
        <f>AR162+AS162</f>
        <v>271.517140024149</v>
      </c>
      <c r="AU162" s="20">
        <v>5789.6183537186598</v>
      </c>
      <c r="AV162" s="20"/>
      <c r="AW162" s="20">
        <v>1238.18102523367</v>
      </c>
      <c r="AX162" s="18">
        <f>AW162*solar_capex_adj</f>
        <v>1650.9080336448933</v>
      </c>
      <c r="AY162" s="20">
        <v>1685.43200550954</v>
      </c>
      <c r="AZ162" s="18">
        <f>AY162*wind_capex_adj</f>
        <v>2809.0533425159001</v>
      </c>
      <c r="BA162" s="20">
        <v>0</v>
      </c>
      <c r="BB162" s="18">
        <f>BA162*hdgt_capex_adj</f>
        <v>0</v>
      </c>
      <c r="BC162" s="20">
        <v>0</v>
      </c>
      <c r="BD162" s="18">
        <f>BC162*aero_capex_adj</f>
        <v>0</v>
      </c>
      <c r="BE162" s="20">
        <v>2866.0053229754499</v>
      </c>
      <c r="BF162" s="18">
        <f>BE162*bess_capex_adj</f>
        <v>2866.0053229754499</v>
      </c>
      <c r="BG162" s="11">
        <v>1531589074.03969</v>
      </c>
      <c r="BH162" s="11">
        <v>5542437322.2090197</v>
      </c>
      <c r="BI162" s="11">
        <v>908570659.15990603</v>
      </c>
      <c r="BJ162" s="11">
        <v>0</v>
      </c>
      <c r="BK162" s="11">
        <f>SUM(BG162:BJ162)/1000000</f>
        <v>7982.5970554086161</v>
      </c>
      <c r="BL162" s="11">
        <v>7.2645071421864804</v>
      </c>
      <c r="BM162" s="13">
        <f>0.815*BJ162/(BK162*1000)</f>
        <v>0</v>
      </c>
      <c r="BN162" s="22">
        <v>1390.6461534341099</v>
      </c>
      <c r="BO162" s="11">
        <v>369</v>
      </c>
      <c r="BP162" s="11">
        <v>9120</v>
      </c>
      <c r="BQ162" s="22">
        <v>13835.7696</v>
      </c>
      <c r="BR162" s="11">
        <v>2280</v>
      </c>
      <c r="BS162" s="11">
        <v>570</v>
      </c>
      <c r="BT162" s="11">
        <v>0.18892448150614299</v>
      </c>
    </row>
    <row r="163" spans="1:72" s="1" customFormat="1" hidden="1" x14ac:dyDescent="0.25">
      <c r="A163" s="1">
        <v>1105</v>
      </c>
      <c r="B163" s="22">
        <v>824.08660944243502</v>
      </c>
      <c r="C163" s="22">
        <v>1200.8</v>
      </c>
      <c r="D163" s="11">
        <v>3000</v>
      </c>
      <c r="E163" s="11">
        <v>12000</v>
      </c>
      <c r="F163" s="11">
        <v>0</v>
      </c>
      <c r="G163" s="11">
        <v>0</v>
      </c>
      <c r="H163" s="12">
        <f>SUM(BG163:BI163)/(BK163*1000000)</f>
        <v>1</v>
      </c>
      <c r="I163" s="13">
        <v>59.726027397260196</v>
      </c>
      <c r="J163" s="20">
        <v>67.769915093264899</v>
      </c>
      <c r="K163" s="18">
        <f>(P163*BG163+U163*BH163+AP163*BI163+AN163*BJ163)/(BK163*(1000000))</f>
        <v>68.958074644427839</v>
      </c>
      <c r="L163" s="18">
        <f>(T163*BG163+Y163*BH163+AT163*BI163+AO163*BJ163)/(BK163*(1000000))</f>
        <v>84.416131631009563</v>
      </c>
      <c r="M163" s="18">
        <f>L163/K163</f>
        <v>1.2241660177765827</v>
      </c>
      <c r="N163" s="18">
        <f>J163*M163</f>
        <v>82.961627084779224</v>
      </c>
      <c r="O163" s="13">
        <v>81.745099671761395</v>
      </c>
      <c r="P163" s="20">
        <v>65.046160049993901</v>
      </c>
      <c r="Q163" s="20">
        <f>P163-S163</f>
        <v>60.186914687899197</v>
      </c>
      <c r="R163" s="18">
        <f>Q163*solar_capex_adj</f>
        <v>80.249219583865596</v>
      </c>
      <c r="S163" s="20">
        <v>4.859245362094704</v>
      </c>
      <c r="T163" s="18">
        <f>R163+S163</f>
        <v>85.108464945960293</v>
      </c>
      <c r="U163" s="20">
        <v>28.759975220486599</v>
      </c>
      <c r="V163" s="20">
        <f>U163-X163</f>
        <v>23.844754814355699</v>
      </c>
      <c r="W163" s="18">
        <f>V163*wind_capex_adj</f>
        <v>39.741258023926164</v>
      </c>
      <c r="X163" s="20">
        <v>4.9152204061308993</v>
      </c>
      <c r="Y163" s="18">
        <f>W163+X163</f>
        <v>44.656478430057064</v>
      </c>
      <c r="Z163" s="20">
        <v>0</v>
      </c>
      <c r="AA163" s="20">
        <f>Z163-AC163-AD163</f>
        <v>0</v>
      </c>
      <c r="AB163" s="18">
        <f>AA163*hdgt_capex_adj</f>
        <v>0</v>
      </c>
      <c r="AC163" s="20">
        <v>0</v>
      </c>
      <c r="AD163" s="20">
        <v>0</v>
      </c>
      <c r="AE163" s="18">
        <f>AD163*fuel_adj</f>
        <v>0</v>
      </c>
      <c r="AF163" s="18">
        <f>AB163+AC163+AE163</f>
        <v>0</v>
      </c>
      <c r="AG163" s="20">
        <v>0</v>
      </c>
      <c r="AH163" s="20">
        <f>AG163-AJ163-AK163</f>
        <v>0</v>
      </c>
      <c r="AI163" s="18">
        <f>AH163*aero_capex_adj</f>
        <v>0</v>
      </c>
      <c r="AJ163" s="20">
        <v>0</v>
      </c>
      <c r="AK163" s="20">
        <v>0</v>
      </c>
      <c r="AL163" s="18">
        <f>AK163*fuel_adj</f>
        <v>0</v>
      </c>
      <c r="AM163" s="18">
        <f>AI163+AJ163+AL163</f>
        <v>0</v>
      </c>
      <c r="AN163" s="18">
        <f>IF(F163=0, 0, IF(F163=3, Z163, (Z163*F163*384+AG163*G163*32)/(F163*384+G163*32)))</f>
        <v>0</v>
      </c>
      <c r="AO163" s="18">
        <f>IF(F163=0, 0, IF(F163=3, AF163, (AF163*F163*384+AM163*G163*32)/(F163*384+G163*32)))</f>
        <v>0</v>
      </c>
      <c r="AP163" s="20">
        <v>438.140731539066</v>
      </c>
      <c r="AQ163" s="20">
        <f>AP163-AS163</f>
        <v>355.50677066614497</v>
      </c>
      <c r="AR163" s="18">
        <f>AQ163*bess_capex_adj</f>
        <v>355.50677066614497</v>
      </c>
      <c r="AS163" s="20">
        <v>82.633960872921023</v>
      </c>
      <c r="AT163" s="18">
        <f>AR163+AS163</f>
        <v>438.140731539066</v>
      </c>
      <c r="AU163" s="20">
        <v>5305.6266694878004</v>
      </c>
      <c r="AV163" s="20"/>
      <c r="AW163" s="20">
        <v>991.61491648189997</v>
      </c>
      <c r="AX163" s="18">
        <f>AW163*solar_capex_adj</f>
        <v>1322.1532219758665</v>
      </c>
      <c r="AY163" s="20">
        <v>1444.9102534466499</v>
      </c>
      <c r="AZ163" s="18">
        <f>AY163*wind_capex_adj</f>
        <v>2408.1837557444164</v>
      </c>
      <c r="BA163" s="20">
        <v>0</v>
      </c>
      <c r="BB163" s="18">
        <f>BA163*hdgt_capex_adj</f>
        <v>0</v>
      </c>
      <c r="BC163" s="20">
        <v>0</v>
      </c>
      <c r="BD163" s="18">
        <f>BC163*aero_capex_adj</f>
        <v>0</v>
      </c>
      <c r="BE163" s="20">
        <v>2869.10149955925</v>
      </c>
      <c r="BF163" s="18">
        <f>BE163*bess_capex_adj</f>
        <v>2869.10149955925</v>
      </c>
      <c r="BG163" s="11">
        <v>1441817067.62415</v>
      </c>
      <c r="BH163" s="11">
        <v>5143708219.6189404</v>
      </c>
      <c r="BI163" s="11">
        <v>575345444.00320601</v>
      </c>
      <c r="BJ163" s="11">
        <v>0</v>
      </c>
      <c r="BK163" s="11">
        <f>SUM(BG163:BJ163)/1000000</f>
        <v>7160.8707312462966</v>
      </c>
      <c r="BL163" s="11">
        <v>1.3062901820458199</v>
      </c>
      <c r="BM163" s="13">
        <f>0.815*BJ163/(BK163*1000)</f>
        <v>0</v>
      </c>
      <c r="BN163" s="22">
        <v>1112.51692274728</v>
      </c>
      <c r="BO163" s="11">
        <v>316</v>
      </c>
      <c r="BP163" s="11">
        <v>9120</v>
      </c>
      <c r="BQ163" s="22">
        <v>13835.7696</v>
      </c>
      <c r="BR163" s="11">
        <v>2280</v>
      </c>
      <c r="BS163" s="11">
        <v>570</v>
      </c>
      <c r="BT163" s="11">
        <v>0.119300339709697</v>
      </c>
    </row>
    <row r="164" spans="1:72" s="1" customFormat="1" hidden="1" x14ac:dyDescent="0.25">
      <c r="A164" s="1">
        <v>64</v>
      </c>
      <c r="B164" s="24">
        <v>1854.19487124548</v>
      </c>
      <c r="C164" s="24">
        <v>1801.19999999999</v>
      </c>
      <c r="D164" s="1">
        <v>1000</v>
      </c>
      <c r="E164" s="1">
        <v>4000</v>
      </c>
      <c r="F164" s="1">
        <v>0</v>
      </c>
      <c r="G164" s="1">
        <v>0</v>
      </c>
      <c r="H164" s="2">
        <f>SUM(BG164:BI164)/(BK164*1000000)</f>
        <v>1</v>
      </c>
      <c r="I164" s="3">
        <v>91.655251141552498</v>
      </c>
      <c r="J164" s="18">
        <v>60.750708221149999</v>
      </c>
      <c r="K164" s="18">
        <f>(P164*BG164+U164*BH164+AP164*BI164+AN164*BJ164)/(BK164*(1000000))</f>
        <v>60.936613022321282</v>
      </c>
      <c r="L164" s="18">
        <f>(T164*BG164+Y164*BH164+AT164*BI164+AO164*BJ164)/(BK164*(1000000))</f>
        <v>83.256674696876644</v>
      </c>
      <c r="M164" s="18">
        <f>L164/K164</f>
        <v>1.3662832666196831</v>
      </c>
      <c r="N164" s="18">
        <f>J164*M164</f>
        <v>83.002676077852058</v>
      </c>
      <c r="O164" s="3">
        <v>95.154142891358504</v>
      </c>
      <c r="P164" s="18">
        <v>129.07456856245901</v>
      </c>
      <c r="Q164" s="18">
        <f>P164-S164</f>
        <v>119.421107077503</v>
      </c>
      <c r="R164" s="18">
        <f>Q164*solar_capex_adj</f>
        <v>159.22814277000398</v>
      </c>
      <c r="S164" s="18">
        <v>9.6534614849560114</v>
      </c>
      <c r="T164" s="18">
        <f>R164+S164</f>
        <v>168.88160425496</v>
      </c>
      <c r="U164" s="18">
        <v>36.802613903859601</v>
      </c>
      <c r="V164" s="18">
        <f>U164-X164</f>
        <v>30.506437857655499</v>
      </c>
      <c r="W164" s="18">
        <f>V164*wind_capex_adj</f>
        <v>50.844063096092498</v>
      </c>
      <c r="X164" s="18">
        <v>6.2961760462041028</v>
      </c>
      <c r="Y164" s="18">
        <f>W164+X164</f>
        <v>57.140239142296601</v>
      </c>
      <c r="Z164" s="18">
        <v>0</v>
      </c>
      <c r="AA164" s="18">
        <f>Z164-AC164-AD164</f>
        <v>0</v>
      </c>
      <c r="AB164" s="18">
        <f>AA164*hdgt_capex_adj</f>
        <v>0</v>
      </c>
      <c r="AC164" s="18">
        <v>0</v>
      </c>
      <c r="AD164" s="18">
        <v>0</v>
      </c>
      <c r="AE164" s="18">
        <f>AD164*fuel_adj</f>
        <v>0</v>
      </c>
      <c r="AF164" s="18">
        <f>AB164+AC164+AE164</f>
        <v>0</v>
      </c>
      <c r="AG164" s="18">
        <v>0</v>
      </c>
      <c r="AH164" s="18">
        <f>AG164-AJ164-AK164</f>
        <v>0</v>
      </c>
      <c r="AI164" s="18">
        <f>AH164*aero_capex_adj</f>
        <v>0</v>
      </c>
      <c r="AJ164" s="18">
        <v>0</v>
      </c>
      <c r="AK164" s="18">
        <v>0</v>
      </c>
      <c r="AL164" s="18">
        <f>AK164*fuel_adj</f>
        <v>0</v>
      </c>
      <c r="AM164" s="18">
        <f>AI164+AJ164+AL164</f>
        <v>0</v>
      </c>
      <c r="AN164" s="18">
        <f>IF(F164=0, 0, IF(F164=3, Z164, (Z164*F164*384+AG164*G164*32)/(F164*384+G164*32)))</f>
        <v>0</v>
      </c>
      <c r="AO164" s="18">
        <f>IF(F164=0, 0, IF(F164=3, AF164, (AF164*F164*384+AM164*G164*32)/(F164*384+G164*32)))</f>
        <v>0</v>
      </c>
      <c r="AP164" s="18">
        <v>112.080579675934</v>
      </c>
      <c r="AQ164" s="18">
        <f>AP164-AS164</f>
        <v>90.414650638563103</v>
      </c>
      <c r="AR164" s="18">
        <f>AQ164*bess_capex_adj</f>
        <v>90.414650638563103</v>
      </c>
      <c r="AS164" s="18">
        <v>21.665929037370901</v>
      </c>
      <c r="AT164" s="18">
        <f>AR164+AS164</f>
        <v>112.080579675934</v>
      </c>
      <c r="AU164" s="18">
        <v>5346.5520862550502</v>
      </c>
      <c r="AV164" s="18"/>
      <c r="AW164" s="18">
        <v>2228.3855917002802</v>
      </c>
      <c r="AX164" s="18">
        <f>AW164*solar_capex_adj</f>
        <v>2971.1807889337069</v>
      </c>
      <c r="AY164" s="18">
        <v>2164.6959497166899</v>
      </c>
      <c r="AZ164" s="18">
        <f>AY164*wind_capex_adj</f>
        <v>3607.8265828611502</v>
      </c>
      <c r="BA164" s="18">
        <v>0</v>
      </c>
      <c r="BB164" s="18">
        <f>BA164*hdgt_capex_adj</f>
        <v>0</v>
      </c>
      <c r="BC164" s="18">
        <v>0</v>
      </c>
      <c r="BD164" s="18">
        <f>BC164*aero_capex_adj</f>
        <v>0</v>
      </c>
      <c r="BE164" s="18">
        <v>953.47054483807403</v>
      </c>
      <c r="BF164" s="18">
        <f>BE164*bess_capex_adj</f>
        <v>953.47054483807403</v>
      </c>
      <c r="BG164" s="1">
        <v>1596320605.29809</v>
      </c>
      <c r="BH164" s="1">
        <v>6023522729.6297398</v>
      </c>
      <c r="BI164" s="1">
        <v>715659582.35516798</v>
      </c>
      <c r="BJ164" s="1">
        <v>0</v>
      </c>
      <c r="BK164" s="1">
        <f>SUM(BG164:BJ164)/1000000</f>
        <v>8335.5029172829982</v>
      </c>
      <c r="BL164" s="1">
        <v>33.247897211579698</v>
      </c>
      <c r="BM164" s="3">
        <f>0.815*BJ164/(BK164*1000)</f>
        <v>0</v>
      </c>
      <c r="BN164" s="24">
        <v>2503.1630761813899</v>
      </c>
      <c r="BO164" s="1">
        <v>474</v>
      </c>
      <c r="BP164" s="1">
        <v>3040</v>
      </c>
      <c r="BQ164" s="24">
        <v>4611.9232000000002</v>
      </c>
      <c r="BR164" s="1">
        <v>760</v>
      </c>
      <c r="BS164" s="1">
        <v>190</v>
      </c>
      <c r="BT164" s="1">
        <v>0.44364732756071201</v>
      </c>
    </row>
    <row r="165" spans="1:72" s="1" customFormat="1" x14ac:dyDescent="0.25">
      <c r="A165" s="1">
        <v>1629</v>
      </c>
      <c r="B165" s="23">
        <v>0</v>
      </c>
      <c r="C165" s="23">
        <v>0</v>
      </c>
      <c r="D165" s="5">
        <v>0</v>
      </c>
      <c r="E165" s="5">
        <v>0</v>
      </c>
      <c r="F165" s="5">
        <v>2</v>
      </c>
      <c r="G165" s="5">
        <v>13</v>
      </c>
      <c r="H165" s="6">
        <f>SUM(BG165:BI165)/(BK165*1000000)</f>
        <v>0</v>
      </c>
      <c r="I165" s="7">
        <v>100</v>
      </c>
      <c r="J165" s="21">
        <v>76.824334073255898</v>
      </c>
      <c r="K165" s="18">
        <f>(P165*BG165+U165*BH165+AP165*BI165+AN165*BJ165)/(BK165*(1000000))</f>
        <v>78.551774272638383</v>
      </c>
      <c r="L165" s="18">
        <f>(T165*BG165+Y165*BH165+AT165*BI165+AO165*BJ165)/(BK165*(1000000))</f>
        <v>84.889497419122094</v>
      </c>
      <c r="M165" s="18">
        <f>L165/K165</f>
        <v>1.0806821132325626</v>
      </c>
      <c r="N165" s="18">
        <f>J165*M165</f>
        <v>83.022683693970549</v>
      </c>
      <c r="O165" s="7">
        <v>100</v>
      </c>
      <c r="P165" s="21">
        <v>0</v>
      </c>
      <c r="Q165" s="21">
        <f>P165-S165</f>
        <v>0</v>
      </c>
      <c r="R165" s="18">
        <f>Q165*solar_capex_adj</f>
        <v>0</v>
      </c>
      <c r="S165" s="21">
        <v>0</v>
      </c>
      <c r="T165" s="18">
        <f>R165+S165</f>
        <v>0</v>
      </c>
      <c r="U165" s="21">
        <v>0</v>
      </c>
      <c r="V165" s="21">
        <f>U165-X165</f>
        <v>0</v>
      </c>
      <c r="W165" s="18">
        <f>V165*wind_capex_adj</f>
        <v>0</v>
      </c>
      <c r="X165" s="21">
        <v>0</v>
      </c>
      <c r="Y165" s="18">
        <f>W165+X165</f>
        <v>0</v>
      </c>
      <c r="Z165" s="21">
        <v>70.068032960759197</v>
      </c>
      <c r="AA165" s="21">
        <f>Z165-AC165-AD165</f>
        <v>22.186170902844601</v>
      </c>
      <c r="AB165" s="18">
        <f>AA165*hdgt_capex_adj</f>
        <v>27.73271362855575</v>
      </c>
      <c r="AC165" s="21">
        <v>13.951245257599595</v>
      </c>
      <c r="AD165" s="21">
        <v>33.930616800315001</v>
      </c>
      <c r="AE165" s="18">
        <f>AD165*fuel_adj</f>
        <v>33.930616800315001</v>
      </c>
      <c r="AF165" s="18">
        <f>AB165+AC165+AE165</f>
        <v>75.614575686470346</v>
      </c>
      <c r="AG165" s="21">
        <v>94.214065925338403</v>
      </c>
      <c r="AH165" s="21">
        <f>AG165-AJ165-AK165</f>
        <v>38.991819616473101</v>
      </c>
      <c r="AI165" s="18">
        <f>AH165*aero_capex_adj</f>
        <v>46.790183539767717</v>
      </c>
      <c r="AJ165" s="21">
        <v>14.818413599208</v>
      </c>
      <c r="AK165" s="21">
        <v>40.403832709657301</v>
      </c>
      <c r="AL165" s="18">
        <f>AK165*fuel_adj</f>
        <v>40.403832709657301</v>
      </c>
      <c r="AM165" s="18">
        <f>AI165+AJ165+AL165</f>
        <v>102.01242984863302</v>
      </c>
      <c r="AN165" s="18">
        <f>IF(F165=0, 0, IF(F165=3, Z165, (Z165*F165*384+AG165*G165*32)/(F165*384+G165*32)))</f>
        <v>78.551774272638383</v>
      </c>
      <c r="AO165" s="18">
        <f>IF(F165=0, 0, IF(F165=3, AF165, (AF165*F165*384+AM165*G165*32)/(F165*384+G165*32)))</f>
        <v>84.889497419122094</v>
      </c>
      <c r="AP165" s="21">
        <v>0</v>
      </c>
      <c r="AQ165" s="21">
        <f>AP165-AS165</f>
        <v>0</v>
      </c>
      <c r="AR165" s="18">
        <f>AQ165*bess_capex_adj</f>
        <v>0</v>
      </c>
      <c r="AS165" s="21">
        <v>0</v>
      </c>
      <c r="AT165" s="18">
        <f>AR165+AS165</f>
        <v>0</v>
      </c>
      <c r="AU165" s="21">
        <v>2634.8139999999999</v>
      </c>
      <c r="AV165" s="21"/>
      <c r="AW165" s="21">
        <v>0</v>
      </c>
      <c r="AX165" s="18">
        <f>AW165*solar_capex_adj</f>
        <v>0</v>
      </c>
      <c r="AY165" s="21">
        <v>0</v>
      </c>
      <c r="AZ165" s="18">
        <f>AY165*wind_capex_adj</f>
        <v>0</v>
      </c>
      <c r="BA165" s="21">
        <v>1565.71200248838</v>
      </c>
      <c r="BB165" s="18">
        <f>BA165*hdgt_capex_adj</f>
        <v>1957.1400031104749</v>
      </c>
      <c r="BC165" s="21">
        <v>1069.1019975116101</v>
      </c>
      <c r="BD165" s="18">
        <f>BC165*aero_capex_adj</f>
        <v>1282.9223970139321</v>
      </c>
      <c r="BE165" s="21">
        <v>0</v>
      </c>
      <c r="BF165" s="18">
        <f>BE165*bess_capex_adj</f>
        <v>0</v>
      </c>
      <c r="BG165" s="5">
        <v>0</v>
      </c>
      <c r="BH165" s="5">
        <v>0</v>
      </c>
      <c r="BI165" s="5">
        <v>0</v>
      </c>
      <c r="BJ165" s="5">
        <v>8760000000</v>
      </c>
      <c r="BK165" s="5">
        <f>SUM(BG165:BJ165)/1000000</f>
        <v>8760</v>
      </c>
      <c r="BL165" s="5">
        <v>0</v>
      </c>
      <c r="BM165" s="7">
        <f>0.815*BJ165/(BK165*1000)</f>
        <v>815</v>
      </c>
      <c r="BN165" s="23">
        <v>0</v>
      </c>
      <c r="BO165" s="5">
        <v>0</v>
      </c>
      <c r="BP165" s="5">
        <v>0</v>
      </c>
      <c r="BQ165" s="23">
        <v>0</v>
      </c>
      <c r="BR165" s="5">
        <v>0</v>
      </c>
      <c r="BS165" s="5">
        <v>0</v>
      </c>
      <c r="BT165" s="5">
        <v>0</v>
      </c>
    </row>
    <row r="166" spans="1:72" s="1" customFormat="1" hidden="1" x14ac:dyDescent="0.25">
      <c r="A166" s="1">
        <v>569</v>
      </c>
      <c r="B166" s="25">
        <v>2060.21652360608</v>
      </c>
      <c r="C166" s="25">
        <v>1200.8</v>
      </c>
      <c r="D166" s="8">
        <v>2000</v>
      </c>
      <c r="E166" s="8">
        <v>8000</v>
      </c>
      <c r="F166" s="8">
        <v>0</v>
      </c>
      <c r="G166" s="8">
        <v>0</v>
      </c>
      <c r="H166" s="9">
        <f>SUM(BG166:BI166)/(BK166*1000000)</f>
        <v>1</v>
      </c>
      <c r="I166" s="10">
        <v>90.308219178082197</v>
      </c>
      <c r="J166" s="19">
        <v>64.869302287584006</v>
      </c>
      <c r="K166" s="18">
        <f>(P166*BG166+U166*BH166+AP166*BI166+AN166*BJ166)/(BK166*(1000000))</f>
        <v>65.202260877580329</v>
      </c>
      <c r="L166" s="18">
        <f>(T166*BG166+Y166*BH166+AT166*BI166+AO166*BJ166)/(BK166*(1000000))</f>
        <v>83.484643063796597</v>
      </c>
      <c r="M166" s="18">
        <f>L166/K166</f>
        <v>1.2803949117737208</v>
      </c>
      <c r="N166" s="18">
        <f>J166*M166</f>
        <v>83.058324579333942</v>
      </c>
      <c r="O166" s="10">
        <v>95.025729912853095</v>
      </c>
      <c r="P166" s="19">
        <v>114.335437723011</v>
      </c>
      <c r="Q166" s="19">
        <f>P166-S166</f>
        <v>105.78106189878299</v>
      </c>
      <c r="R166" s="18">
        <f>Q166*solar_capex_adj</f>
        <v>141.04141586504397</v>
      </c>
      <c r="S166" s="19">
        <v>8.5543758242280035</v>
      </c>
      <c r="T166" s="18">
        <f>R166+S166</f>
        <v>149.59579168927198</v>
      </c>
      <c r="U166" s="19">
        <v>28.6916399626617</v>
      </c>
      <c r="V166" s="19">
        <f>U166-X166</f>
        <v>23.781414119482001</v>
      </c>
      <c r="W166" s="18">
        <f>V166*wind_capex_adj</f>
        <v>39.635690199136668</v>
      </c>
      <c r="X166" s="19">
        <v>4.910225843179699</v>
      </c>
      <c r="Y166" s="18">
        <f>W166+X166</f>
        <v>44.545916042316364</v>
      </c>
      <c r="Z166" s="19">
        <v>0</v>
      </c>
      <c r="AA166" s="19">
        <f>Z166-AC166-AD166</f>
        <v>0</v>
      </c>
      <c r="AB166" s="18">
        <f>AA166*hdgt_capex_adj</f>
        <v>0</v>
      </c>
      <c r="AC166" s="19">
        <v>0</v>
      </c>
      <c r="AD166" s="19">
        <v>0</v>
      </c>
      <c r="AE166" s="18">
        <f>AD166*fuel_adj</f>
        <v>0</v>
      </c>
      <c r="AF166" s="18">
        <f>AB166+AC166+AE166</f>
        <v>0</v>
      </c>
      <c r="AG166" s="19">
        <v>0</v>
      </c>
      <c r="AH166" s="19">
        <f>AG166-AJ166-AK166</f>
        <v>0</v>
      </c>
      <c r="AI166" s="18">
        <f>AH166*aero_capex_adj</f>
        <v>0</v>
      </c>
      <c r="AJ166" s="19">
        <v>0</v>
      </c>
      <c r="AK166" s="19">
        <v>0</v>
      </c>
      <c r="AL166" s="18">
        <f>AK166*fuel_adj</f>
        <v>0</v>
      </c>
      <c r="AM166" s="18">
        <f>AI166+AJ166+AL166</f>
        <v>0</v>
      </c>
      <c r="AN166" s="18">
        <f>IF(F166=0, 0, IF(F166=3, Z166, (Z166*F166*384+AG166*G166*32)/(F166*384+G166*32)))</f>
        <v>0</v>
      </c>
      <c r="AO166" s="18">
        <f>IF(F166=0, 0, IF(F166=3, AF166, (AF166*F166*384+AM166*G166*32)/(F166*384+G166*32)))</f>
        <v>0</v>
      </c>
      <c r="AP166" s="19">
        <v>141.58344629559201</v>
      </c>
      <c r="AQ166" s="19">
        <f>AP166-AS166</f>
        <v>115.081847744261</v>
      </c>
      <c r="AR166" s="18">
        <f>AQ166*bess_capex_adj</f>
        <v>115.081847744261</v>
      </c>
      <c r="AS166" s="19">
        <v>26.501598551331014</v>
      </c>
      <c r="AT166" s="18">
        <f>AR166+AS166</f>
        <v>141.58344629559201</v>
      </c>
      <c r="AU166" s="19">
        <v>5825.0546308627499</v>
      </c>
      <c r="AV166" s="19"/>
      <c r="AW166" s="19">
        <v>2474.9669481526598</v>
      </c>
      <c r="AX166" s="18">
        <f>AW166*solar_capex_adj</f>
        <v>3299.9559308702128</v>
      </c>
      <c r="AY166" s="19">
        <v>1442.5378484683699</v>
      </c>
      <c r="AZ166" s="18">
        <f>AY166*wind_capex_adj</f>
        <v>2404.2297474472834</v>
      </c>
      <c r="BA166" s="19">
        <v>0</v>
      </c>
      <c r="BB166" s="18">
        <f>BA166*hdgt_capex_adj</f>
        <v>0</v>
      </c>
      <c r="BC166" s="19">
        <v>0</v>
      </c>
      <c r="BD166" s="18">
        <f>BC166*aero_capex_adj</f>
        <v>0</v>
      </c>
      <c r="BE166" s="19">
        <v>1907.54983424172</v>
      </c>
      <c r="BF166" s="18">
        <f>BE166*bess_capex_adj</f>
        <v>1907.54983424172</v>
      </c>
      <c r="BG166" s="8">
        <v>2000863244.5182099</v>
      </c>
      <c r="BH166" s="8">
        <v>5149150002.3677702</v>
      </c>
      <c r="BI166" s="8">
        <v>1174240693.47995</v>
      </c>
      <c r="BJ166" s="8">
        <v>0</v>
      </c>
      <c r="BK166" s="8">
        <f>SUM(BG166:BJ166)/1000000</f>
        <v>8324.2539403659302</v>
      </c>
      <c r="BL166" s="8">
        <v>19.253191299804101</v>
      </c>
      <c r="BM166" s="10">
        <f>0.815*BJ166/(BK166*1000)</f>
        <v>0</v>
      </c>
      <c r="BN166" s="25">
        <v>2781.2923068682198</v>
      </c>
      <c r="BO166" s="8">
        <v>316</v>
      </c>
      <c r="BP166" s="8">
        <v>6080</v>
      </c>
      <c r="BQ166" s="25">
        <v>9223.8464000000004</v>
      </c>
      <c r="BR166" s="8">
        <v>1520</v>
      </c>
      <c r="BS166" s="8">
        <v>380</v>
      </c>
      <c r="BT166" s="8">
        <v>0.36443054458887097</v>
      </c>
    </row>
    <row r="167" spans="1:72" s="1" customFormat="1" hidden="1" x14ac:dyDescent="0.25">
      <c r="A167" s="1">
        <v>544</v>
      </c>
      <c r="B167" s="25">
        <v>1030.10826180304</v>
      </c>
      <c r="C167" s="25">
        <v>2002.6</v>
      </c>
      <c r="D167" s="8">
        <v>2000</v>
      </c>
      <c r="E167" s="8">
        <v>8000</v>
      </c>
      <c r="F167" s="8">
        <v>0</v>
      </c>
      <c r="G167" s="8">
        <v>0</v>
      </c>
      <c r="H167" s="9">
        <f>SUM(BG167:BI167)/(BK167*1000000)</f>
        <v>1.0000000000000002</v>
      </c>
      <c r="I167" s="10">
        <v>91.289954337899502</v>
      </c>
      <c r="J167" s="19">
        <v>62.515021929996003</v>
      </c>
      <c r="K167" s="18">
        <f>(P167*BG167+U167*BH167+AP167*BI167+AN167*BJ167)/(BK167*(1000000))</f>
        <v>62.61412447105765</v>
      </c>
      <c r="L167" s="18">
        <f>(T167*BG167+Y167*BH167+AT167*BI167+AO167*BJ167)/(BK167*(1000000))</f>
        <v>83.251749716713192</v>
      </c>
      <c r="M167" s="18">
        <f>L167/K167</f>
        <v>1.3296001568335423</v>
      </c>
      <c r="N167" s="18">
        <f>J167*M167</f>
        <v>83.119982962575023</v>
      </c>
      <c r="O167" s="10">
        <v>95.135007187121005</v>
      </c>
      <c r="P167" s="19">
        <v>89.656866347885099</v>
      </c>
      <c r="Q167" s="19">
        <f>P167-S167</f>
        <v>82.952080269129993</v>
      </c>
      <c r="R167" s="18">
        <f>Q167*solar_capex_adj</f>
        <v>110.60277369217332</v>
      </c>
      <c r="S167" s="19">
        <v>6.7047860787551059</v>
      </c>
      <c r="T167" s="18">
        <f>R167+S167</f>
        <v>117.30755977092842</v>
      </c>
      <c r="U167" s="19">
        <v>39.807522517877302</v>
      </c>
      <c r="V167" s="19">
        <f>U167-X167</f>
        <v>32.997844158274198</v>
      </c>
      <c r="W167" s="18">
        <f>V167*wind_capex_adj</f>
        <v>54.996406930456999</v>
      </c>
      <c r="X167" s="19">
        <v>6.8096783596031045</v>
      </c>
      <c r="Y167" s="18">
        <f>W167+X167</f>
        <v>61.806085290060103</v>
      </c>
      <c r="Z167" s="19">
        <v>0</v>
      </c>
      <c r="AA167" s="19">
        <f>Z167-AC167-AD167</f>
        <v>0</v>
      </c>
      <c r="AB167" s="18">
        <f>AA167*hdgt_capex_adj</f>
        <v>0</v>
      </c>
      <c r="AC167" s="19">
        <v>0</v>
      </c>
      <c r="AD167" s="19">
        <v>0</v>
      </c>
      <c r="AE167" s="18">
        <f>AD167*fuel_adj</f>
        <v>0</v>
      </c>
      <c r="AF167" s="18">
        <f>AB167+AC167+AE167</f>
        <v>0</v>
      </c>
      <c r="AG167" s="19">
        <v>0</v>
      </c>
      <c r="AH167" s="19">
        <f>AG167-AJ167-AK167</f>
        <v>0</v>
      </c>
      <c r="AI167" s="18">
        <f>AH167*aero_capex_adj</f>
        <v>0</v>
      </c>
      <c r="AJ167" s="19">
        <v>0</v>
      </c>
      <c r="AK167" s="19">
        <v>0</v>
      </c>
      <c r="AL167" s="18">
        <f>AK167*fuel_adj</f>
        <v>0</v>
      </c>
      <c r="AM167" s="18">
        <f>AI167+AJ167+AL167</f>
        <v>0</v>
      </c>
      <c r="AN167" s="18">
        <f>IF(F167=0, 0, IF(F167=3, Z167, (Z167*F167*384+AG167*G167*32)/(F167*384+G167*32)))</f>
        <v>0</v>
      </c>
      <c r="AO167" s="18">
        <f>IF(F167=0, 0, IF(F167=3, AF167, (AF167*F167*384+AM167*G167*32)/(F167*384+G167*32)))</f>
        <v>0</v>
      </c>
      <c r="AP167" s="19">
        <v>187.889494108934</v>
      </c>
      <c r="AQ167" s="19">
        <f>AP167-AS167</f>
        <v>151.990417455439</v>
      </c>
      <c r="AR167" s="18">
        <f>AQ167*bess_capex_adj</f>
        <v>151.990417455439</v>
      </c>
      <c r="AS167" s="19">
        <v>35.899076653495001</v>
      </c>
      <c r="AT167" s="18">
        <f>AR167+AS167</f>
        <v>187.889494108934</v>
      </c>
      <c r="AU167" s="19">
        <v>5553.6325779611598</v>
      </c>
      <c r="AV167" s="19"/>
      <c r="AW167" s="19">
        <v>1238.1183711476599</v>
      </c>
      <c r="AX167" s="18">
        <f>AW167*solar_capex_adj</f>
        <v>1650.8244948635465</v>
      </c>
      <c r="AY167" s="19">
        <v>2406.9856946107798</v>
      </c>
      <c r="AZ167" s="18">
        <f>AY167*wind_capex_adj</f>
        <v>4011.6428243512996</v>
      </c>
      <c r="BA167" s="19">
        <v>0</v>
      </c>
      <c r="BB167" s="18">
        <f>BA167*hdgt_capex_adj</f>
        <v>0</v>
      </c>
      <c r="BC167" s="19">
        <v>0</v>
      </c>
      <c r="BD167" s="18">
        <f>BC167*aero_capex_adj</f>
        <v>0</v>
      </c>
      <c r="BE167" s="19">
        <v>1908.5285122027201</v>
      </c>
      <c r="BF167" s="18">
        <f>BE167*bess_capex_adj</f>
        <v>1908.5285122027201</v>
      </c>
      <c r="BG167" s="8">
        <v>1293791699.2491701</v>
      </c>
      <c r="BH167" s="8">
        <v>6192047845.36234</v>
      </c>
      <c r="BI167" s="8">
        <v>847987084.98027802</v>
      </c>
      <c r="BJ167" s="8">
        <v>0</v>
      </c>
      <c r="BK167" s="8">
        <f>SUM(BG167:BJ167)/1000000</f>
        <v>8333.8266295917874</v>
      </c>
      <c r="BL167" s="8">
        <v>25.913749646009698</v>
      </c>
      <c r="BM167" s="10">
        <f>0.815*BJ167/(BK167*1000)</f>
        <v>0</v>
      </c>
      <c r="BN167" s="25">
        <v>1390.6461534341099</v>
      </c>
      <c r="BO167" s="8">
        <v>527</v>
      </c>
      <c r="BP167" s="8">
        <v>6080</v>
      </c>
      <c r="BQ167" s="25">
        <v>9223.8464000000004</v>
      </c>
      <c r="BR167" s="8">
        <v>1520</v>
      </c>
      <c r="BS167" s="8">
        <v>380</v>
      </c>
      <c r="BT167" s="8">
        <v>0.263908405083919</v>
      </c>
    </row>
    <row r="168" spans="1:72" s="1" customFormat="1" hidden="1" x14ac:dyDescent="0.25">
      <c r="A168" s="1">
        <v>79</v>
      </c>
      <c r="B168" s="24">
        <v>2678.2814806879101</v>
      </c>
      <c r="C168" s="24">
        <v>801.8</v>
      </c>
      <c r="D168" s="1">
        <v>1000</v>
      </c>
      <c r="E168" s="1">
        <v>4000</v>
      </c>
      <c r="F168" s="1">
        <v>0</v>
      </c>
      <c r="G168" s="1">
        <v>0</v>
      </c>
      <c r="H168" s="2">
        <f>SUM(BG168:BI168)/(BK168*1000000)</f>
        <v>1</v>
      </c>
      <c r="I168" s="3">
        <v>72.397260273972606</v>
      </c>
      <c r="J168" s="18">
        <v>63.7536609699048</v>
      </c>
      <c r="K168" s="18">
        <f>(P168*BG168+U168*BH168+AP168*BI168+AN168*BJ168)/(BK168*(1000000))</f>
        <v>63.835744194305562</v>
      </c>
      <c r="L168" s="18">
        <f>(T168*BG168+Y168*BH168+AT168*BI168+AO168*BJ168)/(BK168*(1000000))</f>
        <v>83.282816667946918</v>
      </c>
      <c r="M168" s="18">
        <f>L168/K168</f>
        <v>1.3046423711212272</v>
      </c>
      <c r="N168" s="18">
        <f>J168*M168</f>
        <v>83.175727415435432</v>
      </c>
      <c r="O168" s="3">
        <v>85.826342791037206</v>
      </c>
      <c r="P168" s="18">
        <v>113.316059961699</v>
      </c>
      <c r="Q168" s="18">
        <f>P168-S168</f>
        <v>104.844500084017</v>
      </c>
      <c r="R168" s="18">
        <f>Q168*solar_capex_adj</f>
        <v>139.79266677868932</v>
      </c>
      <c r="S168" s="18">
        <v>8.4715598776819974</v>
      </c>
      <c r="T168" s="18">
        <f>R168+S168</f>
        <v>148.26422665637131</v>
      </c>
      <c r="U168" s="18">
        <v>28.0513539220273</v>
      </c>
      <c r="V168" s="18">
        <f>U168-X168</f>
        <v>23.254027211970101</v>
      </c>
      <c r="W168" s="18">
        <f>V168*wind_capex_adj</f>
        <v>38.756712019950172</v>
      </c>
      <c r="X168" s="18">
        <v>4.7973267100571988</v>
      </c>
      <c r="Y168" s="18">
        <f>W168+X168</f>
        <v>43.55403873000737</v>
      </c>
      <c r="Z168" s="18">
        <v>0</v>
      </c>
      <c r="AA168" s="18">
        <f>Z168-AC168-AD168</f>
        <v>0</v>
      </c>
      <c r="AB168" s="18">
        <f>AA168*hdgt_capex_adj</f>
        <v>0</v>
      </c>
      <c r="AC168" s="18">
        <v>0</v>
      </c>
      <c r="AD168" s="18">
        <v>0</v>
      </c>
      <c r="AE168" s="18">
        <f>AD168*fuel_adj</f>
        <v>0</v>
      </c>
      <c r="AF168" s="18">
        <f>AB168+AC168+AE168</f>
        <v>0</v>
      </c>
      <c r="AG168" s="18">
        <v>0</v>
      </c>
      <c r="AH168" s="18">
        <f>AG168-AJ168-AK168</f>
        <v>0</v>
      </c>
      <c r="AI168" s="18">
        <f>AH168*aero_capex_adj</f>
        <v>0</v>
      </c>
      <c r="AJ168" s="18">
        <v>0</v>
      </c>
      <c r="AK168" s="18">
        <v>0</v>
      </c>
      <c r="AL168" s="18">
        <f>AK168*fuel_adj</f>
        <v>0</v>
      </c>
      <c r="AM168" s="18">
        <f>AI168+AJ168+AL168</f>
        <v>0</v>
      </c>
      <c r="AN168" s="18">
        <f>IF(F168=0, 0, IF(F168=3, Z168, (Z168*F168*384+AG168*G168*32)/(F168*384+G168*32)))</f>
        <v>0</v>
      </c>
      <c r="AO168" s="18">
        <f>IF(F168=0, 0, IF(F168=3, AF168, (AF168*F168*384+AM168*G168*32)/(F168*384+G168*32)))</f>
        <v>0</v>
      </c>
      <c r="AP168" s="18">
        <v>61.0494420934101</v>
      </c>
      <c r="AQ168" s="18">
        <f>AP168-AS168</f>
        <v>49.559819608137097</v>
      </c>
      <c r="AR168" s="18">
        <f>AQ168*bess_capex_adj</f>
        <v>49.559819608137097</v>
      </c>
      <c r="AS168" s="18">
        <v>11.489622485273003</v>
      </c>
      <c r="AT168" s="18">
        <f>AR168+AS168</f>
        <v>61.0494420934101</v>
      </c>
      <c r="AU168" s="18">
        <v>5138.0383938156001</v>
      </c>
      <c r="AV168" s="18"/>
      <c r="AW168" s="18">
        <v>3220.1450021863002</v>
      </c>
      <c r="AX168" s="18">
        <f>AW168*solar_capex_adj</f>
        <v>4293.5266695817336</v>
      </c>
      <c r="AY168" s="18">
        <v>964.01826371506297</v>
      </c>
      <c r="AZ168" s="18">
        <f>AY168*wind_capex_adj</f>
        <v>1606.6971061917716</v>
      </c>
      <c r="BA168" s="18">
        <v>0</v>
      </c>
      <c r="BB168" s="18">
        <f>BA168*hdgt_capex_adj</f>
        <v>0</v>
      </c>
      <c r="BC168" s="18">
        <v>0</v>
      </c>
      <c r="BD168" s="18">
        <f>BC168*aero_capex_adj</f>
        <v>0</v>
      </c>
      <c r="BE168" s="18">
        <v>953.87512791423501</v>
      </c>
      <c r="BF168" s="18">
        <f>BE168*bess_capex_adj</f>
        <v>953.87512791423501</v>
      </c>
      <c r="BG168" s="1">
        <v>2622582521.1157799</v>
      </c>
      <c r="BH168" s="1">
        <v>3519143854.9854698</v>
      </c>
      <c r="BI168" s="1">
        <v>1376661252.3936</v>
      </c>
      <c r="BJ168" s="1">
        <v>0</v>
      </c>
      <c r="BK168" s="1">
        <f>SUM(BG168:BJ168)/1000000</f>
        <v>7518.3876284948501</v>
      </c>
      <c r="BL168" s="1">
        <v>25.6746929230682</v>
      </c>
      <c r="BM168" s="3">
        <f>0.815*BJ168/(BK168*1000)</f>
        <v>0</v>
      </c>
      <c r="BN168" s="24">
        <v>3615.6799989286801</v>
      </c>
      <c r="BO168" s="1">
        <v>211</v>
      </c>
      <c r="BP168" s="1">
        <v>3040</v>
      </c>
      <c r="BQ168" s="24">
        <v>4611.9232000000002</v>
      </c>
      <c r="BR168" s="1">
        <v>760</v>
      </c>
      <c r="BS168" s="1">
        <v>190</v>
      </c>
      <c r="BT168" s="1">
        <v>0.84959174980854502</v>
      </c>
    </row>
    <row r="169" spans="1:72" s="1" customFormat="1" hidden="1" x14ac:dyDescent="0.25">
      <c r="A169" s="1">
        <v>582</v>
      </c>
      <c r="B169" s="25">
        <v>1854.19487124548</v>
      </c>
      <c r="C169" s="25">
        <v>1402.2</v>
      </c>
      <c r="D169" s="8">
        <v>2000</v>
      </c>
      <c r="E169" s="8">
        <v>8000</v>
      </c>
      <c r="F169" s="8">
        <v>0</v>
      </c>
      <c r="G169" s="8">
        <v>0</v>
      </c>
      <c r="H169" s="9">
        <f>SUM(BG169:BI169)/(BK169*1000000)</f>
        <v>1.0000000000000002</v>
      </c>
      <c r="I169" s="10">
        <v>92.123287671232802</v>
      </c>
      <c r="J169" s="19">
        <v>64.405175092679897</v>
      </c>
      <c r="K169" s="18">
        <f>(P169*BG169+U169*BH169+AP169*BI169+AN169*BJ169)/(BK169*(1000000))</f>
        <v>64.693876131372235</v>
      </c>
      <c r="L169" s="18">
        <f>(T169*BG169+Y169*BH169+AT169*BI169+AO169*BJ169)/(BK169*(1000000))</f>
        <v>83.653311413226248</v>
      </c>
      <c r="M169" s="18">
        <f>L169/K169</f>
        <v>1.2930638325543142</v>
      </c>
      <c r="N169" s="18">
        <f>J169*M169</f>
        <v>83.280002541672332</v>
      </c>
      <c r="O169" s="10">
        <v>95.6578513110599</v>
      </c>
      <c r="P169" s="19">
        <v>113.942171048886</v>
      </c>
      <c r="Q169" s="19">
        <f>P169-S169</f>
        <v>105.417296506594</v>
      </c>
      <c r="R169" s="18">
        <f>Q169*solar_capex_adj</f>
        <v>140.55639534212531</v>
      </c>
      <c r="S169" s="19">
        <v>8.5248745422919967</v>
      </c>
      <c r="T169" s="18">
        <f>R169+S169</f>
        <v>149.08126988441731</v>
      </c>
      <c r="U169" s="19">
        <v>31.114521061789699</v>
      </c>
      <c r="V169" s="19">
        <f>U169-X169</f>
        <v>25.7896920495849</v>
      </c>
      <c r="W169" s="18">
        <f>V169*wind_capex_adj</f>
        <v>42.982820082641503</v>
      </c>
      <c r="X169" s="19">
        <v>5.3248290122047983</v>
      </c>
      <c r="Y169" s="18">
        <f>W169+X169</f>
        <v>48.307649094846298</v>
      </c>
      <c r="Z169" s="19">
        <v>0</v>
      </c>
      <c r="AA169" s="19">
        <f>Z169-AC169-AD169</f>
        <v>0</v>
      </c>
      <c r="AB169" s="18">
        <f>AA169*hdgt_capex_adj</f>
        <v>0</v>
      </c>
      <c r="AC169" s="19">
        <v>0</v>
      </c>
      <c r="AD169" s="19">
        <v>0</v>
      </c>
      <c r="AE169" s="18">
        <f>AD169*fuel_adj</f>
        <v>0</v>
      </c>
      <c r="AF169" s="18">
        <f>AB169+AC169+AE169</f>
        <v>0</v>
      </c>
      <c r="AG169" s="19">
        <v>0</v>
      </c>
      <c r="AH169" s="19">
        <f>AG169-AJ169-AK169</f>
        <v>0</v>
      </c>
      <c r="AI169" s="18">
        <f>AH169*aero_capex_adj</f>
        <v>0</v>
      </c>
      <c r="AJ169" s="19">
        <v>0</v>
      </c>
      <c r="AK169" s="19">
        <v>0</v>
      </c>
      <c r="AL169" s="18">
        <f>AK169*fuel_adj</f>
        <v>0</v>
      </c>
      <c r="AM169" s="18">
        <f>AI169+AJ169+AL169</f>
        <v>0</v>
      </c>
      <c r="AN169" s="18">
        <f>IF(F169=0, 0, IF(F169=3, Z169, (Z169*F169*384+AG169*G169*32)/(F169*384+G169*32)))</f>
        <v>0</v>
      </c>
      <c r="AO169" s="18">
        <f>IF(F169=0, 0, IF(F169=3, AF169, (AF169*F169*384+AM169*G169*32)/(F169*384+G169*32)))</f>
        <v>0</v>
      </c>
      <c r="AP169" s="19">
        <v>159.291420460235</v>
      </c>
      <c r="AQ169" s="19">
        <f>AP169-AS169</f>
        <v>129.14558780719801</v>
      </c>
      <c r="AR169" s="18">
        <f>AQ169*bess_capex_adj</f>
        <v>129.14558780719801</v>
      </c>
      <c r="AS169" s="19">
        <v>30.14583265303699</v>
      </c>
      <c r="AT169" s="18">
        <f>AR169+AS169</f>
        <v>159.291420460235</v>
      </c>
      <c r="AU169" s="19">
        <v>5819.5599528964303</v>
      </c>
      <c r="AV169" s="19"/>
      <c r="AW169" s="19">
        <v>2227.4922152033901</v>
      </c>
      <c r="AX169" s="18">
        <f>AW169*solar_capex_adj</f>
        <v>2969.9896202711866</v>
      </c>
      <c r="AY169" s="19">
        <v>1684.4990958583501</v>
      </c>
      <c r="AZ169" s="18">
        <f>AY169*wind_capex_adj</f>
        <v>2807.49849309725</v>
      </c>
      <c r="BA169" s="19">
        <v>0</v>
      </c>
      <c r="BB169" s="18">
        <f>BA169*hdgt_capex_adj</f>
        <v>0</v>
      </c>
      <c r="BC169" s="19">
        <v>0</v>
      </c>
      <c r="BD169" s="18">
        <f>BC169*aero_capex_adj</f>
        <v>0</v>
      </c>
      <c r="BE169" s="19">
        <v>1907.56864183468</v>
      </c>
      <c r="BF169" s="18">
        <f>BE169*bess_capex_adj</f>
        <v>1907.56864183468</v>
      </c>
      <c r="BG169" s="8">
        <v>1808378890.3726299</v>
      </c>
      <c r="BH169" s="8">
        <v>5544552785.2230597</v>
      </c>
      <c r="BI169" s="8">
        <v>1026696099.25315</v>
      </c>
      <c r="BJ169" s="8">
        <v>0</v>
      </c>
      <c r="BK169" s="8">
        <f>SUM(BG169:BJ169)/1000000</f>
        <v>8379.6277748488392</v>
      </c>
      <c r="BL169" s="8">
        <v>21.563111231383701</v>
      </c>
      <c r="BM169" s="10">
        <f>0.815*BJ169/(BK169*1000)</f>
        <v>0</v>
      </c>
      <c r="BN169" s="25">
        <v>2503.1630761813899</v>
      </c>
      <c r="BO169" s="8">
        <v>369</v>
      </c>
      <c r="BP169" s="8">
        <v>6080</v>
      </c>
      <c r="BQ169" s="25">
        <v>9223.8464000000004</v>
      </c>
      <c r="BR169" s="8">
        <v>1520</v>
      </c>
      <c r="BS169" s="8">
        <v>380</v>
      </c>
      <c r="BT169" s="8">
        <v>0.31896894387244901</v>
      </c>
    </row>
    <row r="170" spans="1:72" s="1" customFormat="1" hidden="1" x14ac:dyDescent="0.25">
      <c r="A170" s="1">
        <v>1107</v>
      </c>
      <c r="B170" s="22">
        <v>1236.12991416365</v>
      </c>
      <c r="C170" s="22">
        <v>1200.8</v>
      </c>
      <c r="D170" s="11">
        <v>3000</v>
      </c>
      <c r="E170" s="11">
        <v>12000</v>
      </c>
      <c r="F170" s="11">
        <v>0</v>
      </c>
      <c r="G170" s="11">
        <v>0</v>
      </c>
      <c r="H170" s="12">
        <f>SUM(BG170:BI170)/(BK170*1000000)</f>
        <v>1</v>
      </c>
      <c r="I170" s="13">
        <v>79.497716894977103</v>
      </c>
      <c r="J170" s="20">
        <v>67.841529528053798</v>
      </c>
      <c r="K170" s="18">
        <f>(P170*BG170+U170*BH170+AP170*BI170+AN170*BJ170)/(BK170*(1000000))</f>
        <v>69.160448469984857</v>
      </c>
      <c r="L170" s="18">
        <f>(T170*BG170+Y170*BH170+AT170*BI170+AO170*BJ170)/(BK170*(1000000))</f>
        <v>84.996595055908188</v>
      </c>
      <c r="M170" s="18">
        <f>L170/K170</f>
        <v>1.2289769215825155</v>
      </c>
      <c r="N170" s="18">
        <f>J170*M170</f>
        <v>83.375674114836883</v>
      </c>
      <c r="O170" s="13">
        <v>89.610184248315505</v>
      </c>
      <c r="P170" s="20">
        <v>77.759813935295</v>
      </c>
      <c r="Q170" s="20">
        <f>P170-S170</f>
        <v>71.944934854432802</v>
      </c>
      <c r="R170" s="18">
        <f>Q170*solar_capex_adj</f>
        <v>95.926579805910393</v>
      </c>
      <c r="S170" s="20">
        <v>5.8148790808621982</v>
      </c>
      <c r="T170" s="18">
        <f>R170+S170</f>
        <v>101.74145888677259</v>
      </c>
      <c r="U170" s="20">
        <v>28.717203577129901</v>
      </c>
      <c r="V170" s="20">
        <f>U170-X170</f>
        <v>23.8048529700927</v>
      </c>
      <c r="W170" s="18">
        <f>V170*wind_capex_adj</f>
        <v>39.674754950154501</v>
      </c>
      <c r="X170" s="20">
        <v>4.9123506070372009</v>
      </c>
      <c r="Y170" s="18">
        <f>W170+X170</f>
        <v>44.587105557191705</v>
      </c>
      <c r="Z170" s="20">
        <v>0</v>
      </c>
      <c r="AA170" s="20">
        <f>Z170-AC170-AD170</f>
        <v>0</v>
      </c>
      <c r="AB170" s="18">
        <f>AA170*hdgt_capex_adj</f>
        <v>0</v>
      </c>
      <c r="AC170" s="20">
        <v>0</v>
      </c>
      <c r="AD170" s="20">
        <v>0</v>
      </c>
      <c r="AE170" s="18">
        <f>AD170*fuel_adj</f>
        <v>0</v>
      </c>
      <c r="AF170" s="18">
        <f>AB170+AC170+AE170</f>
        <v>0</v>
      </c>
      <c r="AG170" s="20">
        <v>0</v>
      </c>
      <c r="AH170" s="20">
        <f>AG170-AJ170-AK170</f>
        <v>0</v>
      </c>
      <c r="AI170" s="18">
        <f>AH170*aero_capex_adj</f>
        <v>0</v>
      </c>
      <c r="AJ170" s="20">
        <v>0</v>
      </c>
      <c r="AK170" s="20">
        <v>0</v>
      </c>
      <c r="AL170" s="18">
        <f>AK170*fuel_adj</f>
        <v>0</v>
      </c>
      <c r="AM170" s="18">
        <f>AI170+AJ170+AL170</f>
        <v>0</v>
      </c>
      <c r="AN170" s="18">
        <f>IF(F170=0, 0, IF(F170=3, Z170, (Z170*F170*384+AG170*G170*32)/(F170*384+G170*32)))</f>
        <v>0</v>
      </c>
      <c r="AO170" s="18">
        <f>IF(F170=0, 0, IF(F170=3, AF170, (AF170*F170*384+AM170*G170*32)/(F170*384+G170*32)))</f>
        <v>0</v>
      </c>
      <c r="AP170" s="20">
        <v>277.59373339963003</v>
      </c>
      <c r="AQ170" s="20">
        <f>AP170-AS170</f>
        <v>225.583444366972</v>
      </c>
      <c r="AR170" s="18">
        <f>AQ170*bess_capex_adj</f>
        <v>225.583444366972</v>
      </c>
      <c r="AS170" s="20">
        <v>52.010289032658022</v>
      </c>
      <c r="AT170" s="18">
        <f>AR170+AS170</f>
        <v>277.59373339963003</v>
      </c>
      <c r="AU170" s="20">
        <v>5795.1095310726196</v>
      </c>
      <c r="AV170" s="20"/>
      <c r="AW170" s="20">
        <v>1485.8008193676801</v>
      </c>
      <c r="AX170" s="18">
        <f>AW170*solar_capex_adj</f>
        <v>1981.0677591569067</v>
      </c>
      <c r="AY170" s="20">
        <v>1443.33504387671</v>
      </c>
      <c r="AZ170" s="18">
        <f>AY170*wind_capex_adj</f>
        <v>2405.5584064611835</v>
      </c>
      <c r="BA170" s="20">
        <v>0</v>
      </c>
      <c r="BB170" s="18">
        <f>BA170*hdgt_capex_adj</f>
        <v>0</v>
      </c>
      <c r="BC170" s="20">
        <v>0</v>
      </c>
      <c r="BD170" s="18">
        <f>BC170*aero_capex_adj</f>
        <v>0</v>
      </c>
      <c r="BE170" s="20">
        <v>2865.9736678282102</v>
      </c>
      <c r="BF170" s="18">
        <f>BE170*bess_capex_adj</f>
        <v>2865.9736678282102</v>
      </c>
      <c r="BG170" s="11">
        <v>1777657133.7191899</v>
      </c>
      <c r="BH170" s="11">
        <v>5146866505.2614803</v>
      </c>
      <c r="BI170" s="11">
        <v>925328501.17176294</v>
      </c>
      <c r="BJ170" s="11">
        <v>0</v>
      </c>
      <c r="BK170" s="11">
        <f>SUM(BG170:BJ170)/1000000</f>
        <v>7849.8521401524331</v>
      </c>
      <c r="BL170" s="11">
        <v>4.8784684819280502</v>
      </c>
      <c r="BM170" s="13">
        <f>0.815*BJ170/(BK170*1000)</f>
        <v>0</v>
      </c>
      <c r="BN170" s="22">
        <v>1668.7753841209301</v>
      </c>
      <c r="BO170" s="11">
        <v>316</v>
      </c>
      <c r="BP170" s="11">
        <v>9120</v>
      </c>
      <c r="BQ170" s="22">
        <v>13835.7696</v>
      </c>
      <c r="BR170" s="11">
        <v>2280</v>
      </c>
      <c r="BS170" s="11">
        <v>570</v>
      </c>
      <c r="BT170" s="11">
        <v>0.19169424526307</v>
      </c>
    </row>
    <row r="171" spans="1:72" s="1" customFormat="1" hidden="1" x14ac:dyDescent="0.25">
      <c r="A171" s="1">
        <v>1132</v>
      </c>
      <c r="B171" s="22">
        <v>824.08660944243502</v>
      </c>
      <c r="C171" s="22">
        <v>1603.6</v>
      </c>
      <c r="D171" s="11">
        <v>3000</v>
      </c>
      <c r="E171" s="11">
        <v>12000</v>
      </c>
      <c r="F171" s="11">
        <v>0</v>
      </c>
      <c r="G171" s="11">
        <v>0</v>
      </c>
      <c r="H171" s="12">
        <f>SUM(BG171:BI171)/(BK171*1000000)</f>
        <v>1</v>
      </c>
      <c r="I171" s="13">
        <v>83.8470319634703</v>
      </c>
      <c r="J171" s="20">
        <v>66.235901782213404</v>
      </c>
      <c r="K171" s="18">
        <f>(P171*BG171+U171*BH171+AP171*BI171+AN171*BJ171)/(BK171*(1000000))</f>
        <v>66.114143128747244</v>
      </c>
      <c r="L171" s="18">
        <f>(T171*BG171+Y171*BH171+AT171*BI171+AO171*BJ171)/(BK171*(1000000))</f>
        <v>83.301800349260873</v>
      </c>
      <c r="M171" s="18">
        <f>L171/K171</f>
        <v>1.2599694468858695</v>
      </c>
      <c r="N171" s="18">
        <f>J171*M171</f>
        <v>83.455212532522197</v>
      </c>
      <c r="O171" s="13">
        <v>91.642152718393504</v>
      </c>
      <c r="P171" s="20">
        <v>74.749115531538393</v>
      </c>
      <c r="Q171" s="20">
        <f>P171-S171</f>
        <v>69.159490854667695</v>
      </c>
      <c r="R171" s="18">
        <f>Q171*solar_capex_adj</f>
        <v>92.21265447289025</v>
      </c>
      <c r="S171" s="20">
        <v>5.5896246768706987</v>
      </c>
      <c r="T171" s="18">
        <f>R171+S171</f>
        <v>97.802279149760949</v>
      </c>
      <c r="U171" s="20">
        <v>33.9181686480811</v>
      </c>
      <c r="V171" s="20">
        <f>U171-X171</f>
        <v>28.116249894549501</v>
      </c>
      <c r="W171" s="18">
        <f>V171*wind_capex_adj</f>
        <v>46.860416490915838</v>
      </c>
      <c r="X171" s="20">
        <v>5.8019187535315986</v>
      </c>
      <c r="Y171" s="18">
        <f>W171+X171</f>
        <v>52.662335244447434</v>
      </c>
      <c r="Z171" s="20">
        <v>0</v>
      </c>
      <c r="AA171" s="20">
        <f>Z171-AC171-AD171</f>
        <v>0</v>
      </c>
      <c r="AB171" s="18">
        <f>AA171*hdgt_capex_adj</f>
        <v>0</v>
      </c>
      <c r="AC171" s="20">
        <v>0</v>
      </c>
      <c r="AD171" s="20">
        <v>0</v>
      </c>
      <c r="AE171" s="18">
        <f>AD171*fuel_adj</f>
        <v>0</v>
      </c>
      <c r="AF171" s="18">
        <f>AB171+AC171+AE171</f>
        <v>0</v>
      </c>
      <c r="AG171" s="20">
        <v>0</v>
      </c>
      <c r="AH171" s="20">
        <f>AG171-AJ171-AK171</f>
        <v>0</v>
      </c>
      <c r="AI171" s="18">
        <f>AH171*aero_capex_adj</f>
        <v>0</v>
      </c>
      <c r="AJ171" s="20">
        <v>0</v>
      </c>
      <c r="AK171" s="20">
        <v>0</v>
      </c>
      <c r="AL171" s="18">
        <f>AK171*fuel_adj</f>
        <v>0</v>
      </c>
      <c r="AM171" s="18">
        <f>AI171+AJ171+AL171</f>
        <v>0</v>
      </c>
      <c r="AN171" s="18">
        <f>IF(F171=0, 0, IF(F171=3, Z171, (Z171*F171*384+AG171*G171*32)/(F171*384+G171*32)))</f>
        <v>0</v>
      </c>
      <c r="AO171" s="18">
        <f>IF(F171=0, 0, IF(F171=3, AF171, (AF171*F171*384+AM171*G171*32)/(F171*384+G171*32)))</f>
        <v>0</v>
      </c>
      <c r="AP171" s="20">
        <v>251.021083813133</v>
      </c>
      <c r="AQ171" s="20">
        <f>AP171-AS171</f>
        <v>203.588367253836</v>
      </c>
      <c r="AR171" s="18">
        <f>AQ171*bess_capex_adj</f>
        <v>203.588367253836</v>
      </c>
      <c r="AS171" s="20">
        <v>47.432716559297006</v>
      </c>
      <c r="AT171" s="18">
        <f>AR171+AS171</f>
        <v>251.021083813133</v>
      </c>
      <c r="AU171" s="20">
        <v>5784.1271954254798</v>
      </c>
      <c r="AV171" s="20"/>
      <c r="AW171" s="20">
        <v>990.55578507501696</v>
      </c>
      <c r="AX171" s="18">
        <f>AW171*solar_capex_adj</f>
        <v>1320.7410467666891</v>
      </c>
      <c r="AY171" s="20">
        <v>1927.5343619780699</v>
      </c>
      <c r="AZ171" s="18">
        <f>AY171*wind_capex_adj</f>
        <v>3212.5572699634499</v>
      </c>
      <c r="BA171" s="20">
        <v>0</v>
      </c>
      <c r="BB171" s="18">
        <f>BA171*hdgt_capex_adj</f>
        <v>0</v>
      </c>
      <c r="BC171" s="20">
        <v>0</v>
      </c>
      <c r="BD171" s="18">
        <f>BC171*aero_capex_adj</f>
        <v>0</v>
      </c>
      <c r="BE171" s="20">
        <v>2866.03704837239</v>
      </c>
      <c r="BF171" s="18">
        <f>BE171*bess_capex_adj</f>
        <v>2866.03704837239</v>
      </c>
      <c r="BG171" s="11">
        <v>1253446052.1707699</v>
      </c>
      <c r="BH171" s="11">
        <v>5819628247.6264</v>
      </c>
      <c r="BI171" s="11">
        <v>954778278.33408904</v>
      </c>
      <c r="BJ171" s="11">
        <v>0</v>
      </c>
      <c r="BK171" s="11">
        <f>SUM(BG171:BJ171)/1000000</f>
        <v>8027.8525781312592</v>
      </c>
      <c r="BL171" s="11">
        <v>10.3992684599369</v>
      </c>
      <c r="BM171" s="13">
        <f>0.815*BJ171/(BK171*1000)</f>
        <v>0</v>
      </c>
      <c r="BN171" s="22">
        <v>1112.51692274728</v>
      </c>
      <c r="BO171" s="11">
        <v>422</v>
      </c>
      <c r="BP171" s="11">
        <v>9120</v>
      </c>
      <c r="BQ171" s="22">
        <v>13835.7696</v>
      </c>
      <c r="BR171" s="11">
        <v>2280</v>
      </c>
      <c r="BS171" s="11">
        <v>570</v>
      </c>
      <c r="BT171" s="11">
        <v>0.19874541563887499</v>
      </c>
    </row>
    <row r="172" spans="1:72" s="1" customFormat="1" hidden="1" x14ac:dyDescent="0.25">
      <c r="A172" s="1">
        <v>651</v>
      </c>
      <c r="B172" s="25">
        <v>1854.19487124548</v>
      </c>
      <c r="C172" s="25">
        <v>402.79999999999899</v>
      </c>
      <c r="D172" s="8">
        <v>2000</v>
      </c>
      <c r="E172" s="8">
        <v>8000</v>
      </c>
      <c r="F172" s="8">
        <v>0</v>
      </c>
      <c r="G172" s="8">
        <v>0</v>
      </c>
      <c r="H172" s="9">
        <f>SUM(BG172:BI172)/(BK172*1000000)</f>
        <v>1</v>
      </c>
      <c r="I172" s="10">
        <v>52.694063926940601</v>
      </c>
      <c r="J172" s="19">
        <v>69.098950168496302</v>
      </c>
      <c r="K172" s="18">
        <f>(P172*BG172+U172*BH172+AP172*BI172+AN172*BJ172)/(BK172*(1000000))</f>
        <v>70.081349610190472</v>
      </c>
      <c r="L172" s="18">
        <f>(T172*BG172+Y172*BH172+AT172*BI172+AO172*BJ172)/(BK172*(1000000))</f>
        <v>84.8395954408591</v>
      </c>
      <c r="M172" s="18">
        <f>L172/K172</f>
        <v>1.2105873518811721</v>
      </c>
      <c r="N172" s="18">
        <f>J172*M172</f>
        <v>83.65031510224901</v>
      </c>
      <c r="O172" s="10">
        <v>70.626661107416794</v>
      </c>
      <c r="P172" s="19">
        <v>71.544164687652298</v>
      </c>
      <c r="Q172" s="19">
        <f>P172-S172</f>
        <v>66.205032910113303</v>
      </c>
      <c r="R172" s="18">
        <f>Q172*solar_capex_adj</f>
        <v>88.273377213484395</v>
      </c>
      <c r="S172" s="19">
        <v>5.339131777538995</v>
      </c>
      <c r="T172" s="18">
        <f>R172+S172</f>
        <v>93.61250899102339</v>
      </c>
      <c r="U172" s="19">
        <v>28.093666099848701</v>
      </c>
      <c r="V172" s="19">
        <f>U172-X172</f>
        <v>23.2967844477743</v>
      </c>
      <c r="W172" s="18">
        <f>V172*wind_capex_adj</f>
        <v>38.827974079623836</v>
      </c>
      <c r="X172" s="19">
        <v>4.7968816520744006</v>
      </c>
      <c r="Y172" s="18">
        <f>W172+X172</f>
        <v>43.624855731698233</v>
      </c>
      <c r="Z172" s="19">
        <v>0</v>
      </c>
      <c r="AA172" s="19">
        <f>Z172-AC172-AD172</f>
        <v>0</v>
      </c>
      <c r="AB172" s="18">
        <f>AA172*hdgt_capex_adj</f>
        <v>0</v>
      </c>
      <c r="AC172" s="19">
        <v>0</v>
      </c>
      <c r="AD172" s="19">
        <v>0</v>
      </c>
      <c r="AE172" s="18">
        <f>AD172*fuel_adj</f>
        <v>0</v>
      </c>
      <c r="AF172" s="18">
        <f>AB172+AC172+AE172</f>
        <v>0</v>
      </c>
      <c r="AG172" s="19">
        <v>0</v>
      </c>
      <c r="AH172" s="19">
        <f>AG172-AJ172-AK172</f>
        <v>0</v>
      </c>
      <c r="AI172" s="18">
        <f>AH172*aero_capex_adj</f>
        <v>0</v>
      </c>
      <c r="AJ172" s="19">
        <v>0</v>
      </c>
      <c r="AK172" s="19">
        <v>0</v>
      </c>
      <c r="AL172" s="18">
        <f>AK172*fuel_adj</f>
        <v>0</v>
      </c>
      <c r="AM172" s="18">
        <f>AI172+AJ172+AL172</f>
        <v>0</v>
      </c>
      <c r="AN172" s="18">
        <f>IF(F172=0, 0, IF(F172=3, Z172, (Z172*F172*384+AG172*G172*32)/(F172*384+G172*32)))</f>
        <v>0</v>
      </c>
      <c r="AO172" s="18">
        <f>IF(F172=0, 0, IF(F172=3, AF172, (AF172*F172*384+AM172*G172*32)/(F172*384+G172*32)))</f>
        <v>0</v>
      </c>
      <c r="AP172" s="19">
        <v>115.966126735279</v>
      </c>
      <c r="AQ172" s="19">
        <f>AP172-AS172</f>
        <v>94.203257452667103</v>
      </c>
      <c r="AR172" s="18">
        <f>AQ172*bess_capex_adj</f>
        <v>94.203257452667103</v>
      </c>
      <c r="AS172" s="19">
        <v>21.762869282611902</v>
      </c>
      <c r="AT172" s="18">
        <f>AR172+AS172</f>
        <v>115.966126735279</v>
      </c>
      <c r="AU172" s="19">
        <v>4631.6977420651401</v>
      </c>
      <c r="AV172" s="19"/>
      <c r="AW172" s="19">
        <v>2233.63745111566</v>
      </c>
      <c r="AX172" s="18">
        <f>AW172*solar_capex_adj</f>
        <v>2978.1832681542132</v>
      </c>
      <c r="AY172" s="19">
        <v>485.22902272135201</v>
      </c>
      <c r="AZ172" s="18">
        <f>AY172*wind_capex_adj</f>
        <v>808.71503786892004</v>
      </c>
      <c r="BA172" s="19">
        <v>0</v>
      </c>
      <c r="BB172" s="18">
        <f>BA172*hdgt_capex_adj</f>
        <v>0</v>
      </c>
      <c r="BC172" s="19">
        <v>0</v>
      </c>
      <c r="BD172" s="18">
        <f>BC172*aero_capex_adj</f>
        <v>0</v>
      </c>
      <c r="BE172" s="19">
        <v>1912.8312682281201</v>
      </c>
      <c r="BF172" s="18">
        <f>BE172*bess_capex_adj</f>
        <v>1912.8312682281201</v>
      </c>
      <c r="BG172" s="8">
        <v>2893179405.25629</v>
      </c>
      <c r="BH172" s="8">
        <v>1768058102.04827</v>
      </c>
      <c r="BI172" s="8">
        <v>1525658005.7051401</v>
      </c>
      <c r="BJ172" s="8">
        <v>0</v>
      </c>
      <c r="BK172" s="8">
        <f>SUM(BG172:BJ172)/1000000</f>
        <v>6186.8955130097002</v>
      </c>
      <c r="BL172" s="8">
        <v>1.0517618949135801</v>
      </c>
      <c r="BM172" s="10">
        <f>0.815*BJ172/(BK172*1000)</f>
        <v>0</v>
      </c>
      <c r="BN172" s="25">
        <v>2503.1630761813899</v>
      </c>
      <c r="BO172" s="8">
        <v>106</v>
      </c>
      <c r="BP172" s="8">
        <v>6080</v>
      </c>
      <c r="BQ172" s="25">
        <v>9223.8464000000004</v>
      </c>
      <c r="BR172" s="8">
        <v>1520</v>
      </c>
      <c r="BS172" s="8">
        <v>380</v>
      </c>
      <c r="BT172" s="8">
        <v>0.47036742630275502</v>
      </c>
    </row>
    <row r="173" spans="1:72" s="1" customFormat="1" hidden="1" x14ac:dyDescent="0.25">
      <c r="A173" s="1">
        <v>14</v>
      </c>
      <c r="B173" s="24">
        <v>2678.2814806879101</v>
      </c>
      <c r="C173" s="24">
        <v>1003.19999999999</v>
      </c>
      <c r="D173" s="1">
        <v>1000</v>
      </c>
      <c r="E173" s="1">
        <v>4000</v>
      </c>
      <c r="F173" s="1">
        <v>0</v>
      </c>
      <c r="G173" s="1">
        <v>0</v>
      </c>
      <c r="H173" s="2">
        <f>SUM(BG173:BI173)/(BK173*1000000)</f>
        <v>1</v>
      </c>
      <c r="I173" s="3">
        <v>80.684931506849296</v>
      </c>
      <c r="J173" s="18">
        <v>63.510453623805901</v>
      </c>
      <c r="K173" s="18">
        <f>(P173*BG173+U173*BH173+AP173*BI173+AN173*BJ173)/(BK173*(1000000))</f>
        <v>63.644510131362594</v>
      </c>
      <c r="L173" s="18">
        <f>(T173*BG173+Y173*BH173+AT173*BI173+AO173*BJ173)/(BK173*(1000000))</f>
        <v>83.840619503893265</v>
      </c>
      <c r="M173" s="18">
        <f>L173/K173</f>
        <v>1.3173268099769453</v>
      </c>
      <c r="N173" s="18">
        <f>J173*M173</f>
        <v>83.66402327243695</v>
      </c>
      <c r="O173" s="3">
        <v>90.330291353511498</v>
      </c>
      <c r="P173" s="18">
        <v>126.64601606980899</v>
      </c>
      <c r="Q173" s="18">
        <f>P173-S173</f>
        <v>117.17365835100701</v>
      </c>
      <c r="R173" s="18">
        <f>Q173*solar_capex_adj</f>
        <v>156.23154446800933</v>
      </c>
      <c r="S173" s="18">
        <v>9.4723577188019874</v>
      </c>
      <c r="T173" s="18">
        <f>R173+S173</f>
        <v>165.70390218681132</v>
      </c>
      <c r="U173" s="18">
        <v>28.043485004416301</v>
      </c>
      <c r="V173" s="18">
        <f>U173-X173</f>
        <v>23.2455778848263</v>
      </c>
      <c r="W173" s="18">
        <f>V173*wind_capex_adj</f>
        <v>38.742629808043837</v>
      </c>
      <c r="X173" s="18">
        <v>4.7979071195900005</v>
      </c>
      <c r="Y173" s="18">
        <f>W173+X173</f>
        <v>43.540536927633838</v>
      </c>
      <c r="Z173" s="18">
        <v>0</v>
      </c>
      <c r="AA173" s="18">
        <f>Z173-AC173-AD173</f>
        <v>0</v>
      </c>
      <c r="AB173" s="18">
        <f>AA173*hdgt_capex_adj</f>
        <v>0</v>
      </c>
      <c r="AC173" s="18">
        <v>0</v>
      </c>
      <c r="AD173" s="18">
        <v>0</v>
      </c>
      <c r="AE173" s="18">
        <f>AD173*fuel_adj</f>
        <v>0</v>
      </c>
      <c r="AF173" s="18">
        <f>AB173+AC173+AE173</f>
        <v>0</v>
      </c>
      <c r="AG173" s="18">
        <v>0</v>
      </c>
      <c r="AH173" s="18">
        <f>AG173-AJ173-AK173</f>
        <v>0</v>
      </c>
      <c r="AI173" s="18">
        <f>AH173*aero_capex_adj</f>
        <v>0</v>
      </c>
      <c r="AJ173" s="18">
        <v>0</v>
      </c>
      <c r="AK173" s="18">
        <v>0</v>
      </c>
      <c r="AL173" s="18">
        <f>AK173*fuel_adj</f>
        <v>0</v>
      </c>
      <c r="AM173" s="18">
        <f>AI173+AJ173+AL173</f>
        <v>0</v>
      </c>
      <c r="AN173" s="18">
        <f>IF(F173=0, 0, IF(F173=3, Z173, (Z173*F173*384+AG173*G173*32)/(F173*384+G173*32)))</f>
        <v>0</v>
      </c>
      <c r="AO173" s="18">
        <f>IF(F173=0, 0, IF(F173=3, AF173, (AF173*F173*384+AM173*G173*32)/(F173*384+G173*32)))</f>
        <v>0</v>
      </c>
      <c r="AP173" s="18">
        <v>71.376456038081699</v>
      </c>
      <c r="AQ173" s="18">
        <f>AP173-AS173</f>
        <v>57.978914272277898</v>
      </c>
      <c r="AR173" s="18">
        <f>AQ173*bess_capex_adj</f>
        <v>57.978914272277898</v>
      </c>
      <c r="AS173" s="18">
        <v>13.397541765803801</v>
      </c>
      <c r="AT173" s="18">
        <f>AR173+AS173</f>
        <v>71.376456038081699</v>
      </c>
      <c r="AU173" s="18">
        <v>5377.5796646340204</v>
      </c>
      <c r="AV173" s="18"/>
      <c r="AW173" s="18">
        <v>3218.5855618714099</v>
      </c>
      <c r="AX173" s="18">
        <f>AW173*solar_capex_adj</f>
        <v>4291.4474158285466</v>
      </c>
      <c r="AY173" s="18">
        <v>1205.58091408676</v>
      </c>
      <c r="AZ173" s="18">
        <f>AY173*wind_capex_adj</f>
        <v>2009.3015234779334</v>
      </c>
      <c r="BA173" s="18">
        <v>0</v>
      </c>
      <c r="BB173" s="18">
        <f>BA173*hdgt_capex_adj</f>
        <v>0</v>
      </c>
      <c r="BC173" s="18">
        <v>0</v>
      </c>
      <c r="BD173" s="18">
        <f>BC173*aero_capex_adj</f>
        <v>0</v>
      </c>
      <c r="BE173" s="18">
        <v>953.413188675838</v>
      </c>
      <c r="BF173" s="18">
        <f>BE173*bess_capex_adj</f>
        <v>953.413188675838</v>
      </c>
      <c r="BG173" s="1">
        <v>2344799462.09234</v>
      </c>
      <c r="BH173" s="1">
        <v>4402615469.0435495</v>
      </c>
      <c r="BI173" s="1">
        <v>1165518591.43171</v>
      </c>
      <c r="BJ173" s="1">
        <v>0</v>
      </c>
      <c r="BK173" s="1">
        <f>SUM(BG173:BJ173)/1000000</f>
        <v>7912.9335225675995</v>
      </c>
      <c r="BL173" s="1">
        <v>28.225492002284501</v>
      </c>
      <c r="BM173" s="3">
        <f>0.815*BJ173/(BK173*1000)</f>
        <v>0</v>
      </c>
      <c r="BN173" s="24">
        <v>3615.6799989286801</v>
      </c>
      <c r="BO173" s="1">
        <v>264</v>
      </c>
      <c r="BP173" s="1">
        <v>3040</v>
      </c>
      <c r="BQ173" s="24">
        <v>4611.9232000000002</v>
      </c>
      <c r="BR173" s="1">
        <v>760</v>
      </c>
      <c r="BS173" s="1">
        <v>190</v>
      </c>
      <c r="BT173" s="1">
        <v>0.72020521396960802</v>
      </c>
    </row>
    <row r="174" spans="1:72" s="1" customFormat="1" hidden="1" x14ac:dyDescent="0.25">
      <c r="A174" s="1">
        <v>1104</v>
      </c>
      <c r="B174" s="22">
        <v>618.06495708182604</v>
      </c>
      <c r="C174" s="22">
        <v>1200.8</v>
      </c>
      <c r="D174" s="11">
        <v>3000</v>
      </c>
      <c r="E174" s="11">
        <v>12000</v>
      </c>
      <c r="F174" s="11">
        <v>0</v>
      </c>
      <c r="G174" s="11">
        <v>0</v>
      </c>
      <c r="H174" s="12">
        <f>SUM(BG174:BI174)/(BK174*1000000)</f>
        <v>1</v>
      </c>
      <c r="I174" s="13">
        <v>50.787671232876697</v>
      </c>
      <c r="J174" s="20">
        <v>68.531535080205501</v>
      </c>
      <c r="K174" s="18">
        <f>(P174*BG174+U174*BH174+AP174*BI174+AN174*BJ174)/(BK174*(1000000))</f>
        <v>69.647964030846197</v>
      </c>
      <c r="L174" s="18">
        <f>(T174*BG174+Y174*BH174+AT174*BI174+AO174*BJ174)/(BK174*(1000000))</f>
        <v>85.050922958857115</v>
      </c>
      <c r="M174" s="18">
        <f>L174/K174</f>
        <v>1.221154475114149</v>
      </c>
      <c r="N174" s="18">
        <f>J174*M174</f>
        <v>83.687590749635234</v>
      </c>
      <c r="O174" s="13">
        <v>76.792185166526806</v>
      </c>
      <c r="P174" s="20">
        <v>61.656635266732501</v>
      </c>
      <c r="Q174" s="20">
        <f>P174-S174</f>
        <v>57.0533281658902</v>
      </c>
      <c r="R174" s="18">
        <f>Q174*solar_capex_adj</f>
        <v>76.071104221186928</v>
      </c>
      <c r="S174" s="20">
        <v>4.6033071008423008</v>
      </c>
      <c r="T174" s="18">
        <f>R174+S174</f>
        <v>80.674411322029229</v>
      </c>
      <c r="U174" s="20">
        <v>28.788867916121099</v>
      </c>
      <c r="V174" s="20">
        <f>U174-X174</f>
        <v>23.871318238323799</v>
      </c>
      <c r="W174" s="18">
        <f>V174*wind_capex_adj</f>
        <v>39.78553039720633</v>
      </c>
      <c r="X174" s="20">
        <v>4.9175496777973002</v>
      </c>
      <c r="Y174" s="18">
        <f>W174+X174</f>
        <v>44.703080075003626</v>
      </c>
      <c r="Z174" s="20">
        <v>0</v>
      </c>
      <c r="AA174" s="20">
        <f>Z174-AC174-AD174</f>
        <v>0</v>
      </c>
      <c r="AB174" s="18">
        <f>AA174*hdgt_capex_adj</f>
        <v>0</v>
      </c>
      <c r="AC174" s="20">
        <v>0</v>
      </c>
      <c r="AD174" s="20">
        <v>0</v>
      </c>
      <c r="AE174" s="18">
        <f>AD174*fuel_adj</f>
        <v>0</v>
      </c>
      <c r="AF174" s="18">
        <f>AB174+AC174+AE174</f>
        <v>0</v>
      </c>
      <c r="AG174" s="20">
        <v>0</v>
      </c>
      <c r="AH174" s="20">
        <f>AG174-AJ174-AK174</f>
        <v>0</v>
      </c>
      <c r="AI174" s="18">
        <f>AH174*aero_capex_adj</f>
        <v>0</v>
      </c>
      <c r="AJ174" s="20">
        <v>0</v>
      </c>
      <c r="AK174" s="20">
        <v>0</v>
      </c>
      <c r="AL174" s="18">
        <f>AK174*fuel_adj</f>
        <v>0</v>
      </c>
      <c r="AM174" s="18">
        <f>AI174+AJ174+AL174</f>
        <v>0</v>
      </c>
      <c r="AN174" s="18">
        <f>IF(F174=0, 0, IF(F174=3, Z174, (Z174*F174*384+AG174*G174*32)/(F174*384+G174*32)))</f>
        <v>0</v>
      </c>
      <c r="AO174" s="18">
        <f>IF(F174=0, 0, IF(F174=3, AF174, (AF174*F174*384+AM174*G174*32)/(F174*384+G174*32)))</f>
        <v>0</v>
      </c>
      <c r="AP174" s="20">
        <v>568.29080734222703</v>
      </c>
      <c r="AQ174" s="20">
        <f>AP174-AS174</f>
        <v>460.72132478959799</v>
      </c>
      <c r="AR174" s="18">
        <f>AQ174*bess_capex_adj</f>
        <v>460.72132478959799</v>
      </c>
      <c r="AS174" s="20">
        <v>107.56948255262904</v>
      </c>
      <c r="AT174" s="18">
        <f>AR174+AS174</f>
        <v>568.29080734222703</v>
      </c>
      <c r="AU174" s="20">
        <v>5060.9589859310299</v>
      </c>
      <c r="AV174" s="20"/>
      <c r="AW174" s="20">
        <v>744.18703060489895</v>
      </c>
      <c r="AX174" s="18">
        <f>AW174*solar_capex_adj</f>
        <v>992.24937413986527</v>
      </c>
      <c r="AY174" s="20">
        <v>1445.8347397166101</v>
      </c>
      <c r="AZ174" s="18">
        <f>AY174*wind_capex_adj</f>
        <v>2409.7245661943502</v>
      </c>
      <c r="BA174" s="20">
        <v>0</v>
      </c>
      <c r="BB174" s="18">
        <f>BA174*hdgt_capex_adj</f>
        <v>0</v>
      </c>
      <c r="BC174" s="20">
        <v>0</v>
      </c>
      <c r="BD174" s="18">
        <f>BC174*aero_capex_adj</f>
        <v>0</v>
      </c>
      <c r="BE174" s="20">
        <v>2870.9372156095201</v>
      </c>
      <c r="BF174" s="18">
        <f>BE174*bess_capex_adj</f>
        <v>2870.9372156095201</v>
      </c>
      <c r="BG174" s="11">
        <v>1146200014.15185</v>
      </c>
      <c r="BH174" s="11">
        <v>5141156732.8418703</v>
      </c>
      <c r="BI174" s="11">
        <v>439638673.59403002</v>
      </c>
      <c r="BJ174" s="11">
        <v>0</v>
      </c>
      <c r="BK174" s="11">
        <f>SUM(BG174:BJ174)/1000000</f>
        <v>6726.9954205877502</v>
      </c>
      <c r="BL174" s="11">
        <v>0.37159416179439603</v>
      </c>
      <c r="BM174" s="13">
        <f>0.815*BJ174/(BK174*1000)</f>
        <v>0</v>
      </c>
      <c r="BN174" s="22">
        <v>834.38769206046595</v>
      </c>
      <c r="BO174" s="11">
        <v>316</v>
      </c>
      <c r="BP174" s="11">
        <v>9120</v>
      </c>
      <c r="BQ174" s="22">
        <v>13835.7696</v>
      </c>
      <c r="BR174" s="11">
        <v>2280</v>
      </c>
      <c r="BS174" s="11">
        <v>570</v>
      </c>
      <c r="BT174" s="11">
        <v>9.1173115879776806E-2</v>
      </c>
    </row>
    <row r="175" spans="1:72" s="1" customFormat="1" hidden="1" x14ac:dyDescent="0.25">
      <c r="A175" s="1">
        <v>555</v>
      </c>
      <c r="B175" s="25">
        <v>2266.2381759666901</v>
      </c>
      <c r="C175" s="25">
        <v>1003.19999999999</v>
      </c>
      <c r="D175" s="8">
        <v>2000</v>
      </c>
      <c r="E175" s="8">
        <v>8000</v>
      </c>
      <c r="F175" s="8">
        <v>0</v>
      </c>
      <c r="G175" s="8">
        <v>0</v>
      </c>
      <c r="H175" s="9">
        <f>SUM(BG175:BI175)/(BK175*1000000)</f>
        <v>0.99999999999999989</v>
      </c>
      <c r="I175" s="10">
        <v>85.490867579908596</v>
      </c>
      <c r="J175" s="19">
        <v>66.034396353990502</v>
      </c>
      <c r="K175" s="18">
        <f>(P175*BG175+U175*BH175+AP175*BI175+AN175*BJ175)/(BK175*(1000000))</f>
        <v>66.31650540617629</v>
      </c>
      <c r="L175" s="18">
        <f>(T175*BG175+Y175*BH175+AT175*BI175+AO175*BJ175)/(BK175*(1000000))</f>
        <v>84.109873292863412</v>
      </c>
      <c r="M175" s="18">
        <f>L175/K175</f>
        <v>1.2683097937339436</v>
      </c>
      <c r="N175" s="18">
        <f>J175*M175</f>
        <v>83.752071619075167</v>
      </c>
      <c r="O175" s="10">
        <v>93.516545661840894</v>
      </c>
      <c r="P175" s="19">
        <v>109.961544409834</v>
      </c>
      <c r="Q175" s="19">
        <f>P175-S175</f>
        <v>101.734279218994</v>
      </c>
      <c r="R175" s="18">
        <f>Q175*solar_capex_adj</f>
        <v>135.64570562532532</v>
      </c>
      <c r="S175" s="19">
        <v>8.2272651908400007</v>
      </c>
      <c r="T175" s="18">
        <f>R175+S175</f>
        <v>143.87297081616532</v>
      </c>
      <c r="U175" s="19">
        <v>28.038628321130702</v>
      </c>
      <c r="V175" s="19">
        <f>U175-X175</f>
        <v>23.240086245196601</v>
      </c>
      <c r="W175" s="18">
        <f>V175*wind_capex_adj</f>
        <v>38.73347707532767</v>
      </c>
      <c r="X175" s="19">
        <v>4.7985420759341011</v>
      </c>
      <c r="Y175" s="18">
        <f>W175+X175</f>
        <v>43.532019151261771</v>
      </c>
      <c r="Z175" s="19">
        <v>0</v>
      </c>
      <c r="AA175" s="19">
        <f>Z175-AC175-AD175</f>
        <v>0</v>
      </c>
      <c r="AB175" s="18">
        <f>AA175*hdgt_capex_adj</f>
        <v>0</v>
      </c>
      <c r="AC175" s="19">
        <v>0</v>
      </c>
      <c r="AD175" s="19">
        <v>0</v>
      </c>
      <c r="AE175" s="18">
        <f>AD175*fuel_adj</f>
        <v>0</v>
      </c>
      <c r="AF175" s="18">
        <f>AB175+AC175+AE175</f>
        <v>0</v>
      </c>
      <c r="AG175" s="19">
        <v>0</v>
      </c>
      <c r="AH175" s="19">
        <f>AG175-AJ175-AK175</f>
        <v>0</v>
      </c>
      <c r="AI175" s="18">
        <f>AH175*aero_capex_adj</f>
        <v>0</v>
      </c>
      <c r="AJ175" s="19">
        <v>0</v>
      </c>
      <c r="AK175" s="19">
        <v>0</v>
      </c>
      <c r="AL175" s="18">
        <f>AK175*fuel_adj</f>
        <v>0</v>
      </c>
      <c r="AM175" s="18">
        <f>AI175+AJ175+AL175</f>
        <v>0</v>
      </c>
      <c r="AN175" s="18">
        <f>IF(F175=0, 0, IF(F175=3, Z175, (Z175*F175*384+AG175*G175*32)/(F175*384+G175*32)))</f>
        <v>0</v>
      </c>
      <c r="AO175" s="18">
        <f>IF(F175=0, 0, IF(F175=3, AF175, (AF175*F175*384+AM175*G175*32)/(F175*384+G175*32)))</f>
        <v>0</v>
      </c>
      <c r="AP175" s="19">
        <v>112.016218915675</v>
      </c>
      <c r="AQ175" s="19">
        <f>AP175-AS175</f>
        <v>91.288949312708795</v>
      </c>
      <c r="AR175" s="18">
        <f>AQ175*bess_capex_adj</f>
        <v>91.288949312708795</v>
      </c>
      <c r="AS175" s="19">
        <v>20.727269602966203</v>
      </c>
      <c r="AT175" s="18">
        <f>AR175+AS175</f>
        <v>112.016218915675</v>
      </c>
      <c r="AU175" s="19">
        <v>5835.0671524222398</v>
      </c>
      <c r="AV175" s="19"/>
      <c r="AW175" s="19">
        <v>2722.41487460189</v>
      </c>
      <c r="AX175" s="18">
        <f>AW175*solar_capex_adj</f>
        <v>3629.8864994691867</v>
      </c>
      <c r="AY175" s="19">
        <v>1205.1366141317501</v>
      </c>
      <c r="AZ175" s="18">
        <f>AY175*wind_capex_adj</f>
        <v>2008.5610235529168</v>
      </c>
      <c r="BA175" s="19">
        <v>0</v>
      </c>
      <c r="BB175" s="18">
        <f>BA175*hdgt_capex_adj</f>
        <v>0</v>
      </c>
      <c r="BC175" s="19">
        <v>0</v>
      </c>
      <c r="BD175" s="18">
        <f>BC175*aero_capex_adj</f>
        <v>0</v>
      </c>
      <c r="BE175" s="19">
        <v>1907.5156636885999</v>
      </c>
      <c r="BF175" s="18">
        <f>BE175*bess_capex_adj</f>
        <v>1907.5156636885999</v>
      </c>
      <c r="BG175" s="8">
        <v>2287170539.2189202</v>
      </c>
      <c r="BH175" s="8">
        <v>4402066277.6813898</v>
      </c>
      <c r="BI175" s="8">
        <v>1502812583.0769401</v>
      </c>
      <c r="BJ175" s="8">
        <v>0</v>
      </c>
      <c r="BK175" s="8">
        <f>SUM(BG175:BJ175)/1000000</f>
        <v>8192.0493999772516</v>
      </c>
      <c r="BL175" s="8">
        <v>17.513678139364899</v>
      </c>
      <c r="BM175" s="10">
        <f>0.815*BJ175/(BK175*1000)</f>
        <v>0</v>
      </c>
      <c r="BN175" s="25">
        <v>3059.4215375550398</v>
      </c>
      <c r="BO175" s="8">
        <v>264</v>
      </c>
      <c r="BP175" s="8">
        <v>6080</v>
      </c>
      <c r="BQ175" s="25">
        <v>9223.8464000000004</v>
      </c>
      <c r="BR175" s="8">
        <v>1520</v>
      </c>
      <c r="BS175" s="8">
        <v>380</v>
      </c>
      <c r="BT175" s="8">
        <v>0.46533606711554798</v>
      </c>
    </row>
    <row r="176" spans="1:72" s="1" customFormat="1" hidden="1" x14ac:dyDescent="0.25">
      <c r="A176" s="1">
        <v>652</v>
      </c>
      <c r="B176" s="25">
        <v>2060.21652360608</v>
      </c>
      <c r="C176" s="25">
        <v>402.79999999999899</v>
      </c>
      <c r="D176" s="8">
        <v>2000</v>
      </c>
      <c r="E176" s="8">
        <v>8000</v>
      </c>
      <c r="F176" s="8">
        <v>0</v>
      </c>
      <c r="G176" s="8">
        <v>0</v>
      </c>
      <c r="H176" s="9">
        <f>SUM(BG176:BI176)/(BK176*1000000)</f>
        <v>1</v>
      </c>
      <c r="I176" s="10">
        <v>58.687214611872101</v>
      </c>
      <c r="J176" s="19">
        <v>68.904146469405106</v>
      </c>
      <c r="K176" s="18">
        <f>(P176*BG176+U176*BH176+AP176*BI176+AN176*BJ176)/(BK176*(1000000))</f>
        <v>69.475391031593063</v>
      </c>
      <c r="L176" s="18">
        <f>(T176*BG176+Y176*BH176+AT176*BI176+AO176*BJ176)/(BK176*(1000000))</f>
        <v>84.506280473912142</v>
      </c>
      <c r="M176" s="18">
        <f>L176/K176</f>
        <v>1.2163483964485204</v>
      </c>
      <c r="N176" s="18">
        <f>J176*M176</f>
        <v>83.811448066714888</v>
      </c>
      <c r="O176" s="10">
        <v>74.635296777017501</v>
      </c>
      <c r="P176" s="19">
        <v>77.452111769742302</v>
      </c>
      <c r="Q176" s="19">
        <f>P176-S176</f>
        <v>71.668386697456896</v>
      </c>
      <c r="R176" s="18">
        <f>Q176*solar_capex_adj</f>
        <v>95.557848929942523</v>
      </c>
      <c r="S176" s="19">
        <v>5.7837250722854066</v>
      </c>
      <c r="T176" s="18">
        <f>R176+S176</f>
        <v>101.34157400222793</v>
      </c>
      <c r="U176" s="19">
        <v>28.077182225996701</v>
      </c>
      <c r="V176" s="19">
        <f>U176-X176</f>
        <v>23.280364864314699</v>
      </c>
      <c r="W176" s="18">
        <f>V176*wind_capex_adj</f>
        <v>38.800608107191167</v>
      </c>
      <c r="X176" s="19">
        <v>4.7968173616820025</v>
      </c>
      <c r="Y176" s="18">
        <f>W176+X176</f>
        <v>43.597425468873169</v>
      </c>
      <c r="Z176" s="19">
        <v>0</v>
      </c>
      <c r="AA176" s="19">
        <f>Z176-AC176-AD176</f>
        <v>0</v>
      </c>
      <c r="AB176" s="18">
        <f>AA176*hdgt_capex_adj</f>
        <v>0</v>
      </c>
      <c r="AC176" s="19">
        <v>0</v>
      </c>
      <c r="AD176" s="19">
        <v>0</v>
      </c>
      <c r="AE176" s="18">
        <f>AD176*fuel_adj</f>
        <v>0</v>
      </c>
      <c r="AF176" s="18">
        <f>AB176+AC176+AE176</f>
        <v>0</v>
      </c>
      <c r="AG176" s="19">
        <v>0</v>
      </c>
      <c r="AH176" s="19">
        <f>AG176-AJ176-AK176</f>
        <v>0</v>
      </c>
      <c r="AI176" s="18">
        <f>AH176*aero_capex_adj</f>
        <v>0</v>
      </c>
      <c r="AJ176" s="19">
        <v>0</v>
      </c>
      <c r="AK176" s="19">
        <v>0</v>
      </c>
      <c r="AL176" s="18">
        <f>AK176*fuel_adj</f>
        <v>0</v>
      </c>
      <c r="AM176" s="18">
        <f>AI176+AJ176+AL176</f>
        <v>0</v>
      </c>
      <c r="AN176" s="18">
        <f>IF(F176=0, 0, IF(F176=3, Z176, (Z176*F176*384+AG176*G176*32)/(F176*384+G176*32)))</f>
        <v>0</v>
      </c>
      <c r="AO176" s="18">
        <f>IF(F176=0, 0, IF(F176=3, AF176, (AF176*F176*384+AM176*G176*32)/(F176*384+G176*32)))</f>
        <v>0</v>
      </c>
      <c r="AP176" s="19">
        <v>96.923811256017302</v>
      </c>
      <c r="AQ176" s="19">
        <f>AP176-AS176</f>
        <v>78.821341675094303</v>
      </c>
      <c r="AR176" s="18">
        <f>AQ176*bess_capex_adj</f>
        <v>78.821341675094303</v>
      </c>
      <c r="AS176" s="19">
        <v>18.102469580923</v>
      </c>
      <c r="AT176" s="18">
        <f>AR176+AS176</f>
        <v>96.923811256017302</v>
      </c>
      <c r="AU176" s="19">
        <v>4876.5056973867504</v>
      </c>
      <c r="AV176" s="19"/>
      <c r="AW176" s="19">
        <v>2480.1034424629602</v>
      </c>
      <c r="AX176" s="18">
        <f>AW176*solar_capex_adj</f>
        <v>3306.8045899506133</v>
      </c>
      <c r="AY176" s="19">
        <v>484.89353190678901</v>
      </c>
      <c r="AZ176" s="18">
        <f>AY176*wind_capex_adj</f>
        <v>808.15588651131509</v>
      </c>
      <c r="BA176" s="19">
        <v>0</v>
      </c>
      <c r="BB176" s="18">
        <f>BA176*hdgt_capex_adj</f>
        <v>0</v>
      </c>
      <c r="BC176" s="19">
        <v>0</v>
      </c>
      <c r="BD176" s="18">
        <f>BC176*aero_capex_adj</f>
        <v>0</v>
      </c>
      <c r="BE176" s="19">
        <v>1911.50872301699</v>
      </c>
      <c r="BF176" s="18">
        <f>BE176*bess_capex_adj</f>
        <v>1911.50872301699</v>
      </c>
      <c r="BG176" s="8">
        <v>2964980305.3434</v>
      </c>
      <c r="BH176" s="8">
        <v>1768074848.5106399</v>
      </c>
      <c r="BI176" s="8">
        <v>1804996843.81268</v>
      </c>
      <c r="BJ176" s="8">
        <v>0</v>
      </c>
      <c r="BK176" s="8">
        <f>SUM(BG176:BJ176)/1000000</f>
        <v>6538.0519976667201</v>
      </c>
      <c r="BL176" s="8">
        <v>3.01212133458385</v>
      </c>
      <c r="BM176" s="10">
        <f>0.815*BJ176/(BK176*1000)</f>
        <v>0</v>
      </c>
      <c r="BN176" s="25">
        <v>2781.2923068682198</v>
      </c>
      <c r="BO176" s="8">
        <v>106</v>
      </c>
      <c r="BP176" s="8">
        <v>6080</v>
      </c>
      <c r="BQ176" s="25">
        <v>9223.8464000000004</v>
      </c>
      <c r="BR176" s="8">
        <v>1520</v>
      </c>
      <c r="BS176" s="8">
        <v>380</v>
      </c>
      <c r="BT176" s="8">
        <v>0.55681801292579203</v>
      </c>
    </row>
    <row r="177" spans="1:72" s="1" customFormat="1" hidden="1" x14ac:dyDescent="0.25">
      <c r="A177" s="1">
        <v>629</v>
      </c>
      <c r="B177" s="25">
        <v>824.08660944243502</v>
      </c>
      <c r="C177" s="25">
        <v>600.4</v>
      </c>
      <c r="D177" s="8">
        <v>2000</v>
      </c>
      <c r="E177" s="8">
        <v>8000</v>
      </c>
      <c r="F177" s="8">
        <v>0</v>
      </c>
      <c r="G177" s="8">
        <v>0</v>
      </c>
      <c r="H177" s="9">
        <f>SUM(BG177:BI177)/(BK177*1000000)</f>
        <v>1</v>
      </c>
      <c r="I177" s="10">
        <v>11.974885844748799</v>
      </c>
      <c r="J177" s="19">
        <v>69.967607120417</v>
      </c>
      <c r="K177" s="18">
        <f>(P177*BG177+U177*BH177+AP177*BI177+AN177*BJ177)/(BK177*(1000000))</f>
        <v>75.900632369155119</v>
      </c>
      <c r="L177" s="18">
        <f>(T177*BG177+Y177*BH177+AT177*BI177+AO177*BJ177)/(BK177*(1000000))</f>
        <v>90.928097369676252</v>
      </c>
      <c r="M177" s="18">
        <f>L177/K177</f>
        <v>1.1979886666481592</v>
      </c>
      <c r="N177" s="18">
        <f>J177*M177</f>
        <v>83.820400362750604</v>
      </c>
      <c r="O177" s="10">
        <v>53.346155706606098</v>
      </c>
      <c r="P177" s="19">
        <v>49.2491761969846</v>
      </c>
      <c r="Q177" s="19">
        <f>P177-S177</f>
        <v>45.587129033510898</v>
      </c>
      <c r="R177" s="18">
        <f>Q177*solar_capex_adj</f>
        <v>60.782838711347864</v>
      </c>
      <c r="S177" s="19">
        <v>3.6620471634737015</v>
      </c>
      <c r="T177" s="18">
        <f>R177+S177</f>
        <v>64.444885874821566</v>
      </c>
      <c r="U177" s="19">
        <v>28.214459281007301</v>
      </c>
      <c r="V177" s="19">
        <f>U177-X177</f>
        <v>23.412551412820701</v>
      </c>
      <c r="W177" s="18">
        <f>V177*wind_capex_adj</f>
        <v>39.020919021367838</v>
      </c>
      <c r="X177" s="19">
        <v>4.8019078681865999</v>
      </c>
      <c r="Y177" s="18">
        <f>W177+X177</f>
        <v>43.822826889554435</v>
      </c>
      <c r="Z177" s="19">
        <v>0</v>
      </c>
      <c r="AA177" s="19">
        <f>Z177-AC177-AD177</f>
        <v>0</v>
      </c>
      <c r="AB177" s="18">
        <f>AA177*hdgt_capex_adj</f>
        <v>0</v>
      </c>
      <c r="AC177" s="19">
        <v>0</v>
      </c>
      <c r="AD177" s="19">
        <v>0</v>
      </c>
      <c r="AE177" s="18">
        <f>AD177*fuel_adj</f>
        <v>0</v>
      </c>
      <c r="AF177" s="18">
        <f>AB177+AC177+AE177</f>
        <v>0</v>
      </c>
      <c r="AG177" s="19">
        <v>0</v>
      </c>
      <c r="AH177" s="19">
        <f>AG177-AJ177-AK177</f>
        <v>0</v>
      </c>
      <c r="AI177" s="18">
        <f>AH177*aero_capex_adj</f>
        <v>0</v>
      </c>
      <c r="AJ177" s="19">
        <v>0</v>
      </c>
      <c r="AK177" s="19">
        <v>0</v>
      </c>
      <c r="AL177" s="18">
        <f>AK177*fuel_adj</f>
        <v>0</v>
      </c>
      <c r="AM177" s="18">
        <f>AI177+AJ177+AL177</f>
        <v>0</v>
      </c>
      <c r="AN177" s="18">
        <f>IF(F177=0, 0, IF(F177=3, Z177, (Z177*F177*384+AG177*G177*32)/(F177*384+G177*32)))</f>
        <v>0</v>
      </c>
      <c r="AO177" s="18">
        <f>IF(F177=0, 0, IF(F177=3, AF177, (AF177*F177*384+AM177*G177*32)/(F177*384+G177*32)))</f>
        <v>0</v>
      </c>
      <c r="AP177" s="19">
        <v>1509.25122573523</v>
      </c>
      <c r="AQ177" s="19">
        <f>AP177-AS177</f>
        <v>1214.22188143373</v>
      </c>
      <c r="AR177" s="18">
        <f>AQ177*bess_capex_adj</f>
        <v>1214.22188143373</v>
      </c>
      <c r="AS177" s="19">
        <v>295.02934430150003</v>
      </c>
      <c r="AT177" s="18">
        <f>AR177+AS177</f>
        <v>1509.25122573523</v>
      </c>
      <c r="AU177" s="19">
        <v>3643.04016329253</v>
      </c>
      <c r="AV177" s="19"/>
      <c r="AW177" s="19">
        <v>996.61657979888003</v>
      </c>
      <c r="AX177" s="18">
        <f>AW177*solar_capex_adj</f>
        <v>1328.8221063985065</v>
      </c>
      <c r="AY177" s="19">
        <v>726.09915954840505</v>
      </c>
      <c r="AZ177" s="18">
        <f>AY177*wind_capex_adj</f>
        <v>1210.1652659140084</v>
      </c>
      <c r="BA177" s="19">
        <v>0</v>
      </c>
      <c r="BB177" s="18">
        <f>BA177*hdgt_capex_adj</f>
        <v>0</v>
      </c>
      <c r="BC177" s="19">
        <v>0</v>
      </c>
      <c r="BD177" s="18">
        <f>BC177*aero_capex_adj</f>
        <v>0</v>
      </c>
      <c r="BE177" s="19">
        <v>1920.3244239452399</v>
      </c>
      <c r="BF177" s="18">
        <f>BE177*bess_capex_adj</f>
        <v>1920.3244239452399</v>
      </c>
      <c r="BG177" s="8">
        <v>1917116770.07762</v>
      </c>
      <c r="BH177" s="8">
        <v>2632770261.7399101</v>
      </c>
      <c r="BI177" s="8">
        <v>123236208.081159</v>
      </c>
      <c r="BJ177" s="8">
        <v>0</v>
      </c>
      <c r="BK177" s="8">
        <f>SUM(BG177:BJ177)/1000000</f>
        <v>4673.1232398986886</v>
      </c>
      <c r="BL177" s="8">
        <v>0.16924403065922999</v>
      </c>
      <c r="BM177" s="10">
        <f>0.815*BJ177/(BK177*1000)</f>
        <v>0</v>
      </c>
      <c r="BN177" s="25">
        <v>1112.51692274728</v>
      </c>
      <c r="BO177" s="8">
        <v>158</v>
      </c>
      <c r="BP177" s="8">
        <v>6080</v>
      </c>
      <c r="BQ177" s="25">
        <v>9223.8464000000004</v>
      </c>
      <c r="BR177" s="8">
        <v>1520</v>
      </c>
      <c r="BS177" s="8">
        <v>380</v>
      </c>
      <c r="BT177" s="8">
        <v>3.7972085428510299E-2</v>
      </c>
    </row>
    <row r="178" spans="1:72" s="1" customFormat="1" hidden="1" x14ac:dyDescent="0.25">
      <c r="A178" s="1">
        <v>594</v>
      </c>
      <c r="B178" s="25">
        <v>1648.17321888487</v>
      </c>
      <c r="C178" s="25">
        <v>1603.6</v>
      </c>
      <c r="D178" s="8">
        <v>2000</v>
      </c>
      <c r="E178" s="8">
        <v>8000</v>
      </c>
      <c r="F178" s="8">
        <v>0</v>
      </c>
      <c r="G178" s="8">
        <v>0</v>
      </c>
      <c r="H178" s="9">
        <f>SUM(BG178:BI178)/(BK178*1000000)</f>
        <v>1</v>
      </c>
      <c r="I178" s="10">
        <v>93.002283105022798</v>
      </c>
      <c r="J178" s="19">
        <v>64.262550453315896</v>
      </c>
      <c r="K178" s="18">
        <f>(P178*BG178+U178*BH178+AP178*BI178+AN178*BJ178)/(BK178*(1000000))</f>
        <v>64.514535441557825</v>
      </c>
      <c r="L178" s="18">
        <f>(T178*BG178+Y178*BH178+AT178*BI178+AO178*BJ178)/(BK178*(1000000))</f>
        <v>84.201084765906174</v>
      </c>
      <c r="M178" s="18">
        <f>L178/K178</f>
        <v>1.3051490519091147</v>
      </c>
      <c r="N178" s="18">
        <f>J178*M178</f>
        <v>83.872206797406889</v>
      </c>
      <c r="O178" s="10">
        <v>95.996600339098407</v>
      </c>
      <c r="P178" s="19">
        <v>110.968331706367</v>
      </c>
      <c r="Q178" s="19">
        <f>P178-S178</f>
        <v>102.666028440513</v>
      </c>
      <c r="R178" s="18">
        <f>Q178*solar_capex_adj</f>
        <v>136.88803792068398</v>
      </c>
      <c r="S178" s="19">
        <v>8.3023032658539933</v>
      </c>
      <c r="T178" s="18">
        <f>R178+S178</f>
        <v>145.19034118653798</v>
      </c>
      <c r="U178" s="19">
        <v>33.893850928179099</v>
      </c>
      <c r="V178" s="19">
        <f>U178-X178</f>
        <v>28.093424740683201</v>
      </c>
      <c r="W178" s="18">
        <f>V178*wind_capex_adj</f>
        <v>46.822374567805333</v>
      </c>
      <c r="X178" s="19">
        <v>5.8004261874958978</v>
      </c>
      <c r="Y178" s="18">
        <f>W178+X178</f>
        <v>52.622800755301228</v>
      </c>
      <c r="Z178" s="19">
        <v>0</v>
      </c>
      <c r="AA178" s="19">
        <f>Z178-AC178-AD178</f>
        <v>0</v>
      </c>
      <c r="AB178" s="18">
        <f>AA178*hdgt_capex_adj</f>
        <v>0</v>
      </c>
      <c r="AC178" s="19">
        <v>0</v>
      </c>
      <c r="AD178" s="19">
        <v>0</v>
      </c>
      <c r="AE178" s="18">
        <f>AD178*fuel_adj</f>
        <v>0</v>
      </c>
      <c r="AF178" s="18">
        <f>AB178+AC178+AE178</f>
        <v>0</v>
      </c>
      <c r="AG178" s="19">
        <v>0</v>
      </c>
      <c r="AH178" s="19">
        <f>AG178-AJ178-AK178</f>
        <v>0</v>
      </c>
      <c r="AI178" s="18">
        <f>AH178*aero_capex_adj</f>
        <v>0</v>
      </c>
      <c r="AJ178" s="19">
        <v>0</v>
      </c>
      <c r="AK178" s="19">
        <v>0</v>
      </c>
      <c r="AL178" s="18">
        <f>AK178*fuel_adj</f>
        <v>0</v>
      </c>
      <c r="AM178" s="18">
        <f>AI178+AJ178+AL178</f>
        <v>0</v>
      </c>
      <c r="AN178" s="18">
        <f>IF(F178=0, 0, IF(F178=3, Z178, (Z178*F178*384+AG178*G178*32)/(F178*384+G178*32)))</f>
        <v>0</v>
      </c>
      <c r="AO178" s="18">
        <f>IF(F178=0, 0, IF(F178=3, AF178, (AF178*F178*384+AM178*G178*32)/(F178*384+G178*32)))</f>
        <v>0</v>
      </c>
      <c r="AP178" s="19">
        <v>172.91800246263</v>
      </c>
      <c r="AQ178" s="19">
        <f>AP178-AS178</f>
        <v>139.975469867295</v>
      </c>
      <c r="AR178" s="18">
        <f>AQ178*bess_capex_adj</f>
        <v>139.975469867295</v>
      </c>
      <c r="AS178" s="19">
        <v>32.942532595334995</v>
      </c>
      <c r="AT178" s="18">
        <f>AR178+AS178</f>
        <v>172.91800246263</v>
      </c>
      <c r="AU178" s="19">
        <v>5814.0652855950702</v>
      </c>
      <c r="AV178" s="19"/>
      <c r="AW178" s="19">
        <v>1980.0126427560499</v>
      </c>
      <c r="AX178" s="18">
        <f>AW178*solar_capex_adj</f>
        <v>2640.0168570080664</v>
      </c>
      <c r="AY178" s="19">
        <v>1926.46515399143</v>
      </c>
      <c r="AZ178" s="18">
        <f>AY178*wind_capex_adj</f>
        <v>3210.7752566523836</v>
      </c>
      <c r="BA178" s="19">
        <v>0</v>
      </c>
      <c r="BB178" s="18">
        <f>BA178*hdgt_capex_adj</f>
        <v>0</v>
      </c>
      <c r="BC178" s="19">
        <v>0</v>
      </c>
      <c r="BD178" s="18">
        <f>BC178*aero_capex_adj</f>
        <v>0</v>
      </c>
      <c r="BE178" s="19">
        <v>1907.5874888475801</v>
      </c>
      <c r="BF178" s="18">
        <f>BE178*bess_capex_adj</f>
        <v>1907.5874888475801</v>
      </c>
      <c r="BG178" s="8">
        <v>1651789784.6796401</v>
      </c>
      <c r="BH178" s="8">
        <v>5821072600.2662497</v>
      </c>
      <c r="BI178" s="8">
        <v>936439804.75912404</v>
      </c>
      <c r="BJ178" s="8">
        <v>0</v>
      </c>
      <c r="BK178" s="8">
        <f>SUM(BG178:BJ178)/1000000</f>
        <v>8409.302189705013</v>
      </c>
      <c r="BL178" s="8">
        <v>23.919010474119499</v>
      </c>
      <c r="BM178" s="10">
        <f>0.815*BJ178/(BK178*1000)</f>
        <v>0</v>
      </c>
      <c r="BN178" s="25">
        <v>2225.03384549457</v>
      </c>
      <c r="BO178" s="8">
        <v>422</v>
      </c>
      <c r="BP178" s="8">
        <v>6080</v>
      </c>
      <c r="BQ178" s="25">
        <v>9223.8464000000004</v>
      </c>
      <c r="BR178" s="8">
        <v>1520</v>
      </c>
      <c r="BS178" s="8">
        <v>380</v>
      </c>
      <c r="BT178" s="8">
        <v>0.29116208946372502</v>
      </c>
    </row>
    <row r="179" spans="1:72" s="1" customFormat="1" hidden="1" x14ac:dyDescent="0.25">
      <c r="A179" s="1">
        <v>1143</v>
      </c>
      <c r="B179" s="22">
        <v>618.06495708182604</v>
      </c>
      <c r="C179" s="22">
        <v>1801.19999999999</v>
      </c>
      <c r="D179" s="11">
        <v>3000</v>
      </c>
      <c r="E179" s="11">
        <v>12000</v>
      </c>
      <c r="F179" s="11">
        <v>0</v>
      </c>
      <c r="G179" s="11">
        <v>0</v>
      </c>
      <c r="H179" s="12">
        <f>SUM(BG179:BI179)/(BK179*1000000)</f>
        <v>1</v>
      </c>
      <c r="I179" s="13">
        <v>84.851598173515896</v>
      </c>
      <c r="J179" s="20">
        <v>66.256786674784806</v>
      </c>
      <c r="K179" s="18">
        <f>(P179*BG179+U179*BH179+AP179*BI179+AN179*BJ179)/(BK179*(1000000))</f>
        <v>66.129647212133889</v>
      </c>
      <c r="L179" s="18">
        <f>(T179*BG179+Y179*BH179+AT179*BI179+AO179*BJ179)/(BK179*(1000000))</f>
        <v>84.091972195126985</v>
      </c>
      <c r="M179" s="18">
        <f>L179/K179</f>
        <v>1.2716228762777559</v>
      </c>
      <c r="N179" s="18">
        <f>J179*M179</f>
        <v>84.253645644311547</v>
      </c>
      <c r="O179" s="13">
        <v>91.692172241651306</v>
      </c>
      <c r="P179" s="20">
        <v>74.5325187242792</v>
      </c>
      <c r="Q179" s="20">
        <f>P179-S179</f>
        <v>68.959195164615295</v>
      </c>
      <c r="R179" s="18">
        <f>Q179*solar_capex_adj</f>
        <v>91.945593552820384</v>
      </c>
      <c r="S179" s="20">
        <v>5.5733235596639048</v>
      </c>
      <c r="T179" s="18">
        <f>R179+S179</f>
        <v>97.518917112484289</v>
      </c>
      <c r="U179" s="20">
        <v>36.815538518465303</v>
      </c>
      <c r="V179" s="20">
        <f>U179-X179</f>
        <v>30.5181118236241</v>
      </c>
      <c r="W179" s="18">
        <f>V179*wind_capex_adj</f>
        <v>50.863519706040165</v>
      </c>
      <c r="X179" s="20">
        <v>6.297426694841203</v>
      </c>
      <c r="Y179" s="18">
        <f>W179+X179</f>
        <v>57.160946400881372</v>
      </c>
      <c r="Z179" s="20">
        <v>0</v>
      </c>
      <c r="AA179" s="20">
        <f>Z179-AC179-AD179</f>
        <v>0</v>
      </c>
      <c r="AB179" s="18">
        <f>AA179*hdgt_capex_adj</f>
        <v>0</v>
      </c>
      <c r="AC179" s="20">
        <v>0</v>
      </c>
      <c r="AD179" s="20">
        <v>0</v>
      </c>
      <c r="AE179" s="18">
        <f>AD179*fuel_adj</f>
        <v>0</v>
      </c>
      <c r="AF179" s="18">
        <f>AB179+AC179+AE179</f>
        <v>0</v>
      </c>
      <c r="AG179" s="20">
        <v>0</v>
      </c>
      <c r="AH179" s="20">
        <f>AG179-AJ179-AK179</f>
        <v>0</v>
      </c>
      <c r="AI179" s="18">
        <f>AH179*aero_capex_adj</f>
        <v>0</v>
      </c>
      <c r="AJ179" s="20">
        <v>0</v>
      </c>
      <c r="AK179" s="20">
        <v>0</v>
      </c>
      <c r="AL179" s="18">
        <f>AK179*fuel_adj</f>
        <v>0</v>
      </c>
      <c r="AM179" s="18">
        <f>AI179+AJ179+AL179</f>
        <v>0</v>
      </c>
      <c r="AN179" s="18">
        <f>IF(F179=0, 0, IF(F179=3, Z179, (Z179*F179*384+AG179*G179*32)/(F179*384+G179*32)))</f>
        <v>0</v>
      </c>
      <c r="AO179" s="18">
        <f>IF(F179=0, 0, IF(F179=3, AF179, (AF179*F179*384+AM179*G179*32)/(F179*384+G179*32)))</f>
        <v>0</v>
      </c>
      <c r="AP179" s="20">
        <v>224.63048068970701</v>
      </c>
      <c r="AQ179" s="20">
        <f>AP179-AS179</f>
        <v>182.06418965908401</v>
      </c>
      <c r="AR179" s="18">
        <f>AQ179*bess_capex_adj</f>
        <v>182.06418965908401</v>
      </c>
      <c r="AS179" s="20">
        <v>42.566291030623006</v>
      </c>
      <c r="AT179" s="18">
        <f>AR179+AS179</f>
        <v>224.63048068970701</v>
      </c>
      <c r="AU179" s="20">
        <v>5774.1211640073298</v>
      </c>
      <c r="AV179" s="20"/>
      <c r="AW179" s="20">
        <v>742.93187113075703</v>
      </c>
      <c r="AX179" s="18">
        <f>AW179*solar_capex_adj</f>
        <v>990.57582817434263</v>
      </c>
      <c r="AY179" s="20">
        <v>2165.0942525504702</v>
      </c>
      <c r="AZ179" s="18">
        <f>AY179*wind_capex_adj</f>
        <v>3608.4904209174506</v>
      </c>
      <c r="BA179" s="20">
        <v>0</v>
      </c>
      <c r="BB179" s="18">
        <f>BA179*hdgt_capex_adj</f>
        <v>0</v>
      </c>
      <c r="BC179" s="20">
        <v>0</v>
      </c>
      <c r="BD179" s="18">
        <f>BC179*aero_capex_adj</f>
        <v>0</v>
      </c>
      <c r="BE179" s="20">
        <v>2866.0950403260999</v>
      </c>
      <c r="BF179" s="18">
        <f>BE179*bess_capex_adj</f>
        <v>2866.0950403260999</v>
      </c>
      <c r="BG179" s="11">
        <v>946211114.25071502</v>
      </c>
      <c r="BH179" s="11">
        <v>6022372109.9049797</v>
      </c>
      <c r="BI179" s="11">
        <v>1063651064.21295</v>
      </c>
      <c r="BJ179" s="11">
        <v>0</v>
      </c>
      <c r="BK179" s="11">
        <f>SUM(BG179:BJ179)/1000000</f>
        <v>8032.2342883686451</v>
      </c>
      <c r="BL179" s="11">
        <v>13.5328895489251</v>
      </c>
      <c r="BM179" s="13">
        <f>0.815*BJ179/(BK179*1000)</f>
        <v>0</v>
      </c>
      <c r="BN179" s="22">
        <v>834.38769206046595</v>
      </c>
      <c r="BO179" s="11">
        <v>474</v>
      </c>
      <c r="BP179" s="11">
        <v>9120</v>
      </c>
      <c r="BQ179" s="22">
        <v>13835.7696</v>
      </c>
      <c r="BR179" s="11">
        <v>2280</v>
      </c>
      <c r="BS179" s="11">
        <v>570</v>
      </c>
      <c r="BT179" s="11">
        <v>0.22110975212582101</v>
      </c>
    </row>
    <row r="180" spans="1:72" s="1" customFormat="1" hidden="1" x14ac:dyDescent="0.25">
      <c r="A180" s="1">
        <v>650</v>
      </c>
      <c r="B180" s="25">
        <v>1648.17321888487</v>
      </c>
      <c r="C180" s="25">
        <v>402.79999999999899</v>
      </c>
      <c r="D180" s="8">
        <v>2000</v>
      </c>
      <c r="E180" s="8">
        <v>8000</v>
      </c>
      <c r="F180" s="8">
        <v>0</v>
      </c>
      <c r="G180" s="8">
        <v>0</v>
      </c>
      <c r="H180" s="9">
        <f>SUM(BG180:BI180)/(BK180*1000000)</f>
        <v>1</v>
      </c>
      <c r="I180" s="10">
        <v>45.502283105022798</v>
      </c>
      <c r="J180" s="19">
        <v>70.023099809077394</v>
      </c>
      <c r="K180" s="18">
        <f>(P180*BG180+U180*BH180+AP180*BI180+AN180*BJ180)/(BK180*(1000000))</f>
        <v>71.732179770767345</v>
      </c>
      <c r="L180" s="18">
        <f>(T180*BG180+Y180*BH180+AT180*BI180+AO180*BJ180)/(BK180*(1000000))</f>
        <v>86.375027370276868</v>
      </c>
      <c r="M180" s="18">
        <f>L180/K180</f>
        <v>1.204132199053525</v>
      </c>
      <c r="N180" s="18">
        <f>J180*M180</f>
        <v>84.317069157648831</v>
      </c>
      <c r="O180" s="10">
        <v>65.746628565557899</v>
      </c>
      <c r="P180" s="19">
        <v>65.6367853763428</v>
      </c>
      <c r="Q180" s="19">
        <f>P180-S180</f>
        <v>60.742037832072398</v>
      </c>
      <c r="R180" s="18">
        <f>Q180*solar_capex_adj</f>
        <v>80.989383776096531</v>
      </c>
      <c r="S180" s="19">
        <v>4.8947475442704018</v>
      </c>
      <c r="T180" s="18">
        <f>R180+S180</f>
        <v>85.884131320366933</v>
      </c>
      <c r="U180" s="19">
        <v>28.112571553482201</v>
      </c>
      <c r="V180" s="19">
        <f>U180-X180</f>
        <v>23.315565370024601</v>
      </c>
      <c r="W180" s="18">
        <f>V180*wind_capex_adj</f>
        <v>38.85927561670767</v>
      </c>
      <c r="X180" s="19">
        <v>4.7970061834576008</v>
      </c>
      <c r="Y180" s="18">
        <f>W180+X180</f>
        <v>43.656281800165274</v>
      </c>
      <c r="Z180" s="19">
        <v>0</v>
      </c>
      <c r="AA180" s="19">
        <f>Z180-AC180-AD180</f>
        <v>0</v>
      </c>
      <c r="AB180" s="18">
        <f>AA180*hdgt_capex_adj</f>
        <v>0</v>
      </c>
      <c r="AC180" s="19">
        <v>0</v>
      </c>
      <c r="AD180" s="19">
        <v>0</v>
      </c>
      <c r="AE180" s="18">
        <f>AD180*fuel_adj</f>
        <v>0</v>
      </c>
      <c r="AF180" s="18">
        <f>AB180+AC180+AE180</f>
        <v>0</v>
      </c>
      <c r="AG180" s="19">
        <v>0</v>
      </c>
      <c r="AH180" s="19">
        <f>AG180-AJ180-AK180</f>
        <v>0</v>
      </c>
      <c r="AI180" s="18">
        <f>AH180*aero_capex_adj</f>
        <v>0</v>
      </c>
      <c r="AJ180" s="19">
        <v>0</v>
      </c>
      <c r="AK180" s="19">
        <v>0</v>
      </c>
      <c r="AL180" s="18">
        <f>AK180*fuel_adj</f>
        <v>0</v>
      </c>
      <c r="AM180" s="18">
        <f>AI180+AJ180+AL180</f>
        <v>0</v>
      </c>
      <c r="AN180" s="18">
        <f>IF(F180=0, 0, IF(F180=3, Z180, (Z180*F180*384+AG180*G180*32)/(F180*384+G180*32)))</f>
        <v>0</v>
      </c>
      <c r="AO180" s="18">
        <f>IF(F180=0, 0, IF(F180=3, AF180, (AF180*F180*384+AM180*G180*32)/(F180*384+G180*32)))</f>
        <v>0</v>
      </c>
      <c r="AP180" s="19">
        <v>151.35758087929301</v>
      </c>
      <c r="AQ180" s="19">
        <f>AP180-AS180</f>
        <v>122.68684622504701</v>
      </c>
      <c r="AR180" s="18">
        <f>AQ180*bess_capex_adj</f>
        <v>122.68684622504701</v>
      </c>
      <c r="AS180" s="19">
        <v>28.670734654246004</v>
      </c>
      <c r="AT180" s="18">
        <f>AR180+AS180</f>
        <v>151.35758087929301</v>
      </c>
      <c r="AU180" s="19">
        <v>4386.9357267954802</v>
      </c>
      <c r="AV180" s="19"/>
      <c r="AW180" s="19">
        <v>1987.00452133466</v>
      </c>
      <c r="AX180" s="18">
        <f>AW180*solar_capex_adj</f>
        <v>2649.3393617795464</v>
      </c>
      <c r="AY180" s="19">
        <v>485.60758785725</v>
      </c>
      <c r="AZ180" s="18">
        <f>AY180*wind_capex_adj</f>
        <v>809.3459797620834</v>
      </c>
      <c r="BA180" s="19">
        <v>0</v>
      </c>
      <c r="BB180" s="18">
        <f>BA180*hdgt_capex_adj</f>
        <v>0</v>
      </c>
      <c r="BC180" s="19">
        <v>0</v>
      </c>
      <c r="BD180" s="18">
        <f>BC180*aero_capex_adj</f>
        <v>0</v>
      </c>
      <c r="BE180" s="19">
        <v>1914.32361760357</v>
      </c>
      <c r="BF180" s="18">
        <f>BE180*bess_capex_adj</f>
        <v>1914.32361760357</v>
      </c>
      <c r="BG180" s="8">
        <v>2807899070.6577301</v>
      </c>
      <c r="BH180" s="8">
        <v>1768019374.97159</v>
      </c>
      <c r="BI180" s="8">
        <v>1183486216.7135401</v>
      </c>
      <c r="BJ180" s="8">
        <v>0</v>
      </c>
      <c r="BK180" s="8">
        <f>SUM(BG180:BJ180)/1000000</f>
        <v>5759.4046623428603</v>
      </c>
      <c r="BL180" s="8">
        <v>0.18450410688762101</v>
      </c>
      <c r="BM180" s="10">
        <f>0.815*BJ180/(BK180*1000)</f>
        <v>0</v>
      </c>
      <c r="BN180" s="25">
        <v>2225.03384549457</v>
      </c>
      <c r="BO180" s="8">
        <v>106</v>
      </c>
      <c r="BP180" s="8">
        <v>6080</v>
      </c>
      <c r="BQ180" s="25">
        <v>9223.8464000000004</v>
      </c>
      <c r="BR180" s="8">
        <v>1520</v>
      </c>
      <c r="BS180" s="8">
        <v>380</v>
      </c>
      <c r="BT180" s="8">
        <v>0.364661006892679</v>
      </c>
    </row>
    <row r="181" spans="1:72" s="1" customFormat="1" hidden="1" x14ac:dyDescent="0.25">
      <c r="A181" s="1">
        <v>83</v>
      </c>
      <c r="B181" s="24">
        <v>206.02165236060799</v>
      </c>
      <c r="C181" s="24">
        <v>600.4</v>
      </c>
      <c r="D181" s="1">
        <v>1000</v>
      </c>
      <c r="E181" s="1">
        <v>4000</v>
      </c>
      <c r="F181" s="1">
        <v>0</v>
      </c>
      <c r="G181" s="1">
        <v>0</v>
      </c>
      <c r="H181" s="2">
        <f>SUM(BG181:BI181)/(BK181*1000000)</f>
        <v>1</v>
      </c>
      <c r="I181" s="3">
        <v>0</v>
      </c>
      <c r="J181" s="18">
        <v>56.566979298069697</v>
      </c>
      <c r="K181" s="18">
        <f>(P181*BG181+U181*BH181+AP181*BI181+AN181*BJ181)/(BK181*(1000000))</f>
        <v>31.628405282192389</v>
      </c>
      <c r="L181" s="18">
        <f>(T181*BG181+Y181*BH181+AT181*BI181+AO181*BJ181)/(BK181*(1000000))</f>
        <v>47.279641793149651</v>
      </c>
      <c r="M181" s="18">
        <f>L181/K181</f>
        <v>1.4948474755940133</v>
      </c>
      <c r="N181" s="18">
        <f>J181*M181</f>
        <v>84.559006205698296</v>
      </c>
      <c r="O181" s="3">
        <v>35.811317298141297</v>
      </c>
      <c r="P181" s="18">
        <v>46.850142672317098</v>
      </c>
      <c r="Q181" s="18">
        <f>P181-S181</f>
        <v>43.410519350538401</v>
      </c>
      <c r="R181" s="18">
        <f>Q181*solar_capex_adj</f>
        <v>57.880692467384534</v>
      </c>
      <c r="S181" s="18">
        <v>3.4396233217786971</v>
      </c>
      <c r="T181" s="18">
        <f>R181+S181</f>
        <v>61.320315789163232</v>
      </c>
      <c r="U181" s="18">
        <v>28.649303091313101</v>
      </c>
      <c r="V181" s="18">
        <f>U181-X181</f>
        <v>23.828716007744699</v>
      </c>
      <c r="W181" s="18">
        <f>V181*wind_capex_adj</f>
        <v>39.714526679574497</v>
      </c>
      <c r="X181" s="18">
        <v>4.8205870835684017</v>
      </c>
      <c r="Y181" s="18">
        <f>W181+X181</f>
        <v>44.535113763142903</v>
      </c>
      <c r="Z181" s="18">
        <v>0</v>
      </c>
      <c r="AA181" s="18">
        <f>Z181-AC181-AD181</f>
        <v>0</v>
      </c>
      <c r="AB181" s="18">
        <f>AA181*hdgt_capex_adj</f>
        <v>0</v>
      </c>
      <c r="AC181" s="18">
        <v>0</v>
      </c>
      <c r="AD181" s="18">
        <v>0</v>
      </c>
      <c r="AE181" s="18">
        <f>AD181*fuel_adj</f>
        <v>0</v>
      </c>
      <c r="AF181" s="18">
        <f>AB181+AC181+AE181</f>
        <v>0</v>
      </c>
      <c r="AG181" s="18">
        <v>0</v>
      </c>
      <c r="AH181" s="18">
        <f>AG181-AJ181-AK181</f>
        <v>0</v>
      </c>
      <c r="AI181" s="18">
        <f>AH181*aero_capex_adj</f>
        <v>0</v>
      </c>
      <c r="AJ181" s="18">
        <v>0</v>
      </c>
      <c r="AK181" s="18">
        <v>0</v>
      </c>
      <c r="AL181" s="18">
        <f>AK181*fuel_adj</f>
        <v>0</v>
      </c>
      <c r="AM181" s="18">
        <f>AI181+AJ181+AL181</f>
        <v>0</v>
      </c>
      <c r="AN181" s="18">
        <f>IF(F181=0, 0, IF(F181=3, Z181, (Z181*F181*384+AG181*G181*32)/(F181*384+G181*32)))</f>
        <v>0</v>
      </c>
      <c r="AO181" s="18">
        <f>IF(F181=0, 0, IF(F181=3, AF181, (AF181*F181*384+AM181*G181*32)/(F181*384+G181*32)))</f>
        <v>0</v>
      </c>
      <c r="AP181" s="18">
        <v>0</v>
      </c>
      <c r="AQ181" s="18">
        <f>AP181-AS181</f>
        <v>0</v>
      </c>
      <c r="AR181" s="18">
        <f>AQ181*bess_capex_adj</f>
        <v>0</v>
      </c>
      <c r="AS181" s="18">
        <v>0</v>
      </c>
      <c r="AT181" s="18">
        <f>AR181+AS181</f>
        <v>0</v>
      </c>
      <c r="AU181" s="18">
        <v>1961.4748723315299</v>
      </c>
      <c r="AV181" s="18"/>
      <c r="AW181" s="18">
        <v>252.600324565807</v>
      </c>
      <c r="AX181" s="18">
        <f>AW181*solar_capex_adj</f>
        <v>336.80043275440931</v>
      </c>
      <c r="AY181" s="18">
        <v>736.14221190621004</v>
      </c>
      <c r="AZ181" s="18">
        <f>AY181*wind_capex_adj</f>
        <v>1226.9036865103501</v>
      </c>
      <c r="BA181" s="18">
        <v>0</v>
      </c>
      <c r="BB181" s="18">
        <f>BA181*hdgt_capex_adj</f>
        <v>0</v>
      </c>
      <c r="BC181" s="18">
        <v>0</v>
      </c>
      <c r="BD181" s="18">
        <f>BC181*aero_capex_adj</f>
        <v>0</v>
      </c>
      <c r="BE181" s="18">
        <v>972.732335859518</v>
      </c>
      <c r="BF181" s="18">
        <f>BE181*bess_capex_adj</f>
        <v>972.732335859518</v>
      </c>
      <c r="BG181" s="1">
        <v>514254501.86997098</v>
      </c>
      <c r="BH181" s="1">
        <v>2622320985.2024202</v>
      </c>
      <c r="BI181" s="1">
        <v>495908.24478478299</v>
      </c>
      <c r="BJ181" s="1">
        <v>0</v>
      </c>
      <c r="BK181" s="1">
        <f>SUM(BG181:BJ181)/1000000</f>
        <v>3137.0713953171758</v>
      </c>
      <c r="BL181" s="1">
        <v>0.24805907591356999</v>
      </c>
      <c r="BM181" s="3">
        <f>0.815*BJ181/(BK181*1000)</f>
        <v>0</v>
      </c>
      <c r="BN181" s="24">
        <v>278.12923068682198</v>
      </c>
      <c r="BO181" s="1">
        <v>158</v>
      </c>
      <c r="BP181" s="1">
        <v>3040</v>
      </c>
      <c r="BQ181" s="24">
        <v>4611.9232000000002</v>
      </c>
      <c r="BR181" s="1">
        <v>760</v>
      </c>
      <c r="BS181" s="1">
        <v>190</v>
      </c>
      <c r="BT181" s="1">
        <v>3.0560288293306101E-4</v>
      </c>
    </row>
    <row r="182" spans="1:72" s="1" customFormat="1" hidden="1" x14ac:dyDescent="0.25">
      <c r="A182" s="1">
        <v>1121</v>
      </c>
      <c r="B182" s="22">
        <v>1236.12991416365</v>
      </c>
      <c r="C182" s="22">
        <v>1402.2</v>
      </c>
      <c r="D182" s="11">
        <v>3000</v>
      </c>
      <c r="E182" s="11">
        <v>12000</v>
      </c>
      <c r="F182" s="11">
        <v>0</v>
      </c>
      <c r="G182" s="11">
        <v>0</v>
      </c>
      <c r="H182" s="12">
        <f>SUM(BG182:BI182)/(BK182*1000000)</f>
        <v>1</v>
      </c>
      <c r="I182" s="13">
        <v>87.442922374429202</v>
      </c>
      <c r="J182" s="20">
        <v>67.776802301072706</v>
      </c>
      <c r="K182" s="18">
        <f>(P182*BG182+U182*BH182+AP182*BI182+AN182*BJ182)/(BK182*(1000000))</f>
        <v>68.124708259810745</v>
      </c>
      <c r="L182" s="18">
        <f>(T182*BG182+Y182*BH182+AT182*BI182+AO182*BJ182)/(BK182*(1000000))</f>
        <v>85.029198623187739</v>
      </c>
      <c r="M182" s="18">
        <f>L182/K182</f>
        <v>1.2481403707287444</v>
      </c>
      <c r="N182" s="18">
        <f>J182*M182</f>
        <v>84.594963150869702</v>
      </c>
      <c r="O182" s="13">
        <v>93.1473746044568</v>
      </c>
      <c r="P182" s="20">
        <v>84.077586837342693</v>
      </c>
      <c r="Q182" s="20">
        <f>P182-S182</f>
        <v>77.787595460994098</v>
      </c>
      <c r="R182" s="18">
        <f>Q182*solar_capex_adj</f>
        <v>103.71679394799213</v>
      </c>
      <c r="S182" s="20">
        <v>6.2899913763485955</v>
      </c>
      <c r="T182" s="18">
        <f>R182+S182</f>
        <v>110.00678532434073</v>
      </c>
      <c r="U182" s="20">
        <v>31.122965790491101</v>
      </c>
      <c r="V182" s="20">
        <f>U182-X182</f>
        <v>25.797061779082199</v>
      </c>
      <c r="W182" s="18">
        <f>V182*wind_capex_adj</f>
        <v>42.995102965137001</v>
      </c>
      <c r="X182" s="20">
        <v>5.3259040114089018</v>
      </c>
      <c r="Y182" s="18">
        <f>W182+X182</f>
        <v>48.321006976545902</v>
      </c>
      <c r="Z182" s="20">
        <v>0</v>
      </c>
      <c r="AA182" s="20">
        <f>Z182-AC182-AD182</f>
        <v>0</v>
      </c>
      <c r="AB182" s="18">
        <f>AA182*hdgt_capex_adj</f>
        <v>0</v>
      </c>
      <c r="AC182" s="20">
        <v>0</v>
      </c>
      <c r="AD182" s="20">
        <v>0</v>
      </c>
      <c r="AE182" s="18">
        <f>AD182*fuel_adj</f>
        <v>0</v>
      </c>
      <c r="AF182" s="18">
        <f>AB182+AC182+AE182</f>
        <v>0</v>
      </c>
      <c r="AG182" s="20">
        <v>0</v>
      </c>
      <c r="AH182" s="20">
        <f>AG182-AJ182-AK182</f>
        <v>0</v>
      </c>
      <c r="AI182" s="18">
        <f>AH182*aero_capex_adj</f>
        <v>0</v>
      </c>
      <c r="AJ182" s="20">
        <v>0</v>
      </c>
      <c r="AK182" s="20">
        <v>0</v>
      </c>
      <c r="AL182" s="18">
        <f>AK182*fuel_adj</f>
        <v>0</v>
      </c>
      <c r="AM182" s="18">
        <f>AI182+AJ182+AL182</f>
        <v>0</v>
      </c>
      <c r="AN182" s="18">
        <f>IF(F182=0, 0, IF(F182=3, Z182, (Z182*F182*384+AG182*G182*32)/(F182*384+G182*32)))</f>
        <v>0</v>
      </c>
      <c r="AO182" s="18">
        <f>IF(F182=0, 0, IF(F182=3, AF182, (AF182*F182*384+AM182*G182*32)/(F182*384+G182*32)))</f>
        <v>0</v>
      </c>
      <c r="AP182" s="20">
        <v>251.90822968340299</v>
      </c>
      <c r="AQ182" s="20">
        <f>AP182-AS182</f>
        <v>204.38853581318699</v>
      </c>
      <c r="AR182" s="18">
        <f>AQ182*bess_capex_adj</f>
        <v>204.38853581318699</v>
      </c>
      <c r="AS182" s="20">
        <v>47.519693870216003</v>
      </c>
      <c r="AT182" s="18">
        <f>AR182+AS182</f>
        <v>251.90822968340299</v>
      </c>
      <c r="AU182" s="20">
        <v>6034.4188682550202</v>
      </c>
      <c r="AV182" s="20"/>
      <c r="AW182" s="20">
        <v>1485.11934388534</v>
      </c>
      <c r="AX182" s="18">
        <f>AW182*solar_capex_adj</f>
        <v>1980.1591251804532</v>
      </c>
      <c r="AY182" s="20">
        <v>1684.6403603176</v>
      </c>
      <c r="AZ182" s="18">
        <f>AY182*wind_capex_adj</f>
        <v>2807.7339338626666</v>
      </c>
      <c r="BA182" s="20">
        <v>0</v>
      </c>
      <c r="BB182" s="18">
        <f>BA182*hdgt_capex_adj</f>
        <v>0</v>
      </c>
      <c r="BC182" s="20">
        <v>0</v>
      </c>
      <c r="BD182" s="18">
        <f>BC182*aero_capex_adj</f>
        <v>0</v>
      </c>
      <c r="BE182" s="20">
        <v>2864.6591640520601</v>
      </c>
      <c r="BF182" s="18">
        <f>BE182*bess_capex_adj</f>
        <v>2864.6591640520601</v>
      </c>
      <c r="BG182" s="11">
        <v>1643039813.4726601</v>
      </c>
      <c r="BH182" s="11">
        <v>5543249539.0330095</v>
      </c>
      <c r="BI182" s="11">
        <v>973420662.84474301</v>
      </c>
      <c r="BJ182" s="11">
        <v>0</v>
      </c>
      <c r="BK182" s="11">
        <f>SUM(BG182:BJ182)/1000000</f>
        <v>8159.7100153504125</v>
      </c>
      <c r="BL182" s="11">
        <v>10.4986599784652</v>
      </c>
      <c r="BM182" s="13">
        <f>0.815*BJ182/(BK182*1000)</f>
        <v>0</v>
      </c>
      <c r="BN182" s="22">
        <v>1668.7753841209301</v>
      </c>
      <c r="BO182" s="11">
        <v>369</v>
      </c>
      <c r="BP182" s="11">
        <v>9120</v>
      </c>
      <c r="BQ182" s="22">
        <v>13835.7696</v>
      </c>
      <c r="BR182" s="11">
        <v>2280</v>
      </c>
      <c r="BS182" s="11">
        <v>570</v>
      </c>
      <c r="BT182" s="11">
        <v>0.20249647599968801</v>
      </c>
    </row>
    <row r="183" spans="1:72" s="1" customFormat="1" hidden="1" x14ac:dyDescent="0.25">
      <c r="A183" s="1">
        <v>605</v>
      </c>
      <c r="B183" s="25">
        <v>1442.15156652426</v>
      </c>
      <c r="C183" s="25">
        <v>1801.19999999999</v>
      </c>
      <c r="D183" s="8">
        <v>2000</v>
      </c>
      <c r="E183" s="8">
        <v>8000</v>
      </c>
      <c r="F183" s="8">
        <v>0</v>
      </c>
      <c r="G183" s="8">
        <v>0</v>
      </c>
      <c r="H183" s="9">
        <f>SUM(BG183:BI183)/(BK183*1000000)</f>
        <v>1.0000000000000002</v>
      </c>
      <c r="I183" s="10">
        <v>93.493150684931507</v>
      </c>
      <c r="J183" s="19">
        <v>64.2646730991396</v>
      </c>
      <c r="K183" s="18">
        <f>(P183*BG183+U183*BH183+AP183*BI183+AN183*BJ183)/(BK183*(1000000))</f>
        <v>64.490641763328028</v>
      </c>
      <c r="L183" s="18">
        <f>(T183*BG183+Y183*BH183+AT183*BI183+AO183*BJ183)/(BK183*(1000000))</f>
        <v>84.913056274468843</v>
      </c>
      <c r="M183" s="18">
        <f>L183/K183</f>
        <v>1.3166725272495865</v>
      </c>
      <c r="N183" s="18">
        <f>J183*M183</f>
        <v>84.615529542312657</v>
      </c>
      <c r="O183" s="10">
        <v>96.140376757895595</v>
      </c>
      <c r="P183" s="19">
        <v>105.947565539903</v>
      </c>
      <c r="Q183" s="19">
        <f>P183-S183</f>
        <v>98.0210327046195</v>
      </c>
      <c r="R183" s="18">
        <f>Q183*solar_capex_adj</f>
        <v>130.694710272826</v>
      </c>
      <c r="S183" s="19">
        <v>7.9265328352834956</v>
      </c>
      <c r="T183" s="18">
        <f>R183+S183</f>
        <v>138.6212431081095</v>
      </c>
      <c r="U183" s="19">
        <v>36.789795236171699</v>
      </c>
      <c r="V183" s="19">
        <f>U183-X183</f>
        <v>30.493865677356698</v>
      </c>
      <c r="W183" s="18">
        <f>V183*wind_capex_adj</f>
        <v>50.823109462261165</v>
      </c>
      <c r="X183" s="19">
        <v>6.2959295588150006</v>
      </c>
      <c r="Y183" s="18">
        <f>W183+X183</f>
        <v>57.119039021076162</v>
      </c>
      <c r="Z183" s="19">
        <v>0</v>
      </c>
      <c r="AA183" s="19">
        <f>Z183-AC183-AD183</f>
        <v>0</v>
      </c>
      <c r="AB183" s="18">
        <f>AA183*hdgt_capex_adj</f>
        <v>0</v>
      </c>
      <c r="AC183" s="19">
        <v>0</v>
      </c>
      <c r="AD183" s="19">
        <v>0</v>
      </c>
      <c r="AE183" s="18">
        <f>AD183*fuel_adj</f>
        <v>0</v>
      </c>
      <c r="AF183" s="18">
        <f>AB183+AC183+AE183</f>
        <v>0</v>
      </c>
      <c r="AG183" s="19">
        <v>0</v>
      </c>
      <c r="AH183" s="19">
        <f>AG183-AJ183-AK183</f>
        <v>0</v>
      </c>
      <c r="AI183" s="18">
        <f>AH183*aero_capex_adj</f>
        <v>0</v>
      </c>
      <c r="AJ183" s="19">
        <v>0</v>
      </c>
      <c r="AK183" s="19">
        <v>0</v>
      </c>
      <c r="AL183" s="18">
        <f>AK183*fuel_adj</f>
        <v>0</v>
      </c>
      <c r="AM183" s="18">
        <f>AI183+AJ183+AL183</f>
        <v>0</v>
      </c>
      <c r="AN183" s="18">
        <f>IF(F183=0, 0, IF(F183=3, Z183, (Z183*F183*384+AG183*G183*32)/(F183*384+G183*32)))</f>
        <v>0</v>
      </c>
      <c r="AO183" s="18">
        <f>IF(F183=0, 0, IF(F183=3, AF183, (AF183*F183*384+AM183*G183*32)/(F183*384+G183*32)))</f>
        <v>0</v>
      </c>
      <c r="AP183" s="19">
        <v>182.41354169618</v>
      </c>
      <c r="AQ183" s="19">
        <f>AP183-AS183</f>
        <v>147.51360143949299</v>
      </c>
      <c r="AR183" s="18">
        <f>AQ183*bess_capex_adj</f>
        <v>147.51360143949299</v>
      </c>
      <c r="AS183" s="19">
        <v>34.899940256687017</v>
      </c>
      <c r="AT183" s="18">
        <f>AR183+AS183</f>
        <v>182.41354169618</v>
      </c>
      <c r="AU183" s="19">
        <v>5804.0528383166502</v>
      </c>
      <c r="AV183" s="19"/>
      <c r="AW183" s="19">
        <v>1732.5423461861601</v>
      </c>
      <c r="AX183" s="18">
        <f>AW183*solar_capex_adj</f>
        <v>2310.0564615815465</v>
      </c>
      <c r="AY183" s="19">
        <v>2163.8885581712002</v>
      </c>
      <c r="AZ183" s="18">
        <f>AY183*wind_capex_adj</f>
        <v>3606.4809302853337</v>
      </c>
      <c r="BA183" s="19">
        <v>0</v>
      </c>
      <c r="BB183" s="18">
        <f>BA183*hdgt_capex_adj</f>
        <v>0</v>
      </c>
      <c r="BC183" s="19">
        <v>0</v>
      </c>
      <c r="BD183" s="18">
        <f>BC183*aero_capex_adj</f>
        <v>0</v>
      </c>
      <c r="BE183" s="19">
        <v>1907.6219339592801</v>
      </c>
      <c r="BF183" s="18">
        <f>BE183*bess_capex_adj</f>
        <v>1907.6219339592801</v>
      </c>
      <c r="BG183" s="8">
        <v>1516106861.72015</v>
      </c>
      <c r="BH183" s="8">
        <v>6023769802.8785</v>
      </c>
      <c r="BI183" s="8">
        <v>882020339.39300501</v>
      </c>
      <c r="BJ183" s="8">
        <v>0</v>
      </c>
      <c r="BK183" s="8">
        <f>SUM(BG183:BJ183)/1000000</f>
        <v>8421.8970039916549</v>
      </c>
      <c r="BL183" s="8">
        <v>26.143747630617298</v>
      </c>
      <c r="BM183" s="10">
        <f>0.815*BJ183/(BK183*1000)</f>
        <v>0</v>
      </c>
      <c r="BN183" s="25">
        <v>1946.90461480775</v>
      </c>
      <c r="BO183" s="8">
        <v>474</v>
      </c>
      <c r="BP183" s="8">
        <v>6080</v>
      </c>
      <c r="BQ183" s="25">
        <v>9223.8464000000004</v>
      </c>
      <c r="BR183" s="8">
        <v>1520</v>
      </c>
      <c r="BS183" s="8">
        <v>380</v>
      </c>
      <c r="BT183" s="8">
        <v>0.27439447716286702</v>
      </c>
    </row>
    <row r="184" spans="1:72" s="1" customFormat="1" hidden="1" x14ac:dyDescent="0.25">
      <c r="A184" s="1">
        <v>1092</v>
      </c>
      <c r="B184" s="22">
        <v>1236.12991416365</v>
      </c>
      <c r="C184" s="22">
        <v>1003.19999999999</v>
      </c>
      <c r="D184" s="11">
        <v>3000</v>
      </c>
      <c r="E184" s="11">
        <v>12000</v>
      </c>
      <c r="F184" s="11">
        <v>0</v>
      </c>
      <c r="G184" s="11">
        <v>0</v>
      </c>
      <c r="H184" s="12">
        <f>SUM(BG184:BI184)/(BK184*1000000)</f>
        <v>1</v>
      </c>
      <c r="I184" s="13">
        <v>61.803652968036502</v>
      </c>
      <c r="J184" s="20">
        <v>69.888766144973204</v>
      </c>
      <c r="K184" s="18">
        <f>(P184*BG184+U184*BH184+AP184*BI184+AN184*BJ184)/(BK184*(1000000))</f>
        <v>71.911623191203944</v>
      </c>
      <c r="L184" s="18">
        <f>(T184*BG184+Y184*BH184+AT184*BI184+AO184*BJ184)/(BK184*(1000000))</f>
        <v>87.14516036229567</v>
      </c>
      <c r="M184" s="18">
        <f>L184/K184</f>
        <v>1.2118369255911199</v>
      </c>
      <c r="N184" s="18">
        <f>J184*M184</f>
        <v>84.693787498481072</v>
      </c>
      <c r="O184" s="13">
        <v>83.120877918512804</v>
      </c>
      <c r="P184" s="20">
        <v>69.266089931155093</v>
      </c>
      <c r="Q184" s="20">
        <f>P184-S184</f>
        <v>64.088743436746299</v>
      </c>
      <c r="R184" s="18">
        <f>Q184*solar_capex_adj</f>
        <v>85.451657915661727</v>
      </c>
      <c r="S184" s="20">
        <v>5.1773464944087948</v>
      </c>
      <c r="T184" s="18">
        <f>R184+S184</f>
        <v>90.629004410070522</v>
      </c>
      <c r="U184" s="20">
        <v>28.089434281446501</v>
      </c>
      <c r="V184" s="20">
        <f>U184-X184</f>
        <v>23.286440987144399</v>
      </c>
      <c r="W184" s="18">
        <f>V184*wind_capex_adj</f>
        <v>38.810734978573997</v>
      </c>
      <c r="X184" s="20">
        <v>4.8029932943021016</v>
      </c>
      <c r="Y184" s="18">
        <f>W184+X184</f>
        <v>43.613728272876102</v>
      </c>
      <c r="Z184" s="20">
        <v>0</v>
      </c>
      <c r="AA184" s="20">
        <f>Z184-AC184-AD184</f>
        <v>0</v>
      </c>
      <c r="AB184" s="18">
        <f>AA184*hdgt_capex_adj</f>
        <v>0</v>
      </c>
      <c r="AC184" s="20">
        <v>0</v>
      </c>
      <c r="AD184" s="20">
        <v>0</v>
      </c>
      <c r="AE184" s="18">
        <f>AD184*fuel_adj</f>
        <v>0</v>
      </c>
      <c r="AF184" s="18">
        <f>AB184+AC184+AE184</f>
        <v>0</v>
      </c>
      <c r="AG184" s="20">
        <v>0</v>
      </c>
      <c r="AH184" s="20">
        <f>AG184-AJ184-AK184</f>
        <v>0</v>
      </c>
      <c r="AI184" s="18">
        <f>AH184*aero_capex_adj</f>
        <v>0</v>
      </c>
      <c r="AJ184" s="20">
        <v>0</v>
      </c>
      <c r="AK184" s="20">
        <v>0</v>
      </c>
      <c r="AL184" s="18">
        <f>AK184*fuel_adj</f>
        <v>0</v>
      </c>
      <c r="AM184" s="18">
        <f>AI184+AJ184+AL184</f>
        <v>0</v>
      </c>
      <c r="AN184" s="18">
        <f>IF(F184=0, 0, IF(F184=3, Z184, (Z184*F184*384+AG184*G184*32)/(F184*384+G184*32)))</f>
        <v>0</v>
      </c>
      <c r="AO184" s="18">
        <f>IF(F184=0, 0, IF(F184=3, AF184, (AF184*F184*384+AM184*G184*32)/(F184*384+G184*32)))</f>
        <v>0</v>
      </c>
      <c r="AP184" s="20">
        <v>295.12039083817098</v>
      </c>
      <c r="AQ184" s="20">
        <f>AP184-AS184</f>
        <v>239.595246822077</v>
      </c>
      <c r="AR184" s="18">
        <f>AQ184*bess_capex_adj</f>
        <v>239.595246822077</v>
      </c>
      <c r="AS184" s="20">
        <v>55.525144016093975</v>
      </c>
      <c r="AT184" s="18">
        <f>AR184+AS184</f>
        <v>295.12039083817098</v>
      </c>
      <c r="AU184" s="20">
        <v>5560.3505742428197</v>
      </c>
      <c r="AV184" s="20"/>
      <c r="AW184" s="20">
        <v>1486.5365211767701</v>
      </c>
      <c r="AX184" s="18">
        <f>AW184*solar_capex_adj</f>
        <v>1982.04869490236</v>
      </c>
      <c r="AY184" s="20">
        <v>1206.4212838450101</v>
      </c>
      <c r="AZ184" s="18">
        <f>AY184*wind_capex_adj</f>
        <v>2010.7021397416836</v>
      </c>
      <c r="BA184" s="20">
        <v>0</v>
      </c>
      <c r="BB184" s="18">
        <f>BA184*hdgt_capex_adj</f>
        <v>0</v>
      </c>
      <c r="BC184" s="20">
        <v>0</v>
      </c>
      <c r="BD184" s="18">
        <f>BC184*aero_capex_adj</f>
        <v>0</v>
      </c>
      <c r="BE184" s="20">
        <v>2867.39276922103</v>
      </c>
      <c r="BF184" s="18">
        <f>BE184*bess_capex_adj</f>
        <v>2867.39276922103</v>
      </c>
      <c r="BG184" s="11">
        <v>1996176372.77952</v>
      </c>
      <c r="BH184" s="11">
        <v>4398084927.5816002</v>
      </c>
      <c r="BI184" s="11">
        <v>887127605.30059004</v>
      </c>
      <c r="BJ184" s="11">
        <v>0</v>
      </c>
      <c r="BK184" s="11">
        <f>SUM(BG184:BJ184)/1000000</f>
        <v>7281.3889056617109</v>
      </c>
      <c r="BL184" s="11">
        <v>1.57405220704342</v>
      </c>
      <c r="BM184" s="13">
        <f>0.815*BJ184/(BK184*1000)</f>
        <v>0</v>
      </c>
      <c r="BN184" s="22">
        <v>1668.7753841209301</v>
      </c>
      <c r="BO184" s="11">
        <v>264</v>
      </c>
      <c r="BP184" s="11">
        <v>9120</v>
      </c>
      <c r="BQ184" s="22">
        <v>13835.7696</v>
      </c>
      <c r="BR184" s="11">
        <v>2280</v>
      </c>
      <c r="BS184" s="11">
        <v>570</v>
      </c>
      <c r="BT184" s="11">
        <v>0.18322496619258799</v>
      </c>
    </row>
    <row r="185" spans="1:72" s="1" customFormat="1" hidden="1" x14ac:dyDescent="0.25">
      <c r="A185" s="1">
        <v>1108</v>
      </c>
      <c r="B185" s="22">
        <v>1442.15156652426</v>
      </c>
      <c r="C185" s="22">
        <v>1200.8</v>
      </c>
      <c r="D185" s="11">
        <v>3000</v>
      </c>
      <c r="E185" s="11">
        <v>12000</v>
      </c>
      <c r="F185" s="11">
        <v>0</v>
      </c>
      <c r="G185" s="11">
        <v>0</v>
      </c>
      <c r="H185" s="12">
        <f>SUM(BG185:BI185)/(BK185*1000000)</f>
        <v>1</v>
      </c>
      <c r="I185" s="13">
        <v>84.8059360730593</v>
      </c>
      <c r="J185" s="20">
        <v>68.694819798973498</v>
      </c>
      <c r="K185" s="18">
        <f>(P185*BG185+U185*BH185+AP185*BI185+AN185*BJ185)/(BK185*(1000000))</f>
        <v>69.451577981396923</v>
      </c>
      <c r="L185" s="18">
        <f>(T185*BG185+Y185*BH185+AT185*BI185+AO185*BJ185)/(BK185*(1000000))</f>
        <v>85.715354422751886</v>
      </c>
      <c r="M185" s="18">
        <f>L185/K185</f>
        <v>1.2341743256821511</v>
      </c>
      <c r="N185" s="18">
        <f>J185*M185</f>
        <v>84.781382903255007</v>
      </c>
      <c r="O185" s="13">
        <v>92.087936577532105</v>
      </c>
      <c r="P185" s="20">
        <v>86.558706000643994</v>
      </c>
      <c r="Q185" s="20">
        <f>P185-S185</f>
        <v>80.083037638585395</v>
      </c>
      <c r="R185" s="18">
        <f>Q185*solar_capex_adj</f>
        <v>106.77738351811385</v>
      </c>
      <c r="S185" s="20">
        <v>6.4756683620585989</v>
      </c>
      <c r="T185" s="18">
        <f>R185+S185</f>
        <v>113.25305188017245</v>
      </c>
      <c r="U185" s="20">
        <v>28.701153024908599</v>
      </c>
      <c r="V185" s="20">
        <f>U185-X185</f>
        <v>23.789639820163998</v>
      </c>
      <c r="W185" s="18">
        <f>V185*wind_capex_adj</f>
        <v>39.649399700273335</v>
      </c>
      <c r="X185" s="20">
        <v>4.9115132047446011</v>
      </c>
      <c r="Y185" s="18">
        <f>W185+X185</f>
        <v>44.560912905017936</v>
      </c>
      <c r="Z185" s="20">
        <v>0</v>
      </c>
      <c r="AA185" s="20">
        <f>Z185-AC185-AD185</f>
        <v>0</v>
      </c>
      <c r="AB185" s="18">
        <f>AA185*hdgt_capex_adj</f>
        <v>0</v>
      </c>
      <c r="AC185" s="20">
        <v>0</v>
      </c>
      <c r="AD185" s="20">
        <v>0</v>
      </c>
      <c r="AE185" s="18">
        <f>AD185*fuel_adj</f>
        <v>0</v>
      </c>
      <c r="AF185" s="18">
        <f>AB185+AC185+AE185</f>
        <v>0</v>
      </c>
      <c r="AG185" s="20">
        <v>0</v>
      </c>
      <c r="AH185" s="20">
        <f>AG185-AJ185-AK185</f>
        <v>0</v>
      </c>
      <c r="AI185" s="18">
        <f>AH185*aero_capex_adj</f>
        <v>0</v>
      </c>
      <c r="AJ185" s="20">
        <v>0</v>
      </c>
      <c r="AK185" s="20">
        <v>0</v>
      </c>
      <c r="AL185" s="18">
        <f>AK185*fuel_adj</f>
        <v>0</v>
      </c>
      <c r="AM185" s="18">
        <f>AI185+AJ185+AL185</f>
        <v>0</v>
      </c>
      <c r="AN185" s="18">
        <f>IF(F185=0, 0, IF(F185=3, Z185, (Z185*F185*384+AG185*G185*32)/(F185*384+G185*32)))</f>
        <v>0</v>
      </c>
      <c r="AO185" s="18">
        <f>IF(F185=0, 0, IF(F185=3, AF185, (AF185*F185*384+AM185*G185*32)/(F185*384+G185*32)))</f>
        <v>0</v>
      </c>
      <c r="AP185" s="20">
        <v>236.961621033429</v>
      </c>
      <c r="AQ185" s="20">
        <f>AP185-AS185</f>
        <v>192.60764402715299</v>
      </c>
      <c r="AR185" s="18">
        <f>AQ185*bess_capex_adj</f>
        <v>192.60764402715299</v>
      </c>
      <c r="AS185" s="20">
        <v>44.353977006276011</v>
      </c>
      <c r="AT185" s="18">
        <f>AR185+AS185</f>
        <v>236.961621033429</v>
      </c>
      <c r="AU185" s="20">
        <v>6039.9108349414801</v>
      </c>
      <c r="AV185" s="20"/>
      <c r="AW185" s="20">
        <v>1732.6218480082</v>
      </c>
      <c r="AX185" s="18">
        <f>AW185*solar_capex_adj</f>
        <v>2310.162464010933</v>
      </c>
      <c r="AY185" s="20">
        <v>1442.65856889269</v>
      </c>
      <c r="AZ185" s="18">
        <f>AY185*wind_capex_adj</f>
        <v>2404.4309481544833</v>
      </c>
      <c r="BA185" s="20">
        <v>0</v>
      </c>
      <c r="BB185" s="18">
        <f>BA185*hdgt_capex_adj</f>
        <v>0</v>
      </c>
      <c r="BC185" s="20">
        <v>0</v>
      </c>
      <c r="BD185" s="18">
        <f>BC185*aero_capex_adj</f>
        <v>0</v>
      </c>
      <c r="BE185" s="20">
        <v>2864.63041804058</v>
      </c>
      <c r="BF185" s="18">
        <f>BE185*bess_capex_adj</f>
        <v>2864.63041804058</v>
      </c>
      <c r="BG185" s="11">
        <v>1856423112.84881</v>
      </c>
      <c r="BH185" s="11">
        <v>5147764586.70296</v>
      </c>
      <c r="BI185" s="11">
        <v>1062715544.64002</v>
      </c>
      <c r="BJ185" s="11">
        <v>0</v>
      </c>
      <c r="BK185" s="11">
        <f>SUM(BG185:BJ185)/1000000</f>
        <v>8066.9032441917907</v>
      </c>
      <c r="BL185" s="11">
        <v>7.8587225397478404</v>
      </c>
      <c r="BM185" s="13">
        <f>0.815*BJ185/(BK185*1000)</f>
        <v>0</v>
      </c>
      <c r="BN185" s="22">
        <v>1946.90461480775</v>
      </c>
      <c r="BO185" s="11">
        <v>316</v>
      </c>
      <c r="BP185" s="11">
        <v>9120</v>
      </c>
      <c r="BQ185" s="22">
        <v>13835.7696</v>
      </c>
      <c r="BR185" s="11">
        <v>2280</v>
      </c>
      <c r="BS185" s="11">
        <v>570</v>
      </c>
      <c r="BT185" s="11">
        <v>0.22016662453681399</v>
      </c>
    </row>
    <row r="186" spans="1:72" s="1" customFormat="1" hidden="1" x14ac:dyDescent="0.25">
      <c r="A186" s="1">
        <v>653</v>
      </c>
      <c r="B186" s="25">
        <v>2266.2381759666901</v>
      </c>
      <c r="C186" s="25">
        <v>402.79999999999899</v>
      </c>
      <c r="D186" s="8">
        <v>2000</v>
      </c>
      <c r="E186" s="8">
        <v>8000</v>
      </c>
      <c r="F186" s="8">
        <v>0</v>
      </c>
      <c r="G186" s="8">
        <v>0</v>
      </c>
      <c r="H186" s="9">
        <f>SUM(BG186:BI186)/(BK186*1000000)</f>
        <v>1</v>
      </c>
      <c r="I186" s="10">
        <v>63.744292237442899</v>
      </c>
      <c r="J186" s="19">
        <v>69.425803795715893</v>
      </c>
      <c r="K186" s="18">
        <f>(P186*BG186+U186*BH186+AP186*BI186+AN186*BJ186)/(BK186*(1000000))</f>
        <v>69.754128273160092</v>
      </c>
      <c r="L186" s="18">
        <f>(T186*BG186+Y186*BH186+AT186*BI186+AO186*BJ186)/(BK186*(1000000))</f>
        <v>85.208355846665555</v>
      </c>
      <c r="M186" s="18">
        <f>L186/K186</f>
        <v>1.2215528737307999</v>
      </c>
      <c r="N186" s="18">
        <f>J186*M186</f>
        <v>84.807290137727421</v>
      </c>
      <c r="O186" s="10">
        <v>77.729877964859298</v>
      </c>
      <c r="P186" s="19">
        <v>83.365633365521404</v>
      </c>
      <c r="Q186" s="19">
        <f>P186-S186</f>
        <v>77.136758416397498</v>
      </c>
      <c r="R186" s="18">
        <f>Q186*solar_capex_adj</f>
        <v>102.84901122186332</v>
      </c>
      <c r="S186" s="19">
        <v>6.2288749491239059</v>
      </c>
      <c r="T186" s="18">
        <f>R186+S186</f>
        <v>109.07788617098723</v>
      </c>
      <c r="U186" s="19">
        <v>28.0626831259775</v>
      </c>
      <c r="V186" s="19">
        <f>U186-X186</f>
        <v>23.2658872746171</v>
      </c>
      <c r="W186" s="18">
        <f>V186*wind_capex_adj</f>
        <v>38.776478791028502</v>
      </c>
      <c r="X186" s="19">
        <v>4.7967958513604003</v>
      </c>
      <c r="Y186" s="18">
        <f>W186+X186</f>
        <v>43.573274642388903</v>
      </c>
      <c r="Z186" s="19">
        <v>0</v>
      </c>
      <c r="AA186" s="19">
        <f>Z186-AC186-AD186</f>
        <v>0</v>
      </c>
      <c r="AB186" s="18">
        <f>AA186*hdgt_capex_adj</f>
        <v>0</v>
      </c>
      <c r="AC186" s="19">
        <v>0</v>
      </c>
      <c r="AD186" s="19">
        <v>0</v>
      </c>
      <c r="AE186" s="18">
        <f>AD186*fuel_adj</f>
        <v>0</v>
      </c>
      <c r="AF186" s="18">
        <f>AB186+AC186+AE186</f>
        <v>0</v>
      </c>
      <c r="AG186" s="19">
        <v>0</v>
      </c>
      <c r="AH186" s="19">
        <f>AG186-AJ186-AK186</f>
        <v>0</v>
      </c>
      <c r="AI186" s="18">
        <f>AH186*aero_capex_adj</f>
        <v>0</v>
      </c>
      <c r="AJ186" s="19">
        <v>0</v>
      </c>
      <c r="AK186" s="19">
        <v>0</v>
      </c>
      <c r="AL186" s="18">
        <f>AK186*fuel_adj</f>
        <v>0</v>
      </c>
      <c r="AM186" s="18">
        <f>AI186+AJ186+AL186</f>
        <v>0</v>
      </c>
      <c r="AN186" s="18">
        <f>IF(F186=0, 0, IF(F186=3, Z186, (Z186*F186*384+AG186*G186*32)/(F186*384+G186*32)))</f>
        <v>0</v>
      </c>
      <c r="AO186" s="18">
        <f>IF(F186=0, 0, IF(F186=3, AF186, (AF186*F186*384+AM186*G186*32)/(F186*384+G186*32)))</f>
        <v>0</v>
      </c>
      <c r="AP186" s="19">
        <v>85.895327069659004</v>
      </c>
      <c r="AQ186" s="19">
        <f>AP186-AS186</f>
        <v>69.896690379991398</v>
      </c>
      <c r="AR186" s="18">
        <f>AQ186*bess_capex_adj</f>
        <v>69.896690379991398</v>
      </c>
      <c r="AS186" s="19">
        <v>15.998636689667606</v>
      </c>
      <c r="AT186" s="18">
        <f>AR186+AS186</f>
        <v>85.895327069659004</v>
      </c>
      <c r="AU186" s="19">
        <v>5121.3521740205097</v>
      </c>
      <c r="AV186" s="19"/>
      <c r="AW186" s="19">
        <v>2726.4294538312001</v>
      </c>
      <c r="AX186" s="18">
        <f>AW186*solar_capex_adj</f>
        <v>3635.2392717749335</v>
      </c>
      <c r="AY186" s="19">
        <v>484.59415945314299</v>
      </c>
      <c r="AZ186" s="18">
        <f>AY186*wind_capex_adj</f>
        <v>807.65693242190503</v>
      </c>
      <c r="BA186" s="19">
        <v>0</v>
      </c>
      <c r="BB186" s="18">
        <f>BA186*hdgt_capex_adj</f>
        <v>0</v>
      </c>
      <c r="BC186" s="19">
        <v>0</v>
      </c>
      <c r="BD186" s="18">
        <f>BC186*aero_capex_adj</f>
        <v>0</v>
      </c>
      <c r="BE186" s="19">
        <v>1910.3285607361599</v>
      </c>
      <c r="BF186" s="18">
        <f>BE186*bess_capex_adj</f>
        <v>1910.3285607361599</v>
      </c>
      <c r="BG186" s="8">
        <v>3026028039.6399698</v>
      </c>
      <c r="BH186" s="8">
        <v>1768079546.35499</v>
      </c>
      <c r="BI186" s="8">
        <v>2015029723.7267001</v>
      </c>
      <c r="BJ186" s="8">
        <v>0</v>
      </c>
      <c r="BK186" s="8">
        <f>SUM(BG186:BJ186)/1000000</f>
        <v>6809.1373097216592</v>
      </c>
      <c r="BL186" s="8">
        <v>5.9084905389643803</v>
      </c>
      <c r="BM186" s="10">
        <f>0.815*BJ186/(BK186*1000)</f>
        <v>0</v>
      </c>
      <c r="BN186" s="25">
        <v>3059.4215375550398</v>
      </c>
      <c r="BO186" s="8">
        <v>106</v>
      </c>
      <c r="BP186" s="8">
        <v>6080</v>
      </c>
      <c r="BQ186" s="25">
        <v>9223.8464000000004</v>
      </c>
      <c r="BR186" s="8">
        <v>1520</v>
      </c>
      <c r="BS186" s="8">
        <v>380</v>
      </c>
      <c r="BT186" s="8">
        <v>0.62191374121453202</v>
      </c>
    </row>
    <row r="187" spans="1:72" s="1" customFormat="1" hidden="1" x14ac:dyDescent="0.25">
      <c r="A187" s="1">
        <v>637</v>
      </c>
      <c r="B187" s="25">
        <v>2472.2598283273001</v>
      </c>
      <c r="C187" s="25">
        <v>600.4</v>
      </c>
      <c r="D187" s="8">
        <v>2000</v>
      </c>
      <c r="E187" s="8">
        <v>8000</v>
      </c>
      <c r="F187" s="8">
        <v>0</v>
      </c>
      <c r="G187" s="8">
        <v>0</v>
      </c>
      <c r="H187" s="9">
        <f>SUM(BG187:BI187)/(BK187*1000000)</f>
        <v>1</v>
      </c>
      <c r="I187" s="10">
        <v>75.445205479452</v>
      </c>
      <c r="J187" s="19">
        <v>68.331121043729695</v>
      </c>
      <c r="K187" s="18">
        <f>(P187*BG187+U187*BH187+AP187*BI187+AN187*BJ187)/(BK187*(1000000))</f>
        <v>68.545796490116686</v>
      </c>
      <c r="L187" s="18">
        <f>(T187*BG187+Y187*BH187+AT187*BI187+AO187*BJ187)/(BK187*(1000000))</f>
        <v>85.115070667635806</v>
      </c>
      <c r="M187" s="18">
        <f>L187/K187</f>
        <v>1.2417256057402173</v>
      </c>
      <c r="N187" s="18">
        <f>J187*M187</f>
        <v>84.848502668933364</v>
      </c>
      <c r="O187" s="10">
        <v>86.465693599713603</v>
      </c>
      <c r="P187" s="19">
        <v>96.446308668107505</v>
      </c>
      <c r="Q187" s="19">
        <f>P187-S187</f>
        <v>89.233163977750905</v>
      </c>
      <c r="R187" s="18">
        <f>Q187*solar_capex_adj</f>
        <v>118.97755197033453</v>
      </c>
      <c r="S187" s="19">
        <v>7.2131446903566001</v>
      </c>
      <c r="T187" s="18">
        <f>R187+S187</f>
        <v>126.19069666069113</v>
      </c>
      <c r="U187" s="19">
        <v>28.039764117543498</v>
      </c>
      <c r="V187" s="19">
        <f>U187-X187</f>
        <v>23.2427659847542</v>
      </c>
      <c r="W187" s="18">
        <f>V187*wind_capex_adj</f>
        <v>38.737943307923672</v>
      </c>
      <c r="X187" s="19">
        <v>4.7969981327892981</v>
      </c>
      <c r="Y187" s="18">
        <f>W187+X187</f>
        <v>43.53494144071297</v>
      </c>
      <c r="Z187" s="19">
        <v>0</v>
      </c>
      <c r="AA187" s="19">
        <f>Z187-AC187-AD187</f>
        <v>0</v>
      </c>
      <c r="AB187" s="18">
        <f>AA187*hdgt_capex_adj</f>
        <v>0</v>
      </c>
      <c r="AC187" s="19">
        <v>0</v>
      </c>
      <c r="AD187" s="19">
        <v>0</v>
      </c>
      <c r="AE187" s="18">
        <f>AD187*fuel_adj</f>
        <v>0</v>
      </c>
      <c r="AF187" s="18">
        <f>AB187+AC187+AE187</f>
        <v>0</v>
      </c>
      <c r="AG187" s="19">
        <v>0</v>
      </c>
      <c r="AH187" s="19">
        <f>AG187-AJ187-AK187</f>
        <v>0</v>
      </c>
      <c r="AI187" s="18">
        <f>AH187*aero_capex_adj</f>
        <v>0</v>
      </c>
      <c r="AJ187" s="19">
        <v>0</v>
      </c>
      <c r="AK187" s="19">
        <v>0</v>
      </c>
      <c r="AL187" s="18">
        <f>AK187*fuel_adj</f>
        <v>0</v>
      </c>
      <c r="AM187" s="18">
        <f>AI187+AJ187+AL187</f>
        <v>0</v>
      </c>
      <c r="AN187" s="18">
        <f>IF(F187=0, 0, IF(F187=3, Z187, (Z187*F187*384+AG187*G187*32)/(F187*384+G187*32)))</f>
        <v>0</v>
      </c>
      <c r="AO187" s="18">
        <f>IF(F187=0, 0, IF(F187=3, AF187, (AF187*F187*384+AM187*G187*32)/(F187*384+G187*32)))</f>
        <v>0</v>
      </c>
      <c r="AP187" s="19">
        <v>81.606057310496496</v>
      </c>
      <c r="AQ187" s="19">
        <f>AP187-AS187</f>
        <v>66.492380131608698</v>
      </c>
      <c r="AR187" s="18">
        <f>AQ187*bess_capex_adj</f>
        <v>66.492380131608698</v>
      </c>
      <c r="AS187" s="19">
        <v>15.113677178887798</v>
      </c>
      <c r="AT187" s="18">
        <f>AR187+AS187</f>
        <v>81.606057310496496</v>
      </c>
      <c r="AU187" s="19">
        <v>5601.1265459099404</v>
      </c>
      <c r="AV187" s="19"/>
      <c r="AW187" s="19">
        <v>2971.20557933283</v>
      </c>
      <c r="AX187" s="18">
        <f>AW187*solar_capex_adj</f>
        <v>3961.6074391104398</v>
      </c>
      <c r="AY187" s="19">
        <v>721.57133703798502</v>
      </c>
      <c r="AZ187" s="18">
        <f>AY187*wind_capex_adj</f>
        <v>1202.6188950633084</v>
      </c>
      <c r="BA187" s="19">
        <v>0</v>
      </c>
      <c r="BB187" s="18">
        <f>BA187*hdgt_capex_adj</f>
        <v>0</v>
      </c>
      <c r="BC187" s="19">
        <v>0</v>
      </c>
      <c r="BD187" s="18">
        <f>BC187*aero_capex_adj</f>
        <v>0</v>
      </c>
      <c r="BE187" s="19">
        <v>1908.3496295391201</v>
      </c>
      <c r="BF187" s="18">
        <f>BE187*bess_capex_adj</f>
        <v>1908.3496295391201</v>
      </c>
      <c r="BG187" s="8">
        <v>2846484934.94696</v>
      </c>
      <c r="BH187" s="8">
        <v>2635353589.3401899</v>
      </c>
      <c r="BI187" s="8">
        <v>2092556235.04775</v>
      </c>
      <c r="BJ187" s="8">
        <v>0</v>
      </c>
      <c r="BK187" s="8">
        <f>SUM(BG187:BJ187)/1000000</f>
        <v>7574.3947593349003</v>
      </c>
      <c r="BL187" s="8">
        <v>12.096484822767501</v>
      </c>
      <c r="BM187" s="10">
        <f>0.815*BJ187/(BK187*1000)</f>
        <v>0</v>
      </c>
      <c r="BN187" s="25">
        <v>3337.5507682418602</v>
      </c>
      <c r="BO187" s="8">
        <v>158</v>
      </c>
      <c r="BP187" s="8">
        <v>6080</v>
      </c>
      <c r="BQ187" s="25">
        <v>9223.8464000000004</v>
      </c>
      <c r="BR187" s="8">
        <v>1520</v>
      </c>
      <c r="BS187" s="8">
        <v>380</v>
      </c>
      <c r="BT187" s="8">
        <v>0.6463247710269</v>
      </c>
    </row>
    <row r="188" spans="1:72" s="1" customFormat="1" hidden="1" x14ac:dyDescent="0.25">
      <c r="A188" s="1">
        <v>621</v>
      </c>
      <c r="B188" s="25">
        <v>2472.2598283273001</v>
      </c>
      <c r="C188" s="25">
        <v>801.8</v>
      </c>
      <c r="D188" s="8">
        <v>2000</v>
      </c>
      <c r="E188" s="8">
        <v>8000</v>
      </c>
      <c r="F188" s="8">
        <v>0</v>
      </c>
      <c r="G188" s="8">
        <v>0</v>
      </c>
      <c r="H188" s="9">
        <f>SUM(BG188:BI188)/(BK188*1000000)</f>
        <v>1</v>
      </c>
      <c r="I188" s="10">
        <v>82.146118721461093</v>
      </c>
      <c r="J188" s="19">
        <v>67.594087523351405</v>
      </c>
      <c r="K188" s="18">
        <f>(P188*BG188+U188*BH188+AP188*BI188+AN188*BJ188)/(BK188*(1000000))</f>
        <v>67.817541311536772</v>
      </c>
      <c r="L188" s="18">
        <f>(T188*BG188+Y188*BH188+AT188*BI188+AO188*BJ188)/(BK188*(1000000))</f>
        <v>85.219226443027864</v>
      </c>
      <c r="M188" s="18">
        <f>L188/K188</f>
        <v>1.256595635803901</v>
      </c>
      <c r="N188" s="18">
        <f>J188*M188</f>
        <v>84.938435387990296</v>
      </c>
      <c r="O188" s="10">
        <v>91.241459570475499</v>
      </c>
      <c r="P188" s="19">
        <v>105.83829969934401</v>
      </c>
      <c r="Q188" s="19">
        <f>P188-S188</f>
        <v>97.919461708183704</v>
      </c>
      <c r="R188" s="18">
        <f>Q188*solar_capex_adj</f>
        <v>130.55928227757826</v>
      </c>
      <c r="S188" s="19">
        <v>7.9188379911603022</v>
      </c>
      <c r="T188" s="18">
        <f>R188+S188</f>
        <v>138.47812026873856</v>
      </c>
      <c r="U188" s="19">
        <v>28.032320025130499</v>
      </c>
      <c r="V188" s="19">
        <f>U188-X188</f>
        <v>23.234818577250302</v>
      </c>
      <c r="W188" s="18">
        <f>V188*wind_capex_adj</f>
        <v>38.724697628750505</v>
      </c>
      <c r="X188" s="19">
        <v>4.7975014478801974</v>
      </c>
      <c r="Y188" s="18">
        <f>W188+X188</f>
        <v>43.522199076630699</v>
      </c>
      <c r="Z188" s="19">
        <v>0</v>
      </c>
      <c r="AA188" s="19">
        <f>Z188-AC188-AD188</f>
        <v>0</v>
      </c>
      <c r="AB188" s="18">
        <f>AA188*hdgt_capex_adj</f>
        <v>0</v>
      </c>
      <c r="AC188" s="19">
        <v>0</v>
      </c>
      <c r="AD188" s="19">
        <v>0</v>
      </c>
      <c r="AE188" s="18">
        <f>AD188*fuel_adj</f>
        <v>0</v>
      </c>
      <c r="AF188" s="18">
        <f>AB188+AC188+AE188</f>
        <v>0</v>
      </c>
      <c r="AG188" s="19">
        <v>0</v>
      </c>
      <c r="AH188" s="19">
        <f>AG188-AJ188-AK188</f>
        <v>0</v>
      </c>
      <c r="AI188" s="18">
        <f>AH188*aero_capex_adj</f>
        <v>0</v>
      </c>
      <c r="AJ188" s="19">
        <v>0</v>
      </c>
      <c r="AK188" s="19">
        <v>0</v>
      </c>
      <c r="AL188" s="18">
        <f>AK188*fuel_adj</f>
        <v>0</v>
      </c>
      <c r="AM188" s="18">
        <f>AI188+AJ188+AL188</f>
        <v>0</v>
      </c>
      <c r="AN188" s="18">
        <f>IF(F188=0, 0, IF(F188=3, Z188, (Z188*F188*384+AG188*G188*32)/(F188*384+G188*32)))</f>
        <v>0</v>
      </c>
      <c r="AO188" s="18">
        <f>IF(F188=0, 0, IF(F188=3, AF188, (AF188*F188*384+AM188*G188*32)/(F188*384+G188*32)))</f>
        <v>0</v>
      </c>
      <c r="AP188" s="19">
        <v>89.8545841708615</v>
      </c>
      <c r="AQ188" s="19">
        <f>AP188-AS188</f>
        <v>73.241533715306304</v>
      </c>
      <c r="AR188" s="18">
        <f>AQ188*bess_capex_adj</f>
        <v>73.241533715306304</v>
      </c>
      <c r="AS188" s="19">
        <v>16.613050455555197</v>
      </c>
      <c r="AT188" s="18">
        <f>AR188+AS188</f>
        <v>89.8545841708615</v>
      </c>
      <c r="AU188" s="19">
        <v>5840.56186030755</v>
      </c>
      <c r="AV188" s="19"/>
      <c r="AW188" s="19">
        <v>2969.8780256196901</v>
      </c>
      <c r="AX188" s="18">
        <f>AW188*solar_capex_adj</f>
        <v>3959.8373674929198</v>
      </c>
      <c r="AY188" s="19">
        <v>963.18686800528803</v>
      </c>
      <c r="AZ188" s="18">
        <f>AY188*wind_capex_adj</f>
        <v>1605.3114466754801</v>
      </c>
      <c r="BA188" s="19">
        <v>0</v>
      </c>
      <c r="BB188" s="18">
        <f>BA188*hdgt_capex_adj</f>
        <v>0</v>
      </c>
      <c r="BC188" s="19">
        <v>0</v>
      </c>
      <c r="BD188" s="18">
        <f>BC188*aero_capex_adj</f>
        <v>0</v>
      </c>
      <c r="BE188" s="19">
        <v>1907.49696668257</v>
      </c>
      <c r="BF188" s="18">
        <f>BE188*bess_capex_adj</f>
        <v>1907.49696668257</v>
      </c>
      <c r="BG188" s="8">
        <v>2591251720.64358</v>
      </c>
      <c r="BH188" s="8">
        <v>3519030702.58885</v>
      </c>
      <c r="BI188" s="8">
        <v>1882469435.1412201</v>
      </c>
      <c r="BJ188" s="8">
        <v>0</v>
      </c>
      <c r="BK188" s="8">
        <f>SUM(BG188:BJ188)/1000000</f>
        <v>7992.7518583736492</v>
      </c>
      <c r="BL188" s="8">
        <v>16.089507484115099</v>
      </c>
      <c r="BM188" s="10">
        <f>0.815*BJ188/(BK188*1000)</f>
        <v>0</v>
      </c>
      <c r="BN188" s="25">
        <v>3337.5507682418602</v>
      </c>
      <c r="BO188" s="8">
        <v>211</v>
      </c>
      <c r="BP188" s="8">
        <v>6080</v>
      </c>
      <c r="BQ188" s="25">
        <v>9223.8464000000004</v>
      </c>
      <c r="BR188" s="8">
        <v>1520</v>
      </c>
      <c r="BS188" s="8">
        <v>380</v>
      </c>
      <c r="BT188" s="8">
        <v>0.58195615354441099</v>
      </c>
    </row>
    <row r="189" spans="1:72" s="1" customFormat="1" hidden="1" x14ac:dyDescent="0.25">
      <c r="A189" s="1">
        <v>1093</v>
      </c>
      <c r="B189" s="22">
        <v>1442.15156652426</v>
      </c>
      <c r="C189" s="22">
        <v>1003.19999999999</v>
      </c>
      <c r="D189" s="11">
        <v>3000</v>
      </c>
      <c r="E189" s="11">
        <v>12000</v>
      </c>
      <c r="F189" s="11">
        <v>0</v>
      </c>
      <c r="G189" s="11">
        <v>0</v>
      </c>
      <c r="H189" s="12">
        <f>SUM(BG189:BI189)/(BK189*1000000)</f>
        <v>1</v>
      </c>
      <c r="I189" s="13">
        <v>71.210045662100399</v>
      </c>
      <c r="J189" s="20">
        <v>69.839111391280596</v>
      </c>
      <c r="K189" s="18">
        <f>(P189*BG189+U189*BH189+AP189*BI189+AN189*BJ189)/(BK189*(1000000))</f>
        <v>71.328384713939727</v>
      </c>
      <c r="L189" s="18">
        <f>(T189*BG189+Y189*BH189+AT189*BI189+AO189*BJ189)/(BK189*(1000000))</f>
        <v>86.76989887474069</v>
      </c>
      <c r="M189" s="18">
        <f>L189/K189</f>
        <v>1.2164848429237347</v>
      </c>
      <c r="N189" s="18">
        <f>J189*M189</f>
        <v>84.958220450755192</v>
      </c>
      <c r="O189" s="13">
        <v>87.103682450163902</v>
      </c>
      <c r="P189" s="20">
        <v>77.109689966671993</v>
      </c>
      <c r="Q189" s="20">
        <f>P189-S189</f>
        <v>71.343320113574606</v>
      </c>
      <c r="R189" s="18">
        <f>Q189*solar_capex_adj</f>
        <v>95.124426818099465</v>
      </c>
      <c r="S189" s="20">
        <v>5.7663698530973875</v>
      </c>
      <c r="T189" s="18">
        <f>R189+S189</f>
        <v>100.89079667119685</v>
      </c>
      <c r="U189" s="20">
        <v>28.068626751506098</v>
      </c>
      <c r="V189" s="20">
        <f>U189-X189</f>
        <v>23.267141517399299</v>
      </c>
      <c r="W189" s="18">
        <f>V189*wind_capex_adj</f>
        <v>38.778569195665497</v>
      </c>
      <c r="X189" s="20">
        <v>4.8014852341067993</v>
      </c>
      <c r="Y189" s="18">
        <f>W189+X189</f>
        <v>43.580054429772296</v>
      </c>
      <c r="Z189" s="20">
        <v>0</v>
      </c>
      <c r="AA189" s="20">
        <f>Z189-AC189-AD189</f>
        <v>0</v>
      </c>
      <c r="AB189" s="18">
        <f>AA189*hdgt_capex_adj</f>
        <v>0</v>
      </c>
      <c r="AC189" s="20">
        <v>0</v>
      </c>
      <c r="AD189" s="20">
        <v>0</v>
      </c>
      <c r="AE189" s="18">
        <f>AD189*fuel_adj</f>
        <v>0</v>
      </c>
      <c r="AF189" s="18">
        <f>AB189+AC189+AE189</f>
        <v>0</v>
      </c>
      <c r="AG189" s="20">
        <v>0</v>
      </c>
      <c r="AH189" s="20">
        <f>AG189-AJ189-AK189</f>
        <v>0</v>
      </c>
      <c r="AI189" s="18">
        <f>AH189*aero_capex_adj</f>
        <v>0</v>
      </c>
      <c r="AJ189" s="20">
        <v>0</v>
      </c>
      <c r="AK189" s="20">
        <v>0</v>
      </c>
      <c r="AL189" s="18">
        <f>AK189*fuel_adj</f>
        <v>0</v>
      </c>
      <c r="AM189" s="18">
        <f>AI189+AJ189+AL189</f>
        <v>0</v>
      </c>
      <c r="AN189" s="18">
        <f>IF(F189=0, 0, IF(F189=3, Z189, (Z189*F189*384+AG189*G189*32)/(F189*384+G189*32)))</f>
        <v>0</v>
      </c>
      <c r="AO189" s="18">
        <f>IF(F189=0, 0, IF(F189=3, AF189, (AF189*F189*384+AM189*G189*32)/(F189*384+G189*32)))</f>
        <v>0</v>
      </c>
      <c r="AP189" s="20">
        <v>226.89226922713399</v>
      </c>
      <c r="AQ189" s="20">
        <f>AP189-AS189</f>
        <v>184.43740562125299</v>
      </c>
      <c r="AR189" s="18">
        <f>AQ189*bess_capex_adj</f>
        <v>184.43740562125299</v>
      </c>
      <c r="AS189" s="20">
        <v>42.454863605881002</v>
      </c>
      <c r="AT189" s="18">
        <f>AR189+AS189</f>
        <v>226.89226922713399</v>
      </c>
      <c r="AU189" s="20">
        <v>5805.1156952485599</v>
      </c>
      <c r="AV189" s="20"/>
      <c r="AW189" s="20">
        <v>1733.39950977546</v>
      </c>
      <c r="AX189" s="18">
        <f>AW189*solar_capex_adj</f>
        <v>2311.1993463672798</v>
      </c>
      <c r="AY189" s="20">
        <v>1205.8000203111701</v>
      </c>
      <c r="AZ189" s="18">
        <f>AY189*wind_capex_adj</f>
        <v>2009.6667005186168</v>
      </c>
      <c r="BA189" s="20">
        <v>0</v>
      </c>
      <c r="BB189" s="18">
        <f>BA189*hdgt_capex_adj</f>
        <v>0</v>
      </c>
      <c r="BC189" s="20">
        <v>0</v>
      </c>
      <c r="BD189" s="18">
        <f>BC189*aero_capex_adj</f>
        <v>0</v>
      </c>
      <c r="BE189" s="20">
        <v>2865.9161651619302</v>
      </c>
      <c r="BF189" s="18">
        <f>BE189*bess_capex_adj</f>
        <v>2865.9161651619302</v>
      </c>
      <c r="BG189" s="11">
        <v>2084911138.2999799</v>
      </c>
      <c r="BH189" s="11">
        <v>4399441735.2642202</v>
      </c>
      <c r="BI189" s="11">
        <v>1145929709.0701399</v>
      </c>
      <c r="BJ189" s="11">
        <v>0</v>
      </c>
      <c r="BK189" s="11">
        <f>SUM(BG189:BJ189)/1000000</f>
        <v>7630.2825826343405</v>
      </c>
      <c r="BL189" s="11">
        <v>3.2712274255045899</v>
      </c>
      <c r="BM189" s="13">
        <f>0.815*BJ189/(BK189*1000)</f>
        <v>0</v>
      </c>
      <c r="BN189" s="22">
        <v>1946.90461480775</v>
      </c>
      <c r="BO189" s="11">
        <v>264</v>
      </c>
      <c r="BP189" s="11">
        <v>9120</v>
      </c>
      <c r="BQ189" s="22">
        <v>13835.7696</v>
      </c>
      <c r="BR189" s="11">
        <v>2280</v>
      </c>
      <c r="BS189" s="11">
        <v>570</v>
      </c>
      <c r="BT189" s="11">
        <v>0.23663616824941899</v>
      </c>
    </row>
    <row r="190" spans="1:72" s="1" customFormat="1" hidden="1" x14ac:dyDescent="0.25">
      <c r="A190" s="1">
        <v>1091</v>
      </c>
      <c r="B190" s="22">
        <v>1030.10826180304</v>
      </c>
      <c r="C190" s="22">
        <v>1003.19999999999</v>
      </c>
      <c r="D190" s="11">
        <v>3000</v>
      </c>
      <c r="E190" s="11">
        <v>12000</v>
      </c>
      <c r="F190" s="11">
        <v>0</v>
      </c>
      <c r="G190" s="11">
        <v>0</v>
      </c>
      <c r="H190" s="12">
        <f>SUM(BG190:BI190)/(BK190*1000000)</f>
        <v>1</v>
      </c>
      <c r="I190" s="13">
        <v>49.429223744292202</v>
      </c>
      <c r="J190" s="20">
        <v>70.377020819945301</v>
      </c>
      <c r="K190" s="18">
        <f>(P190*BG190+U190*BH190+AP190*BI190+AN190*BJ190)/(BK190*(1000000))</f>
        <v>72.978796531544958</v>
      </c>
      <c r="L190" s="18">
        <f>(T190*BG190+Y190*BH190+AT190*BI190+AO190*BJ190)/(BK190*(1000000))</f>
        <v>88.114255243268076</v>
      </c>
      <c r="M190" s="18">
        <f>L190/K190</f>
        <v>1.2073952905647169</v>
      </c>
      <c r="N190" s="18">
        <f>J190*M190</f>
        <v>84.972883501976995</v>
      </c>
      <c r="O190" s="13">
        <v>78.550256580096999</v>
      </c>
      <c r="P190" s="20">
        <v>62.4367492645043</v>
      </c>
      <c r="Q190" s="20">
        <f>P190-S190</f>
        <v>57.772332349250902</v>
      </c>
      <c r="R190" s="18">
        <f>Q190*solar_capex_adj</f>
        <v>77.029776465667865</v>
      </c>
      <c r="S190" s="20">
        <v>4.6644169152533976</v>
      </c>
      <c r="T190" s="18">
        <f>R190+S190</f>
        <v>81.694193380921263</v>
      </c>
      <c r="U190" s="20">
        <v>28.1156993276648</v>
      </c>
      <c r="V190" s="20">
        <f>U190-X190</f>
        <v>23.310490549723401</v>
      </c>
      <c r="W190" s="18">
        <f>V190*wind_capex_adj</f>
        <v>38.850817582872338</v>
      </c>
      <c r="X190" s="20">
        <v>4.8052087779413988</v>
      </c>
      <c r="Y190" s="18">
        <f>W190+X190</f>
        <v>43.65602636081374</v>
      </c>
      <c r="Z190" s="20">
        <v>0</v>
      </c>
      <c r="AA190" s="20">
        <f>Z190-AC190-AD190</f>
        <v>0</v>
      </c>
      <c r="AB190" s="18">
        <f>AA190*hdgt_capex_adj</f>
        <v>0</v>
      </c>
      <c r="AC190" s="20">
        <v>0</v>
      </c>
      <c r="AD190" s="20">
        <v>0</v>
      </c>
      <c r="AE190" s="18">
        <f>AD190*fuel_adj</f>
        <v>0</v>
      </c>
      <c r="AF190" s="18">
        <f>AB190+AC190+AE190</f>
        <v>0</v>
      </c>
      <c r="AG190" s="20">
        <v>0</v>
      </c>
      <c r="AH190" s="20">
        <f>AG190-AJ190-AK190</f>
        <v>0</v>
      </c>
      <c r="AI190" s="18">
        <f>AH190*aero_capex_adj</f>
        <v>0</v>
      </c>
      <c r="AJ190" s="20">
        <v>0</v>
      </c>
      <c r="AK190" s="20">
        <v>0</v>
      </c>
      <c r="AL190" s="18">
        <f>AK190*fuel_adj</f>
        <v>0</v>
      </c>
      <c r="AM190" s="18">
        <f>AI190+AJ190+AL190</f>
        <v>0</v>
      </c>
      <c r="AN190" s="18">
        <f>IF(F190=0, 0, IF(F190=3, Z190, (Z190*F190*384+AG190*G190*32)/(F190*384+G190*32)))</f>
        <v>0</v>
      </c>
      <c r="AO190" s="18">
        <f>IF(F190=0, 0, IF(F190=3, AF190, (AF190*F190*384+AM190*G190*32)/(F190*384+G190*32)))</f>
        <v>0</v>
      </c>
      <c r="AP190" s="20">
        <v>420.29846105300601</v>
      </c>
      <c r="AQ190" s="20">
        <f>AP190-AS190</f>
        <v>340.57450422359898</v>
      </c>
      <c r="AR190" s="18">
        <f>AQ190*bess_capex_adj</f>
        <v>340.57450422359898</v>
      </c>
      <c r="AS190" s="20">
        <v>79.72395682940703</v>
      </c>
      <c r="AT190" s="18">
        <f>AR190+AS190</f>
        <v>420.29846105300601</v>
      </c>
      <c r="AU190" s="20">
        <v>5315.6292333164401</v>
      </c>
      <c r="AV190" s="20"/>
      <c r="AW190" s="20">
        <v>1239.4880704601301</v>
      </c>
      <c r="AX190" s="18">
        <f>AW190*solar_capex_adj</f>
        <v>1652.6507606135067</v>
      </c>
      <c r="AY190" s="20">
        <v>1207.1104352751499</v>
      </c>
      <c r="AZ190" s="18">
        <f>AY190*wind_capex_adj</f>
        <v>2011.8507254585834</v>
      </c>
      <c r="BA190" s="20">
        <v>0</v>
      </c>
      <c r="BB190" s="18">
        <f>BA190*hdgt_capex_adj</f>
        <v>0</v>
      </c>
      <c r="BC190" s="20">
        <v>0</v>
      </c>
      <c r="BD190" s="18">
        <f>BC190*aero_capex_adj</f>
        <v>0</v>
      </c>
      <c r="BE190" s="20">
        <v>2869.0307275811401</v>
      </c>
      <c r="BF190" s="18">
        <f>BE190*bess_capex_adj</f>
        <v>2869.0307275811401</v>
      </c>
      <c r="BG190" s="11">
        <v>1860616083.5792699</v>
      </c>
      <c r="BH190" s="11">
        <v>4396073421.0873899</v>
      </c>
      <c r="BI190" s="11">
        <v>624312971.74982703</v>
      </c>
      <c r="BJ190" s="11">
        <v>0</v>
      </c>
      <c r="BK190" s="11">
        <f>SUM(BG190:BJ190)/1000000</f>
        <v>6881.0024764164873</v>
      </c>
      <c r="BL190" s="11">
        <v>0.39198807593233098</v>
      </c>
      <c r="BM190" s="13">
        <f>0.815*BJ190/(BK190*1000)</f>
        <v>0</v>
      </c>
      <c r="BN190" s="22">
        <v>1390.6461534341099</v>
      </c>
      <c r="BO190" s="11">
        <v>264</v>
      </c>
      <c r="BP190" s="11">
        <v>9120</v>
      </c>
      <c r="BQ190" s="22">
        <v>13835.7696</v>
      </c>
      <c r="BR190" s="11">
        <v>2280</v>
      </c>
      <c r="BS190" s="11">
        <v>570</v>
      </c>
      <c r="BT190" s="11">
        <v>0.12898952518840601</v>
      </c>
    </row>
    <row r="191" spans="1:72" s="1" customFormat="1" hidden="1" x14ac:dyDescent="0.25">
      <c r="A191" s="1">
        <v>1103</v>
      </c>
      <c r="B191" s="22">
        <v>412.043304721217</v>
      </c>
      <c r="C191" s="22">
        <v>1200.8</v>
      </c>
      <c r="D191" s="11">
        <v>3000</v>
      </c>
      <c r="E191" s="11">
        <v>12000</v>
      </c>
      <c r="F191" s="11">
        <v>0</v>
      </c>
      <c r="G191" s="11">
        <v>0</v>
      </c>
      <c r="H191" s="12">
        <f>SUM(BG191:BI191)/(BK191*1000000)</f>
        <v>1</v>
      </c>
      <c r="I191" s="13">
        <v>43.1392694063926</v>
      </c>
      <c r="J191" s="20">
        <v>69.796158222376306</v>
      </c>
      <c r="K191" s="18">
        <f>(P191*BG191+U191*BH191+AP191*BI191+AN191*BJ191)/(BK191*(1000000))</f>
        <v>70.88775658731295</v>
      </c>
      <c r="L191" s="18">
        <f>(T191*BG191+Y191*BH191+AT191*BI191+AO191*BJ191)/(BK191*(1000000))</f>
        <v>86.332118443729883</v>
      </c>
      <c r="M191" s="18">
        <f>L191/K191</f>
        <v>1.2178706535506454</v>
      </c>
      <c r="N191" s="18">
        <f>J191*M191</f>
        <v>85.002692829609686</v>
      </c>
      <c r="O191" s="13">
        <v>71.281296034186397</v>
      </c>
      <c r="P191" s="20">
        <v>58.875749411425097</v>
      </c>
      <c r="Q191" s="20">
        <f>P191-S191</f>
        <v>54.482983018122802</v>
      </c>
      <c r="R191" s="18">
        <f>Q191*solar_capex_adj</f>
        <v>72.643977357497064</v>
      </c>
      <c r="S191" s="20">
        <v>4.3927663933022956</v>
      </c>
      <c r="T191" s="18">
        <f>R191+S191</f>
        <v>77.03674375079936</v>
      </c>
      <c r="U191" s="20">
        <v>28.8238815836961</v>
      </c>
      <c r="V191" s="20">
        <f>U191-X191</f>
        <v>23.9032807965975</v>
      </c>
      <c r="W191" s="18">
        <f>V191*wind_capex_adj</f>
        <v>39.838801327662502</v>
      </c>
      <c r="X191" s="20">
        <v>4.9206007870985999</v>
      </c>
      <c r="Y191" s="18">
        <f>W191+X191</f>
        <v>44.759402114761102</v>
      </c>
      <c r="Z191" s="20">
        <v>0</v>
      </c>
      <c r="AA191" s="20">
        <f>Z191-AC191-AD191</f>
        <v>0</v>
      </c>
      <c r="AB191" s="18">
        <f>AA191*hdgt_capex_adj</f>
        <v>0</v>
      </c>
      <c r="AC191" s="20">
        <v>0</v>
      </c>
      <c r="AD191" s="20">
        <v>0</v>
      </c>
      <c r="AE191" s="18">
        <f>AD191*fuel_adj</f>
        <v>0</v>
      </c>
      <c r="AF191" s="18">
        <f>AB191+AC191+AE191</f>
        <v>0</v>
      </c>
      <c r="AG191" s="20">
        <v>0</v>
      </c>
      <c r="AH191" s="20">
        <f>AG191-AJ191-AK191</f>
        <v>0</v>
      </c>
      <c r="AI191" s="18">
        <f>AH191*aero_capex_adj</f>
        <v>0</v>
      </c>
      <c r="AJ191" s="20">
        <v>0</v>
      </c>
      <c r="AK191" s="20">
        <v>0</v>
      </c>
      <c r="AL191" s="18">
        <f>AK191*fuel_adj</f>
        <v>0</v>
      </c>
      <c r="AM191" s="18">
        <f>AI191+AJ191+AL191</f>
        <v>0</v>
      </c>
      <c r="AN191" s="18">
        <f>IF(F191=0, 0, IF(F191=3, Z191, (Z191*F191*384+AG191*G191*32)/(F191*384+G191*32)))</f>
        <v>0</v>
      </c>
      <c r="AO191" s="18">
        <f>IF(F191=0, 0, IF(F191=3, AF191, (AF191*F191*384+AM191*G191*32)/(F191*384+G191*32)))</f>
        <v>0</v>
      </c>
      <c r="AP191" s="20">
        <v>812.364097223714</v>
      </c>
      <c r="AQ191" s="20">
        <f>AP191-AS191</f>
        <v>657.66064038778097</v>
      </c>
      <c r="AR191" s="18">
        <f>AQ191*bess_capex_adj</f>
        <v>657.66064038778097</v>
      </c>
      <c r="AS191" s="20">
        <v>154.70345683593303</v>
      </c>
      <c r="AT191" s="18">
        <f>AR191+AS191</f>
        <v>812.364097223714</v>
      </c>
      <c r="AU191" s="20">
        <v>4816.3525605619598</v>
      </c>
      <c r="AV191" s="20"/>
      <c r="AW191" s="20">
        <v>496.48093122932102</v>
      </c>
      <c r="AX191" s="18">
        <f>AW191*solar_capex_adj</f>
        <v>661.97457497242794</v>
      </c>
      <c r="AY191" s="20">
        <v>1446.87292667825</v>
      </c>
      <c r="AZ191" s="18">
        <f>AY191*wind_capex_adj</f>
        <v>2411.4548777970836</v>
      </c>
      <c r="BA191" s="20">
        <v>0</v>
      </c>
      <c r="BB191" s="18">
        <f>BA191*hdgt_capex_adj</f>
        <v>0</v>
      </c>
      <c r="BC191" s="20">
        <v>0</v>
      </c>
      <c r="BD191" s="18">
        <f>BC191*aero_capex_adj</f>
        <v>0</v>
      </c>
      <c r="BE191" s="20">
        <v>2872.9987026543799</v>
      </c>
      <c r="BF191" s="18">
        <f>BE191*bess_capex_adj</f>
        <v>2872.9987026543799</v>
      </c>
      <c r="BG191" s="11">
        <v>801985769.223405</v>
      </c>
      <c r="BH191" s="11">
        <v>5137796821.4800301</v>
      </c>
      <c r="BI191" s="11">
        <v>304458941.891294</v>
      </c>
      <c r="BJ191" s="11">
        <v>0</v>
      </c>
      <c r="BK191" s="11">
        <f>SUM(BG191:BJ191)/1000000</f>
        <v>6244.2415325947286</v>
      </c>
      <c r="BL191" s="11">
        <v>3.5983769721461702E-2</v>
      </c>
      <c r="BM191" s="13">
        <f>0.815*BJ191/(BK191*1000)</f>
        <v>0</v>
      </c>
      <c r="BN191" s="22">
        <v>556.25846137364397</v>
      </c>
      <c r="BO191" s="11">
        <v>316</v>
      </c>
      <c r="BP191" s="11">
        <v>9120</v>
      </c>
      <c r="BQ191" s="22">
        <v>13835.7696</v>
      </c>
      <c r="BR191" s="11">
        <v>2280</v>
      </c>
      <c r="BS191" s="11">
        <v>570</v>
      </c>
      <c r="BT191" s="11">
        <v>6.3154154381177594E-2</v>
      </c>
    </row>
    <row r="192" spans="1:72" s="1" customFormat="1" hidden="1" x14ac:dyDescent="0.25">
      <c r="A192" s="1">
        <v>111</v>
      </c>
      <c r="B192" s="24">
        <v>2472.2598283273001</v>
      </c>
      <c r="C192" s="24">
        <v>402.79999999999899</v>
      </c>
      <c r="D192" s="1">
        <v>1000</v>
      </c>
      <c r="E192" s="1">
        <v>4000</v>
      </c>
      <c r="F192" s="1">
        <v>0</v>
      </c>
      <c r="G192" s="1">
        <v>0</v>
      </c>
      <c r="H192" s="2">
        <f>SUM(BG192:BI192)/(BK192*1000000)</f>
        <v>1</v>
      </c>
      <c r="I192" s="3">
        <v>53.242009132420002</v>
      </c>
      <c r="J192" s="18">
        <v>66.766853242536499</v>
      </c>
      <c r="K192" s="18">
        <f>(P192*BG192+U192*BH192+AP192*BI192+AN192*BJ192)/(BK192*(1000000))</f>
        <v>66.848642649566997</v>
      </c>
      <c r="L192" s="18">
        <f>(T192*BG192+Y192*BH192+AT192*BI192+AO192*BJ192)/(BK192*(1000000))</f>
        <v>85.214939555379686</v>
      </c>
      <c r="M192" s="18">
        <f>L192/K192</f>
        <v>1.2747445000804614</v>
      </c>
      <c r="N192" s="18">
        <f>J192*M192</f>
        <v>85.110678958602719</v>
      </c>
      <c r="O192" s="3">
        <v>69.846531007910002</v>
      </c>
      <c r="P192" s="18">
        <v>89.429626505496401</v>
      </c>
      <c r="Q192" s="18">
        <f>P192-S192</f>
        <v>82.754909168948203</v>
      </c>
      <c r="R192" s="18">
        <f>Q192*solar_capex_adj</f>
        <v>110.33987889193094</v>
      </c>
      <c r="S192" s="18">
        <v>6.6747173365481984</v>
      </c>
      <c r="T192" s="18">
        <f>R192+S192</f>
        <v>117.01459622847914</v>
      </c>
      <c r="U192" s="18">
        <v>28.089919311048799</v>
      </c>
      <c r="V192" s="18">
        <f>U192-X192</f>
        <v>23.2931326777171</v>
      </c>
      <c r="W192" s="18">
        <f>V192*wind_capex_adj</f>
        <v>38.82188779619517</v>
      </c>
      <c r="X192" s="18">
        <v>4.7967866333316991</v>
      </c>
      <c r="Y192" s="18">
        <f>W192+X192</f>
        <v>43.61867442952687</v>
      </c>
      <c r="Z192" s="18">
        <v>0</v>
      </c>
      <c r="AA192" s="18">
        <f>Z192-AC192-AD192</f>
        <v>0</v>
      </c>
      <c r="AB192" s="18">
        <f>AA192*hdgt_capex_adj</f>
        <v>0</v>
      </c>
      <c r="AC192" s="18">
        <v>0</v>
      </c>
      <c r="AD192" s="18">
        <v>0</v>
      </c>
      <c r="AE192" s="18">
        <f>AD192*fuel_adj</f>
        <v>0</v>
      </c>
      <c r="AF192" s="18">
        <f>AB192+AC192+AE192</f>
        <v>0</v>
      </c>
      <c r="AG192" s="18">
        <v>0</v>
      </c>
      <c r="AH192" s="18">
        <f>AG192-AJ192-AK192</f>
        <v>0</v>
      </c>
      <c r="AI192" s="18">
        <f>AH192*aero_capex_adj</f>
        <v>0</v>
      </c>
      <c r="AJ192" s="18">
        <v>0</v>
      </c>
      <c r="AK192" s="18">
        <v>0</v>
      </c>
      <c r="AL192" s="18">
        <f>AK192*fuel_adj</f>
        <v>0</v>
      </c>
      <c r="AM192" s="18">
        <f>AI192+AJ192+AL192</f>
        <v>0</v>
      </c>
      <c r="AN192" s="18">
        <f>IF(F192=0, 0, IF(F192=3, Z192, (Z192*F192*384+AG192*G192*32)/(F192*384+G192*32)))</f>
        <v>0</v>
      </c>
      <c r="AO192" s="18">
        <f>IF(F192=0, 0, IF(F192=3, AF192, (AF192*F192*384+AM192*G192*32)/(F192*384+G192*32)))</f>
        <v>0</v>
      </c>
      <c r="AP192" s="18">
        <v>66.073529875347703</v>
      </c>
      <c r="AQ192" s="18">
        <f>AP192-AS192</f>
        <v>53.5164729122273</v>
      </c>
      <c r="AR192" s="18">
        <f>AQ192*bess_capex_adj</f>
        <v>53.5164729122273</v>
      </c>
      <c r="AS192" s="18">
        <v>12.557056963120402</v>
      </c>
      <c r="AT192" s="18">
        <f>AR192+AS192</f>
        <v>66.073529875347703</v>
      </c>
      <c r="AU192" s="18">
        <v>4418.5248008336703</v>
      </c>
      <c r="AV192" s="18"/>
      <c r="AW192" s="18">
        <v>2977.7754231286299</v>
      </c>
      <c r="AX192" s="18">
        <f>AW192*solar_capex_adj</f>
        <v>3970.3672308381729</v>
      </c>
      <c r="AY192" s="18">
        <v>485.16257340464898</v>
      </c>
      <c r="AZ192" s="18">
        <f>AY192*wind_capex_adj</f>
        <v>808.60428900774832</v>
      </c>
      <c r="BA192" s="18">
        <v>0</v>
      </c>
      <c r="BB192" s="18">
        <f>BA192*hdgt_capex_adj</f>
        <v>0</v>
      </c>
      <c r="BC192" s="18">
        <v>0</v>
      </c>
      <c r="BD192" s="18">
        <f>BC192*aero_capex_adj</f>
        <v>0</v>
      </c>
      <c r="BE192" s="18">
        <v>955.58680430038999</v>
      </c>
      <c r="BF192" s="18">
        <f>BE192*bess_capex_adj</f>
        <v>955.58680430038999</v>
      </c>
      <c r="BG192" s="1">
        <v>3078455665.5201402</v>
      </c>
      <c r="BH192" s="1">
        <v>1768081969.8884399</v>
      </c>
      <c r="BI192" s="1">
        <v>1272018480.88432</v>
      </c>
      <c r="BJ192" s="1">
        <v>0</v>
      </c>
      <c r="BK192" s="1">
        <f>SUM(BG192:BJ192)/1000000</f>
        <v>6118.5561162928998</v>
      </c>
      <c r="BL192" s="1">
        <v>22.121366344324102</v>
      </c>
      <c r="BM192" s="3">
        <f>0.815*BJ192/(BK192*1000)</f>
        <v>0</v>
      </c>
      <c r="BN192" s="24">
        <v>3337.5507682418602</v>
      </c>
      <c r="BO192" s="1">
        <v>106</v>
      </c>
      <c r="BP192" s="1">
        <v>3040</v>
      </c>
      <c r="BQ192" s="24">
        <v>4611.9232000000002</v>
      </c>
      <c r="BR192" s="1">
        <v>760</v>
      </c>
      <c r="BS192" s="1">
        <v>190</v>
      </c>
      <c r="BT192" s="1">
        <v>0.783879919300565</v>
      </c>
    </row>
    <row r="193" spans="1:72" s="1" customFormat="1" hidden="1" x14ac:dyDescent="0.25">
      <c r="A193" s="1">
        <v>1133</v>
      </c>
      <c r="B193" s="22">
        <v>1030.10826180304</v>
      </c>
      <c r="C193" s="22">
        <v>1603.6</v>
      </c>
      <c r="D193" s="11">
        <v>3000</v>
      </c>
      <c r="E193" s="11">
        <v>12000</v>
      </c>
      <c r="F193" s="11">
        <v>0</v>
      </c>
      <c r="G193" s="11">
        <v>0</v>
      </c>
      <c r="H193" s="12">
        <f>SUM(BG193:BI193)/(BK193*1000000)</f>
        <v>0.99999999999999989</v>
      </c>
      <c r="I193" s="13">
        <v>87.956621004566202</v>
      </c>
      <c r="J193" s="20">
        <v>67.5017753859116</v>
      </c>
      <c r="K193" s="18">
        <f>(P193*BG193+U193*BH193+AP193*BI193+AN193*BJ193)/(BK193*(1000000))</f>
        <v>67.486485846507904</v>
      </c>
      <c r="L193" s="18">
        <f>(T193*BG193+Y193*BH193+AT193*BI193+AO193*BJ193)/(BK193*(1000000))</f>
        <v>85.156359728193848</v>
      </c>
      <c r="M193" s="18">
        <f>L193/K193</f>
        <v>1.2618283299248167</v>
      </c>
      <c r="N193" s="18">
        <f>J193*M193</f>
        <v>85.175652502164937</v>
      </c>
      <c r="O193" s="13">
        <v>93.554554717724301</v>
      </c>
      <c r="P193" s="20">
        <v>80.767847078745802</v>
      </c>
      <c r="Q193" s="20">
        <f>P193-S193</f>
        <v>74.725519340117401</v>
      </c>
      <c r="R193" s="18">
        <f>Q193*solar_capex_adj</f>
        <v>99.634025786823202</v>
      </c>
      <c r="S193" s="20">
        <v>6.0423277386284013</v>
      </c>
      <c r="T193" s="18">
        <f>R193+S193</f>
        <v>105.6763535254516</v>
      </c>
      <c r="U193" s="20">
        <v>33.901381461865498</v>
      </c>
      <c r="V193" s="20">
        <f>U193-X193</f>
        <v>28.100070629274999</v>
      </c>
      <c r="W193" s="18">
        <f>V193*wind_capex_adj</f>
        <v>46.833451048791666</v>
      </c>
      <c r="X193" s="20">
        <v>5.8013108325904987</v>
      </c>
      <c r="Y193" s="18">
        <f>W193+X193</f>
        <v>52.634761881382161</v>
      </c>
      <c r="Z193" s="20">
        <v>0</v>
      </c>
      <c r="AA193" s="20">
        <f>Z193-AC193-AD193</f>
        <v>0</v>
      </c>
      <c r="AB193" s="18">
        <f>AA193*hdgt_capex_adj</f>
        <v>0</v>
      </c>
      <c r="AC193" s="20">
        <v>0</v>
      </c>
      <c r="AD193" s="20">
        <v>0</v>
      </c>
      <c r="AE193" s="18">
        <f>AD193*fuel_adj</f>
        <v>0</v>
      </c>
      <c r="AF193" s="18">
        <f>AB193+AC193+AE193</f>
        <v>0</v>
      </c>
      <c r="AG193" s="20">
        <v>0</v>
      </c>
      <c r="AH193" s="20">
        <f>AG193-AJ193-AK193</f>
        <v>0</v>
      </c>
      <c r="AI193" s="18">
        <f>AH193*aero_capex_adj</f>
        <v>0</v>
      </c>
      <c r="AJ193" s="20">
        <v>0</v>
      </c>
      <c r="AK193" s="20">
        <v>0</v>
      </c>
      <c r="AL193" s="18">
        <f>AK193*fuel_adj</f>
        <v>0</v>
      </c>
      <c r="AM193" s="18">
        <f>AI193+AJ193+AL193</f>
        <v>0</v>
      </c>
      <c r="AN193" s="18">
        <f>IF(F193=0, 0, IF(F193=3, Z193, (Z193*F193*384+AG193*G193*32)/(F193*384+G193*32)))</f>
        <v>0</v>
      </c>
      <c r="AO193" s="18">
        <f>IF(F193=0, 0, IF(F193=3, AF193, (AF193*F193*384+AM193*G193*32)/(F193*384+G193*32)))</f>
        <v>0</v>
      </c>
      <c r="AP193" s="20">
        <v>255.393442114251</v>
      </c>
      <c r="AQ193" s="20">
        <f>AP193-AS193</f>
        <v>206.94101197350801</v>
      </c>
      <c r="AR193" s="18">
        <f>AQ193*bess_capex_adj</f>
        <v>206.94101197350801</v>
      </c>
      <c r="AS193" s="20">
        <v>48.45243014074299</v>
      </c>
      <c r="AT193" s="18">
        <f>AR193+AS193</f>
        <v>255.393442114251</v>
      </c>
      <c r="AU193" s="20">
        <v>6028.9269180618103</v>
      </c>
      <c r="AV193" s="20"/>
      <c r="AW193" s="20">
        <v>1237.6118984453799</v>
      </c>
      <c r="AX193" s="18">
        <f>AW193*solar_capex_adj</f>
        <v>1650.1491979271732</v>
      </c>
      <c r="AY193" s="20">
        <v>1926.6270487659399</v>
      </c>
      <c r="AZ193" s="18">
        <f>AY193*wind_capex_adj</f>
        <v>3211.0450812765666</v>
      </c>
      <c r="BA193" s="20">
        <v>0</v>
      </c>
      <c r="BB193" s="18">
        <f>BA193*hdgt_capex_adj</f>
        <v>0</v>
      </c>
      <c r="BC193" s="20">
        <v>0</v>
      </c>
      <c r="BD193" s="18">
        <f>BC193*aero_capex_adj</f>
        <v>0</v>
      </c>
      <c r="BE193" s="20">
        <v>2864.6879708504898</v>
      </c>
      <c r="BF193" s="18">
        <f>BE193*bess_capex_adj</f>
        <v>2864.6879708504898</v>
      </c>
      <c r="BG193" s="11">
        <v>1436400117.7156701</v>
      </c>
      <c r="BH193" s="11">
        <v>5820237949.0454702</v>
      </c>
      <c r="BI193" s="11">
        <v>938740926.51150703</v>
      </c>
      <c r="BJ193" s="11">
        <v>0</v>
      </c>
      <c r="BK193" s="11">
        <f>SUM(BG193:BJ193)/1000000</f>
        <v>8195.3789932726486</v>
      </c>
      <c r="BL193" s="11">
        <v>13.536698737852401</v>
      </c>
      <c r="BM193" s="13">
        <f>0.815*BJ193/(BK193*1000)</f>
        <v>0</v>
      </c>
      <c r="BN193" s="22">
        <v>1390.6461534341099</v>
      </c>
      <c r="BO193" s="11">
        <v>422</v>
      </c>
      <c r="BP193" s="11">
        <v>9120</v>
      </c>
      <c r="BQ193" s="22">
        <v>13835.7696</v>
      </c>
      <c r="BR193" s="11">
        <v>2280</v>
      </c>
      <c r="BS193" s="11">
        <v>570</v>
      </c>
      <c r="BT193" s="11">
        <v>0.19545128303335399</v>
      </c>
    </row>
    <row r="194" spans="1:72" s="1" customFormat="1" hidden="1" x14ac:dyDescent="0.25">
      <c r="A194" s="1">
        <v>649</v>
      </c>
      <c r="B194" s="25">
        <v>1442.15156652426</v>
      </c>
      <c r="C194" s="25">
        <v>402.79999999999899</v>
      </c>
      <c r="D194" s="8">
        <v>2000</v>
      </c>
      <c r="E194" s="8">
        <v>8000</v>
      </c>
      <c r="F194" s="8">
        <v>0</v>
      </c>
      <c r="G194" s="8">
        <v>0</v>
      </c>
      <c r="H194" s="9">
        <f>SUM(BG194:BI194)/(BK194*1000000)</f>
        <v>1</v>
      </c>
      <c r="I194" s="10">
        <v>37.808219178082098</v>
      </c>
      <c r="J194" s="19">
        <v>71.290405622081494</v>
      </c>
      <c r="K194" s="18">
        <f>(P194*BG194+U194*BH194+AP194*BI194+AN194*BJ194)/(BK194*(1000000))</f>
        <v>74.140895366729922</v>
      </c>
      <c r="L194" s="18">
        <f>(T194*BG194+Y194*BH194+AT194*BI194+AO194*BJ194)/(BK194*(1000000))</f>
        <v>88.787346739223281</v>
      </c>
      <c r="M194" s="18">
        <f>L194/K194</f>
        <v>1.1975488871566262</v>
      </c>
      <c r="N194" s="18">
        <f>J194*M194</f>
        <v>85.373745917668188</v>
      </c>
      <c r="O194" s="10">
        <v>60.316088556975302</v>
      </c>
      <c r="P194" s="19">
        <v>59.793746280972798</v>
      </c>
      <c r="Q194" s="19">
        <f>P194-S194</f>
        <v>55.338388320476</v>
      </c>
      <c r="R194" s="18">
        <f>Q194*solar_capex_adj</f>
        <v>73.784517760634657</v>
      </c>
      <c r="S194" s="19">
        <v>4.4553579604967979</v>
      </c>
      <c r="T194" s="18">
        <f>R194+S194</f>
        <v>78.239875721131455</v>
      </c>
      <c r="U194" s="19">
        <v>28.134392977946401</v>
      </c>
      <c r="V194" s="19">
        <f>U194-X194</f>
        <v>23.337190443142699</v>
      </c>
      <c r="W194" s="18">
        <f>V194*wind_capex_adj</f>
        <v>38.895317405237833</v>
      </c>
      <c r="X194" s="19">
        <v>4.7972025348037022</v>
      </c>
      <c r="Y194" s="18">
        <f>W194+X194</f>
        <v>43.692519940041535</v>
      </c>
      <c r="Z194" s="19">
        <v>0</v>
      </c>
      <c r="AA194" s="19">
        <f>Z194-AC194-AD194</f>
        <v>0</v>
      </c>
      <c r="AB194" s="18">
        <f>AA194*hdgt_capex_adj</f>
        <v>0</v>
      </c>
      <c r="AC194" s="19">
        <v>0</v>
      </c>
      <c r="AD194" s="19">
        <v>0</v>
      </c>
      <c r="AE194" s="18">
        <f>AD194*fuel_adj</f>
        <v>0</v>
      </c>
      <c r="AF194" s="18">
        <f>AB194+AC194+AE194</f>
        <v>0</v>
      </c>
      <c r="AG194" s="19">
        <v>0</v>
      </c>
      <c r="AH194" s="19">
        <f>AG194-AJ194-AK194</f>
        <v>0</v>
      </c>
      <c r="AI194" s="18">
        <f>AH194*aero_capex_adj</f>
        <v>0</v>
      </c>
      <c r="AJ194" s="19">
        <v>0</v>
      </c>
      <c r="AK194" s="19">
        <v>0</v>
      </c>
      <c r="AL194" s="18">
        <f>AK194*fuel_adj</f>
        <v>0</v>
      </c>
      <c r="AM194" s="18">
        <f>AI194+AJ194+AL194</f>
        <v>0</v>
      </c>
      <c r="AN194" s="18">
        <f>IF(F194=0, 0, IF(F194=3, Z194, (Z194*F194*384+AG194*G194*32)/(F194*384+G194*32)))</f>
        <v>0</v>
      </c>
      <c r="AO194" s="18">
        <f>IF(F194=0, 0, IF(F194=3, AF194, (AF194*F194*384+AM194*G194*32)/(F194*384+G194*32)))</f>
        <v>0</v>
      </c>
      <c r="AP194" s="19">
        <v>222.16650552747399</v>
      </c>
      <c r="AQ194" s="19">
        <f>AP194-AS194</f>
        <v>179.27616536251799</v>
      </c>
      <c r="AR194" s="18">
        <f>AQ194*bess_capex_adj</f>
        <v>179.27616536251799</v>
      </c>
      <c r="AS194" s="19">
        <v>42.890340164956001</v>
      </c>
      <c r="AT194" s="18">
        <f>AR194+AS194</f>
        <v>222.16650552747399</v>
      </c>
      <c r="AU194" s="19">
        <v>4142.2291060141397</v>
      </c>
      <c r="AV194" s="19"/>
      <c r="AW194" s="19">
        <v>1740.1702972860101</v>
      </c>
      <c r="AX194" s="18">
        <f>AW194*solar_capex_adj</f>
        <v>2320.2270630480134</v>
      </c>
      <c r="AY194" s="19">
        <v>486.03809198511999</v>
      </c>
      <c r="AZ194" s="18">
        <f>AY194*wind_capex_adj</f>
        <v>810.06348664186669</v>
      </c>
      <c r="BA194" s="19">
        <v>0</v>
      </c>
      <c r="BB194" s="18">
        <f>BA194*hdgt_capex_adj</f>
        <v>0</v>
      </c>
      <c r="BC194" s="19">
        <v>0</v>
      </c>
      <c r="BD194" s="18">
        <f>BC194*aero_capex_adj</f>
        <v>0</v>
      </c>
      <c r="BE194" s="19">
        <v>1916.0207167430101</v>
      </c>
      <c r="BF194" s="18">
        <f>BE194*bess_capex_adj</f>
        <v>1916.0207167430101</v>
      </c>
      <c r="BG194" s="8">
        <v>2704159164.7888799</v>
      </c>
      <c r="BH194" s="8">
        <v>1767952487.4584601</v>
      </c>
      <c r="BI194" s="8">
        <v>811577705.34368801</v>
      </c>
      <c r="BJ194" s="8">
        <v>0</v>
      </c>
      <c r="BK194" s="8">
        <f>SUM(BG194:BJ194)/1000000</f>
        <v>5283.6893575910281</v>
      </c>
      <c r="BL194" s="8">
        <v>0.109777490203692</v>
      </c>
      <c r="BM194" s="10">
        <f>0.815*BJ194/(BK194*1000)</f>
        <v>0</v>
      </c>
      <c r="BN194" s="25">
        <v>1946.90461480775</v>
      </c>
      <c r="BO194" s="8">
        <v>106</v>
      </c>
      <c r="BP194" s="8">
        <v>6080</v>
      </c>
      <c r="BQ194" s="25">
        <v>9223.8464000000004</v>
      </c>
      <c r="BR194" s="8">
        <v>1520</v>
      </c>
      <c r="BS194" s="8">
        <v>380</v>
      </c>
      <c r="BT194" s="8">
        <v>0.250066911657081</v>
      </c>
    </row>
    <row r="195" spans="1:72" s="1" customFormat="1" hidden="1" x14ac:dyDescent="0.25">
      <c r="A195" s="1">
        <v>128</v>
      </c>
      <c r="B195" s="24">
        <v>2266.2381759666901</v>
      </c>
      <c r="C195" s="24">
        <v>201.39999999999901</v>
      </c>
      <c r="D195" s="1">
        <v>1000</v>
      </c>
      <c r="E195" s="1">
        <v>4000</v>
      </c>
      <c r="F195" s="1">
        <v>0</v>
      </c>
      <c r="G195" s="1">
        <v>0</v>
      </c>
      <c r="H195" s="2">
        <f>SUM(BG195:BI195)/(BK195*1000000)</f>
        <v>1</v>
      </c>
      <c r="I195" s="3">
        <v>46.118721461187199</v>
      </c>
      <c r="J195" s="18">
        <v>68.116894957810203</v>
      </c>
      <c r="K195" s="18">
        <f>(P195*BG195+U195*BH195+AP195*BI195+AN195*BJ195)/(BK195*(1000000))</f>
        <v>68.204022025555872</v>
      </c>
      <c r="L195" s="18">
        <f>(T195*BG195+Y195*BH195+AT195*BI195+AO195*BJ195)/(BK195*(1000000))</f>
        <v>85.50764307007654</v>
      </c>
      <c r="M195" s="18">
        <f>L195/K195</f>
        <v>1.2537038217194441</v>
      </c>
      <c r="N195" s="18">
        <f>J195*M195</f>
        <v>85.398411532268582</v>
      </c>
      <c r="O195" s="3">
        <v>60.586253521061401</v>
      </c>
      <c r="P195" s="18">
        <v>78.2098119375392</v>
      </c>
      <c r="Q195" s="18">
        <f>P195-S195</f>
        <v>72.381170414124497</v>
      </c>
      <c r="R195" s="18">
        <f>Q195*solar_capex_adj</f>
        <v>96.508227218832658</v>
      </c>
      <c r="S195" s="18">
        <v>5.8286415234147029</v>
      </c>
      <c r="T195" s="18">
        <f>R195+S195</f>
        <v>102.33686874224736</v>
      </c>
      <c r="U195" s="18">
        <v>28.1273337755017</v>
      </c>
      <c r="V195" s="18">
        <f>U195-X195</f>
        <v>23.3305502983747</v>
      </c>
      <c r="W195" s="18">
        <f>V195*wind_capex_adj</f>
        <v>38.88425049729117</v>
      </c>
      <c r="X195" s="18">
        <v>4.7967834771270006</v>
      </c>
      <c r="Y195" s="18">
        <f>W195+X195</f>
        <v>43.68103397441817</v>
      </c>
      <c r="Z195" s="18">
        <v>0</v>
      </c>
      <c r="AA195" s="18">
        <f>Z195-AC195-AD195</f>
        <v>0</v>
      </c>
      <c r="AB195" s="18">
        <f>AA195*hdgt_capex_adj</f>
        <v>0</v>
      </c>
      <c r="AC195" s="18">
        <v>0</v>
      </c>
      <c r="AD195" s="18">
        <v>0</v>
      </c>
      <c r="AE195" s="18">
        <f>AD195*fuel_adj</f>
        <v>0</v>
      </c>
      <c r="AF195" s="18">
        <f>AB195+AC195+AE195</f>
        <v>0</v>
      </c>
      <c r="AG195" s="18">
        <v>0</v>
      </c>
      <c r="AH195" s="18">
        <f>AG195-AJ195-AK195</f>
        <v>0</v>
      </c>
      <c r="AI195" s="18">
        <f>AH195*aero_capex_adj</f>
        <v>0</v>
      </c>
      <c r="AJ195" s="18">
        <v>0</v>
      </c>
      <c r="AK195" s="18">
        <v>0</v>
      </c>
      <c r="AL195" s="18">
        <f>AK195*fuel_adj</f>
        <v>0</v>
      </c>
      <c r="AM195" s="18">
        <f>AI195+AJ195+AL195</f>
        <v>0</v>
      </c>
      <c r="AN195" s="18">
        <f>IF(F195=0, 0, IF(F195=3, Z195, (Z195*F195*384+AG195*G195*32)/(F195*384+G195*32)))</f>
        <v>0</v>
      </c>
      <c r="AO195" s="18">
        <f>IF(F195=0, 0, IF(F195=3, AF195, (AF195*F195*384+AM195*G195*32)/(F195*384+G195*32)))</f>
        <v>0</v>
      </c>
      <c r="AP195" s="18">
        <v>70.770525558419294</v>
      </c>
      <c r="AQ195" s="18">
        <f>AP195-AS195</f>
        <v>57.2767040924657</v>
      </c>
      <c r="AR195" s="18">
        <f>AQ195*bess_capex_adj</f>
        <v>57.2767040924657</v>
      </c>
      <c r="AS195" s="18">
        <v>13.493821465953594</v>
      </c>
      <c r="AT195" s="18">
        <f>AR195+AS195</f>
        <v>70.770525558419294</v>
      </c>
      <c r="AU195" s="18">
        <v>3934.10768270981</v>
      </c>
      <c r="AV195" s="18"/>
      <c r="AW195" s="18">
        <v>2734.0140889010299</v>
      </c>
      <c r="AX195" s="18">
        <f>AW195*solar_capex_adj</f>
        <v>3645.3521185347063</v>
      </c>
      <c r="AY195" s="18">
        <v>242.97112428166901</v>
      </c>
      <c r="AZ195" s="18">
        <f>AY195*wind_capex_adj</f>
        <v>404.95187380278168</v>
      </c>
      <c r="BA195" s="18">
        <v>0</v>
      </c>
      <c r="BB195" s="18">
        <f>BA195*hdgt_capex_adj</f>
        <v>0</v>
      </c>
      <c r="BC195" s="18">
        <v>0</v>
      </c>
      <c r="BD195" s="18">
        <f>BC195*aero_capex_adj</f>
        <v>0</v>
      </c>
      <c r="BE195" s="18">
        <v>957.122469527112</v>
      </c>
      <c r="BF195" s="18">
        <f>BE195*bess_capex_adj</f>
        <v>957.122469527112</v>
      </c>
      <c r="BG195" s="1">
        <v>3236464528.2186399</v>
      </c>
      <c r="BH195" s="1">
        <v>884041093.96239996</v>
      </c>
      <c r="BI195" s="1">
        <v>1186850186.2639301</v>
      </c>
      <c r="BJ195" s="1">
        <v>0</v>
      </c>
      <c r="BK195" s="1">
        <f>SUM(BG195:BJ195)/1000000</f>
        <v>5307.3558084449705</v>
      </c>
      <c r="BL195" s="1">
        <v>17.856048777266299</v>
      </c>
      <c r="BM195" s="3">
        <f>0.815*BJ195/(BK195*1000)</f>
        <v>0</v>
      </c>
      <c r="BN195" s="24">
        <v>3059.4215375550398</v>
      </c>
      <c r="BO195" s="1">
        <v>53</v>
      </c>
      <c r="BP195" s="1">
        <v>3040</v>
      </c>
      <c r="BQ195" s="24">
        <v>4611.9232000000002</v>
      </c>
      <c r="BR195" s="1">
        <v>760</v>
      </c>
      <c r="BS195" s="1">
        <v>190</v>
      </c>
      <c r="BT195" s="1">
        <v>0.731395056134444</v>
      </c>
    </row>
    <row r="196" spans="1:72" s="1" customFormat="1" hidden="1" x14ac:dyDescent="0.25">
      <c r="A196" s="1">
        <v>42</v>
      </c>
      <c r="B196" s="24">
        <v>2472.2598283273001</v>
      </c>
      <c r="C196" s="24">
        <v>1402.2</v>
      </c>
      <c r="D196" s="1">
        <v>1000</v>
      </c>
      <c r="E196" s="1">
        <v>4000</v>
      </c>
      <c r="F196" s="1">
        <v>0</v>
      </c>
      <c r="G196" s="1">
        <v>0</v>
      </c>
      <c r="H196" s="2">
        <f>SUM(BG196:BI196)/(BK196*1000000)</f>
        <v>0.99999999999999989</v>
      </c>
      <c r="I196" s="3">
        <v>90</v>
      </c>
      <c r="J196" s="18">
        <v>63.717127892569103</v>
      </c>
      <c r="K196" s="18">
        <f>(P196*BG196+U196*BH196+AP196*BI196+AN196*BJ196)/(BK196*(1000000))</f>
        <v>63.894718286792461</v>
      </c>
      <c r="L196" s="18">
        <f>(T196*BG196+Y196*BH196+AT196*BI196+AO196*BJ196)/(BK196*(1000000))</f>
        <v>85.675936788767288</v>
      </c>
      <c r="M196" s="18">
        <f>L196/K196</f>
        <v>1.3408923160786073</v>
      </c>
      <c r="N196" s="18">
        <f>J196*M196</f>
        <v>85.437807193743808</v>
      </c>
      <c r="O196" s="3">
        <v>94.261801199573796</v>
      </c>
      <c r="P196" s="18">
        <v>144.61621434609199</v>
      </c>
      <c r="Q196" s="18">
        <f>P196-S196</f>
        <v>133.795558042441</v>
      </c>
      <c r="R196" s="18">
        <f>Q196*solar_capex_adj</f>
        <v>178.39407738992134</v>
      </c>
      <c r="S196" s="18">
        <v>10.820656303650992</v>
      </c>
      <c r="T196" s="18">
        <f>R196+S196</f>
        <v>189.21473369357233</v>
      </c>
      <c r="U196" s="18">
        <v>31.111963595839299</v>
      </c>
      <c r="V196" s="18">
        <f>U196-X196</f>
        <v>25.787208606869601</v>
      </c>
      <c r="W196" s="18">
        <f>V196*wind_capex_adj</f>
        <v>42.978681011449339</v>
      </c>
      <c r="X196" s="18">
        <v>5.3247549889696977</v>
      </c>
      <c r="Y196" s="18">
        <f>W196+X196</f>
        <v>48.30343600041904</v>
      </c>
      <c r="Z196" s="18">
        <v>0</v>
      </c>
      <c r="AA196" s="18">
        <f>Z196-AC196-AD196</f>
        <v>0</v>
      </c>
      <c r="AB196" s="18">
        <f>AA196*hdgt_capex_adj</f>
        <v>0</v>
      </c>
      <c r="AC196" s="18">
        <v>0</v>
      </c>
      <c r="AD196" s="18">
        <v>0</v>
      </c>
      <c r="AE196" s="18">
        <f>AD196*fuel_adj</f>
        <v>0</v>
      </c>
      <c r="AF196" s="18">
        <f>AB196+AC196+AE196</f>
        <v>0</v>
      </c>
      <c r="AG196" s="18">
        <v>0</v>
      </c>
      <c r="AH196" s="18">
        <f>AG196-AJ196-AK196</f>
        <v>0</v>
      </c>
      <c r="AI196" s="18">
        <f>AH196*aero_capex_adj</f>
        <v>0</v>
      </c>
      <c r="AJ196" s="18">
        <v>0</v>
      </c>
      <c r="AK196" s="18">
        <v>0</v>
      </c>
      <c r="AL196" s="18">
        <f>AK196*fuel_adj</f>
        <v>0</v>
      </c>
      <c r="AM196" s="18">
        <f>AI196+AJ196+AL196</f>
        <v>0</v>
      </c>
      <c r="AN196" s="18">
        <f>IF(F196=0, 0, IF(F196=3, Z196, (Z196*F196*384+AG196*G196*32)/(F196*384+G196*32)))</f>
        <v>0</v>
      </c>
      <c r="AO196" s="18">
        <f>IF(F196=0, 0, IF(F196=3, AF196, (AF196*F196*384+AM196*G196*32)/(F196*384+G196*32)))</f>
        <v>0</v>
      </c>
      <c r="AP196" s="18">
        <v>99.101891871258601</v>
      </c>
      <c r="AQ196" s="18">
        <f>AP196-AS196</f>
        <v>80.126033666510097</v>
      </c>
      <c r="AR196" s="18">
        <f>AQ196*bess_capex_adj</f>
        <v>80.126033666510097</v>
      </c>
      <c r="AS196" s="18">
        <v>18.975858204748505</v>
      </c>
      <c r="AT196" s="18">
        <f>AR196+AS196</f>
        <v>99.101891871258601</v>
      </c>
      <c r="AU196" s="18">
        <v>5607.1149679991604</v>
      </c>
      <c r="AV196" s="18"/>
      <c r="AW196" s="18">
        <v>2969.7449062983501</v>
      </c>
      <c r="AX196" s="18">
        <f>AW196*solar_capex_adj</f>
        <v>3959.6598750644666</v>
      </c>
      <c r="AY196" s="18">
        <v>1684.3603006035801</v>
      </c>
      <c r="AZ196" s="18">
        <f>AY196*wind_capex_adj</f>
        <v>2807.2671676726336</v>
      </c>
      <c r="BA196" s="18">
        <v>0</v>
      </c>
      <c r="BB196" s="18">
        <f>BA196*hdgt_capex_adj</f>
        <v>0</v>
      </c>
      <c r="BC196" s="18">
        <v>0</v>
      </c>
      <c r="BD196" s="18">
        <f>BC196*aero_capex_adj</f>
        <v>0</v>
      </c>
      <c r="BE196" s="18">
        <v>953.00976109722501</v>
      </c>
      <c r="BF196" s="18">
        <f>BE196*bess_capex_adj</f>
        <v>953.00976109722501</v>
      </c>
      <c r="BG196" s="1">
        <v>1895414752.84692</v>
      </c>
      <c r="BH196" s="1">
        <v>5544731576.6209898</v>
      </c>
      <c r="BI196" s="1">
        <v>817187455.61476099</v>
      </c>
      <c r="BJ196" s="1">
        <v>0</v>
      </c>
      <c r="BK196" s="1">
        <f>SUM(BG196:BJ196)/1000000</f>
        <v>8257.333785082672</v>
      </c>
      <c r="BL196" s="1">
        <v>32.813741421089503</v>
      </c>
      <c r="BM196" s="3">
        <f>0.815*BJ196/(BK196*1000)</f>
        <v>0</v>
      </c>
      <c r="BN196" s="24">
        <v>3337.5507682418602</v>
      </c>
      <c r="BO196" s="1">
        <v>369</v>
      </c>
      <c r="BP196" s="1">
        <v>3040</v>
      </c>
      <c r="BQ196" s="24">
        <v>4611.9232000000002</v>
      </c>
      <c r="BR196" s="1">
        <v>760</v>
      </c>
      <c r="BS196" s="1">
        <v>190</v>
      </c>
      <c r="BT196" s="1">
        <v>0.50621065591274705</v>
      </c>
    </row>
    <row r="197" spans="1:72" s="1" customFormat="1" hidden="1" x14ac:dyDescent="0.25">
      <c r="A197" s="1">
        <v>95</v>
      </c>
      <c r="B197" s="24">
        <v>2678.2814806879101</v>
      </c>
      <c r="C197" s="24">
        <v>600.4</v>
      </c>
      <c r="D197" s="1">
        <v>1000</v>
      </c>
      <c r="E197" s="1">
        <v>4000</v>
      </c>
      <c r="F197" s="1">
        <v>0</v>
      </c>
      <c r="G197" s="1">
        <v>0</v>
      </c>
      <c r="H197" s="2">
        <f>SUM(BG197:BI197)/(BK197*1000000)</f>
        <v>1</v>
      </c>
      <c r="I197" s="3">
        <v>61.917808219177999</v>
      </c>
      <c r="J197" s="18">
        <v>66.200964626133498</v>
      </c>
      <c r="K197" s="18">
        <f>(P197*BG197+U197*BH197+AP197*BI197+AN197*BJ197)/(BK197*(1000000))</f>
        <v>66.261415288093644</v>
      </c>
      <c r="L197" s="18">
        <f>(T197*BG197+Y197*BH197+AT197*BI197+AO197*BJ197)/(BK197*(1000000))</f>
        <v>85.55332652830144</v>
      </c>
      <c r="M197" s="18">
        <f>L197/K197</f>
        <v>1.2911484935286963</v>
      </c>
      <c r="N197" s="18">
        <f>J197*M197</f>
        <v>85.475275747178785</v>
      </c>
      <c r="O197" s="3">
        <v>78.473027886400303</v>
      </c>
      <c r="P197" s="18">
        <v>103.1563476777</v>
      </c>
      <c r="Q197" s="18">
        <f>P197-S197</f>
        <v>95.4481469284692</v>
      </c>
      <c r="R197" s="18">
        <f>Q197*solar_capex_adj</f>
        <v>127.26419590462559</v>
      </c>
      <c r="S197" s="18">
        <v>7.708200749230798</v>
      </c>
      <c r="T197" s="18">
        <f>R197+S197</f>
        <v>134.97239665385638</v>
      </c>
      <c r="U197" s="18">
        <v>28.0613495033964</v>
      </c>
      <c r="V197" s="18">
        <f>U197-X197</f>
        <v>23.264440170812801</v>
      </c>
      <c r="W197" s="18">
        <f>V197*wind_capex_adj</f>
        <v>38.774066951354669</v>
      </c>
      <c r="X197" s="18">
        <v>4.7969093325835992</v>
      </c>
      <c r="Y197" s="18">
        <f>W197+X197</f>
        <v>43.570976283938265</v>
      </c>
      <c r="Z197" s="18">
        <v>0</v>
      </c>
      <c r="AA197" s="18">
        <f>Z197-AC197-AD197</f>
        <v>0</v>
      </c>
      <c r="AB197" s="18">
        <f>AA197*hdgt_capex_adj</f>
        <v>0</v>
      </c>
      <c r="AC197" s="18">
        <v>0</v>
      </c>
      <c r="AD197" s="18">
        <v>0</v>
      </c>
      <c r="AE197" s="18">
        <f>AD197*fuel_adj</f>
        <v>0</v>
      </c>
      <c r="AF197" s="18">
        <f>AB197+AC197+AE197</f>
        <v>0</v>
      </c>
      <c r="AG197" s="18">
        <v>0</v>
      </c>
      <c r="AH197" s="18">
        <f>AG197-AJ197-AK197</f>
        <v>0</v>
      </c>
      <c r="AI197" s="18">
        <f>AH197*aero_capex_adj</f>
        <v>0</v>
      </c>
      <c r="AJ197" s="18">
        <v>0</v>
      </c>
      <c r="AK197" s="18">
        <v>0</v>
      </c>
      <c r="AL197" s="18">
        <f>AK197*fuel_adj</f>
        <v>0</v>
      </c>
      <c r="AM197" s="18">
        <f>AI197+AJ197+AL197</f>
        <v>0</v>
      </c>
      <c r="AN197" s="18">
        <f>IF(F197=0, 0, IF(F197=3, Z197, (Z197*F197*384+AG197*G197*32)/(F197*384+G197*32)))</f>
        <v>0</v>
      </c>
      <c r="AO197" s="18">
        <f>IF(F197=0, 0, IF(F197=3, AF197, (AF197*F197*384+AM197*G197*32)/(F197*384+G197*32)))</f>
        <v>0</v>
      </c>
      <c r="AP197" s="18">
        <v>62.043766189753498</v>
      </c>
      <c r="AQ197" s="18">
        <f>AP197-AS197</f>
        <v>50.291688871348001</v>
      </c>
      <c r="AR197" s="18">
        <f>AQ197*bess_capex_adj</f>
        <v>50.291688871348001</v>
      </c>
      <c r="AS197" s="18">
        <v>11.752077318405497</v>
      </c>
      <c r="AT197" s="18">
        <f>AR197+AS197</f>
        <v>62.043766189753498</v>
      </c>
      <c r="AU197" s="18">
        <v>4898.5101461082404</v>
      </c>
      <c r="AV197" s="18"/>
      <c r="AW197" s="18">
        <v>3221.86726538006</v>
      </c>
      <c r="AX197" s="18">
        <f>AW197*solar_capex_adj</f>
        <v>4295.8230205067466</v>
      </c>
      <c r="AY197" s="18">
        <v>722.25758199147003</v>
      </c>
      <c r="AZ197" s="18">
        <f>AY197*wind_capex_adj</f>
        <v>1203.7626366524501</v>
      </c>
      <c r="BA197" s="18">
        <v>0</v>
      </c>
      <c r="BB197" s="18">
        <f>BA197*hdgt_capex_adj</f>
        <v>0</v>
      </c>
      <c r="BC197" s="18">
        <v>0</v>
      </c>
      <c r="BD197" s="18">
        <f>BC197*aero_capex_adj</f>
        <v>0</v>
      </c>
      <c r="BE197" s="18">
        <v>954.38529873670996</v>
      </c>
      <c r="BF197" s="18">
        <f>BE197*bess_capex_adj</f>
        <v>954.38529873670996</v>
      </c>
      <c r="BG197" s="1">
        <v>2883550518.8794699</v>
      </c>
      <c r="BH197" s="1">
        <v>2635394827.8469601</v>
      </c>
      <c r="BI197" s="1">
        <v>1355291896.1222301</v>
      </c>
      <c r="BJ197" s="1">
        <v>0</v>
      </c>
      <c r="BK197" s="1">
        <f>SUM(BG197:BJ197)/1000000</f>
        <v>6874.2372428486597</v>
      </c>
      <c r="BL197" s="1">
        <v>25.5602251057831</v>
      </c>
      <c r="BM197" s="3">
        <f>0.815*BJ197/(BK197*1000)</f>
        <v>0</v>
      </c>
      <c r="BN197" s="24">
        <v>3615.6799989286801</v>
      </c>
      <c r="BO197" s="1">
        <v>158</v>
      </c>
      <c r="BP197" s="1">
        <v>3040</v>
      </c>
      <c r="BQ197" s="24">
        <v>4611.9232000000002</v>
      </c>
      <c r="BR197" s="1">
        <v>760</v>
      </c>
      <c r="BS197" s="1">
        <v>190</v>
      </c>
      <c r="BT197" s="1">
        <v>0.83569690740949898</v>
      </c>
    </row>
    <row r="198" spans="1:72" s="1" customFormat="1" hidden="1" x14ac:dyDescent="0.25">
      <c r="A198" s="1">
        <v>628</v>
      </c>
      <c r="B198" s="25">
        <v>618.06495708182604</v>
      </c>
      <c r="C198" s="25">
        <v>600.4</v>
      </c>
      <c r="D198" s="8">
        <v>2000</v>
      </c>
      <c r="E198" s="8">
        <v>8000</v>
      </c>
      <c r="F198" s="8">
        <v>0</v>
      </c>
      <c r="G198" s="8">
        <v>0</v>
      </c>
      <c r="H198" s="9">
        <f>SUM(BG198:BI198)/(BK198*1000000)</f>
        <v>0.99999999999999989</v>
      </c>
      <c r="I198" s="10">
        <v>5.1027397260273899</v>
      </c>
      <c r="J198" s="19">
        <v>72.652511742418795</v>
      </c>
      <c r="K198" s="18">
        <f>(P198*BG198+U198*BH198+AP198*BI198+AN198*BJ198)/(BK198*(1000000))</f>
        <v>85.737891729653924</v>
      </c>
      <c r="L198" s="18">
        <f>(T198*BG198+Y198*BH198+AT198*BI198+AO198*BJ198)/(BK198*(1000000))</f>
        <v>100.88228524794715</v>
      </c>
      <c r="M198" s="18">
        <f>L198/K198</f>
        <v>1.1766359448870758</v>
      </c>
      <c r="N198" s="18">
        <f>J198*M198</f>
        <v>85.485556802460309</v>
      </c>
      <c r="O198" s="10">
        <v>47.581540501401797</v>
      </c>
      <c r="P198" s="19">
        <v>47.153818950786103</v>
      </c>
      <c r="Q198" s="19">
        <f>P198-S198</f>
        <v>43.652075020237497</v>
      </c>
      <c r="R198" s="18">
        <f>Q198*solar_capex_adj</f>
        <v>58.202766693649991</v>
      </c>
      <c r="S198" s="19">
        <v>3.5017439305486064</v>
      </c>
      <c r="T198" s="18">
        <f>R198+S198</f>
        <v>61.704510624198598</v>
      </c>
      <c r="U198" s="19">
        <v>28.266165861083199</v>
      </c>
      <c r="V198" s="19">
        <f>U198-X198</f>
        <v>23.460990666176301</v>
      </c>
      <c r="W198" s="18">
        <f>V198*wind_capex_adj</f>
        <v>39.101651110293837</v>
      </c>
      <c r="X198" s="19">
        <v>4.8051751949068979</v>
      </c>
      <c r="Y198" s="18">
        <f>W198+X198</f>
        <v>43.906826305200738</v>
      </c>
      <c r="Z198" s="19">
        <v>0</v>
      </c>
      <c r="AA198" s="19">
        <f>Z198-AC198-AD198</f>
        <v>0</v>
      </c>
      <c r="AB198" s="18">
        <f>AA198*hdgt_capex_adj</f>
        <v>0</v>
      </c>
      <c r="AC198" s="19">
        <v>0</v>
      </c>
      <c r="AD198" s="19">
        <v>0</v>
      </c>
      <c r="AE198" s="18">
        <f>AD198*fuel_adj</f>
        <v>0</v>
      </c>
      <c r="AF198" s="18">
        <f>AB198+AC198+AE198</f>
        <v>0</v>
      </c>
      <c r="AG198" s="19">
        <v>0</v>
      </c>
      <c r="AH198" s="19">
        <f>AG198-AJ198-AK198</f>
        <v>0</v>
      </c>
      <c r="AI198" s="18">
        <f>AH198*aero_capex_adj</f>
        <v>0</v>
      </c>
      <c r="AJ198" s="19">
        <v>0</v>
      </c>
      <c r="AK198" s="19">
        <v>0</v>
      </c>
      <c r="AL198" s="18">
        <f>AK198*fuel_adj</f>
        <v>0</v>
      </c>
      <c r="AM198" s="18">
        <f>AI198+AJ198+AL198</f>
        <v>0</v>
      </c>
      <c r="AN198" s="18">
        <f>IF(F198=0, 0, IF(F198=3, Z198, (Z198*F198*384+AG198*G198*32)/(F198*384+G198*32)))</f>
        <v>0</v>
      </c>
      <c r="AO198" s="18">
        <f>IF(F198=0, 0, IF(F198=3, AF198, (AF198*F198*384+AM198*G198*32)/(F198*384+G198*32)))</f>
        <v>0</v>
      </c>
      <c r="AP198" s="19">
        <v>7839.9880362229896</v>
      </c>
      <c r="AQ198" s="19">
        <f>AP198-AS198</f>
        <v>6304.9094549072397</v>
      </c>
      <c r="AR198" s="18">
        <f>AQ198*bess_capex_adj</f>
        <v>6304.9094549072397</v>
      </c>
      <c r="AS198" s="19">
        <v>1535.0785813157499</v>
      </c>
      <c r="AT198" s="18">
        <f>AR198+AS198</f>
        <v>7839.9880362229896</v>
      </c>
      <c r="AU198" s="19">
        <v>3398.5952967097201</v>
      </c>
      <c r="AV198" s="19"/>
      <c r="AW198" s="19">
        <v>748.49959657335796</v>
      </c>
      <c r="AX198" s="18">
        <f>AW198*solar_capex_adj</f>
        <v>997.99946209781058</v>
      </c>
      <c r="AY198" s="19">
        <v>727.10667808197297</v>
      </c>
      <c r="AZ198" s="18">
        <f>AY198*wind_capex_adj</f>
        <v>1211.8444634699549</v>
      </c>
      <c r="BA198" s="19">
        <v>0</v>
      </c>
      <c r="BB198" s="18">
        <f>BA198*hdgt_capex_adj</f>
        <v>0</v>
      </c>
      <c r="BC198" s="19">
        <v>0</v>
      </c>
      <c r="BD198" s="18">
        <f>BC198*aero_capex_adj</f>
        <v>0</v>
      </c>
      <c r="BE198" s="19">
        <v>1922.98902205439</v>
      </c>
      <c r="BF198" s="18">
        <f>BE198*bess_capex_adj</f>
        <v>1922.98902205439</v>
      </c>
      <c r="BG198" s="8">
        <v>1510126898.76652</v>
      </c>
      <c r="BH198" s="8">
        <v>2631001823.6883402</v>
      </c>
      <c r="BI198" s="8">
        <v>27014225.467928398</v>
      </c>
      <c r="BJ198" s="8">
        <v>0</v>
      </c>
      <c r="BK198" s="8">
        <f>SUM(BG198:BJ198)/1000000</f>
        <v>4168.1429479227891</v>
      </c>
      <c r="BL198" s="8">
        <v>0.12863847908486101</v>
      </c>
      <c r="BM198" s="10">
        <f>0.815*BJ198/(BK198*1000)</f>
        <v>0</v>
      </c>
      <c r="BN198" s="25">
        <v>834.38769206046595</v>
      </c>
      <c r="BO198" s="8">
        <v>158</v>
      </c>
      <c r="BP198" s="8">
        <v>6080</v>
      </c>
      <c r="BQ198" s="25">
        <v>9223.8464000000004</v>
      </c>
      <c r="BR198" s="8">
        <v>1520</v>
      </c>
      <c r="BS198" s="8">
        <v>380</v>
      </c>
      <c r="BT198" s="8">
        <v>8.3237426177351203E-3</v>
      </c>
    </row>
    <row r="199" spans="1:72" s="1" customFormat="1" hidden="1" x14ac:dyDescent="0.25">
      <c r="A199" s="1">
        <v>29</v>
      </c>
      <c r="B199" s="24">
        <v>2678.2814806879101</v>
      </c>
      <c r="C199" s="24">
        <v>1200.8</v>
      </c>
      <c r="D199" s="1">
        <v>1000</v>
      </c>
      <c r="E199" s="1">
        <v>4000</v>
      </c>
      <c r="F199" s="1">
        <v>0</v>
      </c>
      <c r="G199" s="1">
        <v>0</v>
      </c>
      <c r="H199" s="2">
        <f>SUM(BG199:BI199)/(BK199*1000000)</f>
        <v>1</v>
      </c>
      <c r="I199" s="3">
        <v>87.203196347031906</v>
      </c>
      <c r="J199" s="18">
        <v>64.471340168656198</v>
      </c>
      <c r="K199" s="18">
        <f>(P199*BG199+U199*BH199+AP199*BI199+AN199*BJ199)/(BK199*(1000000))</f>
        <v>64.645584478470198</v>
      </c>
      <c r="L199" s="18">
        <f>(T199*BG199+Y199*BH199+AT199*BI199+AO199*BJ199)/(BK199*(1000000))</f>
        <v>85.90596139658156</v>
      </c>
      <c r="M199" s="18">
        <f>L199/K199</f>
        <v>1.328875933130313</v>
      </c>
      <c r="N199" s="18">
        <f>J199*M199</f>
        <v>85.674412326784832</v>
      </c>
      <c r="O199" s="3">
        <v>92.982401591241299</v>
      </c>
      <c r="P199" s="18">
        <v>142.530701067303</v>
      </c>
      <c r="Q199" s="18">
        <f>P199-S199</f>
        <v>131.86599406510101</v>
      </c>
      <c r="R199" s="18">
        <f>Q199*solar_capex_adj</f>
        <v>175.82132542013466</v>
      </c>
      <c r="S199" s="18">
        <v>10.664707002201993</v>
      </c>
      <c r="T199" s="18">
        <f>R199+S199</f>
        <v>186.48603242233665</v>
      </c>
      <c r="U199" s="18">
        <v>28.687793765538402</v>
      </c>
      <c r="V199" s="18">
        <f>U199-X199</f>
        <v>23.777891527287998</v>
      </c>
      <c r="W199" s="18">
        <f>V199*wind_capex_adj</f>
        <v>39.629819212146664</v>
      </c>
      <c r="X199" s="18">
        <v>4.9099022382504032</v>
      </c>
      <c r="Y199" s="18">
        <f>W199+X199</f>
        <v>44.539721450397067</v>
      </c>
      <c r="Z199" s="18">
        <v>0</v>
      </c>
      <c r="AA199" s="18">
        <f>Z199-AC199-AD199</f>
        <v>0</v>
      </c>
      <c r="AB199" s="18">
        <f>AA199*hdgt_capex_adj</f>
        <v>0</v>
      </c>
      <c r="AC199" s="18">
        <v>0</v>
      </c>
      <c r="AD199" s="18">
        <v>0</v>
      </c>
      <c r="AE199" s="18">
        <f>AD199*fuel_adj</f>
        <v>0</v>
      </c>
      <c r="AF199" s="18">
        <f>AB199+AC199+AE199</f>
        <v>0</v>
      </c>
      <c r="AG199" s="18">
        <v>0</v>
      </c>
      <c r="AH199" s="18">
        <f>AG199-AJ199-AK199</f>
        <v>0</v>
      </c>
      <c r="AI199" s="18">
        <f>AH199*aero_capex_adj</f>
        <v>0</v>
      </c>
      <c r="AJ199" s="18">
        <v>0</v>
      </c>
      <c r="AK199" s="18">
        <v>0</v>
      </c>
      <c r="AL199" s="18">
        <f>AK199*fuel_adj</f>
        <v>0</v>
      </c>
      <c r="AM199" s="18">
        <f>AI199+AJ199+AL199</f>
        <v>0</v>
      </c>
      <c r="AN199" s="18">
        <f>IF(F199=0, 0, IF(F199=3, Z199, (Z199*F199*384+AG199*G199*32)/(F199*384+G199*32)))</f>
        <v>0</v>
      </c>
      <c r="AO199" s="18">
        <f>IF(F199=0, 0, IF(F199=3, AF199, (AF199*F199*384+AM199*G199*32)/(F199*384+G199*32)))</f>
        <v>0</v>
      </c>
      <c r="AP199" s="18">
        <v>89.785571084811593</v>
      </c>
      <c r="AQ199" s="18">
        <f>AP199-AS199</f>
        <v>72.754200031908496</v>
      </c>
      <c r="AR199" s="18">
        <f>AQ199*bess_capex_adj</f>
        <v>72.754200031908496</v>
      </c>
      <c r="AS199" s="18">
        <v>17.031371052903097</v>
      </c>
      <c r="AT199" s="18">
        <f>AR199+AS199</f>
        <v>89.785571084811593</v>
      </c>
      <c r="AU199" s="18">
        <v>5612.6122411558499</v>
      </c>
      <c r="AV199" s="18"/>
      <c r="AW199" s="18">
        <v>3217.19247757727</v>
      </c>
      <c r="AX199" s="18">
        <f>AW199*solar_capex_adj</f>
        <v>4289.5899701030266</v>
      </c>
      <c r="AY199" s="18">
        <v>1442.4192359656299</v>
      </c>
      <c r="AZ199" s="18">
        <f>AY199*wind_capex_adj</f>
        <v>2404.0320599427168</v>
      </c>
      <c r="BA199" s="18">
        <v>0</v>
      </c>
      <c r="BB199" s="18">
        <f>BA199*hdgt_capex_adj</f>
        <v>0</v>
      </c>
      <c r="BC199" s="18">
        <v>0</v>
      </c>
      <c r="BD199" s="18">
        <f>BC199*aero_capex_adj</f>
        <v>0</v>
      </c>
      <c r="BE199" s="18">
        <v>953.00052761294501</v>
      </c>
      <c r="BF199" s="18">
        <f>BE199*bess_capex_adj</f>
        <v>953.00052761294501</v>
      </c>
      <c r="BG199" s="1">
        <v>2082626141.43031</v>
      </c>
      <c r="BH199" s="1">
        <v>5149452024.3137102</v>
      </c>
      <c r="BI199" s="1">
        <v>913180213.64871395</v>
      </c>
      <c r="BJ199" s="1">
        <v>0</v>
      </c>
      <c r="BK199" s="1">
        <f>SUM(BG199:BJ199)/1000000</f>
        <v>8145.2583793927342</v>
      </c>
      <c r="BL199" s="1">
        <v>31.658728722411698</v>
      </c>
      <c r="BM199" s="3">
        <f>0.815*BJ199/(BK199*1000)</f>
        <v>0</v>
      </c>
      <c r="BN199" s="24">
        <v>3615.6799989286801</v>
      </c>
      <c r="BO199" s="1">
        <v>316</v>
      </c>
      <c r="BP199" s="1">
        <v>3040</v>
      </c>
      <c r="BQ199" s="24">
        <v>4611.9232000000002</v>
      </c>
      <c r="BR199" s="1">
        <v>760</v>
      </c>
      <c r="BS199" s="1">
        <v>190</v>
      </c>
      <c r="BT199" s="1">
        <v>0.56536563267503903</v>
      </c>
    </row>
    <row r="200" spans="1:72" s="1" customFormat="1" hidden="1" x14ac:dyDescent="0.25">
      <c r="A200" s="1">
        <v>54</v>
      </c>
      <c r="B200" s="24">
        <v>2266.2381759666901</v>
      </c>
      <c r="C200" s="24">
        <v>1603.6</v>
      </c>
      <c r="D200" s="1">
        <v>1000</v>
      </c>
      <c r="E200" s="1">
        <v>4000</v>
      </c>
      <c r="F200" s="1">
        <v>0</v>
      </c>
      <c r="G200" s="1">
        <v>0</v>
      </c>
      <c r="H200" s="2">
        <f>SUM(BG200:BI200)/(BK200*1000000)</f>
        <v>0.99999999999999989</v>
      </c>
      <c r="I200" s="3">
        <v>91.712328767123196</v>
      </c>
      <c r="J200" s="18">
        <v>63.3612145202043</v>
      </c>
      <c r="K200" s="18">
        <f>(P200*BG200+U200*BH200+AP200*BI200+AN200*BJ200)/(BK200*(1000000))</f>
        <v>63.542556020484852</v>
      </c>
      <c r="L200" s="18">
        <f>(T200*BG200+Y200*BH200+AT200*BI200+AO200*BJ200)/(BK200*(1000000))</f>
        <v>85.943162745561239</v>
      </c>
      <c r="M200" s="18">
        <f>L200/K200</f>
        <v>1.3525292044886403</v>
      </c>
      <c r="N200" s="18">
        <f>J200*M200</f>
        <v>85.697893070446014</v>
      </c>
      <c r="O200" s="3">
        <v>95.060380038550207</v>
      </c>
      <c r="P200" s="18">
        <v>143.85621068612801</v>
      </c>
      <c r="Q200" s="18">
        <f>P200-S200</f>
        <v>133.092517016572</v>
      </c>
      <c r="R200" s="18">
        <f>Q200*solar_capex_adj</f>
        <v>177.45668935542932</v>
      </c>
      <c r="S200" s="18">
        <v>10.763693669556005</v>
      </c>
      <c r="T200" s="18">
        <f>R200+S200</f>
        <v>188.22038302498532</v>
      </c>
      <c r="U200" s="18">
        <v>33.891236269173397</v>
      </c>
      <c r="V200" s="18">
        <f>U200-X200</f>
        <v>28.0908605828715</v>
      </c>
      <c r="W200" s="18">
        <f>V200*wind_capex_adj</f>
        <v>46.818100971452502</v>
      </c>
      <c r="X200" s="18">
        <v>5.8003756863018978</v>
      </c>
      <c r="Y200" s="18">
        <f>W200+X200</f>
        <v>52.6184766577544</v>
      </c>
      <c r="Z200" s="18">
        <v>0</v>
      </c>
      <c r="AA200" s="18">
        <f>Z200-AC200-AD200</f>
        <v>0</v>
      </c>
      <c r="AB200" s="18">
        <f>AA200*hdgt_capex_adj</f>
        <v>0</v>
      </c>
      <c r="AC200" s="18">
        <v>0</v>
      </c>
      <c r="AD200" s="18">
        <v>0</v>
      </c>
      <c r="AE200" s="18">
        <f>AD200*fuel_adj</f>
        <v>0</v>
      </c>
      <c r="AF200" s="18">
        <f>AB200+AC200+AE200</f>
        <v>0</v>
      </c>
      <c r="AG200" s="18">
        <v>0</v>
      </c>
      <c r="AH200" s="18">
        <f>AG200-AJ200-AK200</f>
        <v>0</v>
      </c>
      <c r="AI200" s="18">
        <f>AH200*aero_capex_adj</f>
        <v>0</v>
      </c>
      <c r="AJ200" s="18">
        <v>0</v>
      </c>
      <c r="AK200" s="18">
        <v>0</v>
      </c>
      <c r="AL200" s="18">
        <f>AK200*fuel_adj</f>
        <v>0</v>
      </c>
      <c r="AM200" s="18">
        <f>AI200+AJ200+AL200</f>
        <v>0</v>
      </c>
      <c r="AN200" s="18">
        <f>IF(F200=0, 0, IF(F200=3, Z200, (Z200*F200*384+AG200*G200*32)/(F200*384+G200*32)))</f>
        <v>0</v>
      </c>
      <c r="AO200" s="18">
        <f>IF(F200=0, 0, IF(F200=3, AF200, (AF200*F200*384+AM200*G200*32)/(F200*384+G200*32)))</f>
        <v>0</v>
      </c>
      <c r="AP200" s="18">
        <v>106.064338583999</v>
      </c>
      <c r="AQ200" s="18">
        <f>AP200-AS200</f>
        <v>85.633356076222995</v>
      </c>
      <c r="AR200" s="18">
        <f>AQ200*bess_capex_adj</f>
        <v>85.633356076222995</v>
      </c>
      <c r="AS200" s="18">
        <v>20.430982507776008</v>
      </c>
      <c r="AT200" s="18">
        <f>AR200+AS200</f>
        <v>106.064338583999</v>
      </c>
      <c r="AU200" s="18">
        <v>5601.6177000222997</v>
      </c>
      <c r="AV200" s="18"/>
      <c r="AW200" s="18">
        <v>2722.2925942924899</v>
      </c>
      <c r="AX200" s="18">
        <f>AW200*solar_capex_adj</f>
        <v>3629.7234590566532</v>
      </c>
      <c r="AY200" s="18">
        <v>1926.30609196462</v>
      </c>
      <c r="AZ200" s="18">
        <f>AY200*wind_capex_adj</f>
        <v>3210.510153274367</v>
      </c>
      <c r="BA200" s="18">
        <v>0</v>
      </c>
      <c r="BB200" s="18">
        <f>BA200*hdgt_capex_adj</f>
        <v>0</v>
      </c>
      <c r="BC200" s="18">
        <v>0</v>
      </c>
      <c r="BD200" s="18">
        <f>BC200*aero_capex_adj</f>
        <v>0</v>
      </c>
      <c r="BE200" s="18">
        <v>953.01901376519004</v>
      </c>
      <c r="BF200" s="18">
        <f>BE200*bess_capex_adj</f>
        <v>953.01901376519004</v>
      </c>
      <c r="BG200" s="1">
        <v>1747413976.9944301</v>
      </c>
      <c r="BH200" s="1">
        <v>5821133034.9472399</v>
      </c>
      <c r="BI200" s="1">
        <v>758742279.43532395</v>
      </c>
      <c r="BJ200" s="1">
        <v>0</v>
      </c>
      <c r="BK200" s="1">
        <f>SUM(BG200:BJ200)/1000000</f>
        <v>8327.2892913769938</v>
      </c>
      <c r="BL200" s="1">
        <v>34.214856110487503</v>
      </c>
      <c r="BM200" s="3">
        <f>0.815*BJ200/(BK200*1000)</f>
        <v>0</v>
      </c>
      <c r="BN200" s="24">
        <v>3059.4215375550398</v>
      </c>
      <c r="BO200" s="1">
        <v>422</v>
      </c>
      <c r="BP200" s="1">
        <v>3040</v>
      </c>
      <c r="BQ200" s="24">
        <v>4611.9232000000002</v>
      </c>
      <c r="BR200" s="1">
        <v>760</v>
      </c>
      <c r="BS200" s="1">
        <v>190</v>
      </c>
      <c r="BT200" s="1">
        <v>0.47019720927248299</v>
      </c>
    </row>
    <row r="201" spans="1:72" s="1" customFormat="1" hidden="1" x14ac:dyDescent="0.25">
      <c r="A201" s="1">
        <v>102</v>
      </c>
      <c r="B201" s="24">
        <v>618.06495708182604</v>
      </c>
      <c r="C201" s="24">
        <v>402.79999999999899</v>
      </c>
      <c r="D201" s="1">
        <v>1000</v>
      </c>
      <c r="E201" s="1">
        <v>4000</v>
      </c>
      <c r="F201" s="1">
        <v>0</v>
      </c>
      <c r="G201" s="1">
        <v>0</v>
      </c>
      <c r="H201" s="2">
        <f>SUM(BG201:BI201)/(BK201*1000000)</f>
        <v>1</v>
      </c>
      <c r="I201" s="3">
        <v>0.46803652968036502</v>
      </c>
      <c r="J201" s="18">
        <v>60.8450997795657</v>
      </c>
      <c r="K201" s="18">
        <f>(P201*BG201+U201*BH201+AP201*BI201+AN201*BJ201)/(BK201*(1000000))</f>
        <v>37.025314352242958</v>
      </c>
      <c r="L201" s="18">
        <f>(T201*BG201+Y201*BH201+AT201*BI201+AO201*BJ201)/(BK201*(1000000))</f>
        <v>52.18941657284951</v>
      </c>
      <c r="M201" s="18">
        <f>L201/K201</f>
        <v>1.4095603909352878</v>
      </c>
      <c r="N201" s="18">
        <f>J201*M201</f>
        <v>85.764842631781221</v>
      </c>
      <c r="O201" s="3">
        <v>37.708012279052298</v>
      </c>
      <c r="P201" s="18">
        <v>46.919249903421303</v>
      </c>
      <c r="Q201" s="18">
        <f>P201-S201</f>
        <v>43.461916123591898</v>
      </c>
      <c r="R201" s="18">
        <f>Q201*solar_capex_adj</f>
        <v>57.949221498122526</v>
      </c>
      <c r="S201" s="18">
        <v>3.4573337798294048</v>
      </c>
      <c r="T201" s="18">
        <f>R201+S201</f>
        <v>61.406555277951931</v>
      </c>
      <c r="U201" s="18">
        <v>28.438918457856001</v>
      </c>
      <c r="V201" s="18">
        <f>U201-X201</f>
        <v>23.637979538520099</v>
      </c>
      <c r="W201" s="18">
        <f>V201*wind_capex_adj</f>
        <v>39.396632564200168</v>
      </c>
      <c r="X201" s="18">
        <v>4.800938919335902</v>
      </c>
      <c r="Y201" s="18">
        <f>W201+X201</f>
        <v>44.197571483536066</v>
      </c>
      <c r="Z201" s="18">
        <v>0</v>
      </c>
      <c r="AA201" s="18">
        <f>Z201-AC201-AD201</f>
        <v>0</v>
      </c>
      <c r="AB201" s="18">
        <f>AA201*hdgt_capex_adj</f>
        <v>0</v>
      </c>
      <c r="AC201" s="18">
        <v>0</v>
      </c>
      <c r="AD201" s="18">
        <v>0</v>
      </c>
      <c r="AE201" s="18">
        <f>AD201*fuel_adj</f>
        <v>0</v>
      </c>
      <c r="AF201" s="18">
        <f>AB201+AC201+AE201</f>
        <v>0</v>
      </c>
      <c r="AG201" s="18">
        <v>0</v>
      </c>
      <c r="AH201" s="18">
        <f>AG201-AJ201-AK201</f>
        <v>0</v>
      </c>
      <c r="AI201" s="18">
        <f>AH201*aero_capex_adj</f>
        <v>0</v>
      </c>
      <c r="AJ201" s="18">
        <v>0</v>
      </c>
      <c r="AK201" s="18">
        <v>0</v>
      </c>
      <c r="AL201" s="18">
        <f>AK201*fuel_adj</f>
        <v>0</v>
      </c>
      <c r="AM201" s="18">
        <f>AI201+AJ201+AL201</f>
        <v>0</v>
      </c>
      <c r="AN201" s="18">
        <f>IF(F201=0, 0, IF(F201=3, Z201, (Z201*F201*384+AG201*G201*32)/(F201*384+G201*32)))</f>
        <v>0</v>
      </c>
      <c r="AO201" s="18">
        <f>IF(F201=0, 0, IF(F201=3, AF201, (AF201*F201*384+AM201*G201*32)/(F201*384+G201*32)))</f>
        <v>0</v>
      </c>
      <c r="AP201" s="18">
        <v>0</v>
      </c>
      <c r="AQ201" s="18">
        <f>AP201-AS201</f>
        <v>0</v>
      </c>
      <c r="AR201" s="18">
        <f>AQ201*bess_capex_adj</f>
        <v>0</v>
      </c>
      <c r="AS201" s="18">
        <v>0</v>
      </c>
      <c r="AT201" s="18">
        <f>AR201+AS201</f>
        <v>0</v>
      </c>
      <c r="AU201" s="18">
        <v>2215.6263390004701</v>
      </c>
      <c r="AV201" s="18"/>
      <c r="AW201" s="18">
        <v>754.81169788625198</v>
      </c>
      <c r="AX201" s="18">
        <f>AW201*solar_capex_adj</f>
        <v>1006.4155971816692</v>
      </c>
      <c r="AY201" s="18">
        <v>491.91941465843399</v>
      </c>
      <c r="AZ201" s="18">
        <f>AY201*wind_capex_adj</f>
        <v>819.86569109739003</v>
      </c>
      <c r="BA201" s="18">
        <v>0</v>
      </c>
      <c r="BB201" s="18">
        <f>BA201*hdgt_capex_adj</f>
        <v>0</v>
      </c>
      <c r="BC201" s="18">
        <v>0</v>
      </c>
      <c r="BD201" s="18">
        <f>BC201*aero_capex_adj</f>
        <v>0</v>
      </c>
      <c r="BE201" s="18">
        <v>968.89522645578995</v>
      </c>
      <c r="BF201" s="18">
        <f>BE201*bess_capex_adj</f>
        <v>968.89522645578995</v>
      </c>
      <c r="BG201" s="1">
        <v>1535859989.77073</v>
      </c>
      <c r="BH201" s="1">
        <v>1766643471.99754</v>
      </c>
      <c r="BI201" s="1">
        <v>718413.87670039001</v>
      </c>
      <c r="BJ201" s="1">
        <v>0</v>
      </c>
      <c r="BK201" s="1">
        <f>SUM(BG201:BJ201)/1000000</f>
        <v>3303.2218756449706</v>
      </c>
      <c r="BL201" s="1">
        <v>0.53015322813171395</v>
      </c>
      <c r="BM201" s="3">
        <f>0.815*BJ201/(BK201*1000)</f>
        <v>0</v>
      </c>
      <c r="BN201" s="24">
        <v>834.38769206046595</v>
      </c>
      <c r="BO201" s="1">
        <v>106</v>
      </c>
      <c r="BP201" s="1">
        <v>3040</v>
      </c>
      <c r="BQ201" s="24">
        <v>4611.9232000000002</v>
      </c>
      <c r="BR201" s="1">
        <v>760</v>
      </c>
      <c r="BS201" s="1">
        <v>190</v>
      </c>
      <c r="BT201" s="1">
        <v>4.4272172154354299E-4</v>
      </c>
    </row>
    <row r="202" spans="1:72" s="1" customFormat="1" hidden="1" x14ac:dyDescent="0.25">
      <c r="A202" s="1">
        <v>570</v>
      </c>
      <c r="B202" s="25">
        <v>2266.2381759666901</v>
      </c>
      <c r="C202" s="25">
        <v>1200.8</v>
      </c>
      <c r="D202" s="8">
        <v>2000</v>
      </c>
      <c r="E202" s="8">
        <v>8000</v>
      </c>
      <c r="F202" s="8">
        <v>0</v>
      </c>
      <c r="G202" s="8">
        <v>0</v>
      </c>
      <c r="H202" s="9">
        <f>SUM(BG202:BI202)/(BK202*1000000)</f>
        <v>0.99999999999999989</v>
      </c>
      <c r="I202" s="10">
        <v>91.974885844748798</v>
      </c>
      <c r="J202" s="19">
        <v>66.958702641441107</v>
      </c>
      <c r="K202" s="18">
        <f>(P202*BG202+U202*BH202+AP202*BI202+AN202*BJ202)/(BK202*(1000000))</f>
        <v>67.218703368901103</v>
      </c>
      <c r="L202" s="18">
        <f>(T202*BG202+Y202*BH202+AT202*BI202+AO202*BJ202)/(BK202*(1000000))</f>
        <v>86.179101330045356</v>
      </c>
      <c r="M202" s="18">
        <f>L202/K202</f>
        <v>1.2820702722735995</v>
      </c>
      <c r="N202" s="18">
        <f>J202*M202</f>
        <v>85.845762126599382</v>
      </c>
      <c r="O202" s="10">
        <v>95.799706389396903</v>
      </c>
      <c r="P202" s="19">
        <v>123.63825044084901</v>
      </c>
      <c r="Q202" s="19">
        <f>P202-S202</f>
        <v>114.384262990198</v>
      </c>
      <c r="R202" s="18">
        <f>Q202*solar_capex_adj</f>
        <v>152.51235065359731</v>
      </c>
      <c r="S202" s="19">
        <v>9.2539874506510102</v>
      </c>
      <c r="T202" s="18">
        <f>R202+S202</f>
        <v>161.76633810424832</v>
      </c>
      <c r="U202" s="19">
        <v>28.680374727012602</v>
      </c>
      <c r="V202" s="19">
        <f>U202-X202</f>
        <v>23.770369553178099</v>
      </c>
      <c r="W202" s="18">
        <f>V202*wind_capex_adj</f>
        <v>39.617282588630168</v>
      </c>
      <c r="X202" s="19">
        <v>4.9100051738345023</v>
      </c>
      <c r="Y202" s="18">
        <f>W202+X202</f>
        <v>44.527287762464667</v>
      </c>
      <c r="Z202" s="19">
        <v>0</v>
      </c>
      <c r="AA202" s="19">
        <f>Z202-AC202-AD202</f>
        <v>0</v>
      </c>
      <c r="AB202" s="18">
        <f>AA202*hdgt_capex_adj</f>
        <v>0</v>
      </c>
      <c r="AC202" s="19">
        <v>0</v>
      </c>
      <c r="AD202" s="19">
        <v>0</v>
      </c>
      <c r="AE202" s="18">
        <f>AD202*fuel_adj</f>
        <v>0</v>
      </c>
      <c r="AF202" s="18">
        <f>AB202+AC202+AE202</f>
        <v>0</v>
      </c>
      <c r="AG202" s="19">
        <v>0</v>
      </c>
      <c r="AH202" s="19">
        <f>AG202-AJ202-AK202</f>
        <v>0</v>
      </c>
      <c r="AI202" s="18">
        <f>AH202*aero_capex_adj</f>
        <v>0</v>
      </c>
      <c r="AJ202" s="19">
        <v>0</v>
      </c>
      <c r="AK202" s="19">
        <v>0</v>
      </c>
      <c r="AL202" s="18">
        <f>AK202*fuel_adj</f>
        <v>0</v>
      </c>
      <c r="AM202" s="18">
        <f>AI202+AJ202+AL202</f>
        <v>0</v>
      </c>
      <c r="AN202" s="18">
        <f>IF(F202=0, 0, IF(F202=3, Z202, (Z202*F202*384+AG202*G202*32)/(F202*384+G202*32)))</f>
        <v>0</v>
      </c>
      <c r="AO202" s="18">
        <f>IF(F202=0, 0, IF(F202=3, AF202, (AF202*F202*384+AM202*G202*32)/(F202*384+G202*32)))</f>
        <v>0</v>
      </c>
      <c r="AP202" s="19">
        <v>136.45043990735701</v>
      </c>
      <c r="AQ202" s="19">
        <f>AP202-AS202</f>
        <v>110.876146838369</v>
      </c>
      <c r="AR202" s="18">
        <f>AQ202*bess_capex_adj</f>
        <v>110.876146838369</v>
      </c>
      <c r="AS202" s="19">
        <v>25.574293068988013</v>
      </c>
      <c r="AT202" s="18">
        <f>AR202+AS202</f>
        <v>136.45043990735701</v>
      </c>
      <c r="AU202" s="19">
        <v>6070.0039015590201</v>
      </c>
      <c r="AV202" s="19"/>
      <c r="AW202" s="19">
        <v>2721.32157447393</v>
      </c>
      <c r="AX202" s="18">
        <f>AW202*solar_capex_adj</f>
        <v>3628.42876596524</v>
      </c>
      <c r="AY202" s="19">
        <v>1441.9327064925001</v>
      </c>
      <c r="AZ202" s="18">
        <f>AY202*wind_capex_adj</f>
        <v>2403.2211774875004</v>
      </c>
      <c r="BA202" s="19">
        <v>0</v>
      </c>
      <c r="BB202" s="18">
        <f>BA202*hdgt_capex_adj</f>
        <v>0</v>
      </c>
      <c r="BC202" s="19">
        <v>0</v>
      </c>
      <c r="BD202" s="18">
        <f>BC202*aero_capex_adj</f>
        <v>0</v>
      </c>
      <c r="BE202" s="19">
        <v>1906.74962059258</v>
      </c>
      <c r="BF202" s="18">
        <f>BE202*bess_capex_adj</f>
        <v>1906.74962059258</v>
      </c>
      <c r="BG202" s="8">
        <v>2033012877.3254299</v>
      </c>
      <c r="BH202" s="8">
        <v>5149381173.7849302</v>
      </c>
      <c r="BI202" s="8">
        <v>1209660228.6008</v>
      </c>
      <c r="BJ202" s="8">
        <v>0</v>
      </c>
      <c r="BK202" s="8">
        <f>SUM(BG202:BJ202)/1000000</f>
        <v>8392.0542797111611</v>
      </c>
      <c r="BL202" s="8">
        <v>22.4803093224305</v>
      </c>
      <c r="BM202" s="10">
        <f>0.815*BJ202/(BK202*1000)</f>
        <v>0</v>
      </c>
      <c r="BN202" s="25">
        <v>3059.4215375550398</v>
      </c>
      <c r="BO202" s="8">
        <v>316</v>
      </c>
      <c r="BP202" s="8">
        <v>6080</v>
      </c>
      <c r="BQ202" s="25">
        <v>9223.8464000000004</v>
      </c>
      <c r="BR202" s="8">
        <v>1520</v>
      </c>
      <c r="BS202" s="8">
        <v>380</v>
      </c>
      <c r="BT202" s="8">
        <v>0.37534435499378899</v>
      </c>
    </row>
    <row r="203" spans="1:72" s="1" customFormat="1" hidden="1" x14ac:dyDescent="0.25">
      <c r="A203" s="1">
        <v>1144</v>
      </c>
      <c r="B203" s="22">
        <v>824.08660944243502</v>
      </c>
      <c r="C203" s="22">
        <v>1801.19999999999</v>
      </c>
      <c r="D203" s="11">
        <v>3000</v>
      </c>
      <c r="E203" s="11">
        <v>12000</v>
      </c>
      <c r="F203" s="11">
        <v>0</v>
      </c>
      <c r="G203" s="11">
        <v>0</v>
      </c>
      <c r="H203" s="12">
        <f>SUM(BG203:BI203)/(BK203*1000000)</f>
        <v>1</v>
      </c>
      <c r="I203" s="13">
        <v>88.059360730593596</v>
      </c>
      <c r="J203" s="20">
        <v>67.524145512264099</v>
      </c>
      <c r="K203" s="18">
        <f>(P203*BG203+U203*BH203+AP203*BI203+AN203*BJ203)/(BK203*(1000000))</f>
        <v>67.353649520237653</v>
      </c>
      <c r="L203" s="18">
        <f>(T203*BG203+Y203*BH203+AT203*BI203+AO203*BJ203)/(BK203*(1000000))</f>
        <v>85.802706870853839</v>
      </c>
      <c r="M203" s="18">
        <f>L203/K203</f>
        <v>1.2739132546198975</v>
      </c>
      <c r="N203" s="18">
        <f>J203*M203</f>
        <v>86.019903974955895</v>
      </c>
      <c r="O203" s="13">
        <v>93.644115065413203</v>
      </c>
      <c r="P203" s="20">
        <v>78.731168023649701</v>
      </c>
      <c r="Q203" s="20">
        <f>P203-S203</f>
        <v>72.841306540731694</v>
      </c>
      <c r="R203" s="18">
        <f>Q203*solar_capex_adj</f>
        <v>97.121742054308925</v>
      </c>
      <c r="S203" s="20">
        <v>5.8898614829180076</v>
      </c>
      <c r="T203" s="18">
        <f>R203+S203</f>
        <v>103.01160353722693</v>
      </c>
      <c r="U203" s="20">
        <v>36.797557190341202</v>
      </c>
      <c r="V203" s="20">
        <f>U203-X203</f>
        <v>30.5007395978215</v>
      </c>
      <c r="W203" s="18">
        <f>V203*wind_capex_adj</f>
        <v>50.834565996369172</v>
      </c>
      <c r="X203" s="20">
        <v>6.2968175925197016</v>
      </c>
      <c r="Y203" s="18">
        <f>W203+X203</f>
        <v>57.131383588888873</v>
      </c>
      <c r="Z203" s="20">
        <v>0</v>
      </c>
      <c r="AA203" s="20">
        <f>Z203-AC203-AD203</f>
        <v>0</v>
      </c>
      <c r="AB203" s="18">
        <f>AA203*hdgt_capex_adj</f>
        <v>0</v>
      </c>
      <c r="AC203" s="20">
        <v>0</v>
      </c>
      <c r="AD203" s="20">
        <v>0</v>
      </c>
      <c r="AE203" s="18">
        <f>AD203*fuel_adj</f>
        <v>0</v>
      </c>
      <c r="AF203" s="18">
        <f>AB203+AC203+AE203</f>
        <v>0</v>
      </c>
      <c r="AG203" s="20">
        <v>0</v>
      </c>
      <c r="AH203" s="20">
        <f>AG203-AJ203-AK203</f>
        <v>0</v>
      </c>
      <c r="AI203" s="18">
        <f>AH203*aero_capex_adj</f>
        <v>0</v>
      </c>
      <c r="AJ203" s="20">
        <v>0</v>
      </c>
      <c r="AK203" s="20">
        <v>0</v>
      </c>
      <c r="AL203" s="18">
        <f>AK203*fuel_adj</f>
        <v>0</v>
      </c>
      <c r="AM203" s="18">
        <f>AI203+AJ203+AL203</f>
        <v>0</v>
      </c>
      <c r="AN203" s="18">
        <f>IF(F203=0, 0, IF(F203=3, Z203, (Z203*F203*384+AG203*G203*32)/(F203*384+G203*32)))</f>
        <v>0</v>
      </c>
      <c r="AO203" s="18">
        <f>IF(F203=0, 0, IF(F203=3, AF203, (AF203*F203*384+AM203*G203*32)/(F203*384+G203*32)))</f>
        <v>0</v>
      </c>
      <c r="AP203" s="20">
        <v>239.382736101197</v>
      </c>
      <c r="AQ203" s="20">
        <f>AP203-AS203</f>
        <v>193.835011513035</v>
      </c>
      <c r="AR203" s="18">
        <f>AQ203*bess_capex_adj</f>
        <v>193.835011513035</v>
      </c>
      <c r="AS203" s="20">
        <v>45.547724588161998</v>
      </c>
      <c r="AT203" s="18">
        <f>AR203+AS203</f>
        <v>239.382736101197</v>
      </c>
      <c r="AU203" s="20">
        <v>6018.9194369916404</v>
      </c>
      <c r="AV203" s="20"/>
      <c r="AW203" s="20">
        <v>990.10771528932105</v>
      </c>
      <c r="AX203" s="18">
        <f>AW203*solar_capex_adj</f>
        <v>1320.1436203857613</v>
      </c>
      <c r="AY203" s="20">
        <v>2164.071101684</v>
      </c>
      <c r="AZ203" s="18">
        <f>AY203*wind_capex_adj</f>
        <v>3606.7851694733336</v>
      </c>
      <c r="BA203" s="20">
        <v>0</v>
      </c>
      <c r="BB203" s="18">
        <f>BA203*hdgt_capex_adj</f>
        <v>0</v>
      </c>
      <c r="BC203" s="20">
        <v>0</v>
      </c>
      <c r="BD203" s="18">
        <f>BC203*aero_capex_adj</f>
        <v>0</v>
      </c>
      <c r="BE203" s="20">
        <v>2864.74062001832</v>
      </c>
      <c r="BF203" s="18">
        <f>BE203*bess_capex_adj</f>
        <v>2864.74062001832</v>
      </c>
      <c r="BG203" s="11">
        <v>1189108512.06287</v>
      </c>
      <c r="BH203" s="11">
        <v>6022953276.9828196</v>
      </c>
      <c r="BI203" s="11">
        <v>991162690.68449295</v>
      </c>
      <c r="BJ203" s="11">
        <v>0</v>
      </c>
      <c r="BK203" s="11">
        <f>SUM(BG203:BJ203)/1000000</f>
        <v>8203.2244797301828</v>
      </c>
      <c r="BL203" s="11">
        <v>16.426110008407498</v>
      </c>
      <c r="BM203" s="13">
        <f>0.815*BJ203/(BK203*1000)</f>
        <v>0</v>
      </c>
      <c r="BN203" s="22">
        <v>1112.51692274728</v>
      </c>
      <c r="BO203" s="11">
        <v>474</v>
      </c>
      <c r="BP203" s="11">
        <v>9120</v>
      </c>
      <c r="BQ203" s="22">
        <v>13835.7696</v>
      </c>
      <c r="BR203" s="11">
        <v>2280</v>
      </c>
      <c r="BS203" s="11">
        <v>570</v>
      </c>
      <c r="BT203" s="11">
        <v>0.206219721189009</v>
      </c>
    </row>
    <row r="204" spans="1:72" s="1" customFormat="1" hidden="1" x14ac:dyDescent="0.25">
      <c r="A204" s="1">
        <v>583</v>
      </c>
      <c r="B204" s="25">
        <v>2060.21652360608</v>
      </c>
      <c r="C204" s="25">
        <v>1402.2</v>
      </c>
      <c r="D204" s="8">
        <v>2000</v>
      </c>
      <c r="E204" s="8">
        <v>8000</v>
      </c>
      <c r="F204" s="8">
        <v>0</v>
      </c>
      <c r="G204" s="8">
        <v>0</v>
      </c>
      <c r="H204" s="9">
        <f>SUM(BG204:BI204)/(BK204*1000000)</f>
        <v>0.99999999999999989</v>
      </c>
      <c r="I204" s="10">
        <v>93.721461187214601</v>
      </c>
      <c r="J204" s="19">
        <v>66.496218615959904</v>
      </c>
      <c r="K204" s="18">
        <f>(P204*BG204+U204*BH204+AP204*BI204+AN204*BJ204)/(BK204*(1000000))</f>
        <v>66.725584889310539</v>
      </c>
      <c r="L204" s="18">
        <f>(T204*BG204+Y204*BH204+AT204*BI204+AO204*BJ204)/(BK204*(1000000))</f>
        <v>86.354583740650455</v>
      </c>
      <c r="M204" s="18">
        <f>L204/K204</f>
        <v>1.2941749987490103</v>
      </c>
      <c r="N204" s="18">
        <f>J204*M204</f>
        <v>86.057743644123832</v>
      </c>
      <c r="O204" s="10">
        <v>96.428488301814099</v>
      </c>
      <c r="P204" s="19">
        <v>124.07526355515201</v>
      </c>
      <c r="Q204" s="19">
        <f>P204-S204</f>
        <v>114.788644218564</v>
      </c>
      <c r="R204" s="18">
        <f>Q204*solar_capex_adj</f>
        <v>153.051525624752</v>
      </c>
      <c r="S204" s="19">
        <v>9.2866193365880036</v>
      </c>
      <c r="T204" s="18">
        <f>R204+S204</f>
        <v>162.33814496133999</v>
      </c>
      <c r="U204" s="19">
        <v>31.102758754870202</v>
      </c>
      <c r="V204" s="19">
        <f>U204-X204</f>
        <v>25.778087504533001</v>
      </c>
      <c r="W204" s="18">
        <f>V204*wind_capex_adj</f>
        <v>42.963479174221668</v>
      </c>
      <c r="X204" s="19">
        <v>5.3246712503372002</v>
      </c>
      <c r="Y204" s="18">
        <f>W204+X204</f>
        <v>48.288150424558864</v>
      </c>
      <c r="Z204" s="19">
        <v>0</v>
      </c>
      <c r="AA204" s="19">
        <f>Z204-AC204-AD204</f>
        <v>0</v>
      </c>
      <c r="AB204" s="18">
        <f>AA204*hdgt_capex_adj</f>
        <v>0</v>
      </c>
      <c r="AC204" s="19">
        <v>0</v>
      </c>
      <c r="AD204" s="19">
        <v>0</v>
      </c>
      <c r="AE204" s="18">
        <f>AD204*fuel_adj</f>
        <v>0</v>
      </c>
      <c r="AF204" s="18">
        <f>AB204+AC204+AE204</f>
        <v>0</v>
      </c>
      <c r="AG204" s="19">
        <v>0</v>
      </c>
      <c r="AH204" s="19">
        <f>AG204-AJ204-AK204</f>
        <v>0</v>
      </c>
      <c r="AI204" s="18">
        <f>AH204*aero_capex_adj</f>
        <v>0</v>
      </c>
      <c r="AJ204" s="19">
        <v>0</v>
      </c>
      <c r="AK204" s="19">
        <v>0</v>
      </c>
      <c r="AL204" s="18">
        <f>AK204*fuel_adj</f>
        <v>0</v>
      </c>
      <c r="AM204" s="18">
        <f>AI204+AJ204+AL204</f>
        <v>0</v>
      </c>
      <c r="AN204" s="18">
        <f>IF(F204=0, 0, IF(F204=3, Z204, (Z204*F204*384+AG204*G204*32)/(F204*384+G204*32)))</f>
        <v>0</v>
      </c>
      <c r="AO204" s="18">
        <f>IF(F204=0, 0, IF(F204=3, AF204, (AF204*F204*384+AM204*G204*32)/(F204*384+G204*32)))</f>
        <v>0</v>
      </c>
      <c r="AP204" s="19">
        <v>153.40362975334699</v>
      </c>
      <c r="AQ204" s="19">
        <f>AP204-AS204</f>
        <v>124.32794715263501</v>
      </c>
      <c r="AR204" s="18">
        <f>AQ204*bess_capex_adj</f>
        <v>124.32794715263501</v>
      </c>
      <c r="AS204" s="19">
        <v>29.075682600711986</v>
      </c>
      <c r="AT204" s="18">
        <f>AR204+AS204</f>
        <v>153.40362975334699</v>
      </c>
      <c r="AU204" s="19">
        <v>6064.5087801806003</v>
      </c>
      <c r="AV204" s="19"/>
      <c r="AW204" s="19">
        <v>2473.9509796771699</v>
      </c>
      <c r="AX204" s="18">
        <f>AW204*solar_capex_adj</f>
        <v>3298.6013062362263</v>
      </c>
      <c r="AY204" s="19">
        <v>1683.7910112629399</v>
      </c>
      <c r="AZ204" s="18">
        <f>AY204*wind_capex_adj</f>
        <v>2806.3183521049</v>
      </c>
      <c r="BA204" s="19">
        <v>0</v>
      </c>
      <c r="BB204" s="18">
        <f>BA204*hdgt_capex_adj</f>
        <v>0</v>
      </c>
      <c r="BC204" s="19">
        <v>0</v>
      </c>
      <c r="BD204" s="18">
        <f>BC204*aero_capex_adj</f>
        <v>0</v>
      </c>
      <c r="BE204" s="19">
        <v>1906.76678924047</v>
      </c>
      <c r="BF204" s="18">
        <f>BE204*bess_capex_adj</f>
        <v>1906.76678924047</v>
      </c>
      <c r="BG204" s="8">
        <v>1843042356.9311299</v>
      </c>
      <c r="BH204" s="8">
        <v>5544750169.5122099</v>
      </c>
      <c r="BI204" s="8">
        <v>1059343048.79556</v>
      </c>
      <c r="BJ204" s="8">
        <v>0</v>
      </c>
      <c r="BK204" s="8">
        <f>SUM(BG204:BJ204)/1000000</f>
        <v>8447.1355752389009</v>
      </c>
      <c r="BL204" s="8">
        <v>24.580209647861501</v>
      </c>
      <c r="BM204" s="10">
        <f>0.815*BJ204/(BK204*1000)</f>
        <v>0</v>
      </c>
      <c r="BN204" s="25">
        <v>2781.2923068682198</v>
      </c>
      <c r="BO204" s="8">
        <v>369</v>
      </c>
      <c r="BP204" s="8">
        <v>6080</v>
      </c>
      <c r="BQ204" s="25">
        <v>9223.8464000000004</v>
      </c>
      <c r="BR204" s="8">
        <v>1520</v>
      </c>
      <c r="BS204" s="8">
        <v>380</v>
      </c>
      <c r="BT204" s="8">
        <v>0.32902831221651202</v>
      </c>
    </row>
    <row r="205" spans="1:72" s="1" customFormat="1" x14ac:dyDescent="0.25">
      <c r="A205" s="1">
        <v>1628</v>
      </c>
      <c r="B205" s="23">
        <v>0</v>
      </c>
      <c r="C205" s="23">
        <v>0</v>
      </c>
      <c r="D205" s="5">
        <v>0</v>
      </c>
      <c r="E205" s="5">
        <v>0</v>
      </c>
      <c r="F205" s="5">
        <v>1</v>
      </c>
      <c r="G205" s="5">
        <v>24</v>
      </c>
      <c r="H205" s="6">
        <f>SUM(BG205:BI205)/(BK205*1000000)</f>
        <v>0</v>
      </c>
      <c r="I205" s="7">
        <v>100</v>
      </c>
      <c r="J205" s="21">
        <v>80.095542890168801</v>
      </c>
      <c r="K205" s="18">
        <f>(P205*BG205+U205*BH205+AP205*BI205+AN205*BJ205)/(BK205*(1000000))</f>
        <v>80.515684432037986</v>
      </c>
      <c r="L205" s="18">
        <f>(T205*BG205+Y205*BH205+AT205*BI205+AO205*BJ205)/(BK205*(1000000))</f>
        <v>86.556356462731429</v>
      </c>
      <c r="M205" s="18">
        <f>L205/K205</f>
        <v>1.0750247864537783</v>
      </c>
      <c r="N205" s="18">
        <f>J205*M205</f>
        <v>86.104693891403159</v>
      </c>
      <c r="O205" s="7">
        <v>100</v>
      </c>
      <c r="P205" s="21">
        <v>0</v>
      </c>
      <c r="Q205" s="21">
        <f>P205-S205</f>
        <v>0</v>
      </c>
      <c r="R205" s="18">
        <f>Q205*solar_capex_adj</f>
        <v>0</v>
      </c>
      <c r="S205" s="21">
        <v>0</v>
      </c>
      <c r="T205" s="18">
        <f>R205+S205</f>
        <v>0</v>
      </c>
      <c r="U205" s="21">
        <v>0</v>
      </c>
      <c r="V205" s="21">
        <f>U205-X205</f>
        <v>0</v>
      </c>
      <c r="W205" s="18">
        <f>V205*wind_capex_adj</f>
        <v>0</v>
      </c>
      <c r="X205" s="21">
        <v>0</v>
      </c>
      <c r="Y205" s="18">
        <f>W205+X205</f>
        <v>0</v>
      </c>
      <c r="Z205" s="21">
        <v>70.049434917055393</v>
      </c>
      <c r="AA205" s="21">
        <f>Z205-AC205-AD205</f>
        <v>22.167572859140805</v>
      </c>
      <c r="AB205" s="18">
        <f>AA205*hdgt_capex_adj</f>
        <v>27.709466073926006</v>
      </c>
      <c r="AC205" s="21">
        <v>13.951245257599595</v>
      </c>
      <c r="AD205" s="21">
        <v>33.930616800314993</v>
      </c>
      <c r="AE205" s="18">
        <f>AD205*fuel_adj</f>
        <v>33.930616800314993</v>
      </c>
      <c r="AF205" s="18">
        <f>AB205+AC205+AE205</f>
        <v>75.591328131840598</v>
      </c>
      <c r="AG205" s="21">
        <v>85.748809189529297</v>
      </c>
      <c r="AH205" s="21">
        <f>AG205-AJ205-AK205</f>
        <v>31.450307193237713</v>
      </c>
      <c r="AI205" s="18">
        <f>AH205*aero_capex_adj</f>
        <v>37.740368631885254</v>
      </c>
      <c r="AJ205" s="21">
        <v>14.23960390503359</v>
      </c>
      <c r="AK205" s="21">
        <v>40.058898091257994</v>
      </c>
      <c r="AL205" s="18">
        <f>AK205*fuel_adj</f>
        <v>40.058898091257994</v>
      </c>
      <c r="AM205" s="18">
        <f>AI205+AJ205+AL205</f>
        <v>92.038870628176838</v>
      </c>
      <c r="AN205" s="18">
        <f>IF(F205=0, 0, IF(F205=3, Z205, (Z205*F205*384+AG205*G205*32)/(F205*384+G205*32)))</f>
        <v>80.515684432037986</v>
      </c>
      <c r="AO205" s="18">
        <f>IF(F205=0, 0, IF(F205=3, AF205, (AF205*F205*384+AM205*G205*32)/(F205*384+G205*32)))</f>
        <v>86.556356462731429</v>
      </c>
      <c r="AP205" s="21">
        <v>0</v>
      </c>
      <c r="AQ205" s="21">
        <f>AP205-AS205</f>
        <v>0</v>
      </c>
      <c r="AR205" s="18">
        <f>AQ205*bess_capex_adj</f>
        <v>0</v>
      </c>
      <c r="AS205" s="21">
        <v>0</v>
      </c>
      <c r="AT205" s="18">
        <f>AR205+AS205</f>
        <v>0</v>
      </c>
      <c r="AU205" s="21">
        <v>2754.2719999999999</v>
      </c>
      <c r="AV205" s="21"/>
      <c r="AW205" s="21">
        <v>0</v>
      </c>
      <c r="AX205" s="18">
        <f>AW205*solar_capex_adj</f>
        <v>0</v>
      </c>
      <c r="AY205" s="21">
        <v>0</v>
      </c>
      <c r="AZ205" s="18">
        <f>AY205*wind_capex_adj</f>
        <v>0</v>
      </c>
      <c r="BA205" s="21">
        <v>782.19975505422497</v>
      </c>
      <c r="BB205" s="18">
        <f>BA205*hdgt_capex_adj</f>
        <v>977.74969381778124</v>
      </c>
      <c r="BC205" s="21">
        <v>1972.0722449457701</v>
      </c>
      <c r="BD205" s="18">
        <f>BC205*aero_capex_adj</f>
        <v>2366.486693934924</v>
      </c>
      <c r="BE205" s="21">
        <v>0</v>
      </c>
      <c r="BF205" s="18">
        <f>BE205*bess_capex_adj</f>
        <v>0</v>
      </c>
      <c r="BG205" s="5">
        <v>0</v>
      </c>
      <c r="BH205" s="5">
        <v>0</v>
      </c>
      <c r="BI205" s="5">
        <v>0</v>
      </c>
      <c r="BJ205" s="5">
        <v>8760000000</v>
      </c>
      <c r="BK205" s="5">
        <f>SUM(BG205:BJ205)/1000000</f>
        <v>8760</v>
      </c>
      <c r="BL205" s="5">
        <v>0</v>
      </c>
      <c r="BM205" s="7">
        <f>0.815*BJ205/(BK205*1000)</f>
        <v>815</v>
      </c>
      <c r="BN205" s="23">
        <v>0</v>
      </c>
      <c r="BO205" s="5">
        <v>0</v>
      </c>
      <c r="BP205" s="5">
        <v>0</v>
      </c>
      <c r="BQ205" s="23">
        <v>0</v>
      </c>
      <c r="BR205" s="5">
        <v>0</v>
      </c>
      <c r="BS205" s="5">
        <v>0</v>
      </c>
      <c r="BT205" s="5">
        <v>0</v>
      </c>
    </row>
    <row r="206" spans="1:72" s="1" customFormat="1" hidden="1" x14ac:dyDescent="0.25">
      <c r="A206" s="1">
        <v>1090</v>
      </c>
      <c r="B206" s="22">
        <v>824.08660944243502</v>
      </c>
      <c r="C206" s="22">
        <v>1003.19999999999</v>
      </c>
      <c r="D206" s="11">
        <v>3000</v>
      </c>
      <c r="E206" s="11">
        <v>12000</v>
      </c>
      <c r="F206" s="11">
        <v>0</v>
      </c>
      <c r="G206" s="11">
        <v>0</v>
      </c>
      <c r="H206" s="12">
        <f>SUM(BG206:BI206)/(BK206*1000000)</f>
        <v>1</v>
      </c>
      <c r="I206" s="13">
        <v>34.086757990867497</v>
      </c>
      <c r="J206" s="20">
        <v>71.542823111133004</v>
      </c>
      <c r="K206" s="18">
        <f>(P206*BG206+U206*BH206+AP206*BI206+AN206*BJ206)/(BK206*(1000000))</f>
        <v>74.161353759023129</v>
      </c>
      <c r="L206" s="18">
        <f>(T206*BG206+Y206*BH206+AT206*BI206+AO206*BJ206)/(BK206*(1000000))</f>
        <v>89.332938323584841</v>
      </c>
      <c r="M206" s="18">
        <f>L206/K206</f>
        <v>1.2045753454536394</v>
      </c>
      <c r="N206" s="18">
        <f>J206*M206</f>
        <v>86.178720863821653</v>
      </c>
      <c r="O206" s="13">
        <v>73.206135827850801</v>
      </c>
      <c r="P206" s="20">
        <v>57.784843648322301</v>
      </c>
      <c r="Q206" s="20">
        <f>P206-S206</f>
        <v>53.470495804080301</v>
      </c>
      <c r="R206" s="18">
        <f>Q206*solar_capex_adj</f>
        <v>71.293994405440401</v>
      </c>
      <c r="S206" s="20">
        <v>4.3143478442420005</v>
      </c>
      <c r="T206" s="18">
        <f>R206+S206</f>
        <v>75.608342249682408</v>
      </c>
      <c r="U206" s="20">
        <v>28.1490359555685</v>
      </c>
      <c r="V206" s="20">
        <f>U206-X206</f>
        <v>23.3406687237546</v>
      </c>
      <c r="W206" s="18">
        <f>V206*wind_capex_adj</f>
        <v>38.901114539590999</v>
      </c>
      <c r="X206" s="20">
        <v>4.8083672318139001</v>
      </c>
      <c r="Y206" s="18">
        <f>W206+X206</f>
        <v>43.709481771404896</v>
      </c>
      <c r="Z206" s="20">
        <v>0</v>
      </c>
      <c r="AA206" s="20">
        <f>Z206-AC206-AD206</f>
        <v>0</v>
      </c>
      <c r="AB206" s="18">
        <f>AA206*hdgt_capex_adj</f>
        <v>0</v>
      </c>
      <c r="AC206" s="20">
        <v>0</v>
      </c>
      <c r="AD206" s="20">
        <v>0</v>
      </c>
      <c r="AE206" s="18">
        <f>AD206*fuel_adj</f>
        <v>0</v>
      </c>
      <c r="AF206" s="18">
        <f>AB206+AC206+AE206</f>
        <v>0</v>
      </c>
      <c r="AG206" s="20">
        <v>0</v>
      </c>
      <c r="AH206" s="20">
        <f>AG206-AJ206-AK206</f>
        <v>0</v>
      </c>
      <c r="AI206" s="18">
        <f>AH206*aero_capex_adj</f>
        <v>0</v>
      </c>
      <c r="AJ206" s="20">
        <v>0</v>
      </c>
      <c r="AK206" s="20">
        <v>0</v>
      </c>
      <c r="AL206" s="18">
        <f>AK206*fuel_adj</f>
        <v>0</v>
      </c>
      <c r="AM206" s="18">
        <f>AI206+AJ206+AL206</f>
        <v>0</v>
      </c>
      <c r="AN206" s="18">
        <f>IF(F206=0, 0, IF(F206=3, Z206, (Z206*F206*384+AG206*G206*32)/(F206*384+G206*32)))</f>
        <v>0</v>
      </c>
      <c r="AO206" s="18">
        <f>IF(F206=0, 0, IF(F206=3, AF206, (AF206*F206*384+AM206*G206*32)/(F206*384+G206*32)))</f>
        <v>0</v>
      </c>
      <c r="AP206" s="20">
        <v>651.22669989660199</v>
      </c>
      <c r="AQ206" s="20">
        <f>AP206-AS206</f>
        <v>526.65980152536895</v>
      </c>
      <c r="AR206" s="18">
        <f>AQ206*bess_capex_adj</f>
        <v>526.65980152536895</v>
      </c>
      <c r="AS206" s="20">
        <v>124.56689837123304</v>
      </c>
      <c r="AT206" s="18">
        <f>AR206+AS206</f>
        <v>651.22669989660199</v>
      </c>
      <c r="AU206" s="20">
        <v>5070.9592632365702</v>
      </c>
      <c r="AV206" s="20"/>
      <c r="AW206" s="20">
        <v>992.22200145366003</v>
      </c>
      <c r="AX206" s="18">
        <f>AW206*solar_capex_adj</f>
        <v>1322.96266860488</v>
      </c>
      <c r="AY206" s="20">
        <v>1207.8792452795401</v>
      </c>
      <c r="AZ206" s="18">
        <f>AY206*wind_capex_adj</f>
        <v>2013.1320754659002</v>
      </c>
      <c r="BA206" s="20">
        <v>0</v>
      </c>
      <c r="BB206" s="18">
        <f>BA206*hdgt_capex_adj</f>
        <v>0</v>
      </c>
      <c r="BC206" s="20">
        <v>0</v>
      </c>
      <c r="BD206" s="18">
        <f>BC206*aero_capex_adj</f>
        <v>0</v>
      </c>
      <c r="BE206" s="20">
        <v>2870.85801650336</v>
      </c>
      <c r="BF206" s="18">
        <f>BE206*bess_capex_adj</f>
        <v>2870.85801650336</v>
      </c>
      <c r="BG206" s="11">
        <v>1623367305.9347601</v>
      </c>
      <c r="BH206" s="11">
        <v>4393134087.6417799</v>
      </c>
      <c r="BI206" s="11">
        <v>396356104.94319099</v>
      </c>
      <c r="BJ206" s="11">
        <v>0</v>
      </c>
      <c r="BK206" s="11">
        <f>SUM(BG206:BJ206)/1000000</f>
        <v>6412.8574985197301</v>
      </c>
      <c r="BL206" s="11">
        <v>3.26398683841405E-2</v>
      </c>
      <c r="BM206" s="13">
        <f>0.815*BJ206/(BK206*1000)</f>
        <v>0</v>
      </c>
      <c r="BN206" s="22">
        <v>1112.51692274728</v>
      </c>
      <c r="BO206" s="11">
        <v>264</v>
      </c>
      <c r="BP206" s="11">
        <v>9120</v>
      </c>
      <c r="BQ206" s="22">
        <v>13835.7696</v>
      </c>
      <c r="BR206" s="11">
        <v>2280</v>
      </c>
      <c r="BS206" s="11">
        <v>570</v>
      </c>
      <c r="BT206" s="11">
        <v>8.1914437012691493E-2</v>
      </c>
    </row>
    <row r="207" spans="1:72" s="1" customFormat="1" hidden="1" x14ac:dyDescent="0.25">
      <c r="A207" s="1">
        <v>65</v>
      </c>
      <c r="B207" s="24">
        <v>2060.21652360608</v>
      </c>
      <c r="C207" s="24">
        <v>1801.19999999999</v>
      </c>
      <c r="D207" s="1">
        <v>1000</v>
      </c>
      <c r="E207" s="1">
        <v>4000</v>
      </c>
      <c r="F207" s="1">
        <v>0</v>
      </c>
      <c r="G207" s="1">
        <v>0</v>
      </c>
      <c r="H207" s="2">
        <f>SUM(BG207:BI207)/(BK207*1000000)</f>
        <v>1.0000000000000002</v>
      </c>
      <c r="I207" s="3">
        <v>92.351598173515896</v>
      </c>
      <c r="J207" s="18">
        <v>63.211156225779597</v>
      </c>
      <c r="K207" s="18">
        <f>(P207*BG207+U207*BH207+AP207*BI207+AN207*BJ207)/(BK207*(1000000))</f>
        <v>63.386992233965941</v>
      </c>
      <c r="L207" s="18">
        <f>(T207*BG207+Y207*BH207+AT207*BI207+AO207*BJ207)/(BK207*(1000000))</f>
        <v>86.453860835788717</v>
      </c>
      <c r="M207" s="18">
        <f>L207/K207</f>
        <v>1.3639053974462347</v>
      </c>
      <c r="N207" s="18">
        <f>J207*M207</f>
        <v>86.214037155157953</v>
      </c>
      <c r="O207" s="3">
        <v>95.495427669217307</v>
      </c>
      <c r="P207" s="18">
        <v>140.69716967812201</v>
      </c>
      <c r="Q207" s="18">
        <f>P207-S207</f>
        <v>130.170016438011</v>
      </c>
      <c r="R207" s="18">
        <f>Q207*solar_capex_adj</f>
        <v>173.560021917348</v>
      </c>
      <c r="S207" s="18">
        <v>10.527153240111005</v>
      </c>
      <c r="T207" s="18">
        <f>R207+S207</f>
        <v>184.087175157459</v>
      </c>
      <c r="U207" s="18">
        <v>36.7882591491311</v>
      </c>
      <c r="V207" s="18">
        <f>U207-X207</f>
        <v>30.492159943727</v>
      </c>
      <c r="W207" s="18">
        <f>V207*wind_capex_adj</f>
        <v>50.820266572878332</v>
      </c>
      <c r="X207" s="18">
        <v>6.2960992054041007</v>
      </c>
      <c r="Y207" s="18">
        <f>W207+X207</f>
        <v>57.116365778282429</v>
      </c>
      <c r="Z207" s="18">
        <v>0</v>
      </c>
      <c r="AA207" s="18">
        <f>Z207-AC207-AD207</f>
        <v>0</v>
      </c>
      <c r="AB207" s="18">
        <f>AA207*hdgt_capex_adj</f>
        <v>0</v>
      </c>
      <c r="AC207" s="18">
        <v>0</v>
      </c>
      <c r="AD207" s="18">
        <v>0</v>
      </c>
      <c r="AE207" s="18">
        <f>AD207*fuel_adj</f>
        <v>0</v>
      </c>
      <c r="AF207" s="18">
        <f>AB207+AC207+AE207</f>
        <v>0</v>
      </c>
      <c r="AG207" s="18">
        <v>0</v>
      </c>
      <c r="AH207" s="18">
        <f>AG207-AJ207-AK207</f>
        <v>0</v>
      </c>
      <c r="AI207" s="18">
        <f>AH207*aero_capex_adj</f>
        <v>0</v>
      </c>
      <c r="AJ207" s="18">
        <v>0</v>
      </c>
      <c r="AK207" s="18">
        <v>0</v>
      </c>
      <c r="AL207" s="18">
        <f>AK207*fuel_adj</f>
        <v>0</v>
      </c>
      <c r="AM207" s="18">
        <f>AI207+AJ207+AL207</f>
        <v>0</v>
      </c>
      <c r="AN207" s="18">
        <f>IF(F207=0, 0, IF(F207=3, Z207, (Z207*F207*384+AG207*G207*32)/(F207*384+G207*32)))</f>
        <v>0</v>
      </c>
      <c r="AO207" s="18">
        <f>IF(F207=0, 0, IF(F207=3, AF207, (AF207*F207*384+AM207*G207*32)/(F207*384+G207*32)))</f>
        <v>0</v>
      </c>
      <c r="AP207" s="18">
        <v>111.63085555609899</v>
      </c>
      <c r="AQ207" s="18">
        <f>AP207-AS207</f>
        <v>90.040870259157302</v>
      </c>
      <c r="AR207" s="18">
        <f>AQ207*bess_capex_adj</f>
        <v>90.040870259157302</v>
      </c>
      <c r="AS207" s="18">
        <v>21.589985296941691</v>
      </c>
      <c r="AT207" s="18">
        <f>AR207+AS207</f>
        <v>111.63085555609899</v>
      </c>
      <c r="AU207" s="18">
        <v>5591.6004995881904</v>
      </c>
      <c r="AV207" s="18"/>
      <c r="AW207" s="18">
        <v>2474.8553611681</v>
      </c>
      <c r="AX207" s="18">
        <f>AW207*solar_capex_adj</f>
        <v>3299.807148224133</v>
      </c>
      <c r="AY207" s="18">
        <v>2163.7092147642102</v>
      </c>
      <c r="AZ207" s="18">
        <f>AY207*wind_capex_adj</f>
        <v>3606.182024607017</v>
      </c>
      <c r="BA207" s="18">
        <v>0</v>
      </c>
      <c r="BB207" s="18">
        <f>BA207*hdgt_capex_adj</f>
        <v>0</v>
      </c>
      <c r="BC207" s="18">
        <v>0</v>
      </c>
      <c r="BD207" s="18">
        <f>BC207*aero_capex_adj</f>
        <v>0</v>
      </c>
      <c r="BE207" s="18">
        <v>953.03592365588099</v>
      </c>
      <c r="BF207" s="18">
        <f>BE207*bess_capex_adj</f>
        <v>953.03592365588099</v>
      </c>
      <c r="BG207" s="1">
        <v>1625177854.8067501</v>
      </c>
      <c r="BH207" s="1">
        <v>6023536596.03584</v>
      </c>
      <c r="BI207" s="1">
        <v>716685012.98084795</v>
      </c>
      <c r="BJ207" s="1">
        <v>0</v>
      </c>
      <c r="BK207" s="1">
        <f>SUM(BG207:BJ207)/1000000</f>
        <v>8365.3994638234381</v>
      </c>
      <c r="BL207" s="1">
        <v>35.692092629217697</v>
      </c>
      <c r="BM207" s="3">
        <f>0.815*BJ207/(BK207*1000)</f>
        <v>0</v>
      </c>
      <c r="BN207" s="24">
        <v>2781.2923068682198</v>
      </c>
      <c r="BO207" s="1">
        <v>474</v>
      </c>
      <c r="BP207" s="1">
        <v>3040</v>
      </c>
      <c r="BQ207" s="24">
        <v>4611.9232000000002</v>
      </c>
      <c r="BR207" s="1">
        <v>760</v>
      </c>
      <c r="BS207" s="1">
        <v>190</v>
      </c>
      <c r="BT207" s="1">
        <v>0.44427910589055802</v>
      </c>
    </row>
    <row r="208" spans="1:72" s="1" customFormat="1" hidden="1" x14ac:dyDescent="0.25">
      <c r="A208" s="1">
        <v>1094</v>
      </c>
      <c r="B208" s="22">
        <v>1648.17321888487</v>
      </c>
      <c r="C208" s="22">
        <v>1003.19999999999</v>
      </c>
      <c r="D208" s="11">
        <v>3000</v>
      </c>
      <c r="E208" s="11">
        <v>12000</v>
      </c>
      <c r="F208" s="11">
        <v>0</v>
      </c>
      <c r="G208" s="11">
        <v>0</v>
      </c>
      <c r="H208" s="12">
        <f>SUM(BG208:BI208)/(BK208*1000000)</f>
        <v>1</v>
      </c>
      <c r="I208" s="13">
        <v>78.082191780821901</v>
      </c>
      <c r="J208" s="20">
        <v>70.726727992167497</v>
      </c>
      <c r="K208" s="18">
        <f>(P208*BG208+U208*BH208+AP208*BI208+AN208*BJ208)/(BK208*(1000000))</f>
        <v>71.588119866145206</v>
      </c>
      <c r="L208" s="18">
        <f>(T208*BG208+Y208*BH208+AT208*BI208+AO208*BJ208)/(BK208*(1000000))</f>
        <v>87.413227057945249</v>
      </c>
      <c r="M208" s="18">
        <f>L208/K208</f>
        <v>1.2210577288716296</v>
      </c>
      <c r="N208" s="18">
        <f>J208*M208</f>
        <v>86.361417852637558</v>
      </c>
      <c r="O208" s="13">
        <v>89.991137217293897</v>
      </c>
      <c r="P208" s="20">
        <v>85.223256085667799</v>
      </c>
      <c r="Q208" s="20">
        <f>P208-S208</f>
        <v>78.847388452019601</v>
      </c>
      <c r="R208" s="18">
        <f>Q208*solar_capex_adj</f>
        <v>105.12985126935946</v>
      </c>
      <c r="S208" s="20">
        <v>6.3758676336481983</v>
      </c>
      <c r="T208" s="18">
        <f>R208+S208</f>
        <v>111.50571890300766</v>
      </c>
      <c r="U208" s="20">
        <v>28.051414693423901</v>
      </c>
      <c r="V208" s="20">
        <f>U208-X208</f>
        <v>23.2510160626431</v>
      </c>
      <c r="W208" s="18">
        <f>V208*wind_capex_adj</f>
        <v>38.751693437738503</v>
      </c>
      <c r="X208" s="20">
        <v>4.8003986307808013</v>
      </c>
      <c r="Y208" s="18">
        <f>W208+X208</f>
        <v>43.5520920685193</v>
      </c>
      <c r="Z208" s="20">
        <v>0</v>
      </c>
      <c r="AA208" s="20">
        <f>Z208-AC208-AD208</f>
        <v>0</v>
      </c>
      <c r="AB208" s="18">
        <f>AA208*hdgt_capex_adj</f>
        <v>0</v>
      </c>
      <c r="AC208" s="20">
        <v>0</v>
      </c>
      <c r="AD208" s="20">
        <v>0</v>
      </c>
      <c r="AE208" s="18">
        <f>AD208*fuel_adj</f>
        <v>0</v>
      </c>
      <c r="AF208" s="18">
        <f>AB208+AC208+AE208</f>
        <v>0</v>
      </c>
      <c r="AG208" s="20">
        <v>0</v>
      </c>
      <c r="AH208" s="20">
        <f>AG208-AJ208-AK208</f>
        <v>0</v>
      </c>
      <c r="AI208" s="18">
        <f>AH208*aero_capex_adj</f>
        <v>0</v>
      </c>
      <c r="AJ208" s="20">
        <v>0</v>
      </c>
      <c r="AK208" s="20">
        <v>0</v>
      </c>
      <c r="AL208" s="18">
        <f>AK208*fuel_adj</f>
        <v>0</v>
      </c>
      <c r="AM208" s="18">
        <f>AI208+AJ208+AL208</f>
        <v>0</v>
      </c>
      <c r="AN208" s="18">
        <f>IF(F208=0, 0, IF(F208=3, Z208, (Z208*F208*384+AG208*G208*32)/(F208*384+G208*32)))</f>
        <v>0</v>
      </c>
      <c r="AO208" s="18">
        <f>IF(F208=0, 0, IF(F208=3, AF208, (AF208*F208*384+AM208*G208*32)/(F208*384+G208*32)))</f>
        <v>0</v>
      </c>
      <c r="AP208" s="20">
        <v>193.44652733984501</v>
      </c>
      <c r="AQ208" s="20">
        <f>AP208-AS208</f>
        <v>157.759446308392</v>
      </c>
      <c r="AR208" s="18">
        <f>AQ208*bess_capex_adj</f>
        <v>157.759446308392</v>
      </c>
      <c r="AS208" s="20">
        <v>35.687081031453005</v>
      </c>
      <c r="AT208" s="18">
        <f>AR208+AS208</f>
        <v>193.44652733984501</v>
      </c>
      <c r="AU208" s="20">
        <v>6049.9184308866597</v>
      </c>
      <c r="AV208" s="20"/>
      <c r="AW208" s="20">
        <v>1980.1031544559701</v>
      </c>
      <c r="AX208" s="18">
        <f>AW208*solar_capex_adj</f>
        <v>2640.1375392746268</v>
      </c>
      <c r="AY208" s="20">
        <v>1205.2370841786999</v>
      </c>
      <c r="AZ208" s="18">
        <f>AY208*wind_capex_adj</f>
        <v>2008.7284736311665</v>
      </c>
      <c r="BA208" s="20">
        <v>0</v>
      </c>
      <c r="BB208" s="18">
        <f>BA208*hdgt_capex_adj</f>
        <v>0</v>
      </c>
      <c r="BC208" s="20">
        <v>0</v>
      </c>
      <c r="BD208" s="18">
        <f>BC208*aero_capex_adj</f>
        <v>0</v>
      </c>
      <c r="BE208" s="20">
        <v>2864.57819225197</v>
      </c>
      <c r="BF208" s="18">
        <f>BE208*bess_capex_adj</f>
        <v>2864.57819225197</v>
      </c>
      <c r="BG208" s="11">
        <v>2151369356.72089</v>
      </c>
      <c r="BH208" s="11">
        <v>4400425351.2402802</v>
      </c>
      <c r="BI208" s="11">
        <v>1331428912.2737601</v>
      </c>
      <c r="BJ208" s="11">
        <v>0</v>
      </c>
      <c r="BK208" s="11">
        <f>SUM(BG208:BJ208)/1000000</f>
        <v>7883.2236202349304</v>
      </c>
      <c r="BL208" s="11">
        <v>5.9981662270125504</v>
      </c>
      <c r="BM208" s="13">
        <f>0.815*BJ208/(BK208*1000)</f>
        <v>0</v>
      </c>
      <c r="BN208" s="22">
        <v>2225.03384549457</v>
      </c>
      <c r="BO208" s="11">
        <v>264</v>
      </c>
      <c r="BP208" s="11">
        <v>9120</v>
      </c>
      <c r="BQ208" s="22">
        <v>13835.7696</v>
      </c>
      <c r="BR208" s="11">
        <v>2280</v>
      </c>
      <c r="BS208" s="11">
        <v>570</v>
      </c>
      <c r="BT208" s="11">
        <v>0.27498976104358802</v>
      </c>
    </row>
    <row r="209" spans="1:72" s="1" customFormat="1" hidden="1" x14ac:dyDescent="0.25">
      <c r="A209" s="1">
        <v>654</v>
      </c>
      <c r="B209" s="25">
        <v>2472.2598283273001</v>
      </c>
      <c r="C209" s="25">
        <v>402.79999999999899</v>
      </c>
      <c r="D209" s="8">
        <v>2000</v>
      </c>
      <c r="E209" s="8">
        <v>8000</v>
      </c>
      <c r="F209" s="8">
        <v>0</v>
      </c>
      <c r="G209" s="8">
        <v>0</v>
      </c>
      <c r="H209" s="9">
        <f>SUM(BG209:BI209)/(BK209*1000000)</f>
        <v>1</v>
      </c>
      <c r="I209" s="10">
        <v>67.488584474885798</v>
      </c>
      <c r="J209" s="19">
        <v>70.537117086639199</v>
      </c>
      <c r="K209" s="18">
        <f>(P209*BG209+U209*BH209+AP209*BI209+AN209*BJ209)/(BK209*(1000000))</f>
        <v>70.733791289999857</v>
      </c>
      <c r="L209" s="18">
        <f>(T209*BG209+Y209*BH209+AT209*BI209+AO209*BJ209)/(BK209*(1000000))</f>
        <v>86.7159614953394</v>
      </c>
      <c r="M209" s="18">
        <f>L209/K209</f>
        <v>1.2259481630189255</v>
      </c>
      <c r="N209" s="18">
        <f>J209*M209</f>
        <v>86.474849117016191</v>
      </c>
      <c r="O209" s="10">
        <v>80.127782865942706</v>
      </c>
      <c r="P209" s="19">
        <v>89.289811641836195</v>
      </c>
      <c r="Q209" s="19">
        <f>P209-S209</f>
        <v>82.614870929285402</v>
      </c>
      <c r="R209" s="18">
        <f>Q209*solar_capex_adj</f>
        <v>110.15316123904719</v>
      </c>
      <c r="S209" s="19">
        <v>6.6749407125507929</v>
      </c>
      <c r="T209" s="18">
        <f>R209+S209</f>
        <v>116.82810195159799</v>
      </c>
      <c r="U209" s="19">
        <v>28.049724381797301</v>
      </c>
      <c r="V209" s="19">
        <f>U209-X209</f>
        <v>23.252937748465701</v>
      </c>
      <c r="W209" s="18">
        <f>V209*wind_capex_adj</f>
        <v>38.754896247442836</v>
      </c>
      <c r="X209" s="19">
        <v>4.7967866333315996</v>
      </c>
      <c r="Y209" s="18">
        <f>W209+X209</f>
        <v>43.551682880774436</v>
      </c>
      <c r="Z209" s="19">
        <v>0</v>
      </c>
      <c r="AA209" s="19">
        <f>Z209-AC209-AD209</f>
        <v>0</v>
      </c>
      <c r="AB209" s="18">
        <f>AA209*hdgt_capex_adj</f>
        <v>0</v>
      </c>
      <c r="AC209" s="19">
        <v>0</v>
      </c>
      <c r="AD209" s="19">
        <v>0</v>
      </c>
      <c r="AE209" s="18">
        <f>AD209*fuel_adj</f>
        <v>0</v>
      </c>
      <c r="AF209" s="18">
        <f>AB209+AC209+AE209</f>
        <v>0</v>
      </c>
      <c r="AG209" s="19">
        <v>0</v>
      </c>
      <c r="AH209" s="19">
        <f>AG209-AJ209-AK209</f>
        <v>0</v>
      </c>
      <c r="AI209" s="18">
        <f>AH209*aero_capex_adj</f>
        <v>0</v>
      </c>
      <c r="AJ209" s="19">
        <v>0</v>
      </c>
      <c r="AK209" s="19">
        <v>0</v>
      </c>
      <c r="AL209" s="18">
        <f>AK209*fuel_adj</f>
        <v>0</v>
      </c>
      <c r="AM209" s="18">
        <f>AI209+AJ209+AL209</f>
        <v>0</v>
      </c>
      <c r="AN209" s="18">
        <f>IF(F209=0, 0, IF(F209=3, Z209, (Z209*F209*384+AG209*G209*32)/(F209*384+G209*32)))</f>
        <v>0</v>
      </c>
      <c r="AO209" s="18">
        <f>IF(F209=0, 0, IF(F209=3, AF209, (AF209*F209*384+AM209*G209*32)/(F209*384+G209*32)))</f>
        <v>0</v>
      </c>
      <c r="AP209" s="19">
        <v>79.1777630355203</v>
      </c>
      <c r="AQ209" s="19">
        <f>AP209-AS209</f>
        <v>64.449695126606898</v>
      </c>
      <c r="AR209" s="18">
        <f>AQ209*bess_capex_adj</f>
        <v>64.449695126606898</v>
      </c>
      <c r="AS209" s="19">
        <v>14.728067908913403</v>
      </c>
      <c r="AT209" s="18">
        <f>AR209+AS209</f>
        <v>79.1777630355203</v>
      </c>
      <c r="AU209" s="19">
        <v>5366.2312690106301</v>
      </c>
      <c r="AV209" s="19"/>
      <c r="AW209" s="19">
        <v>2972.63693557027</v>
      </c>
      <c r="AX209" s="18">
        <f>AW209*solar_capex_adj</f>
        <v>3963.515914093693</v>
      </c>
      <c r="AY209" s="19">
        <v>484.32537062976598</v>
      </c>
      <c r="AZ209" s="18">
        <f>AY209*wind_capex_adj</f>
        <v>807.20895104961005</v>
      </c>
      <c r="BA209" s="19">
        <v>0</v>
      </c>
      <c r="BB209" s="18">
        <f>BA209*hdgt_capex_adj</f>
        <v>0</v>
      </c>
      <c r="BC209" s="19">
        <v>0</v>
      </c>
      <c r="BD209" s="18">
        <f>BC209*aero_capex_adj</f>
        <v>0</v>
      </c>
      <c r="BE209" s="19">
        <v>1909.26896281059</v>
      </c>
      <c r="BF209" s="18">
        <f>BE209*bess_capex_adj</f>
        <v>1909.26896281059</v>
      </c>
      <c r="BG209" s="8">
        <v>3078376159.43397</v>
      </c>
      <c r="BH209" s="8">
        <v>1768081969.8884399</v>
      </c>
      <c r="BI209" s="8">
        <v>2172735649.7341599</v>
      </c>
      <c r="BJ209" s="8">
        <v>0</v>
      </c>
      <c r="BK209" s="8">
        <f>SUM(BG209:BJ209)/1000000</f>
        <v>7019.1937790565698</v>
      </c>
      <c r="BL209" s="8">
        <v>9.3006198570209904</v>
      </c>
      <c r="BM209" s="10">
        <f>0.815*BJ209/(BK209*1000)</f>
        <v>0</v>
      </c>
      <c r="BN209" s="25">
        <v>3337.5507682418602</v>
      </c>
      <c r="BO209" s="8">
        <v>106</v>
      </c>
      <c r="BP209" s="8">
        <v>6080</v>
      </c>
      <c r="BQ209" s="25">
        <v>9223.8464000000004</v>
      </c>
      <c r="BR209" s="8">
        <v>1520</v>
      </c>
      <c r="BS209" s="8">
        <v>380</v>
      </c>
      <c r="BT209" s="8">
        <v>0.67067271005705298</v>
      </c>
    </row>
    <row r="210" spans="1:72" s="1" customFormat="1" hidden="1" x14ac:dyDescent="0.25">
      <c r="A210" s="1">
        <v>556</v>
      </c>
      <c r="B210" s="25">
        <v>2472.2598283273001</v>
      </c>
      <c r="C210" s="25">
        <v>1003.19999999999</v>
      </c>
      <c r="D210" s="8">
        <v>2000</v>
      </c>
      <c r="E210" s="8">
        <v>8000</v>
      </c>
      <c r="F210" s="8">
        <v>0</v>
      </c>
      <c r="G210" s="8">
        <v>0</v>
      </c>
      <c r="H210" s="9">
        <f>SUM(BG210:BI210)/(BK210*1000000)</f>
        <v>0.99999999999999989</v>
      </c>
      <c r="I210" s="10">
        <v>87.545662100456596</v>
      </c>
      <c r="J210" s="19">
        <v>68.085239131901801</v>
      </c>
      <c r="K210" s="18">
        <f>(P210*BG210+U210*BH210+AP210*BI210+AN210*BJ210)/(BK210*(1000000))</f>
        <v>68.333026701558396</v>
      </c>
      <c r="L210" s="18">
        <f>(T210*BG210+Y210*BH210+AT210*BI210+AO210*BJ210)/(BK210*(1000000))</f>
        <v>86.789614299826312</v>
      </c>
      <c r="M210" s="18">
        <f>L210/K210</f>
        <v>1.2700976158845749</v>
      </c>
      <c r="N210" s="18">
        <f>J210*M210</f>
        <v>86.474899898359638</v>
      </c>
      <c r="O210" s="10">
        <v>94.442941743380302</v>
      </c>
      <c r="P210" s="19">
        <v>118.214932270571</v>
      </c>
      <c r="Q210" s="19">
        <f>P210-S210</f>
        <v>109.36673153158701</v>
      </c>
      <c r="R210" s="18">
        <f>Q210*solar_capex_adj</f>
        <v>145.82230870878266</v>
      </c>
      <c r="S210" s="19">
        <v>8.8482007389839907</v>
      </c>
      <c r="T210" s="18">
        <f>R210+S210</f>
        <v>154.67050944776665</v>
      </c>
      <c r="U210" s="19">
        <v>28.026819438006299</v>
      </c>
      <c r="V210" s="19">
        <f>U210-X210</f>
        <v>23.228636156236298</v>
      </c>
      <c r="W210" s="18">
        <f>V210*wind_capex_adj</f>
        <v>38.714393593727166</v>
      </c>
      <c r="X210" s="19">
        <v>4.798183281770001</v>
      </c>
      <c r="Y210" s="18">
        <f>W210+X210</f>
        <v>43.512576875497167</v>
      </c>
      <c r="Z210" s="19">
        <v>0</v>
      </c>
      <c r="AA210" s="19">
        <f>Z210-AC210-AD210</f>
        <v>0</v>
      </c>
      <c r="AB210" s="18">
        <f>AA210*hdgt_capex_adj</f>
        <v>0</v>
      </c>
      <c r="AC210" s="19">
        <v>0</v>
      </c>
      <c r="AD210" s="19">
        <v>0</v>
      </c>
      <c r="AE210" s="18">
        <f>AD210*fuel_adj</f>
        <v>0</v>
      </c>
      <c r="AF210" s="18">
        <f>AB210+AC210+AE210</f>
        <v>0</v>
      </c>
      <c r="AG210" s="19">
        <v>0</v>
      </c>
      <c r="AH210" s="19">
        <f>AG210-AJ210-AK210</f>
        <v>0</v>
      </c>
      <c r="AI210" s="18">
        <f>AH210*aero_capex_adj</f>
        <v>0</v>
      </c>
      <c r="AJ210" s="19">
        <v>0</v>
      </c>
      <c r="AK210" s="19">
        <v>0</v>
      </c>
      <c r="AL210" s="18">
        <f>AK210*fuel_adj</f>
        <v>0</v>
      </c>
      <c r="AM210" s="18">
        <f>AI210+AJ210+AL210</f>
        <v>0</v>
      </c>
      <c r="AN210" s="18">
        <f>IF(F210=0, 0, IF(F210=3, Z210, (Z210*F210*384+AG210*G210*32)/(F210*384+G210*32)))</f>
        <v>0</v>
      </c>
      <c r="AO210" s="18">
        <f>IF(F210=0, 0, IF(F210=3, AF210, (AF210*F210*384+AM210*G210*32)/(F210*384+G210*32)))</f>
        <v>0</v>
      </c>
      <c r="AP210" s="19">
        <v>108.139611323219</v>
      </c>
      <c r="AQ210" s="19">
        <f>AP210-AS210</f>
        <v>88.116264575440695</v>
      </c>
      <c r="AR210" s="18">
        <f>AQ210*bess_capex_adj</f>
        <v>88.116264575440695</v>
      </c>
      <c r="AS210" s="19">
        <v>20.023346747778305</v>
      </c>
      <c r="AT210" s="18">
        <f>AR210+AS210</f>
        <v>108.139611323219</v>
      </c>
      <c r="AU210" s="19">
        <v>6080.0172276226804</v>
      </c>
      <c r="AV210" s="19"/>
      <c r="AW210" s="19">
        <v>2968.6658728021098</v>
      </c>
      <c r="AX210" s="18">
        <f>AW210*solar_capex_adj</f>
        <v>3958.2211637361461</v>
      </c>
      <c r="AY210" s="19">
        <v>1204.6329311632501</v>
      </c>
      <c r="AZ210" s="18">
        <f>AY210*wind_capex_adj</f>
        <v>2007.7215519387503</v>
      </c>
      <c r="BA210" s="19">
        <v>0</v>
      </c>
      <c r="BB210" s="18">
        <f>BA210*hdgt_capex_adj</f>
        <v>0</v>
      </c>
      <c r="BC210" s="19">
        <v>0</v>
      </c>
      <c r="BD210" s="18">
        <f>BC210*aero_capex_adj</f>
        <v>0</v>
      </c>
      <c r="BE210" s="19">
        <v>1906.71842365732</v>
      </c>
      <c r="BF210" s="18">
        <f>BE210*bess_capex_adj</f>
        <v>1906.71842365732</v>
      </c>
      <c r="BG210" s="8">
        <v>2318461325.04387</v>
      </c>
      <c r="BH210" s="8">
        <v>4402382404.6942797</v>
      </c>
      <c r="BI210" s="8">
        <v>1552357966.9819601</v>
      </c>
      <c r="BJ210" s="8">
        <v>0</v>
      </c>
      <c r="BK210" s="8">
        <f>SUM(BG210:BJ210)/1000000</f>
        <v>8273.2016967201107</v>
      </c>
      <c r="BL210" s="8">
        <v>20.805603891547999</v>
      </c>
      <c r="BM210" s="10">
        <f>0.815*BJ210/(BK210*1000)</f>
        <v>0</v>
      </c>
      <c r="BN210" s="25">
        <v>3337.5507682418602</v>
      </c>
      <c r="BO210" s="8">
        <v>264</v>
      </c>
      <c r="BP210" s="8">
        <v>6080</v>
      </c>
      <c r="BQ210" s="25">
        <v>9223.8464000000004</v>
      </c>
      <c r="BR210" s="8">
        <v>1520</v>
      </c>
      <c r="BS210" s="8">
        <v>380</v>
      </c>
      <c r="BT210" s="8">
        <v>0.480603671246773</v>
      </c>
    </row>
    <row r="211" spans="1:72" s="1" customFormat="1" hidden="1" x14ac:dyDescent="0.25">
      <c r="A211" s="1">
        <v>80</v>
      </c>
      <c r="B211" s="24">
        <v>2884.3031330485201</v>
      </c>
      <c r="C211" s="24">
        <v>801.8</v>
      </c>
      <c r="D211" s="1">
        <v>1000</v>
      </c>
      <c r="E211" s="1">
        <v>4000</v>
      </c>
      <c r="F211" s="1">
        <v>0</v>
      </c>
      <c r="G211" s="1">
        <v>0</v>
      </c>
      <c r="H211" s="2">
        <f>SUM(BG211:BI211)/(BK211*1000000)</f>
        <v>1</v>
      </c>
      <c r="I211" s="3">
        <v>73.926940639269404</v>
      </c>
      <c r="J211" s="18">
        <v>66.2761840495169</v>
      </c>
      <c r="K211" s="18">
        <f>(P211*BG211+U211*BH211+AP211*BI211+AN211*BJ211)/(BK211*(1000000))</f>
        <v>66.334699873900746</v>
      </c>
      <c r="L211" s="18">
        <f>(T211*BG211+Y211*BH211+AT211*BI211+AO211*BJ211)/(BK211*(1000000))</f>
        <v>86.560315538629595</v>
      </c>
      <c r="M211" s="18">
        <f>L211/K211</f>
        <v>1.3049024975341235</v>
      </c>
      <c r="N211" s="18">
        <f>J211*M211</f>
        <v>86.483958093245832</v>
      </c>
      <c r="O211" s="3">
        <v>86.433822417487306</v>
      </c>
      <c r="P211" s="18">
        <v>120.680194400963</v>
      </c>
      <c r="Q211" s="18">
        <f>P211-S211</f>
        <v>111.65395577434199</v>
      </c>
      <c r="R211" s="18">
        <f>Q211*solar_capex_adj</f>
        <v>148.87194103245599</v>
      </c>
      <c r="S211" s="18">
        <v>9.0262386266210086</v>
      </c>
      <c r="T211" s="18">
        <f>R211+S211</f>
        <v>157.89817965907702</v>
      </c>
      <c r="U211" s="18">
        <v>28.039075687901502</v>
      </c>
      <c r="V211" s="18">
        <f>U211-X211</f>
        <v>23.2418808738121</v>
      </c>
      <c r="W211" s="18">
        <f>V211*wind_capex_adj</f>
        <v>38.736468123020167</v>
      </c>
      <c r="X211" s="18">
        <v>4.7971948140894014</v>
      </c>
      <c r="Y211" s="18">
        <f>W211+X211</f>
        <v>43.533662937109568</v>
      </c>
      <c r="Z211" s="18">
        <v>0</v>
      </c>
      <c r="AA211" s="18">
        <f>Z211-AC211-AD211</f>
        <v>0</v>
      </c>
      <c r="AB211" s="18">
        <f>AA211*hdgt_capex_adj</f>
        <v>0</v>
      </c>
      <c r="AC211" s="18">
        <v>0</v>
      </c>
      <c r="AD211" s="18">
        <v>0</v>
      </c>
      <c r="AE211" s="18">
        <f>AD211*fuel_adj</f>
        <v>0</v>
      </c>
      <c r="AF211" s="18">
        <f>AB211+AC211+AE211</f>
        <v>0</v>
      </c>
      <c r="AG211" s="18">
        <v>0</v>
      </c>
      <c r="AH211" s="18">
        <f>AG211-AJ211-AK211</f>
        <v>0</v>
      </c>
      <c r="AI211" s="18">
        <f>AH211*aero_capex_adj</f>
        <v>0</v>
      </c>
      <c r="AJ211" s="18">
        <v>0</v>
      </c>
      <c r="AK211" s="18">
        <v>0</v>
      </c>
      <c r="AL211" s="18">
        <f>AK211*fuel_adj</f>
        <v>0</v>
      </c>
      <c r="AM211" s="18">
        <f>AI211+AJ211+AL211</f>
        <v>0</v>
      </c>
      <c r="AN211" s="18">
        <f>IF(F211=0, 0, IF(F211=3, Z211, (Z211*F211*384+AG211*G211*32)/(F211*384+G211*32)))</f>
        <v>0</v>
      </c>
      <c r="AO211" s="18">
        <f>IF(F211=0, 0, IF(F211=3, AF211, (AF211*F211*384+AM211*G211*32)/(F211*384+G211*32)))</f>
        <v>0</v>
      </c>
      <c r="AP211" s="18">
        <v>59.761831027688501</v>
      </c>
      <c r="AQ211" s="18">
        <f>AP211-AS211</f>
        <v>48.507591257138898</v>
      </c>
      <c r="AR211" s="18">
        <f>AQ211*bess_capex_adj</f>
        <v>48.507591257138898</v>
      </c>
      <c r="AS211" s="18">
        <v>11.254239770549603</v>
      </c>
      <c r="AT211" s="18">
        <f>AR211+AS211</f>
        <v>59.761831027688501</v>
      </c>
      <c r="AU211" s="18">
        <v>5383.0767069571702</v>
      </c>
      <c r="AV211" s="18"/>
      <c r="AW211" s="18">
        <v>3466.1323899322201</v>
      </c>
      <c r="AX211" s="18">
        <f>AW211*solar_capex_adj</f>
        <v>4621.5098532429602</v>
      </c>
      <c r="AY211" s="18">
        <v>963.54121673413397</v>
      </c>
      <c r="AZ211" s="18">
        <f>AY211*wind_capex_adj</f>
        <v>1605.9020278902233</v>
      </c>
      <c r="BA211" s="18">
        <v>0</v>
      </c>
      <c r="BB211" s="18">
        <f>BA211*hdgt_capex_adj</f>
        <v>0</v>
      </c>
      <c r="BC211" s="18">
        <v>0</v>
      </c>
      <c r="BD211" s="18">
        <f>BC211*aero_capex_adj</f>
        <v>0</v>
      </c>
      <c r="BE211" s="18">
        <v>953.40310029081502</v>
      </c>
      <c r="BF211" s="18">
        <f>BE211*bess_capex_adj</f>
        <v>953.40310029081502</v>
      </c>
      <c r="BG211" s="1">
        <v>2649560165.80936</v>
      </c>
      <c r="BH211" s="1">
        <v>3519231394.5184999</v>
      </c>
      <c r="BI211" s="1">
        <v>1402811283.44402</v>
      </c>
      <c r="BJ211" s="1">
        <v>0</v>
      </c>
      <c r="BK211" s="1">
        <f>SUM(BG211:BJ211)/1000000</f>
        <v>7571.6028437718805</v>
      </c>
      <c r="BL211" s="1">
        <v>28.796908632194</v>
      </c>
      <c r="BM211" s="3">
        <f>0.815*BJ211/(BK211*1000)</f>
        <v>0</v>
      </c>
      <c r="BN211" s="24">
        <v>3893.8092296155</v>
      </c>
      <c r="BO211" s="1">
        <v>211</v>
      </c>
      <c r="BP211" s="1">
        <v>3040</v>
      </c>
      <c r="BQ211" s="24">
        <v>4611.9232000000002</v>
      </c>
      <c r="BR211" s="1">
        <v>760</v>
      </c>
      <c r="BS211" s="1">
        <v>190</v>
      </c>
      <c r="BT211" s="1">
        <v>0.86571254501115602</v>
      </c>
    </row>
    <row r="212" spans="1:72" s="1" customFormat="1" hidden="1" x14ac:dyDescent="0.25">
      <c r="A212" s="1">
        <v>595</v>
      </c>
      <c r="B212" s="25">
        <v>1854.19487124548</v>
      </c>
      <c r="C212" s="25">
        <v>1603.6</v>
      </c>
      <c r="D212" s="8">
        <v>2000</v>
      </c>
      <c r="E212" s="8">
        <v>8000</v>
      </c>
      <c r="F212" s="8">
        <v>0</v>
      </c>
      <c r="G212" s="8">
        <v>0</v>
      </c>
      <c r="H212" s="9">
        <f>SUM(BG212:BI212)/(BK212*1000000)</f>
        <v>1.0000000000000002</v>
      </c>
      <c r="I212" s="10">
        <v>94.440639269406304</v>
      </c>
      <c r="J212" s="19">
        <v>66.347233898070797</v>
      </c>
      <c r="K212" s="18">
        <f>(P212*BG212+U212*BH212+AP212*BI212+AN212*BJ212)/(BK212*(1000000))</f>
        <v>66.591634796394573</v>
      </c>
      <c r="L212" s="18">
        <f>(T212*BG212+Y212*BH212+AT212*BI212+AO212*BJ212)/(BK212*(1000000))</f>
        <v>86.930637755772423</v>
      </c>
      <c r="M212" s="18">
        <f>L212/K212</f>
        <v>1.3054287977996757</v>
      </c>
      <c r="N212" s="18">
        <f>J212*M212</f>
        <v>86.611589784892445</v>
      </c>
      <c r="O212" s="10">
        <v>96.807464569572502</v>
      </c>
      <c r="P212" s="19">
        <v>121.845166816969</v>
      </c>
      <c r="Q212" s="19">
        <f>P212-S212</f>
        <v>112.72553889746401</v>
      </c>
      <c r="R212" s="18">
        <f>Q212*solar_capex_adj</f>
        <v>150.30071852995201</v>
      </c>
      <c r="S212" s="19">
        <v>9.1196279195049925</v>
      </c>
      <c r="T212" s="18">
        <f>R212+S212</f>
        <v>159.42034644945699</v>
      </c>
      <c r="U212" s="19">
        <v>33.881246267801203</v>
      </c>
      <c r="V212" s="19">
        <f>U212-X212</f>
        <v>28.080952140779601</v>
      </c>
      <c r="W212" s="18">
        <f>V212*wind_capex_adj</f>
        <v>46.801586901299338</v>
      </c>
      <c r="X212" s="19">
        <v>5.8002941270216013</v>
      </c>
      <c r="Y212" s="18">
        <f>W212+X212</f>
        <v>52.601881028320939</v>
      </c>
      <c r="Z212" s="19">
        <v>0</v>
      </c>
      <c r="AA212" s="19">
        <f>Z212-AC212-AD212</f>
        <v>0</v>
      </c>
      <c r="AB212" s="18">
        <f>AA212*hdgt_capex_adj</f>
        <v>0</v>
      </c>
      <c r="AC212" s="19">
        <v>0</v>
      </c>
      <c r="AD212" s="19">
        <v>0</v>
      </c>
      <c r="AE212" s="18">
        <f>AD212*fuel_adj</f>
        <v>0</v>
      </c>
      <c r="AF212" s="18">
        <f>AB212+AC212+AE212</f>
        <v>0</v>
      </c>
      <c r="AG212" s="19">
        <v>0</v>
      </c>
      <c r="AH212" s="19">
        <f>AG212-AJ212-AK212</f>
        <v>0</v>
      </c>
      <c r="AI212" s="18">
        <f>AH212*aero_capex_adj</f>
        <v>0</v>
      </c>
      <c r="AJ212" s="19">
        <v>0</v>
      </c>
      <c r="AK212" s="19">
        <v>0</v>
      </c>
      <c r="AL212" s="18">
        <f>AK212*fuel_adj</f>
        <v>0</v>
      </c>
      <c r="AM212" s="18">
        <f>AI212+AJ212+AL212</f>
        <v>0</v>
      </c>
      <c r="AN212" s="18">
        <f>IF(F212=0, 0, IF(F212=3, Z212, (Z212*F212*384+AG212*G212*32)/(F212*384+G212*32)))</f>
        <v>0</v>
      </c>
      <c r="AO212" s="18">
        <f>IF(F212=0, 0, IF(F212=3, AF212, (AF212*F212*384+AM212*G212*32)/(F212*384+G212*32)))</f>
        <v>0</v>
      </c>
      <c r="AP212" s="19">
        <v>166.72065121325599</v>
      </c>
      <c r="AQ212" s="19">
        <f>AP212-AS212</f>
        <v>134.90045142368001</v>
      </c>
      <c r="AR212" s="18">
        <f>AQ212*bess_capex_adj</f>
        <v>134.90045142368001</v>
      </c>
      <c r="AS212" s="19">
        <v>31.82019978957598</v>
      </c>
      <c r="AT212" s="18">
        <f>AR212+AS212</f>
        <v>166.72065121325599</v>
      </c>
      <c r="AU212" s="19">
        <v>6059.01366810325</v>
      </c>
      <c r="AV212" s="19"/>
      <c r="AW212" s="19">
        <v>2226.5759699028899</v>
      </c>
      <c r="AX212" s="18">
        <f>AW212*solar_capex_adj</f>
        <v>2968.7679598705199</v>
      </c>
      <c r="AY212" s="19">
        <v>1925.65370593325</v>
      </c>
      <c r="AZ212" s="18">
        <f>AY212*wind_capex_adj</f>
        <v>3209.4228432220834</v>
      </c>
      <c r="BA212" s="19">
        <v>0</v>
      </c>
      <c r="BB212" s="18">
        <f>BA212*hdgt_capex_adj</f>
        <v>0</v>
      </c>
      <c r="BC212" s="19">
        <v>0</v>
      </c>
      <c r="BD212" s="18">
        <f>BC212*aero_capex_adj</f>
        <v>0</v>
      </c>
      <c r="BE212" s="19">
        <v>1906.7839922670901</v>
      </c>
      <c r="BF212" s="18">
        <f>BE212*bess_capex_adj</f>
        <v>1906.7839922670901</v>
      </c>
      <c r="BG212" s="8">
        <v>1690079214.32335</v>
      </c>
      <c r="BH212" s="8">
        <v>5821197172.8509703</v>
      </c>
      <c r="BI212" s="8">
        <v>969057509.12022603</v>
      </c>
      <c r="BJ212" s="8">
        <v>0</v>
      </c>
      <c r="BK212" s="8">
        <f>SUM(BG212:BJ212)/1000000</f>
        <v>8480.3338962945454</v>
      </c>
      <c r="BL212" s="8">
        <v>26.7042027318974</v>
      </c>
      <c r="BM212" s="10">
        <f>0.815*BJ212/(BK212*1000)</f>
        <v>0</v>
      </c>
      <c r="BN212" s="25">
        <v>2503.1630761813899</v>
      </c>
      <c r="BO212" s="8">
        <v>422</v>
      </c>
      <c r="BP212" s="8">
        <v>6080</v>
      </c>
      <c r="BQ212" s="25">
        <v>9223.8464000000004</v>
      </c>
      <c r="BR212" s="8">
        <v>1520</v>
      </c>
      <c r="BS212" s="8">
        <v>380</v>
      </c>
      <c r="BT212" s="8">
        <v>0.30121238938968098</v>
      </c>
    </row>
    <row r="213" spans="1:72" s="1" customFormat="1" hidden="1" x14ac:dyDescent="0.25">
      <c r="A213" s="1">
        <v>1122</v>
      </c>
      <c r="B213" s="22">
        <v>1442.15156652426</v>
      </c>
      <c r="C213" s="22">
        <v>1402.2</v>
      </c>
      <c r="D213" s="11">
        <v>3000</v>
      </c>
      <c r="E213" s="11">
        <v>12000</v>
      </c>
      <c r="F213" s="11">
        <v>0</v>
      </c>
      <c r="G213" s="11">
        <v>0</v>
      </c>
      <c r="H213" s="12">
        <f>SUM(BG213:BI213)/(BK213*1000000)</f>
        <v>1</v>
      </c>
      <c r="I213" s="13">
        <v>90.125570776255699</v>
      </c>
      <c r="J213" s="20">
        <v>69.349900574013304</v>
      </c>
      <c r="K213" s="18">
        <f>(P213*BG213+U213*BH213+AP213*BI213+AN213*BJ213)/(BK213*(1000000))</f>
        <v>69.610428714724904</v>
      </c>
      <c r="L213" s="18">
        <f>(T213*BG213+Y213*BH213+AT213*BI213+AO213*BJ213)/(BK213*(1000000))</f>
        <v>87.091629235645669</v>
      </c>
      <c r="M213" s="18">
        <f>L213/K213</f>
        <v>1.2511290455135915</v>
      </c>
      <c r="N213" s="18">
        <f>J213*M213</f>
        <v>86.765674911627741</v>
      </c>
      <c r="O213" s="13">
        <v>94.569155636533793</v>
      </c>
      <c r="P213" s="20">
        <v>93.715573361733504</v>
      </c>
      <c r="Q213" s="20">
        <f>P213-S213</f>
        <v>86.701772233230898</v>
      </c>
      <c r="R213" s="18">
        <f>Q213*solar_capex_adj</f>
        <v>115.60236297764119</v>
      </c>
      <c r="S213" s="20">
        <v>7.0138011285026067</v>
      </c>
      <c r="T213" s="18">
        <f>R213+S213</f>
        <v>122.6161641061438</v>
      </c>
      <c r="U213" s="20">
        <v>31.1090444609668</v>
      </c>
      <c r="V213" s="20">
        <f>U213-X213</f>
        <v>25.783635000220301</v>
      </c>
      <c r="W213" s="18">
        <f>V213*wind_capex_adj</f>
        <v>42.97272500036717</v>
      </c>
      <c r="X213" s="20">
        <v>5.3254094607464992</v>
      </c>
      <c r="Y213" s="18">
        <f>W213+X213</f>
        <v>48.298134461113669</v>
      </c>
      <c r="Z213" s="20">
        <v>0</v>
      </c>
      <c r="AA213" s="20">
        <f>Z213-AC213-AD213</f>
        <v>0</v>
      </c>
      <c r="AB213" s="18">
        <f>AA213*hdgt_capex_adj</f>
        <v>0</v>
      </c>
      <c r="AC213" s="20">
        <v>0</v>
      </c>
      <c r="AD213" s="20">
        <v>0</v>
      </c>
      <c r="AE213" s="18">
        <f>AD213*fuel_adj</f>
        <v>0</v>
      </c>
      <c r="AF213" s="18">
        <f>AB213+AC213+AE213</f>
        <v>0</v>
      </c>
      <c r="AG213" s="20">
        <v>0</v>
      </c>
      <c r="AH213" s="20">
        <f>AG213-AJ213-AK213</f>
        <v>0</v>
      </c>
      <c r="AI213" s="18">
        <f>AH213*aero_capex_adj</f>
        <v>0</v>
      </c>
      <c r="AJ213" s="20">
        <v>0</v>
      </c>
      <c r="AK213" s="20">
        <v>0</v>
      </c>
      <c r="AL213" s="18">
        <f>AK213*fuel_adj</f>
        <v>0</v>
      </c>
      <c r="AM213" s="18">
        <f>AI213+AJ213+AL213</f>
        <v>0</v>
      </c>
      <c r="AN213" s="18">
        <f>IF(F213=0, 0, IF(F213=3, Z213, (Z213*F213*384+AG213*G213*32)/(F213*384+G213*32)))</f>
        <v>0</v>
      </c>
      <c r="AO213" s="18">
        <f>IF(F213=0, 0, IF(F213=3, AF213, (AF213*F213*384+AM213*G213*32)/(F213*384+G213*32)))</f>
        <v>0</v>
      </c>
      <c r="AP213" s="20">
        <v>237.25992608668801</v>
      </c>
      <c r="AQ213" s="20">
        <f>AP213-AS213</f>
        <v>192.38293750113399</v>
      </c>
      <c r="AR213" s="18">
        <f>AQ213*bess_capex_adj</f>
        <v>192.38293750113399</v>
      </c>
      <c r="AS213" s="20">
        <v>44.876988585554017</v>
      </c>
      <c r="AT213" s="18">
        <f>AR213+AS213</f>
        <v>237.25992608668801</v>
      </c>
      <c r="AU213" s="20">
        <v>6279.2522301782301</v>
      </c>
      <c r="AV213" s="20"/>
      <c r="AW213" s="20">
        <v>1731.8982554735501</v>
      </c>
      <c r="AX213" s="18">
        <f>AW213*solar_capex_adj</f>
        <v>2309.1976739647334</v>
      </c>
      <c r="AY213" s="20">
        <v>1683.91990841702</v>
      </c>
      <c r="AZ213" s="18">
        <f>AY213*wind_capex_adj</f>
        <v>2806.5331806950335</v>
      </c>
      <c r="BA213" s="20">
        <v>0</v>
      </c>
      <c r="BB213" s="18">
        <f>BA213*hdgt_capex_adj</f>
        <v>0</v>
      </c>
      <c r="BC213" s="20">
        <v>0</v>
      </c>
      <c r="BD213" s="18">
        <f>BC213*aero_capex_adj</f>
        <v>0</v>
      </c>
      <c r="BE213" s="20">
        <v>2863.4340662876498</v>
      </c>
      <c r="BF213" s="18">
        <f>BE213*bess_capex_adj</f>
        <v>2863.4340662876498</v>
      </c>
      <c r="BG213" s="11">
        <v>1713635994.4802001</v>
      </c>
      <c r="BH213" s="11">
        <v>5543846898.9944401</v>
      </c>
      <c r="BI213" s="11">
        <v>1026775140.2857</v>
      </c>
      <c r="BJ213" s="11">
        <v>0</v>
      </c>
      <c r="BK213" s="11">
        <f>SUM(BG213:BJ213)/1000000</f>
        <v>8284.2580337603395</v>
      </c>
      <c r="BL213" s="11">
        <v>13.9617198184958</v>
      </c>
      <c r="BM213" s="13">
        <f>0.815*BJ213/(BK213*1000)</f>
        <v>0</v>
      </c>
      <c r="BN213" s="22">
        <v>1946.90461480775</v>
      </c>
      <c r="BO213" s="11">
        <v>369</v>
      </c>
      <c r="BP213" s="11">
        <v>9120</v>
      </c>
      <c r="BQ213" s="22">
        <v>13835.7696</v>
      </c>
      <c r="BR213" s="11">
        <v>2280</v>
      </c>
      <c r="BS213" s="11">
        <v>570</v>
      </c>
      <c r="BT213" s="11">
        <v>0.21353469694243599</v>
      </c>
    </row>
    <row r="214" spans="1:72" s="1" customFormat="1" hidden="1" x14ac:dyDescent="0.25">
      <c r="A214" s="1">
        <v>15</v>
      </c>
      <c r="B214" s="24">
        <v>2884.3031330485201</v>
      </c>
      <c r="C214" s="24">
        <v>1003.19999999999</v>
      </c>
      <c r="D214" s="1">
        <v>1000</v>
      </c>
      <c r="E214" s="1">
        <v>4000</v>
      </c>
      <c r="F214" s="1">
        <v>0</v>
      </c>
      <c r="G214" s="1">
        <v>0</v>
      </c>
      <c r="H214" s="2">
        <f>SUM(BG214:BI214)/(BK214*1000000)</f>
        <v>1</v>
      </c>
      <c r="I214" s="3">
        <v>81.655251141552498</v>
      </c>
      <c r="J214" s="18">
        <v>66.040453391842505</v>
      </c>
      <c r="K214" s="18">
        <f>(P214*BG214+U214*BH214+AP214*BI214+AN214*BJ214)/(BK214*(1000000))</f>
        <v>66.163340900773719</v>
      </c>
      <c r="L214" s="18">
        <f>(T214*BG214+Y214*BH214+AT214*BI214+AO214*BJ214)/(BK214*(1000000))</f>
        <v>87.136911685474047</v>
      </c>
      <c r="M214" s="18">
        <f>L214/K214</f>
        <v>1.3169968520204376</v>
      </c>
      <c r="N214" s="18">
        <f>J214*M214</f>
        <v>86.975069223059009</v>
      </c>
      <c r="O214" s="3">
        <v>90.756294612263005</v>
      </c>
      <c r="P214" s="18">
        <v>134.95240157387099</v>
      </c>
      <c r="Q214" s="18">
        <f>P214-S214</f>
        <v>124.85456825398199</v>
      </c>
      <c r="R214" s="18">
        <f>Q214*solar_capex_adj</f>
        <v>166.47275767197598</v>
      </c>
      <c r="S214" s="18">
        <v>10.097833319888991</v>
      </c>
      <c r="T214" s="18">
        <f>R214+S214</f>
        <v>176.57059099186498</v>
      </c>
      <c r="U214" s="18">
        <v>28.031709991198099</v>
      </c>
      <c r="V214" s="18">
        <f>U214-X214</f>
        <v>23.234026176446999</v>
      </c>
      <c r="W214" s="18">
        <f>V214*wind_capex_adj</f>
        <v>38.723376960745</v>
      </c>
      <c r="X214" s="18">
        <v>4.7976838147510996</v>
      </c>
      <c r="Y214" s="18">
        <f>W214+X214</f>
        <v>43.521060775496096</v>
      </c>
      <c r="Z214" s="18">
        <v>0</v>
      </c>
      <c r="AA214" s="18">
        <f>Z214-AC214-AD214</f>
        <v>0</v>
      </c>
      <c r="AB214" s="18">
        <f>AA214*hdgt_capex_adj</f>
        <v>0</v>
      </c>
      <c r="AC214" s="18">
        <v>0</v>
      </c>
      <c r="AD214" s="18">
        <v>0</v>
      </c>
      <c r="AE214" s="18">
        <f>AD214*fuel_adj</f>
        <v>0</v>
      </c>
      <c r="AF214" s="18">
        <f>AB214+AC214+AE214</f>
        <v>0</v>
      </c>
      <c r="AG214" s="18">
        <v>0</v>
      </c>
      <c r="AH214" s="18">
        <f>AG214-AJ214-AK214</f>
        <v>0</v>
      </c>
      <c r="AI214" s="18">
        <f>AH214*aero_capex_adj</f>
        <v>0</v>
      </c>
      <c r="AJ214" s="18">
        <v>0</v>
      </c>
      <c r="AK214" s="18">
        <v>0</v>
      </c>
      <c r="AL214" s="18">
        <f>AK214*fuel_adj</f>
        <v>0</v>
      </c>
      <c r="AM214" s="18">
        <f>AI214+AJ214+AL214</f>
        <v>0</v>
      </c>
      <c r="AN214" s="18">
        <f>IF(F214=0, 0, IF(F214=3, Z214, (Z214*F214*384+AG214*G214*32)/(F214*384+G214*32)))</f>
        <v>0</v>
      </c>
      <c r="AO214" s="18">
        <f>IF(F214=0, 0, IF(F214=3, AF214, (AF214*F214*384+AM214*G214*32)/(F214*384+G214*32)))</f>
        <v>0</v>
      </c>
      <c r="AP214" s="18">
        <v>70.401557713373805</v>
      </c>
      <c r="AQ214" s="18">
        <f>AP214-AS214</f>
        <v>57.178941314810203</v>
      </c>
      <c r="AR214" s="18">
        <f>AQ214*bess_capex_adj</f>
        <v>57.178941314810203</v>
      </c>
      <c r="AS214" s="18">
        <v>13.222616398563602</v>
      </c>
      <c r="AT214" s="18">
        <f>AR214+AS214</f>
        <v>70.401557713373805</v>
      </c>
      <c r="AU214" s="18">
        <v>5622.6294776672903</v>
      </c>
      <c r="AV214" s="18"/>
      <c r="AW214" s="18">
        <v>3464.6078312281802</v>
      </c>
      <c r="AX214" s="18">
        <f>AW214*solar_capex_adj</f>
        <v>4619.4771083042397</v>
      </c>
      <c r="AY214" s="18">
        <v>1205.03789510311</v>
      </c>
      <c r="AZ214" s="18">
        <f>AY214*wind_capex_adj</f>
        <v>2008.3964918385168</v>
      </c>
      <c r="BA214" s="18">
        <v>0</v>
      </c>
      <c r="BB214" s="18">
        <f>BA214*hdgt_capex_adj</f>
        <v>0</v>
      </c>
      <c r="BC214" s="18">
        <v>0</v>
      </c>
      <c r="BD214" s="18">
        <f>BC214*aero_capex_adj</f>
        <v>0</v>
      </c>
      <c r="BE214" s="18">
        <v>952.98375133598995</v>
      </c>
      <c r="BF214" s="18">
        <f>BE214*bess_capex_adj</f>
        <v>952.98375133598995</v>
      </c>
      <c r="BG214" s="1">
        <v>2367920709.11658</v>
      </c>
      <c r="BH214" s="1">
        <v>4402804805.2793703</v>
      </c>
      <c r="BI214" s="1">
        <v>1179525893.6382799</v>
      </c>
      <c r="BJ214" s="1">
        <v>0</v>
      </c>
      <c r="BK214" s="1">
        <f>SUM(BG214:BJ214)/1000000</f>
        <v>7950.2514080342298</v>
      </c>
      <c r="BL214" s="1">
        <v>31.1330950537528</v>
      </c>
      <c r="BM214" s="3">
        <f>0.815*BJ214/(BK214*1000)</f>
        <v>0</v>
      </c>
      <c r="BN214" s="24">
        <v>3893.8092296155</v>
      </c>
      <c r="BO214" s="1">
        <v>264</v>
      </c>
      <c r="BP214" s="1">
        <v>3040</v>
      </c>
      <c r="BQ214" s="24">
        <v>4611.9232000000002</v>
      </c>
      <c r="BR214" s="1">
        <v>760</v>
      </c>
      <c r="BS214" s="1">
        <v>190</v>
      </c>
      <c r="BT214" s="1">
        <v>0.72883985599782197</v>
      </c>
    </row>
    <row r="215" spans="1:72" s="1" customFormat="1" hidden="1" x14ac:dyDescent="0.25">
      <c r="A215" s="1">
        <v>1102</v>
      </c>
      <c r="B215" s="22">
        <v>206.02165236060799</v>
      </c>
      <c r="C215" s="22">
        <v>1200.8</v>
      </c>
      <c r="D215" s="11">
        <v>3000</v>
      </c>
      <c r="E215" s="11">
        <v>12000</v>
      </c>
      <c r="F215" s="11">
        <v>0</v>
      </c>
      <c r="G215" s="11">
        <v>0</v>
      </c>
      <c r="H215" s="12">
        <f>SUM(BG215:BI215)/(BK215*1000000)</f>
        <v>1</v>
      </c>
      <c r="I215" s="13">
        <v>37.009132420091298</v>
      </c>
      <c r="J215" s="20">
        <v>71.605507441513396</v>
      </c>
      <c r="K215" s="18">
        <f>(P215*BG215+U215*BH215+AP215*BI215+AN215*BJ215)/(BK215*(1000000))</f>
        <v>72.394855088290257</v>
      </c>
      <c r="L215" s="18">
        <f>(T215*BG215+Y215*BH215+AT215*BI215+AO215*BJ215)/(BK215*(1000000))</f>
        <v>87.954626546442526</v>
      </c>
      <c r="M215" s="18">
        <f>L215/K215</f>
        <v>1.2149292437864005</v>
      </c>
      <c r="N215" s="18">
        <f>J215*M215</f>
        <v>86.995625006859342</v>
      </c>
      <c r="O215" s="13">
        <v>65.468596130905794</v>
      </c>
      <c r="P215" s="20">
        <v>56.185530625950697</v>
      </c>
      <c r="Q215" s="20">
        <f>P215-S215</f>
        <v>51.996629529712898</v>
      </c>
      <c r="R215" s="18">
        <f>Q215*solar_capex_adj</f>
        <v>69.328839372950526</v>
      </c>
      <c r="S215" s="20">
        <v>4.1889010962377995</v>
      </c>
      <c r="T215" s="18">
        <f>R215+S215</f>
        <v>73.517740469188325</v>
      </c>
      <c r="U215" s="20">
        <v>28.8662863728911</v>
      </c>
      <c r="V215" s="20">
        <f>U215-X215</f>
        <v>23.941760877506301</v>
      </c>
      <c r="W215" s="18">
        <f>V215*wind_capex_adj</f>
        <v>39.902934795843834</v>
      </c>
      <c r="X215" s="20">
        <v>4.924525495384799</v>
      </c>
      <c r="Y215" s="18">
        <f>W215+X215</f>
        <v>44.827460291228633</v>
      </c>
      <c r="Z215" s="20">
        <v>0</v>
      </c>
      <c r="AA215" s="20">
        <f>Z215-AC215-AD215</f>
        <v>0</v>
      </c>
      <c r="AB215" s="18">
        <f>AA215*hdgt_capex_adj</f>
        <v>0</v>
      </c>
      <c r="AC215" s="20">
        <v>0</v>
      </c>
      <c r="AD215" s="20">
        <v>0</v>
      </c>
      <c r="AE215" s="18">
        <f>AD215*fuel_adj</f>
        <v>0</v>
      </c>
      <c r="AF215" s="18">
        <f>AB215+AC215+AE215</f>
        <v>0</v>
      </c>
      <c r="AG215" s="20">
        <v>0</v>
      </c>
      <c r="AH215" s="20">
        <f>AG215-AJ215-AK215</f>
        <v>0</v>
      </c>
      <c r="AI215" s="18">
        <f>AH215*aero_capex_adj</f>
        <v>0</v>
      </c>
      <c r="AJ215" s="20">
        <v>0</v>
      </c>
      <c r="AK215" s="20">
        <v>0</v>
      </c>
      <c r="AL215" s="18">
        <f>AK215*fuel_adj</f>
        <v>0</v>
      </c>
      <c r="AM215" s="18">
        <f>AI215+AJ215+AL215</f>
        <v>0</v>
      </c>
      <c r="AN215" s="18">
        <f>IF(F215=0, 0, IF(F215=3, Z215, (Z215*F215*384+AG215*G215*32)/(F215*384+G215*32)))</f>
        <v>0</v>
      </c>
      <c r="AO215" s="18">
        <f>IF(F215=0, 0, IF(F215=3, AF215, (AF215*F215*384+AM215*G215*32)/(F215*384+G215*32)))</f>
        <v>0</v>
      </c>
      <c r="AP215" s="20">
        <v>1348.83155086089</v>
      </c>
      <c r="AQ215" s="20">
        <f>AP215-AS215</f>
        <v>1090.65208364214</v>
      </c>
      <c r="AR215" s="18">
        <f>AQ215*bess_capex_adj</f>
        <v>1090.65208364214</v>
      </c>
      <c r="AS215" s="20">
        <v>258.17946721875001</v>
      </c>
      <c r="AT215" s="18">
        <f>AR215+AS215</f>
        <v>1348.83155086089</v>
      </c>
      <c r="AU215" s="20">
        <v>4571.8194348915504</v>
      </c>
      <c r="AV215" s="20"/>
      <c r="AW215" s="20">
        <v>248.441929977798</v>
      </c>
      <c r="AX215" s="18">
        <f>AW215*solar_capex_adj</f>
        <v>331.25590663706396</v>
      </c>
      <c r="AY215" s="20">
        <v>1448.0471644561001</v>
      </c>
      <c r="AZ215" s="18">
        <f>AY215*wind_capex_adj</f>
        <v>2413.411940760167</v>
      </c>
      <c r="BA215" s="20">
        <v>0</v>
      </c>
      <c r="BB215" s="18">
        <f>BA215*hdgt_capex_adj</f>
        <v>0</v>
      </c>
      <c r="BC215" s="20">
        <v>0</v>
      </c>
      <c r="BD215" s="18">
        <f>BC215*aero_capex_adj</f>
        <v>0</v>
      </c>
      <c r="BE215" s="20">
        <v>2875.33034045765</v>
      </c>
      <c r="BF215" s="18">
        <f>BE215*bess_capex_adj</f>
        <v>2875.33034045765</v>
      </c>
      <c r="BG215" s="11">
        <v>421183589.110816</v>
      </c>
      <c r="BH215" s="11">
        <v>5133457610.2811699</v>
      </c>
      <c r="BI215" s="11">
        <v>180407821.67535499</v>
      </c>
      <c r="BJ215" s="11">
        <v>0</v>
      </c>
      <c r="BK215" s="11">
        <f>SUM(BG215:BJ215)/1000000</f>
        <v>5735.0490210673406</v>
      </c>
      <c r="BL215" s="11">
        <v>4.7685276234201199E-2</v>
      </c>
      <c r="BM215" s="13">
        <f>0.815*BJ215/(BK215*1000)</f>
        <v>0</v>
      </c>
      <c r="BN215" s="22">
        <v>278.12923068682198</v>
      </c>
      <c r="BO215" s="11">
        <v>316</v>
      </c>
      <c r="BP215" s="11">
        <v>9120</v>
      </c>
      <c r="BQ215" s="22">
        <v>13835.7696</v>
      </c>
      <c r="BR215" s="11">
        <v>2280</v>
      </c>
      <c r="BS215" s="11">
        <v>570</v>
      </c>
      <c r="BT215" s="11">
        <v>3.74211908732505E-2</v>
      </c>
    </row>
    <row r="216" spans="1:72" s="1" customFormat="1" hidden="1" x14ac:dyDescent="0.25">
      <c r="A216" s="1">
        <v>648</v>
      </c>
      <c r="B216" s="25">
        <v>1236.12991416365</v>
      </c>
      <c r="C216" s="25">
        <v>402.79999999999899</v>
      </c>
      <c r="D216" s="8">
        <v>2000</v>
      </c>
      <c r="E216" s="8">
        <v>8000</v>
      </c>
      <c r="F216" s="8">
        <v>0</v>
      </c>
      <c r="G216" s="8">
        <v>0</v>
      </c>
      <c r="H216" s="9">
        <f>SUM(BG216:BI216)/(BK216*1000000)</f>
        <v>1</v>
      </c>
      <c r="I216" s="10">
        <v>29.634703196347001</v>
      </c>
      <c r="J216" s="19">
        <v>73.314655856173701</v>
      </c>
      <c r="K216" s="18">
        <f>(P216*BG216+U216*BH216+AP216*BI216+AN216*BJ216)/(BK216*(1000000))</f>
        <v>78.355792181889839</v>
      </c>
      <c r="L216" s="18">
        <f>(T216*BG216+Y216*BH216+AT216*BI216+AO216*BJ216)/(BK216*(1000000))</f>
        <v>93.042984793177396</v>
      </c>
      <c r="M216" s="18">
        <f>L216/K216</f>
        <v>1.1874423345397835</v>
      </c>
      <c r="N216" s="18">
        <f>J216*M216</f>
        <v>87.056926105835714</v>
      </c>
      <c r="O216" s="10">
        <v>54.792464751557503</v>
      </c>
      <c r="P216" s="19">
        <v>54.2373212201462</v>
      </c>
      <c r="Q216" s="19">
        <f>P216-S216</f>
        <v>50.199781478945098</v>
      </c>
      <c r="R216" s="18">
        <f>Q216*solar_capex_adj</f>
        <v>66.933041971926798</v>
      </c>
      <c r="S216" s="19">
        <v>4.0375397412011012</v>
      </c>
      <c r="T216" s="18">
        <f>R216+S216</f>
        <v>70.970581713127899</v>
      </c>
      <c r="U216" s="19">
        <v>28.159930769383202</v>
      </c>
      <c r="V216" s="19">
        <f>U216-X216</f>
        <v>23.362417796128799</v>
      </c>
      <c r="W216" s="18">
        <f>V216*wind_capex_adj</f>
        <v>38.937362993548</v>
      </c>
      <c r="X216" s="19">
        <v>4.7975129732544026</v>
      </c>
      <c r="Y216" s="18">
        <f>W216+X216</f>
        <v>43.734875966802406</v>
      </c>
      <c r="Z216" s="19">
        <v>0</v>
      </c>
      <c r="AA216" s="19">
        <f>Z216-AC216-AD216</f>
        <v>0</v>
      </c>
      <c r="AB216" s="18">
        <f>AA216*hdgt_capex_adj</f>
        <v>0</v>
      </c>
      <c r="AC216" s="19">
        <v>0</v>
      </c>
      <c r="AD216" s="19">
        <v>0</v>
      </c>
      <c r="AE216" s="18">
        <f>AD216*fuel_adj</f>
        <v>0</v>
      </c>
      <c r="AF216" s="18">
        <f>AB216+AC216+AE216</f>
        <v>0</v>
      </c>
      <c r="AG216" s="19">
        <v>0</v>
      </c>
      <c r="AH216" s="19">
        <f>AG216-AJ216-AK216</f>
        <v>0</v>
      </c>
      <c r="AI216" s="18">
        <f>AH216*aero_capex_adj</f>
        <v>0</v>
      </c>
      <c r="AJ216" s="19">
        <v>0</v>
      </c>
      <c r="AK216" s="19">
        <v>0</v>
      </c>
      <c r="AL216" s="18">
        <f>AK216*fuel_adj</f>
        <v>0</v>
      </c>
      <c r="AM216" s="18">
        <f>AI216+AJ216+AL216</f>
        <v>0</v>
      </c>
      <c r="AN216" s="18">
        <f>IF(F216=0, 0, IF(F216=3, Z216, (Z216*F216*384+AG216*G216*32)/(F216*384+G216*32)))</f>
        <v>0</v>
      </c>
      <c r="AO216" s="18">
        <f>IF(F216=0, 0, IF(F216=3, AF216, (AF216*F216*384+AM216*G216*32)/(F216*384+G216*32)))</f>
        <v>0</v>
      </c>
      <c r="AP216" s="19">
        <v>402.69005345786798</v>
      </c>
      <c r="AQ216" s="19">
        <f>AP216-AS216</f>
        <v>324.42395448595897</v>
      </c>
      <c r="AR216" s="18">
        <f>AQ216*bess_capex_adj</f>
        <v>324.42395448595897</v>
      </c>
      <c r="AS216" s="19">
        <v>78.266098971909003</v>
      </c>
      <c r="AT216" s="18">
        <f>AR216+AS216</f>
        <v>402.69005345786798</v>
      </c>
      <c r="AU216" s="19">
        <v>3897.5901195231399</v>
      </c>
      <c r="AV216" s="19"/>
      <c r="AW216" s="19">
        <v>1493.0903015847</v>
      </c>
      <c r="AX216" s="18">
        <f>AW216*solar_capex_adj</f>
        <v>1990.7870687795998</v>
      </c>
      <c r="AY216" s="19">
        <v>486.53201139074997</v>
      </c>
      <c r="AZ216" s="18">
        <f>AY216*wind_capex_adj</f>
        <v>810.88668565124999</v>
      </c>
      <c r="BA216" s="19">
        <v>0</v>
      </c>
      <c r="BB216" s="18">
        <f>BA216*hdgt_capex_adj</f>
        <v>0</v>
      </c>
      <c r="BC216" s="19">
        <v>0</v>
      </c>
      <c r="BD216" s="18">
        <f>BC216*aero_capex_adj</f>
        <v>0</v>
      </c>
      <c r="BE216" s="19">
        <v>1917.9678065476801</v>
      </c>
      <c r="BF216" s="18">
        <f>BE216*bess_capex_adj</f>
        <v>1917.9678065476801</v>
      </c>
      <c r="BG216" s="8">
        <v>2567443834.1032</v>
      </c>
      <c r="BH216" s="8">
        <v>1767850398.4671299</v>
      </c>
      <c r="BI216" s="8">
        <v>464525679.66610098</v>
      </c>
      <c r="BJ216" s="8">
        <v>0</v>
      </c>
      <c r="BK216" s="8">
        <f>SUM(BG216:BJ216)/1000000</f>
        <v>4799.8199122364313</v>
      </c>
      <c r="BL216" s="8">
        <v>0.160552710662905</v>
      </c>
      <c r="BM216" s="10">
        <f>0.815*BJ216/(BK216*1000)</f>
        <v>0</v>
      </c>
      <c r="BN216" s="25">
        <v>1668.7753841209301</v>
      </c>
      <c r="BO216" s="8">
        <v>106</v>
      </c>
      <c r="BP216" s="8">
        <v>6080</v>
      </c>
      <c r="BQ216" s="25">
        <v>9223.8464000000004</v>
      </c>
      <c r="BR216" s="8">
        <v>1520</v>
      </c>
      <c r="BS216" s="8">
        <v>380</v>
      </c>
      <c r="BT216" s="8">
        <v>0.14313170671724601</v>
      </c>
    </row>
    <row r="217" spans="1:72" s="1" customFormat="1" hidden="1" x14ac:dyDescent="0.25">
      <c r="A217" s="1">
        <v>1109</v>
      </c>
      <c r="B217" s="22">
        <v>1648.17321888487</v>
      </c>
      <c r="C217" s="22">
        <v>1200.8</v>
      </c>
      <c r="D217" s="11">
        <v>3000</v>
      </c>
      <c r="E217" s="11">
        <v>12000</v>
      </c>
      <c r="F217" s="11">
        <v>0</v>
      </c>
      <c r="G217" s="11">
        <v>0</v>
      </c>
      <c r="H217" s="12">
        <f>SUM(BG217:BI217)/(BK217*1000000)</f>
        <v>1.0000000000000002</v>
      </c>
      <c r="I217" s="13">
        <v>88.093607305936004</v>
      </c>
      <c r="J217" s="20">
        <v>70.411672153694298</v>
      </c>
      <c r="K217" s="18">
        <f>(P217*BG217+U217*BH217+AP217*BI217+AN217*BJ217)/(BK217*(1000000))</f>
        <v>70.945282951721623</v>
      </c>
      <c r="L217" s="18">
        <f>(T217*BG217+Y217*BH217+AT217*BI217+AO217*BJ217)/(BK217*(1000000))</f>
        <v>87.75945493993872</v>
      </c>
      <c r="M217" s="18">
        <f>L217/K217</f>
        <v>1.2370019723461976</v>
      </c>
      <c r="N217" s="18">
        <f>J217*M217</f>
        <v>87.099377330313686</v>
      </c>
      <c r="O217" s="13">
        <v>93.777418578278997</v>
      </c>
      <c r="P217" s="20">
        <v>95.709206179331503</v>
      </c>
      <c r="Q217" s="20">
        <f>P217-S217</f>
        <v>88.546138173265604</v>
      </c>
      <c r="R217" s="18">
        <f>Q217*solar_capex_adj</f>
        <v>118.06151756435413</v>
      </c>
      <c r="S217" s="20">
        <v>7.1630680060658989</v>
      </c>
      <c r="T217" s="18">
        <f>R217+S217</f>
        <v>125.22458557042003</v>
      </c>
      <c r="U217" s="20">
        <v>28.687616380705101</v>
      </c>
      <c r="V217" s="20">
        <f>U217-X217</f>
        <v>23.776682413052399</v>
      </c>
      <c r="W217" s="18">
        <f>V217*wind_capex_adj</f>
        <v>39.627804021754002</v>
      </c>
      <c r="X217" s="20">
        <v>4.9109339676527028</v>
      </c>
      <c r="Y217" s="18">
        <f>W217+X217</f>
        <v>44.538737989406705</v>
      </c>
      <c r="Z217" s="20">
        <v>0</v>
      </c>
      <c r="AA217" s="20">
        <f>Z217-AC217-AD217</f>
        <v>0</v>
      </c>
      <c r="AB217" s="18">
        <f>AA217*hdgt_capex_adj</f>
        <v>0</v>
      </c>
      <c r="AC217" s="20">
        <v>0</v>
      </c>
      <c r="AD217" s="20">
        <v>0</v>
      </c>
      <c r="AE217" s="18">
        <f>AD217*fuel_adj</f>
        <v>0</v>
      </c>
      <c r="AF217" s="18">
        <f>AB217+AC217+AE217</f>
        <v>0</v>
      </c>
      <c r="AG217" s="20">
        <v>0</v>
      </c>
      <c r="AH217" s="20">
        <f>AG217-AJ217-AK217</f>
        <v>0</v>
      </c>
      <c r="AI217" s="18">
        <f>AH217*aero_capex_adj</f>
        <v>0</v>
      </c>
      <c r="AJ217" s="20">
        <v>0</v>
      </c>
      <c r="AK217" s="20">
        <v>0</v>
      </c>
      <c r="AL217" s="18">
        <f>AK217*fuel_adj</f>
        <v>0</v>
      </c>
      <c r="AM217" s="18">
        <f>AI217+AJ217+AL217</f>
        <v>0</v>
      </c>
      <c r="AN217" s="18">
        <f>IF(F217=0, 0, IF(F217=3, Z217, (Z217*F217*384+AG217*G217*32)/(F217*384+G217*32)))</f>
        <v>0</v>
      </c>
      <c r="AO217" s="18">
        <f>IF(F217=0, 0, IF(F217=3, AF217, (AF217*F217*384+AM217*G217*32)/(F217*384+G217*32)))</f>
        <v>0</v>
      </c>
      <c r="AP217" s="20">
        <v>218.68465984400501</v>
      </c>
      <c r="AQ217" s="20">
        <f>AP217-AS217</f>
        <v>178.13391435621401</v>
      </c>
      <c r="AR217" s="18">
        <f>AQ217*bess_capex_adj</f>
        <v>178.13391435621401</v>
      </c>
      <c r="AS217" s="20">
        <v>40.550745487791005</v>
      </c>
      <c r="AT217" s="18">
        <f>AR217+AS217</f>
        <v>218.68465984400501</v>
      </c>
      <c r="AU217" s="20">
        <v>6284.7448821835796</v>
      </c>
      <c r="AV217" s="20"/>
      <c r="AW217" s="20">
        <v>1979.2941675738</v>
      </c>
      <c r="AX217" s="18">
        <f>AW217*solar_capex_adj</f>
        <v>2639.0588900983998</v>
      </c>
      <c r="AY217" s="20">
        <v>1442.04286854672</v>
      </c>
      <c r="AZ217" s="18">
        <f>AY217*wind_capex_adj</f>
        <v>2403.4047809112003</v>
      </c>
      <c r="BA217" s="20">
        <v>0</v>
      </c>
      <c r="BB217" s="18">
        <f>BA217*hdgt_capex_adj</f>
        <v>0</v>
      </c>
      <c r="BC217" s="20">
        <v>0</v>
      </c>
      <c r="BD217" s="18">
        <f>BC217*aero_capex_adj</f>
        <v>0</v>
      </c>
      <c r="BE217" s="20">
        <v>2863.4078460630499</v>
      </c>
      <c r="BF217" s="18">
        <f>BE217*bess_capex_adj</f>
        <v>2863.4078460630499</v>
      </c>
      <c r="BG217" s="11">
        <v>1914901274.4345601</v>
      </c>
      <c r="BH217" s="11">
        <v>5148388692.5413198</v>
      </c>
      <c r="BI217" s="11">
        <v>1151611900.4813499</v>
      </c>
      <c r="BJ217" s="11">
        <v>0</v>
      </c>
      <c r="BK217" s="11">
        <f>SUM(BG217:BJ217)/1000000</f>
        <v>8214.9018674572289</v>
      </c>
      <c r="BL217" s="11">
        <v>11.311139561555599</v>
      </c>
      <c r="BM217" s="13">
        <f>0.815*BJ217/(BK217*1000)</f>
        <v>0</v>
      </c>
      <c r="BN217" s="22">
        <v>2225.03384549457</v>
      </c>
      <c r="BO217" s="11">
        <v>316</v>
      </c>
      <c r="BP217" s="11">
        <v>9120</v>
      </c>
      <c r="BQ217" s="22">
        <v>13835.7696</v>
      </c>
      <c r="BR217" s="11">
        <v>2280</v>
      </c>
      <c r="BS217" s="11">
        <v>570</v>
      </c>
      <c r="BT217" s="11">
        <v>0.23867822706738501</v>
      </c>
    </row>
    <row r="218" spans="1:72" s="1" customFormat="1" hidden="1" x14ac:dyDescent="0.25">
      <c r="A218" s="1">
        <v>638</v>
      </c>
      <c r="B218" s="25">
        <v>2678.2814806879101</v>
      </c>
      <c r="C218" s="25">
        <v>600.4</v>
      </c>
      <c r="D218" s="8">
        <v>2000</v>
      </c>
      <c r="E218" s="8">
        <v>8000</v>
      </c>
      <c r="F218" s="8">
        <v>0</v>
      </c>
      <c r="G218" s="8">
        <v>0</v>
      </c>
      <c r="H218" s="9">
        <f>SUM(BG218:BI218)/(BK218*1000000)</f>
        <v>1</v>
      </c>
      <c r="I218" s="10">
        <v>78.242009132420094</v>
      </c>
      <c r="J218" s="19">
        <v>69.985714488883104</v>
      </c>
      <c r="K218" s="18">
        <f>(P218*BG218+U218*BH218+AP218*BI218+AN218*BJ218)/(BK218*(1000000))</f>
        <v>70.137797068641149</v>
      </c>
      <c r="L218" s="18">
        <f>(T218*BG218+Y218*BH218+AT218*BI218+AO218*BJ218)/(BK218*(1000000))</f>
        <v>87.303174514948509</v>
      </c>
      <c r="M218" s="18">
        <f>L218/K218</f>
        <v>1.2447379040078528</v>
      </c>
      <c r="N218" s="18">
        <f>J218*M218</f>
        <v>87.113871563384365</v>
      </c>
      <c r="O218" s="10">
        <v>88.070609439391902</v>
      </c>
      <c r="P218" s="19">
        <v>103.02397176293201</v>
      </c>
      <c r="Q218" s="19">
        <f>P218-S218</f>
        <v>95.315632466991403</v>
      </c>
      <c r="R218" s="18">
        <f>Q218*solar_capex_adj</f>
        <v>127.08750995598854</v>
      </c>
      <c r="S218" s="19">
        <v>7.7083392959406041</v>
      </c>
      <c r="T218" s="18">
        <f>R218+S218</f>
        <v>134.79584925192916</v>
      </c>
      <c r="U218" s="19">
        <v>28.0286329895963</v>
      </c>
      <c r="V218" s="19">
        <f>U218-X218</f>
        <v>23.231723657012601</v>
      </c>
      <c r="W218" s="18">
        <f>V218*wind_capex_adj</f>
        <v>38.719539428354338</v>
      </c>
      <c r="X218" s="19">
        <v>4.7969093325836987</v>
      </c>
      <c r="Y218" s="18">
        <f>W218+X218</f>
        <v>43.516448760938033</v>
      </c>
      <c r="Z218" s="19">
        <v>0</v>
      </c>
      <c r="AA218" s="19">
        <f>Z218-AC218-AD218</f>
        <v>0</v>
      </c>
      <c r="AB218" s="18">
        <f>AA218*hdgt_capex_adj</f>
        <v>0</v>
      </c>
      <c r="AC218" s="19">
        <v>0</v>
      </c>
      <c r="AD218" s="19">
        <v>0</v>
      </c>
      <c r="AE218" s="18">
        <f>AD218*fuel_adj</f>
        <v>0</v>
      </c>
      <c r="AF218" s="18">
        <f>AB218+AC218+AE218</f>
        <v>0</v>
      </c>
      <c r="AG218" s="19">
        <v>0</v>
      </c>
      <c r="AH218" s="19">
        <f>AG218-AJ218-AK218</f>
        <v>0</v>
      </c>
      <c r="AI218" s="18">
        <f>AH218*aero_capex_adj</f>
        <v>0</v>
      </c>
      <c r="AJ218" s="19">
        <v>0</v>
      </c>
      <c r="AK218" s="19">
        <v>0</v>
      </c>
      <c r="AL218" s="18">
        <f>AK218*fuel_adj</f>
        <v>0</v>
      </c>
      <c r="AM218" s="18">
        <f>AI218+AJ218+AL218</f>
        <v>0</v>
      </c>
      <c r="AN218" s="18">
        <f>IF(F218=0, 0, IF(F218=3, Z218, (Z218*F218*384+AG218*G218*32)/(F218*384+G218*32)))</f>
        <v>0</v>
      </c>
      <c r="AO218" s="18">
        <f>IF(F218=0, 0, IF(F218=3, AF218, (AF218*F218*384+AM218*G218*32)/(F218*384+G218*32)))</f>
        <v>0</v>
      </c>
      <c r="AP218" s="19">
        <v>77.490433073947301</v>
      </c>
      <c r="AQ218" s="19">
        <f>AP218-AS218</f>
        <v>63.141811314424302</v>
      </c>
      <c r="AR218" s="18">
        <f>AQ218*bess_capex_adj</f>
        <v>63.141811314424302</v>
      </c>
      <c r="AS218" s="19">
        <v>14.348621759522999</v>
      </c>
      <c r="AT218" s="18">
        <f>AR218+AS218</f>
        <v>77.490433073947301</v>
      </c>
      <c r="AU218" s="19">
        <v>5846.0565787308096</v>
      </c>
      <c r="AV218" s="19"/>
      <c r="AW218" s="19">
        <v>3217.3363906168602</v>
      </c>
      <c r="AX218" s="18">
        <f>AW218*solar_capex_adj</f>
        <v>4289.7818541558136</v>
      </c>
      <c r="AY218" s="19">
        <v>721.24187948691997</v>
      </c>
      <c r="AZ218" s="18">
        <f>AY218*wind_capex_adj</f>
        <v>1202.0697991448667</v>
      </c>
      <c r="BA218" s="19">
        <v>0</v>
      </c>
      <c r="BB218" s="18">
        <f>BA218*hdgt_capex_adj</f>
        <v>0</v>
      </c>
      <c r="BC218" s="19">
        <v>0</v>
      </c>
      <c r="BD218" s="18">
        <f>BC218*aero_capex_adj</f>
        <v>0</v>
      </c>
      <c r="BE218" s="19">
        <v>1907.4783086270299</v>
      </c>
      <c r="BF218" s="18">
        <f>BE218*bess_capex_adj</f>
        <v>1907.4783086270299</v>
      </c>
      <c r="BG218" s="8">
        <v>2883497414.0892601</v>
      </c>
      <c r="BH218" s="8">
        <v>2635394827.8469601</v>
      </c>
      <c r="BI218" s="8">
        <v>2196093144.9545002</v>
      </c>
      <c r="BJ218" s="8">
        <v>0</v>
      </c>
      <c r="BK218" s="8">
        <f>SUM(BG218:BJ218)/1000000</f>
        <v>7714.9853868907203</v>
      </c>
      <c r="BL218" s="8">
        <v>15.4566742484011</v>
      </c>
      <c r="BM218" s="10">
        <f>0.815*BJ218/(BK218*1000)</f>
        <v>0</v>
      </c>
      <c r="BN218" s="25">
        <v>3615.6799989286801</v>
      </c>
      <c r="BO218" s="8">
        <v>158</v>
      </c>
      <c r="BP218" s="8">
        <v>6080</v>
      </c>
      <c r="BQ218" s="25">
        <v>9223.8464000000004</v>
      </c>
      <c r="BR218" s="8">
        <v>1520</v>
      </c>
      <c r="BS218" s="8">
        <v>380</v>
      </c>
      <c r="BT218" s="8">
        <v>0.67822864250586101</v>
      </c>
    </row>
    <row r="219" spans="1:72" s="1" customFormat="1" hidden="1" x14ac:dyDescent="0.25">
      <c r="A219" s="1">
        <v>1134</v>
      </c>
      <c r="B219" s="22">
        <v>1236.12991416365</v>
      </c>
      <c r="C219" s="22">
        <v>1603.6</v>
      </c>
      <c r="D219" s="11">
        <v>3000</v>
      </c>
      <c r="E219" s="11">
        <v>12000</v>
      </c>
      <c r="F219" s="11">
        <v>0</v>
      </c>
      <c r="G219" s="11">
        <v>0</v>
      </c>
      <c r="H219" s="12">
        <f>SUM(BG219:BI219)/(BK219*1000000)</f>
        <v>1</v>
      </c>
      <c r="I219" s="13">
        <v>91.095890410958901</v>
      </c>
      <c r="J219" s="20">
        <v>69.0782985265175</v>
      </c>
      <c r="K219" s="18">
        <f>(P219*BG219+U219*BH219+AP219*BI219+AN219*BJ219)/(BK219*(1000000))</f>
        <v>69.202995410627139</v>
      </c>
      <c r="L219" s="18">
        <f>(T219*BG219+Y219*BH219+AT219*BI219+AO219*BJ219)/(BK219*(1000000))</f>
        <v>87.425615721949001</v>
      </c>
      <c r="M219" s="18">
        <f>L219/K219</f>
        <v>1.2633212652601957</v>
      </c>
      <c r="N219" s="18">
        <f>J219*M219</f>
        <v>87.268083496541607</v>
      </c>
      <c r="O219" s="13">
        <v>94.943471042236595</v>
      </c>
      <c r="P219" s="20">
        <v>89.749745420909704</v>
      </c>
      <c r="Q219" s="20">
        <f>P219-S219</f>
        <v>83.032809274111003</v>
      </c>
      <c r="R219" s="18">
        <f>Q219*solar_capex_adj</f>
        <v>110.71041236548133</v>
      </c>
      <c r="S219" s="20">
        <v>6.7169361467987017</v>
      </c>
      <c r="T219" s="18">
        <f>R219+S219</f>
        <v>117.42734851228003</v>
      </c>
      <c r="U219" s="20">
        <v>33.886933948512102</v>
      </c>
      <c r="V219" s="20">
        <f>U219-X219</f>
        <v>28.0860349038071</v>
      </c>
      <c r="W219" s="18">
        <f>V219*wind_capex_adj</f>
        <v>46.810058173011832</v>
      </c>
      <c r="X219" s="20">
        <v>5.8008990447050017</v>
      </c>
      <c r="Y219" s="18">
        <f>W219+X219</f>
        <v>52.61095721771683</v>
      </c>
      <c r="Z219" s="20">
        <v>0</v>
      </c>
      <c r="AA219" s="20">
        <f>Z219-AC219-AD219</f>
        <v>0</v>
      </c>
      <c r="AB219" s="18">
        <f>AA219*hdgt_capex_adj</f>
        <v>0</v>
      </c>
      <c r="AC219" s="20">
        <v>0</v>
      </c>
      <c r="AD219" s="20">
        <v>0</v>
      </c>
      <c r="AE219" s="18">
        <f>AD219*fuel_adj</f>
        <v>0</v>
      </c>
      <c r="AF219" s="18">
        <f>AB219+AC219+AE219</f>
        <v>0</v>
      </c>
      <c r="AG219" s="20">
        <v>0</v>
      </c>
      <c r="AH219" s="20">
        <f>AG219-AJ219-AK219</f>
        <v>0</v>
      </c>
      <c r="AI219" s="18">
        <f>AH219*aero_capex_adj</f>
        <v>0</v>
      </c>
      <c r="AJ219" s="20">
        <v>0</v>
      </c>
      <c r="AK219" s="20">
        <v>0</v>
      </c>
      <c r="AL219" s="18">
        <f>AK219*fuel_adj</f>
        <v>0</v>
      </c>
      <c r="AM219" s="18">
        <f>AI219+AJ219+AL219</f>
        <v>0</v>
      </c>
      <c r="AN219" s="18">
        <f>IF(F219=0, 0, IF(F219=3, Z219, (Z219*F219*384+AG219*G219*32)/(F219*384+G219*32)))</f>
        <v>0</v>
      </c>
      <c r="AO219" s="18">
        <f>IF(F219=0, 0, IF(F219=3, AF219, (AF219*F219*384+AM219*G219*32)/(F219*384+G219*32)))</f>
        <v>0</v>
      </c>
      <c r="AP219" s="20">
        <v>250.740532174919</v>
      </c>
      <c r="AQ219" s="20">
        <f>AP219-AS219</f>
        <v>202.96360530909999</v>
      </c>
      <c r="AR219" s="18">
        <f>AQ219*bess_capex_adj</f>
        <v>202.96360530909999</v>
      </c>
      <c r="AS219" s="20">
        <v>47.776926865819007</v>
      </c>
      <c r="AT219" s="18">
        <f>AR219+AS219</f>
        <v>250.740532174919</v>
      </c>
      <c r="AU219" s="20">
        <v>6273.75959253981</v>
      </c>
      <c r="AV219" s="20"/>
      <c r="AW219" s="20">
        <v>1484.49783972516</v>
      </c>
      <c r="AX219" s="18">
        <f>AW219*solar_capex_adj</f>
        <v>1979.3304529668799</v>
      </c>
      <c r="AY219" s="20">
        <v>1925.8014133521799</v>
      </c>
      <c r="AZ219" s="18">
        <f>AY219*wind_capex_adj</f>
        <v>3209.6690222536331</v>
      </c>
      <c r="BA219" s="20">
        <v>0</v>
      </c>
      <c r="BB219" s="18">
        <f>BA219*hdgt_capex_adj</f>
        <v>0</v>
      </c>
      <c r="BC219" s="20">
        <v>0</v>
      </c>
      <c r="BD219" s="18">
        <f>BC219*aero_capex_adj</f>
        <v>0</v>
      </c>
      <c r="BE219" s="20">
        <v>2863.4603394624501</v>
      </c>
      <c r="BF219" s="18">
        <f>BE219*bess_capex_adj</f>
        <v>2863.4603394624501</v>
      </c>
      <c r="BG219" s="11">
        <v>1538161407.1540699</v>
      </c>
      <c r="BH219" s="11">
        <v>5820639425.8280697</v>
      </c>
      <c r="BI219" s="11">
        <v>958247230.31778097</v>
      </c>
      <c r="BJ219" s="11">
        <v>0</v>
      </c>
      <c r="BK219" s="11">
        <f>SUM(BG219:BJ219)/1000000</f>
        <v>8317.0480632999206</v>
      </c>
      <c r="BL219" s="11">
        <v>16.776741577638699</v>
      </c>
      <c r="BM219" s="13">
        <f>0.815*BJ219/(BK219*1000)</f>
        <v>0</v>
      </c>
      <c r="BN219" s="22">
        <v>1668.7753841209301</v>
      </c>
      <c r="BO219" s="11">
        <v>422</v>
      </c>
      <c r="BP219" s="11">
        <v>9120</v>
      </c>
      <c r="BQ219" s="22">
        <v>13835.7696</v>
      </c>
      <c r="BR219" s="11">
        <v>2280</v>
      </c>
      <c r="BS219" s="11">
        <v>570</v>
      </c>
      <c r="BT219" s="11">
        <v>0.19945827594138199</v>
      </c>
    </row>
    <row r="220" spans="1:72" s="1" customFormat="1" hidden="1" x14ac:dyDescent="0.25">
      <c r="A220" s="1">
        <v>606</v>
      </c>
      <c r="B220" s="25">
        <v>1648.17321888487</v>
      </c>
      <c r="C220" s="25">
        <v>1801.19999999999</v>
      </c>
      <c r="D220" s="8">
        <v>2000</v>
      </c>
      <c r="E220" s="8">
        <v>8000</v>
      </c>
      <c r="F220" s="8">
        <v>0</v>
      </c>
      <c r="G220" s="8">
        <v>0</v>
      </c>
      <c r="H220" s="9">
        <f>SUM(BG220:BI220)/(BK220*1000000)</f>
        <v>1.0000000000000002</v>
      </c>
      <c r="I220" s="10">
        <v>94.794520547945197</v>
      </c>
      <c r="J220" s="19">
        <v>66.357381100192896</v>
      </c>
      <c r="K220" s="18">
        <f>(P220*BG220+U220*BH220+AP220*BI220+AN220*BJ220)/(BK220*(1000000))</f>
        <v>66.601098036446004</v>
      </c>
      <c r="L220" s="18">
        <f>(T220*BG220+Y220*BH220+AT220*BI220+AO220*BJ220)/(BK220*(1000000))</f>
        <v>87.668876717820666</v>
      </c>
      <c r="M220" s="18">
        <f>L220/K220</f>
        <v>1.3163277979267816</v>
      </c>
      <c r="N220" s="18">
        <f>J220*M220</f>
        <v>87.348065339805146</v>
      </c>
      <c r="O220" s="10">
        <v>96.9350160885067</v>
      </c>
      <c r="P220" s="19">
        <v>117.378721781181</v>
      </c>
      <c r="Q220" s="19">
        <f>P220-S220</f>
        <v>108.593523571605</v>
      </c>
      <c r="R220" s="18">
        <f>Q220*solar_capex_adj</f>
        <v>144.79136476214001</v>
      </c>
      <c r="S220" s="19">
        <v>8.7851982095759951</v>
      </c>
      <c r="T220" s="18">
        <f>R220+S220</f>
        <v>153.57656297171599</v>
      </c>
      <c r="U220" s="19">
        <v>36.776128083488402</v>
      </c>
      <c r="V220" s="19">
        <f>U220-X220</f>
        <v>30.4803311888579</v>
      </c>
      <c r="W220" s="18">
        <f>V220*wind_capex_adj</f>
        <v>50.800551981429834</v>
      </c>
      <c r="X220" s="19">
        <v>6.2957968946305023</v>
      </c>
      <c r="Y220" s="18">
        <f>W220+X220</f>
        <v>57.096348876060333</v>
      </c>
      <c r="Z220" s="19">
        <v>0</v>
      </c>
      <c r="AA220" s="19">
        <f>Z220-AC220-AD220</f>
        <v>0</v>
      </c>
      <c r="AB220" s="18">
        <f>AA220*hdgt_capex_adj</f>
        <v>0</v>
      </c>
      <c r="AC220" s="19">
        <v>0</v>
      </c>
      <c r="AD220" s="19">
        <v>0</v>
      </c>
      <c r="AE220" s="18">
        <f>AD220*fuel_adj</f>
        <v>0</v>
      </c>
      <c r="AF220" s="18">
        <f>AB220+AC220+AE220</f>
        <v>0</v>
      </c>
      <c r="AG220" s="19">
        <v>0</v>
      </c>
      <c r="AH220" s="19">
        <f>AG220-AJ220-AK220</f>
        <v>0</v>
      </c>
      <c r="AI220" s="18">
        <f>AH220*aero_capex_adj</f>
        <v>0</v>
      </c>
      <c r="AJ220" s="19">
        <v>0</v>
      </c>
      <c r="AK220" s="19">
        <v>0</v>
      </c>
      <c r="AL220" s="18">
        <f>AK220*fuel_adj</f>
        <v>0</v>
      </c>
      <c r="AM220" s="18">
        <f>AI220+AJ220+AL220</f>
        <v>0</v>
      </c>
      <c r="AN220" s="18">
        <f>IF(F220=0, 0, IF(F220=3, Z220, (Z220*F220*384+AG220*G220*32)/(F220*384+G220*32)))</f>
        <v>0</v>
      </c>
      <c r="AO220" s="18">
        <f>IF(F220=0, 0, IF(F220=3, AF220, (AF220*F220*384+AM220*G220*32)/(F220*384+G220*32)))</f>
        <v>0</v>
      </c>
      <c r="AP220" s="19">
        <v>177.31408256456999</v>
      </c>
      <c r="AQ220" s="19">
        <f>AP220-AS220</f>
        <v>143.31540371841899</v>
      </c>
      <c r="AR220" s="18">
        <f>AQ220*bess_capex_adj</f>
        <v>143.31540371841899</v>
      </c>
      <c r="AS220" s="19">
        <v>33.998678846150995</v>
      </c>
      <c r="AT220" s="18">
        <f>AR220+AS220</f>
        <v>177.31408256456999</v>
      </c>
      <c r="AU220" s="19">
        <v>6049.0004068211902</v>
      </c>
      <c r="AV220" s="19"/>
      <c r="AW220" s="19">
        <v>1979.2112698369699</v>
      </c>
      <c r="AX220" s="18">
        <f>AW220*solar_capex_adj</f>
        <v>2638.9483597826265</v>
      </c>
      <c r="AY220" s="19">
        <v>2162.9737083353102</v>
      </c>
      <c r="AZ220" s="18">
        <f>AY220*wind_capex_adj</f>
        <v>3604.9561805588505</v>
      </c>
      <c r="BA220" s="19">
        <v>0</v>
      </c>
      <c r="BB220" s="18">
        <f>BA220*hdgt_capex_adj</f>
        <v>0</v>
      </c>
      <c r="BC220" s="19">
        <v>0</v>
      </c>
      <c r="BD220" s="18">
        <f>BC220*aero_capex_adj</f>
        <v>0</v>
      </c>
      <c r="BE220" s="19">
        <v>1906.8154286489</v>
      </c>
      <c r="BF220" s="18">
        <f>BE220*bess_capex_adj</f>
        <v>1906.8154286489</v>
      </c>
      <c r="BG220" s="8">
        <v>1560603565.7037899</v>
      </c>
      <c r="BH220" s="8">
        <v>6023887239.6270103</v>
      </c>
      <c r="BI220" s="8">
        <v>907016604.02238095</v>
      </c>
      <c r="BJ220" s="8">
        <v>0</v>
      </c>
      <c r="BK220" s="8">
        <f>SUM(BG220:BJ220)/1000000</f>
        <v>8491.5074093531803</v>
      </c>
      <c r="BL220" s="8">
        <v>28.768512072012602</v>
      </c>
      <c r="BM220" s="10">
        <f>0.815*BJ220/(BK220*1000)</f>
        <v>0</v>
      </c>
      <c r="BN220" s="25">
        <v>2225.03384549457</v>
      </c>
      <c r="BO220" s="8">
        <v>474</v>
      </c>
      <c r="BP220" s="8">
        <v>6080</v>
      </c>
      <c r="BQ220" s="25">
        <v>9223.8464000000004</v>
      </c>
      <c r="BR220" s="8">
        <v>1520</v>
      </c>
      <c r="BS220" s="8">
        <v>380</v>
      </c>
      <c r="BT220" s="8">
        <v>0.28209643964891501</v>
      </c>
    </row>
    <row r="221" spans="1:72" s="1" customFormat="1" hidden="1" x14ac:dyDescent="0.25">
      <c r="A221" s="1">
        <v>622</v>
      </c>
      <c r="B221" s="25">
        <v>2678.2814806879101</v>
      </c>
      <c r="C221" s="25">
        <v>801.8</v>
      </c>
      <c r="D221" s="8">
        <v>2000</v>
      </c>
      <c r="E221" s="8">
        <v>8000</v>
      </c>
      <c r="F221" s="8">
        <v>0</v>
      </c>
      <c r="G221" s="8">
        <v>0</v>
      </c>
      <c r="H221" s="9">
        <f>SUM(BG221:BI221)/(BK221*1000000)</f>
        <v>1</v>
      </c>
      <c r="I221" s="10">
        <v>84.337899543378995</v>
      </c>
      <c r="J221" s="19">
        <v>69.534468878300402</v>
      </c>
      <c r="K221" s="18">
        <f>(P221*BG221+U221*BH221+AP221*BI221+AN221*BJ221)/(BK221*(1000000))</f>
        <v>69.722554478260165</v>
      </c>
      <c r="L221" s="18">
        <f>(T221*BG221+Y221*BH221+AT221*BI221+AO221*BJ221)/(BK221*(1000000))</f>
        <v>87.766428410709963</v>
      </c>
      <c r="M221" s="18">
        <f>L221/K221</f>
        <v>1.2587953649643742</v>
      </c>
      <c r="N221" s="18">
        <f>J221*M221</f>
        <v>87.52966712926407</v>
      </c>
      <c r="O221" s="10">
        <v>92.382403637465103</v>
      </c>
      <c r="P221" s="19">
        <v>113.18361214811701</v>
      </c>
      <c r="Q221" s="19">
        <f>P221-S221</f>
        <v>104.71192758850199</v>
      </c>
      <c r="R221" s="18">
        <f>Q221*solar_capex_adj</f>
        <v>139.61590345133598</v>
      </c>
      <c r="S221" s="19">
        <v>8.4716845596150137</v>
      </c>
      <c r="T221" s="18">
        <f>R221+S221</f>
        <v>148.08758801095098</v>
      </c>
      <c r="U221" s="19">
        <v>28.021608144981901</v>
      </c>
      <c r="V221" s="19">
        <f>U221-X221</f>
        <v>23.224281434924801</v>
      </c>
      <c r="W221" s="18">
        <f>V221*wind_capex_adj</f>
        <v>38.707135724874668</v>
      </c>
      <c r="X221" s="19">
        <v>4.7973267100570993</v>
      </c>
      <c r="Y221" s="18">
        <f>W221+X221</f>
        <v>43.504462434931767</v>
      </c>
      <c r="Z221" s="19">
        <v>0</v>
      </c>
      <c r="AA221" s="19">
        <f>Z221-AC221-AD221</f>
        <v>0</v>
      </c>
      <c r="AB221" s="18">
        <f>AA221*hdgt_capex_adj</f>
        <v>0</v>
      </c>
      <c r="AC221" s="19">
        <v>0</v>
      </c>
      <c r="AD221" s="19">
        <v>0</v>
      </c>
      <c r="AE221" s="18">
        <f>AD221*fuel_adj</f>
        <v>0</v>
      </c>
      <c r="AF221" s="18">
        <f>AB221+AC221+AE221</f>
        <v>0</v>
      </c>
      <c r="AG221" s="19">
        <v>0</v>
      </c>
      <c r="AH221" s="19">
        <f>AG221-AJ221-AK221</f>
        <v>0</v>
      </c>
      <c r="AI221" s="18">
        <f>AH221*aero_capex_adj</f>
        <v>0</v>
      </c>
      <c r="AJ221" s="19">
        <v>0</v>
      </c>
      <c r="AK221" s="19">
        <v>0</v>
      </c>
      <c r="AL221" s="18">
        <f>AK221*fuel_adj</f>
        <v>0</v>
      </c>
      <c r="AM221" s="18">
        <f>AI221+AJ221+AL221</f>
        <v>0</v>
      </c>
      <c r="AN221" s="18">
        <f>IF(F221=0, 0, IF(F221=3, Z221, (Z221*F221*384+AG221*G221*32)/(F221*384+G221*32)))</f>
        <v>0</v>
      </c>
      <c r="AO221" s="18">
        <f>IF(F221=0, 0, IF(F221=3, AF221, (AF221*F221*384+AM221*G221*32)/(F221*384+G221*32)))</f>
        <v>0</v>
      </c>
      <c r="AP221" s="19">
        <v>86.520551092629702</v>
      </c>
      <c r="AQ221" s="19">
        <f>AP221-AS221</f>
        <v>70.520409441088901</v>
      </c>
      <c r="AR221" s="18">
        <f>AQ221*bess_capex_adj</f>
        <v>70.520409441088901</v>
      </c>
      <c r="AS221" s="19">
        <v>16.000141651540801</v>
      </c>
      <c r="AT221" s="18">
        <f>AR221+AS221</f>
        <v>86.520551092629702</v>
      </c>
      <c r="AU221" s="19">
        <v>6085.5123751008796</v>
      </c>
      <c r="AV221" s="19"/>
      <c r="AW221" s="19">
        <v>3216.02589995873</v>
      </c>
      <c r="AX221" s="18">
        <f>AW221*solar_capex_adj</f>
        <v>4288.0345332783063</v>
      </c>
      <c r="AY221" s="19">
        <v>962.78512366243103</v>
      </c>
      <c r="AZ221" s="18">
        <f>AY221*wind_capex_adj</f>
        <v>1604.6418727707185</v>
      </c>
      <c r="BA221" s="19">
        <v>0</v>
      </c>
      <c r="BB221" s="18">
        <f>BA221*hdgt_capex_adj</f>
        <v>0</v>
      </c>
      <c r="BC221" s="19">
        <v>0</v>
      </c>
      <c r="BD221" s="18">
        <f>BC221*aero_capex_adj</f>
        <v>0</v>
      </c>
      <c r="BE221" s="19">
        <v>1906.70135147971</v>
      </c>
      <c r="BF221" s="18">
        <f>BE221*bess_capex_adj</f>
        <v>1906.70135147971</v>
      </c>
      <c r="BG221" s="8">
        <v>2622544818.1910501</v>
      </c>
      <c r="BH221" s="8">
        <v>3519143854.9854698</v>
      </c>
      <c r="BI221" s="8">
        <v>1951009885.46542</v>
      </c>
      <c r="BJ221" s="8">
        <v>0</v>
      </c>
      <c r="BK221" s="8">
        <f>SUM(BG221:BJ221)/1000000</f>
        <v>8092.6985586419396</v>
      </c>
      <c r="BL221" s="8">
        <v>19.382463550660599</v>
      </c>
      <c r="BM221" s="10">
        <f>0.815*BJ221/(BK221*1000)</f>
        <v>0</v>
      </c>
      <c r="BN221" s="25">
        <v>3615.6799989286801</v>
      </c>
      <c r="BO221" s="8">
        <v>211</v>
      </c>
      <c r="BP221" s="8">
        <v>6080</v>
      </c>
      <c r="BQ221" s="25">
        <v>9223.8464000000004</v>
      </c>
      <c r="BR221" s="8">
        <v>1520</v>
      </c>
      <c r="BS221" s="8">
        <v>380</v>
      </c>
      <c r="BT221" s="8">
        <v>0.60307676562874601</v>
      </c>
    </row>
    <row r="222" spans="1:72" s="1" customFormat="1" hidden="1" x14ac:dyDescent="0.25">
      <c r="A222" s="1">
        <v>1158</v>
      </c>
      <c r="B222" s="22">
        <v>1442.15156652426</v>
      </c>
      <c r="C222" s="22">
        <v>801.8</v>
      </c>
      <c r="D222" s="11">
        <v>3000</v>
      </c>
      <c r="E222" s="11">
        <v>12000</v>
      </c>
      <c r="F222" s="11">
        <v>0</v>
      </c>
      <c r="G222" s="11">
        <v>0</v>
      </c>
      <c r="H222" s="12">
        <f>SUM(BG222:BI222)/(BK222*1000000)</f>
        <v>1</v>
      </c>
      <c r="I222" s="13">
        <v>58.150684931506802</v>
      </c>
      <c r="J222" s="20">
        <v>73.095223333977998</v>
      </c>
      <c r="K222" s="18">
        <f>(P222*BG222+U222*BH222+AP222*BI222+AN222*BJ222)/(BK222*(1000000))</f>
        <v>75.267037512065926</v>
      </c>
      <c r="L222" s="18">
        <f>(T222*BG222+Y222*BH222+AT222*BI222+AO222*BJ222)/(BK222*(1000000))</f>
        <v>90.233853306487035</v>
      </c>
      <c r="M222" s="18">
        <f>L222/K222</f>
        <v>1.1988495401060764</v>
      </c>
      <c r="N222" s="18">
        <f>J222*M222</f>
        <v>87.630174877890468</v>
      </c>
      <c r="O222" s="13">
        <v>79.470199045222301</v>
      </c>
      <c r="P222" s="20">
        <v>69.3895037679316</v>
      </c>
      <c r="Q222" s="20">
        <f>P222-S222</f>
        <v>64.202874370208804</v>
      </c>
      <c r="R222" s="18">
        <f>Q222*solar_capex_adj</f>
        <v>85.603832493611733</v>
      </c>
      <c r="S222" s="20">
        <v>5.1866293977227969</v>
      </c>
      <c r="T222" s="18">
        <f>R222+S222</f>
        <v>90.79046189133453</v>
      </c>
      <c r="U222" s="20">
        <v>28.0703379795135</v>
      </c>
      <c r="V222" s="20">
        <f>U222-X222</f>
        <v>23.270561657068001</v>
      </c>
      <c r="W222" s="18">
        <f>V222*wind_capex_adj</f>
        <v>38.78426942844667</v>
      </c>
      <c r="X222" s="20">
        <v>4.7997763224454992</v>
      </c>
      <c r="Y222" s="18">
        <f>W222+X222</f>
        <v>43.584045750892173</v>
      </c>
      <c r="Z222" s="20">
        <v>0</v>
      </c>
      <c r="AA222" s="20">
        <f>Z222-AC222-AD222</f>
        <v>0</v>
      </c>
      <c r="AB222" s="18">
        <f>AA222*hdgt_capex_adj</f>
        <v>0</v>
      </c>
      <c r="AC222" s="20">
        <v>0</v>
      </c>
      <c r="AD222" s="20">
        <v>0</v>
      </c>
      <c r="AE222" s="18">
        <f>AD222*fuel_adj</f>
        <v>0</v>
      </c>
      <c r="AF222" s="18">
        <f>AB222+AC222+AE222</f>
        <v>0</v>
      </c>
      <c r="AG222" s="20">
        <v>0</v>
      </c>
      <c r="AH222" s="20">
        <f>AG222-AJ222-AK222</f>
        <v>0</v>
      </c>
      <c r="AI222" s="18">
        <f>AH222*aero_capex_adj</f>
        <v>0</v>
      </c>
      <c r="AJ222" s="20">
        <v>0</v>
      </c>
      <c r="AK222" s="20">
        <v>0</v>
      </c>
      <c r="AL222" s="18">
        <f>AK222*fuel_adj</f>
        <v>0</v>
      </c>
      <c r="AM222" s="18">
        <f>AI222+AJ222+AL222</f>
        <v>0</v>
      </c>
      <c r="AN222" s="18">
        <f>IF(F222=0, 0, IF(F222=3, Z222, (Z222*F222*384+AG222*G222*32)/(F222*384+G222*32)))</f>
        <v>0</v>
      </c>
      <c r="AO222" s="18">
        <f>IF(F222=0, 0, IF(F222=3, AF222, (AF222*F222*384+AM222*G222*32)/(F222*384+G222*32)))</f>
        <v>0</v>
      </c>
      <c r="AP222" s="20">
        <v>234.89677465794099</v>
      </c>
      <c r="AQ222" s="20">
        <f>AP222-AS222</f>
        <v>190.66052233835899</v>
      </c>
      <c r="AR222" s="18">
        <f>AQ222*bess_capex_adj</f>
        <v>190.66052233835899</v>
      </c>
      <c r="AS222" s="20">
        <v>44.236252319582007</v>
      </c>
      <c r="AT222" s="18">
        <f>AR222+AS222</f>
        <v>234.89677465794099</v>
      </c>
      <c r="AU222" s="20">
        <v>5565.8408982942401</v>
      </c>
      <c r="AV222" s="20"/>
      <c r="AW222" s="20">
        <v>1734.27155983584</v>
      </c>
      <c r="AX222" s="18">
        <f>AW222*solar_capex_adj</f>
        <v>2312.36207978112</v>
      </c>
      <c r="AY222" s="20">
        <v>964.21136928604699</v>
      </c>
      <c r="AZ222" s="18">
        <f>AY222*wind_capex_adj</f>
        <v>1607.0189488100784</v>
      </c>
      <c r="BA222" s="20">
        <v>0</v>
      </c>
      <c r="BB222" s="18">
        <f>BA222*hdgt_capex_adj</f>
        <v>0</v>
      </c>
      <c r="BC222" s="20">
        <v>0</v>
      </c>
      <c r="BD222" s="18">
        <f>BC222*aero_capex_adj</f>
        <v>0</v>
      </c>
      <c r="BE222" s="20">
        <v>2867.3579691723498</v>
      </c>
      <c r="BF222" s="18">
        <f>BE222*bess_capex_adj</f>
        <v>2867.3579691723498</v>
      </c>
      <c r="BG222" s="11">
        <v>2318781636.9152598</v>
      </c>
      <c r="BH222" s="11">
        <v>3517449137.6036401</v>
      </c>
      <c r="BI222" s="11">
        <v>1125358661.8425701</v>
      </c>
      <c r="BJ222" s="11">
        <v>0</v>
      </c>
      <c r="BK222" s="11">
        <f>SUM(BG222:BJ222)/1000000</f>
        <v>6961.5894363614698</v>
      </c>
      <c r="BL222" s="11">
        <v>0.66795691287514403</v>
      </c>
      <c r="BM222" s="13">
        <f>0.815*BJ222/(BK222*1000)</f>
        <v>0</v>
      </c>
      <c r="BN222" s="22">
        <v>1946.90461480775</v>
      </c>
      <c r="BO222" s="11">
        <v>211</v>
      </c>
      <c r="BP222" s="11">
        <v>9120</v>
      </c>
      <c r="BQ222" s="22">
        <v>13835.7696</v>
      </c>
      <c r="BR222" s="11">
        <v>2280</v>
      </c>
      <c r="BS222" s="11">
        <v>570</v>
      </c>
      <c r="BT222" s="11">
        <v>0.23189123626108599</v>
      </c>
    </row>
    <row r="223" spans="1:72" s="1" customFormat="1" hidden="1" x14ac:dyDescent="0.25">
      <c r="A223" s="1">
        <v>1159</v>
      </c>
      <c r="B223" s="22">
        <v>1648.17321888487</v>
      </c>
      <c r="C223" s="22">
        <v>801.8</v>
      </c>
      <c r="D223" s="11">
        <v>3000</v>
      </c>
      <c r="E223" s="11">
        <v>12000</v>
      </c>
      <c r="F223" s="11">
        <v>0</v>
      </c>
      <c r="G223" s="11">
        <v>0</v>
      </c>
      <c r="H223" s="12">
        <f>SUM(BG223:BI223)/(BK223*1000000)</f>
        <v>1</v>
      </c>
      <c r="I223" s="13">
        <v>66.472602739726</v>
      </c>
      <c r="J223" s="20">
        <v>73.021435629888401</v>
      </c>
      <c r="K223" s="18">
        <f>(P223*BG223+U223*BH223+AP223*BI223+AN223*BJ223)/(BK223*(1000000))</f>
        <v>74.476571878150779</v>
      </c>
      <c r="L223" s="18">
        <f>(T223*BG223+Y223*BH223+AT223*BI223+AO223*BJ223)/(BK223*(1000000))</f>
        <v>89.639253721390332</v>
      </c>
      <c r="M223" s="18">
        <f>L223/K223</f>
        <v>1.2035899540065678</v>
      </c>
      <c r="N223" s="18">
        <f>J223*M223</f>
        <v>87.887866351270929</v>
      </c>
      <c r="O223" s="13">
        <v>83.670902159729806</v>
      </c>
      <c r="P223" s="20">
        <v>76.587512470451799</v>
      </c>
      <c r="Q223" s="20">
        <f>P223-S223</f>
        <v>70.860133610633795</v>
      </c>
      <c r="R223" s="18">
        <f>Q223*solar_capex_adj</f>
        <v>94.480178147511722</v>
      </c>
      <c r="S223" s="20">
        <v>5.7273788598180033</v>
      </c>
      <c r="T223" s="18">
        <f>R223+S223</f>
        <v>100.20755700732973</v>
      </c>
      <c r="U223" s="20">
        <v>28.053840079887902</v>
      </c>
      <c r="V223" s="20">
        <f>U223-X223</f>
        <v>23.254840622694299</v>
      </c>
      <c r="W223" s="18">
        <f>V223*wind_capex_adj</f>
        <v>38.7580677044905</v>
      </c>
      <c r="X223" s="20">
        <v>4.7989994571936023</v>
      </c>
      <c r="Y223" s="18">
        <f>W223+X223</f>
        <v>43.557067161684103</v>
      </c>
      <c r="Z223" s="20">
        <v>0</v>
      </c>
      <c r="AA223" s="20">
        <f>Z223-AC223-AD223</f>
        <v>0</v>
      </c>
      <c r="AB223" s="18">
        <f>AA223*hdgt_capex_adj</f>
        <v>0</v>
      </c>
      <c r="AC223" s="20">
        <v>0</v>
      </c>
      <c r="AD223" s="20">
        <v>0</v>
      </c>
      <c r="AE223" s="18">
        <f>AD223*fuel_adj</f>
        <v>0</v>
      </c>
      <c r="AF223" s="18">
        <f>AB223+AC223+AE223</f>
        <v>0</v>
      </c>
      <c r="AG223" s="20">
        <v>0</v>
      </c>
      <c r="AH223" s="20">
        <f>AG223-AJ223-AK223</f>
        <v>0</v>
      </c>
      <c r="AI223" s="18">
        <f>AH223*aero_capex_adj</f>
        <v>0</v>
      </c>
      <c r="AJ223" s="20">
        <v>0</v>
      </c>
      <c r="AK223" s="20">
        <v>0</v>
      </c>
      <c r="AL223" s="18">
        <f>AK223*fuel_adj</f>
        <v>0</v>
      </c>
      <c r="AM223" s="18">
        <f>AI223+AJ223+AL223</f>
        <v>0</v>
      </c>
      <c r="AN223" s="18">
        <f>IF(F223=0, 0, IF(F223=3, Z223, (Z223*F223*384+AG223*G223*32)/(F223*384+G223*32)))</f>
        <v>0</v>
      </c>
      <c r="AO223" s="18">
        <f>IF(F223=0, 0, IF(F223=3, AF223, (AF223*F223*384+AM223*G223*32)/(F223*384+G223*32)))</f>
        <v>0</v>
      </c>
      <c r="AP223" s="20">
        <v>186.28023541701501</v>
      </c>
      <c r="AQ223" s="20">
        <f>AP223-AS223</f>
        <v>151.77161487289999</v>
      </c>
      <c r="AR223" s="18">
        <f>AQ223*bess_capex_adj</f>
        <v>151.77161487289999</v>
      </c>
      <c r="AS223" s="20">
        <v>34.508620544115018</v>
      </c>
      <c r="AT223" s="18">
        <f>AR223+AS223</f>
        <v>186.28023541701501</v>
      </c>
      <c r="AU223" s="20">
        <v>5810.6069260559698</v>
      </c>
      <c r="AV223" s="20"/>
      <c r="AW223" s="20">
        <v>1981.00626613299</v>
      </c>
      <c r="AX223" s="18">
        <f>AW223*solar_capex_adj</f>
        <v>2641.3416881773201</v>
      </c>
      <c r="AY223" s="20">
        <v>963.71595290214702</v>
      </c>
      <c r="AZ223" s="18">
        <f>AY223*wind_capex_adj</f>
        <v>1606.1932548369118</v>
      </c>
      <c r="BA223" s="20">
        <v>0</v>
      </c>
      <c r="BB223" s="18">
        <f>BA223*hdgt_capex_adj</f>
        <v>0</v>
      </c>
      <c r="BC223" s="20">
        <v>0</v>
      </c>
      <c r="BD223" s="18">
        <f>BC223*aero_capex_adj</f>
        <v>0</v>
      </c>
      <c r="BE223" s="20">
        <v>2865.8847070208299</v>
      </c>
      <c r="BF223" s="18">
        <f>BE223*bess_capex_adj</f>
        <v>2865.8847070208299</v>
      </c>
      <c r="BG223" s="11">
        <v>2396087355.3243299</v>
      </c>
      <c r="BH223" s="11">
        <v>3517994236.1870699</v>
      </c>
      <c r="BI223" s="11">
        <v>1415489437.6809199</v>
      </c>
      <c r="BJ223" s="11">
        <v>0</v>
      </c>
      <c r="BK223" s="11">
        <f>SUM(BG223:BJ223)/1000000</f>
        <v>7329.5710291923197</v>
      </c>
      <c r="BL223" s="11">
        <v>2.2151975240545601</v>
      </c>
      <c r="BM223" s="13">
        <f>0.815*BJ223/(BK223*1000)</f>
        <v>0</v>
      </c>
      <c r="BN223" s="22">
        <v>2225.03384549457</v>
      </c>
      <c r="BO223" s="11">
        <v>211</v>
      </c>
      <c r="BP223" s="11">
        <v>9120</v>
      </c>
      <c r="BQ223" s="22">
        <v>13835.7696</v>
      </c>
      <c r="BR223" s="11">
        <v>2280</v>
      </c>
      <c r="BS223" s="11">
        <v>570</v>
      </c>
      <c r="BT223" s="11">
        <v>0.29173785764086202</v>
      </c>
    </row>
    <row r="224" spans="1:72" s="1" customFormat="1" hidden="1" x14ac:dyDescent="0.25">
      <c r="A224" s="1">
        <v>1089</v>
      </c>
      <c r="B224" s="22">
        <v>618.06495708182604</v>
      </c>
      <c r="C224" s="22">
        <v>1003.19999999999</v>
      </c>
      <c r="D224" s="11">
        <v>3000</v>
      </c>
      <c r="E224" s="11">
        <v>12000</v>
      </c>
      <c r="F224" s="11">
        <v>0</v>
      </c>
      <c r="G224" s="11">
        <v>0</v>
      </c>
      <c r="H224" s="12">
        <f>SUM(BG224:BI224)/(BK224*1000000)</f>
        <v>1</v>
      </c>
      <c r="I224" s="13">
        <v>23.687214611872101</v>
      </c>
      <c r="J224" s="20">
        <v>73.244586520609005</v>
      </c>
      <c r="K224" s="18">
        <f>(P224*BG224+U224*BH224+AP224*BI224+AN224*BJ224)/(BK224*(1000000))</f>
        <v>76.204604663687277</v>
      </c>
      <c r="L224" s="18">
        <f>(T224*BG224+Y224*BH224+AT224*BI224+AO224*BJ224)/(BK224*(1000000))</f>
        <v>91.458997410040396</v>
      </c>
      <c r="M224" s="18">
        <f>L224/K224</f>
        <v>1.2001767847714073</v>
      </c>
      <c r="N224" s="18">
        <f>J224*M224</f>
        <v>87.90645235221568</v>
      </c>
      <c r="O224" s="13">
        <v>67.496081955881195</v>
      </c>
      <c r="P224" s="20">
        <v>54.383673903927203</v>
      </c>
      <c r="Q224" s="20">
        <f>P224-S224</f>
        <v>50.325948212042</v>
      </c>
      <c r="R224" s="18">
        <f>Q224*solar_capex_adj</f>
        <v>67.101264282722667</v>
      </c>
      <c r="S224" s="20">
        <v>4.0577256918852029</v>
      </c>
      <c r="T224" s="18">
        <f>R224+S224</f>
        <v>71.158989974607863</v>
      </c>
      <c r="U224" s="20">
        <v>28.190773138688801</v>
      </c>
      <c r="V224" s="20">
        <f>U224-X224</f>
        <v>23.378128012950398</v>
      </c>
      <c r="W224" s="18">
        <f>V224*wind_capex_adj</f>
        <v>38.963546688250666</v>
      </c>
      <c r="X224" s="20">
        <v>4.8126451257384026</v>
      </c>
      <c r="Y224" s="18">
        <f>W224+X224</f>
        <v>43.776191813989072</v>
      </c>
      <c r="Z224" s="20">
        <v>0</v>
      </c>
      <c r="AA224" s="20">
        <f>Z224-AC224-AD224</f>
        <v>0</v>
      </c>
      <c r="AB224" s="18">
        <f>AA224*hdgt_capex_adj</f>
        <v>0</v>
      </c>
      <c r="AC224" s="20">
        <v>0</v>
      </c>
      <c r="AD224" s="20">
        <v>0</v>
      </c>
      <c r="AE224" s="18">
        <f>AD224*fuel_adj</f>
        <v>0</v>
      </c>
      <c r="AF224" s="18">
        <f>AB224+AC224+AE224</f>
        <v>0</v>
      </c>
      <c r="AG224" s="20">
        <v>0</v>
      </c>
      <c r="AH224" s="20">
        <f>AG224-AJ224-AK224</f>
        <v>0</v>
      </c>
      <c r="AI224" s="18">
        <f>AH224*aero_capex_adj</f>
        <v>0</v>
      </c>
      <c r="AJ224" s="20">
        <v>0</v>
      </c>
      <c r="AK224" s="20">
        <v>0</v>
      </c>
      <c r="AL224" s="18">
        <f>AK224*fuel_adj</f>
        <v>0</v>
      </c>
      <c r="AM224" s="18">
        <f>AI224+AJ224+AL224</f>
        <v>0</v>
      </c>
      <c r="AN224" s="18">
        <f>IF(F224=0, 0, IF(F224=3, Z224, (Z224*F224*384+AG224*G224*32)/(F224*384+G224*32)))</f>
        <v>0</v>
      </c>
      <c r="AO224" s="18">
        <f>IF(F224=0, 0, IF(F224=3, AF224, (AF224*F224*384+AM224*G224*32)/(F224*384+G224*32)))</f>
        <v>0</v>
      </c>
      <c r="AP224" s="20">
        <v>1140.0001690015099</v>
      </c>
      <c r="AQ224" s="20">
        <f>AP224-AS224</f>
        <v>920.22572854701696</v>
      </c>
      <c r="AR224" s="18">
        <f>AQ224*bess_capex_adj</f>
        <v>920.22572854701696</v>
      </c>
      <c r="AS224" s="20">
        <v>219.77444045449295</v>
      </c>
      <c r="AT224" s="18">
        <f>AR224+AS224</f>
        <v>1140.0001690015099</v>
      </c>
      <c r="AU224" s="20">
        <v>4826.3501172348097</v>
      </c>
      <c r="AV224" s="20"/>
      <c r="AW224" s="20">
        <v>744.69826817350599</v>
      </c>
      <c r="AX224" s="18">
        <f>AW224*solar_capex_adj</f>
        <v>992.93102423134133</v>
      </c>
      <c r="AY224" s="20">
        <v>1208.7423725800199</v>
      </c>
      <c r="AZ224" s="18">
        <f>AY224*wind_capex_adj</f>
        <v>2014.5706209667001</v>
      </c>
      <c r="BA224" s="20">
        <v>0</v>
      </c>
      <c r="BB224" s="18">
        <f>BA224*hdgt_capex_adj</f>
        <v>0</v>
      </c>
      <c r="BC224" s="20">
        <v>0</v>
      </c>
      <c r="BD224" s="18">
        <f>BC224*aero_capex_adj</f>
        <v>0</v>
      </c>
      <c r="BE224" s="20">
        <v>2872.9094764812799</v>
      </c>
      <c r="BF224" s="18">
        <f>BE224*bess_capex_adj</f>
        <v>2872.9094764812799</v>
      </c>
      <c r="BG224" s="11">
        <v>1298808037.1296</v>
      </c>
      <c r="BH224" s="11">
        <v>4389107201.6426897</v>
      </c>
      <c r="BI224" s="11">
        <v>224741540.562893</v>
      </c>
      <c r="BJ224" s="11">
        <v>0</v>
      </c>
      <c r="BK224" s="11">
        <f>SUM(BG224:BJ224)/1000000</f>
        <v>5912.6567793351824</v>
      </c>
      <c r="BL224" s="11">
        <v>3.9094806278676897E-2</v>
      </c>
      <c r="BM224" s="13">
        <f>0.815*BJ224/(BK224*1000)</f>
        <v>0</v>
      </c>
      <c r="BN224" s="22">
        <v>834.38769206046595</v>
      </c>
      <c r="BO224" s="11">
        <v>264</v>
      </c>
      <c r="BP224" s="11">
        <v>9120</v>
      </c>
      <c r="BQ224" s="22">
        <v>13835.7696</v>
      </c>
      <c r="BR224" s="11">
        <v>2280</v>
      </c>
      <c r="BS224" s="11">
        <v>570</v>
      </c>
      <c r="BT224" s="11">
        <v>4.6412975096572898E-2</v>
      </c>
    </row>
    <row r="225" spans="1:72" s="1" customFormat="1" hidden="1" x14ac:dyDescent="0.25">
      <c r="A225" s="1">
        <v>1095</v>
      </c>
      <c r="B225" s="22">
        <v>1854.19487124548</v>
      </c>
      <c r="C225" s="22">
        <v>1003.19999999999</v>
      </c>
      <c r="D225" s="11">
        <v>3000</v>
      </c>
      <c r="E225" s="11">
        <v>12000</v>
      </c>
      <c r="F225" s="11">
        <v>0</v>
      </c>
      <c r="G225" s="11">
        <v>0</v>
      </c>
      <c r="H225" s="12">
        <f>SUM(BG225:BI225)/(BK225*1000000)</f>
        <v>1</v>
      </c>
      <c r="I225" s="13">
        <v>82.625570776255699</v>
      </c>
      <c r="J225" s="20">
        <v>71.836840502198498</v>
      </c>
      <c r="K225" s="18">
        <f>(P225*BG225+U225*BH225+AP225*BI225+AN225*BJ225)/(BK225*(1000000))</f>
        <v>72.517308059970532</v>
      </c>
      <c r="L225" s="18">
        <f>(T225*BG225+Y225*BH225+AT225*BI225+AO225*BJ225)/(BK225*(1000000))</f>
        <v>88.830389271158211</v>
      </c>
      <c r="M225" s="18">
        <f>L225/K225</f>
        <v>1.2249543129441187</v>
      </c>
      <c r="N225" s="18">
        <f>J225*M225</f>
        <v>87.996847601446802</v>
      </c>
      <c r="O225" s="13">
        <v>92.166748929340599</v>
      </c>
      <c r="P225" s="20">
        <v>93.431441114047004</v>
      </c>
      <c r="Q225" s="20">
        <f>P225-S225</f>
        <v>86.438737949932502</v>
      </c>
      <c r="R225" s="18">
        <f>Q225*solar_capex_adj</f>
        <v>115.25165059990999</v>
      </c>
      <c r="S225" s="20">
        <v>6.9927031641145021</v>
      </c>
      <c r="T225" s="18">
        <f>R225+S225</f>
        <v>122.2443537640245</v>
      </c>
      <c r="U225" s="20">
        <v>28.036841505656199</v>
      </c>
      <c r="V225" s="20">
        <f>U225-X225</f>
        <v>23.2372452530979</v>
      </c>
      <c r="W225" s="18">
        <f>V225*wind_capex_adj</f>
        <v>38.728742088496503</v>
      </c>
      <c r="X225" s="20">
        <v>4.7995962525582989</v>
      </c>
      <c r="Y225" s="18">
        <f>W225+X225</f>
        <v>43.528338341054805</v>
      </c>
      <c r="Z225" s="20">
        <v>0</v>
      </c>
      <c r="AA225" s="20">
        <f>Z225-AC225-AD225</f>
        <v>0</v>
      </c>
      <c r="AB225" s="18">
        <f>AA225*hdgt_capex_adj</f>
        <v>0</v>
      </c>
      <c r="AC225" s="20">
        <v>0</v>
      </c>
      <c r="AD225" s="20">
        <v>0</v>
      </c>
      <c r="AE225" s="18">
        <f>AD225*fuel_adj</f>
        <v>0</v>
      </c>
      <c r="AF225" s="18">
        <f>AB225+AC225+AE225</f>
        <v>0</v>
      </c>
      <c r="AG225" s="20">
        <v>0</v>
      </c>
      <c r="AH225" s="20">
        <f>AG225-AJ225-AK225</f>
        <v>0</v>
      </c>
      <c r="AI225" s="18">
        <f>AH225*aero_capex_adj</f>
        <v>0</v>
      </c>
      <c r="AJ225" s="20">
        <v>0</v>
      </c>
      <c r="AK225" s="20">
        <v>0</v>
      </c>
      <c r="AL225" s="18">
        <f>AK225*fuel_adj</f>
        <v>0</v>
      </c>
      <c r="AM225" s="18">
        <f>AI225+AJ225+AL225</f>
        <v>0</v>
      </c>
      <c r="AN225" s="18">
        <f>IF(F225=0, 0, IF(F225=3, Z225, (Z225*F225*384+AG225*G225*32)/(F225*384+G225*32)))</f>
        <v>0</v>
      </c>
      <c r="AO225" s="18">
        <f>IF(F225=0, 0, IF(F225=3, AF225, (AF225*F225*384+AM225*G225*32)/(F225*384+G225*32)))</f>
        <v>0</v>
      </c>
      <c r="AP225" s="20">
        <v>174.47316761234899</v>
      </c>
      <c r="AQ225" s="20">
        <f>AP225-AS225</f>
        <v>142.301556702619</v>
      </c>
      <c r="AR225" s="18">
        <f>AQ225*bess_capex_adj</f>
        <v>142.301556702619</v>
      </c>
      <c r="AS225" s="20">
        <v>32.171610909729992</v>
      </c>
      <c r="AT225" s="18">
        <f>AR225+AS225</f>
        <v>174.47316761234899</v>
      </c>
      <c r="AU225" s="20">
        <v>6294.7537214894501</v>
      </c>
      <c r="AV225" s="20"/>
      <c r="AW225" s="20">
        <v>2226.6688890917098</v>
      </c>
      <c r="AX225" s="18">
        <f>AW225*solar_capex_adj</f>
        <v>2968.8918521222795</v>
      </c>
      <c r="AY225" s="20">
        <v>1204.7246296374101</v>
      </c>
      <c r="AZ225" s="18">
        <f>AY225*wind_capex_adj</f>
        <v>2007.8743827290168</v>
      </c>
      <c r="BA225" s="20">
        <v>0</v>
      </c>
      <c r="BB225" s="18">
        <f>BA225*hdgt_capex_adj</f>
        <v>0</v>
      </c>
      <c r="BC225" s="20">
        <v>0</v>
      </c>
      <c r="BD225" s="18">
        <f>BC225*aero_capex_adj</f>
        <v>0</v>
      </c>
      <c r="BE225" s="20">
        <v>2863.3602027603101</v>
      </c>
      <c r="BF225" s="18">
        <f>BE225*bess_capex_adj</f>
        <v>2863.3602027603101</v>
      </c>
      <c r="BG225" s="11">
        <v>2204861898.69835</v>
      </c>
      <c r="BH225" s="11">
        <v>4401135672.7083101</v>
      </c>
      <c r="BI225" s="11">
        <v>1467809634.80357</v>
      </c>
      <c r="BJ225" s="11">
        <v>0</v>
      </c>
      <c r="BK225" s="11">
        <f>SUM(BG225:BJ225)/1000000</f>
        <v>8073.8072062102301</v>
      </c>
      <c r="BL225" s="11">
        <v>9.17369725209916</v>
      </c>
      <c r="BM225" s="13">
        <f>0.815*BJ225/(BK225*1000)</f>
        <v>0</v>
      </c>
      <c r="BN225" s="22">
        <v>2503.1630761813899</v>
      </c>
      <c r="BO225" s="11">
        <v>264</v>
      </c>
      <c r="BP225" s="11">
        <v>9120</v>
      </c>
      <c r="BQ225" s="22">
        <v>13835.7696</v>
      </c>
      <c r="BR225" s="11">
        <v>2280</v>
      </c>
      <c r="BS225" s="11">
        <v>570</v>
      </c>
      <c r="BT225" s="11">
        <v>0.30325361818129798</v>
      </c>
    </row>
    <row r="226" spans="1:72" s="1" customFormat="1" hidden="1" x14ac:dyDescent="0.25">
      <c r="A226" s="1">
        <v>1145</v>
      </c>
      <c r="B226" s="22">
        <v>1030.10826180304</v>
      </c>
      <c r="C226" s="22">
        <v>1801.19999999999</v>
      </c>
      <c r="D226" s="11">
        <v>3000</v>
      </c>
      <c r="E226" s="11">
        <v>12000</v>
      </c>
      <c r="F226" s="11">
        <v>0</v>
      </c>
      <c r="G226" s="11">
        <v>0</v>
      </c>
      <c r="H226" s="12">
        <f>SUM(BG226:BI226)/(BK226*1000000)</f>
        <v>0.99999999999999989</v>
      </c>
      <c r="I226" s="13">
        <v>91.1529680365296</v>
      </c>
      <c r="J226" s="20">
        <v>69.061871694241603</v>
      </c>
      <c r="K226" s="18">
        <f>(P226*BG226+U226*BH226+AP226*BI226+AN226*BJ226)/(BK226*(1000000))</f>
        <v>69.020821038053199</v>
      </c>
      <c r="L226" s="18">
        <f>(T226*BG226+Y226*BH226+AT226*BI226+AO226*BJ226)/(BK226*(1000000))</f>
        <v>88.007129913881712</v>
      </c>
      <c r="M226" s="18">
        <f>L226/K226</f>
        <v>1.2750808899442214</v>
      </c>
      <c r="N226" s="18">
        <f>J226*M226</f>
        <v>88.059472821107221</v>
      </c>
      <c r="O226" s="13">
        <v>95.101117917250704</v>
      </c>
      <c r="P226" s="20">
        <v>85.227800167064004</v>
      </c>
      <c r="Q226" s="20">
        <f>P226-S226</f>
        <v>78.849388631865295</v>
      </c>
      <c r="R226" s="18">
        <f>Q226*solar_capex_adj</f>
        <v>105.13251817582039</v>
      </c>
      <c r="S226" s="20">
        <v>6.3784115351987083</v>
      </c>
      <c r="T226" s="18">
        <f>R226+S226</f>
        <v>111.5109297110191</v>
      </c>
      <c r="U226" s="20">
        <v>36.7819875887633</v>
      </c>
      <c r="V226" s="20">
        <f>U226-X226</f>
        <v>30.4855893406626</v>
      </c>
      <c r="W226" s="18">
        <f>V226*wind_capex_adj</f>
        <v>50.809315567771002</v>
      </c>
      <c r="X226" s="20">
        <v>6.2963982481007008</v>
      </c>
      <c r="Y226" s="18">
        <f>W226+X226</f>
        <v>57.105713815871702</v>
      </c>
      <c r="Z226" s="20">
        <v>0</v>
      </c>
      <c r="AA226" s="20">
        <f>Z226-AC226-AD226</f>
        <v>0</v>
      </c>
      <c r="AB226" s="18">
        <f>AA226*hdgt_capex_adj</f>
        <v>0</v>
      </c>
      <c r="AC226" s="20">
        <v>0</v>
      </c>
      <c r="AD226" s="20">
        <v>0</v>
      </c>
      <c r="AE226" s="18">
        <f>AD226*fuel_adj</f>
        <v>0</v>
      </c>
      <c r="AF226" s="18">
        <f>AB226+AC226+AE226</f>
        <v>0</v>
      </c>
      <c r="AG226" s="20">
        <v>0</v>
      </c>
      <c r="AH226" s="20">
        <f>AG226-AJ226-AK226</f>
        <v>0</v>
      </c>
      <c r="AI226" s="18">
        <f>AH226*aero_capex_adj</f>
        <v>0</v>
      </c>
      <c r="AJ226" s="20">
        <v>0</v>
      </c>
      <c r="AK226" s="20">
        <v>0</v>
      </c>
      <c r="AL226" s="18">
        <f>AK226*fuel_adj</f>
        <v>0</v>
      </c>
      <c r="AM226" s="18">
        <f>AI226+AJ226+AL226</f>
        <v>0</v>
      </c>
      <c r="AN226" s="18">
        <f>IF(F226=0, 0, IF(F226=3, Z226, (Z226*F226*384+AG226*G226*32)/(F226*384+G226*32)))</f>
        <v>0</v>
      </c>
      <c r="AO226" s="18">
        <f>IF(F226=0, 0, IF(F226=3, AF226, (AF226*F226*384+AM226*G226*32)/(F226*384+G226*32)))</f>
        <v>0</v>
      </c>
      <c r="AP226" s="20">
        <v>250.76968862349599</v>
      </c>
      <c r="AQ226" s="20">
        <f>AP226-AS226</f>
        <v>202.82583722720099</v>
      </c>
      <c r="AR226" s="18">
        <f>AQ226*bess_capex_adj</f>
        <v>202.82583722720099</v>
      </c>
      <c r="AS226" s="20">
        <v>47.943851396295003</v>
      </c>
      <c r="AT226" s="18">
        <f>AR226+AS226</f>
        <v>250.76968862349599</v>
      </c>
      <c r="AU226" s="20">
        <v>6263.7508532989996</v>
      </c>
      <c r="AV226" s="20"/>
      <c r="AW226" s="20">
        <v>1237.1022754488699</v>
      </c>
      <c r="AX226" s="18">
        <f>AW226*solar_capex_adj</f>
        <v>1649.4697005984931</v>
      </c>
      <c r="AY226" s="20">
        <v>2163.1402262887</v>
      </c>
      <c r="AZ226" s="18">
        <f>AY226*wind_capex_adj</f>
        <v>3605.2337104811668</v>
      </c>
      <c r="BA226" s="20">
        <v>0</v>
      </c>
      <c r="BB226" s="18">
        <f>BA226*hdgt_capex_adj</f>
        <v>0</v>
      </c>
      <c r="BC226" s="20">
        <v>0</v>
      </c>
      <c r="BD226" s="18">
        <f>BC226*aero_capex_adj</f>
        <v>0</v>
      </c>
      <c r="BE226" s="20">
        <v>2863.5083515614301</v>
      </c>
      <c r="BF226" s="18">
        <f>BE226*bess_capex_adj</f>
        <v>2863.5083515614301</v>
      </c>
      <c r="BG226" s="11">
        <v>1360394971.11006</v>
      </c>
      <c r="BH226" s="11">
        <v>6023344500.2417603</v>
      </c>
      <c r="BI226" s="11">
        <v>947118458.19932795</v>
      </c>
      <c r="BJ226" s="11">
        <v>0</v>
      </c>
      <c r="BK226" s="11">
        <f>SUM(BG226:BJ226)/1000000</f>
        <v>8330.8579295511481</v>
      </c>
      <c r="BL226" s="11">
        <v>19.419096319575502</v>
      </c>
      <c r="BM226" s="13">
        <f>0.815*BJ226/(BK226*1000)</f>
        <v>0</v>
      </c>
      <c r="BN226" s="22">
        <v>1390.6461534341099</v>
      </c>
      <c r="BO226" s="11">
        <v>474</v>
      </c>
      <c r="BP226" s="11">
        <v>9120</v>
      </c>
      <c r="BQ226" s="22">
        <v>13835.7696</v>
      </c>
      <c r="BR226" s="11">
        <v>2280</v>
      </c>
      <c r="BS226" s="11">
        <v>570</v>
      </c>
      <c r="BT226" s="11">
        <v>0.19717254458769001</v>
      </c>
    </row>
    <row r="227" spans="1:72" s="1" customFormat="1" x14ac:dyDescent="0.25">
      <c r="A227" s="1">
        <v>355</v>
      </c>
      <c r="B227" s="24">
        <v>412.043304721217</v>
      </c>
      <c r="C227" s="24">
        <v>600.4</v>
      </c>
      <c r="D227" s="1">
        <v>1000</v>
      </c>
      <c r="E227" s="1">
        <v>4000</v>
      </c>
      <c r="F227" s="1">
        <v>2</v>
      </c>
      <c r="G227" s="1">
        <v>8</v>
      </c>
      <c r="H227" s="2">
        <f>SUM(BG227:BI227)/(BK227*1000000)</f>
        <v>0.43485480948517768</v>
      </c>
      <c r="I227" s="3">
        <v>100</v>
      </c>
      <c r="J227" s="18">
        <v>75.931577668012196</v>
      </c>
      <c r="K227" s="18">
        <f>(P227*BG227+U227*BH227+AP227*BI227+AN227*BJ227)/(BK227*(1000000))</f>
        <v>118.37060576672884</v>
      </c>
      <c r="L227" s="18">
        <f>(T227*BG227+Y227*BH227+AT227*BI227+AO227*BJ227)/(BK227*(1000000))</f>
        <v>137.50810252148835</v>
      </c>
      <c r="M227" s="18">
        <f>L227/K227</f>
        <v>1.1616744007585251</v>
      </c>
      <c r="N227" s="18">
        <f>J227*M227</f>
        <v>88.207769986137478</v>
      </c>
      <c r="O227" s="3">
        <v>100</v>
      </c>
      <c r="P227" s="18">
        <v>72.336027990234101</v>
      </c>
      <c r="Q227" s="18">
        <f>P227-S227</f>
        <v>66.937634498099897</v>
      </c>
      <c r="R227" s="18">
        <f>Q227*solar_capex_adj</f>
        <v>89.250179330799853</v>
      </c>
      <c r="S227" s="18">
        <v>5.3983934921342041</v>
      </c>
      <c r="T227" s="18">
        <f>R227+S227</f>
        <v>94.648572822934057</v>
      </c>
      <c r="U227" s="18">
        <v>28.092311060836298</v>
      </c>
      <c r="V227" s="18">
        <f>U227-X227</f>
        <v>23.295527583709202</v>
      </c>
      <c r="W227" s="18">
        <f>V227*wind_capex_adj</f>
        <v>38.825879306182003</v>
      </c>
      <c r="X227" s="18">
        <v>4.7967834771270965</v>
      </c>
      <c r="Y227" s="18">
        <f>W227+X227</f>
        <v>43.622662783309096</v>
      </c>
      <c r="Z227" s="18">
        <v>80.740909235979004</v>
      </c>
      <c r="AA227" s="18">
        <f>Z227-AC227-AD227</f>
        <v>28.891149625584802</v>
      </c>
      <c r="AB227" s="18">
        <f>AA227*hdgt_capex_adj</f>
        <v>36.113937031981003</v>
      </c>
      <c r="AC227" s="18">
        <v>15.111627406775099</v>
      </c>
      <c r="AD227" s="18">
        <v>36.738132203619102</v>
      </c>
      <c r="AE227" s="18">
        <f>AD227*fuel_adj</f>
        <v>36.738132203619102</v>
      </c>
      <c r="AF227" s="18">
        <f>AB227+AC227+AE227</f>
        <v>87.963696642375197</v>
      </c>
      <c r="AG227" s="18">
        <v>428.146372805184</v>
      </c>
      <c r="AH227" s="18">
        <f>AG227-AJ227-AK227</f>
        <v>344.99182513622401</v>
      </c>
      <c r="AI227" s="18">
        <f>AH227*aero_capex_adj</f>
        <v>413.99019016346881</v>
      </c>
      <c r="AJ227" s="18">
        <v>39.108607550173019</v>
      </c>
      <c r="AK227" s="18">
        <v>44.045940118786973</v>
      </c>
      <c r="AL227" s="18">
        <f>AK227*fuel_adj</f>
        <v>44.045940118786973</v>
      </c>
      <c r="AM227" s="18">
        <f>AI227+AJ227+AL227</f>
        <v>497.1447378324288</v>
      </c>
      <c r="AN227" s="18">
        <f>IF(F227=0, 0, IF(F227=3, Z227, (Z227*F227*384+AG227*G227*32)/(F227*384+G227*32)))</f>
        <v>167.59227512828025</v>
      </c>
      <c r="AO227" s="18">
        <f>IF(F227=0, 0, IF(F227=3, AF227, (AF227*F227*384+AM227*G227*32)/(F227*384+G227*32)))</f>
        <v>190.25895693988861</v>
      </c>
      <c r="AP227" s="18">
        <v>164.47165614029799</v>
      </c>
      <c r="AQ227" s="18">
        <f>AP227-AS227</f>
        <v>134.927992655221</v>
      </c>
      <c r="AR227" s="18">
        <f>AQ227*bess_capex_adj</f>
        <v>134.927992655221</v>
      </c>
      <c r="AS227" s="18">
        <v>29.543663485076991</v>
      </c>
      <c r="AT227" s="18">
        <f>AR227+AS227</f>
        <v>164.47165614029799</v>
      </c>
      <c r="AU227" s="18">
        <v>4383.4618361084304</v>
      </c>
      <c r="AV227" s="18"/>
      <c r="AW227" s="18">
        <v>496.34725758682498</v>
      </c>
      <c r="AX227" s="18">
        <f>AW227*solar_capex_adj</f>
        <v>661.79634344909994</v>
      </c>
      <c r="AY227" s="18">
        <v>723.24168367874904</v>
      </c>
      <c r="AZ227" s="18">
        <f>AY227*wind_capex_adj</f>
        <v>1205.4028061312486</v>
      </c>
      <c r="BA227" s="18">
        <v>1554.84470595311</v>
      </c>
      <c r="BB227" s="18">
        <f>BA227*hdgt_capex_adj</f>
        <v>1943.5558824413874</v>
      </c>
      <c r="BC227" s="18">
        <v>653.34250618169494</v>
      </c>
      <c r="BD227" s="18">
        <f>BC227*aero_capex_adj</f>
        <v>784.01100741803396</v>
      </c>
      <c r="BE227" s="18">
        <v>955.68568270804997</v>
      </c>
      <c r="BF227" s="18">
        <f>BE227*bess_capex_adj</f>
        <v>955.68568270804997</v>
      </c>
      <c r="BG227" s="1">
        <v>649849978.22418106</v>
      </c>
      <c r="BH227" s="1">
        <v>2635443261.2463999</v>
      </c>
      <c r="BI227" s="1">
        <v>524034891.619573</v>
      </c>
      <c r="BJ227" s="1">
        <v>4950671868.9098396</v>
      </c>
      <c r="BK227" s="1">
        <f>SUM(BG227:BJ227)/1000000</f>
        <v>8759.9999999999945</v>
      </c>
      <c r="BL227" s="1">
        <v>2.5560983343925802E-3</v>
      </c>
      <c r="BM227" s="3">
        <f>0.815*BJ227/(BK227*1000)</f>
        <v>460.59333026958012</v>
      </c>
      <c r="BN227" s="24">
        <v>556.25846137364397</v>
      </c>
      <c r="BO227" s="1">
        <v>158</v>
      </c>
      <c r="BP227" s="1">
        <v>3040</v>
      </c>
      <c r="BQ227" s="24">
        <v>4611.9232000000002</v>
      </c>
      <c r="BR227" s="1">
        <v>760</v>
      </c>
      <c r="BS227" s="1">
        <v>190</v>
      </c>
      <c r="BT227" s="1">
        <v>0.32451649078664402</v>
      </c>
    </row>
    <row r="228" spans="1:72" s="1" customFormat="1" x14ac:dyDescent="0.25">
      <c r="A228" s="1">
        <v>371</v>
      </c>
      <c r="B228" s="24">
        <v>206.02165236060799</v>
      </c>
      <c r="C228" s="24">
        <v>402.79999999999899</v>
      </c>
      <c r="D228" s="1">
        <v>1000</v>
      </c>
      <c r="E228" s="1">
        <v>4000</v>
      </c>
      <c r="F228" s="1">
        <v>2</v>
      </c>
      <c r="G228" s="1">
        <v>9</v>
      </c>
      <c r="H228" s="2">
        <f>SUM(BG228:BI228)/(BK228*1000000)</f>
        <v>0.27653417563065702</v>
      </c>
      <c r="I228" s="3">
        <v>100</v>
      </c>
      <c r="J228" s="18">
        <v>78.164092136684403</v>
      </c>
      <c r="K228" s="18">
        <f>(P228*BG228+U228*BH228+AP228*BI228+AN228*BJ228)/(BK228*(1000000))</f>
        <v>97.294204213871907</v>
      </c>
      <c r="L228" s="18">
        <f>(T228*BG228+Y228*BH228+AT228*BI228+AO228*BJ228)/(BK228*(1000000))</f>
        <v>109.92395855063918</v>
      </c>
      <c r="M228" s="18">
        <f>L228/K228</f>
        <v>1.1298099351221844</v>
      </c>
      <c r="N228" s="18">
        <f>J228*M228</f>
        <v>88.310567865831857</v>
      </c>
      <c r="O228" s="3">
        <v>100</v>
      </c>
      <c r="P228" s="18">
        <v>69.526334491610697</v>
      </c>
      <c r="Q228" s="18">
        <f>P228-S228</f>
        <v>64.343945847565095</v>
      </c>
      <c r="R228" s="18">
        <f>Q228*solar_capex_adj</f>
        <v>85.791927796753455</v>
      </c>
      <c r="S228" s="18">
        <v>5.1823886440456022</v>
      </c>
      <c r="T228" s="18">
        <f>R228+S228</f>
        <v>90.974316440799058</v>
      </c>
      <c r="U228" s="18">
        <v>28.123007287262901</v>
      </c>
      <c r="V228" s="18">
        <f>U228-X228</f>
        <v>23.326223810135801</v>
      </c>
      <c r="W228" s="18">
        <f>V228*wind_capex_adj</f>
        <v>38.877039683559673</v>
      </c>
      <c r="X228" s="18">
        <v>4.7967834771271001</v>
      </c>
      <c r="Y228" s="18">
        <f>W228+X228</f>
        <v>43.673823160686773</v>
      </c>
      <c r="Z228" s="18">
        <v>73.4179502601895</v>
      </c>
      <c r="AA228" s="18">
        <f>Z228-AC228-AD228</f>
        <v>23.658705465607895</v>
      </c>
      <c r="AB228" s="18">
        <f>AA228*hdgt_capex_adj</f>
        <v>29.573381832009868</v>
      </c>
      <c r="AC228" s="18">
        <v>14.439959932856603</v>
      </c>
      <c r="AD228" s="18">
        <v>35.319284861725002</v>
      </c>
      <c r="AE228" s="18">
        <f>AD228*fuel_adj</f>
        <v>35.319284861725002</v>
      </c>
      <c r="AF228" s="18">
        <f>AB228+AC228+AE228</f>
        <v>79.332626626591463</v>
      </c>
      <c r="AG228" s="18">
        <v>206.182653358095</v>
      </c>
      <c r="AH228" s="18">
        <f>AG228-AJ228-AK228</f>
        <v>140.57364255660502</v>
      </c>
      <c r="AI228" s="18">
        <f>AH228*aero_capex_adj</f>
        <v>168.68837106792603</v>
      </c>
      <c r="AJ228" s="18">
        <v>23.06248963562399</v>
      </c>
      <c r="AK228" s="18">
        <v>42.546521165865983</v>
      </c>
      <c r="AL228" s="18">
        <f>AK228*fuel_adj</f>
        <v>42.546521165865983</v>
      </c>
      <c r="AM228" s="18">
        <f>AI228+AJ228+AL228</f>
        <v>234.297381869416</v>
      </c>
      <c r="AN228" s="18">
        <f>IF(F228=0, 0, IF(F228=3, Z228, (Z228*F228*384+AG228*G228*32)/(F228*384+G228*32)))</f>
        <v>109.62650565052736</v>
      </c>
      <c r="AO228" s="18">
        <f>IF(F228=0, 0, IF(F228=3, AF228, (AF228*F228*384+AM228*G228*32)/(F228*384+G228*32)))</f>
        <v>121.59574169281633</v>
      </c>
      <c r="AP228" s="18">
        <v>267.56005198245799</v>
      </c>
      <c r="AQ228" s="18">
        <f>AP228-AS228</f>
        <v>219.00165319874901</v>
      </c>
      <c r="AR228" s="18">
        <f>AQ228*bess_capex_adj</f>
        <v>219.00165319874901</v>
      </c>
      <c r="AS228" s="18">
        <v>48.558398783708981</v>
      </c>
      <c r="AT228" s="18">
        <f>AR228+AS228</f>
        <v>267.56005198245799</v>
      </c>
      <c r="AU228" s="18">
        <v>3984.1700947119398</v>
      </c>
      <c r="AV228" s="18"/>
      <c r="AW228" s="18">
        <v>248.500644091743</v>
      </c>
      <c r="AX228" s="18">
        <f>AW228*solar_capex_adj</f>
        <v>331.334192122324</v>
      </c>
      <c r="AY228" s="18">
        <v>485.85213395411199</v>
      </c>
      <c r="AZ228" s="18">
        <f>AY228*wind_capex_adj</f>
        <v>809.75355659018669</v>
      </c>
      <c r="BA228" s="18">
        <v>1556.8935054482399</v>
      </c>
      <c r="BB228" s="18">
        <f>BA228*hdgt_capex_adj</f>
        <v>1946.1168818102999</v>
      </c>
      <c r="BC228" s="18">
        <v>735.97883339386601</v>
      </c>
      <c r="BD228" s="18">
        <f>BC228*aero_capex_adj</f>
        <v>883.17460007263924</v>
      </c>
      <c r="BE228" s="18">
        <v>956.94497782397605</v>
      </c>
      <c r="BF228" s="18">
        <f>BE228*bess_capex_adj</f>
        <v>956.94497782397605</v>
      </c>
      <c r="BG228" s="1">
        <v>339694822.71514201</v>
      </c>
      <c r="BH228" s="1">
        <v>1768082187.9247999</v>
      </c>
      <c r="BI228" s="1">
        <v>314662367.88461202</v>
      </c>
      <c r="BJ228" s="1">
        <v>6337560621.47544</v>
      </c>
      <c r="BK228" s="1">
        <f>SUM(BG228:BJ228)/1000000</f>
        <v>8759.9999999999945</v>
      </c>
      <c r="BL228" s="1">
        <v>1.71758246103702E-3</v>
      </c>
      <c r="BM228" s="3">
        <f>0.815*BJ228/(BK228*1000)</f>
        <v>589.62464686101441</v>
      </c>
      <c r="BN228" s="24">
        <v>278.12923068682198</v>
      </c>
      <c r="BO228" s="1">
        <v>106</v>
      </c>
      <c r="BP228" s="1">
        <v>3040</v>
      </c>
      <c r="BQ228" s="24">
        <v>4611.9232000000002</v>
      </c>
      <c r="BR228" s="1">
        <v>760</v>
      </c>
      <c r="BS228" s="1">
        <v>190</v>
      </c>
      <c r="BT228" s="1">
        <v>0.194964840527729</v>
      </c>
    </row>
    <row r="229" spans="1:72" s="1" customFormat="1" x14ac:dyDescent="0.25">
      <c r="A229" s="1">
        <v>273</v>
      </c>
      <c r="B229" s="24">
        <v>206.02165236060799</v>
      </c>
      <c r="C229" s="24">
        <v>1003.19999999999</v>
      </c>
      <c r="D229" s="1">
        <v>1000</v>
      </c>
      <c r="E229" s="1">
        <v>4000</v>
      </c>
      <c r="F229" s="1">
        <v>2</v>
      </c>
      <c r="G229" s="1">
        <v>10</v>
      </c>
      <c r="H229" s="2">
        <f>SUM(BG229:BI229)/(BK229*1000000)</f>
        <v>0.62721432436951685</v>
      </c>
      <c r="I229" s="3">
        <v>100</v>
      </c>
      <c r="J229" s="18">
        <v>74.424414434884099</v>
      </c>
      <c r="K229" s="18">
        <f>(P229*BG229+U229*BH229+AP229*BI229+AN229*BJ229)/(BK229*(1000000))</f>
        <v>116.51071904148614</v>
      </c>
      <c r="L229" s="18">
        <f>(T229*BG229+Y229*BH229+AT229*BI229+AO229*BJ229)/(BK229*(1000000))</f>
        <v>138.26125042218126</v>
      </c>
      <c r="M229" s="18">
        <f>L229/K229</f>
        <v>1.1866826637036749</v>
      </c>
      <c r="N229" s="18">
        <f>J229*M229</f>
        <v>88.318162366174491</v>
      </c>
      <c r="O229" s="3">
        <v>100</v>
      </c>
      <c r="P229" s="18">
        <v>64.384688264567103</v>
      </c>
      <c r="Q229" s="18">
        <f>P229-S229</f>
        <v>59.574926240619199</v>
      </c>
      <c r="R229" s="18">
        <f>Q229*solar_capex_adj</f>
        <v>79.433234987492256</v>
      </c>
      <c r="S229" s="18">
        <v>4.8097620239479042</v>
      </c>
      <c r="T229" s="18">
        <f>R229+S229</f>
        <v>84.242997011440167</v>
      </c>
      <c r="U229" s="18">
        <v>28.0673336618406</v>
      </c>
      <c r="V229" s="18">
        <f>U229-X229</f>
        <v>23.2705501847135</v>
      </c>
      <c r="W229" s="18">
        <f>V229*wind_capex_adj</f>
        <v>38.784250307855835</v>
      </c>
      <c r="X229" s="18">
        <v>4.7967834771271001</v>
      </c>
      <c r="Y229" s="18">
        <f>W229+X229</f>
        <v>43.581033784982935</v>
      </c>
      <c r="Z229" s="18">
        <v>106.40126265237301</v>
      </c>
      <c r="AA229" s="18">
        <f>Z229-AC229-AD229</f>
        <v>44.463292245839995</v>
      </c>
      <c r="AB229" s="18">
        <f>AA229*hdgt_capex_adj</f>
        <v>55.579115307299993</v>
      </c>
      <c r="AC229" s="18">
        <v>18.533146551402808</v>
      </c>
      <c r="AD229" s="18">
        <v>43.404823855130203</v>
      </c>
      <c r="AE229" s="18">
        <f>AD229*fuel_adj</f>
        <v>43.404823855130203</v>
      </c>
      <c r="AF229" s="18">
        <f>AB229+AC229+AE229</f>
        <v>117.517085713833</v>
      </c>
      <c r="AG229" s="18">
        <v>565.84734504980395</v>
      </c>
      <c r="AH229" s="18">
        <f>AG229-AJ229-AK229</f>
        <v>464.976560390141</v>
      </c>
      <c r="AI229" s="18">
        <f>AH229*aero_capex_adj</f>
        <v>557.97187246816918</v>
      </c>
      <c r="AJ229" s="18">
        <v>50.320374792959001</v>
      </c>
      <c r="AK229" s="18">
        <v>50.550409866703944</v>
      </c>
      <c r="AL229" s="18">
        <f>AK229*fuel_adj</f>
        <v>50.550409866703944</v>
      </c>
      <c r="AM229" s="18">
        <f>AI229+AJ229+AL229</f>
        <v>658.84265712783213</v>
      </c>
      <c r="AN229" s="18">
        <f>IF(F229=0, 0, IF(F229=3, Z229, (Z229*F229*384+AG229*G229*32)/(F229*384+G229*32)))</f>
        <v>241.53246335749978</v>
      </c>
      <c r="AO229" s="18">
        <f>IF(F229=0, 0, IF(F229=3, AF229, (AF229*F229*384+AM229*G229*32)/(F229*384+G229*32)))</f>
        <v>276.73048907089157</v>
      </c>
      <c r="AP229" s="18">
        <v>116.914549561207</v>
      </c>
      <c r="AQ229" s="18">
        <f>AP229-AS229</f>
        <v>95.899549454629195</v>
      </c>
      <c r="AR229" s="18">
        <f>AQ229*bess_capex_adj</f>
        <v>95.899549454629195</v>
      </c>
      <c r="AS229" s="18">
        <v>21.015000106577801</v>
      </c>
      <c r="AT229" s="18">
        <f>AR229+AS229</f>
        <v>116.914549561207</v>
      </c>
      <c r="AU229" s="18">
        <v>4778.7073928621103</v>
      </c>
      <c r="AV229" s="18"/>
      <c r="AW229" s="18">
        <v>247.90753772832201</v>
      </c>
      <c r="AX229" s="18">
        <f>AW229*solar_capex_adj</f>
        <v>330.54338363776264</v>
      </c>
      <c r="AY229" s="18">
        <v>1207.1587573413899</v>
      </c>
      <c r="AZ229" s="18">
        <f>AY229*wind_capex_adj</f>
        <v>2011.9312622356499</v>
      </c>
      <c r="BA229" s="18">
        <v>1553.1776058431301</v>
      </c>
      <c r="BB229" s="18">
        <f>BA229*hdgt_capex_adj</f>
        <v>1941.4720073039125</v>
      </c>
      <c r="BC229" s="18">
        <v>815.802492735756</v>
      </c>
      <c r="BD229" s="18">
        <f>BC229*aero_capex_adj</f>
        <v>978.96299128290718</v>
      </c>
      <c r="BE229" s="18">
        <v>954.66099921351599</v>
      </c>
      <c r="BF229" s="18">
        <f>BE229*bess_capex_adj</f>
        <v>954.66099921351599</v>
      </c>
      <c r="BG229" s="1">
        <v>366442090.70807898</v>
      </c>
      <c r="BH229" s="1">
        <v>4403525449.1711998</v>
      </c>
      <c r="BI229" s="1">
        <v>724429941.59768403</v>
      </c>
      <c r="BJ229" s="1">
        <v>3265602518.5230298</v>
      </c>
      <c r="BK229" s="1">
        <f>SUM(BG229:BJ229)/1000000</f>
        <v>8759.9999999999927</v>
      </c>
      <c r="BL229" s="1">
        <v>7.70214469491581E-3</v>
      </c>
      <c r="BM229" s="3">
        <f>0.815*BJ229/(BK229*1000)</f>
        <v>303.82032563884377</v>
      </c>
      <c r="BN229" s="24">
        <v>278.12923068682198</v>
      </c>
      <c r="BO229" s="1">
        <v>264</v>
      </c>
      <c r="BP229" s="1">
        <v>3040</v>
      </c>
      <c r="BQ229" s="24">
        <v>4611.9232000000002</v>
      </c>
      <c r="BR229" s="1">
        <v>760</v>
      </c>
      <c r="BS229" s="1">
        <v>190</v>
      </c>
      <c r="BT229" s="1">
        <v>0.44794047974027501</v>
      </c>
    </row>
    <row r="230" spans="1:72" s="1" customFormat="1" x14ac:dyDescent="0.25">
      <c r="A230" s="1">
        <v>288</v>
      </c>
      <c r="B230" s="24">
        <v>206.02165236060799</v>
      </c>
      <c r="C230" s="24">
        <v>1200.8</v>
      </c>
      <c r="D230" s="1">
        <v>1000</v>
      </c>
      <c r="E230" s="1">
        <v>4000</v>
      </c>
      <c r="F230" s="1">
        <v>2</v>
      </c>
      <c r="G230" s="1">
        <v>11</v>
      </c>
      <c r="H230" s="2">
        <f>SUM(BG230:BI230)/(BK230*1000000)</f>
        <v>0.72345485854779312</v>
      </c>
      <c r="I230" s="3">
        <v>100</v>
      </c>
      <c r="J230" s="18">
        <v>73.535344152728101</v>
      </c>
      <c r="K230" s="18">
        <f>(P230*BG230+U230*BH230+AP230*BI230+AN230*BJ230)/(BK230*(1000000))</f>
        <v>117.40011673053996</v>
      </c>
      <c r="L230" s="18">
        <f>(T230*BG230+Y230*BH230+AT230*BI230+AO230*BJ230)/(BK230*(1000000))</f>
        <v>141.17071140713932</v>
      </c>
      <c r="M230" s="18">
        <f>L230/K230</f>
        <v>1.2024750514614759</v>
      </c>
      <c r="N230" s="18">
        <f>J230*M230</f>
        <v>88.424416744289061</v>
      </c>
      <c r="O230" s="3">
        <v>99.999999999999901</v>
      </c>
      <c r="P230" s="18">
        <v>65.965701763115504</v>
      </c>
      <c r="Q230" s="18">
        <f>P230-S230</f>
        <v>61.0345030111813</v>
      </c>
      <c r="R230" s="18">
        <f>Q230*solar_capex_adj</f>
        <v>81.379337348241734</v>
      </c>
      <c r="S230" s="18">
        <v>4.931198751934204</v>
      </c>
      <c r="T230" s="18">
        <f>R230+S230</f>
        <v>86.310536100175938</v>
      </c>
      <c r="U230" s="18">
        <v>28.708217509238398</v>
      </c>
      <c r="V230" s="18">
        <f>U230-X230</f>
        <v>23.7989351797615</v>
      </c>
      <c r="W230" s="18">
        <f>V230*wind_capex_adj</f>
        <v>39.664891966269167</v>
      </c>
      <c r="X230" s="18">
        <v>4.9092823294768984</v>
      </c>
      <c r="Y230" s="18">
        <f>W230+X230</f>
        <v>44.574174295746062</v>
      </c>
      <c r="Z230" s="18">
        <v>127.366822536426</v>
      </c>
      <c r="AA230" s="18">
        <f>Z230-AC230-AD230</f>
        <v>60.100151456895205</v>
      </c>
      <c r="AB230" s="18">
        <f>AA230*hdgt_capex_adj</f>
        <v>75.125189321119009</v>
      </c>
      <c r="AC230" s="18">
        <v>21.011897930564999</v>
      </c>
      <c r="AD230" s="18">
        <v>46.254773148965796</v>
      </c>
      <c r="AE230" s="18">
        <f>AD230*fuel_adj</f>
        <v>46.254773148965796</v>
      </c>
      <c r="AF230" s="18">
        <f>AB230+AC230+AE230</f>
        <v>142.39186040064982</v>
      </c>
      <c r="AG230" s="18">
        <v>736.84253137894996</v>
      </c>
      <c r="AH230" s="18">
        <f>AG230-AJ230-AK230</f>
        <v>619.16546784256604</v>
      </c>
      <c r="AI230" s="18">
        <f>AH230*aero_capex_adj</f>
        <v>742.99856141107921</v>
      </c>
      <c r="AJ230" s="18">
        <v>63.304812224874922</v>
      </c>
      <c r="AK230" s="18">
        <v>54.37225131150899</v>
      </c>
      <c r="AL230" s="18">
        <f>AK230*fuel_adj</f>
        <v>54.37225131150899</v>
      </c>
      <c r="AM230" s="18">
        <f>AI230+AJ230+AL230</f>
        <v>860.67562494746312</v>
      </c>
      <c r="AN230" s="18">
        <f>IF(F230=0, 0, IF(F230=3, Z230, (Z230*F230*384+AG230*G230*32)/(F230*384+G230*32)))</f>
        <v>318.91633102979068</v>
      </c>
      <c r="AO230" s="18">
        <f>IF(F230=0, 0, IF(F230=3, AF230, (AF230*F230*384+AM230*G230*32)/(F230*384+G230*32)))</f>
        <v>368.13818640107684</v>
      </c>
      <c r="AP230" s="18">
        <v>101.720343266523</v>
      </c>
      <c r="AQ230" s="18">
        <f>AP230-AS230</f>
        <v>83.338786394339294</v>
      </c>
      <c r="AR230" s="18">
        <f>AQ230*bess_capex_adj</f>
        <v>83.338786394339294</v>
      </c>
      <c r="AS230" s="18">
        <v>18.381556872183708</v>
      </c>
      <c r="AT230" s="18">
        <f>AR230+AS230</f>
        <v>101.720343266523</v>
      </c>
      <c r="AU230" s="18">
        <v>5094.3412989690796</v>
      </c>
      <c r="AV230" s="18"/>
      <c r="AW230" s="18">
        <v>247.72664045209001</v>
      </c>
      <c r="AX230" s="18">
        <f>AW230*solar_capex_adj</f>
        <v>330.30218726945333</v>
      </c>
      <c r="AY230" s="18">
        <v>1443.8780897368699</v>
      </c>
      <c r="AZ230" s="18">
        <f>AY230*wind_capex_adj</f>
        <v>2406.4634828947833</v>
      </c>
      <c r="BA230" s="18">
        <v>1552.04425749489</v>
      </c>
      <c r="BB230" s="18">
        <f>BA230*hdgt_capex_adj</f>
        <v>1940.0553218686125</v>
      </c>
      <c r="BC230" s="18">
        <v>896.72792491399798</v>
      </c>
      <c r="BD230" s="18">
        <f>BC230*aero_capex_adj</f>
        <v>1076.0735098967975</v>
      </c>
      <c r="BE230" s="18">
        <v>953.96438637122606</v>
      </c>
      <c r="BF230" s="18">
        <f>BE230*bess_capex_adj</f>
        <v>953.96438637122606</v>
      </c>
      <c r="BG230" s="1">
        <v>357691776.64358902</v>
      </c>
      <c r="BH230" s="1">
        <v>5150117462.6433601</v>
      </c>
      <c r="BI230" s="1">
        <v>829655371.19514096</v>
      </c>
      <c r="BJ230" s="1">
        <v>2422535458.08255</v>
      </c>
      <c r="BK230" s="1">
        <f>SUM(BG230:BJ230)/1000000</f>
        <v>8760.0000685646392</v>
      </c>
      <c r="BL230" s="1">
        <v>0.43237647998425599</v>
      </c>
      <c r="BM230" s="3">
        <f>0.815*BJ230/(BK230*1000)</f>
        <v>225.38429028354861</v>
      </c>
      <c r="BN230" s="24">
        <v>278.12923068682198</v>
      </c>
      <c r="BO230" s="1">
        <v>316</v>
      </c>
      <c r="BP230" s="1">
        <v>3040</v>
      </c>
      <c r="BQ230" s="24">
        <v>4611.9232000000002</v>
      </c>
      <c r="BR230" s="1">
        <v>760</v>
      </c>
      <c r="BS230" s="1">
        <v>190</v>
      </c>
      <c r="BT230" s="1">
        <v>0.51388315896223502</v>
      </c>
    </row>
    <row r="231" spans="1:72" s="1" customFormat="1" hidden="1" x14ac:dyDescent="0.25">
      <c r="A231" s="1">
        <v>1160</v>
      </c>
      <c r="B231" s="22">
        <v>1854.19487124548</v>
      </c>
      <c r="C231" s="22">
        <v>801.8</v>
      </c>
      <c r="D231" s="11">
        <v>3000</v>
      </c>
      <c r="E231" s="11">
        <v>12000</v>
      </c>
      <c r="F231" s="11">
        <v>0</v>
      </c>
      <c r="G231" s="11">
        <v>0</v>
      </c>
      <c r="H231" s="12">
        <f>SUM(BG231:BI231)/(BK231*1000000)</f>
        <v>1</v>
      </c>
      <c r="I231" s="13">
        <v>73.230593607305906</v>
      </c>
      <c r="J231" s="20">
        <v>73.156448962111995</v>
      </c>
      <c r="K231" s="18">
        <f>(P231*BG231+U231*BH231+AP231*BI231+AN231*BJ231)/(BK231*(1000000))</f>
        <v>74.082085885417058</v>
      </c>
      <c r="L231" s="18">
        <f>(T231*BG231+Y231*BH231+AT231*BI231+AO231*BJ231)/(BK231*(1000000))</f>
        <v>89.576271869932029</v>
      </c>
      <c r="M231" s="18">
        <f>L231/K231</f>
        <v>1.2091488893614559</v>
      </c>
      <c r="N231" s="18">
        <f>J231*M231</f>
        <v>88.457039012165751</v>
      </c>
      <c r="O231" s="13">
        <v>87.005916292430399</v>
      </c>
      <c r="P231" s="20">
        <v>83.852017624186999</v>
      </c>
      <c r="Q231" s="20">
        <f>P231-S231</f>
        <v>77.578679524141606</v>
      </c>
      <c r="R231" s="18">
        <f>Q231*solar_capex_adj</f>
        <v>103.43823936552214</v>
      </c>
      <c r="S231" s="20">
        <v>6.2733381000453932</v>
      </c>
      <c r="T231" s="18">
        <f>R231+S231</f>
        <v>109.71157746556753</v>
      </c>
      <c r="U231" s="20">
        <v>28.039742020232499</v>
      </c>
      <c r="V231" s="20">
        <f>U231-X231</f>
        <v>23.241301242073899</v>
      </c>
      <c r="W231" s="18">
        <f>V231*wind_capex_adj</f>
        <v>38.735502070123168</v>
      </c>
      <c r="X231" s="20">
        <v>4.7984407781586</v>
      </c>
      <c r="Y231" s="18">
        <f>W231+X231</f>
        <v>43.533942848281768</v>
      </c>
      <c r="Z231" s="20">
        <v>0</v>
      </c>
      <c r="AA231" s="20">
        <f>Z231-AC231-AD231</f>
        <v>0</v>
      </c>
      <c r="AB231" s="18">
        <f>AA231*hdgt_capex_adj</f>
        <v>0</v>
      </c>
      <c r="AC231" s="20">
        <v>0</v>
      </c>
      <c r="AD231" s="20">
        <v>0</v>
      </c>
      <c r="AE231" s="18">
        <f>AD231*fuel_adj</f>
        <v>0</v>
      </c>
      <c r="AF231" s="18">
        <f>AB231+AC231+AE231</f>
        <v>0</v>
      </c>
      <c r="AG231" s="20">
        <v>0</v>
      </c>
      <c r="AH231" s="20">
        <f>AG231-AJ231-AK231</f>
        <v>0</v>
      </c>
      <c r="AI231" s="18">
        <f>AH231*aero_capex_adj</f>
        <v>0</v>
      </c>
      <c r="AJ231" s="20">
        <v>0</v>
      </c>
      <c r="AK231" s="20">
        <v>0</v>
      </c>
      <c r="AL231" s="18">
        <f>AK231*fuel_adj</f>
        <v>0</v>
      </c>
      <c r="AM231" s="18">
        <f>AI231+AJ231+AL231</f>
        <v>0</v>
      </c>
      <c r="AN231" s="18">
        <f>IF(F231=0, 0, IF(F231=3, Z231, (Z231*F231*384+AG231*G231*32)/(F231*384+G231*32)))</f>
        <v>0</v>
      </c>
      <c r="AO231" s="18">
        <f>IF(F231=0, 0, IF(F231=3, AF231, (AF231*F231*384+AM231*G231*32)/(F231*384+G231*32)))</f>
        <v>0</v>
      </c>
      <c r="AP231" s="20">
        <v>157.97001189726299</v>
      </c>
      <c r="AQ231" s="20">
        <f>AP231-AS231</f>
        <v>128.80437087307001</v>
      </c>
      <c r="AR231" s="18">
        <f>AQ231*bess_capex_adj</f>
        <v>128.80437087307001</v>
      </c>
      <c r="AS231" s="20">
        <v>29.165641024192979</v>
      </c>
      <c r="AT231" s="18">
        <f>AR231+AS231</f>
        <v>157.97001189726299</v>
      </c>
      <c r="AU231" s="20">
        <v>6055.41044384009</v>
      </c>
      <c r="AV231" s="20"/>
      <c r="AW231" s="20">
        <v>2227.5938272632202</v>
      </c>
      <c r="AX231" s="18">
        <f>AW231*solar_capex_adj</f>
        <v>2970.1251030176268</v>
      </c>
      <c r="AY231" s="20">
        <v>963.26699981643503</v>
      </c>
      <c r="AZ231" s="18">
        <f>AY231*wind_capex_adj</f>
        <v>1605.4449996940584</v>
      </c>
      <c r="BA231" s="20">
        <v>0</v>
      </c>
      <c r="BB231" s="18">
        <f>BA231*hdgt_capex_adj</f>
        <v>0</v>
      </c>
      <c r="BC231" s="20">
        <v>0</v>
      </c>
      <c r="BD231" s="18">
        <f>BC231*aero_capex_adj</f>
        <v>0</v>
      </c>
      <c r="BE231" s="20">
        <v>2864.5496167604301</v>
      </c>
      <c r="BF231" s="18">
        <f>BE231*bess_capex_adj</f>
        <v>2864.5496167604301</v>
      </c>
      <c r="BG231" s="11">
        <v>2458574793.88694</v>
      </c>
      <c r="BH231" s="11">
        <v>3518391103.3421202</v>
      </c>
      <c r="BI231" s="11">
        <v>1644752369.9878399</v>
      </c>
      <c r="BJ231" s="11">
        <v>0</v>
      </c>
      <c r="BK231" s="11">
        <f>SUM(BG231:BJ231)/1000000</f>
        <v>7621.7182672169001</v>
      </c>
      <c r="BL231" s="11">
        <v>4.5932001838252701</v>
      </c>
      <c r="BM231" s="13">
        <f>0.815*BJ231/(BK231*1000)</f>
        <v>0</v>
      </c>
      <c r="BN231" s="22">
        <v>2503.1630761813899</v>
      </c>
      <c r="BO231" s="11">
        <v>211</v>
      </c>
      <c r="BP231" s="11">
        <v>9120</v>
      </c>
      <c r="BQ231" s="22">
        <v>13835.7696</v>
      </c>
      <c r="BR231" s="11">
        <v>2280</v>
      </c>
      <c r="BS231" s="11">
        <v>570</v>
      </c>
      <c r="BT231" s="11">
        <v>0.33908123293513398</v>
      </c>
    </row>
    <row r="232" spans="1:72" s="1" customFormat="1" x14ac:dyDescent="0.25">
      <c r="A232" s="1">
        <v>354</v>
      </c>
      <c r="B232" s="24">
        <v>206.02165236060799</v>
      </c>
      <c r="C232" s="24">
        <v>600.4</v>
      </c>
      <c r="D232" s="1">
        <v>1000</v>
      </c>
      <c r="E232" s="1">
        <v>4000</v>
      </c>
      <c r="F232" s="1">
        <v>2</v>
      </c>
      <c r="G232" s="1">
        <v>9</v>
      </c>
      <c r="H232" s="2">
        <f>SUM(BG232:BI232)/(BK232*1000000)</f>
        <v>0.39181798222058511</v>
      </c>
      <c r="I232" s="3">
        <v>100</v>
      </c>
      <c r="J232" s="18">
        <v>76.788291414472198</v>
      </c>
      <c r="K232" s="18">
        <f>(P232*BG232+U232*BH232+AP232*BI232+AN232*BJ232)/(BK232*(1000000))</f>
        <v>109.03016991803217</v>
      </c>
      <c r="L232" s="18">
        <f>(T232*BG232+Y232*BH232+AT232*BI232+AO232*BJ232)/(BK232*(1000000))</f>
        <v>125.63860294826247</v>
      </c>
      <c r="M232" s="18">
        <f>L232/K232</f>
        <v>1.1523287824160631</v>
      </c>
      <c r="N232" s="18">
        <f>J232*M232</f>
        <v>88.485358349448575</v>
      </c>
      <c r="O232" s="3">
        <v>100</v>
      </c>
      <c r="P232" s="18">
        <v>66.967862125396096</v>
      </c>
      <c r="Q232" s="18">
        <f>P232-S232</f>
        <v>61.972447935468303</v>
      </c>
      <c r="R232" s="18">
        <f>Q232*solar_capex_adj</f>
        <v>82.629930580624404</v>
      </c>
      <c r="S232" s="18">
        <v>4.9954141899277928</v>
      </c>
      <c r="T232" s="18">
        <f>R232+S232</f>
        <v>87.625344770552203</v>
      </c>
      <c r="U232" s="18">
        <v>28.1041859276718</v>
      </c>
      <c r="V232" s="18">
        <f>U232-X232</f>
        <v>23.3074024505447</v>
      </c>
      <c r="W232" s="18">
        <f>V232*wind_capex_adj</f>
        <v>38.845670750907836</v>
      </c>
      <c r="X232" s="18">
        <v>4.7967834771271001</v>
      </c>
      <c r="Y232" s="18">
        <f>W232+X232</f>
        <v>43.642454228034936</v>
      </c>
      <c r="Z232" s="18">
        <v>79.890144611498002</v>
      </c>
      <c r="AA232" s="18">
        <f>Z232-AC232-AD232</f>
        <v>27.435127909920503</v>
      </c>
      <c r="AB232" s="18">
        <f>AA232*hdgt_capex_adj</f>
        <v>34.293909887400631</v>
      </c>
      <c r="AC232" s="18">
        <v>15.227550083377196</v>
      </c>
      <c r="AD232" s="18">
        <v>37.227466618200303</v>
      </c>
      <c r="AE232" s="18">
        <f>AD232*fuel_adj</f>
        <v>37.227466618200303</v>
      </c>
      <c r="AF232" s="18">
        <f>AB232+AC232+AE232</f>
        <v>86.748926588978122</v>
      </c>
      <c r="AG232" s="18">
        <v>318.92342274855099</v>
      </c>
      <c r="AH232" s="18">
        <f>AG232-AJ232-AK232</f>
        <v>243.21536079150502</v>
      </c>
      <c r="AI232" s="18">
        <f>AH232*aero_capex_adj</f>
        <v>291.858432949806</v>
      </c>
      <c r="AJ232" s="18">
        <v>31.437535955793976</v>
      </c>
      <c r="AK232" s="18">
        <v>44.270526001251994</v>
      </c>
      <c r="AL232" s="18">
        <f>AK232*fuel_adj</f>
        <v>44.270526001251994</v>
      </c>
      <c r="AM232" s="18">
        <f>AI232+AJ232+AL232</f>
        <v>367.56649490685197</v>
      </c>
      <c r="AN232" s="18">
        <f>IF(F232=0, 0, IF(F232=3, Z232, (Z232*F232*384+AG232*G232*32)/(F232*384+G232*32)))</f>
        <v>145.08103864887607</v>
      </c>
      <c r="AO232" s="18">
        <f>IF(F232=0, 0, IF(F232=3, AF232, (AF232*F232*384+AM232*G232*32)/(F232*384+G232*32)))</f>
        <v>163.33553613021644</v>
      </c>
      <c r="AP232" s="18">
        <v>190.17329756555799</v>
      </c>
      <c r="AQ232" s="18">
        <f>AP232-AS232</f>
        <v>156.011550080273</v>
      </c>
      <c r="AR232" s="18">
        <f>AQ232*bess_capex_adj</f>
        <v>156.011550080273</v>
      </c>
      <c r="AS232" s="18">
        <v>34.161747485284991</v>
      </c>
      <c r="AT232" s="18">
        <f>AR232+AS232</f>
        <v>190.17329756555799</v>
      </c>
      <c r="AU232" s="18">
        <v>4219.1056087872603</v>
      </c>
      <c r="AV232" s="18"/>
      <c r="AW232" s="18">
        <v>248.30013499866601</v>
      </c>
      <c r="AX232" s="18">
        <f>AW232*solar_capex_adj</f>
        <v>331.06684666488798</v>
      </c>
      <c r="AY232" s="18">
        <v>723.61035524683098</v>
      </c>
      <c r="AZ232" s="18">
        <f>AY232*wind_capex_adj</f>
        <v>1206.0172587447184</v>
      </c>
      <c r="BA232" s="18">
        <v>1555.63728614975</v>
      </c>
      <c r="BB232" s="18">
        <f>BA232*hdgt_capex_adj</f>
        <v>1944.5466076871876</v>
      </c>
      <c r="BC232" s="18">
        <v>735.38499007025405</v>
      </c>
      <c r="BD232" s="18">
        <f>BC232*aero_capex_adj</f>
        <v>882.46198808430483</v>
      </c>
      <c r="BE232" s="18">
        <v>956.172842321757</v>
      </c>
      <c r="BF232" s="18">
        <f>BE232*bess_capex_adj</f>
        <v>956.172842321757</v>
      </c>
      <c r="BG232" s="1">
        <v>352687144.28561699</v>
      </c>
      <c r="BH232" s="1">
        <v>2635443261.2463999</v>
      </c>
      <c r="BI232" s="1">
        <v>444195118.72030598</v>
      </c>
      <c r="BJ232" s="1">
        <v>5327674475.7476702</v>
      </c>
      <c r="BK232" s="1">
        <f>SUM(BG232:BJ232)/1000000</f>
        <v>8759.9999999999927</v>
      </c>
      <c r="BL232" s="1">
        <v>2.5252392198472301E-3</v>
      </c>
      <c r="BM232" s="3">
        <f>0.815*BJ232/(BK232*1000)</f>
        <v>495.66834449022315</v>
      </c>
      <c r="BN232" s="24">
        <v>278.12923068682198</v>
      </c>
      <c r="BO232" s="1">
        <v>158</v>
      </c>
      <c r="BP232" s="1">
        <v>3040</v>
      </c>
      <c r="BQ232" s="24">
        <v>4611.9232000000002</v>
      </c>
      <c r="BR232" s="1">
        <v>760</v>
      </c>
      <c r="BS232" s="1">
        <v>190</v>
      </c>
      <c r="BT232" s="1">
        <v>0.27527488298837299</v>
      </c>
    </row>
    <row r="233" spans="1:72" s="1" customFormat="1" hidden="1" x14ac:dyDescent="0.25">
      <c r="A233" s="1">
        <v>1157</v>
      </c>
      <c r="B233" s="22">
        <v>1236.12991416365</v>
      </c>
      <c r="C233" s="22">
        <v>801.8</v>
      </c>
      <c r="D233" s="11">
        <v>3000</v>
      </c>
      <c r="E233" s="11">
        <v>12000</v>
      </c>
      <c r="F233" s="11">
        <v>0</v>
      </c>
      <c r="G233" s="11">
        <v>0</v>
      </c>
      <c r="H233" s="12">
        <f>SUM(BG233:BI233)/(BK233*1000000)</f>
        <v>1</v>
      </c>
      <c r="I233" s="13">
        <v>48.013698630136901</v>
      </c>
      <c r="J233" s="20">
        <v>74.231602982113003</v>
      </c>
      <c r="K233" s="18">
        <f>(P233*BG233+U233*BH233+AP233*BI233+AN233*BJ233)/(BK233*(1000000))</f>
        <v>77.524695153378019</v>
      </c>
      <c r="L233" s="18">
        <f>(T233*BG233+Y233*BH233+AT233*BI233+AO233*BJ233)/(BK233*(1000000))</f>
        <v>92.443527380685097</v>
      </c>
      <c r="M233" s="18">
        <f>L233/K233</f>
        <v>1.1924397406244689</v>
      </c>
      <c r="N233" s="18">
        <f>J233*M233</f>
        <v>88.516713406129384</v>
      </c>
      <c r="O233" s="13">
        <v>74.446197030542294</v>
      </c>
      <c r="P233" s="20">
        <v>62.424551456784698</v>
      </c>
      <c r="Q233" s="20">
        <f>P233-S233</f>
        <v>57.760987581213897</v>
      </c>
      <c r="R233" s="18">
        <f>Q233*solar_capex_adj</f>
        <v>77.014650108285196</v>
      </c>
      <c r="S233" s="20">
        <v>4.6635638755708015</v>
      </c>
      <c r="T233" s="18">
        <f>R233+S233</f>
        <v>81.678213983855997</v>
      </c>
      <c r="U233" s="20">
        <v>28.090176310280199</v>
      </c>
      <c r="V233" s="20">
        <f>U233-X233</f>
        <v>23.289275933245399</v>
      </c>
      <c r="W233" s="18">
        <f>V233*wind_capex_adj</f>
        <v>38.815459888742332</v>
      </c>
      <c r="X233" s="20">
        <v>4.8009003770348002</v>
      </c>
      <c r="Y233" s="18">
        <f>W233+X233</f>
        <v>43.616360265777132</v>
      </c>
      <c r="Z233" s="20">
        <v>0</v>
      </c>
      <c r="AA233" s="20">
        <f>Z233-AC233-AD233</f>
        <v>0</v>
      </c>
      <c r="AB233" s="18">
        <f>AA233*hdgt_capex_adj</f>
        <v>0</v>
      </c>
      <c r="AC233" s="20">
        <v>0</v>
      </c>
      <c r="AD233" s="20">
        <v>0</v>
      </c>
      <c r="AE233" s="18">
        <f>AD233*fuel_adj</f>
        <v>0</v>
      </c>
      <c r="AF233" s="18">
        <f>AB233+AC233+AE233</f>
        <v>0</v>
      </c>
      <c r="AG233" s="20">
        <v>0</v>
      </c>
      <c r="AH233" s="20">
        <f>AG233-AJ233-AK233</f>
        <v>0</v>
      </c>
      <c r="AI233" s="18">
        <f>AH233*aero_capex_adj</f>
        <v>0</v>
      </c>
      <c r="AJ233" s="20">
        <v>0</v>
      </c>
      <c r="AK233" s="20">
        <v>0</v>
      </c>
      <c r="AL233" s="18">
        <f>AK233*fuel_adj</f>
        <v>0</v>
      </c>
      <c r="AM233" s="18">
        <f>AI233+AJ233+AL233</f>
        <v>0</v>
      </c>
      <c r="AN233" s="18">
        <f>IF(F233=0, 0, IF(F233=3, Z233, (Z233*F233*384+AG233*G233*32)/(F233*384+G233*32)))</f>
        <v>0</v>
      </c>
      <c r="AO233" s="18">
        <f>IF(F233=0, 0, IF(F233=3, AF233, (AF233*F233*384+AM233*G233*32)/(F233*384+G233*32)))</f>
        <v>0</v>
      </c>
      <c r="AP233" s="20">
        <v>340.81319985283</v>
      </c>
      <c r="AQ233" s="20">
        <f>AP233-AS233</f>
        <v>276.146492178708</v>
      </c>
      <c r="AR233" s="18">
        <f>AQ233*bess_capex_adj</f>
        <v>276.146492178708</v>
      </c>
      <c r="AS233" s="20">
        <v>64.666707674121994</v>
      </c>
      <c r="AT233" s="18">
        <f>AR233+AS233</f>
        <v>340.81319985283</v>
      </c>
      <c r="AU233" s="20">
        <v>5321.1184980544704</v>
      </c>
      <c r="AV233" s="20"/>
      <c r="AW233" s="20">
        <v>1487.3656192050801</v>
      </c>
      <c r="AX233" s="18">
        <f>AW233*solar_capex_adj</f>
        <v>1983.1541589401068</v>
      </c>
      <c r="AY233" s="20">
        <v>964.76085548460105</v>
      </c>
      <c r="AZ233" s="18">
        <f>AY233*wind_capex_adj</f>
        <v>1607.9347591410019</v>
      </c>
      <c r="BA233" s="20">
        <v>0</v>
      </c>
      <c r="BB233" s="18">
        <f>BA233*hdgt_capex_adj</f>
        <v>0</v>
      </c>
      <c r="BC233" s="20">
        <v>0</v>
      </c>
      <c r="BD233" s="18">
        <f>BC233*aero_capex_adj</f>
        <v>0</v>
      </c>
      <c r="BE233" s="20">
        <v>2868.9920233647799</v>
      </c>
      <c r="BF233" s="18">
        <f>BE233*bess_capex_adj</f>
        <v>2868.9920233647799</v>
      </c>
      <c r="BG233" s="11">
        <v>2217388065.6262102</v>
      </c>
      <c r="BH233" s="11">
        <v>3516648197.9377198</v>
      </c>
      <c r="BI233" s="11">
        <v>787450596.31157005</v>
      </c>
      <c r="BJ233" s="11">
        <v>0</v>
      </c>
      <c r="BK233" s="11">
        <f>SUM(BG233:BJ233)/1000000</f>
        <v>6521.4868598755011</v>
      </c>
      <c r="BL233" s="11">
        <v>7.17897871383254E-2</v>
      </c>
      <c r="BM233" s="13">
        <f>0.815*BJ233/(BK233*1000)</f>
        <v>0</v>
      </c>
      <c r="BN233" s="22">
        <v>1668.7753841209301</v>
      </c>
      <c r="BO233" s="11">
        <v>211</v>
      </c>
      <c r="BP233" s="11">
        <v>9120</v>
      </c>
      <c r="BQ233" s="22">
        <v>13835.7696</v>
      </c>
      <c r="BR233" s="11">
        <v>2280</v>
      </c>
      <c r="BS233" s="11">
        <v>570</v>
      </c>
      <c r="BT233" s="11">
        <v>0.162230381689078</v>
      </c>
    </row>
    <row r="234" spans="1:72" s="1" customFormat="1" hidden="1" x14ac:dyDescent="0.25">
      <c r="A234" s="1">
        <v>655</v>
      </c>
      <c r="B234" s="25">
        <v>2678.2814806879101</v>
      </c>
      <c r="C234" s="25">
        <v>402.79999999999899</v>
      </c>
      <c r="D234" s="8">
        <v>2000</v>
      </c>
      <c r="E234" s="8">
        <v>8000</v>
      </c>
      <c r="F234" s="8">
        <v>0</v>
      </c>
      <c r="G234" s="8">
        <v>0</v>
      </c>
      <c r="H234" s="9">
        <f>SUM(BG234:BI234)/(BK234*1000000)</f>
        <v>1</v>
      </c>
      <c r="I234" s="10">
        <v>70.536529680365305</v>
      </c>
      <c r="J234" s="19">
        <v>72.019859597832493</v>
      </c>
      <c r="K234" s="18">
        <f>(P234*BG234+U234*BH234+AP234*BI234+AN234*BJ234)/(BK234*(1000000))</f>
        <v>72.130310015549313</v>
      </c>
      <c r="L234" s="18">
        <f>(T234*BG234+Y234*BH234+AT234*BI234+AO234*BJ234)/(BK234*(1000000))</f>
        <v>88.694931787819641</v>
      </c>
      <c r="M234" s="18">
        <f>L234/K234</f>
        <v>1.2296485592353541</v>
      </c>
      <c r="N234" s="18">
        <f>J234*M234</f>
        <v>88.559116590807207</v>
      </c>
      <c r="O234" s="10">
        <v>82.092536298109593</v>
      </c>
      <c r="P234" s="19">
        <v>95.233430402361407</v>
      </c>
      <c r="Q234" s="19">
        <f>P234-S234</f>
        <v>88.110867211500604</v>
      </c>
      <c r="R234" s="18">
        <f>Q234*solar_capex_adj</f>
        <v>117.4811562820008</v>
      </c>
      <c r="S234" s="19">
        <v>7.1225631908608023</v>
      </c>
      <c r="T234" s="18">
        <f>R234+S234</f>
        <v>124.6037194728616</v>
      </c>
      <c r="U234" s="19">
        <v>28.038056535787302</v>
      </c>
      <c r="V234" s="19">
        <f>U234-X234</f>
        <v>23.2412728633455</v>
      </c>
      <c r="W234" s="18">
        <f>V234*wind_capex_adj</f>
        <v>38.735454772242505</v>
      </c>
      <c r="X234" s="19">
        <v>4.7967836724418014</v>
      </c>
      <c r="Y234" s="18">
        <f>W234+X234</f>
        <v>43.53223844468431</v>
      </c>
      <c r="Z234" s="19">
        <v>0</v>
      </c>
      <c r="AA234" s="19">
        <f>Z234-AC234-AD234</f>
        <v>0</v>
      </c>
      <c r="AB234" s="18">
        <f>AA234*hdgt_capex_adj</f>
        <v>0</v>
      </c>
      <c r="AC234" s="19">
        <v>0</v>
      </c>
      <c r="AD234" s="19">
        <v>0</v>
      </c>
      <c r="AE234" s="18">
        <f>AD234*fuel_adj</f>
        <v>0</v>
      </c>
      <c r="AF234" s="18">
        <f>AB234+AC234+AE234</f>
        <v>0</v>
      </c>
      <c r="AG234" s="19">
        <v>0</v>
      </c>
      <c r="AH234" s="19">
        <f>AG234-AJ234-AK234</f>
        <v>0</v>
      </c>
      <c r="AI234" s="18">
        <f>AH234*aero_capex_adj</f>
        <v>0</v>
      </c>
      <c r="AJ234" s="19">
        <v>0</v>
      </c>
      <c r="AK234" s="19">
        <v>0</v>
      </c>
      <c r="AL234" s="18">
        <f>AK234*fuel_adj</f>
        <v>0</v>
      </c>
      <c r="AM234" s="18">
        <f>AI234+AJ234+AL234</f>
        <v>0</v>
      </c>
      <c r="AN234" s="18">
        <f>IF(F234=0, 0, IF(F234=3, Z234, (Z234*F234*384+AG234*G234*32)/(F234*384+G234*32)))</f>
        <v>0</v>
      </c>
      <c r="AO234" s="18">
        <f>IF(F234=0, 0, IF(F234=3, AF234, (AF234*F234*384+AM234*G234*32)/(F234*384+G234*32)))</f>
        <v>0</v>
      </c>
      <c r="AP234" s="19">
        <v>74.654270350860202</v>
      </c>
      <c r="AQ234" s="19">
        <f>AP234-AS234</f>
        <v>60.7889014632647</v>
      </c>
      <c r="AR234" s="18">
        <f>AQ234*bess_capex_adj</f>
        <v>60.7889014632647</v>
      </c>
      <c r="AS234" s="19">
        <v>13.865368887595501</v>
      </c>
      <c r="AT234" s="18">
        <f>AR234+AS234</f>
        <v>74.654270350860202</v>
      </c>
      <c r="AU234" s="19">
        <v>5611.1382268708003</v>
      </c>
      <c r="AV234" s="19"/>
      <c r="AW234" s="19">
        <v>3218.7431683188602</v>
      </c>
      <c r="AX234" s="18">
        <f>AW234*solar_capex_adj</f>
        <v>4291.6575577584799</v>
      </c>
      <c r="AY234" s="19">
        <v>484.08270659655602</v>
      </c>
      <c r="AZ234" s="18">
        <f>AY234*wind_capex_adj</f>
        <v>806.80451099426011</v>
      </c>
      <c r="BA234" s="19">
        <v>0</v>
      </c>
      <c r="BB234" s="18">
        <f>BA234*hdgt_capex_adj</f>
        <v>0</v>
      </c>
      <c r="BC234" s="19">
        <v>0</v>
      </c>
      <c r="BD234" s="18">
        <f>BC234*aero_capex_adj</f>
        <v>0</v>
      </c>
      <c r="BE234" s="19">
        <v>1908.3123519553801</v>
      </c>
      <c r="BF234" s="18">
        <f>BE234*bess_capex_adj</f>
        <v>1908.3123519553801</v>
      </c>
      <c r="BG234" s="8">
        <v>3123097619.0187502</v>
      </c>
      <c r="BH234" s="8">
        <v>1768082187.9247999</v>
      </c>
      <c r="BI234" s="8">
        <v>2300126372.7708402</v>
      </c>
      <c r="BJ234" s="8">
        <v>0</v>
      </c>
      <c r="BK234" s="8">
        <f>SUM(BG234:BJ234)/1000000</f>
        <v>7191.3061797143901</v>
      </c>
      <c r="BL234" s="8">
        <v>12.7820999037608</v>
      </c>
      <c r="BM234" s="10">
        <f>0.815*BJ234/(BK234*1000)</f>
        <v>0</v>
      </c>
      <c r="BN234" s="25">
        <v>3615.6799989286801</v>
      </c>
      <c r="BO234" s="8">
        <v>106</v>
      </c>
      <c r="BP234" s="8">
        <v>6080</v>
      </c>
      <c r="BQ234" s="25">
        <v>9223.8464000000004</v>
      </c>
      <c r="BR234" s="8">
        <v>1520</v>
      </c>
      <c r="BS234" s="8">
        <v>380</v>
      </c>
      <c r="BT234" s="8">
        <v>0.70992674342530804</v>
      </c>
    </row>
    <row r="235" spans="1:72" s="1" customFormat="1" x14ac:dyDescent="0.25">
      <c r="A235" s="1">
        <v>372</v>
      </c>
      <c r="B235" s="24">
        <v>412.043304721217</v>
      </c>
      <c r="C235" s="24">
        <v>402.79999999999899</v>
      </c>
      <c r="D235" s="1">
        <v>1000</v>
      </c>
      <c r="E235" s="1">
        <v>4000</v>
      </c>
      <c r="F235" s="1">
        <v>2</v>
      </c>
      <c r="G235" s="1">
        <v>8</v>
      </c>
      <c r="H235" s="2">
        <f>SUM(BG235:BI235)/(BK235*1000000)</f>
        <v>0.32326606059627394</v>
      </c>
      <c r="I235" s="3">
        <v>100</v>
      </c>
      <c r="J235" s="18">
        <v>77.497105827217695</v>
      </c>
      <c r="K235" s="18">
        <f>(P235*BG235+U235*BH235+AP235*BI235+AN235*BJ235)/(BK235*(1000000))</f>
        <v>113.60510484926273</v>
      </c>
      <c r="L235" s="18">
        <f>(T235*BG235+Y235*BH235+AT235*BI235+AO235*BJ235)/(BK235*(1000000))</f>
        <v>129.98925311860432</v>
      </c>
      <c r="M235" s="18">
        <f>L235/K235</f>
        <v>1.1442201764707753</v>
      </c>
      <c r="N235" s="18">
        <f>J235*M235</f>
        <v>88.67375210559338</v>
      </c>
      <c r="O235" s="3">
        <v>99.999999999999901</v>
      </c>
      <c r="P235" s="18">
        <v>78.577964966877104</v>
      </c>
      <c r="Q235" s="18">
        <f>P235-S235</f>
        <v>72.717763952152197</v>
      </c>
      <c r="R235" s="18">
        <f>Q235*solar_capex_adj</f>
        <v>96.957018602869596</v>
      </c>
      <c r="S235" s="18">
        <v>5.8602010147249075</v>
      </c>
      <c r="T235" s="18">
        <f>R235+S235</f>
        <v>102.8172196175945</v>
      </c>
      <c r="U235" s="18">
        <v>28.109599146638502</v>
      </c>
      <c r="V235" s="18">
        <f>U235-X235</f>
        <v>23.312815669511401</v>
      </c>
      <c r="W235" s="18">
        <f>V235*wind_capex_adj</f>
        <v>38.854692782519002</v>
      </c>
      <c r="X235" s="18">
        <v>4.7967834771271001</v>
      </c>
      <c r="Y235" s="18">
        <f>W235+X235</f>
        <v>43.651476259646103</v>
      </c>
      <c r="Z235" s="18">
        <v>73.8706207787518</v>
      </c>
      <c r="AA235" s="18">
        <f>Z235-AC235-AD235</f>
        <v>24.279312305589201</v>
      </c>
      <c r="AB235" s="18">
        <f>AA235*hdgt_capex_adj</f>
        <v>30.349140381986501</v>
      </c>
      <c r="AC235" s="18">
        <v>14.338307416460701</v>
      </c>
      <c r="AD235" s="18">
        <v>35.253001056701898</v>
      </c>
      <c r="AE235" s="18">
        <f>AD235*fuel_adj</f>
        <v>35.253001056701898</v>
      </c>
      <c r="AF235" s="18">
        <f>AB235+AC235+AE235</f>
        <v>79.9404488551491</v>
      </c>
      <c r="AG235" s="18">
        <v>325.63430483684198</v>
      </c>
      <c r="AH235" s="18">
        <f>AG235-AJ235-AK235</f>
        <v>251.45741242971599</v>
      </c>
      <c r="AI235" s="18">
        <f>AH235*aero_capex_adj</f>
        <v>301.74889491565915</v>
      </c>
      <c r="AJ235" s="18">
        <v>31.536612699073999</v>
      </c>
      <c r="AK235" s="18">
        <v>42.640279708051992</v>
      </c>
      <c r="AL235" s="18">
        <f>AK235*fuel_adj</f>
        <v>42.640279708051992</v>
      </c>
      <c r="AM235" s="18">
        <f>AI235+AJ235+AL235</f>
        <v>375.92578732278514</v>
      </c>
      <c r="AN235" s="18">
        <f>IF(F235=0, 0, IF(F235=3, Z235, (Z235*F235*384+AG235*G235*32)/(F235*384+G235*32)))</f>
        <v>136.81154179327433</v>
      </c>
      <c r="AO235" s="18">
        <f>IF(F235=0, 0, IF(F235=3, AF235, (AF235*F235*384+AM235*G235*32)/(F235*384+G235*32)))</f>
        <v>153.9367834720581</v>
      </c>
      <c r="AP235" s="18">
        <v>188.04430811880101</v>
      </c>
      <c r="AQ235" s="18">
        <f>AP235-AS235</f>
        <v>154.283494594351</v>
      </c>
      <c r="AR235" s="18">
        <f>AQ235*bess_capex_adj</f>
        <v>154.283494594351</v>
      </c>
      <c r="AS235" s="18">
        <v>33.760813524450015</v>
      </c>
      <c r="AT235" s="18">
        <f>AR235+AS235</f>
        <v>188.04430811880101</v>
      </c>
      <c r="AU235" s="18">
        <v>4148.5093378188603</v>
      </c>
      <c r="AV235" s="18"/>
      <c r="AW235" s="18">
        <v>496.71560700265201</v>
      </c>
      <c r="AX235" s="18">
        <f>AW235*solar_capex_adj</f>
        <v>662.28747600353597</v>
      </c>
      <c r="AY235" s="18">
        <v>485.572861415712</v>
      </c>
      <c r="AZ235" s="18">
        <f>AY235*wind_capex_adj</f>
        <v>809.28810235952005</v>
      </c>
      <c r="BA235" s="18">
        <v>1555.9985878984301</v>
      </c>
      <c r="BB235" s="18">
        <f>BA235*hdgt_capex_adj</f>
        <v>1944.9982348730375</v>
      </c>
      <c r="BC235" s="18">
        <v>653.82736497119902</v>
      </c>
      <c r="BD235" s="18">
        <f>BC235*aero_capex_adj</f>
        <v>784.59283796543878</v>
      </c>
      <c r="BE235" s="18">
        <v>956.394916530861</v>
      </c>
      <c r="BF235" s="18">
        <f>BE235*bess_capex_adj</f>
        <v>956.394916530861</v>
      </c>
      <c r="BG235" s="1">
        <v>599199452.33735597</v>
      </c>
      <c r="BH235" s="1">
        <v>1768082187.9247999</v>
      </c>
      <c r="BI235" s="1">
        <v>464529050.561203</v>
      </c>
      <c r="BJ235" s="1">
        <v>5928189309.1766396</v>
      </c>
      <c r="BK235" s="1">
        <f>SUM(BG235:BJ235)/1000000</f>
        <v>8759.9999999999982</v>
      </c>
      <c r="BL235" s="1">
        <v>4.1947194962261398E-4</v>
      </c>
      <c r="BM235" s="3">
        <f>0.815*BJ235/(BK235*1000)</f>
        <v>551.53816061403677</v>
      </c>
      <c r="BN235" s="24">
        <v>556.25846137364397</v>
      </c>
      <c r="BO235" s="1">
        <v>106</v>
      </c>
      <c r="BP235" s="1">
        <v>3040</v>
      </c>
      <c r="BQ235" s="24">
        <v>4611.9232000000002</v>
      </c>
      <c r="BR235" s="1">
        <v>760</v>
      </c>
      <c r="BS235" s="1">
        <v>190</v>
      </c>
      <c r="BT235" s="1">
        <v>0.28741346603706402</v>
      </c>
    </row>
    <row r="236" spans="1:72" s="1" customFormat="1" hidden="1" x14ac:dyDescent="0.25">
      <c r="A236" s="1">
        <v>112</v>
      </c>
      <c r="B236" s="24">
        <v>2678.2814806879101</v>
      </c>
      <c r="C236" s="24">
        <v>402.79999999999899</v>
      </c>
      <c r="D236" s="1">
        <v>1000</v>
      </c>
      <c r="E236" s="1">
        <v>4000</v>
      </c>
      <c r="F236" s="1">
        <v>0</v>
      </c>
      <c r="G236" s="1">
        <v>0</v>
      </c>
      <c r="H236" s="2">
        <f>SUM(BG236:BI236)/(BK236*1000000)</f>
        <v>1</v>
      </c>
      <c r="I236" s="3">
        <v>55.148401826483997</v>
      </c>
      <c r="J236" s="18">
        <v>69.465977792099807</v>
      </c>
      <c r="K236" s="18">
        <f>(P236*BG236+U236*BH236+AP236*BI236+AN236*BJ236)/(BK236*(1000000))</f>
        <v>69.50155373229731</v>
      </c>
      <c r="L236" s="18">
        <f>(T236*BG236+Y236*BH236+AT236*BI236+AO236*BJ236)/(BK236*(1000000))</f>
        <v>88.724008593593567</v>
      </c>
      <c r="M236" s="18">
        <f>L236/K236</f>
        <v>1.2765759012429616</v>
      </c>
      <c r="N236" s="18">
        <f>J236*M236</f>
        <v>88.678593205673366</v>
      </c>
      <c r="O236" s="3">
        <v>70.851797605589695</v>
      </c>
      <c r="P236" s="18">
        <v>95.3674031497318</v>
      </c>
      <c r="Q236" s="18">
        <f>P236-S236</f>
        <v>88.245052495679701</v>
      </c>
      <c r="R236" s="18">
        <f>Q236*solar_capex_adj</f>
        <v>117.66006999423959</v>
      </c>
      <c r="S236" s="18">
        <v>7.1223506540520987</v>
      </c>
      <c r="T236" s="18">
        <f>R236+S236</f>
        <v>124.78242064829169</v>
      </c>
      <c r="U236" s="18">
        <v>28.074145593418599</v>
      </c>
      <c r="V236" s="18">
        <f>U236-X236</f>
        <v>23.277361920976801</v>
      </c>
      <c r="W236" s="18">
        <f>V236*wind_capex_adj</f>
        <v>38.795603201628005</v>
      </c>
      <c r="X236" s="18">
        <v>4.7967836724417978</v>
      </c>
      <c r="Y236" s="18">
        <f>W236+X236</f>
        <v>43.592386874069803</v>
      </c>
      <c r="Z236" s="18">
        <v>0</v>
      </c>
      <c r="AA236" s="18">
        <f>Z236-AC236-AD236</f>
        <v>0</v>
      </c>
      <c r="AB236" s="18">
        <f>AA236*hdgt_capex_adj</f>
        <v>0</v>
      </c>
      <c r="AC236" s="18">
        <v>0</v>
      </c>
      <c r="AD236" s="18">
        <v>0</v>
      </c>
      <c r="AE236" s="18">
        <f>AD236*fuel_adj</f>
        <v>0</v>
      </c>
      <c r="AF236" s="18">
        <f>AB236+AC236+AE236</f>
        <v>0</v>
      </c>
      <c r="AG236" s="18">
        <v>0</v>
      </c>
      <c r="AH236" s="18">
        <f>AG236-AJ236-AK236</f>
        <v>0</v>
      </c>
      <c r="AI236" s="18">
        <f>AH236*aero_capex_adj</f>
        <v>0</v>
      </c>
      <c r="AJ236" s="18">
        <v>0</v>
      </c>
      <c r="AK236" s="18">
        <v>0</v>
      </c>
      <c r="AL236" s="18">
        <f>AK236*fuel_adj</f>
        <v>0</v>
      </c>
      <c r="AM236" s="18">
        <f>AI236+AJ236+AL236</f>
        <v>0</v>
      </c>
      <c r="AN236" s="18">
        <f>IF(F236=0, 0, IF(F236=3, Z236, (Z236*F236*384+AG236*G236*32)/(F236*384+G236*32)))</f>
        <v>0</v>
      </c>
      <c r="AO236" s="18">
        <f>IF(F236=0, 0, IF(F236=3, AF236, (AF236*F236*384+AM236*G236*32)/(F236*384+G236*32)))</f>
        <v>0</v>
      </c>
      <c r="AP236" s="18">
        <v>63.771404293658897</v>
      </c>
      <c r="AQ236" s="18">
        <f>AP236-AS236</f>
        <v>51.640064838599102</v>
      </c>
      <c r="AR236" s="18">
        <f>AQ236*bess_capex_adj</f>
        <v>51.640064838599102</v>
      </c>
      <c r="AS236" s="18">
        <v>12.131339455059795</v>
      </c>
      <c r="AT236" s="18">
        <f>AR236+AS236</f>
        <v>63.771404293658897</v>
      </c>
      <c r="AU236" s="18">
        <v>4663.5160322993997</v>
      </c>
      <c r="AV236" s="18"/>
      <c r="AW236" s="18">
        <v>3223.7412339749299</v>
      </c>
      <c r="AX236" s="18">
        <f>AW236*solar_capex_adj</f>
        <v>4298.3216452999059</v>
      </c>
      <c r="AY236" s="18">
        <v>484.83439041350402</v>
      </c>
      <c r="AZ236" s="18">
        <f>AY236*wind_capex_adj</f>
        <v>808.05731735584004</v>
      </c>
      <c r="BA236" s="18">
        <v>0</v>
      </c>
      <c r="BB236" s="18">
        <f>BA236*hdgt_capex_adj</f>
        <v>0</v>
      </c>
      <c r="BC236" s="18">
        <v>0</v>
      </c>
      <c r="BD236" s="18">
        <f>BC236*aero_capex_adj</f>
        <v>0</v>
      </c>
      <c r="BE236" s="18">
        <v>954.94040791096404</v>
      </c>
      <c r="BF236" s="18">
        <f>BE236*bess_capex_adj</f>
        <v>954.94040791096404</v>
      </c>
      <c r="BG236" s="1">
        <v>3123197127.8434801</v>
      </c>
      <c r="BH236" s="1">
        <v>1768082187.9247999</v>
      </c>
      <c r="BI236" s="1">
        <v>1315338154.48137</v>
      </c>
      <c r="BJ236" s="1">
        <v>0</v>
      </c>
      <c r="BK236" s="1">
        <f>SUM(BG236:BJ236)/1000000</f>
        <v>6206.6174702496501</v>
      </c>
      <c r="BL236" s="1">
        <v>25.869656405778901</v>
      </c>
      <c r="BM236" s="3">
        <f>0.815*BJ236/(BK236*1000)</f>
        <v>0</v>
      </c>
      <c r="BN236" s="24">
        <v>3615.6799989286801</v>
      </c>
      <c r="BO236" s="1">
        <v>106</v>
      </c>
      <c r="BP236" s="1">
        <v>3040</v>
      </c>
      <c r="BQ236" s="24">
        <v>4611.9232000000002</v>
      </c>
      <c r="BR236" s="1">
        <v>760</v>
      </c>
      <c r="BS236" s="1">
        <v>190</v>
      </c>
      <c r="BT236" s="1">
        <v>0.81057561810816003</v>
      </c>
    </row>
    <row r="237" spans="1:72" s="1" customFormat="1" hidden="1" x14ac:dyDescent="0.25">
      <c r="A237" s="1">
        <v>43</v>
      </c>
      <c r="B237" s="24">
        <v>2678.2814806879101</v>
      </c>
      <c r="C237" s="24">
        <v>1402.2</v>
      </c>
      <c r="D237" s="1">
        <v>1000</v>
      </c>
      <c r="E237" s="1">
        <v>4000</v>
      </c>
      <c r="F237" s="1">
        <v>0</v>
      </c>
      <c r="G237" s="1">
        <v>0</v>
      </c>
      <c r="H237" s="2">
        <f>SUM(BG237:BI237)/(BK237*1000000)</f>
        <v>1.0000000000000002</v>
      </c>
      <c r="I237" s="3">
        <v>90.6392694063927</v>
      </c>
      <c r="J237" s="18">
        <v>66.234155078916402</v>
      </c>
      <c r="K237" s="18">
        <f>(P237*BG237+U237*BH237+AP237*BI237+AN237*BJ237)/(BK237*(1000000))</f>
        <v>66.406822624746468</v>
      </c>
      <c r="L237" s="18">
        <f>(T237*BG237+Y237*BH237+AT237*BI237+AO237*BJ237)/(BK237*(1000000))</f>
        <v>88.960542665447875</v>
      </c>
      <c r="M237" s="18">
        <f>L237/K237</f>
        <v>1.3396295613802907</v>
      </c>
      <c r="N237" s="18">
        <f>J237*M237</f>
        <v>88.72923211676293</v>
      </c>
      <c r="O237" s="3">
        <v>94.540320041264593</v>
      </c>
      <c r="P237" s="18">
        <v>154.87986476317201</v>
      </c>
      <c r="Q237" s="18">
        <f>P237-S237</f>
        <v>143.28681651889499</v>
      </c>
      <c r="R237" s="18">
        <f>Q237*solar_capex_adj</f>
        <v>191.04908869185999</v>
      </c>
      <c r="S237" s="18">
        <v>11.593048244277014</v>
      </c>
      <c r="T237" s="18">
        <f>R237+S237</f>
        <v>202.64213693613701</v>
      </c>
      <c r="U237" s="18">
        <v>31.100377786537699</v>
      </c>
      <c r="V237" s="18">
        <f>U237-X237</f>
        <v>25.775781966210801</v>
      </c>
      <c r="W237" s="18">
        <f>V237*wind_capex_adj</f>
        <v>42.959636610351339</v>
      </c>
      <c r="X237" s="18">
        <v>5.3245958203268984</v>
      </c>
      <c r="Y237" s="18">
        <f>W237+X237</f>
        <v>48.284232430678237</v>
      </c>
      <c r="Z237" s="18">
        <v>0</v>
      </c>
      <c r="AA237" s="18">
        <f>Z237-AC237-AD237</f>
        <v>0</v>
      </c>
      <c r="AB237" s="18">
        <f>AA237*hdgt_capex_adj</f>
        <v>0</v>
      </c>
      <c r="AC237" s="18">
        <v>0</v>
      </c>
      <c r="AD237" s="18">
        <v>0</v>
      </c>
      <c r="AE237" s="18">
        <f>AD237*fuel_adj</f>
        <v>0</v>
      </c>
      <c r="AF237" s="18">
        <f>AB237+AC237+AE237</f>
        <v>0</v>
      </c>
      <c r="AG237" s="18">
        <v>0</v>
      </c>
      <c r="AH237" s="18">
        <f>AG237-AJ237-AK237</f>
        <v>0</v>
      </c>
      <c r="AI237" s="18">
        <f>AH237*aero_capex_adj</f>
        <v>0</v>
      </c>
      <c r="AJ237" s="18">
        <v>0</v>
      </c>
      <c r="AK237" s="18">
        <v>0</v>
      </c>
      <c r="AL237" s="18">
        <f>AK237*fuel_adj</f>
        <v>0</v>
      </c>
      <c r="AM237" s="18">
        <f>AI237+AJ237+AL237</f>
        <v>0</v>
      </c>
      <c r="AN237" s="18">
        <f>IF(F237=0, 0, IF(F237=3, Z237, (Z237*F237*384+AG237*G237*32)/(F237*384+G237*32)))</f>
        <v>0</v>
      </c>
      <c r="AO237" s="18">
        <f>IF(F237=0, 0, IF(F237=3, AF237, (AF237*F237*384+AM237*G237*32)/(F237*384+G237*32)))</f>
        <v>0</v>
      </c>
      <c r="AP237" s="18">
        <v>98.4078533066088</v>
      </c>
      <c r="AQ237" s="18">
        <f>AP237-AS237</f>
        <v>79.5345385721957</v>
      </c>
      <c r="AR237" s="18">
        <f>AQ237*bess_capex_adj</f>
        <v>79.5345385721957</v>
      </c>
      <c r="AS237" s="18">
        <v>18.8733147344131</v>
      </c>
      <c r="AT237" s="18">
        <f>AR237+AS237</f>
        <v>98.4078533066088</v>
      </c>
      <c r="AU237" s="18">
        <v>5852.1743995005399</v>
      </c>
      <c r="AV237" s="18"/>
      <c r="AW237" s="18">
        <v>3215.8941858575099</v>
      </c>
      <c r="AX237" s="18">
        <f>AW237*solar_capex_adj</f>
        <v>4287.8589144766793</v>
      </c>
      <c r="AY237" s="18">
        <v>1683.66426752545</v>
      </c>
      <c r="AZ237" s="18">
        <f>AY237*wind_capex_adj</f>
        <v>2806.1071125424169</v>
      </c>
      <c r="BA237" s="18">
        <v>0</v>
      </c>
      <c r="BB237" s="18">
        <f>BA237*hdgt_capex_adj</f>
        <v>0</v>
      </c>
      <c r="BC237" s="18">
        <v>0</v>
      </c>
      <c r="BD237" s="18">
        <f>BC237*aero_capex_adj</f>
        <v>0</v>
      </c>
      <c r="BE237" s="18">
        <v>952.61594611757505</v>
      </c>
      <c r="BF237" s="18">
        <f>BE237*bess_capex_adj</f>
        <v>952.61594611757505</v>
      </c>
      <c r="BG237" s="1">
        <v>1915770974.7888501</v>
      </c>
      <c r="BH237" s="1">
        <v>5544872965.7942104</v>
      </c>
      <c r="BI237" s="1">
        <v>821088095.03171396</v>
      </c>
      <c r="BJ237" s="1">
        <v>0</v>
      </c>
      <c r="BK237" s="1">
        <f>SUM(BG237:BJ237)/1000000</f>
        <v>8281.7320356147738</v>
      </c>
      <c r="BL237" s="1">
        <v>35.354236180748103</v>
      </c>
      <c r="BM237" s="3">
        <f>0.815*BJ237/(BK237*1000)</f>
        <v>0</v>
      </c>
      <c r="BN237" s="24">
        <v>3615.6799989286801</v>
      </c>
      <c r="BO237" s="1">
        <v>369</v>
      </c>
      <c r="BP237" s="1">
        <v>3040</v>
      </c>
      <c r="BQ237" s="24">
        <v>4611.9232000000002</v>
      </c>
      <c r="BR237" s="1">
        <v>760</v>
      </c>
      <c r="BS237" s="1">
        <v>190</v>
      </c>
      <c r="BT237" s="1">
        <v>0.50861437027685796</v>
      </c>
    </row>
    <row r="238" spans="1:72" s="1" customFormat="1" hidden="1" x14ac:dyDescent="0.25">
      <c r="A238" s="1">
        <v>670</v>
      </c>
      <c r="B238" s="25">
        <v>2060.21652360608</v>
      </c>
      <c r="C238" s="25">
        <v>201.39999999999901</v>
      </c>
      <c r="D238" s="8">
        <v>2000</v>
      </c>
      <c r="E238" s="8">
        <v>8000</v>
      </c>
      <c r="F238" s="8">
        <v>0</v>
      </c>
      <c r="G238" s="8">
        <v>0</v>
      </c>
      <c r="H238" s="9">
        <f>SUM(BG238:BI238)/(BK238*1000000)</f>
        <v>1</v>
      </c>
      <c r="I238" s="10">
        <v>51.038812785388103</v>
      </c>
      <c r="J238" s="19">
        <v>74.165416695719898</v>
      </c>
      <c r="K238" s="18">
        <f>(P238*BG238+U238*BH238+AP238*BI238+AN238*BJ238)/(BK238*(1000000))</f>
        <v>74.857200935727761</v>
      </c>
      <c r="L238" s="18">
        <f>(T238*BG238+Y238*BH238+AT238*BI238+AO238*BJ238)/(BK238*(1000000))</f>
        <v>89.574477667826187</v>
      </c>
      <c r="M238" s="18">
        <f>L238/K238</f>
        <v>1.1966046893035001</v>
      </c>
      <c r="N238" s="18">
        <f>J238*M238</f>
        <v>88.746685402246527</v>
      </c>
      <c r="O238" s="10">
        <v>65.672774905827893</v>
      </c>
      <c r="P238" s="19">
        <v>72.660607515226303</v>
      </c>
      <c r="Q238" s="19">
        <f>P238-S238</f>
        <v>67.238076462968905</v>
      </c>
      <c r="R238" s="18">
        <f>Q238*solar_capex_adj</f>
        <v>89.650768617291874</v>
      </c>
      <c r="S238" s="19">
        <v>5.4225310522573977</v>
      </c>
      <c r="T238" s="18">
        <f>R238+S238</f>
        <v>95.073299669549272</v>
      </c>
      <c r="U238" s="19">
        <v>28.092708513253399</v>
      </c>
      <c r="V238" s="19">
        <f>U238-X238</f>
        <v>23.295925036126299</v>
      </c>
      <c r="W238" s="18">
        <f>V238*wind_capex_adj</f>
        <v>38.826541726877167</v>
      </c>
      <c r="X238" s="19">
        <v>4.7967834771271001</v>
      </c>
      <c r="Y238" s="18">
        <f>W238+X238</f>
        <v>43.623325204004267</v>
      </c>
      <c r="Z238" s="19">
        <v>0</v>
      </c>
      <c r="AA238" s="19">
        <f>Z238-AC238-AD238</f>
        <v>0</v>
      </c>
      <c r="AB238" s="18">
        <f>AA238*hdgt_capex_adj</f>
        <v>0</v>
      </c>
      <c r="AC238" s="19">
        <v>0</v>
      </c>
      <c r="AD238" s="19">
        <v>0</v>
      </c>
      <c r="AE238" s="18">
        <f>AD238*fuel_adj</f>
        <v>0</v>
      </c>
      <c r="AF238" s="18">
        <f>AB238+AC238+AE238</f>
        <v>0</v>
      </c>
      <c r="AG238" s="19">
        <v>0</v>
      </c>
      <c r="AH238" s="19">
        <f>AG238-AJ238-AK238</f>
        <v>0</v>
      </c>
      <c r="AI238" s="18">
        <f>AH238*aero_capex_adj</f>
        <v>0</v>
      </c>
      <c r="AJ238" s="19">
        <v>0</v>
      </c>
      <c r="AK238" s="19">
        <v>0</v>
      </c>
      <c r="AL238" s="18">
        <f>AK238*fuel_adj</f>
        <v>0</v>
      </c>
      <c r="AM238" s="18">
        <f>AI238+AJ238+AL238</f>
        <v>0</v>
      </c>
      <c r="AN238" s="18">
        <f>IF(F238=0, 0, IF(F238=3, Z238, (Z238*F238*384+AG238*G238*32)/(F238*384+G238*32)))</f>
        <v>0</v>
      </c>
      <c r="AO238" s="18">
        <f>IF(F238=0, 0, IF(F238=3, AF238, (AF238*F238*384+AM238*G238*32)/(F238*384+G238*32)))</f>
        <v>0</v>
      </c>
      <c r="AP238" s="19">
        <v>103.201815379601</v>
      </c>
      <c r="AQ238" s="19">
        <f>AP238-AS238</f>
        <v>83.769703653566296</v>
      </c>
      <c r="AR238" s="18">
        <f>AQ238*bess_capex_adj</f>
        <v>83.769703653566296</v>
      </c>
      <c r="AS238" s="19">
        <v>19.432111726034705</v>
      </c>
      <c r="AT238" s="18">
        <f>AR238+AS238</f>
        <v>103.201815379601</v>
      </c>
      <c r="AU238" s="19">
        <v>4637.1890089570497</v>
      </c>
      <c r="AV238" s="19"/>
      <c r="AW238" s="19">
        <v>2481.7786296275099</v>
      </c>
      <c r="AX238" s="18">
        <f>AW238*solar_capex_adj</f>
        <v>3309.0381728366797</v>
      </c>
      <c r="AY238" s="19">
        <v>242.610526747987</v>
      </c>
      <c r="AZ238" s="18">
        <f>AY238*wind_capex_adj</f>
        <v>404.35087791331165</v>
      </c>
      <c r="BA238" s="19">
        <v>0</v>
      </c>
      <c r="BB238" s="18">
        <f>BA238*hdgt_capex_adj</f>
        <v>0</v>
      </c>
      <c r="BC238" s="19">
        <v>0</v>
      </c>
      <c r="BD238" s="18">
        <f>BC238*aero_capex_adj</f>
        <v>0</v>
      </c>
      <c r="BE238" s="19">
        <v>1912.7998525815501</v>
      </c>
      <c r="BF238" s="18">
        <f>BE238*bess_capex_adj</f>
        <v>1912.7998525815501</v>
      </c>
      <c r="BG238" s="8">
        <v>3165074225.0093799</v>
      </c>
      <c r="BH238" s="8">
        <v>884041093.96239996</v>
      </c>
      <c r="BI238" s="8">
        <v>1703819762.7787399</v>
      </c>
      <c r="BJ238" s="8">
        <v>0</v>
      </c>
      <c r="BK238" s="8">
        <f>SUM(BG238:BJ238)/1000000</f>
        <v>5752.9350817505201</v>
      </c>
      <c r="BL238" s="8">
        <v>1.94090220291564</v>
      </c>
      <c r="BM238" s="10">
        <f>0.815*BJ238/(BK238*1000)</f>
        <v>0</v>
      </c>
      <c r="BN238" s="25">
        <v>2781.2923068682198</v>
      </c>
      <c r="BO238" s="8">
        <v>53</v>
      </c>
      <c r="BP238" s="8">
        <v>6080</v>
      </c>
      <c r="BQ238" s="25">
        <v>9223.8464000000004</v>
      </c>
      <c r="BR238" s="8">
        <v>1520</v>
      </c>
      <c r="BS238" s="8">
        <v>380</v>
      </c>
      <c r="BT238" s="8">
        <v>0.52498848020713995</v>
      </c>
    </row>
    <row r="239" spans="1:72" s="1" customFormat="1" hidden="1" x14ac:dyDescent="0.25">
      <c r="A239" s="1">
        <v>571</v>
      </c>
      <c r="B239" s="25">
        <v>2472.2598283273001</v>
      </c>
      <c r="C239" s="25">
        <v>1200.8</v>
      </c>
      <c r="D239" s="8">
        <v>2000</v>
      </c>
      <c r="E239" s="8">
        <v>8000</v>
      </c>
      <c r="F239" s="8">
        <v>0</v>
      </c>
      <c r="G239" s="8">
        <v>0</v>
      </c>
      <c r="H239" s="9">
        <f>SUM(BG239:BI239)/(BK239*1000000)</f>
        <v>1.0000000000000002</v>
      </c>
      <c r="I239" s="10">
        <v>93.162100456621005</v>
      </c>
      <c r="J239" s="19">
        <v>69.163799495292395</v>
      </c>
      <c r="K239" s="18">
        <f>(P239*BG239+U239*BH239+AP239*BI239+AN239*BJ239)/(BK239*(1000000))</f>
        <v>69.38744742296447</v>
      </c>
      <c r="L239" s="18">
        <f>(T239*BG239+Y239*BH239+AT239*BI239+AO239*BJ239)/(BK239*(1000000))</f>
        <v>89.050480440387958</v>
      </c>
      <c r="M239" s="18">
        <f>L239/K239</f>
        <v>1.2833802618154218</v>
      </c>
      <c r="N239" s="18">
        <f>J239*M239</f>
        <v>88.763455104417687</v>
      </c>
      <c r="O239" s="10">
        <v>96.397465505746993</v>
      </c>
      <c r="P239" s="19">
        <v>133.00271501683301</v>
      </c>
      <c r="Q239" s="19">
        <f>P239-S239</f>
        <v>123.0442860788</v>
      </c>
      <c r="R239" s="18">
        <f>Q239*solar_capex_adj</f>
        <v>164.05904810506667</v>
      </c>
      <c r="S239" s="19">
        <v>9.9584289380330091</v>
      </c>
      <c r="T239" s="18">
        <f>R239+S239</f>
        <v>174.01747704309969</v>
      </c>
      <c r="U239" s="19">
        <v>28.670265135300301</v>
      </c>
      <c r="V239" s="19">
        <f>U239-X239</f>
        <v>23.760428571151799</v>
      </c>
      <c r="W239" s="18">
        <f>V239*wind_capex_adj</f>
        <v>39.600714285252998</v>
      </c>
      <c r="X239" s="19">
        <v>4.9098365641485024</v>
      </c>
      <c r="Y239" s="18">
        <f>W239+X239</f>
        <v>44.510550849401497</v>
      </c>
      <c r="Z239" s="19">
        <v>0</v>
      </c>
      <c r="AA239" s="19">
        <f>Z239-AC239-AD239</f>
        <v>0</v>
      </c>
      <c r="AB239" s="18">
        <f>AA239*hdgt_capex_adj</f>
        <v>0</v>
      </c>
      <c r="AC239" s="19">
        <v>0</v>
      </c>
      <c r="AD239" s="19">
        <v>0</v>
      </c>
      <c r="AE239" s="18">
        <f>AD239*fuel_adj</f>
        <v>0</v>
      </c>
      <c r="AF239" s="18">
        <f>AB239+AC239+AE239</f>
        <v>0</v>
      </c>
      <c r="AG239" s="19">
        <v>0</v>
      </c>
      <c r="AH239" s="19">
        <f>AG239-AJ239-AK239</f>
        <v>0</v>
      </c>
      <c r="AI239" s="18">
        <f>AH239*aero_capex_adj</f>
        <v>0</v>
      </c>
      <c r="AJ239" s="19">
        <v>0</v>
      </c>
      <c r="AK239" s="19">
        <v>0</v>
      </c>
      <c r="AL239" s="18">
        <f>AK239*fuel_adj</f>
        <v>0</v>
      </c>
      <c r="AM239" s="18">
        <f>AI239+AJ239+AL239</f>
        <v>0</v>
      </c>
      <c r="AN239" s="18">
        <f>IF(F239=0, 0, IF(F239=3, Z239, (Z239*F239*384+AG239*G239*32)/(F239*384+G239*32)))</f>
        <v>0</v>
      </c>
      <c r="AO239" s="18">
        <f>IF(F239=0, 0, IF(F239=3, AF239, (AF239*F239*384+AM239*G239*32)/(F239*384+G239*32)))</f>
        <v>0</v>
      </c>
      <c r="AP239" s="19">
        <v>133.06105859434899</v>
      </c>
      <c r="AQ239" s="19">
        <f>AP239-AS239</f>
        <v>108.09037619295501</v>
      </c>
      <c r="AR239" s="18">
        <f>AQ239*bess_capex_adj</f>
        <v>108.09037619295501</v>
      </c>
      <c r="AS239" s="19">
        <v>24.970682401393987</v>
      </c>
      <c r="AT239" s="18">
        <f>AR239+AS239</f>
        <v>133.06105859434899</v>
      </c>
      <c r="AU239" s="19">
        <v>6314.9716361649598</v>
      </c>
      <c r="AV239" s="19"/>
      <c r="AW239" s="19">
        <v>2967.5748084224001</v>
      </c>
      <c r="AX239" s="18">
        <f>AW239*solar_capex_adj</f>
        <v>3956.7664112298667</v>
      </c>
      <c r="AY239" s="19">
        <v>1441.3791742774099</v>
      </c>
      <c r="AZ239" s="18">
        <f>AY239*wind_capex_adj</f>
        <v>2402.2986237956834</v>
      </c>
      <c r="BA239" s="19">
        <v>0</v>
      </c>
      <c r="BB239" s="18">
        <f>BA239*hdgt_capex_adj</f>
        <v>0</v>
      </c>
      <c r="BC239" s="19">
        <v>0</v>
      </c>
      <c r="BD239" s="18">
        <f>BC239*aero_capex_adj</f>
        <v>0</v>
      </c>
      <c r="BE239" s="19">
        <v>1906.01765346515</v>
      </c>
      <c r="BF239" s="18">
        <f>BE239*bess_capex_adj</f>
        <v>1906.01765346515</v>
      </c>
      <c r="BG239" s="8">
        <v>2059560960.12255</v>
      </c>
      <c r="BH239" s="8">
        <v>5149557800.5688496</v>
      </c>
      <c r="BI239" s="8">
        <v>1235299217.61203</v>
      </c>
      <c r="BJ239" s="8">
        <v>0</v>
      </c>
      <c r="BK239" s="8">
        <f>SUM(BG239:BJ239)/1000000</f>
        <v>8444.4179783034288</v>
      </c>
      <c r="BL239" s="8">
        <v>25.5585920176628</v>
      </c>
      <c r="BM239" s="10">
        <f>0.815*BJ239/(BK239*1000)</f>
        <v>0</v>
      </c>
      <c r="BN239" s="25">
        <v>3337.5507682418602</v>
      </c>
      <c r="BO239" s="8">
        <v>316</v>
      </c>
      <c r="BP239" s="8">
        <v>6080</v>
      </c>
      <c r="BQ239" s="25">
        <v>9223.8464000000004</v>
      </c>
      <c r="BR239" s="8">
        <v>1520</v>
      </c>
      <c r="BS239" s="8">
        <v>380</v>
      </c>
      <c r="BT239" s="8">
        <v>0.38324455235460397</v>
      </c>
    </row>
    <row r="240" spans="1:72" s="1" customFormat="1" x14ac:dyDescent="0.25">
      <c r="A240" s="1">
        <v>274</v>
      </c>
      <c r="B240" s="24">
        <v>412.043304721217</v>
      </c>
      <c r="C240" s="24">
        <v>1003.19999999999</v>
      </c>
      <c r="D240" s="1">
        <v>1000</v>
      </c>
      <c r="E240" s="1">
        <v>4000</v>
      </c>
      <c r="F240" s="1">
        <v>2</v>
      </c>
      <c r="G240" s="1">
        <v>10</v>
      </c>
      <c r="H240" s="2">
        <f>SUM(BG240:BI240)/(BK240*1000000)</f>
        <v>0.66621024013939922</v>
      </c>
      <c r="I240" s="3">
        <v>100</v>
      </c>
      <c r="J240" s="18">
        <v>74.3340328950394</v>
      </c>
      <c r="K240" s="18">
        <f>(P240*BG240+U240*BH240+AP240*BI240+AN240*BJ240)/(BK240*(1000000))</f>
        <v>110.98024110539035</v>
      </c>
      <c r="L240" s="18">
        <f>(T240*BG240+Y240*BH240+AT240*BI240+AO240*BJ240)/(BK240*(1000000))</f>
        <v>132.5449251535351</v>
      </c>
      <c r="M240" s="18">
        <f>L240/K240</f>
        <v>1.1943110217941071</v>
      </c>
      <c r="N240" s="18">
        <f>J240*M240</f>
        <v>88.777954780951276</v>
      </c>
      <c r="O240" s="3">
        <v>100</v>
      </c>
      <c r="P240" s="18">
        <v>66.534231937031805</v>
      </c>
      <c r="Q240" s="18">
        <f>P240-S240</f>
        <v>61.561245910469303</v>
      </c>
      <c r="R240" s="18">
        <f>Q240*solar_capex_adj</f>
        <v>82.081661213959066</v>
      </c>
      <c r="S240" s="18">
        <v>4.9729860265625021</v>
      </c>
      <c r="T240" s="18">
        <f>R240+S240</f>
        <v>87.054647240521575</v>
      </c>
      <c r="U240" s="18">
        <v>28.053954629694399</v>
      </c>
      <c r="V240" s="18">
        <f>U240-X240</f>
        <v>23.257171152567299</v>
      </c>
      <c r="W240" s="18">
        <f>V240*wind_capex_adj</f>
        <v>38.761951920945499</v>
      </c>
      <c r="X240" s="18">
        <v>4.7967834771271001</v>
      </c>
      <c r="Y240" s="18">
        <f>W240+X240</f>
        <v>43.558735398072599</v>
      </c>
      <c r="Z240" s="18">
        <v>110.578272781411</v>
      </c>
      <c r="AA240" s="18">
        <f>Z240-AC240-AD240</f>
        <v>49.626003291124889</v>
      </c>
      <c r="AB240" s="18">
        <f>AA240*hdgt_capex_adj</f>
        <v>62.032504113906114</v>
      </c>
      <c r="AC240" s="18">
        <v>18.636246910131206</v>
      </c>
      <c r="AD240" s="18">
        <v>42.316022580154907</v>
      </c>
      <c r="AE240" s="18">
        <f>AD240*fuel_adj</f>
        <v>42.316022580154907</v>
      </c>
      <c r="AF240" s="18">
        <f>AB240+AC240+AE240</f>
        <v>122.98477360419223</v>
      </c>
      <c r="AG240" s="18">
        <v>567.82678875145098</v>
      </c>
      <c r="AH240" s="18">
        <f>AG240-AJ240-AK240</f>
        <v>468.11466113266999</v>
      </c>
      <c r="AI240" s="18">
        <f>AH240*aero_capex_adj</f>
        <v>561.73759335920397</v>
      </c>
      <c r="AJ240" s="18">
        <v>50.188840379553994</v>
      </c>
      <c r="AK240" s="18">
        <v>49.523287239226988</v>
      </c>
      <c r="AL240" s="18">
        <f>AK240*fuel_adj</f>
        <v>49.523287239226988</v>
      </c>
      <c r="AM240" s="18">
        <f>AI240+AJ240+AL240</f>
        <v>661.44972097798495</v>
      </c>
      <c r="AN240" s="18">
        <f>IF(F240=0, 0, IF(F240=3, Z240, (Z240*F240*384+AG240*G240*32)/(F240*384+G240*32)))</f>
        <v>245.06313041965805</v>
      </c>
      <c r="AO240" s="18">
        <f>IF(F240=0, 0, IF(F240=3, AF240, (AF240*F240*384+AM240*G240*32)/(F240*384+G240*32)))</f>
        <v>281.35681694942537</v>
      </c>
      <c r="AP240" s="18">
        <v>117.22993262102599</v>
      </c>
      <c r="AQ240" s="18">
        <f>AP240-AS240</f>
        <v>96.144080827626496</v>
      </c>
      <c r="AR240" s="18">
        <f>AQ240*bess_capex_adj</f>
        <v>96.144080827626496</v>
      </c>
      <c r="AS240" s="18">
        <v>21.085851793399499</v>
      </c>
      <c r="AT240" s="18">
        <f>AR240+AS240</f>
        <v>117.22993262102599</v>
      </c>
      <c r="AU240" s="18">
        <v>5023.7249584063202</v>
      </c>
      <c r="AV240" s="18"/>
      <c r="AW240" s="18">
        <v>495.530014476975</v>
      </c>
      <c r="AX240" s="18">
        <f>AW240*solar_capex_adj</f>
        <v>660.7066859693</v>
      </c>
      <c r="AY240" s="18">
        <v>1206.46472064299</v>
      </c>
      <c r="AZ240" s="18">
        <f>AY240*wind_capex_adj</f>
        <v>2010.7745344049833</v>
      </c>
      <c r="BA240" s="18">
        <v>1552.2846311196099</v>
      </c>
      <c r="BB240" s="18">
        <f>BA240*hdgt_capex_adj</f>
        <v>1940.3557888995124</v>
      </c>
      <c r="BC240" s="18">
        <v>815.33346008768297</v>
      </c>
      <c r="BD240" s="18">
        <f>BC240*aero_capex_adj</f>
        <v>978.40015210521949</v>
      </c>
      <c r="BE240" s="18">
        <v>954.11213207905598</v>
      </c>
      <c r="BF240" s="18">
        <f>BE240*bess_capex_adj</f>
        <v>954.11213207905598</v>
      </c>
      <c r="BG240" s="1">
        <v>707015806.81746101</v>
      </c>
      <c r="BH240" s="1">
        <v>4403525449.1711998</v>
      </c>
      <c r="BI240" s="1">
        <v>725460447.63247001</v>
      </c>
      <c r="BJ240" s="1">
        <v>2923998296.37886</v>
      </c>
      <c r="BK240" s="1">
        <f>SUM(BG240:BJ240)/1000000</f>
        <v>8759.9999999999909</v>
      </c>
      <c r="BL240" s="1">
        <v>7.1414175924425505E-2</v>
      </c>
      <c r="BM240" s="3">
        <f>0.815*BJ240/(BK240*1000)</f>
        <v>272.03865428638966</v>
      </c>
      <c r="BN240" s="24">
        <v>556.25846137364397</v>
      </c>
      <c r="BO240" s="1">
        <v>264</v>
      </c>
      <c r="BP240" s="1">
        <v>3040</v>
      </c>
      <c r="BQ240" s="24">
        <v>4611.9232000000002</v>
      </c>
      <c r="BR240" s="1">
        <v>760</v>
      </c>
      <c r="BS240" s="1">
        <v>190</v>
      </c>
      <c r="BT240" s="1">
        <v>0.44853524828738001</v>
      </c>
    </row>
    <row r="241" spans="1:72" s="1" customFormat="1" hidden="1" x14ac:dyDescent="0.25">
      <c r="A241" s="1">
        <v>96</v>
      </c>
      <c r="B241" s="24">
        <v>2884.3031330485201</v>
      </c>
      <c r="C241" s="24">
        <v>600.4</v>
      </c>
      <c r="D241" s="1">
        <v>1000</v>
      </c>
      <c r="E241" s="1">
        <v>4000</v>
      </c>
      <c r="F241" s="1">
        <v>0</v>
      </c>
      <c r="G241" s="1">
        <v>0</v>
      </c>
      <c r="H241" s="2">
        <f>SUM(BG241:BI241)/(BK241*1000000)</f>
        <v>1</v>
      </c>
      <c r="I241" s="3">
        <v>63.424657534246499</v>
      </c>
      <c r="J241" s="18">
        <v>68.830746122143495</v>
      </c>
      <c r="K241" s="18">
        <f>(P241*BG241+U241*BH241+AP241*BI241+AN241*BJ241)/(BK241*(1000000))</f>
        <v>68.856201868020236</v>
      </c>
      <c r="L241" s="18">
        <f>(T241*BG241+Y241*BH241+AT241*BI241+AO241*BJ241)/(BK241*(1000000))</f>
        <v>88.964928795385532</v>
      </c>
      <c r="M241" s="18">
        <f>L241/K241</f>
        <v>1.2920394442596266</v>
      </c>
      <c r="N241" s="18">
        <f>J241*M241</f>
        <v>88.932038967629722</v>
      </c>
      <c r="O241" s="3">
        <v>79.219097105350002</v>
      </c>
      <c r="P241" s="18">
        <v>109.764516710989</v>
      </c>
      <c r="Q241" s="18">
        <f>P241-S241</f>
        <v>101.558383349894</v>
      </c>
      <c r="R241" s="18">
        <f>Q241*solar_capex_adj</f>
        <v>135.41117779985865</v>
      </c>
      <c r="S241" s="18">
        <v>8.2061333610949987</v>
      </c>
      <c r="T241" s="18">
        <f>R241+S241</f>
        <v>143.61731116095365</v>
      </c>
      <c r="U241" s="18">
        <v>28.048294767651701</v>
      </c>
      <c r="V241" s="18">
        <f>U241-X241</f>
        <v>23.2514449018833</v>
      </c>
      <c r="W241" s="18">
        <f>V241*wind_capex_adj</f>
        <v>38.752408169805499</v>
      </c>
      <c r="X241" s="18">
        <v>4.7968498657684009</v>
      </c>
      <c r="Y241" s="18">
        <f>W241+X241</f>
        <v>43.549258035573899</v>
      </c>
      <c r="Z241" s="18">
        <v>0</v>
      </c>
      <c r="AA241" s="18">
        <f>Z241-AC241-AD241</f>
        <v>0</v>
      </c>
      <c r="AB241" s="18">
        <f>AA241*hdgt_capex_adj</f>
        <v>0</v>
      </c>
      <c r="AC241" s="18">
        <v>0</v>
      </c>
      <c r="AD241" s="18">
        <v>0</v>
      </c>
      <c r="AE241" s="18">
        <f>AD241*fuel_adj</f>
        <v>0</v>
      </c>
      <c r="AF241" s="18">
        <f>AB241+AC241+AE241</f>
        <v>0</v>
      </c>
      <c r="AG241" s="18">
        <v>0</v>
      </c>
      <c r="AH241" s="18">
        <f>AG241-AJ241-AK241</f>
        <v>0</v>
      </c>
      <c r="AI241" s="18">
        <f>AH241*aero_capex_adj</f>
        <v>0</v>
      </c>
      <c r="AJ241" s="18">
        <v>0</v>
      </c>
      <c r="AK241" s="18">
        <v>0</v>
      </c>
      <c r="AL241" s="18">
        <f>AK241*fuel_adj</f>
        <v>0</v>
      </c>
      <c r="AM241" s="18">
        <f>AI241+AJ241+AL241</f>
        <v>0</v>
      </c>
      <c r="AN241" s="18">
        <f>IF(F241=0, 0, IF(F241=3, Z241, (Z241*F241*384+AG241*G241*32)/(F241*384+G241*32)))</f>
        <v>0</v>
      </c>
      <c r="AO241" s="18">
        <f>IF(F241=0, 0, IF(F241=3, AF241, (AF241*F241*384+AM241*G241*32)/(F241*384+G241*32)))</f>
        <v>0</v>
      </c>
      <c r="AP241" s="18">
        <v>60.418080946265697</v>
      </c>
      <c r="AQ241" s="18">
        <f>AP241-AS241</f>
        <v>48.9657970040641</v>
      </c>
      <c r="AR241" s="18">
        <f>AQ241*bess_capex_adj</f>
        <v>48.9657970040641</v>
      </c>
      <c r="AS241" s="18">
        <v>11.452283942201596</v>
      </c>
      <c r="AT241" s="18">
        <f>AR241+AS241</f>
        <v>60.418080946265697</v>
      </c>
      <c r="AU241" s="18">
        <v>5143.5351592914303</v>
      </c>
      <c r="AV241" s="18"/>
      <c r="AW241" s="18">
        <v>3467.8080596254599</v>
      </c>
      <c r="AX241" s="18">
        <f>AW241*solar_capex_adj</f>
        <v>4623.7440795006132</v>
      </c>
      <c r="AY241" s="18">
        <v>721.86308545125405</v>
      </c>
      <c r="AZ241" s="18">
        <f>AY241*wind_capex_adj</f>
        <v>1203.1051424187567</v>
      </c>
      <c r="BA241" s="18">
        <v>0</v>
      </c>
      <c r="BB241" s="18">
        <f>BA241*hdgt_capex_adj</f>
        <v>0</v>
      </c>
      <c r="BC241" s="18">
        <v>0</v>
      </c>
      <c r="BD241" s="18">
        <f>BC241*aero_capex_adj</f>
        <v>0</v>
      </c>
      <c r="BE241" s="18">
        <v>953.86401421471498</v>
      </c>
      <c r="BF241" s="18">
        <f>BE241*bess_capex_adj</f>
        <v>953.86401421471498</v>
      </c>
      <c r="BG241" s="1">
        <v>2915411064.9230099</v>
      </c>
      <c r="BH241" s="1">
        <v>2635421200.5006399</v>
      </c>
      <c r="BI241" s="1">
        <v>1388760641.0050001</v>
      </c>
      <c r="BJ241" s="1">
        <v>0</v>
      </c>
      <c r="BK241" s="1">
        <f>SUM(BG241:BJ241)/1000000</f>
        <v>6939.5929064286502</v>
      </c>
      <c r="BL241" s="1">
        <v>28.839432207991099</v>
      </c>
      <c r="BM241" s="3">
        <f>0.815*BJ241/(BK241*1000)</f>
        <v>0</v>
      </c>
      <c r="BN241" s="24">
        <v>3893.8092296155</v>
      </c>
      <c r="BO241" s="1">
        <v>158</v>
      </c>
      <c r="BP241" s="1">
        <v>3040</v>
      </c>
      <c r="BQ241" s="24">
        <v>4611.9232000000002</v>
      </c>
      <c r="BR241" s="1">
        <v>760</v>
      </c>
      <c r="BS241" s="1">
        <v>190</v>
      </c>
      <c r="BT241" s="1">
        <v>0.85632465241651501</v>
      </c>
    </row>
    <row r="242" spans="1:72" s="1" customFormat="1" hidden="1" x14ac:dyDescent="0.25">
      <c r="A242" s="1">
        <v>55</v>
      </c>
      <c r="B242" s="24">
        <v>2472.2598283273001</v>
      </c>
      <c r="C242" s="24">
        <v>1603.6</v>
      </c>
      <c r="D242" s="1">
        <v>1000</v>
      </c>
      <c r="E242" s="1">
        <v>4000</v>
      </c>
      <c r="F242" s="1">
        <v>0</v>
      </c>
      <c r="G242" s="1">
        <v>0</v>
      </c>
      <c r="H242" s="2">
        <f>SUM(BG242:BI242)/(BK242*1000000)</f>
        <v>1</v>
      </c>
      <c r="I242" s="3">
        <v>92.271689497716807</v>
      </c>
      <c r="J242" s="18">
        <v>65.873719326017493</v>
      </c>
      <c r="K242" s="18">
        <f>(P242*BG242+U242*BH242+AP242*BI242+AN242*BJ242)/(BK242*(1000000))</f>
        <v>66.047115923024023</v>
      </c>
      <c r="L242" s="18">
        <f>(T242*BG242+Y242*BH242+AT242*BI242+AO242*BJ242)/(BK242*(1000000))</f>
        <v>89.218149993112604</v>
      </c>
      <c r="M242" s="18">
        <f>L242/K242</f>
        <v>1.350825827082196</v>
      </c>
      <c r="N242" s="18">
        <f>J242*M242</f>
        <v>88.983921391548023</v>
      </c>
      <c r="O242" s="3">
        <v>95.306294651174099</v>
      </c>
      <c r="P242" s="18">
        <v>154.88802405064601</v>
      </c>
      <c r="Q242" s="18">
        <f>P242-S242</f>
        <v>143.294460233694</v>
      </c>
      <c r="R242" s="18">
        <f>Q242*solar_capex_adj</f>
        <v>191.05928031159198</v>
      </c>
      <c r="S242" s="18">
        <v>11.593563816952013</v>
      </c>
      <c r="T242" s="18">
        <f>R242+S242</f>
        <v>202.65284412854399</v>
      </c>
      <c r="U242" s="18">
        <v>33.879142933962697</v>
      </c>
      <c r="V242" s="18">
        <f>U242-X242</f>
        <v>28.0788463078291</v>
      </c>
      <c r="W242" s="18">
        <f>V242*wind_capex_adj</f>
        <v>46.798077179715165</v>
      </c>
      <c r="X242" s="18">
        <v>5.8002966261335978</v>
      </c>
      <c r="Y242" s="18">
        <f>W242+X242</f>
        <v>52.598373805848766</v>
      </c>
      <c r="Z242" s="18">
        <v>0</v>
      </c>
      <c r="AA242" s="18">
        <f>Z242-AC242-AD242</f>
        <v>0</v>
      </c>
      <c r="AB242" s="18">
        <f>AA242*hdgt_capex_adj</f>
        <v>0</v>
      </c>
      <c r="AC242" s="18">
        <v>0</v>
      </c>
      <c r="AD242" s="18">
        <v>0</v>
      </c>
      <c r="AE242" s="18">
        <f>AD242*fuel_adj</f>
        <v>0</v>
      </c>
      <c r="AF242" s="18">
        <f>AB242+AC242+AE242</f>
        <v>0</v>
      </c>
      <c r="AG242" s="18">
        <v>0</v>
      </c>
      <c r="AH242" s="18">
        <f>AG242-AJ242-AK242</f>
        <v>0</v>
      </c>
      <c r="AI242" s="18">
        <f>AH242*aero_capex_adj</f>
        <v>0</v>
      </c>
      <c r="AJ242" s="18">
        <v>0</v>
      </c>
      <c r="AK242" s="18">
        <v>0</v>
      </c>
      <c r="AL242" s="18">
        <f>AK242*fuel_adj</f>
        <v>0</v>
      </c>
      <c r="AM242" s="18">
        <f>AI242+AJ242+AL242</f>
        <v>0</v>
      </c>
      <c r="AN242" s="18">
        <f>IF(F242=0, 0, IF(F242=3, Z242, (Z242*F242*384+AG242*G242*32)/(F242*384+G242*32)))</f>
        <v>0</v>
      </c>
      <c r="AO242" s="18">
        <f>IF(F242=0, 0, IF(F242=3, AF242, (AF242*F242*384+AM242*G242*32)/(F242*384+G242*32)))</f>
        <v>0</v>
      </c>
      <c r="AP242" s="18">
        <v>105.731926208852</v>
      </c>
      <c r="AQ242" s="18">
        <f>AP242-AS242</f>
        <v>85.3299506865457</v>
      </c>
      <c r="AR242" s="18">
        <f>AQ242*bess_capex_adj</f>
        <v>85.3299506865457</v>
      </c>
      <c r="AS242" s="18">
        <v>20.401975522306302</v>
      </c>
      <c r="AT242" s="18">
        <f>AR242+AS242</f>
        <v>105.731926208852</v>
      </c>
      <c r="AU242" s="18">
        <v>5846.6769153793603</v>
      </c>
      <c r="AV242" s="18"/>
      <c r="AW242" s="18">
        <v>2968.5440484584401</v>
      </c>
      <c r="AX242" s="18">
        <f>AW242*solar_capex_adj</f>
        <v>3958.0587312779198</v>
      </c>
      <c r="AY242" s="18">
        <v>1925.5084686340399</v>
      </c>
      <c r="AZ242" s="18">
        <f>AY242*wind_capex_adj</f>
        <v>3209.1807810567334</v>
      </c>
      <c r="BA242" s="18">
        <v>0</v>
      </c>
      <c r="BB242" s="18">
        <f>BA242*hdgt_capex_adj</f>
        <v>0</v>
      </c>
      <c r="BC242" s="18">
        <v>0</v>
      </c>
      <c r="BD242" s="18">
        <f>BC242*aero_capex_adj</f>
        <v>0</v>
      </c>
      <c r="BE242" s="18">
        <v>952.62439828687297</v>
      </c>
      <c r="BF242" s="18">
        <f>BE242*bess_capex_adj</f>
        <v>952.62439828687297</v>
      </c>
      <c r="BG242" s="1">
        <v>1768739597.6568999</v>
      </c>
      <c r="BH242" s="1">
        <v>5821154147.7854204</v>
      </c>
      <c r="BI242" s="1">
        <v>758937666.00052798</v>
      </c>
      <c r="BJ242" s="1">
        <v>0</v>
      </c>
      <c r="BK242" s="1">
        <f>SUM(BG242:BJ242)/1000000</f>
        <v>8348.8314114428485</v>
      </c>
      <c r="BL242" s="1">
        <v>36.653393584014196</v>
      </c>
      <c r="BM242" s="3">
        <f>0.815*BJ242/(BK242*1000)</f>
        <v>0</v>
      </c>
      <c r="BN242" s="24">
        <v>3337.5507682418602</v>
      </c>
      <c r="BO242" s="1">
        <v>422</v>
      </c>
      <c r="BP242" s="1">
        <v>3040</v>
      </c>
      <c r="BQ242" s="24">
        <v>4611.9232000000002</v>
      </c>
      <c r="BR242" s="1">
        <v>760</v>
      </c>
      <c r="BS242" s="1">
        <v>190</v>
      </c>
      <c r="BT242" s="1">
        <v>0.47031752914096903</v>
      </c>
    </row>
    <row r="243" spans="1:72" s="1" customFormat="1" hidden="1" x14ac:dyDescent="0.25">
      <c r="A243" s="1">
        <v>584</v>
      </c>
      <c r="B243" s="25">
        <v>2266.2381759666901</v>
      </c>
      <c r="C243" s="25">
        <v>1402.2</v>
      </c>
      <c r="D243" s="8">
        <v>2000</v>
      </c>
      <c r="E243" s="8">
        <v>8000</v>
      </c>
      <c r="F243" s="8">
        <v>0</v>
      </c>
      <c r="G243" s="8">
        <v>0</v>
      </c>
      <c r="H243" s="9">
        <f>SUM(BG243:BI243)/(BK243*1000000)</f>
        <v>1.0000000000000002</v>
      </c>
      <c r="I243" s="10">
        <v>94.737442922374399</v>
      </c>
      <c r="J243" s="19">
        <v>68.722864597793105</v>
      </c>
      <c r="K243" s="18">
        <f>(P243*BG243+U243*BH243+AP243*BI243+AN243*BJ243)/(BK243*(1000000))</f>
        <v>68.928023940199864</v>
      </c>
      <c r="L243" s="18">
        <f>(T243*BG243+Y243*BH243+AT243*BI243+AO243*BJ243)/(BK243*(1000000))</f>
        <v>89.260309199136685</v>
      </c>
      <c r="M243" s="18">
        <f>L243/K243</f>
        <v>1.2949785021630182</v>
      </c>
      <c r="N243" s="18">
        <f>J243*M243</f>
        <v>88.994632261202028</v>
      </c>
      <c r="O243" s="10">
        <v>96.980861623082902</v>
      </c>
      <c r="P243" s="19">
        <v>134.258127198739</v>
      </c>
      <c r="Q243" s="19">
        <f>P243-S243</f>
        <v>124.205777456075</v>
      </c>
      <c r="R243" s="18">
        <f>Q243*solar_capex_adj</f>
        <v>165.60770327476666</v>
      </c>
      <c r="S243" s="19">
        <v>10.052349742664006</v>
      </c>
      <c r="T243" s="18">
        <f>R243+S243</f>
        <v>175.66005301743067</v>
      </c>
      <c r="U243" s="19">
        <v>31.092203559323099</v>
      </c>
      <c r="V243" s="19">
        <f>U243-X243</f>
        <v>25.767641935948799</v>
      </c>
      <c r="W243" s="18">
        <f>V243*wind_capex_adj</f>
        <v>42.946069893248001</v>
      </c>
      <c r="X243" s="19">
        <v>5.3245616233743007</v>
      </c>
      <c r="Y243" s="18">
        <f>W243+X243</f>
        <v>48.270631516622302</v>
      </c>
      <c r="Z243" s="19">
        <v>0</v>
      </c>
      <c r="AA243" s="19">
        <f>Z243-AC243-AD243</f>
        <v>0</v>
      </c>
      <c r="AB243" s="18">
        <f>AA243*hdgt_capex_adj</f>
        <v>0</v>
      </c>
      <c r="AC243" s="19">
        <v>0</v>
      </c>
      <c r="AD243" s="19">
        <v>0</v>
      </c>
      <c r="AE243" s="18">
        <f>AD243*fuel_adj</f>
        <v>0</v>
      </c>
      <c r="AF243" s="18">
        <f>AB243+AC243+AE243</f>
        <v>0</v>
      </c>
      <c r="AG243" s="19">
        <v>0</v>
      </c>
      <c r="AH243" s="19">
        <f>AG243-AJ243-AK243</f>
        <v>0</v>
      </c>
      <c r="AI243" s="18">
        <f>AH243*aero_capex_adj</f>
        <v>0</v>
      </c>
      <c r="AJ243" s="19">
        <v>0</v>
      </c>
      <c r="AK243" s="19">
        <v>0</v>
      </c>
      <c r="AL243" s="18">
        <f>AK243*fuel_adj</f>
        <v>0</v>
      </c>
      <c r="AM243" s="18">
        <f>AI243+AJ243+AL243</f>
        <v>0</v>
      </c>
      <c r="AN243" s="18">
        <f>IF(F243=0, 0, IF(F243=3, Z243, (Z243*F243*384+AG243*G243*32)/(F243*384+G243*32)))</f>
        <v>0</v>
      </c>
      <c r="AO243" s="18">
        <f>IF(F243=0, 0, IF(F243=3, AF243, (AF243*F243*384+AM243*G243*32)/(F243*384+G243*32)))</f>
        <v>0</v>
      </c>
      <c r="AP243" s="19">
        <v>150.03794707367399</v>
      </c>
      <c r="AQ243" s="19">
        <f>AP243-AS243</f>
        <v>121.551464707563</v>
      </c>
      <c r="AR243" s="18">
        <f>AQ243*bess_capex_adj</f>
        <v>121.551464707563</v>
      </c>
      <c r="AS243" s="19">
        <v>28.486482366110991</v>
      </c>
      <c r="AT243" s="18">
        <f>AR243+AS243</f>
        <v>150.03794707367399</v>
      </c>
      <c r="AU243" s="19">
        <v>6309.4761269066503</v>
      </c>
      <c r="AV243" s="19"/>
      <c r="AW243" s="19">
        <v>2720.29936472807</v>
      </c>
      <c r="AX243" s="18">
        <f>AW243*solar_capex_adj</f>
        <v>3627.0658196374266</v>
      </c>
      <c r="AY243" s="19">
        <v>1683.14337375179</v>
      </c>
      <c r="AZ243" s="18">
        <f>AY243*wind_capex_adj</f>
        <v>2805.2389562529834</v>
      </c>
      <c r="BA243" s="19">
        <v>0</v>
      </c>
      <c r="BB243" s="18">
        <f>BA243*hdgt_capex_adj</f>
        <v>0</v>
      </c>
      <c r="BC243" s="19">
        <v>0</v>
      </c>
      <c r="BD243" s="18">
        <f>BC243*aero_capex_adj</f>
        <v>0</v>
      </c>
      <c r="BE243" s="19">
        <v>1906.03338842679</v>
      </c>
      <c r="BF243" s="18">
        <f>BE243*bess_capex_adj</f>
        <v>1906.03338842679</v>
      </c>
      <c r="BG243" s="8">
        <v>1871435090.8913</v>
      </c>
      <c r="BH243" s="8">
        <v>5544883979.5809898</v>
      </c>
      <c r="BI243" s="8">
        <v>1079204407.70976</v>
      </c>
      <c r="BJ243" s="8">
        <v>0</v>
      </c>
      <c r="BK243" s="8">
        <f>SUM(BG243:BJ243)/1000000</f>
        <v>8495.5234781820491</v>
      </c>
      <c r="BL243" s="8">
        <v>27.5041097191347</v>
      </c>
      <c r="BM243" s="10">
        <f>0.815*BJ243/(BK243*1000)</f>
        <v>0</v>
      </c>
      <c r="BN243" s="25">
        <v>3059.4215375550398</v>
      </c>
      <c r="BO243" s="8">
        <v>369</v>
      </c>
      <c r="BP243" s="8">
        <v>6080</v>
      </c>
      <c r="BQ243" s="25">
        <v>9223.8464000000004</v>
      </c>
      <c r="BR243" s="8">
        <v>1520</v>
      </c>
      <c r="BS243" s="8">
        <v>380</v>
      </c>
      <c r="BT243" s="8">
        <v>0.33514816415512899</v>
      </c>
    </row>
    <row r="244" spans="1:72" s="1" customFormat="1" hidden="1" x14ac:dyDescent="0.25">
      <c r="A244" s="1">
        <v>30</v>
      </c>
      <c r="B244" s="24">
        <v>2884.3031330485201</v>
      </c>
      <c r="C244" s="24">
        <v>1200.8</v>
      </c>
      <c r="D244" s="1">
        <v>1000</v>
      </c>
      <c r="E244" s="1">
        <v>4000</v>
      </c>
      <c r="F244" s="1">
        <v>0</v>
      </c>
      <c r="G244" s="1">
        <v>0</v>
      </c>
      <c r="H244" s="2">
        <f>SUM(BG244:BI244)/(BK244*1000000)</f>
        <v>1</v>
      </c>
      <c r="I244" s="3">
        <v>88.013698630136901</v>
      </c>
      <c r="J244" s="18">
        <v>67.011137551717894</v>
      </c>
      <c r="K244" s="18">
        <f>(P244*BG244+U244*BH244+AP244*BI244+AN244*BJ244)/(BK244*(1000000))</f>
        <v>67.176451912398605</v>
      </c>
      <c r="L244" s="18">
        <f>(T244*BG244+Y244*BH244+AT244*BI244+AO244*BJ244)/(BK244*(1000000))</f>
        <v>89.218081283589214</v>
      </c>
      <c r="M244" s="18">
        <f>L244/K244</f>
        <v>1.3281154146088867</v>
      </c>
      <c r="N244" s="18">
        <f>J244*M244</f>
        <v>88.998524732912955</v>
      </c>
      <c r="O244" s="3">
        <v>93.277390664947703</v>
      </c>
      <c r="P244" s="18">
        <v>151.92696706898599</v>
      </c>
      <c r="Q244" s="18">
        <f>P244-S244</f>
        <v>140.55485559065701</v>
      </c>
      <c r="R244" s="18">
        <f>Q244*solar_capex_adj</f>
        <v>187.406474120876</v>
      </c>
      <c r="S244" s="18">
        <v>11.372111478328975</v>
      </c>
      <c r="T244" s="18">
        <f>R244+S244</f>
        <v>198.77858559920497</v>
      </c>
      <c r="U244" s="18">
        <v>28.6774997800105</v>
      </c>
      <c r="V244" s="18">
        <f>U244-X244</f>
        <v>23.767681090534602</v>
      </c>
      <c r="W244" s="18">
        <f>V244*wind_capex_adj</f>
        <v>39.612801817557674</v>
      </c>
      <c r="X244" s="18">
        <v>4.9098186894758982</v>
      </c>
      <c r="Y244" s="18">
        <f>W244+X244</f>
        <v>44.522620507033572</v>
      </c>
      <c r="Z244" s="18">
        <v>0</v>
      </c>
      <c r="AA244" s="18">
        <f>Z244-AC244-AD244</f>
        <v>0</v>
      </c>
      <c r="AB244" s="18">
        <f>AA244*hdgt_capex_adj</f>
        <v>0</v>
      </c>
      <c r="AC244" s="18">
        <v>0</v>
      </c>
      <c r="AD244" s="18">
        <v>0</v>
      </c>
      <c r="AE244" s="18">
        <f>AD244*fuel_adj</f>
        <v>0</v>
      </c>
      <c r="AF244" s="18">
        <f>AB244+AC244+AE244</f>
        <v>0</v>
      </c>
      <c r="AG244" s="18">
        <v>0</v>
      </c>
      <c r="AH244" s="18">
        <f>AG244-AJ244-AK244</f>
        <v>0</v>
      </c>
      <c r="AI244" s="18">
        <f>AH244*aero_capex_adj</f>
        <v>0</v>
      </c>
      <c r="AJ244" s="18">
        <v>0</v>
      </c>
      <c r="AK244" s="18">
        <v>0</v>
      </c>
      <c r="AL244" s="18">
        <f>AK244*fuel_adj</f>
        <v>0</v>
      </c>
      <c r="AM244" s="18">
        <f>AI244+AJ244+AL244</f>
        <v>0</v>
      </c>
      <c r="AN244" s="18">
        <f>IF(F244=0, 0, IF(F244=3, Z244, (Z244*F244*384+AG244*G244*32)/(F244*384+G244*32)))</f>
        <v>0</v>
      </c>
      <c r="AO244" s="18">
        <f>IF(F244=0, 0, IF(F244=3, AF244, (AF244*F244*384+AM244*G244*32)/(F244*384+G244*32)))</f>
        <v>0</v>
      </c>
      <c r="AP244" s="18">
        <v>89.008783349146697</v>
      </c>
      <c r="AQ244" s="18">
        <f>AP244-AS244</f>
        <v>72.105970320643493</v>
      </c>
      <c r="AR244" s="18">
        <f>AQ244*bess_capex_adj</f>
        <v>72.105970320643493</v>
      </c>
      <c r="AS244" s="18">
        <v>16.902813028503203</v>
      </c>
      <c r="AT244" s="18">
        <f>AR244+AS244</f>
        <v>89.008783349146697</v>
      </c>
      <c r="AU244" s="18">
        <v>5857.6718881444203</v>
      </c>
      <c r="AV244" s="18"/>
      <c r="AW244" s="18">
        <v>3463.2399944123199</v>
      </c>
      <c r="AX244" s="18">
        <f>AW244*solar_capex_adj</f>
        <v>4617.6533258830932</v>
      </c>
      <c r="AY244" s="18">
        <v>1441.8243830338599</v>
      </c>
      <c r="AZ244" s="18">
        <f>AY244*wind_capex_adj</f>
        <v>2403.0406383897666</v>
      </c>
      <c r="BA244" s="18">
        <v>0</v>
      </c>
      <c r="BB244" s="18">
        <f>BA244*hdgt_capex_adj</f>
        <v>0</v>
      </c>
      <c r="BC244" s="18">
        <v>0</v>
      </c>
      <c r="BD244" s="18">
        <f>BC244*aero_capex_adj</f>
        <v>0</v>
      </c>
      <c r="BE244" s="18">
        <v>952.60751069823505</v>
      </c>
      <c r="BF244" s="18">
        <f>BE244*bess_capex_adj</f>
        <v>952.60751069823505</v>
      </c>
      <c r="BG244" s="1">
        <v>2102553639.3641</v>
      </c>
      <c r="BH244" s="1">
        <v>5149617057.2182903</v>
      </c>
      <c r="BI244" s="1">
        <v>918928725.66702902</v>
      </c>
      <c r="BJ244" s="1">
        <v>0</v>
      </c>
      <c r="BK244" s="1">
        <f>SUM(BG244:BJ244)/1000000</f>
        <v>8171.0994222494191</v>
      </c>
      <c r="BL244" s="1">
        <v>34.311677783398203</v>
      </c>
      <c r="BM244" s="3">
        <f>0.815*BJ244/(BK244*1000)</f>
        <v>0</v>
      </c>
      <c r="BN244" s="24">
        <v>3893.8092296155</v>
      </c>
      <c r="BO244" s="1">
        <v>316</v>
      </c>
      <c r="BP244" s="1">
        <v>3040</v>
      </c>
      <c r="BQ244" s="24">
        <v>4611.9232000000002</v>
      </c>
      <c r="BR244" s="1">
        <v>760</v>
      </c>
      <c r="BS244" s="1">
        <v>190</v>
      </c>
      <c r="BT244" s="1">
        <v>0.56890813457109102</v>
      </c>
    </row>
    <row r="245" spans="1:72" s="1" customFormat="1" x14ac:dyDescent="0.25">
      <c r="A245" s="1">
        <v>302</v>
      </c>
      <c r="B245" s="24">
        <v>206.02165236060799</v>
      </c>
      <c r="C245" s="24">
        <v>1402.2</v>
      </c>
      <c r="D245" s="1">
        <v>1000</v>
      </c>
      <c r="E245" s="1">
        <v>4000</v>
      </c>
      <c r="F245" s="1">
        <v>2</v>
      </c>
      <c r="G245" s="1">
        <v>11</v>
      </c>
      <c r="H245" s="2">
        <f>SUM(BG245:BI245)/(BK245*1000000)</f>
        <v>0.77526334249462614</v>
      </c>
      <c r="I245" s="3">
        <v>100</v>
      </c>
      <c r="J245" s="18">
        <v>73.012216742164199</v>
      </c>
      <c r="K245" s="18">
        <f>(P245*BG245+U245*BH245+AP245*BI245+AN245*BJ245)/(BK245*(1000000))</f>
        <v>109.53352412930366</v>
      </c>
      <c r="L245" s="18">
        <f>(T245*BG245+Y245*BH245+AT245*BI245+AO245*BJ245)/(BK245*(1000000))</f>
        <v>133.52564023089667</v>
      </c>
      <c r="M245" s="18">
        <f>L245/K245</f>
        <v>1.2190390229138475</v>
      </c>
      <c r="N245" s="18">
        <f>J245*M245</f>
        <v>89.004741358141899</v>
      </c>
      <c r="O245" s="3">
        <v>100</v>
      </c>
      <c r="P245" s="18">
        <v>68.480023308966395</v>
      </c>
      <c r="Q245" s="18">
        <f>P245-S245</f>
        <v>63.358533318700701</v>
      </c>
      <c r="R245" s="18">
        <f>Q245*solar_capex_adj</f>
        <v>84.478044424934268</v>
      </c>
      <c r="S245" s="18">
        <v>5.1214899902656938</v>
      </c>
      <c r="T245" s="18">
        <f>R245+S245</f>
        <v>89.599534415199969</v>
      </c>
      <c r="U245" s="18">
        <v>31.1214930835221</v>
      </c>
      <c r="V245" s="18">
        <f>U245-X245</f>
        <v>25.7973502173028</v>
      </c>
      <c r="W245" s="18">
        <f>V245*wind_capex_adj</f>
        <v>42.995583695504671</v>
      </c>
      <c r="X245" s="18">
        <v>5.3241428662193009</v>
      </c>
      <c r="Y245" s="18">
        <f>W245+X245</f>
        <v>48.319726561723968</v>
      </c>
      <c r="Z245" s="18">
        <v>142.79439932946201</v>
      </c>
      <c r="AA245" s="18">
        <f>Z245-AC245-AD245</f>
        <v>74.257920283145296</v>
      </c>
      <c r="AB245" s="18">
        <f>AA245*hdgt_capex_adj</f>
        <v>92.822400353931613</v>
      </c>
      <c r="AC245" s="18">
        <v>22.342574302794006</v>
      </c>
      <c r="AD245" s="18">
        <v>46.193904743522708</v>
      </c>
      <c r="AE245" s="18">
        <f>AD245*fuel_adj</f>
        <v>46.193904743522708</v>
      </c>
      <c r="AF245" s="18">
        <f>AB245+AC245+AE245</f>
        <v>161.35887940024833</v>
      </c>
      <c r="AG245" s="18">
        <v>787.12200639398998</v>
      </c>
      <c r="AH245" s="18">
        <f>AG245-AJ245-AK245</f>
        <v>666.391061273113</v>
      </c>
      <c r="AI245" s="18">
        <f>AH245*aero_capex_adj</f>
        <v>799.66927352773553</v>
      </c>
      <c r="AJ245" s="18">
        <v>66.937143607842017</v>
      </c>
      <c r="AK245" s="18">
        <v>53.793801513034964</v>
      </c>
      <c r="AL245" s="18">
        <f>AK245*fuel_adj</f>
        <v>53.793801513034964</v>
      </c>
      <c r="AM245" s="18">
        <f>AI245+AJ245+AL245</f>
        <v>920.40021864861251</v>
      </c>
      <c r="AN245" s="18">
        <f>IF(F245=0, 0, IF(F245=3, Z245, (Z245*F245*384+AG245*G245*32)/(F245*384+G245*32)))</f>
        <v>345.29736154974216</v>
      </c>
      <c r="AO245" s="18">
        <f>IF(F245=0, 0, IF(F245=3, AF245, (AF245*F245*384+AM245*G245*32)/(F245*384+G245*32)))</f>
        <v>399.91472887830565</v>
      </c>
      <c r="AP245" s="18">
        <v>92.690194138145202</v>
      </c>
      <c r="AQ245" s="18">
        <f>AP245-AS245</f>
        <v>75.703492085236604</v>
      </c>
      <c r="AR245" s="18">
        <f>AQ245*bess_capex_adj</f>
        <v>75.703492085236604</v>
      </c>
      <c r="AS245" s="18">
        <v>16.986702052908598</v>
      </c>
      <c r="AT245" s="18">
        <f>AR245+AS245</f>
        <v>92.690194138145202</v>
      </c>
      <c r="AU245" s="18">
        <v>5333.8803357015404</v>
      </c>
      <c r="AV245" s="18"/>
      <c r="AW245" s="18">
        <v>247.60453489667199</v>
      </c>
      <c r="AX245" s="18">
        <f>AW245*solar_capex_adj</f>
        <v>330.1393798622293</v>
      </c>
      <c r="AY245" s="18">
        <v>1685.21645591119</v>
      </c>
      <c r="AZ245" s="18">
        <f>AY245*wind_capex_adj</f>
        <v>2808.6940931853169</v>
      </c>
      <c r="BA245" s="18">
        <v>1551.2792480241701</v>
      </c>
      <c r="BB245" s="18">
        <f>BA245*hdgt_capex_adj</f>
        <v>1939.0990600302125</v>
      </c>
      <c r="BC245" s="18">
        <v>896.28592375848496</v>
      </c>
      <c r="BD245" s="18">
        <f>BC245*aero_capex_adj</f>
        <v>1075.5431085101818</v>
      </c>
      <c r="BE245" s="18">
        <v>953.49417311101695</v>
      </c>
      <c r="BF245" s="18">
        <f>BE245*bess_capex_adj</f>
        <v>953.49417311101695</v>
      </c>
      <c r="BG245" s="1">
        <v>344552858.60458601</v>
      </c>
      <c r="BH245" s="1">
        <v>5545297131.4620705</v>
      </c>
      <c r="BI245" s="1">
        <v>901456951.41016805</v>
      </c>
      <c r="BJ245" s="1">
        <v>1968693137.49492</v>
      </c>
      <c r="BK245" s="1">
        <f>SUM(BG245:BJ245)/1000000</f>
        <v>8760.0000789717451</v>
      </c>
      <c r="BL245" s="1">
        <v>3.5322709942288002</v>
      </c>
      <c r="BM245" s="3">
        <f>0.815*BJ245/(BK245*1000)</f>
        <v>183.16037586687958</v>
      </c>
      <c r="BN245" s="24">
        <v>278.12923068682198</v>
      </c>
      <c r="BO245" s="1">
        <v>369</v>
      </c>
      <c r="BP245" s="1">
        <v>3040</v>
      </c>
      <c r="BQ245" s="24">
        <v>4611.9232000000002</v>
      </c>
      <c r="BR245" s="1">
        <v>760</v>
      </c>
      <c r="BS245" s="1">
        <v>190</v>
      </c>
      <c r="BT245" s="1">
        <v>0.55813976477647298</v>
      </c>
    </row>
    <row r="246" spans="1:72" s="1" customFormat="1" x14ac:dyDescent="0.25">
      <c r="A246" s="1">
        <v>338</v>
      </c>
      <c r="B246" s="24">
        <v>206.02165236060799</v>
      </c>
      <c r="C246" s="24">
        <v>801.8</v>
      </c>
      <c r="D246" s="1">
        <v>1000</v>
      </c>
      <c r="E246" s="1">
        <v>4000</v>
      </c>
      <c r="F246" s="1">
        <v>2</v>
      </c>
      <c r="G246" s="1">
        <v>10</v>
      </c>
      <c r="H246" s="2">
        <f>SUM(BG246:BI246)/(BK246*1000000)</f>
        <v>0.50998918726252274</v>
      </c>
      <c r="I246" s="3">
        <v>100</v>
      </c>
      <c r="J246" s="18">
        <v>75.978835097821602</v>
      </c>
      <c r="K246" s="18">
        <f>(P246*BG246+U246*BH246+AP246*BI246+AN246*BJ246)/(BK246*(1000000))</f>
        <v>129.44163190063111</v>
      </c>
      <c r="L246" s="18">
        <f>(T246*BG246+Y246*BH246+AT246*BI246+AO246*BJ246)/(BK246*(1000000))</f>
        <v>151.69984848544578</v>
      </c>
      <c r="M246" s="18">
        <f>L246/K246</f>
        <v>1.1719556239981717</v>
      </c>
      <c r="N246" s="18">
        <f>J246*M246</f>
        <v>89.043823097721699</v>
      </c>
      <c r="O246" s="3">
        <v>100</v>
      </c>
      <c r="P246" s="18">
        <v>65.410142867241206</v>
      </c>
      <c r="Q246" s="18">
        <f>P246-S246</f>
        <v>60.526606478602801</v>
      </c>
      <c r="R246" s="18">
        <f>Q246*solar_capex_adj</f>
        <v>80.702141971470397</v>
      </c>
      <c r="S246" s="18">
        <v>4.8835363886384044</v>
      </c>
      <c r="T246" s="18">
        <f>R246+S246</f>
        <v>85.585678360108801</v>
      </c>
      <c r="U246" s="18">
        <v>28.081911184058502</v>
      </c>
      <c r="V246" s="18">
        <f>U246-X246</f>
        <v>23.285127706931402</v>
      </c>
      <c r="W246" s="18">
        <f>V246*wind_capex_adj</f>
        <v>38.808546178219004</v>
      </c>
      <c r="X246" s="18">
        <v>4.7967834771271001</v>
      </c>
      <c r="Y246" s="18">
        <f>W246+X246</f>
        <v>43.605329655346104</v>
      </c>
      <c r="Z246" s="18">
        <v>89.641959241571001</v>
      </c>
      <c r="AA246" s="18">
        <f>Z246-AC246-AD246</f>
        <v>33.613896849849695</v>
      </c>
      <c r="AB246" s="18">
        <f>AA246*hdgt_capex_adj</f>
        <v>42.017371062312122</v>
      </c>
      <c r="AC246" s="18">
        <v>16.472597110011208</v>
      </c>
      <c r="AD246" s="18">
        <v>39.555465281710099</v>
      </c>
      <c r="AE246" s="18">
        <f>AD246*fuel_adj</f>
        <v>39.555465281710099</v>
      </c>
      <c r="AF246" s="18">
        <f>AB246+AC246+AE246</f>
        <v>98.045433454033429</v>
      </c>
      <c r="AG246" s="18">
        <v>519.10653279576695</v>
      </c>
      <c r="AH246" s="18">
        <f>AG246-AJ246-AK246</f>
        <v>426.19385123235702</v>
      </c>
      <c r="AI246" s="18">
        <f>AH246*aero_capex_adj</f>
        <v>511.43262147882842</v>
      </c>
      <c r="AJ246" s="18">
        <v>46.294791010381971</v>
      </c>
      <c r="AK246" s="18">
        <v>46.617890553027962</v>
      </c>
      <c r="AL246" s="18">
        <f>AK246*fuel_adj</f>
        <v>46.617890553027962</v>
      </c>
      <c r="AM246" s="18">
        <f>AI246+AJ246+AL246</f>
        <v>604.34530304223836</v>
      </c>
      <c r="AN246" s="18">
        <f>IF(F246=0, 0, IF(F246=3, Z246, (Z246*F246*384+AG246*G246*32)/(F246*384+G246*32)))</f>
        <v>215.95506911045214</v>
      </c>
      <c r="AO246" s="18">
        <f>IF(F246=0, 0, IF(F246=3, AF246, (AF246*F246*384+AM246*G246*32)/(F246*384+G246*32)))</f>
        <v>246.95715980350548</v>
      </c>
      <c r="AP246" s="18">
        <v>143.825618226833</v>
      </c>
      <c r="AQ246" s="18">
        <f>AP246-AS246</f>
        <v>117.968152846168</v>
      </c>
      <c r="AR246" s="18">
        <f>AQ246*bess_capex_adj</f>
        <v>117.968152846168</v>
      </c>
      <c r="AS246" s="18">
        <v>25.857465380665005</v>
      </c>
      <c r="AT246" s="18">
        <f>AR246+AS246</f>
        <v>143.825618226833</v>
      </c>
      <c r="AU246" s="18">
        <v>4539.2028694113696</v>
      </c>
      <c r="AV246" s="18"/>
      <c r="AW246" s="18">
        <v>248.06283606078699</v>
      </c>
      <c r="AX246" s="18">
        <f>AW246*solar_capex_adj</f>
        <v>330.75044808104929</v>
      </c>
      <c r="AY246" s="18">
        <v>965.41688543202997</v>
      </c>
      <c r="AZ246" s="18">
        <f>AY246*wind_capex_adj</f>
        <v>1609.0281423867166</v>
      </c>
      <c r="BA246" s="18">
        <v>1554.15057300024</v>
      </c>
      <c r="BB246" s="18">
        <f>BA246*hdgt_capex_adj</f>
        <v>1942.6882162503</v>
      </c>
      <c r="BC246" s="18">
        <v>816.31354120126002</v>
      </c>
      <c r="BD246" s="18">
        <f>BC246*aero_capex_adj</f>
        <v>979.576249441512</v>
      </c>
      <c r="BE246" s="18">
        <v>955.25903371704999</v>
      </c>
      <c r="BF246" s="18">
        <f>BE246*bess_capex_adj</f>
        <v>955.25903371704999</v>
      </c>
      <c r="BG246" s="1">
        <v>360398773.08883798</v>
      </c>
      <c r="BH246" s="1">
        <v>3519484355.2087998</v>
      </c>
      <c r="BI246" s="1">
        <v>587622152.12205994</v>
      </c>
      <c r="BJ246" s="1">
        <v>4292494719.5802999</v>
      </c>
      <c r="BK246" s="1">
        <f>SUM(BG246:BJ246)/1000000</f>
        <v>8759.9999999999982</v>
      </c>
      <c r="BL246" s="1">
        <v>3.17615712497215E-3</v>
      </c>
      <c r="BM246" s="3">
        <f>0.815*BJ246/(BK246*1000)</f>
        <v>399.35881238104389</v>
      </c>
      <c r="BN246" s="24">
        <v>278.12923068682198</v>
      </c>
      <c r="BO246" s="1">
        <v>211</v>
      </c>
      <c r="BP246" s="1">
        <v>3040</v>
      </c>
      <c r="BQ246" s="24">
        <v>4611.9232000000002</v>
      </c>
      <c r="BR246" s="1">
        <v>760</v>
      </c>
      <c r="BS246" s="1">
        <v>190</v>
      </c>
      <c r="BT246" s="1">
        <v>0.363683383653439</v>
      </c>
    </row>
    <row r="247" spans="1:72" s="1" customFormat="1" x14ac:dyDescent="0.25">
      <c r="A247" s="1">
        <v>289</v>
      </c>
      <c r="B247" s="24">
        <v>412.043304721217</v>
      </c>
      <c r="C247" s="24">
        <v>1200.8</v>
      </c>
      <c r="D247" s="1">
        <v>1000</v>
      </c>
      <c r="E247" s="1">
        <v>4000</v>
      </c>
      <c r="F247" s="1">
        <v>2</v>
      </c>
      <c r="G247" s="1">
        <v>11</v>
      </c>
      <c r="H247" s="2">
        <f>SUM(BG247:BI247)/(BK247*1000000)</f>
        <v>0.75567391964056796</v>
      </c>
      <c r="I247" s="3">
        <v>100</v>
      </c>
      <c r="J247" s="18">
        <v>73.758885321675507</v>
      </c>
      <c r="K247" s="18">
        <f>(P247*BG247+U247*BH247+AP247*BI247+AN247*BJ247)/(BK247*(1000000))</f>
        <v>126.26552114296049</v>
      </c>
      <c r="L247" s="18">
        <f>(T247*BG247+Y247*BH247+AT247*BI247+AO247*BJ247)/(BK247*(1000000))</f>
        <v>152.46279387331492</v>
      </c>
      <c r="M247" s="18">
        <f>L247/K247</f>
        <v>1.2074776430906529</v>
      </c>
      <c r="N247" s="18">
        <f>J247*M247</f>
        <v>89.062205005210487</v>
      </c>
      <c r="O247" s="3">
        <v>100</v>
      </c>
      <c r="P247" s="18">
        <v>68.985633786563497</v>
      </c>
      <c r="Q247" s="18">
        <f>P247-S247</f>
        <v>63.826278767905201</v>
      </c>
      <c r="R247" s="18">
        <f>Q247*solar_capex_adj</f>
        <v>85.101705023873592</v>
      </c>
      <c r="S247" s="18">
        <v>5.1593550186582959</v>
      </c>
      <c r="T247" s="18">
        <f>R247+S247</f>
        <v>90.261060042531881</v>
      </c>
      <c r="U247" s="18">
        <v>28.696298973946099</v>
      </c>
      <c r="V247" s="18">
        <f>U247-X247</f>
        <v>23.787004987415798</v>
      </c>
      <c r="W247" s="18">
        <f>V247*wind_capex_adj</f>
        <v>39.645008312359664</v>
      </c>
      <c r="X247" s="18">
        <v>4.9092939865303009</v>
      </c>
      <c r="Y247" s="18">
        <f>W247+X247</f>
        <v>44.554302298889965</v>
      </c>
      <c r="Z247" s="18">
        <v>133.563550985349</v>
      </c>
      <c r="AA247" s="18">
        <f>Z247-AC247-AD247</f>
        <v>67.107033872051403</v>
      </c>
      <c r="AB247" s="18">
        <f>AA247*hdgt_capex_adj</f>
        <v>83.883792340064247</v>
      </c>
      <c r="AC247" s="18">
        <v>21.234134875465998</v>
      </c>
      <c r="AD247" s="18">
        <v>45.222382237831596</v>
      </c>
      <c r="AE247" s="18">
        <f>AD247*fuel_adj</f>
        <v>45.222382237831596</v>
      </c>
      <c r="AF247" s="18">
        <f>AB247+AC247+AE247</f>
        <v>150.34030945336184</v>
      </c>
      <c r="AG247" s="18">
        <v>938.27462244715605</v>
      </c>
      <c r="AH247" s="18">
        <f>AG247-AJ247-AK247</f>
        <v>807.970247374878</v>
      </c>
      <c r="AI247" s="18">
        <f>AH247*aero_capex_adj</f>
        <v>969.56429684985358</v>
      </c>
      <c r="AJ247" s="18">
        <v>77.507142948564024</v>
      </c>
      <c r="AK247" s="18">
        <v>52.797232123714025</v>
      </c>
      <c r="AL247" s="18">
        <f>AK247*fuel_adj</f>
        <v>52.797232123714025</v>
      </c>
      <c r="AM247" s="18">
        <f>AI247+AJ247+AL247</f>
        <v>1099.8686719221314</v>
      </c>
      <c r="AN247" s="18">
        <f>IF(F247=0, 0, IF(F247=3, Z247, (Z247*F247*384+AG247*G247*32)/(F247*384+G247*32)))</f>
        <v>386.4727448733455</v>
      </c>
      <c r="AO247" s="18">
        <f>IF(F247=0, 0, IF(F247=3, AF247, (AF247*F247*384+AM247*G247*32)/(F247*384+G247*32)))</f>
        <v>448.7635090864037</v>
      </c>
      <c r="AP247" s="18">
        <v>106.72787742069301</v>
      </c>
      <c r="AQ247" s="18">
        <f>AP247-AS247</f>
        <v>87.371585353969493</v>
      </c>
      <c r="AR247" s="18">
        <f>AQ247*bess_capex_adj</f>
        <v>87.371585353969493</v>
      </c>
      <c r="AS247" s="18">
        <v>19.356292066723512</v>
      </c>
      <c r="AT247" s="18">
        <f>AR247+AS247</f>
        <v>106.72787742069301</v>
      </c>
      <c r="AU247" s="18">
        <v>5339.3773304567903</v>
      </c>
      <c r="AV247" s="18"/>
      <c r="AW247" s="18">
        <v>495.20373876916</v>
      </c>
      <c r="AX247" s="18">
        <f>AW247*solar_capex_adj</f>
        <v>660.27165169221325</v>
      </c>
      <c r="AY247" s="18">
        <v>1443.15085987462</v>
      </c>
      <c r="AZ247" s="18">
        <f>AY247*wind_capex_adj</f>
        <v>2405.2514331243669</v>
      </c>
      <c r="BA247" s="18">
        <v>1551.2625481943501</v>
      </c>
      <c r="BB247" s="18">
        <f>BA247*hdgt_capex_adj</f>
        <v>1939.0781852429377</v>
      </c>
      <c r="BC247" s="18">
        <v>896.27627506215401</v>
      </c>
      <c r="BD247" s="18">
        <f>BC247*aero_capex_adj</f>
        <v>1075.5315300745847</v>
      </c>
      <c r="BE247" s="18">
        <v>953.48390855649598</v>
      </c>
      <c r="BF247" s="18">
        <f>BE247*bess_capex_adj</f>
        <v>953.48390855649598</v>
      </c>
      <c r="BG247" s="1">
        <v>681414114.511711</v>
      </c>
      <c r="BH247" s="1">
        <v>5150082852.1397495</v>
      </c>
      <c r="BI247" s="1">
        <v>788206569.39990103</v>
      </c>
      <c r="BJ247" s="1">
        <v>2140296463.9486201</v>
      </c>
      <c r="BK247" s="1">
        <f>SUM(BG247:BJ247)/1000000</f>
        <v>8759.9999999999836</v>
      </c>
      <c r="BL247" s="1">
        <v>1.2598337338084</v>
      </c>
      <c r="BM247" s="3">
        <f>0.815*BJ247/(BK247*1000)</f>
        <v>199.12575549293706</v>
      </c>
      <c r="BN247" s="24">
        <v>556.25846137364397</v>
      </c>
      <c r="BO247" s="1">
        <v>316</v>
      </c>
      <c r="BP247" s="1">
        <v>3040</v>
      </c>
      <c r="BQ247" s="24">
        <v>4611.9232000000002</v>
      </c>
      <c r="BR247" s="1">
        <v>760</v>
      </c>
      <c r="BS247" s="1">
        <v>190</v>
      </c>
      <c r="BT247" s="1">
        <v>0.48834323899107002</v>
      </c>
    </row>
    <row r="248" spans="1:72" s="1" customFormat="1" hidden="1" x14ac:dyDescent="0.25">
      <c r="A248" s="1">
        <v>647</v>
      </c>
      <c r="B248" s="25">
        <v>1030.10826180304</v>
      </c>
      <c r="C248" s="25">
        <v>402.79999999999899</v>
      </c>
      <c r="D248" s="8">
        <v>2000</v>
      </c>
      <c r="E248" s="8">
        <v>8000</v>
      </c>
      <c r="F248" s="8">
        <v>0</v>
      </c>
      <c r="G248" s="8">
        <v>0</v>
      </c>
      <c r="H248" s="9">
        <f>SUM(BG248:BI248)/(BK248*1000000)</f>
        <v>1</v>
      </c>
      <c r="I248" s="10">
        <v>18.7785388127853</v>
      </c>
      <c r="J248" s="19">
        <v>75.887006885064096</v>
      </c>
      <c r="K248" s="18">
        <f>(P248*BG248+U248*BH248+AP248*BI248+AN248*BJ248)/(BK248*(1000000))</f>
        <v>85.098326935729901</v>
      </c>
      <c r="L248" s="18">
        <f>(T248*BG248+Y248*BH248+AT248*BI248+AO248*BJ248)/(BK248*(1000000))</f>
        <v>99.882145150589949</v>
      </c>
      <c r="M248" s="18">
        <f>L248/K248</f>
        <v>1.1737263086972962</v>
      </c>
      <c r="N248" s="18">
        <f>J248*M248</f>
        <v>89.07057646929259</v>
      </c>
      <c r="O248" s="10">
        <v>49.209895112814003</v>
      </c>
      <c r="P248" s="19">
        <v>49.6796903117733</v>
      </c>
      <c r="Q248" s="19">
        <f>P248-S248</f>
        <v>45.985453274393898</v>
      </c>
      <c r="R248" s="18">
        <f>Q248*solar_capex_adj</f>
        <v>61.313937699191861</v>
      </c>
      <c r="S248" s="19">
        <v>3.694237037379402</v>
      </c>
      <c r="T248" s="18">
        <f>R248+S248</f>
        <v>65.008174736571263</v>
      </c>
      <c r="U248" s="19">
        <v>28.190573289144901</v>
      </c>
      <c r="V248" s="19">
        <f>U248-X248</f>
        <v>23.392523511828902</v>
      </c>
      <c r="W248" s="18">
        <f>V248*wind_capex_adj</f>
        <v>38.987539186381504</v>
      </c>
      <c r="X248" s="19">
        <v>4.7980497773159989</v>
      </c>
      <c r="Y248" s="18">
        <f>W248+X248</f>
        <v>43.785588963697506</v>
      </c>
      <c r="Z248" s="19">
        <v>0</v>
      </c>
      <c r="AA248" s="19">
        <f>Z248-AC248-AD248</f>
        <v>0</v>
      </c>
      <c r="AB248" s="18">
        <f>AA248*hdgt_capex_adj</f>
        <v>0</v>
      </c>
      <c r="AC248" s="19">
        <v>0</v>
      </c>
      <c r="AD248" s="19">
        <v>0</v>
      </c>
      <c r="AE248" s="18">
        <f>AD248*fuel_adj</f>
        <v>0</v>
      </c>
      <c r="AF248" s="18">
        <f>AB248+AC248+AE248</f>
        <v>0</v>
      </c>
      <c r="AG248" s="19">
        <v>0</v>
      </c>
      <c r="AH248" s="19">
        <f>AG248-AJ248-AK248</f>
        <v>0</v>
      </c>
      <c r="AI248" s="18">
        <f>AH248*aero_capex_adj</f>
        <v>0</v>
      </c>
      <c r="AJ248" s="19">
        <v>0</v>
      </c>
      <c r="AK248" s="19">
        <v>0</v>
      </c>
      <c r="AL248" s="18">
        <f>AK248*fuel_adj</f>
        <v>0</v>
      </c>
      <c r="AM248" s="18">
        <f>AI248+AJ248+AL248</f>
        <v>0</v>
      </c>
      <c r="AN248" s="18">
        <f>IF(F248=0, 0, IF(F248=3, Z248, (Z248*F248*384+AG248*G248*32)/(F248*384+G248*32)))</f>
        <v>0</v>
      </c>
      <c r="AO248" s="18">
        <f>IF(F248=0, 0, IF(F248=3, AF248, (AF248*F248*384+AM248*G248*32)/(F248*384+G248*32)))</f>
        <v>0</v>
      </c>
      <c r="AP248" s="19">
        <v>1086.4186245502201</v>
      </c>
      <c r="AQ248" s="19">
        <f>AP248-AS248</f>
        <v>873.83697483037702</v>
      </c>
      <c r="AR248" s="18">
        <f>AQ248*bess_capex_adj</f>
        <v>873.83697483037702</v>
      </c>
      <c r="AS248" s="19">
        <v>212.58164971984309</v>
      </c>
      <c r="AT248" s="18">
        <f>AR248+AS248</f>
        <v>1086.4186245502201</v>
      </c>
      <c r="AU248" s="19">
        <v>3653.03489978888</v>
      </c>
      <c r="AV248" s="19"/>
      <c r="AW248" s="19">
        <v>1245.7059115570801</v>
      </c>
      <c r="AX248" s="18">
        <f>AW248*solar_capex_adj</f>
        <v>1660.94121540944</v>
      </c>
      <c r="AY248" s="19">
        <v>487.10447220074002</v>
      </c>
      <c r="AZ248" s="18">
        <f>AY248*wind_capex_adj</f>
        <v>811.84078700123337</v>
      </c>
      <c r="BA248" s="19">
        <v>0</v>
      </c>
      <c r="BB248" s="18">
        <f>BA248*hdgt_capex_adj</f>
        <v>0</v>
      </c>
      <c r="BC248" s="19">
        <v>0</v>
      </c>
      <c r="BD248" s="18">
        <f>BC248*aero_capex_adj</f>
        <v>0</v>
      </c>
      <c r="BE248" s="19">
        <v>1920.2245160310599</v>
      </c>
      <c r="BF248" s="18">
        <f>BE248*bess_capex_adj</f>
        <v>1920.2245160310599</v>
      </c>
      <c r="BG248" s="8">
        <v>2359208240.44063</v>
      </c>
      <c r="BH248" s="8">
        <v>1767667464.8311</v>
      </c>
      <c r="BI248" s="8">
        <v>183911106.61076599</v>
      </c>
      <c r="BJ248" s="8">
        <v>0</v>
      </c>
      <c r="BK248" s="8">
        <f>SUM(BG248:BJ248)/1000000</f>
        <v>4310.7868118824963</v>
      </c>
      <c r="BL248" s="8">
        <v>0.25596193268270601</v>
      </c>
      <c r="BM248" s="10">
        <f>0.815*BJ248/(BK248*1000)</f>
        <v>0</v>
      </c>
      <c r="BN248" s="25">
        <v>1390.6461534341099</v>
      </c>
      <c r="BO248" s="8">
        <v>106</v>
      </c>
      <c r="BP248" s="8">
        <v>6080</v>
      </c>
      <c r="BQ248" s="25">
        <v>9223.8464000000004</v>
      </c>
      <c r="BR248" s="8">
        <v>1520</v>
      </c>
      <c r="BS248" s="8">
        <v>380</v>
      </c>
      <c r="BT248" s="8">
        <v>5.6667503489532901E-2</v>
      </c>
    </row>
    <row r="249" spans="1:72" s="1" customFormat="1" x14ac:dyDescent="0.25">
      <c r="A249" s="1">
        <v>390</v>
      </c>
      <c r="B249" s="24">
        <v>412.043304721217</v>
      </c>
      <c r="C249" s="24">
        <v>201.39999999999901</v>
      </c>
      <c r="D249" s="1">
        <v>1000</v>
      </c>
      <c r="E249" s="1">
        <v>4000</v>
      </c>
      <c r="F249" s="1">
        <v>2</v>
      </c>
      <c r="G249" s="1">
        <v>9</v>
      </c>
      <c r="H249" s="2">
        <f>SUM(BG249:BI249)/(BK249*1000000)</f>
        <v>0.21461444976418029</v>
      </c>
      <c r="I249" s="3">
        <v>100</v>
      </c>
      <c r="J249" s="18">
        <v>79.974668238133802</v>
      </c>
      <c r="K249" s="18">
        <f>(P249*BG249+U249*BH249+AP249*BI249+AN249*BJ249)/(BK249*(1000000))</f>
        <v>92.247033647051083</v>
      </c>
      <c r="L249" s="18">
        <f>(T249*BG249+Y249*BH249+AT249*BI249+AO249*BJ249)/(BK249*(1000000))</f>
        <v>102.82026126279665</v>
      </c>
      <c r="M249" s="18">
        <f>L249/K249</f>
        <v>1.1146186191330563</v>
      </c>
      <c r="N249" s="18">
        <f>J249*M249</f>
        <v>89.141254277212994</v>
      </c>
      <c r="O249" s="3">
        <v>100</v>
      </c>
      <c r="P249" s="18">
        <v>89.152246589065399</v>
      </c>
      <c r="Q249" s="18">
        <f>P249-S249</f>
        <v>82.506848603393905</v>
      </c>
      <c r="R249" s="18">
        <f>Q249*solar_capex_adj</f>
        <v>110.00913147119186</v>
      </c>
      <c r="S249" s="18">
        <v>6.6453979856714938</v>
      </c>
      <c r="T249" s="18">
        <f>R249+S249</f>
        <v>116.65452945686336</v>
      </c>
      <c r="U249" s="18">
        <v>28.1225396147384</v>
      </c>
      <c r="V249" s="18">
        <f>U249-X249</f>
        <v>23.3257561376113</v>
      </c>
      <c r="W249" s="18">
        <f>V249*wind_capex_adj</f>
        <v>38.87626022935217</v>
      </c>
      <c r="X249" s="18">
        <v>4.7967834771271001</v>
      </c>
      <c r="Y249" s="18">
        <f>W249+X249</f>
        <v>43.67304370647927</v>
      </c>
      <c r="Z249" s="18">
        <v>70.379423358661299</v>
      </c>
      <c r="AA249" s="18">
        <f>Z249-AC249-AD249</f>
        <v>22.306306748877304</v>
      </c>
      <c r="AB249" s="18">
        <f>AA249*hdgt_capex_adj</f>
        <v>27.88288343609663</v>
      </c>
      <c r="AC249" s="18">
        <v>13.995946532253896</v>
      </c>
      <c r="AD249" s="18">
        <v>34.077170077530099</v>
      </c>
      <c r="AE249" s="18">
        <f>AD249*fuel_adj</f>
        <v>34.077170077530099</v>
      </c>
      <c r="AF249" s="18">
        <f>AB249+AC249+AE249</f>
        <v>75.956000045880629</v>
      </c>
      <c r="AG249" s="18">
        <v>157.93651762677101</v>
      </c>
      <c r="AH249" s="18">
        <f>AG249-AJ249-AK249</f>
        <v>96.997791517435004</v>
      </c>
      <c r="AI249" s="18">
        <f>AH249*aero_capex_adj</f>
        <v>116.397349820922</v>
      </c>
      <c r="AJ249" s="18">
        <v>19.395710708753995</v>
      </c>
      <c r="AK249" s="18">
        <v>41.543015400582007</v>
      </c>
      <c r="AL249" s="18">
        <f>AK249*fuel_adj</f>
        <v>41.543015400582007</v>
      </c>
      <c r="AM249" s="18">
        <f>AI249+AJ249+AL249</f>
        <v>177.336075930258</v>
      </c>
      <c r="AN249" s="18">
        <f>IF(F249=0, 0, IF(F249=3, Z249, (Z249*F249*384+AG249*G249*32)/(F249*384+G249*32)))</f>
        <v>94.25863088632758</v>
      </c>
      <c r="AO249" s="18">
        <f>IF(F249=0, 0, IF(F249=3, AF249, (AF249*F249*384+AM249*G249*32)/(F249*384+G249*32)))</f>
        <v>103.60511165071081</v>
      </c>
      <c r="AP249" s="18">
        <v>187.678141397448</v>
      </c>
      <c r="AQ249" s="18">
        <f>AP249-AS249</f>
        <v>153.65245301620101</v>
      </c>
      <c r="AR249" s="18">
        <f>AQ249*bess_capex_adj</f>
        <v>153.65245301620101</v>
      </c>
      <c r="AS249" s="18">
        <v>34.025688381246994</v>
      </c>
      <c r="AT249" s="18">
        <f>AR249+AS249</f>
        <v>187.678141397448</v>
      </c>
      <c r="AU249" s="18">
        <v>3989.66468056966</v>
      </c>
      <c r="AV249" s="18"/>
      <c r="AW249" s="18">
        <v>496.99132369677699</v>
      </c>
      <c r="AX249" s="18">
        <f>AW249*solar_capex_adj</f>
        <v>662.65509826236928</v>
      </c>
      <c r="AY249" s="18">
        <v>242.92119649960799</v>
      </c>
      <c r="AZ249" s="18">
        <f>AY249*wind_capex_adj</f>
        <v>404.86866083268001</v>
      </c>
      <c r="BA249" s="18">
        <v>1556.8622909523999</v>
      </c>
      <c r="BB249" s="18">
        <f>BA249*hdgt_capex_adj</f>
        <v>1946.0778636905</v>
      </c>
      <c r="BC249" s="18">
        <v>735.96407759447902</v>
      </c>
      <c r="BD249" s="18">
        <f>BC249*aero_capex_adj</f>
        <v>883.15689311337485</v>
      </c>
      <c r="BE249" s="18">
        <v>956.92579182639497</v>
      </c>
      <c r="BF249" s="18">
        <f>BE249*bess_capex_adj</f>
        <v>956.92579182639497</v>
      </c>
      <c r="BG249" s="1">
        <v>529796479.76882797</v>
      </c>
      <c r="BH249" s="1">
        <v>884041093.96239996</v>
      </c>
      <c r="BI249" s="1">
        <v>466185006.20299101</v>
      </c>
      <c r="BJ249" s="1">
        <v>6879977420.0657797</v>
      </c>
      <c r="BK249" s="1">
        <f>SUM(BG249:BJ249)/1000000</f>
        <v>8759.9999999999982</v>
      </c>
      <c r="BL249" s="1">
        <v>1.62224368895E-18</v>
      </c>
      <c r="BM249" s="3">
        <f>0.815*BJ249/(BK249*1000)</f>
        <v>640.08922344219309</v>
      </c>
      <c r="BN249" s="24">
        <v>556.25846137364397</v>
      </c>
      <c r="BO249" s="1">
        <v>53</v>
      </c>
      <c r="BP249" s="1">
        <v>3040</v>
      </c>
      <c r="BQ249" s="24">
        <v>4611.9232000000002</v>
      </c>
      <c r="BR249" s="1">
        <v>760</v>
      </c>
      <c r="BS249" s="1">
        <v>190</v>
      </c>
      <c r="BT249" s="1">
        <v>0.288019655814377</v>
      </c>
    </row>
    <row r="250" spans="1:72" s="1" customFormat="1" hidden="1" x14ac:dyDescent="0.25">
      <c r="A250" s="1">
        <v>129</v>
      </c>
      <c r="B250" s="24">
        <v>2472.2598283273001</v>
      </c>
      <c r="C250" s="24">
        <v>201.39999999999901</v>
      </c>
      <c r="D250" s="1">
        <v>1000</v>
      </c>
      <c r="E250" s="1">
        <v>4000</v>
      </c>
      <c r="F250" s="1">
        <v>0</v>
      </c>
      <c r="G250" s="1">
        <v>0</v>
      </c>
      <c r="H250" s="2">
        <f>SUM(BG250:BI250)/(BK250*1000000)</f>
        <v>1</v>
      </c>
      <c r="I250" s="3">
        <v>48.230593607305899</v>
      </c>
      <c r="J250" s="18">
        <v>70.936082463914104</v>
      </c>
      <c r="K250" s="18">
        <f>(P250*BG250+U250*BH250+AP250*BI250+AN250*BJ250)/(BK250*(1000000))</f>
        <v>70.968292384122435</v>
      </c>
      <c r="L250" s="18">
        <f>(T250*BG250+Y250*BH250+AT250*BI250+AO250*BJ250)/(BK250*(1000000))</f>
        <v>89.206609925955789</v>
      </c>
      <c r="M250" s="18">
        <f>L250/K250</f>
        <v>1.2569924811367417</v>
      </c>
      <c r="N250" s="18">
        <f>J250*M250</f>
        <v>89.166122298435894</v>
      </c>
      <c r="O250" s="3">
        <v>61.8293913403568</v>
      </c>
      <c r="P250" s="18">
        <v>83.609600731866493</v>
      </c>
      <c r="Q250" s="18">
        <f>P250-S250</f>
        <v>77.373563790206603</v>
      </c>
      <c r="R250" s="18">
        <f>Q250*solar_capex_adj</f>
        <v>103.16475172027546</v>
      </c>
      <c r="S250" s="18">
        <v>6.23603694165989</v>
      </c>
      <c r="T250" s="18">
        <f>R250+S250</f>
        <v>109.40078866193535</v>
      </c>
      <c r="U250" s="18">
        <v>28.107232998047699</v>
      </c>
      <c r="V250" s="18">
        <f>U250-X250</f>
        <v>23.310449520920599</v>
      </c>
      <c r="W250" s="18">
        <f>V250*wind_capex_adj</f>
        <v>38.850749201534335</v>
      </c>
      <c r="X250" s="18">
        <v>4.7967834771271001</v>
      </c>
      <c r="Y250" s="18">
        <f>W250+X250</f>
        <v>43.647532678661435</v>
      </c>
      <c r="Z250" s="18">
        <v>0</v>
      </c>
      <c r="AA250" s="18">
        <f>Z250-AC250-AD250</f>
        <v>0</v>
      </c>
      <c r="AB250" s="18">
        <f>AA250*hdgt_capex_adj</f>
        <v>0</v>
      </c>
      <c r="AC250" s="18">
        <v>0</v>
      </c>
      <c r="AD250" s="18">
        <v>0</v>
      </c>
      <c r="AE250" s="18">
        <f>AD250*fuel_adj</f>
        <v>0</v>
      </c>
      <c r="AF250" s="18">
        <f>AB250+AC250+AE250</f>
        <v>0</v>
      </c>
      <c r="AG250" s="18">
        <v>0</v>
      </c>
      <c r="AH250" s="18">
        <f>AG250-AJ250-AK250</f>
        <v>0</v>
      </c>
      <c r="AI250" s="18">
        <f>AH250*aero_capex_adj</f>
        <v>0</v>
      </c>
      <c r="AJ250" s="18">
        <v>0</v>
      </c>
      <c r="AK250" s="18">
        <v>0</v>
      </c>
      <c r="AL250" s="18">
        <f>AK250*fuel_adj</f>
        <v>0</v>
      </c>
      <c r="AM250" s="18">
        <f>AI250+AJ250+AL250</f>
        <v>0</v>
      </c>
      <c r="AN250" s="18">
        <f>IF(F250=0, 0, IF(F250=3, Z250, (Z250*F250*384+AG250*G250*32)/(F250*384+G250*32)))</f>
        <v>0</v>
      </c>
      <c r="AO250" s="18">
        <f>IF(F250=0, 0, IF(F250=3, AF250, (AF250*F250*384+AM250*G250*32)/(F250*384+G250*32)))</f>
        <v>0</v>
      </c>
      <c r="AP250" s="18">
        <v>67.896353772958705</v>
      </c>
      <c r="AQ250" s="18">
        <f>AP250-AS250</f>
        <v>54.955884239107597</v>
      </c>
      <c r="AR250" s="18">
        <f>AQ250*bess_capex_adj</f>
        <v>54.955884239107597</v>
      </c>
      <c r="AS250" s="18">
        <v>12.940469533851108</v>
      </c>
      <c r="AT250" s="18">
        <f>AR250+AS250</f>
        <v>67.896353772958705</v>
      </c>
      <c r="AU250" s="18">
        <v>4179.0507908653699</v>
      </c>
      <c r="AV250" s="18"/>
      <c r="AW250" s="18">
        <v>2979.9911552763801</v>
      </c>
      <c r="AX250" s="18">
        <f>AW250*solar_capex_adj</f>
        <v>3973.3215403685067</v>
      </c>
      <c r="AY250" s="18">
        <v>242.761788949476</v>
      </c>
      <c r="AZ250" s="18">
        <f>AY250*wind_capex_adj</f>
        <v>404.60298158246002</v>
      </c>
      <c r="BA250" s="18">
        <v>0</v>
      </c>
      <c r="BB250" s="18">
        <f>BA250*hdgt_capex_adj</f>
        <v>0</v>
      </c>
      <c r="BC250" s="18">
        <v>0</v>
      </c>
      <c r="BD250" s="18">
        <f>BC250*aero_capex_adj</f>
        <v>0</v>
      </c>
      <c r="BE250" s="18">
        <v>956.29784663951602</v>
      </c>
      <c r="BF250" s="18">
        <f>BE250*bess_capex_adj</f>
        <v>956.29784663951602</v>
      </c>
      <c r="BG250" s="1">
        <v>3297448317.1358299</v>
      </c>
      <c r="BH250" s="1">
        <v>884041093.96239996</v>
      </c>
      <c r="BI250" s="1">
        <v>1234765270.3170199</v>
      </c>
      <c r="BJ250" s="1">
        <v>0</v>
      </c>
      <c r="BK250" s="1">
        <f>SUM(BG250:BJ250)/1000000</f>
        <v>5416.2546814152502</v>
      </c>
      <c r="BL250" s="1">
        <v>22.366084368577098</v>
      </c>
      <c r="BM250" s="3">
        <f>0.815*BJ250/(BK250*1000)</f>
        <v>0</v>
      </c>
      <c r="BN250" s="24">
        <v>3337.5507682418602</v>
      </c>
      <c r="BO250" s="1">
        <v>53</v>
      </c>
      <c r="BP250" s="1">
        <v>3040</v>
      </c>
      <c r="BQ250" s="24">
        <v>4611.9232000000002</v>
      </c>
      <c r="BR250" s="1">
        <v>760</v>
      </c>
      <c r="BS250" s="1">
        <v>190</v>
      </c>
      <c r="BT250" s="1">
        <v>0.76092267132656</v>
      </c>
    </row>
    <row r="251" spans="1:72" s="1" customFormat="1" hidden="1" x14ac:dyDescent="0.25">
      <c r="A251" s="1">
        <v>671</v>
      </c>
      <c r="B251" s="25">
        <v>2266.2381759666901</v>
      </c>
      <c r="C251" s="25">
        <v>201.39999999999901</v>
      </c>
      <c r="D251" s="8">
        <v>2000</v>
      </c>
      <c r="E251" s="8">
        <v>8000</v>
      </c>
      <c r="F251" s="8">
        <v>0</v>
      </c>
      <c r="G251" s="8">
        <v>0</v>
      </c>
      <c r="H251" s="9">
        <f>SUM(BG251:BI251)/(BK251*1000000)</f>
        <v>1</v>
      </c>
      <c r="I251" s="10">
        <v>55.970319634703102</v>
      </c>
      <c r="J251" s="19">
        <v>74.124269064337398</v>
      </c>
      <c r="K251" s="18">
        <f>(P251*BG251+U251*BH251+AP251*BI251+AN251*BJ251)/(BK251*(1000000))</f>
        <v>74.475788295318978</v>
      </c>
      <c r="L251" s="18">
        <f>(T251*BG251+Y251*BH251+AT251*BI251+AO251*BJ251)/(BK251*(1000000))</f>
        <v>89.603450142144169</v>
      </c>
      <c r="M251" s="18">
        <f>L251/K251</f>
        <v>1.2031218761571136</v>
      </c>
      <c r="N251" s="18">
        <f>J251*M251</f>
        <v>89.180529665460313</v>
      </c>
      <c r="O251" s="10">
        <v>69.150180281246705</v>
      </c>
      <c r="P251" s="19">
        <v>78.057402019479497</v>
      </c>
      <c r="Q251" s="19">
        <f>P251-S251</f>
        <v>72.228398134253695</v>
      </c>
      <c r="R251" s="18">
        <f>Q251*solar_capex_adj</f>
        <v>96.304530845671593</v>
      </c>
      <c r="S251" s="19">
        <v>5.8290038852258022</v>
      </c>
      <c r="T251" s="18">
        <f>R251+S251</f>
        <v>102.1335347308974</v>
      </c>
      <c r="U251" s="19">
        <v>28.0766435496617</v>
      </c>
      <c r="V251" s="19">
        <f>U251-X251</f>
        <v>23.2798600725346</v>
      </c>
      <c r="W251" s="18">
        <f>V251*wind_capex_adj</f>
        <v>38.799766787557665</v>
      </c>
      <c r="X251" s="19">
        <v>4.7967834771271001</v>
      </c>
      <c r="Y251" s="18">
        <f>W251+X251</f>
        <v>43.596550264684765</v>
      </c>
      <c r="Z251" s="19">
        <v>0</v>
      </c>
      <c r="AA251" s="19">
        <f>Z251-AC251-AD251</f>
        <v>0</v>
      </c>
      <c r="AB251" s="18">
        <f>AA251*hdgt_capex_adj</f>
        <v>0</v>
      </c>
      <c r="AC251" s="19">
        <v>0</v>
      </c>
      <c r="AD251" s="19">
        <v>0</v>
      </c>
      <c r="AE251" s="18">
        <f>AD251*fuel_adj</f>
        <v>0</v>
      </c>
      <c r="AF251" s="18">
        <f>AB251+AC251+AE251</f>
        <v>0</v>
      </c>
      <c r="AG251" s="19">
        <v>0</v>
      </c>
      <c r="AH251" s="19">
        <f>AG251-AJ251-AK251</f>
        <v>0</v>
      </c>
      <c r="AI251" s="18">
        <f>AH251*aero_capex_adj</f>
        <v>0</v>
      </c>
      <c r="AJ251" s="19">
        <v>0</v>
      </c>
      <c r="AK251" s="19">
        <v>0</v>
      </c>
      <c r="AL251" s="18">
        <f>AK251*fuel_adj</f>
        <v>0</v>
      </c>
      <c r="AM251" s="18">
        <f>AI251+AJ251+AL251</f>
        <v>0</v>
      </c>
      <c r="AN251" s="18">
        <f>IF(F251=0, 0, IF(F251=3, Z251, (Z251*F251*384+AG251*G251*32)/(F251*384+G251*32)))</f>
        <v>0</v>
      </c>
      <c r="AO251" s="18">
        <f>IF(F251=0, 0, IF(F251=3, AF251, (AF251*F251*384+AM251*G251*32)/(F251*384+G251*32)))</f>
        <v>0</v>
      </c>
      <c r="AP251" s="19">
        <v>89.666159839084102</v>
      </c>
      <c r="AQ251" s="19">
        <f>AP251-AS251</f>
        <v>72.843332623362002</v>
      </c>
      <c r="AR251" s="18">
        <f>AQ251*bess_capex_adj</f>
        <v>72.843332623362002</v>
      </c>
      <c r="AS251" s="19">
        <v>16.8228272157221</v>
      </c>
      <c r="AT251" s="18">
        <f>AR251+AS251</f>
        <v>89.666159839084102</v>
      </c>
      <c r="AU251" s="19">
        <v>4881.9979032779602</v>
      </c>
      <c r="AV251" s="19"/>
      <c r="AW251" s="19">
        <v>2728.0739036141899</v>
      </c>
      <c r="AX251" s="18">
        <f>AW251*solar_capex_adj</f>
        <v>3637.4318714855863</v>
      </c>
      <c r="AY251" s="19">
        <v>242.44322155306</v>
      </c>
      <c r="AZ251" s="18">
        <f>AY251*wind_capex_adj</f>
        <v>404.07203592176666</v>
      </c>
      <c r="BA251" s="19">
        <v>0</v>
      </c>
      <c r="BB251" s="18">
        <f>BA251*hdgt_capex_adj</f>
        <v>0</v>
      </c>
      <c r="BC251" s="19">
        <v>0</v>
      </c>
      <c r="BD251" s="18">
        <f>BC251*aero_capex_adj</f>
        <v>0</v>
      </c>
      <c r="BE251" s="19">
        <v>1911.4807781106999</v>
      </c>
      <c r="BF251" s="18">
        <f>BE251*bess_capex_adj</f>
        <v>1911.4807781106999</v>
      </c>
      <c r="BG251" s="8">
        <v>3236251489.0856299</v>
      </c>
      <c r="BH251" s="8">
        <v>884041093.96239996</v>
      </c>
      <c r="BI251" s="8">
        <v>1937263209.58918</v>
      </c>
      <c r="BJ251" s="8">
        <v>0</v>
      </c>
      <c r="BK251" s="8">
        <f>SUM(BG251:BJ251)/1000000</f>
        <v>6057.5557926372103</v>
      </c>
      <c r="BL251" s="8">
        <v>4.7724039599984103</v>
      </c>
      <c r="BM251" s="10">
        <f>0.815*BJ251/(BK251*1000)</f>
        <v>0</v>
      </c>
      <c r="BN251" s="25">
        <v>3059.4215375550398</v>
      </c>
      <c r="BO251" s="8">
        <v>53</v>
      </c>
      <c r="BP251" s="8">
        <v>6080</v>
      </c>
      <c r="BQ251" s="25">
        <v>9223.8464000000004</v>
      </c>
      <c r="BR251" s="8">
        <v>1520</v>
      </c>
      <c r="BS251" s="8">
        <v>380</v>
      </c>
      <c r="BT251" s="8">
        <v>0.59715520779388098</v>
      </c>
    </row>
    <row r="252" spans="1:72" s="1" customFormat="1" x14ac:dyDescent="0.25">
      <c r="A252" s="1">
        <v>389</v>
      </c>
      <c r="B252" s="24">
        <v>206.02165236060799</v>
      </c>
      <c r="C252" s="24">
        <v>201.39999999999901</v>
      </c>
      <c r="D252" s="1">
        <v>1000</v>
      </c>
      <c r="E252" s="1">
        <v>4000</v>
      </c>
      <c r="F252" s="1">
        <v>2</v>
      </c>
      <c r="G252" s="1">
        <v>10</v>
      </c>
      <c r="H252" s="2">
        <f>SUM(BG252:BI252)/(BK252*1000000)</f>
        <v>0.16163303031541243</v>
      </c>
      <c r="I252" s="3">
        <v>100</v>
      </c>
      <c r="J252" s="18">
        <v>81.028964785862996</v>
      </c>
      <c r="K252" s="18">
        <f>(P252*BG252+U252*BH252+AP252*BI252+AN252*BJ252)/(BK252*(1000000))</f>
        <v>87.634147200692937</v>
      </c>
      <c r="L252" s="18">
        <f>(T252*BG252+Y252*BH252+AT252*BI252+AO252*BJ252)/(BK252*(1000000))</f>
        <v>96.568930182052341</v>
      </c>
      <c r="M252" s="18">
        <f>L252/K252</f>
        <v>1.1019554964219331</v>
      </c>
      <c r="N252" s="18">
        <f>J252*M252</f>
        <v>89.290313115160998</v>
      </c>
      <c r="O252" s="3">
        <v>99.999999989311902</v>
      </c>
      <c r="P252" s="18">
        <v>78.666229872533904</v>
      </c>
      <c r="Q252" s="18">
        <f>P252-S252</f>
        <v>72.805857576046904</v>
      </c>
      <c r="R252" s="18">
        <f>Q252*solar_capex_adj</f>
        <v>97.074476768062539</v>
      </c>
      <c r="S252" s="18">
        <v>5.8603722964870002</v>
      </c>
      <c r="T252" s="18">
        <f>R252+S252</f>
        <v>102.93484906454954</v>
      </c>
      <c r="U252" s="18">
        <v>28.137159165666301</v>
      </c>
      <c r="V252" s="18">
        <f>U252-X252</f>
        <v>23.3403756885393</v>
      </c>
      <c r="W252" s="18">
        <f>V252*wind_capex_adj</f>
        <v>38.900626147565504</v>
      </c>
      <c r="X252" s="18">
        <v>4.7967834771270006</v>
      </c>
      <c r="Y252" s="18">
        <f>W252+X252</f>
        <v>43.697409624692504</v>
      </c>
      <c r="Z252" s="18">
        <v>70.500537528642099</v>
      </c>
      <c r="AA252" s="18">
        <f>Z252-AC252-AD252</f>
        <v>22.296933403391101</v>
      </c>
      <c r="AB252" s="18">
        <f>AA252*hdgt_capex_adj</f>
        <v>27.871166754238878</v>
      </c>
      <c r="AC252" s="18">
        <v>14.040367873599202</v>
      </c>
      <c r="AD252" s="18">
        <v>34.163236251651796</v>
      </c>
      <c r="AE252" s="18">
        <f>AD252*fuel_adj</f>
        <v>34.163236251651796</v>
      </c>
      <c r="AF252" s="18">
        <f>AB252+AC252+AE252</f>
        <v>76.074770879489876</v>
      </c>
      <c r="AG252" s="18">
        <v>123.75280396694799</v>
      </c>
      <c r="AH252" s="18">
        <f>AG252-AJ252-AK252</f>
        <v>65.611951291624905</v>
      </c>
      <c r="AI252" s="18">
        <f>AH252*aero_capex_adj</f>
        <v>78.734341549949889</v>
      </c>
      <c r="AJ252" s="18">
        <v>16.979030795014992</v>
      </c>
      <c r="AK252" s="18">
        <v>41.161821880308096</v>
      </c>
      <c r="AL252" s="18">
        <f>AK252*fuel_adj</f>
        <v>41.161821880308096</v>
      </c>
      <c r="AM252" s="18">
        <f>AI252+AJ252+AL252</f>
        <v>136.87519422527299</v>
      </c>
      <c r="AN252" s="18">
        <f>IF(F252=0, 0, IF(F252=3, Z252, (Z252*F252*384+AG252*G252*32)/(F252*384+G252*32)))</f>
        <v>86.162968834026174</v>
      </c>
      <c r="AO252" s="18">
        <f>IF(F252=0, 0, IF(F252=3, AF252, (AF252*F252*384+AM252*G252*32)/(F252*384+G252*32)))</f>
        <v>93.957248334131961</v>
      </c>
      <c r="AP252" s="18">
        <v>372.17627029562402</v>
      </c>
      <c r="AQ252" s="18">
        <f>AP252-AS252</f>
        <v>304.65690850757198</v>
      </c>
      <c r="AR252" s="18">
        <f>AQ252*bess_capex_adj</f>
        <v>304.65690850757198</v>
      </c>
      <c r="AS252" s="18">
        <v>67.519361788052038</v>
      </c>
      <c r="AT252" s="18">
        <f>AR252+AS252</f>
        <v>372.17627029562402</v>
      </c>
      <c r="AU252" s="18">
        <v>3825.3388563656599</v>
      </c>
      <c r="AV252" s="18"/>
      <c r="AW252" s="18">
        <v>248.65140792419999</v>
      </c>
      <c r="AX252" s="18">
        <f>AW252*solar_capex_adj</f>
        <v>331.53521056559998</v>
      </c>
      <c r="AY252" s="18">
        <v>243.07344874741301</v>
      </c>
      <c r="AZ252" s="18">
        <f>AY252*wind_capex_adj</f>
        <v>405.12241457902172</v>
      </c>
      <c r="BA252" s="18">
        <v>1557.8380632881799</v>
      </c>
      <c r="BB252" s="18">
        <f>BA252*hdgt_capex_adj</f>
        <v>1947.2975791102249</v>
      </c>
      <c r="BC252" s="18">
        <v>818.25038587216397</v>
      </c>
      <c r="BD252" s="18">
        <f>BC252*aero_capex_adj</f>
        <v>981.90046304659677</v>
      </c>
      <c r="BE252" s="18">
        <v>957.52555053369394</v>
      </c>
      <c r="BF252" s="18">
        <f>BE252*bess_capex_adj</f>
        <v>957.52555053369394</v>
      </c>
      <c r="BG252" s="1">
        <v>299599726.16867799</v>
      </c>
      <c r="BH252" s="1">
        <v>884041093.96239996</v>
      </c>
      <c r="BI252" s="1">
        <v>232264525.28060099</v>
      </c>
      <c r="BJ252" s="1">
        <v>7344094653.6520395</v>
      </c>
      <c r="BK252" s="1">
        <f>SUM(BG252:BJ252)/1000000</f>
        <v>8759.9999990637189</v>
      </c>
      <c r="BL252" s="1">
        <v>5.8449434650668101E-5</v>
      </c>
      <c r="BM252" s="3">
        <f>0.815*BJ252/(BK252*1000)</f>
        <v>683.26908029293872</v>
      </c>
      <c r="BN252" s="24">
        <v>278.12923068682198</v>
      </c>
      <c r="BO252" s="1">
        <v>53</v>
      </c>
      <c r="BP252" s="1">
        <v>3040</v>
      </c>
      <c r="BQ252" s="24">
        <v>4611.9232000000002</v>
      </c>
      <c r="BR252" s="1">
        <v>760</v>
      </c>
      <c r="BS252" s="1">
        <v>190</v>
      </c>
      <c r="BT252" s="1">
        <v>0.14370673301853201</v>
      </c>
    </row>
    <row r="253" spans="1:72" s="1" customFormat="1" hidden="1" x14ac:dyDescent="0.25">
      <c r="A253" s="1">
        <v>557</v>
      </c>
      <c r="B253" s="25">
        <v>2678.2814806879101</v>
      </c>
      <c r="C253" s="25">
        <v>1003.19999999999</v>
      </c>
      <c r="D253" s="8">
        <v>2000</v>
      </c>
      <c r="E253" s="8">
        <v>8000</v>
      </c>
      <c r="F253" s="8">
        <v>0</v>
      </c>
      <c r="G253" s="8">
        <v>0</v>
      </c>
      <c r="H253" s="9">
        <f>SUM(BG253:BI253)/(BK253*1000000)</f>
        <v>1</v>
      </c>
      <c r="I253" s="10">
        <v>89.269406392693995</v>
      </c>
      <c r="J253" s="19">
        <v>70.221419576454693</v>
      </c>
      <c r="K253" s="18">
        <f>(P253*BG253+U253*BH253+AP253*BI253+AN253*BJ253)/(BK253*(1000000))</f>
        <v>70.437900491819477</v>
      </c>
      <c r="L253" s="18">
        <f>(T253*BG253+Y253*BH253+AT253*BI253+AO253*BJ253)/(BK253*(1000000))</f>
        <v>89.580294773628253</v>
      </c>
      <c r="M253" s="18">
        <f>L253/K253</f>
        <v>1.2717627037170414</v>
      </c>
      <c r="N253" s="18">
        <f>J253*M253</f>
        <v>89.304982419400801</v>
      </c>
      <c r="O253" s="10">
        <v>95.191150514118306</v>
      </c>
      <c r="P253" s="19">
        <v>126.510323779473</v>
      </c>
      <c r="Q253" s="19">
        <f>P253-S253</f>
        <v>117.037873873999</v>
      </c>
      <c r="R253" s="18">
        <f>Q253*solar_capex_adj</f>
        <v>156.05049849866532</v>
      </c>
      <c r="S253" s="19">
        <v>9.4724499054739937</v>
      </c>
      <c r="T253" s="18">
        <f>R253+S253</f>
        <v>165.5229484041393</v>
      </c>
      <c r="U253" s="19">
        <v>28.0163213405615</v>
      </c>
      <c r="V253" s="19">
        <f>U253-X253</f>
        <v>23.218414220971599</v>
      </c>
      <c r="W253" s="18">
        <f>V253*wind_capex_adj</f>
        <v>38.697357034952667</v>
      </c>
      <c r="X253" s="19">
        <v>4.797907119589901</v>
      </c>
      <c r="Y253" s="18">
        <f>W253+X253</f>
        <v>43.495264154542568</v>
      </c>
      <c r="Z253" s="19">
        <v>0</v>
      </c>
      <c r="AA253" s="19">
        <f>Z253-AC253-AD253</f>
        <v>0</v>
      </c>
      <c r="AB253" s="18">
        <f>AA253*hdgt_capex_adj</f>
        <v>0</v>
      </c>
      <c r="AC253" s="19">
        <v>0</v>
      </c>
      <c r="AD253" s="19">
        <v>0</v>
      </c>
      <c r="AE253" s="18">
        <f>AD253*fuel_adj</f>
        <v>0</v>
      </c>
      <c r="AF253" s="18">
        <f>AB253+AC253+AE253</f>
        <v>0</v>
      </c>
      <c r="AG253" s="19">
        <v>0</v>
      </c>
      <c r="AH253" s="19">
        <f>AG253-AJ253-AK253</f>
        <v>0</v>
      </c>
      <c r="AI253" s="18">
        <f>AH253*aero_capex_adj</f>
        <v>0</v>
      </c>
      <c r="AJ253" s="19">
        <v>0</v>
      </c>
      <c r="AK253" s="19">
        <v>0</v>
      </c>
      <c r="AL253" s="18">
        <f>AK253*fuel_adj</f>
        <v>0</v>
      </c>
      <c r="AM253" s="18">
        <f>AI253+AJ253+AL253</f>
        <v>0</v>
      </c>
      <c r="AN253" s="18">
        <f>IF(F253=0, 0, IF(F253=3, Z253, (Z253*F253*384+AG253*G253*32)/(F253*384+G253*32)))</f>
        <v>0</v>
      </c>
      <c r="AO253" s="18">
        <f>IF(F253=0, 0, IF(F253=3, AF253, (AF253*F253*384+AM253*G253*32)/(F253*384+G253*32)))</f>
        <v>0</v>
      </c>
      <c r="AP253" s="19">
        <v>105.18110572994701</v>
      </c>
      <c r="AQ253" s="19">
        <f>AP253-AS253</f>
        <v>85.693053125107198</v>
      </c>
      <c r="AR253" s="18">
        <f>AQ253*bess_capex_adj</f>
        <v>85.693053125107198</v>
      </c>
      <c r="AS253" s="19">
        <v>19.488052604839808</v>
      </c>
      <c r="AT253" s="18">
        <f>AR253+AS253</f>
        <v>105.18110572994701</v>
      </c>
      <c r="AU253" s="19">
        <v>6324.9856661108197</v>
      </c>
      <c r="AV253" s="19"/>
      <c r="AW253" s="19">
        <v>3214.8244776461102</v>
      </c>
      <c r="AX253" s="18">
        <f>AW253*solar_capex_adj</f>
        <v>4286.4326368614802</v>
      </c>
      <c r="AY253" s="19">
        <v>1204.17213023711</v>
      </c>
      <c r="AZ253" s="18">
        <f>AY253*wind_capex_adj</f>
        <v>2006.9535503951834</v>
      </c>
      <c r="BA253" s="19">
        <v>0</v>
      </c>
      <c r="BB253" s="18">
        <f>BA253*hdgt_capex_adj</f>
        <v>0</v>
      </c>
      <c r="BC253" s="19">
        <v>0</v>
      </c>
      <c r="BD253" s="18">
        <f>BC253*aero_capex_adj</f>
        <v>0</v>
      </c>
      <c r="BE253" s="19">
        <v>1905.98905822759</v>
      </c>
      <c r="BF253" s="18">
        <f>BE253*bess_capex_adj</f>
        <v>1905.98905822759</v>
      </c>
      <c r="BG253" s="8">
        <v>2344771937.11904</v>
      </c>
      <c r="BH253" s="8">
        <v>4402615469.0435495</v>
      </c>
      <c r="BI253" s="8">
        <v>1591357378.8741601</v>
      </c>
      <c r="BJ253" s="8">
        <v>0</v>
      </c>
      <c r="BK253" s="8">
        <f>SUM(BG253:BJ253)/1000000</f>
        <v>8338.7447850367498</v>
      </c>
      <c r="BL253" s="8">
        <v>23.938292480504401</v>
      </c>
      <c r="BM253" s="10">
        <f>0.815*BJ253/(BK253*1000)</f>
        <v>0</v>
      </c>
      <c r="BN253" s="25">
        <v>3615.6799989286801</v>
      </c>
      <c r="BO253" s="8">
        <v>264</v>
      </c>
      <c r="BP253" s="8">
        <v>6080</v>
      </c>
      <c r="BQ253" s="25">
        <v>9223.8464000000004</v>
      </c>
      <c r="BR253" s="8">
        <v>1520</v>
      </c>
      <c r="BS253" s="8">
        <v>380</v>
      </c>
      <c r="BT253" s="8">
        <v>0.49262176682492198</v>
      </c>
    </row>
    <row r="254" spans="1:72" s="1" customFormat="1" x14ac:dyDescent="0.25">
      <c r="A254" s="1">
        <v>275</v>
      </c>
      <c r="B254" s="24">
        <v>618.06495708182604</v>
      </c>
      <c r="C254" s="24">
        <v>1003.19999999999</v>
      </c>
      <c r="D254" s="1">
        <v>1000</v>
      </c>
      <c r="E254" s="1">
        <v>4000</v>
      </c>
      <c r="F254" s="1">
        <v>2</v>
      </c>
      <c r="G254" s="1">
        <v>10</v>
      </c>
      <c r="H254" s="2">
        <f>SUM(BG254:BI254)/(BK254*1000000)</f>
        <v>0.70622415946256945</v>
      </c>
      <c r="I254" s="3">
        <v>100</v>
      </c>
      <c r="J254" s="18">
        <v>74.394638322096696</v>
      </c>
      <c r="K254" s="18">
        <f>(P254*BG254+U254*BH254+AP254*BI254+AN254*BJ254)/(BK254*(1000000))</f>
        <v>115.5916006626654</v>
      </c>
      <c r="L254" s="18">
        <f>(T254*BG254+Y254*BH254+AT254*BI254+AO254*BJ254)/(BK254*(1000000))</f>
        <v>138.80166336452695</v>
      </c>
      <c r="M254" s="18">
        <f>L254/K254</f>
        <v>1.200793678509533</v>
      </c>
      <c r="N254" s="18">
        <f>J254*M254</f>
        <v>89.33261141217676</v>
      </c>
      <c r="O254" s="3">
        <v>100</v>
      </c>
      <c r="P254" s="18">
        <v>70.199411359630304</v>
      </c>
      <c r="Q254" s="18">
        <f>P254-S254</f>
        <v>64.949959874147794</v>
      </c>
      <c r="R254" s="18">
        <f>Q254*solar_capex_adj</f>
        <v>86.599946498863716</v>
      </c>
      <c r="S254" s="18">
        <v>5.2494514854825098</v>
      </c>
      <c r="T254" s="18">
        <f>R254+S254</f>
        <v>91.849397984346226</v>
      </c>
      <c r="U254" s="18">
        <v>28.041897872445499</v>
      </c>
      <c r="V254" s="18">
        <f>U254-X254</f>
        <v>23.245114395318399</v>
      </c>
      <c r="W254" s="18">
        <f>V254*wind_capex_adj</f>
        <v>38.741857325530667</v>
      </c>
      <c r="X254" s="18">
        <v>4.7967834771271001</v>
      </c>
      <c r="Y254" s="18">
        <f>W254+X254</f>
        <v>43.538640802657767</v>
      </c>
      <c r="Z254" s="18">
        <v>116.09438212891401</v>
      </c>
      <c r="AA254" s="18">
        <f>Z254-AC254-AD254</f>
        <v>55.681074918258886</v>
      </c>
      <c r="AB254" s="18">
        <f>AA254*hdgt_capex_adj</f>
        <v>69.601343647823612</v>
      </c>
      <c r="AC254" s="18">
        <v>18.88630991315911</v>
      </c>
      <c r="AD254" s="18">
        <v>41.52699729749601</v>
      </c>
      <c r="AE254" s="18">
        <f>AD254*fuel_adj</f>
        <v>41.52699729749601</v>
      </c>
      <c r="AF254" s="18">
        <f>AB254+AC254+AE254</f>
        <v>130.01465085847872</v>
      </c>
      <c r="AG254" s="18">
        <v>689.73231522383696</v>
      </c>
      <c r="AH254" s="18">
        <f>AG254-AJ254-AK254</f>
        <v>581.97180745681203</v>
      </c>
      <c r="AI254" s="18">
        <f>AH254*aero_capex_adj</f>
        <v>698.36616894817439</v>
      </c>
      <c r="AJ254" s="18">
        <v>58.754145392626015</v>
      </c>
      <c r="AK254" s="18">
        <v>49.006362374398918</v>
      </c>
      <c r="AL254" s="18">
        <f>AK254*fuel_adj</f>
        <v>49.006362374398918</v>
      </c>
      <c r="AM254" s="18">
        <f>AI254+AJ254+AL254</f>
        <v>806.12667671519932</v>
      </c>
      <c r="AN254" s="18">
        <f>IF(F254=0, 0, IF(F254=3, Z254, (Z254*F254*384+AG254*G254*32)/(F254*384+G254*32)))</f>
        <v>284.81142127447959</v>
      </c>
      <c r="AO254" s="18">
        <f>IF(F254=0, 0, IF(F254=3, AF254, (AF254*F254*384+AM254*G254*32)/(F254*384+G254*32)))</f>
        <v>328.87112905163184</v>
      </c>
      <c r="AP254" s="18">
        <v>109.86432407603201</v>
      </c>
      <c r="AQ254" s="18">
        <f>AP254-AS254</f>
        <v>90.100438056461897</v>
      </c>
      <c r="AR254" s="18">
        <f>AQ254*bess_capex_adj</f>
        <v>90.100438056461897</v>
      </c>
      <c r="AS254" s="18">
        <v>19.763886019570108</v>
      </c>
      <c r="AT254" s="18">
        <f>AR254+AS254</f>
        <v>109.86432407603201</v>
      </c>
      <c r="AU254" s="18">
        <v>5268.7571709107197</v>
      </c>
      <c r="AV254" s="18"/>
      <c r="AW254" s="18">
        <v>742.90968991468901</v>
      </c>
      <c r="AX254" s="18">
        <f>AW254*solar_capex_adj</f>
        <v>990.54625321958531</v>
      </c>
      <c r="AY254" s="18">
        <v>1205.8392768961701</v>
      </c>
      <c r="AZ254" s="18">
        <f>AY254*wind_capex_adj</f>
        <v>2009.7321281602835</v>
      </c>
      <c r="BA254" s="18">
        <v>1551.4799107666599</v>
      </c>
      <c r="BB254" s="18">
        <f>BA254*hdgt_capex_adj</f>
        <v>1939.349888458325</v>
      </c>
      <c r="BC254" s="18">
        <v>814.91078281792102</v>
      </c>
      <c r="BD254" s="18">
        <f>BC254*aero_capex_adj</f>
        <v>977.89293938150513</v>
      </c>
      <c r="BE254" s="18">
        <v>953.61751051527199</v>
      </c>
      <c r="BF254" s="18">
        <f>BE254*bess_capex_adj</f>
        <v>953.61751051527199</v>
      </c>
      <c r="BG254" s="1">
        <v>1001997425.76957</v>
      </c>
      <c r="BH254" s="1">
        <v>4403525449.1711998</v>
      </c>
      <c r="BI254" s="1">
        <v>781000761.951334</v>
      </c>
      <c r="BJ254" s="1">
        <v>2573476363.1078901</v>
      </c>
      <c r="BK254" s="1">
        <f>SUM(BG254:BJ254)/1000000</f>
        <v>8759.9999999999945</v>
      </c>
      <c r="BL254" s="1">
        <v>0.394164597514779</v>
      </c>
      <c r="BM254" s="3">
        <f>0.815*BJ254/(BK254*1000)</f>
        <v>239.42731003800588</v>
      </c>
      <c r="BN254" s="24">
        <v>834.38769206046595</v>
      </c>
      <c r="BO254" s="1">
        <v>264</v>
      </c>
      <c r="BP254" s="1">
        <v>3040</v>
      </c>
      <c r="BQ254" s="24">
        <v>4611.9232000000002</v>
      </c>
      <c r="BR254" s="1">
        <v>760</v>
      </c>
      <c r="BS254" s="1">
        <v>190</v>
      </c>
      <c r="BT254" s="1">
        <v>0.482878030288385</v>
      </c>
    </row>
    <row r="255" spans="1:72" s="1" customFormat="1" hidden="1" x14ac:dyDescent="0.25">
      <c r="A255" s="1">
        <v>1110</v>
      </c>
      <c r="B255" s="22">
        <v>1854.19487124548</v>
      </c>
      <c r="C255" s="22">
        <v>1200.8</v>
      </c>
      <c r="D255" s="11">
        <v>3000</v>
      </c>
      <c r="E255" s="11">
        <v>12000</v>
      </c>
      <c r="F255" s="11">
        <v>0</v>
      </c>
      <c r="G255" s="11">
        <v>0</v>
      </c>
      <c r="H255" s="12">
        <f>SUM(BG255:BI255)/(BK255*1000000)</f>
        <v>1</v>
      </c>
      <c r="I255" s="13">
        <v>90.376712328767098</v>
      </c>
      <c r="J255" s="20">
        <v>72.053043158727803</v>
      </c>
      <c r="K255" s="18">
        <f>(P255*BG255+U255*BH255+AP255*BI255+AN255*BJ255)/(BK255*(1000000))</f>
        <v>72.429041669108614</v>
      </c>
      <c r="L255" s="18">
        <f>(T255*BG255+Y255*BH255+AT255*BI255+AO255*BJ255)/(BK255*(1000000))</f>
        <v>89.85422311981506</v>
      </c>
      <c r="M255" s="18">
        <f>L255/K255</f>
        <v>1.2405827973026791</v>
      </c>
      <c r="N255" s="18">
        <f>J255*M255</f>
        <v>89.387765836025196</v>
      </c>
      <c r="O255" s="13">
        <v>95.044344267845901</v>
      </c>
      <c r="P255" s="20">
        <v>104.95094053230601</v>
      </c>
      <c r="Q255" s="20">
        <f>P255-S255</f>
        <v>97.093365728719405</v>
      </c>
      <c r="R255" s="18">
        <f>Q255*solar_capex_adj</f>
        <v>129.45782097162586</v>
      </c>
      <c r="S255" s="20">
        <v>7.8575748035866013</v>
      </c>
      <c r="T255" s="18">
        <f>R255+S255</f>
        <v>137.31539577521247</v>
      </c>
      <c r="U255" s="20">
        <v>28.675916030018399</v>
      </c>
      <c r="V255" s="20">
        <f>U255-X255</f>
        <v>23.765396706688399</v>
      </c>
      <c r="W255" s="18">
        <f>V255*wind_capex_adj</f>
        <v>39.608994511147337</v>
      </c>
      <c r="X255" s="20">
        <v>4.91051932333</v>
      </c>
      <c r="Y255" s="18">
        <f>W255+X255</f>
        <v>44.519513834477337</v>
      </c>
      <c r="Z255" s="20">
        <v>0</v>
      </c>
      <c r="AA255" s="20">
        <f>Z255-AC255-AD255</f>
        <v>0</v>
      </c>
      <c r="AB255" s="18">
        <f>AA255*hdgt_capex_adj</f>
        <v>0</v>
      </c>
      <c r="AC255" s="20">
        <v>0</v>
      </c>
      <c r="AD255" s="20">
        <v>0</v>
      </c>
      <c r="AE255" s="18">
        <f>AD255*fuel_adj</f>
        <v>0</v>
      </c>
      <c r="AF255" s="18">
        <f>AB255+AC255+AE255</f>
        <v>0</v>
      </c>
      <c r="AG255" s="20">
        <v>0</v>
      </c>
      <c r="AH255" s="20">
        <f>AG255-AJ255-AK255</f>
        <v>0</v>
      </c>
      <c r="AI255" s="18">
        <f>AH255*aero_capex_adj</f>
        <v>0</v>
      </c>
      <c r="AJ255" s="20">
        <v>0</v>
      </c>
      <c r="AK255" s="20">
        <v>0</v>
      </c>
      <c r="AL255" s="18">
        <f>AK255*fuel_adj</f>
        <v>0</v>
      </c>
      <c r="AM255" s="18">
        <f>AI255+AJ255+AL255</f>
        <v>0</v>
      </c>
      <c r="AN255" s="18">
        <f>IF(F255=0, 0, IF(F255=3, Z255, (Z255*F255*384+AG255*G255*32)/(F255*384+G255*32)))</f>
        <v>0</v>
      </c>
      <c r="AO255" s="18">
        <f>IF(F255=0, 0, IF(F255=3, AF255, (AF255*F255*384+AM255*G255*32)/(F255*384+G255*32)))</f>
        <v>0</v>
      </c>
      <c r="AP255" s="20">
        <v>205.33318588683699</v>
      </c>
      <c r="AQ255" s="20">
        <f>AP255-AS255</f>
        <v>167.16960790694301</v>
      </c>
      <c r="AR255" s="18">
        <f>AQ255*bess_capex_adj</f>
        <v>167.16960790694301</v>
      </c>
      <c r="AS255" s="20">
        <v>38.163577979893972</v>
      </c>
      <c r="AT255" s="18">
        <f>AR255+AS255</f>
        <v>205.33318588683699</v>
      </c>
      <c r="AU255" s="20">
        <v>6529.6074499821598</v>
      </c>
      <c r="AV255" s="20"/>
      <c r="AW255" s="20">
        <v>2225.83695663753</v>
      </c>
      <c r="AX255" s="18">
        <f>AW255*solar_capex_adj</f>
        <v>2967.7826088500397</v>
      </c>
      <c r="AY255" s="20">
        <v>1441.4801049120599</v>
      </c>
      <c r="AZ255" s="18">
        <f>AY255*wind_capex_adj</f>
        <v>2402.4668415200999</v>
      </c>
      <c r="BA255" s="20">
        <v>0</v>
      </c>
      <c r="BB255" s="18">
        <f>BA255*hdgt_capex_adj</f>
        <v>0</v>
      </c>
      <c r="BC255" s="20">
        <v>0</v>
      </c>
      <c r="BD255" s="18">
        <f>BC255*aero_capex_adj</f>
        <v>0</v>
      </c>
      <c r="BE255" s="20">
        <v>2862.2903884325601</v>
      </c>
      <c r="BF255" s="18">
        <f>BE255*bess_capex_adj</f>
        <v>2862.2903884325601</v>
      </c>
      <c r="BG255" s="11">
        <v>1962151115.3638</v>
      </c>
      <c r="BH255" s="11">
        <v>5148836660.2207899</v>
      </c>
      <c r="BI255" s="11">
        <v>1214896782.2787001</v>
      </c>
      <c r="BJ255" s="11">
        <v>0</v>
      </c>
      <c r="BK255" s="11">
        <f>SUM(BG255:BJ255)/1000000</f>
        <v>8325.88455786329</v>
      </c>
      <c r="BL255" s="11">
        <v>14.808655867491201</v>
      </c>
      <c r="BM255" s="13">
        <f>0.815*BJ255/(BK255*1000)</f>
        <v>0</v>
      </c>
      <c r="BN255" s="22">
        <v>2503.1630761813899</v>
      </c>
      <c r="BO255" s="11">
        <v>316</v>
      </c>
      <c r="BP255" s="11">
        <v>9120</v>
      </c>
      <c r="BQ255" s="22">
        <v>13835.7696</v>
      </c>
      <c r="BR255" s="11">
        <v>2280</v>
      </c>
      <c r="BS255" s="11">
        <v>570</v>
      </c>
      <c r="BT255" s="11">
        <v>0.25192881583427601</v>
      </c>
    </row>
    <row r="256" spans="1:72" s="1" customFormat="1" x14ac:dyDescent="0.25">
      <c r="A256" s="1">
        <v>391</v>
      </c>
      <c r="B256" s="24">
        <v>618.06495708182604</v>
      </c>
      <c r="C256" s="24">
        <v>201.39999999999901</v>
      </c>
      <c r="D256" s="1">
        <v>1000</v>
      </c>
      <c r="E256" s="1">
        <v>4000</v>
      </c>
      <c r="F256" s="1">
        <v>2</v>
      </c>
      <c r="G256" s="1">
        <v>8</v>
      </c>
      <c r="H256" s="2">
        <f>SUM(BG256:BI256)/(BK256*1000000)</f>
        <v>0.26975164426549153</v>
      </c>
      <c r="I256" s="3">
        <v>100</v>
      </c>
      <c r="J256" s="18">
        <v>79.223917943320501</v>
      </c>
      <c r="K256" s="18">
        <f>(P256*BG256+U256*BH256+AP256*BI256+AN256*BJ256)/(BK256*(1000000))</f>
        <v>102.14302501604284</v>
      </c>
      <c r="L256" s="18">
        <f>(T256*BG256+Y256*BH256+AT256*BI256+AO256*BJ256)/(BK256*(1000000))</f>
        <v>115.32355387446125</v>
      </c>
      <c r="M256" s="18">
        <f>L256/K256</f>
        <v>1.129039930590936</v>
      </c>
      <c r="N256" s="18">
        <f>J256*M256</f>
        <v>89.446966815868592</v>
      </c>
      <c r="O256" s="3">
        <v>100</v>
      </c>
      <c r="P256" s="18">
        <v>93.808659785140804</v>
      </c>
      <c r="Q256" s="18">
        <f>P256-S256</f>
        <v>86.812462385563094</v>
      </c>
      <c r="R256" s="18">
        <f>Q256*solar_capex_adj</f>
        <v>115.74994984741745</v>
      </c>
      <c r="S256" s="18">
        <v>6.99619739957771</v>
      </c>
      <c r="T256" s="18">
        <f>R256+S256</f>
        <v>122.74614724699516</v>
      </c>
      <c r="U256" s="18">
        <v>28.109170651707299</v>
      </c>
      <c r="V256" s="18">
        <f>U256-X256</f>
        <v>23.312387174580302</v>
      </c>
      <c r="W256" s="18">
        <f>V256*wind_capex_adj</f>
        <v>38.853978624300503</v>
      </c>
      <c r="X256" s="18">
        <v>4.796783477126997</v>
      </c>
      <c r="Y256" s="18">
        <f>W256+X256</f>
        <v>43.650762101427503</v>
      </c>
      <c r="Z256" s="18">
        <v>71.130734530346004</v>
      </c>
      <c r="AA256" s="18">
        <f>Z256-AC256-AD256</f>
        <v>22.808112432848695</v>
      </c>
      <c r="AB256" s="18">
        <f>AA256*hdgt_capex_adj</f>
        <v>28.510140541060871</v>
      </c>
      <c r="AC256" s="18">
        <v>14.036731118501407</v>
      </c>
      <c r="AD256" s="18">
        <v>34.285890978995901</v>
      </c>
      <c r="AE256" s="18">
        <f>AD256*fuel_adj</f>
        <v>34.285890978995901</v>
      </c>
      <c r="AF256" s="18">
        <f>AB256+AC256+AE256</f>
        <v>76.832762638558179</v>
      </c>
      <c r="AG256" s="18">
        <v>230.89005394114099</v>
      </c>
      <c r="AH256" s="18">
        <f>AG256-AJ256-AK256</f>
        <v>164.10152021416101</v>
      </c>
      <c r="AI256" s="18">
        <f>AH256*aero_capex_adj</f>
        <v>196.9218242569932</v>
      </c>
      <c r="AJ256" s="18">
        <v>24.622080385328985</v>
      </c>
      <c r="AK256" s="18">
        <v>42.166453341650993</v>
      </c>
      <c r="AL256" s="18">
        <f>AK256*fuel_adj</f>
        <v>42.166453341650993</v>
      </c>
      <c r="AM256" s="18">
        <f>AI256+AJ256+AL256</f>
        <v>263.71035798397315</v>
      </c>
      <c r="AN256" s="18">
        <f>IF(F256=0, 0, IF(F256=3, Z256, (Z256*F256*384+AG256*G256*32)/(F256*384+G256*32)))</f>
        <v>111.07056438304475</v>
      </c>
      <c r="AO256" s="18">
        <f>IF(F256=0, 0, IF(F256=3, AF256, (AF256*F256*384+AM256*G256*32)/(F256*384+G256*32)))</f>
        <v>123.55216147491193</v>
      </c>
      <c r="AP256" s="18">
        <v>122.394257538619</v>
      </c>
      <c r="AQ256" s="18">
        <f>AP256-AS256</f>
        <v>100.438292907646</v>
      </c>
      <c r="AR256" s="18">
        <f>AQ256*bess_capex_adj</f>
        <v>100.438292907646</v>
      </c>
      <c r="AS256" s="18">
        <v>21.955964630973</v>
      </c>
      <c r="AT256" s="18">
        <f>AR256+AS256</f>
        <v>122.394257538619</v>
      </c>
      <c r="AU256" s="18">
        <v>4154.0043576503704</v>
      </c>
      <c r="AV256" s="18"/>
      <c r="AW256" s="18">
        <v>745.05971588277703</v>
      </c>
      <c r="AX256" s="18">
        <f>AW256*solar_capex_adj</f>
        <v>993.41295451036933</v>
      </c>
      <c r="AY256" s="18">
        <v>242.78196823723999</v>
      </c>
      <c r="AZ256" s="18">
        <f>AY256*wind_capex_adj</f>
        <v>404.63661372873332</v>
      </c>
      <c r="BA256" s="18">
        <v>1555.9699882853599</v>
      </c>
      <c r="BB256" s="18">
        <f>BA256*hdgt_capex_adj</f>
        <v>1944.9624853567</v>
      </c>
      <c r="BC256" s="18">
        <v>653.815347473369</v>
      </c>
      <c r="BD256" s="18">
        <f>BC256*aero_capex_adj</f>
        <v>784.5784169680428</v>
      </c>
      <c r="BE256" s="18">
        <v>956.37733777161998</v>
      </c>
      <c r="BF256" s="18">
        <f>BE256*bess_capex_adj</f>
        <v>956.37733777161998</v>
      </c>
      <c r="BG256" s="1">
        <v>756028156.30603397</v>
      </c>
      <c r="BH256" s="1">
        <v>884041093.96239996</v>
      </c>
      <c r="BI256" s="1">
        <v>722955153.49726999</v>
      </c>
      <c r="BJ256" s="1">
        <v>6396975596.2342901</v>
      </c>
      <c r="BK256" s="1">
        <f>SUM(BG256:BJ256)/1000000</f>
        <v>8759.9999999999945</v>
      </c>
      <c r="BL256" s="1">
        <v>2.2711411645300002E-18</v>
      </c>
      <c r="BM256" s="3">
        <f>0.815*BJ256/(BK256*1000)</f>
        <v>595.15240992362442</v>
      </c>
      <c r="BN256" s="24">
        <v>834.38769206046595</v>
      </c>
      <c r="BO256" s="1">
        <v>53</v>
      </c>
      <c r="BP256" s="1">
        <v>3040</v>
      </c>
      <c r="BQ256" s="24">
        <v>4611.9232000000002</v>
      </c>
      <c r="BR256" s="1">
        <v>760</v>
      </c>
      <c r="BS256" s="1">
        <v>190</v>
      </c>
      <c r="BT256" s="1">
        <v>0.44643106774616997</v>
      </c>
    </row>
    <row r="257" spans="1:72" s="1" customFormat="1" hidden="1" x14ac:dyDescent="0.25">
      <c r="A257" s="1">
        <v>66</v>
      </c>
      <c r="B257" s="24">
        <v>2266.2381759666901</v>
      </c>
      <c r="C257" s="24">
        <v>1801.19999999999</v>
      </c>
      <c r="D257" s="1">
        <v>1000</v>
      </c>
      <c r="E257" s="1">
        <v>4000</v>
      </c>
      <c r="F257" s="1">
        <v>0</v>
      </c>
      <c r="G257" s="1">
        <v>0</v>
      </c>
      <c r="H257" s="2">
        <f>SUM(BG257:BI257)/(BK257*1000000)</f>
        <v>1</v>
      </c>
      <c r="I257" s="3">
        <v>93.013698630136901</v>
      </c>
      <c r="J257" s="18">
        <v>65.703070310552704</v>
      </c>
      <c r="K257" s="18">
        <f>(P257*BG257+U257*BH257+AP257*BI257+AN257*BJ257)/(BK257*(1000000))</f>
        <v>65.871911898334574</v>
      </c>
      <c r="L257" s="18">
        <f>(T257*BG257+Y257*BH257+AT257*BI257+AO257*BJ257)/(BK257*(1000000))</f>
        <v>89.699611421667967</v>
      </c>
      <c r="M257" s="18">
        <f>L257/K257</f>
        <v>1.3617277658512266</v>
      </c>
      <c r="N257" s="18">
        <f>J257*M257</f>
        <v>89.469695143554986</v>
      </c>
      <c r="O257" s="3">
        <v>95.756382897232598</v>
      </c>
      <c r="P257" s="18">
        <v>152.394999814161</v>
      </c>
      <c r="Q257" s="18">
        <f>P257-S257</f>
        <v>140.988213099033</v>
      </c>
      <c r="R257" s="18">
        <f>Q257*solar_capex_adj</f>
        <v>187.984284132044</v>
      </c>
      <c r="S257" s="18">
        <v>11.406786715127993</v>
      </c>
      <c r="T257" s="18">
        <f>R257+S257</f>
        <v>199.39107084717199</v>
      </c>
      <c r="U257" s="18">
        <v>36.775678034792101</v>
      </c>
      <c r="V257" s="18">
        <f>U257-X257</f>
        <v>30.479563183739099</v>
      </c>
      <c r="W257" s="18">
        <f>V257*wind_capex_adj</f>
        <v>50.799271972898502</v>
      </c>
      <c r="X257" s="18">
        <v>6.2961148510530016</v>
      </c>
      <c r="Y257" s="18">
        <f>W257+X257</f>
        <v>57.0953868239515</v>
      </c>
      <c r="Z257" s="18">
        <v>0</v>
      </c>
      <c r="AA257" s="18">
        <f>Z257-AC257-AD257</f>
        <v>0</v>
      </c>
      <c r="AB257" s="18">
        <f>AA257*hdgt_capex_adj</f>
        <v>0</v>
      </c>
      <c r="AC257" s="18">
        <v>0</v>
      </c>
      <c r="AD257" s="18">
        <v>0</v>
      </c>
      <c r="AE257" s="18">
        <f>AD257*fuel_adj</f>
        <v>0</v>
      </c>
      <c r="AF257" s="18">
        <f>AB257+AC257+AE257</f>
        <v>0</v>
      </c>
      <c r="AG257" s="18">
        <v>0</v>
      </c>
      <c r="AH257" s="18">
        <f>AG257-AJ257-AK257</f>
        <v>0</v>
      </c>
      <c r="AI257" s="18">
        <f>AH257*aero_capex_adj</f>
        <v>0</v>
      </c>
      <c r="AJ257" s="18">
        <v>0</v>
      </c>
      <c r="AK257" s="18">
        <v>0</v>
      </c>
      <c r="AL257" s="18">
        <f>AK257*fuel_adj</f>
        <v>0</v>
      </c>
      <c r="AM257" s="18">
        <f>AI257+AJ257+AL257</f>
        <v>0</v>
      </c>
      <c r="AN257" s="18">
        <f>IF(F257=0, 0, IF(F257=3, Z257, (Z257*F257*384+AG257*G257*32)/(F257*384+G257*32)))</f>
        <v>0</v>
      </c>
      <c r="AO257" s="18">
        <f>IF(F257=0, 0, IF(F257=3, AF257, (AF257*F257*384+AM257*G257*32)/(F257*384+G257*32)))</f>
        <v>0</v>
      </c>
      <c r="AP257" s="18">
        <v>111.42651086827399</v>
      </c>
      <c r="AQ257" s="18">
        <f>AP257-AS257</f>
        <v>89.839233498874407</v>
      </c>
      <c r="AR257" s="18">
        <f>AQ257*bess_capex_adj</f>
        <v>89.839233498874407</v>
      </c>
      <c r="AS257" s="18">
        <v>21.587277369399587</v>
      </c>
      <c r="AT257" s="18">
        <f>AR257+AS257</f>
        <v>111.42651086827399</v>
      </c>
      <c r="AU257" s="18">
        <v>5836.6593193849503</v>
      </c>
      <c r="AV257" s="18"/>
      <c r="AW257" s="18">
        <v>2721.20949606153</v>
      </c>
      <c r="AX257" s="18">
        <f>AW257*solar_capex_adj</f>
        <v>3628.2793280820397</v>
      </c>
      <c r="AY257" s="18">
        <v>2162.8099801183698</v>
      </c>
      <c r="AZ257" s="18">
        <f>AY257*wind_capex_adj</f>
        <v>3604.6833001972832</v>
      </c>
      <c r="BA257" s="18">
        <v>0</v>
      </c>
      <c r="BB257" s="18">
        <f>BA257*hdgt_capex_adj</f>
        <v>0</v>
      </c>
      <c r="BC257" s="18">
        <v>0</v>
      </c>
      <c r="BD257" s="18">
        <f>BC257*aero_capex_adj</f>
        <v>0</v>
      </c>
      <c r="BE257" s="18">
        <v>952.63984320503801</v>
      </c>
      <c r="BF257" s="18">
        <f>BE257*bess_capex_adj</f>
        <v>952.63984320503801</v>
      </c>
      <c r="BG257" s="1">
        <v>1648566129.5072899</v>
      </c>
      <c r="BH257" s="1">
        <v>6023550273.2679396</v>
      </c>
      <c r="BI257" s="1">
        <v>716142739.02233005</v>
      </c>
      <c r="BJ257" s="1">
        <v>0</v>
      </c>
      <c r="BK257" s="1">
        <f>SUM(BG257:BJ257)/1000000</f>
        <v>8388.25914179756</v>
      </c>
      <c r="BL257" s="1">
        <v>38.000780968145399</v>
      </c>
      <c r="BM257" s="3">
        <f>0.815*BJ257/(BK257*1000)</f>
        <v>0</v>
      </c>
      <c r="BN257" s="24">
        <v>3059.4215375550398</v>
      </c>
      <c r="BO257" s="1">
        <v>474</v>
      </c>
      <c r="BP257" s="1">
        <v>3040</v>
      </c>
      <c r="BQ257" s="24">
        <v>4611.9232000000002</v>
      </c>
      <c r="BR257" s="1">
        <v>760</v>
      </c>
      <c r="BS257" s="1">
        <v>190</v>
      </c>
      <c r="BT257" s="1">
        <v>0.44394483217480002</v>
      </c>
    </row>
    <row r="258" spans="1:72" s="1" customFormat="1" hidden="1" x14ac:dyDescent="0.25">
      <c r="A258" s="1">
        <v>669</v>
      </c>
      <c r="B258" s="25">
        <v>1854.19487124548</v>
      </c>
      <c r="C258" s="25">
        <v>201.39999999999901</v>
      </c>
      <c r="D258" s="8">
        <v>2000</v>
      </c>
      <c r="E258" s="8">
        <v>8000</v>
      </c>
      <c r="F258" s="8">
        <v>0</v>
      </c>
      <c r="G258" s="8">
        <v>0</v>
      </c>
      <c r="H258" s="9">
        <f>SUM(BG258:BI258)/(BK258*1000000)</f>
        <v>1</v>
      </c>
      <c r="I258" s="10">
        <v>45.308219178082098</v>
      </c>
      <c r="J258" s="19">
        <v>75.217245850640396</v>
      </c>
      <c r="K258" s="18">
        <f>(P258*BG258+U258*BH258+AP258*BI258+AN258*BJ258)/(BK258*(1000000))</f>
        <v>76.513939399493836</v>
      </c>
      <c r="L258" s="18">
        <f>(T258*BG258+Y258*BH258+AT258*BI258+AO258*BJ258)/(BK258*(1000000))</f>
        <v>91.015990285980919</v>
      </c>
      <c r="M258" s="18">
        <f>L258/K258</f>
        <v>1.1895347566770693</v>
      </c>
      <c r="N258" s="18">
        <f>J258*M258</f>
        <v>89.47352824086083</v>
      </c>
      <c r="O258" s="10">
        <v>61.149954918037402</v>
      </c>
      <c r="P258" s="19">
        <v>67.253979344830995</v>
      </c>
      <c r="Q258" s="19">
        <f>P258-S258</f>
        <v>62.238546156178003</v>
      </c>
      <c r="R258" s="18">
        <f>Q258*solar_capex_adj</f>
        <v>82.984728208237328</v>
      </c>
      <c r="S258" s="19">
        <v>5.0154331886529917</v>
      </c>
      <c r="T258" s="18">
        <f>R258+S258</f>
        <v>88.00016139689032</v>
      </c>
      <c r="U258" s="19">
        <v>28.110833122823301</v>
      </c>
      <c r="V258" s="19">
        <f>U258-X258</f>
        <v>23.314049645696301</v>
      </c>
      <c r="W258" s="18">
        <f>V258*wind_capex_adj</f>
        <v>38.856749409493837</v>
      </c>
      <c r="X258" s="19">
        <v>4.7967834771270006</v>
      </c>
      <c r="Y258" s="18">
        <f>W258+X258</f>
        <v>43.653532886620837</v>
      </c>
      <c r="Z258" s="19">
        <v>0</v>
      </c>
      <c r="AA258" s="19">
        <f>Z258-AC258-AD258</f>
        <v>0</v>
      </c>
      <c r="AB258" s="18">
        <f>AA258*hdgt_capex_adj</f>
        <v>0</v>
      </c>
      <c r="AC258" s="19">
        <v>0</v>
      </c>
      <c r="AD258" s="19">
        <v>0</v>
      </c>
      <c r="AE258" s="18">
        <f>AD258*fuel_adj</f>
        <v>0</v>
      </c>
      <c r="AF258" s="18">
        <f>AB258+AC258+AE258</f>
        <v>0</v>
      </c>
      <c r="AG258" s="19">
        <v>0</v>
      </c>
      <c r="AH258" s="19">
        <f>AG258-AJ258-AK258</f>
        <v>0</v>
      </c>
      <c r="AI258" s="18">
        <f>AH258*aero_capex_adj</f>
        <v>0</v>
      </c>
      <c r="AJ258" s="19">
        <v>0</v>
      </c>
      <c r="AK258" s="19">
        <v>0</v>
      </c>
      <c r="AL258" s="18">
        <f>AK258*fuel_adj</f>
        <v>0</v>
      </c>
      <c r="AM258" s="18">
        <f>AI258+AJ258+AL258</f>
        <v>0</v>
      </c>
      <c r="AN258" s="18">
        <f>IF(F258=0, 0, IF(F258=3, Z258, (Z258*F258*384+AG258*G258*32)/(F258*384+G258*32)))</f>
        <v>0</v>
      </c>
      <c r="AO258" s="18">
        <f>IF(F258=0, 0, IF(F258=3, AF258, (AF258*F258*384+AM258*G258*32)/(F258*384+G258*32)))</f>
        <v>0</v>
      </c>
      <c r="AP258" s="19">
        <v>127.811936839948</v>
      </c>
      <c r="AQ258" s="19">
        <f>AP258-AS258</f>
        <v>103.547310257807</v>
      </c>
      <c r="AR258" s="18">
        <f>AQ258*bess_capex_adj</f>
        <v>103.547310257807</v>
      </c>
      <c r="AS258" s="19">
        <v>24.264626582141005</v>
      </c>
      <c r="AT258" s="18">
        <f>AR258+AS258</f>
        <v>127.811936839948</v>
      </c>
      <c r="AU258" s="19">
        <v>4392.4258682384598</v>
      </c>
      <c r="AV258" s="19"/>
      <c r="AW258" s="19">
        <v>2235.3385444850501</v>
      </c>
      <c r="AX258" s="18">
        <f>AW258*solar_capex_adj</f>
        <v>2980.4513926467334</v>
      </c>
      <c r="AY258" s="19">
        <v>242.79928169410101</v>
      </c>
      <c r="AZ258" s="18">
        <f>AY258*wind_capex_adj</f>
        <v>404.66546949016839</v>
      </c>
      <c r="BA258" s="19">
        <v>0</v>
      </c>
      <c r="BB258" s="18">
        <f>BA258*hdgt_capex_adj</f>
        <v>0</v>
      </c>
      <c r="BC258" s="19">
        <v>0</v>
      </c>
      <c r="BD258" s="18">
        <f>BC258*aero_capex_adj</f>
        <v>0</v>
      </c>
      <c r="BE258" s="19">
        <v>1914.2880420593101</v>
      </c>
      <c r="BF258" s="18">
        <f>BE258*bess_capex_adj</f>
        <v>1914.2880420593101</v>
      </c>
      <c r="BG258" s="8">
        <v>3082170653.4580698</v>
      </c>
      <c r="BH258" s="8">
        <v>884041093.96239996</v>
      </c>
      <c r="BI258" s="8">
        <v>1390524303.3996</v>
      </c>
      <c r="BJ258" s="8">
        <v>0</v>
      </c>
      <c r="BK258" s="8">
        <f>SUM(BG258:BJ258)/1000000</f>
        <v>5356.73605082007</v>
      </c>
      <c r="BL258" s="8">
        <v>0.43300566043566202</v>
      </c>
      <c r="BM258" s="10">
        <f>0.815*BJ258/(BK258*1000)</f>
        <v>0</v>
      </c>
      <c r="BN258" s="25">
        <v>2503.1630761813899</v>
      </c>
      <c r="BO258" s="8">
        <v>53</v>
      </c>
      <c r="BP258" s="8">
        <v>6080</v>
      </c>
      <c r="BQ258" s="25">
        <v>9223.8464000000004</v>
      </c>
      <c r="BR258" s="8">
        <v>1520</v>
      </c>
      <c r="BS258" s="8">
        <v>380</v>
      </c>
      <c r="BT258" s="8">
        <v>0.42845449775877997</v>
      </c>
    </row>
    <row r="259" spans="1:72" s="1" customFormat="1" hidden="1" x14ac:dyDescent="0.25">
      <c r="A259" s="1">
        <v>1123</v>
      </c>
      <c r="B259" s="22">
        <v>1648.17321888487</v>
      </c>
      <c r="C259" s="22">
        <v>1402.2</v>
      </c>
      <c r="D259" s="11">
        <v>3000</v>
      </c>
      <c r="E259" s="11">
        <v>12000</v>
      </c>
      <c r="F259" s="11">
        <v>0</v>
      </c>
      <c r="G259" s="11">
        <v>0</v>
      </c>
      <c r="H259" s="12">
        <f>SUM(BG259:BI259)/(BK259*1000000)</f>
        <v>1</v>
      </c>
      <c r="I259" s="13">
        <v>92.009132420091305</v>
      </c>
      <c r="J259" s="20">
        <v>71.448331609808605</v>
      </c>
      <c r="K259" s="18">
        <f>(P259*BG259+U259*BH259+AP259*BI259+AN259*BJ259)/(BK259*(1000000))</f>
        <v>71.674245151072327</v>
      </c>
      <c r="L259" s="18">
        <f>(T259*BG259+Y259*BH259+AT259*BI259+AO259*BJ259)/(BK259*(1000000))</f>
        <v>89.783046953421731</v>
      </c>
      <c r="M259" s="18">
        <f>L259/K259</f>
        <v>1.2526542381322656</v>
      </c>
      <c r="N259" s="18">
        <f>J259*M259</f>
        <v>89.500055398506262</v>
      </c>
      <c r="O259" s="13">
        <v>95.658316079296497</v>
      </c>
      <c r="P259" s="20">
        <v>103.720861536784</v>
      </c>
      <c r="Q259" s="20">
        <f>P259-S259</f>
        <v>95.955441821412805</v>
      </c>
      <c r="R259" s="18">
        <f>Q259*solar_capex_adj</f>
        <v>127.94058909521706</v>
      </c>
      <c r="S259" s="20">
        <v>7.7654197153711948</v>
      </c>
      <c r="T259" s="18">
        <f>R259+S259</f>
        <v>135.70600881058826</v>
      </c>
      <c r="U259" s="20">
        <v>31.097001850496401</v>
      </c>
      <c r="V259" s="20">
        <f>U259-X259</f>
        <v>25.771928133286799</v>
      </c>
      <c r="W259" s="18">
        <f>V259*wind_capex_adj</f>
        <v>42.953213555478001</v>
      </c>
      <c r="X259" s="20">
        <v>5.3250737172096017</v>
      </c>
      <c r="Y259" s="18">
        <f>W259+X259</f>
        <v>48.278287272687606</v>
      </c>
      <c r="Z259" s="20">
        <v>0</v>
      </c>
      <c r="AA259" s="20">
        <f>Z259-AC259-AD259</f>
        <v>0</v>
      </c>
      <c r="AB259" s="18">
        <f>AA259*hdgt_capex_adj</f>
        <v>0</v>
      </c>
      <c r="AC259" s="20">
        <v>0</v>
      </c>
      <c r="AD259" s="20">
        <v>0</v>
      </c>
      <c r="AE259" s="18">
        <f>AD259*fuel_adj</f>
        <v>0</v>
      </c>
      <c r="AF259" s="18">
        <f>AB259+AC259+AE259</f>
        <v>0</v>
      </c>
      <c r="AG259" s="20">
        <v>0</v>
      </c>
      <c r="AH259" s="20">
        <f>AG259-AJ259-AK259</f>
        <v>0</v>
      </c>
      <c r="AI259" s="18">
        <f>AH259*aero_capex_adj</f>
        <v>0</v>
      </c>
      <c r="AJ259" s="20">
        <v>0</v>
      </c>
      <c r="AK259" s="20">
        <v>0</v>
      </c>
      <c r="AL259" s="18">
        <f>AK259*fuel_adj</f>
        <v>0</v>
      </c>
      <c r="AM259" s="18">
        <f>AI259+AJ259+AL259</f>
        <v>0</v>
      </c>
      <c r="AN259" s="18">
        <f>IF(F259=0, 0, IF(F259=3, Z259, (Z259*F259*384+AG259*G259*32)/(F259*384+G259*32)))</f>
        <v>0</v>
      </c>
      <c r="AO259" s="18">
        <f>IF(F259=0, 0, IF(F259=3, AF259, (AF259*F259*384+AM259*G259*32)/(F259*384+G259*32)))</f>
        <v>0</v>
      </c>
      <c r="AP259" s="20">
        <v>229.13060996632601</v>
      </c>
      <c r="AQ259" s="20">
        <f>AP259-AS259</f>
        <v>186.11598039680501</v>
      </c>
      <c r="AR259" s="18">
        <f>AQ259*bess_capex_adj</f>
        <v>186.11598039680501</v>
      </c>
      <c r="AS259" s="20">
        <v>43.014629569520991</v>
      </c>
      <c r="AT259" s="18">
        <f>AR259+AS259</f>
        <v>229.13060996632601</v>
      </c>
      <c r="AU259" s="20">
        <v>6524.1141991679897</v>
      </c>
      <c r="AV259" s="20"/>
      <c r="AW259" s="20">
        <v>1978.53833810433</v>
      </c>
      <c r="AX259" s="18">
        <f>AW259*solar_capex_adj</f>
        <v>2638.0511174724397</v>
      </c>
      <c r="AY259" s="20">
        <v>1683.2614593549499</v>
      </c>
      <c r="AZ259" s="18">
        <f>AY259*wind_capex_adj</f>
        <v>2805.4357655915833</v>
      </c>
      <c r="BA259" s="20">
        <v>0</v>
      </c>
      <c r="BB259" s="18">
        <f>BA259*hdgt_capex_adj</f>
        <v>0</v>
      </c>
      <c r="BC259" s="20">
        <v>0</v>
      </c>
      <c r="BD259" s="18">
        <f>BC259*aero_capex_adj</f>
        <v>0</v>
      </c>
      <c r="BE259" s="20">
        <v>2862.3144017086902</v>
      </c>
      <c r="BF259" s="18">
        <f>BE259*bess_capex_adj</f>
        <v>2862.3144017086902</v>
      </c>
      <c r="BG259" s="11">
        <v>1766081332.35145</v>
      </c>
      <c r="BH259" s="11">
        <v>5544252480.2403498</v>
      </c>
      <c r="BI259" s="11">
        <v>1069334675.95455</v>
      </c>
      <c r="BJ259" s="11">
        <v>0</v>
      </c>
      <c r="BK259" s="11">
        <f>SUM(BG259:BJ259)/1000000</f>
        <v>8379.6684885463492</v>
      </c>
      <c r="BL259" s="11">
        <v>17.381975105536299</v>
      </c>
      <c r="BM259" s="13">
        <f>0.815*BJ259/(BK259*1000)</f>
        <v>0</v>
      </c>
      <c r="BN259" s="22">
        <v>2225.03384549457</v>
      </c>
      <c r="BO259" s="11">
        <v>369</v>
      </c>
      <c r="BP259" s="11">
        <v>9120</v>
      </c>
      <c r="BQ259" s="22">
        <v>13835.7696</v>
      </c>
      <c r="BR259" s="11">
        <v>2280</v>
      </c>
      <c r="BS259" s="11">
        <v>570</v>
      </c>
      <c r="BT259" s="11">
        <v>0.22227736269019699</v>
      </c>
    </row>
    <row r="260" spans="1:72" s="1" customFormat="1" hidden="1" x14ac:dyDescent="0.25">
      <c r="A260" s="1">
        <v>596</v>
      </c>
      <c r="B260" s="25">
        <v>2060.21652360608</v>
      </c>
      <c r="C260" s="25">
        <v>1603.6</v>
      </c>
      <c r="D260" s="8">
        <v>2000</v>
      </c>
      <c r="E260" s="8">
        <v>8000</v>
      </c>
      <c r="F260" s="8">
        <v>0</v>
      </c>
      <c r="G260" s="8">
        <v>0</v>
      </c>
      <c r="H260" s="9">
        <f>SUM(BG260:BI260)/(BK260*1000000)</f>
        <v>0.99999999999999989</v>
      </c>
      <c r="I260" s="10">
        <v>95.502283105022798</v>
      </c>
      <c r="J260" s="19">
        <v>68.545603868711794</v>
      </c>
      <c r="K260" s="18">
        <f>(P260*BG260+U260*BH260+AP260*BI260+AN260*BJ260)/(BK260*(1000000))</f>
        <v>68.754183660382992</v>
      </c>
      <c r="L260" s="18">
        <f>(T260*BG260+Y260*BH260+AT260*BI260+AO260*BJ260)/(BK260*(1000000))</f>
        <v>89.788001513119184</v>
      </c>
      <c r="M260" s="18">
        <f>L260/K260</f>
        <v>1.3059278247944079</v>
      </c>
      <c r="N260" s="18">
        <f>J260*M260</f>
        <v>89.515611359485945</v>
      </c>
      <c r="O260" s="10">
        <v>97.372503142054896</v>
      </c>
      <c r="P260" s="19">
        <v>132.76617798502099</v>
      </c>
      <c r="Q260" s="19">
        <f>P260-S260</f>
        <v>122.825611475293</v>
      </c>
      <c r="R260" s="18">
        <f>Q260*solar_capex_adj</f>
        <v>163.76748196705734</v>
      </c>
      <c r="S260" s="19">
        <v>9.9405665097279865</v>
      </c>
      <c r="T260" s="18">
        <f>R260+S260</f>
        <v>173.70804847678534</v>
      </c>
      <c r="U260" s="19">
        <v>33.869842403126299</v>
      </c>
      <c r="V260" s="19">
        <f>U260-X260</f>
        <v>28.069647942205101</v>
      </c>
      <c r="W260" s="18">
        <f>V260*wind_capex_adj</f>
        <v>46.782746570341835</v>
      </c>
      <c r="X260" s="19">
        <v>5.8001944609211975</v>
      </c>
      <c r="Y260" s="18">
        <f>W260+X260</f>
        <v>52.582941031263033</v>
      </c>
      <c r="Z260" s="19">
        <v>0</v>
      </c>
      <c r="AA260" s="19">
        <f>Z260-AC260-AD260</f>
        <v>0</v>
      </c>
      <c r="AB260" s="18">
        <f>AA260*hdgt_capex_adj</f>
        <v>0</v>
      </c>
      <c r="AC260" s="19">
        <v>0</v>
      </c>
      <c r="AD260" s="19">
        <v>0</v>
      </c>
      <c r="AE260" s="18">
        <f>AD260*fuel_adj</f>
        <v>0</v>
      </c>
      <c r="AF260" s="18">
        <f>AB260+AC260+AE260</f>
        <v>0</v>
      </c>
      <c r="AG260" s="19">
        <v>0</v>
      </c>
      <c r="AH260" s="19">
        <f>AG260-AJ260-AK260</f>
        <v>0</v>
      </c>
      <c r="AI260" s="18">
        <f>AH260*aero_capex_adj</f>
        <v>0</v>
      </c>
      <c r="AJ260" s="19">
        <v>0</v>
      </c>
      <c r="AK260" s="19">
        <v>0</v>
      </c>
      <c r="AL260" s="18">
        <f>AK260*fuel_adj</f>
        <v>0</v>
      </c>
      <c r="AM260" s="18">
        <f>AI260+AJ260+AL260</f>
        <v>0</v>
      </c>
      <c r="AN260" s="18">
        <f>IF(F260=0, 0, IF(F260=3, Z260, (Z260*F260*384+AG260*G260*32)/(F260*384+G260*32)))</f>
        <v>0</v>
      </c>
      <c r="AO260" s="18">
        <f>IF(F260=0, 0, IF(F260=3, AF260, (AF260*F260*384+AM260*G260*32)/(F260*384+G260*32)))</f>
        <v>0</v>
      </c>
      <c r="AP260" s="19">
        <v>162.84816677537501</v>
      </c>
      <c r="AQ260" s="19">
        <f>AP260-AS260</f>
        <v>131.70531662304899</v>
      </c>
      <c r="AR260" s="18">
        <f>AQ260*bess_capex_adj</f>
        <v>131.70531662304899</v>
      </c>
      <c r="AS260" s="19">
        <v>31.142850152326019</v>
      </c>
      <c r="AT260" s="18">
        <f>AR260+AS260</f>
        <v>162.84816677537501</v>
      </c>
      <c r="AU260" s="19">
        <v>6303.98062580851</v>
      </c>
      <c r="AV260" s="19"/>
      <c r="AW260" s="19">
        <v>2473.0198770750599</v>
      </c>
      <c r="AX260" s="18">
        <f>AW260*solar_capex_adj</f>
        <v>3297.3598361000795</v>
      </c>
      <c r="AY260" s="19">
        <v>1924.91159518328</v>
      </c>
      <c r="AZ260" s="18">
        <f>AY260*wind_capex_adj</f>
        <v>3208.1859919721337</v>
      </c>
      <c r="BA260" s="19">
        <v>0</v>
      </c>
      <c r="BB260" s="18">
        <f>BA260*hdgt_capex_adj</f>
        <v>0</v>
      </c>
      <c r="BC260" s="19">
        <v>0</v>
      </c>
      <c r="BD260" s="18">
        <f>BC260*aero_capex_adj</f>
        <v>0</v>
      </c>
      <c r="BE260" s="19">
        <v>1906.0491535501601</v>
      </c>
      <c r="BF260" s="18">
        <f>BE260*bess_capex_adj</f>
        <v>1906.0491535501601</v>
      </c>
      <c r="BG260" s="8">
        <v>1721478036.0211301</v>
      </c>
      <c r="BH260" s="8">
        <v>5821290675.4560099</v>
      </c>
      <c r="BI260" s="8">
        <v>987062563.76686597</v>
      </c>
      <c r="BJ260" s="8">
        <v>0</v>
      </c>
      <c r="BK260" s="8">
        <f>SUM(BG260:BJ260)/1000000</f>
        <v>8529.831275244007</v>
      </c>
      <c r="BL260" s="8">
        <v>29.438347108851399</v>
      </c>
      <c r="BM260" s="10">
        <f>0.815*BJ260/(BK260*1000)</f>
        <v>0</v>
      </c>
      <c r="BN260" s="25">
        <v>2781.2923068682198</v>
      </c>
      <c r="BO260" s="8">
        <v>422</v>
      </c>
      <c r="BP260" s="8">
        <v>6080</v>
      </c>
      <c r="BQ260" s="25">
        <v>9223.8464000000004</v>
      </c>
      <c r="BR260" s="8">
        <v>1520</v>
      </c>
      <c r="BS260" s="8">
        <v>380</v>
      </c>
      <c r="BT260" s="8">
        <v>0.30676027750301399</v>
      </c>
    </row>
    <row r="261" spans="1:72" s="1" customFormat="1" hidden="1" x14ac:dyDescent="0.25">
      <c r="A261" s="1">
        <v>639</v>
      </c>
      <c r="B261" s="25">
        <v>2884.3031330485201</v>
      </c>
      <c r="C261" s="25">
        <v>600.4</v>
      </c>
      <c r="D261" s="8">
        <v>2000</v>
      </c>
      <c r="E261" s="8">
        <v>8000</v>
      </c>
      <c r="F261" s="8">
        <v>0</v>
      </c>
      <c r="G261" s="8">
        <v>0</v>
      </c>
      <c r="H261" s="9">
        <f>SUM(BG261:BI261)/(BK261*1000000)</f>
        <v>1</v>
      </c>
      <c r="I261" s="10">
        <v>80.3196347031963</v>
      </c>
      <c r="J261" s="19">
        <v>71.866455691173897</v>
      </c>
      <c r="K261" s="18">
        <f>(P261*BG261+U261*BH261+AP261*BI261+AN261*BJ261)/(BK261*(1000000))</f>
        <v>71.972546027525496</v>
      </c>
      <c r="L261" s="18">
        <f>(T261*BG261+Y261*BH261+AT261*BI261+AO261*BJ261)/(BK261*(1000000))</f>
        <v>89.787122932106698</v>
      </c>
      <c r="M261" s="18">
        <f>L261/K261</f>
        <v>1.2475190595281722</v>
      </c>
      <c r="N261" s="18">
        <f>J261*M261</f>
        <v>89.654773215476325</v>
      </c>
      <c r="O261" s="10">
        <v>89.306922327603104</v>
      </c>
      <c r="P261" s="19">
        <v>109.63708423658601</v>
      </c>
      <c r="Q261" s="19">
        <f>P261-S261</f>
        <v>101.430786039357</v>
      </c>
      <c r="R261" s="18">
        <f>Q261*solar_capex_adj</f>
        <v>135.241048052476</v>
      </c>
      <c r="S261" s="19">
        <v>8.2062981972290032</v>
      </c>
      <c r="T261" s="18">
        <f>R261+S261</f>
        <v>143.44734624970499</v>
      </c>
      <c r="U261" s="19">
        <v>28.0186153450463</v>
      </c>
      <c r="V261" s="19">
        <f>U261-X261</f>
        <v>23.221765479277899</v>
      </c>
      <c r="W261" s="18">
        <f>V261*wind_capex_adj</f>
        <v>38.702942465463167</v>
      </c>
      <c r="X261" s="19">
        <v>4.7968498657684009</v>
      </c>
      <c r="Y261" s="18">
        <f>W261+X261</f>
        <v>43.499792331231568</v>
      </c>
      <c r="Z261" s="19">
        <v>0</v>
      </c>
      <c r="AA261" s="19">
        <f>Z261-AC261-AD261</f>
        <v>0</v>
      </c>
      <c r="AB261" s="18">
        <f>AA261*hdgt_capex_adj</f>
        <v>0</v>
      </c>
      <c r="AC261" s="19">
        <v>0</v>
      </c>
      <c r="AD261" s="19">
        <v>0</v>
      </c>
      <c r="AE261" s="18">
        <f>AD261*fuel_adj</f>
        <v>0</v>
      </c>
      <c r="AF261" s="18">
        <f>AB261+AC261+AE261</f>
        <v>0</v>
      </c>
      <c r="AG261" s="19">
        <v>0</v>
      </c>
      <c r="AH261" s="19">
        <f>AG261-AJ261-AK261</f>
        <v>0</v>
      </c>
      <c r="AI261" s="18">
        <f>AH261*aero_capex_adj</f>
        <v>0</v>
      </c>
      <c r="AJ261" s="19">
        <v>0</v>
      </c>
      <c r="AK261" s="19">
        <v>0</v>
      </c>
      <c r="AL261" s="18">
        <f>AK261*fuel_adj</f>
        <v>0</v>
      </c>
      <c r="AM261" s="18">
        <f>AI261+AJ261+AL261</f>
        <v>0</v>
      </c>
      <c r="AN261" s="18">
        <f>IF(F261=0, 0, IF(F261=3, Z261, (Z261*F261*384+AG261*G261*32)/(F261*384+G261*32)))</f>
        <v>0</v>
      </c>
      <c r="AO261" s="18">
        <f>IF(F261=0, 0, IF(F261=3, AF261, (AF261*F261*384+AM261*G261*32)/(F261*384+G261*32)))</f>
        <v>0</v>
      </c>
      <c r="AP261" s="19">
        <v>74.626622228098896</v>
      </c>
      <c r="AQ261" s="19">
        <f>AP261-AS261</f>
        <v>60.816842754614903</v>
      </c>
      <c r="AR261" s="18">
        <f>AQ261*bess_capex_adj</f>
        <v>60.816842754614903</v>
      </c>
      <c r="AS261" s="19">
        <v>13.809779473483992</v>
      </c>
      <c r="AT261" s="18">
        <f>AR261+AS261</f>
        <v>74.626622228098896</v>
      </c>
      <c r="AU261" s="19">
        <v>6091.0075317742803</v>
      </c>
      <c r="AV261" s="19"/>
      <c r="AW261" s="19">
        <v>3463.3815587628001</v>
      </c>
      <c r="AX261" s="18">
        <f>AW261*solar_capex_adj</f>
        <v>4617.8420783503998</v>
      </c>
      <c r="AY261" s="19">
        <v>720.94165972193798</v>
      </c>
      <c r="AZ261" s="18">
        <f>AY261*wind_capex_adj</f>
        <v>1201.5694328698967</v>
      </c>
      <c r="BA261" s="19">
        <v>0</v>
      </c>
      <c r="BB261" s="18">
        <f>BA261*hdgt_capex_adj</f>
        <v>0</v>
      </c>
      <c r="BC261" s="19">
        <v>0</v>
      </c>
      <c r="BD261" s="18">
        <f>BC261*aero_capex_adj</f>
        <v>0</v>
      </c>
      <c r="BE261" s="19">
        <v>1906.6843132895301</v>
      </c>
      <c r="BF261" s="18">
        <f>BE261*bess_capex_adj</f>
        <v>1906.6843132895301</v>
      </c>
      <c r="BG261" s="8">
        <v>2915360876.82336</v>
      </c>
      <c r="BH261" s="8">
        <v>2635421200.5006399</v>
      </c>
      <c r="BI261" s="8">
        <v>2272504318.5740299</v>
      </c>
      <c r="BJ261" s="8">
        <v>0</v>
      </c>
      <c r="BK261" s="8">
        <f>SUM(BG261:BJ261)/1000000</f>
        <v>7823.2863958980297</v>
      </c>
      <c r="BL261" s="8">
        <v>18.8248767899175</v>
      </c>
      <c r="BM261" s="10">
        <f>0.815*BJ261/(BK261*1000)</f>
        <v>0</v>
      </c>
      <c r="BN261" s="25">
        <v>3893.8092296155</v>
      </c>
      <c r="BO261" s="8">
        <v>158</v>
      </c>
      <c r="BP261" s="8">
        <v>6080</v>
      </c>
      <c r="BQ261" s="25">
        <v>9223.8464000000004</v>
      </c>
      <c r="BR261" s="8">
        <v>1520</v>
      </c>
      <c r="BS261" s="8">
        <v>380</v>
      </c>
      <c r="BT261" s="8">
        <v>0.70177432327241596</v>
      </c>
    </row>
    <row r="262" spans="1:72" s="1" customFormat="1" hidden="1" x14ac:dyDescent="0.25">
      <c r="A262" s="1">
        <v>1161</v>
      </c>
      <c r="B262" s="22">
        <v>2060.21652360608</v>
      </c>
      <c r="C262" s="22">
        <v>801.8</v>
      </c>
      <c r="D262" s="11">
        <v>3000</v>
      </c>
      <c r="E262" s="11">
        <v>12000</v>
      </c>
      <c r="F262" s="11">
        <v>0</v>
      </c>
      <c r="G262" s="11">
        <v>0</v>
      </c>
      <c r="H262" s="12">
        <f>SUM(BG262:BI262)/(BK262*1000000)</f>
        <v>1</v>
      </c>
      <c r="I262" s="13">
        <v>78.789954337899502</v>
      </c>
      <c r="J262" s="20">
        <v>73.873153606731904</v>
      </c>
      <c r="K262" s="18">
        <f>(P262*BG262+U262*BH262+AP262*BI262+AN262*BJ262)/(BK262*(1000000))</f>
        <v>74.52905667814926</v>
      </c>
      <c r="L262" s="18">
        <f>(T262*BG262+Y262*BH262+AT262*BI262+AO262*BJ262)/(BK262*(1000000))</f>
        <v>90.461284604086373</v>
      </c>
      <c r="M262" s="18">
        <f>L262/K262</f>
        <v>1.2137720324938472</v>
      </c>
      <c r="N262" s="18">
        <f>J262*M262</f>
        <v>89.665167799973162</v>
      </c>
      <c r="O262" s="13">
        <v>89.5964028012189</v>
      </c>
      <c r="P262" s="20">
        <v>91.122924468397201</v>
      </c>
      <c r="Q262" s="20">
        <f>P262-S262</f>
        <v>84.302940506823504</v>
      </c>
      <c r="R262" s="18">
        <f>Q262*solar_capex_adj</f>
        <v>112.40392067576467</v>
      </c>
      <c r="S262" s="20">
        <v>6.8199839615736977</v>
      </c>
      <c r="T262" s="18">
        <f>R262+S262</f>
        <v>119.22390463733836</v>
      </c>
      <c r="U262" s="20">
        <v>28.027501001223701</v>
      </c>
      <c r="V262" s="20">
        <f>U262-X262</f>
        <v>23.2294675308436</v>
      </c>
      <c r="W262" s="18">
        <f>V262*wind_capex_adj</f>
        <v>38.715779218072669</v>
      </c>
      <c r="X262" s="20">
        <v>4.7980334703801013</v>
      </c>
      <c r="Y262" s="18">
        <f>W262+X262</f>
        <v>43.513812688452774</v>
      </c>
      <c r="Z262" s="20">
        <v>0</v>
      </c>
      <c r="AA262" s="20">
        <f>Z262-AC262-AD262</f>
        <v>0</v>
      </c>
      <c r="AB262" s="18">
        <f>AA262*hdgt_capex_adj</f>
        <v>0</v>
      </c>
      <c r="AC262" s="20">
        <v>0</v>
      </c>
      <c r="AD262" s="20">
        <v>0</v>
      </c>
      <c r="AE262" s="18">
        <f>AD262*fuel_adj</f>
        <v>0</v>
      </c>
      <c r="AF262" s="18">
        <f>AB262+AC262+AE262</f>
        <v>0</v>
      </c>
      <c r="AG262" s="20">
        <v>0</v>
      </c>
      <c r="AH262" s="20">
        <f>AG262-AJ262-AK262</f>
        <v>0</v>
      </c>
      <c r="AI262" s="18">
        <f>AH262*aero_capex_adj</f>
        <v>0</v>
      </c>
      <c r="AJ262" s="20">
        <v>0</v>
      </c>
      <c r="AK262" s="20">
        <v>0</v>
      </c>
      <c r="AL262" s="18">
        <f>AK262*fuel_adj</f>
        <v>0</v>
      </c>
      <c r="AM262" s="18">
        <f>AI262+AJ262+AL262</f>
        <v>0</v>
      </c>
      <c r="AN262" s="18">
        <f>IF(F262=0, 0, IF(F262=3, Z262, (Z262*F262*384+AG262*G262*32)/(F262*384+G262*32)))</f>
        <v>0</v>
      </c>
      <c r="AO262" s="18">
        <f>IF(F262=0, 0, IF(F262=3, AF262, (AF262*F262*384+AM262*G262*32)/(F262*384+G262*32)))</f>
        <v>0</v>
      </c>
      <c r="AP262" s="20">
        <v>141.56953443218299</v>
      </c>
      <c r="AQ262" s="20">
        <f>AP262-AS262</f>
        <v>115.472255863513</v>
      </c>
      <c r="AR262" s="18">
        <f>AQ262*bess_capex_adj</f>
        <v>115.472255863513</v>
      </c>
      <c r="AS262" s="20">
        <v>26.097278568669992</v>
      </c>
      <c r="AT262" s="18">
        <f>AR262+AS262</f>
        <v>141.56953443218299</v>
      </c>
      <c r="AU262" s="20">
        <v>6300.2464138079004</v>
      </c>
      <c r="AV262" s="20"/>
      <c r="AW262" s="20">
        <v>2474.05401631734</v>
      </c>
      <c r="AX262" s="18">
        <f>AW262*solar_capex_adj</f>
        <v>3298.73868842312</v>
      </c>
      <c r="AY262" s="20">
        <v>962.85826637828097</v>
      </c>
      <c r="AZ262" s="18">
        <f>AY262*wind_capex_adj</f>
        <v>1604.763777297135</v>
      </c>
      <c r="BA262" s="20">
        <v>0</v>
      </c>
      <c r="BB262" s="18">
        <f>BA262*hdgt_capex_adj</f>
        <v>0</v>
      </c>
      <c r="BC262" s="20">
        <v>0</v>
      </c>
      <c r="BD262" s="18">
        <f>BC262*aero_capex_adj</f>
        <v>0</v>
      </c>
      <c r="BE262" s="20">
        <v>2863.3341311122699</v>
      </c>
      <c r="BF262" s="18">
        <f>BE262*bess_capex_adj</f>
        <v>2863.3341311122699</v>
      </c>
      <c r="BG262" s="11">
        <v>2510773033.5945702</v>
      </c>
      <c r="BH262" s="11">
        <v>3518669719.3306599</v>
      </c>
      <c r="BI262" s="11">
        <v>1819202132.46154</v>
      </c>
      <c r="BJ262" s="11">
        <v>0</v>
      </c>
      <c r="BK262" s="11">
        <f>SUM(BG262:BJ262)/1000000</f>
        <v>7848.6448853867705</v>
      </c>
      <c r="BL262" s="11">
        <v>7.5283441603057097</v>
      </c>
      <c r="BM262" s="13">
        <f>0.815*BJ262/(BK262*1000)</f>
        <v>0</v>
      </c>
      <c r="BN262" s="22">
        <v>2781.2923068682198</v>
      </c>
      <c r="BO262" s="11">
        <v>211</v>
      </c>
      <c r="BP262" s="11">
        <v>9120</v>
      </c>
      <c r="BQ262" s="22">
        <v>13835.7696</v>
      </c>
      <c r="BR262" s="11">
        <v>2280</v>
      </c>
      <c r="BS262" s="11">
        <v>570</v>
      </c>
      <c r="BT262" s="11">
        <v>0.37516509070111898</v>
      </c>
    </row>
    <row r="263" spans="1:72" s="1" customFormat="1" hidden="1" x14ac:dyDescent="0.25">
      <c r="A263" s="1">
        <v>1135</v>
      </c>
      <c r="B263" s="22">
        <v>1442.15156652426</v>
      </c>
      <c r="C263" s="22">
        <v>1603.6</v>
      </c>
      <c r="D263" s="11">
        <v>3000</v>
      </c>
      <c r="E263" s="11">
        <v>12000</v>
      </c>
      <c r="F263" s="11">
        <v>0</v>
      </c>
      <c r="G263" s="11">
        <v>0</v>
      </c>
      <c r="H263" s="12">
        <f>SUM(BG263:BI263)/(BK263*1000000)</f>
        <v>0.99999999999999989</v>
      </c>
      <c r="I263" s="13">
        <v>92.968036529680305</v>
      </c>
      <c r="J263" s="20">
        <v>70.892425152618401</v>
      </c>
      <c r="K263" s="18">
        <f>(P263*BG263+U263*BH263+AP263*BI263+AN263*BJ263)/(BK263*(1000000))</f>
        <v>71.083181285340885</v>
      </c>
      <c r="L263" s="18">
        <f>(T263*BG263+Y263*BH263+AT263*BI263+AO263*BJ263)/(BK263*(1000000))</f>
        <v>89.918143117901323</v>
      </c>
      <c r="M263" s="18">
        <f>L263/K263</f>
        <v>1.2649707215122161</v>
      </c>
      <c r="N263" s="18">
        <f>J263*M263</f>
        <v>89.676842195058484</v>
      </c>
      <c r="O263" s="13">
        <v>96.033712122058404</v>
      </c>
      <c r="P263" s="20">
        <v>100.11817361011499</v>
      </c>
      <c r="Q263" s="20">
        <f>P263-S263</f>
        <v>92.622539829741498</v>
      </c>
      <c r="R263" s="18">
        <f>Q263*solar_capex_adj</f>
        <v>123.49671977298865</v>
      </c>
      <c r="S263" s="20">
        <v>7.4956337803734954</v>
      </c>
      <c r="T263" s="18">
        <f>R263+S263</f>
        <v>130.99235355336214</v>
      </c>
      <c r="U263" s="20">
        <v>33.874262566900804</v>
      </c>
      <c r="V263" s="20">
        <f>U263-X263</f>
        <v>28.0736490684437</v>
      </c>
      <c r="W263" s="18">
        <f>V263*wind_capex_adj</f>
        <v>46.789415114072838</v>
      </c>
      <c r="X263" s="20">
        <v>5.8006134984571034</v>
      </c>
      <c r="Y263" s="18">
        <f>W263+X263</f>
        <v>52.590028612529942</v>
      </c>
      <c r="Z263" s="20">
        <v>0</v>
      </c>
      <c r="AA263" s="20">
        <f>Z263-AC263-AD263</f>
        <v>0</v>
      </c>
      <c r="AB263" s="18">
        <f>AA263*hdgt_capex_adj</f>
        <v>0</v>
      </c>
      <c r="AC263" s="20">
        <v>0</v>
      </c>
      <c r="AD263" s="20">
        <v>0</v>
      </c>
      <c r="AE263" s="18">
        <f>AD263*fuel_adj</f>
        <v>0</v>
      </c>
      <c r="AF263" s="18">
        <f>AB263+AC263+AE263</f>
        <v>0</v>
      </c>
      <c r="AG263" s="20">
        <v>0</v>
      </c>
      <c r="AH263" s="20">
        <f>AG263-AJ263-AK263</f>
        <v>0</v>
      </c>
      <c r="AI263" s="18">
        <f>AH263*aero_capex_adj</f>
        <v>0</v>
      </c>
      <c r="AJ263" s="20">
        <v>0</v>
      </c>
      <c r="AK263" s="20">
        <v>0</v>
      </c>
      <c r="AL263" s="18">
        <f>AK263*fuel_adj</f>
        <v>0</v>
      </c>
      <c r="AM263" s="18">
        <f>AI263+AJ263+AL263</f>
        <v>0</v>
      </c>
      <c r="AN263" s="18">
        <f>IF(F263=0, 0, IF(F263=3, Z263, (Z263*F263*384+AG263*G263*32)/(F263*384+G263*32)))</f>
        <v>0</v>
      </c>
      <c r="AO263" s="18">
        <f>IF(F263=0, 0, IF(F263=3, AF263, (AF263*F263*384+AM263*G263*32)/(F263*384+G263*32)))</f>
        <v>0</v>
      </c>
      <c r="AP263" s="20">
        <v>243.15713590664001</v>
      </c>
      <c r="AQ263" s="20">
        <f>AP263-AS263</f>
        <v>196.68485665798099</v>
      </c>
      <c r="AR263" s="18">
        <f>AQ263*bess_capex_adj</f>
        <v>196.68485665798099</v>
      </c>
      <c r="AS263" s="20">
        <v>46.472279248659021</v>
      </c>
      <c r="AT263" s="18">
        <f>AR263+AS263</f>
        <v>243.15713590664001</v>
      </c>
      <c r="AU263" s="20">
        <v>6518.6209609447496</v>
      </c>
      <c r="AV263" s="20"/>
      <c r="AW263" s="20">
        <v>1731.2355979204599</v>
      </c>
      <c r="AX263" s="18">
        <f>AW263*solar_capex_adj</f>
        <v>2308.3141305606132</v>
      </c>
      <c r="AY263" s="20">
        <v>1925.0469016347699</v>
      </c>
      <c r="AZ263" s="18">
        <f>AY263*wind_capex_adj</f>
        <v>3208.4115027246166</v>
      </c>
      <c r="BA263" s="20">
        <v>0</v>
      </c>
      <c r="BB263" s="18">
        <f>BA263*hdgt_capex_adj</f>
        <v>0</v>
      </c>
      <c r="BC263" s="20">
        <v>0</v>
      </c>
      <c r="BD263" s="18">
        <f>BC263*aero_capex_adj</f>
        <v>0</v>
      </c>
      <c r="BE263" s="20">
        <v>2862.33846138951</v>
      </c>
      <c r="BF263" s="18">
        <f>BE263*bess_capex_adj</f>
        <v>2862.33846138951</v>
      </c>
      <c r="BG263" s="11">
        <v>1603524464.19332</v>
      </c>
      <c r="BH263" s="11">
        <v>5820900676.9383898</v>
      </c>
      <c r="BI263" s="11">
        <v>988128040.76060104</v>
      </c>
      <c r="BJ263" s="11">
        <v>0</v>
      </c>
      <c r="BK263" s="11">
        <f>SUM(BG263:BJ263)/1000000</f>
        <v>8412.5531818923118</v>
      </c>
      <c r="BL263" s="11">
        <v>19.947116417852001</v>
      </c>
      <c r="BM263" s="13">
        <f>0.815*BJ263/(BK263*1000)</f>
        <v>0</v>
      </c>
      <c r="BN263" s="22">
        <v>1946.90461480775</v>
      </c>
      <c r="BO263" s="11">
        <v>422</v>
      </c>
      <c r="BP263" s="11">
        <v>9120</v>
      </c>
      <c r="BQ263" s="22">
        <v>13835.7696</v>
      </c>
      <c r="BR263" s="11">
        <v>2280</v>
      </c>
      <c r="BS263" s="11">
        <v>570</v>
      </c>
      <c r="BT263" s="11">
        <v>0.205596442964526</v>
      </c>
    </row>
    <row r="264" spans="1:72" s="1" customFormat="1" x14ac:dyDescent="0.25">
      <c r="A264" s="1">
        <v>339</v>
      </c>
      <c r="B264" s="24">
        <v>412.043304721217</v>
      </c>
      <c r="C264" s="24">
        <v>801.8</v>
      </c>
      <c r="D264" s="1">
        <v>1000</v>
      </c>
      <c r="E264" s="1">
        <v>4000</v>
      </c>
      <c r="F264" s="1">
        <v>2</v>
      </c>
      <c r="G264" s="1">
        <v>10</v>
      </c>
      <c r="H264" s="2">
        <f>SUM(BG264:BI264)/(BK264*1000000)</f>
        <v>0.5507723751855087</v>
      </c>
      <c r="I264" s="3">
        <v>100</v>
      </c>
      <c r="J264" s="18">
        <v>76.064989557211803</v>
      </c>
      <c r="K264" s="18">
        <f>(P264*BG264+U264*BH264+AP264*BI264+AN264*BJ264)/(BK264*(1000000))</f>
        <v>147.9003580237254</v>
      </c>
      <c r="L264" s="18">
        <f>(T264*BG264+Y264*BH264+AT264*BI264+AO264*BJ264)/(BK264*(1000000))</f>
        <v>174.37459166609747</v>
      </c>
      <c r="M264" s="18">
        <f>L264/K264</f>
        <v>1.1790004702904453</v>
      </c>
      <c r="N264" s="18">
        <f>J264*M264</f>
        <v>89.680658460590521</v>
      </c>
      <c r="O264" s="3">
        <v>100</v>
      </c>
      <c r="P264" s="18">
        <v>68.404923066607594</v>
      </c>
      <c r="Q264" s="18">
        <f>P264-S264</f>
        <v>63.294771153903298</v>
      </c>
      <c r="R264" s="18">
        <f>Q264*solar_capex_adj</f>
        <v>84.393028205204388</v>
      </c>
      <c r="S264" s="18">
        <v>5.1101519127042963</v>
      </c>
      <c r="T264" s="18">
        <f>R264+S264</f>
        <v>89.503180117908684</v>
      </c>
      <c r="U264" s="18">
        <v>28.0670174632643</v>
      </c>
      <c r="V264" s="18">
        <f>U264-X264</f>
        <v>23.2702339861372</v>
      </c>
      <c r="W264" s="18">
        <f>V264*wind_capex_adj</f>
        <v>38.783723310228666</v>
      </c>
      <c r="X264" s="18">
        <v>4.7967834771271001</v>
      </c>
      <c r="Y264" s="18">
        <f>W264+X264</f>
        <v>43.580506787355766</v>
      </c>
      <c r="Z264" s="18">
        <v>91.561659360624901</v>
      </c>
      <c r="AA264" s="18">
        <f>Z264-AC264-AD264</f>
        <v>36.146608348008293</v>
      </c>
      <c r="AB264" s="18">
        <f>AA264*hdgt_capex_adj</f>
        <v>45.183260435010368</v>
      </c>
      <c r="AC264" s="18">
        <v>16.378671777084804</v>
      </c>
      <c r="AD264" s="18">
        <v>39.036379235531804</v>
      </c>
      <c r="AE264" s="18">
        <f>AD264*fuel_adj</f>
        <v>39.036379235531804</v>
      </c>
      <c r="AF264" s="18">
        <f>AB264+AC264+AE264</f>
        <v>100.59831144762697</v>
      </c>
      <c r="AG264" s="18">
        <v>699.88192395535498</v>
      </c>
      <c r="AH264" s="18">
        <f>AG264-AJ264-AK264</f>
        <v>594.90226333832595</v>
      </c>
      <c r="AI264" s="18">
        <f>AH264*aero_capex_adj</f>
        <v>713.88271600599114</v>
      </c>
      <c r="AJ264" s="18">
        <v>59.068277817424018</v>
      </c>
      <c r="AK264" s="18">
        <v>45.911382799605008</v>
      </c>
      <c r="AL264" s="18">
        <f>AK264*fuel_adj</f>
        <v>45.911382799605008</v>
      </c>
      <c r="AM264" s="18">
        <f>AI264+AJ264+AL264</f>
        <v>818.86237662302017</v>
      </c>
      <c r="AN264" s="18">
        <f>IF(F264=0, 0, IF(F264=3, Z264, (Z264*F264*384+AG264*G264*32)/(F264*384+G264*32)))</f>
        <v>270.47938424142785</v>
      </c>
      <c r="AO264" s="18">
        <f>IF(F264=0, 0, IF(F264=3, AF264, (AF264*F264*384+AM264*G264*32)/(F264*384+G264*32)))</f>
        <v>311.85244826391909</v>
      </c>
      <c r="AP264" s="18">
        <v>138.21702298069201</v>
      </c>
      <c r="AQ264" s="18">
        <f>AP264-AS264</f>
        <v>113.359563044265</v>
      </c>
      <c r="AR264" s="18">
        <f>AQ264*bess_capex_adj</f>
        <v>113.359563044265</v>
      </c>
      <c r="AS264" s="18">
        <v>24.857459936427006</v>
      </c>
      <c r="AT264" s="18">
        <f>AR264+AS264</f>
        <v>138.21702298069201</v>
      </c>
      <c r="AU264" s="18">
        <v>4784.2036566106399</v>
      </c>
      <c r="AV264" s="18"/>
      <c r="AW264" s="18">
        <v>495.80833835675901</v>
      </c>
      <c r="AX264" s="18">
        <f>AW264*solar_capex_adj</f>
        <v>661.07778447567864</v>
      </c>
      <c r="AY264" s="18">
        <v>964.79938185967796</v>
      </c>
      <c r="AZ264" s="18">
        <f>AY264*wind_capex_adj</f>
        <v>1607.9989697661299</v>
      </c>
      <c r="BA264" s="18">
        <v>1553.1565013765901</v>
      </c>
      <c r="BB264" s="18">
        <f>BA264*hdgt_capex_adj</f>
        <v>1941.4456267207377</v>
      </c>
      <c r="BC264" s="18">
        <v>815.791407669666</v>
      </c>
      <c r="BD264" s="18">
        <f>BC264*aero_capex_adj</f>
        <v>978.94968920359918</v>
      </c>
      <c r="BE264" s="18">
        <v>954.64802734794296</v>
      </c>
      <c r="BF264" s="18">
        <f>BE264*bess_capex_adj</f>
        <v>954.64802734794296</v>
      </c>
      <c r="BG264" s="1">
        <v>687360844.53293002</v>
      </c>
      <c r="BH264" s="1">
        <v>3519484355.2087998</v>
      </c>
      <c r="BI264" s="1">
        <v>617920806.88331997</v>
      </c>
      <c r="BJ264" s="1">
        <v>3935233993.3749399</v>
      </c>
      <c r="BK264" s="1">
        <f>SUM(BG264:BJ264)/1000000</f>
        <v>8759.9999999999891</v>
      </c>
      <c r="BL264" s="1">
        <v>8.0435403430141501E-3</v>
      </c>
      <c r="BM264" s="3">
        <f>0.815*BJ264/(BK264*1000)</f>
        <v>366.12051422381052</v>
      </c>
      <c r="BN264" s="24">
        <v>556.25846137364397</v>
      </c>
      <c r="BO264" s="1">
        <v>211</v>
      </c>
      <c r="BP264" s="1">
        <v>3040</v>
      </c>
      <c r="BQ264" s="24">
        <v>4611.9232000000002</v>
      </c>
      <c r="BR264" s="1">
        <v>760</v>
      </c>
      <c r="BS264" s="1">
        <v>190</v>
      </c>
      <c r="BT264" s="1">
        <v>0.38215610097106201</v>
      </c>
    </row>
    <row r="265" spans="1:72" s="1" customFormat="1" hidden="1" x14ac:dyDescent="0.25">
      <c r="A265" s="1">
        <v>81</v>
      </c>
      <c r="B265" s="24">
        <v>3090.3247854091301</v>
      </c>
      <c r="C265" s="24">
        <v>801.8</v>
      </c>
      <c r="D265" s="1">
        <v>1000</v>
      </c>
      <c r="E265" s="1">
        <v>4000</v>
      </c>
      <c r="F265" s="1">
        <v>0</v>
      </c>
      <c r="G265" s="1">
        <v>0</v>
      </c>
      <c r="H265" s="2">
        <f>SUM(BG265:BI265)/(BK265*1000000)</f>
        <v>1</v>
      </c>
      <c r="I265" s="3">
        <v>75.114155251141497</v>
      </c>
      <c r="J265" s="18">
        <v>68.831577200101805</v>
      </c>
      <c r="K265" s="18">
        <f>(P265*BG265+U265*BH265+AP265*BI265+AN265*BJ265)/(BK265*(1000000))</f>
        <v>68.87016754567469</v>
      </c>
      <c r="L265" s="18">
        <f>(T265*BG265+Y265*BH265+AT265*BI265+AO265*BJ265)/(BK265*(1000000))</f>
        <v>89.881588673037669</v>
      </c>
      <c r="M265" s="18">
        <f>L265/K265</f>
        <v>1.30508741122821</v>
      </c>
      <c r="N265" s="18">
        <f>J265*M265</f>
        <v>89.831224898835544</v>
      </c>
      <c r="O265" s="3">
        <v>86.973339491792999</v>
      </c>
      <c r="P265" s="18">
        <v>128.045747636583</v>
      </c>
      <c r="Q265" s="18">
        <f>P265-S265</f>
        <v>118.464620329545</v>
      </c>
      <c r="R265" s="18">
        <f>Q265*solar_capex_adj</f>
        <v>157.95282710606</v>
      </c>
      <c r="S265" s="18">
        <v>9.5811273070380025</v>
      </c>
      <c r="T265" s="18">
        <f>R265+S265</f>
        <v>167.533954413098</v>
      </c>
      <c r="U265" s="18">
        <v>28.028009278520699</v>
      </c>
      <c r="V265" s="18">
        <f>U265-X265</f>
        <v>23.230920548649301</v>
      </c>
      <c r="W265" s="18">
        <f>V265*wind_capex_adj</f>
        <v>38.718200914415505</v>
      </c>
      <c r="X265" s="18">
        <v>4.7970887298713976</v>
      </c>
      <c r="Y265" s="18">
        <f>W265+X265</f>
        <v>43.515289644286902</v>
      </c>
      <c r="Z265" s="18">
        <v>0</v>
      </c>
      <c r="AA265" s="18">
        <f>Z265-AC265-AD265</f>
        <v>0</v>
      </c>
      <c r="AB265" s="18">
        <f>AA265*hdgt_capex_adj</f>
        <v>0</v>
      </c>
      <c r="AC265" s="18">
        <v>0</v>
      </c>
      <c r="AD265" s="18">
        <v>0</v>
      </c>
      <c r="AE265" s="18">
        <f>AD265*fuel_adj</f>
        <v>0</v>
      </c>
      <c r="AF265" s="18">
        <f>AB265+AC265+AE265</f>
        <v>0</v>
      </c>
      <c r="AG265" s="18">
        <v>0</v>
      </c>
      <c r="AH265" s="18">
        <f>AG265-AJ265-AK265</f>
        <v>0</v>
      </c>
      <c r="AI265" s="18">
        <f>AH265*aero_capex_adj</f>
        <v>0</v>
      </c>
      <c r="AJ265" s="18">
        <v>0</v>
      </c>
      <c r="AK265" s="18">
        <v>0</v>
      </c>
      <c r="AL265" s="18">
        <f>AK265*fuel_adj</f>
        <v>0</v>
      </c>
      <c r="AM265" s="18">
        <f>AI265+AJ265+AL265</f>
        <v>0</v>
      </c>
      <c r="AN265" s="18">
        <f>IF(F265=0, 0, IF(F265=3, Z265, (Z265*F265*384+AG265*G265*32)/(F265*384+G265*32)))</f>
        <v>0</v>
      </c>
      <c r="AO265" s="18">
        <f>IF(F265=0, 0, IF(F265=3, AF265, (AF265*F265*384+AM265*G265*32)/(F265*384+G265*32)))</f>
        <v>0</v>
      </c>
      <c r="AP265" s="18">
        <v>58.714778654472298</v>
      </c>
      <c r="AQ265" s="18">
        <f>AP265-AS265</f>
        <v>47.651799222126897</v>
      </c>
      <c r="AR265" s="18">
        <f>AQ265*bess_capex_adj</f>
        <v>47.651799222126897</v>
      </c>
      <c r="AS265" s="18">
        <v>11.062979432345401</v>
      </c>
      <c r="AT265" s="18">
        <f>AR265+AS265</f>
        <v>58.714778654472298</v>
      </c>
      <c r="AU265" s="18">
        <v>5628.1267653559898</v>
      </c>
      <c r="AV265" s="18"/>
      <c r="AW265" s="18">
        <v>3712.0440623755799</v>
      </c>
      <c r="AX265" s="18">
        <f>AW265*solar_capex_adj</f>
        <v>4949.3920831674395</v>
      </c>
      <c r="AY265" s="18">
        <v>963.10813130882696</v>
      </c>
      <c r="AZ265" s="18">
        <f>AY265*wind_capex_adj</f>
        <v>1605.1802188480449</v>
      </c>
      <c r="BA265" s="18">
        <v>0</v>
      </c>
      <c r="BB265" s="18">
        <f>BA265*hdgt_capex_adj</f>
        <v>0</v>
      </c>
      <c r="BC265" s="18">
        <v>0</v>
      </c>
      <c r="BD265" s="18">
        <f>BC265*aero_capex_adj</f>
        <v>0</v>
      </c>
      <c r="BE265" s="18">
        <v>952.97457167158404</v>
      </c>
      <c r="BF265" s="18">
        <f>BE265*bess_capex_adj</f>
        <v>952.97457167158404</v>
      </c>
      <c r="BG265" s="1">
        <v>2673677080.4929399</v>
      </c>
      <c r="BH265" s="1">
        <v>3519304658.7904501</v>
      </c>
      <c r="BI265" s="1">
        <v>1425882800.19767</v>
      </c>
      <c r="BJ265" s="1">
        <v>0</v>
      </c>
      <c r="BK265" s="1">
        <f>SUM(BG265:BJ265)/1000000</f>
        <v>7618.8645394810601</v>
      </c>
      <c r="BL265" s="1">
        <v>31.684595991125001</v>
      </c>
      <c r="BM265" s="3">
        <f>0.815*BJ265/(BK265*1000)</f>
        <v>0</v>
      </c>
      <c r="BN265" s="24">
        <v>4171.93846030233</v>
      </c>
      <c r="BO265" s="1">
        <v>211</v>
      </c>
      <c r="BP265" s="1">
        <v>3040</v>
      </c>
      <c r="BQ265" s="24">
        <v>4611.9232000000002</v>
      </c>
      <c r="BR265" s="1">
        <v>760</v>
      </c>
      <c r="BS265" s="1">
        <v>190</v>
      </c>
      <c r="BT265" s="1">
        <v>0.87993301336014296</v>
      </c>
    </row>
    <row r="266" spans="1:72" s="1" customFormat="1" hidden="1" x14ac:dyDescent="0.25">
      <c r="A266" s="1">
        <v>1088</v>
      </c>
      <c r="B266" s="22">
        <v>412.043304721217</v>
      </c>
      <c r="C266" s="22">
        <v>1003.19999999999</v>
      </c>
      <c r="D266" s="11">
        <v>3000</v>
      </c>
      <c r="E266" s="11">
        <v>12000</v>
      </c>
      <c r="F266" s="11">
        <v>0</v>
      </c>
      <c r="G266" s="11">
        <v>0</v>
      </c>
      <c r="H266" s="12">
        <f>SUM(BG266:BI266)/(BK266*1000000)</f>
        <v>1</v>
      </c>
      <c r="I266" s="13">
        <v>14.2922374429223</v>
      </c>
      <c r="J266" s="20">
        <v>75.423687056355504</v>
      </c>
      <c r="K266" s="18">
        <f>(P266*BG266+U266*BH266+AP266*BI266+AN266*BJ266)/(BK266*(1000000))</f>
        <v>79.620405618768089</v>
      </c>
      <c r="L266" s="18">
        <f>(T266*BG266+Y266*BH266+AT266*BI266+AO266*BJ266)/(BK266*(1000000))</f>
        <v>94.978459789672868</v>
      </c>
      <c r="M266" s="18">
        <f>L266/K266</f>
        <v>1.1928909310565554</v>
      </c>
      <c r="N266" s="18">
        <f>J266*M266</f>
        <v>89.972232276374186</v>
      </c>
      <c r="O266" s="13">
        <v>61.704817833459003</v>
      </c>
      <c r="P266" s="20">
        <v>51.141753197948198</v>
      </c>
      <c r="Q266" s="20">
        <f>P266-S266</f>
        <v>47.328765626703699</v>
      </c>
      <c r="R266" s="18">
        <f>Q266*solar_capex_adj</f>
        <v>63.105020835604932</v>
      </c>
      <c r="S266" s="20">
        <v>3.8129875712444985</v>
      </c>
      <c r="T266" s="18">
        <f>R266+S266</f>
        <v>66.918008406849424</v>
      </c>
      <c r="U266" s="20">
        <v>28.243046944186599</v>
      </c>
      <c r="V266" s="20">
        <f>U266-X266</f>
        <v>23.424703962167001</v>
      </c>
      <c r="W266" s="18">
        <f>V266*wind_capex_adj</f>
        <v>39.041173270278335</v>
      </c>
      <c r="X266" s="20">
        <v>4.8183429820195975</v>
      </c>
      <c r="Y266" s="18">
        <f>W266+X266</f>
        <v>43.859516252297936</v>
      </c>
      <c r="Z266" s="20">
        <v>0</v>
      </c>
      <c r="AA266" s="20">
        <f>Z266-AC266-AD266</f>
        <v>0</v>
      </c>
      <c r="AB266" s="18">
        <f>AA266*hdgt_capex_adj</f>
        <v>0</v>
      </c>
      <c r="AC266" s="20">
        <v>0</v>
      </c>
      <c r="AD266" s="20">
        <v>0</v>
      </c>
      <c r="AE266" s="18">
        <f>AD266*fuel_adj</f>
        <v>0</v>
      </c>
      <c r="AF266" s="18">
        <f>AB266+AC266+AE266</f>
        <v>0</v>
      </c>
      <c r="AG266" s="20">
        <v>0</v>
      </c>
      <c r="AH266" s="20">
        <f>AG266-AJ266-AK266</f>
        <v>0</v>
      </c>
      <c r="AI266" s="18">
        <f>AH266*aero_capex_adj</f>
        <v>0</v>
      </c>
      <c r="AJ266" s="20">
        <v>0</v>
      </c>
      <c r="AK266" s="20">
        <v>0</v>
      </c>
      <c r="AL266" s="18">
        <f>AK266*fuel_adj</f>
        <v>0</v>
      </c>
      <c r="AM266" s="18">
        <f>AI266+AJ266+AL266</f>
        <v>0</v>
      </c>
      <c r="AN266" s="18">
        <f>IF(F266=0, 0, IF(F266=3, Z266, (Z266*F266*384+AG266*G266*32)/(F266*384+G266*32)))</f>
        <v>0</v>
      </c>
      <c r="AO266" s="18">
        <f>IF(F266=0, 0, IF(F266=3, AF266, (AF266*F266*384+AM266*G266*32)/(F266*384+G266*32)))</f>
        <v>0</v>
      </c>
      <c r="AP266" s="20">
        <v>2622.96007601161</v>
      </c>
      <c r="AQ266" s="20">
        <f>AP266-AS266</f>
        <v>2114.2795610097401</v>
      </c>
      <c r="AR266" s="18">
        <f>AQ266*bess_capex_adj</f>
        <v>2114.2795610097401</v>
      </c>
      <c r="AS266" s="20">
        <v>508.68051500186994</v>
      </c>
      <c r="AT266" s="18">
        <f>AR266+AS266</f>
        <v>2622.96007601161</v>
      </c>
      <c r="AU266" s="20">
        <v>4581.8137195510199</v>
      </c>
      <c r="AV266" s="20"/>
      <c r="AW266" s="20">
        <v>496.86635689712898</v>
      </c>
      <c r="AX266" s="18">
        <f>AW266*solar_capex_adj</f>
        <v>662.48847586283864</v>
      </c>
      <c r="AY266" s="20">
        <v>1209.7183075852799</v>
      </c>
      <c r="AZ266" s="18">
        <f>AY266*wind_capex_adj</f>
        <v>2016.1971793088001</v>
      </c>
      <c r="BA266" s="20">
        <v>0</v>
      </c>
      <c r="BB266" s="18">
        <f>BA266*hdgt_capex_adj</f>
        <v>0</v>
      </c>
      <c r="BC266" s="20">
        <v>0</v>
      </c>
      <c r="BD266" s="18">
        <f>BC266*aero_capex_adj</f>
        <v>0</v>
      </c>
      <c r="BE266" s="20">
        <v>2875.2290550686098</v>
      </c>
      <c r="BF266" s="18">
        <f>BE266*bess_capex_adj</f>
        <v>2875.2290550686098</v>
      </c>
      <c r="BG266" s="11">
        <v>922726231.862378</v>
      </c>
      <c r="BH266" s="11">
        <v>4383729127.5038204</v>
      </c>
      <c r="BI266" s="11">
        <v>98886682.844807997</v>
      </c>
      <c r="BJ266" s="11">
        <v>0</v>
      </c>
      <c r="BK266" s="11">
        <f>SUM(BG266:BJ266)/1000000</f>
        <v>5405.3420422110057</v>
      </c>
      <c r="BL266" s="11">
        <v>6.2919568629097103E-2</v>
      </c>
      <c r="BM266" s="13">
        <f>0.815*BJ266/(BK266*1000)</f>
        <v>0</v>
      </c>
      <c r="BN266" s="22">
        <v>556.25846137364397</v>
      </c>
      <c r="BO266" s="11">
        <v>264</v>
      </c>
      <c r="BP266" s="11">
        <v>9120</v>
      </c>
      <c r="BQ266" s="22">
        <v>13835.7696</v>
      </c>
      <c r="BR266" s="11">
        <v>2280</v>
      </c>
      <c r="BS266" s="11">
        <v>570</v>
      </c>
      <c r="BT266" s="11">
        <v>2.0315877046747501E-2</v>
      </c>
    </row>
    <row r="267" spans="1:72" s="1" customFormat="1" x14ac:dyDescent="0.25">
      <c r="A267" s="1">
        <v>373</v>
      </c>
      <c r="B267" s="24">
        <v>618.06495708182604</v>
      </c>
      <c r="C267" s="24">
        <v>402.79999999999899</v>
      </c>
      <c r="D267" s="1">
        <v>1000</v>
      </c>
      <c r="E267" s="1">
        <v>4000</v>
      </c>
      <c r="F267" s="1">
        <v>2</v>
      </c>
      <c r="G267" s="1">
        <v>8</v>
      </c>
      <c r="H267" s="2">
        <f>SUM(BG267:BI267)/(BK267*1000000)</f>
        <v>0.37516964659364122</v>
      </c>
      <c r="I267" s="3">
        <v>100</v>
      </c>
      <c r="J267" s="18">
        <v>77.768896603851402</v>
      </c>
      <c r="K267" s="18">
        <f>(P267*BG267+U267*BH267+AP267*BI267+AN267*BJ267)/(BK267*(1000000))</f>
        <v>139.39023159861577</v>
      </c>
      <c r="L267" s="18">
        <f>(T267*BG267+Y267*BH267+AT267*BI267+AO267*BJ267)/(BK267*(1000000))</f>
        <v>161.32145582820957</v>
      </c>
      <c r="M267" s="18">
        <f>L267/K267</f>
        <v>1.1573368806269462</v>
      </c>
      <c r="N267" s="18">
        <f>J267*M267</f>
        <v>90.004812205300894</v>
      </c>
      <c r="O267" s="3">
        <v>100</v>
      </c>
      <c r="P267" s="18">
        <v>84.850353925096201</v>
      </c>
      <c r="Q267" s="18">
        <f>P267-S267</f>
        <v>78.517849727926603</v>
      </c>
      <c r="R267" s="18">
        <f>Q267*solar_capex_adj</f>
        <v>104.69046630390213</v>
      </c>
      <c r="S267" s="18">
        <v>6.3325041971695981</v>
      </c>
      <c r="T267" s="18">
        <f>R267+S267</f>
        <v>111.02297050107173</v>
      </c>
      <c r="U267" s="18">
        <v>28.0916184637504</v>
      </c>
      <c r="V267" s="18">
        <f>U267-X267</f>
        <v>23.2948349866233</v>
      </c>
      <c r="W267" s="18">
        <f>V267*wind_capex_adj</f>
        <v>38.8247249777055</v>
      </c>
      <c r="X267" s="18">
        <v>4.7967834771271001</v>
      </c>
      <c r="Y267" s="18">
        <f>W267+X267</f>
        <v>43.6215084548326</v>
      </c>
      <c r="Z267" s="18">
        <v>75.710059486236901</v>
      </c>
      <c r="AA267" s="18">
        <f>Z267-AC267-AD267</f>
        <v>25.782432987064603</v>
      </c>
      <c r="AB267" s="18">
        <f>AA267*hdgt_capex_adj</f>
        <v>32.228041233830751</v>
      </c>
      <c r="AC267" s="18">
        <v>14.415032576466999</v>
      </c>
      <c r="AD267" s="18">
        <v>35.5125939227053</v>
      </c>
      <c r="AE267" s="18">
        <f>AD267*fuel_adj</f>
        <v>35.5125939227053</v>
      </c>
      <c r="AF267" s="18">
        <f>AB267+AC267+AE267</f>
        <v>82.155667733003042</v>
      </c>
      <c r="AG267" s="18">
        <v>512.82405453785395</v>
      </c>
      <c r="AH267" s="18">
        <f>AG267-AJ267-AK267</f>
        <v>425.34584880667904</v>
      </c>
      <c r="AI267" s="18">
        <f>AH267*aero_capex_adj</f>
        <v>510.41501856801483</v>
      </c>
      <c r="AJ267" s="18">
        <v>44.934698789986953</v>
      </c>
      <c r="AK267" s="18">
        <v>42.543506941187957</v>
      </c>
      <c r="AL267" s="18">
        <f>AK267*fuel_adj</f>
        <v>42.543506941187957</v>
      </c>
      <c r="AM267" s="18">
        <f>AI267+AJ267+AL267</f>
        <v>597.89322429918968</v>
      </c>
      <c r="AN267" s="18">
        <f>IF(F267=0, 0, IF(F267=3, Z267, (Z267*F267*384+AG267*G267*32)/(F267*384+G267*32)))</f>
        <v>184.98855824914116</v>
      </c>
      <c r="AO267" s="18">
        <f>IF(F267=0, 0, IF(F267=3, AF267, (AF267*F267*384+AM267*G267*32)/(F267*384+G267*32)))</f>
        <v>211.0900568745497</v>
      </c>
      <c r="AP267" s="18">
        <v>128.620205085191</v>
      </c>
      <c r="AQ267" s="18">
        <f>AP267-AS267</f>
        <v>105.53366953921901</v>
      </c>
      <c r="AR267" s="18">
        <f>AQ267*bess_capex_adj</f>
        <v>105.53366953921901</v>
      </c>
      <c r="AS267" s="18">
        <v>23.086535545971998</v>
      </c>
      <c r="AT267" s="18">
        <f>AR267+AS267</f>
        <v>128.620205085191</v>
      </c>
      <c r="AU267" s="18">
        <v>4393.4759304561803</v>
      </c>
      <c r="AV267" s="18"/>
      <c r="AW267" s="18">
        <v>744.49875110150504</v>
      </c>
      <c r="AX267" s="18">
        <f>AW267*solar_capex_adj</f>
        <v>992.66500146867338</v>
      </c>
      <c r="AY267" s="18">
        <v>485.19834931198602</v>
      </c>
      <c r="AZ267" s="18">
        <f>AY267*wind_capex_adj</f>
        <v>808.66391551997674</v>
      </c>
      <c r="BA267" s="18">
        <v>1554.7984790149801</v>
      </c>
      <c r="BB267" s="18">
        <f>BA267*hdgt_capex_adj</f>
        <v>1943.4980987687252</v>
      </c>
      <c r="BC267" s="18">
        <v>653.32308171859904</v>
      </c>
      <c r="BD267" s="18">
        <f>BC267*aero_capex_adj</f>
        <v>783.98769806231883</v>
      </c>
      <c r="BE267" s="18">
        <v>955.65726930910603</v>
      </c>
      <c r="BF267" s="18">
        <f>BE267*bess_capex_adj</f>
        <v>955.65726930910603</v>
      </c>
      <c r="BG267" s="1">
        <v>832644565.204337</v>
      </c>
      <c r="BH267" s="1">
        <v>1768082187.9247999</v>
      </c>
      <c r="BI267" s="1">
        <v>685759351.03115797</v>
      </c>
      <c r="BJ267" s="1">
        <v>5473513895.8396997</v>
      </c>
      <c r="BK267" s="1">
        <f>SUM(BG267:BJ267)/1000000</f>
        <v>8759.9999999999945</v>
      </c>
      <c r="BL267" s="1">
        <v>9.9566298441263603E-6</v>
      </c>
      <c r="BM267" s="3">
        <f>0.815*BJ267/(BK267*1000)</f>
        <v>509.23673802618242</v>
      </c>
      <c r="BN267" s="24">
        <v>834.38769206046595</v>
      </c>
      <c r="BO267" s="1">
        <v>106</v>
      </c>
      <c r="BP267" s="1">
        <v>3040</v>
      </c>
      <c r="BQ267" s="24">
        <v>4611.9232000000002</v>
      </c>
      <c r="BR267" s="1">
        <v>760</v>
      </c>
      <c r="BS267" s="1">
        <v>190</v>
      </c>
      <c r="BT267" s="1">
        <v>0.42389473089261298</v>
      </c>
    </row>
    <row r="268" spans="1:72" s="1" customFormat="1" hidden="1" x14ac:dyDescent="0.25">
      <c r="A268" s="1">
        <v>1156</v>
      </c>
      <c r="B268" s="22">
        <v>1030.10826180304</v>
      </c>
      <c r="C268" s="22">
        <v>801.8</v>
      </c>
      <c r="D268" s="11">
        <v>3000</v>
      </c>
      <c r="E268" s="11">
        <v>12000</v>
      </c>
      <c r="F268" s="11">
        <v>0</v>
      </c>
      <c r="G268" s="11">
        <v>0</v>
      </c>
      <c r="H268" s="12">
        <f>SUM(BG268:BI268)/(BK268*1000000)</f>
        <v>1</v>
      </c>
      <c r="I268" s="13">
        <v>34.189497716894898</v>
      </c>
      <c r="J268" s="20">
        <v>75.850510502269799</v>
      </c>
      <c r="K268" s="18">
        <f>(P268*BG268+U268*BH268+AP268*BI268+AN268*BJ268)/(BK268*(1000000))</f>
        <v>80.162440465270279</v>
      </c>
      <c r="L268" s="18">
        <f>(T268*BG268+Y268*BH268+AT268*BI268+AO268*BJ268)/(BK268*(1000000))</f>
        <v>95.145209341519703</v>
      </c>
      <c r="M268" s="18">
        <f>L268/K268</f>
        <v>1.1869050990624541</v>
      </c>
      <c r="N268" s="18">
        <f>J268*M268</f>
        <v>90.027357681634257</v>
      </c>
      <c r="O268" s="13">
        <v>68.960878051020998</v>
      </c>
      <c r="P268" s="20">
        <v>56.450461869215601</v>
      </c>
      <c r="Q268" s="20">
        <f>P268-S268</f>
        <v>52.235683174031202</v>
      </c>
      <c r="R268" s="18">
        <f>Q268*solar_capex_adj</f>
        <v>69.647577565374931</v>
      </c>
      <c r="S268" s="20">
        <v>4.2147786951843997</v>
      </c>
      <c r="T268" s="18">
        <f>R268+S268</f>
        <v>73.862356260559324</v>
      </c>
      <c r="U268" s="20">
        <v>28.114637445835001</v>
      </c>
      <c r="V268" s="20">
        <f>U268-X268</f>
        <v>23.312086037406001</v>
      </c>
      <c r="W268" s="18">
        <f>V268*wind_capex_adj</f>
        <v>38.853476729010005</v>
      </c>
      <c r="X268" s="20">
        <v>4.8025514084290002</v>
      </c>
      <c r="Y268" s="18">
        <f>W268+X268</f>
        <v>43.656028137439009</v>
      </c>
      <c r="Z268" s="20">
        <v>0</v>
      </c>
      <c r="AA268" s="20">
        <f>Z268-AC268-AD268</f>
        <v>0</v>
      </c>
      <c r="AB268" s="18">
        <f>AA268*hdgt_capex_adj</f>
        <v>0</v>
      </c>
      <c r="AC268" s="20">
        <v>0</v>
      </c>
      <c r="AD268" s="20">
        <v>0</v>
      </c>
      <c r="AE268" s="18">
        <f>AD268*fuel_adj</f>
        <v>0</v>
      </c>
      <c r="AF268" s="18">
        <f>AB268+AC268+AE268</f>
        <v>0</v>
      </c>
      <c r="AG268" s="20">
        <v>0</v>
      </c>
      <c r="AH268" s="20">
        <f>AG268-AJ268-AK268</f>
        <v>0</v>
      </c>
      <c r="AI268" s="18">
        <f>AH268*aero_capex_adj</f>
        <v>0</v>
      </c>
      <c r="AJ268" s="20">
        <v>0</v>
      </c>
      <c r="AK268" s="20">
        <v>0</v>
      </c>
      <c r="AL268" s="18">
        <f>AK268*fuel_adj</f>
        <v>0</v>
      </c>
      <c r="AM268" s="18">
        <f>AI268+AJ268+AL268</f>
        <v>0</v>
      </c>
      <c r="AN268" s="18">
        <f>IF(F268=0, 0, IF(F268=3, Z268, (Z268*F268*384+AG268*G268*32)/(F268*384+G268*32)))</f>
        <v>0</v>
      </c>
      <c r="AO268" s="18">
        <f>IF(F268=0, 0, IF(F268=3, AF268, (AF268*F268*384+AM268*G268*32)/(F268*384+G268*32)))</f>
        <v>0</v>
      </c>
      <c r="AP268" s="20">
        <v>578.58861824248004</v>
      </c>
      <c r="AQ268" s="20">
        <f>AP268-AS268</f>
        <v>467.741156770396</v>
      </c>
      <c r="AR268" s="18">
        <f>AQ268*bess_capex_adj</f>
        <v>467.741156770396</v>
      </c>
      <c r="AS268" s="20">
        <v>110.84746147208403</v>
      </c>
      <c r="AT268" s="18">
        <f>AR268+AS268</f>
        <v>578.58861824248004</v>
      </c>
      <c r="AU268" s="20">
        <v>5076.4472798583802</v>
      </c>
      <c r="AV268" s="20"/>
      <c r="AW268" s="20">
        <v>1240.25879338192</v>
      </c>
      <c r="AX268" s="18">
        <f>AW268*solar_capex_adj</f>
        <v>1653.6783911758932</v>
      </c>
      <c r="AY268" s="20">
        <v>965.37377420215296</v>
      </c>
      <c r="AZ268" s="18">
        <f>AY268*wind_capex_adj</f>
        <v>1608.9562903369217</v>
      </c>
      <c r="BA268" s="20">
        <v>0</v>
      </c>
      <c r="BB268" s="18">
        <f>BA268*hdgt_capex_adj</f>
        <v>0</v>
      </c>
      <c r="BC268" s="20">
        <v>0</v>
      </c>
      <c r="BD268" s="18">
        <f>BC268*aero_capex_adj</f>
        <v>0</v>
      </c>
      <c r="BE268" s="20">
        <v>2870.8147122742998</v>
      </c>
      <c r="BF268" s="18">
        <f>BE268*bess_capex_adj</f>
        <v>2870.8147122742998</v>
      </c>
      <c r="BG268" s="11">
        <v>2060400107.1645501</v>
      </c>
      <c r="BH268" s="11">
        <v>3515453219.1757798</v>
      </c>
      <c r="BI268" s="11">
        <v>465119590.92910898</v>
      </c>
      <c r="BJ268" s="11">
        <v>0</v>
      </c>
      <c r="BK268" s="11">
        <f>SUM(BG268:BJ268)/1000000</f>
        <v>6040.9729172694388</v>
      </c>
      <c r="BL268" s="11">
        <v>3.1280430746147302E-2</v>
      </c>
      <c r="BM268" s="13">
        <f>0.815*BJ268/(BK268*1000)</f>
        <v>0</v>
      </c>
      <c r="BN268" s="22">
        <v>1390.6461534341099</v>
      </c>
      <c r="BO268" s="11">
        <v>211</v>
      </c>
      <c r="BP268" s="11">
        <v>9120</v>
      </c>
      <c r="BQ268" s="22">
        <v>13835.7696</v>
      </c>
      <c r="BR268" s="11">
        <v>2280</v>
      </c>
      <c r="BS268" s="11">
        <v>570</v>
      </c>
      <c r="BT268" s="11">
        <v>9.5766849889070499E-2</v>
      </c>
    </row>
    <row r="269" spans="1:72" s="1" customFormat="1" hidden="1" x14ac:dyDescent="0.25">
      <c r="A269" s="1">
        <v>1096</v>
      </c>
      <c r="B269" s="22">
        <v>2060.21652360608</v>
      </c>
      <c r="C269" s="22">
        <v>1003.19999999999</v>
      </c>
      <c r="D269" s="11">
        <v>3000</v>
      </c>
      <c r="E269" s="11">
        <v>12000</v>
      </c>
      <c r="F269" s="11">
        <v>0</v>
      </c>
      <c r="G269" s="11">
        <v>0</v>
      </c>
      <c r="H269" s="12">
        <f>SUM(BG269:BI269)/(BK269*1000000)</f>
        <v>1.0000000000000002</v>
      </c>
      <c r="I269" s="13">
        <v>86.210045662100399</v>
      </c>
      <c r="J269" s="20">
        <v>73.265562101529696</v>
      </c>
      <c r="K269" s="18">
        <f>(P269*BG269+U269*BH269+AP269*BI269+AN269*BJ269)/(BK269*(1000000))</f>
        <v>73.740930177825177</v>
      </c>
      <c r="L269" s="18">
        <f>(T269*BG269+Y269*BH269+AT269*BI269+AO269*BJ269)/(BK269*(1000000))</f>
        <v>90.624932242565706</v>
      </c>
      <c r="M269" s="18">
        <f>L269/K269</f>
        <v>1.2289637793288612</v>
      </c>
      <c r="N269" s="18">
        <f>J269*M269</f>
        <v>90.040722094949317</v>
      </c>
      <c r="O269" s="13">
        <v>93.750811961790404</v>
      </c>
      <c r="P269" s="20">
        <v>101.62649557825399</v>
      </c>
      <c r="Q269" s="20">
        <f>P269-S269</f>
        <v>94.0177114152645</v>
      </c>
      <c r="R269" s="18">
        <f>Q269*solar_capex_adj</f>
        <v>125.356948553686</v>
      </c>
      <c r="S269" s="20">
        <v>7.6087841629894939</v>
      </c>
      <c r="T269" s="18">
        <f>R269+S269</f>
        <v>132.96573271667549</v>
      </c>
      <c r="U269" s="20">
        <v>28.0243269012384</v>
      </c>
      <c r="V269" s="20">
        <f>U269-X269</f>
        <v>23.225326323971299</v>
      </c>
      <c r="W269" s="18">
        <f>V269*wind_capex_adj</f>
        <v>38.70887720661883</v>
      </c>
      <c r="X269" s="20">
        <v>4.7990005772671012</v>
      </c>
      <c r="Y269" s="18">
        <f>W269+X269</f>
        <v>43.507877783885931</v>
      </c>
      <c r="Z269" s="20">
        <v>0</v>
      </c>
      <c r="AA269" s="20">
        <f>Z269-AC269-AD269</f>
        <v>0</v>
      </c>
      <c r="AB269" s="18">
        <f>AA269*hdgt_capex_adj</f>
        <v>0</v>
      </c>
      <c r="AC269" s="20">
        <v>0</v>
      </c>
      <c r="AD269" s="20">
        <v>0</v>
      </c>
      <c r="AE269" s="18">
        <f>AD269*fuel_adj</f>
        <v>0</v>
      </c>
      <c r="AF269" s="18">
        <f>AB269+AC269+AE269</f>
        <v>0</v>
      </c>
      <c r="AG269" s="20">
        <v>0</v>
      </c>
      <c r="AH269" s="20">
        <f>AG269-AJ269-AK269</f>
        <v>0</v>
      </c>
      <c r="AI269" s="18">
        <f>AH269*aero_capex_adj</f>
        <v>0</v>
      </c>
      <c r="AJ269" s="20">
        <v>0</v>
      </c>
      <c r="AK269" s="20">
        <v>0</v>
      </c>
      <c r="AL269" s="18">
        <f>AK269*fuel_adj</f>
        <v>0</v>
      </c>
      <c r="AM269" s="18">
        <f>AI269+AJ269+AL269</f>
        <v>0</v>
      </c>
      <c r="AN269" s="18">
        <f>IF(F269=0, 0, IF(F269=3, Z269, (Z269*F269*384+AG269*G269*32)/(F269*384+G269*32)))</f>
        <v>0</v>
      </c>
      <c r="AO269" s="18">
        <f>IF(F269=0, 0, IF(F269=3, AF269, (AF269*F269*384+AM269*G269*32)/(F269*384+G269*32)))</f>
        <v>0</v>
      </c>
      <c r="AP269" s="20">
        <v>162.455502271982</v>
      </c>
      <c r="AQ269" s="20">
        <f>AP269-AS269</f>
        <v>132.49359768958701</v>
      </c>
      <c r="AR269" s="18">
        <f>AQ269*bess_capex_adj</f>
        <v>132.49359768958701</v>
      </c>
      <c r="AS269" s="20">
        <v>29.961904582394993</v>
      </c>
      <c r="AT269" s="18">
        <f>AR269+AS269</f>
        <v>162.455502271982</v>
      </c>
      <c r="AU269" s="20">
        <v>6539.6173759037101</v>
      </c>
      <c r="AV269" s="20"/>
      <c r="AW269" s="20">
        <v>2473.1144683365201</v>
      </c>
      <c r="AX269" s="18">
        <f>AW269*solar_capex_adj</f>
        <v>3297.4859577820266</v>
      </c>
      <c r="AY269" s="20">
        <v>1204.2561576452799</v>
      </c>
      <c r="AZ269" s="18">
        <f>AY269*wind_capex_adj</f>
        <v>2007.0935960754666</v>
      </c>
      <c r="BA269" s="20">
        <v>0</v>
      </c>
      <c r="BB269" s="18">
        <f>BA269*hdgt_capex_adj</f>
        <v>0</v>
      </c>
      <c r="BC269" s="20">
        <v>0</v>
      </c>
      <c r="BD269" s="18">
        <f>BC269*aero_capex_adj</f>
        <v>0</v>
      </c>
      <c r="BE269" s="20">
        <v>2862.2467499219001</v>
      </c>
      <c r="BF269" s="18">
        <f>BE269*bess_capex_adj</f>
        <v>2862.2467499219001</v>
      </c>
      <c r="BG269" s="11">
        <v>2249823633.5774002</v>
      </c>
      <c r="BH269" s="11">
        <v>4401659026.6492701</v>
      </c>
      <c r="BI269" s="11">
        <v>1561088467.6261699</v>
      </c>
      <c r="BJ269" s="11">
        <v>0</v>
      </c>
      <c r="BK269" s="11">
        <f>SUM(BG269:BJ269)/1000000</f>
        <v>8212.5711278528397</v>
      </c>
      <c r="BL269" s="11">
        <v>12.6044613369139</v>
      </c>
      <c r="BM269" s="13">
        <f>0.815*BJ269/(BK269*1000)</f>
        <v>0</v>
      </c>
      <c r="BN269" s="22">
        <v>2781.2923068682198</v>
      </c>
      <c r="BO269" s="11">
        <v>264</v>
      </c>
      <c r="BP269" s="11">
        <v>9120</v>
      </c>
      <c r="BQ269" s="22">
        <v>13835.7696</v>
      </c>
      <c r="BR269" s="11">
        <v>2280</v>
      </c>
      <c r="BS269" s="11">
        <v>570</v>
      </c>
      <c r="BT269" s="11">
        <v>0.32266364540664999</v>
      </c>
    </row>
    <row r="270" spans="1:72" s="1" customFormat="1" x14ac:dyDescent="0.25">
      <c r="A270" s="1">
        <v>303</v>
      </c>
      <c r="B270" s="24">
        <v>412.043304721217</v>
      </c>
      <c r="C270" s="24">
        <v>1402.2</v>
      </c>
      <c r="D270" s="1">
        <v>1000</v>
      </c>
      <c r="E270" s="1">
        <v>4000</v>
      </c>
      <c r="F270" s="1">
        <v>2</v>
      </c>
      <c r="G270" s="1">
        <v>11</v>
      </c>
      <c r="H270" s="2">
        <f>SUM(BG270:BI270)/(BK270*1000000)</f>
        <v>0.80489725489186281</v>
      </c>
      <c r="I270" s="3">
        <v>100</v>
      </c>
      <c r="J270" s="18">
        <v>73.545659773364093</v>
      </c>
      <c r="K270" s="18">
        <f>(P270*BG270+U270*BH270+AP270*BI270+AN270*BJ270)/(BK270*(1000000))</f>
        <v>111.47778985475014</v>
      </c>
      <c r="L270" s="18">
        <f>(T270*BG270+Y270*BH270+AT270*BI270+AO270*BJ270)/(BK270*(1000000))</f>
        <v>136.55618441274973</v>
      </c>
      <c r="M270" s="18">
        <f>L270/K270</f>
        <v>1.2249631481811349</v>
      </c>
      <c r="N270" s="18">
        <f>J270*M270</f>
        <v>90.090722931038741</v>
      </c>
      <c r="O270" s="3">
        <v>100</v>
      </c>
      <c r="P270" s="18">
        <v>71.425090212877805</v>
      </c>
      <c r="Q270" s="18">
        <f>P270-S270</f>
        <v>66.081079454828995</v>
      </c>
      <c r="R270" s="18">
        <f>Q270*solar_capex_adj</f>
        <v>88.108105939771988</v>
      </c>
      <c r="S270" s="18">
        <v>5.3440107580488103</v>
      </c>
      <c r="T270" s="18">
        <f>R270+S270</f>
        <v>93.452116697820799</v>
      </c>
      <c r="U270" s="18">
        <v>31.109490399617702</v>
      </c>
      <c r="V270" s="18">
        <f>U270-X270</f>
        <v>25.785379320992199</v>
      </c>
      <c r="W270" s="18">
        <f>V270*wind_capex_adj</f>
        <v>42.975632201653667</v>
      </c>
      <c r="X270" s="18">
        <v>5.3241110786255028</v>
      </c>
      <c r="Y270" s="18">
        <f>W270+X270</f>
        <v>48.299743280279174</v>
      </c>
      <c r="Z270" s="18">
        <v>153.26301001499201</v>
      </c>
      <c r="AA270" s="18">
        <f>Z270-AC270-AD270</f>
        <v>84.838036735841001</v>
      </c>
      <c r="AB270" s="18">
        <f>AA270*hdgt_capex_adj</f>
        <v>106.04754591980125</v>
      </c>
      <c r="AC270" s="18">
        <v>23.009309057997996</v>
      </c>
      <c r="AD270" s="18">
        <v>45.415664221153008</v>
      </c>
      <c r="AE270" s="18">
        <f>AD270*fuel_adj</f>
        <v>45.415664221153008</v>
      </c>
      <c r="AF270" s="18">
        <f>AB270+AC270+AE270</f>
        <v>174.47251919895226</v>
      </c>
      <c r="AG270" s="18">
        <v>920.24216084981504</v>
      </c>
      <c r="AH270" s="18">
        <f>AG270-AJ270-AK270</f>
        <v>791.13272222365697</v>
      </c>
      <c r="AI270" s="18">
        <f>AH270*aero_capex_adj</f>
        <v>949.35926666838827</v>
      </c>
      <c r="AJ270" s="18">
        <v>76.286470737317018</v>
      </c>
      <c r="AK270" s="18">
        <v>52.822967888841049</v>
      </c>
      <c r="AL270" s="18">
        <f>AK270*fuel_adj</f>
        <v>52.822967888841049</v>
      </c>
      <c r="AM270" s="18">
        <f>AI270+AJ270+AL270</f>
        <v>1078.4687052945465</v>
      </c>
      <c r="AN270" s="18">
        <f>IF(F270=0, 0, IF(F270=3, Z270, (Z270*F270*384+AG270*G270*32)/(F270*384+G270*32)))</f>
        <v>394.31360027736497</v>
      </c>
      <c r="AO270" s="18">
        <f>IF(F270=0, 0, IF(F270=3, AF270, (AF270*F270*384+AM270*G270*32)/(F270*384+G270*32)))</f>
        <v>458.58560625756758</v>
      </c>
      <c r="AP270" s="18">
        <v>98.089169344351205</v>
      </c>
      <c r="AQ270" s="18">
        <f>AP270-AS270</f>
        <v>80.065769690364704</v>
      </c>
      <c r="AR270" s="18">
        <f>AQ270*bess_capex_adj</f>
        <v>80.065769690364704</v>
      </c>
      <c r="AS270" s="18">
        <v>18.023399653986502</v>
      </c>
      <c r="AT270" s="18">
        <f>AR270+AS270</f>
        <v>98.089169344351205</v>
      </c>
      <c r="AU270" s="18">
        <v>5578.9281700910296</v>
      </c>
      <c r="AV270" s="18"/>
      <c r="AW270" s="18">
        <v>494.98223028571198</v>
      </c>
      <c r="AX270" s="18">
        <f>AW270*solar_capex_adj</f>
        <v>659.97630704761593</v>
      </c>
      <c r="AY270" s="18">
        <v>1684.44451190929</v>
      </c>
      <c r="AZ270" s="18">
        <f>AY270*wind_capex_adj</f>
        <v>2807.4075198488167</v>
      </c>
      <c r="BA270" s="18">
        <v>1550.5686563926999</v>
      </c>
      <c r="BB270" s="18">
        <f>BA270*hdgt_capex_adj</f>
        <v>1938.210820490875</v>
      </c>
      <c r="BC270" s="18">
        <v>895.875363714164</v>
      </c>
      <c r="BD270" s="18">
        <f>BC270*aero_capex_adj</f>
        <v>1075.0504364569967</v>
      </c>
      <c r="BE270" s="18">
        <v>953.05740778915299</v>
      </c>
      <c r="BF270" s="18">
        <f>BE270*bess_capex_adj</f>
        <v>953.05740778915299</v>
      </c>
      <c r="BG270" s="1">
        <v>658922814.93808699</v>
      </c>
      <c r="BH270" s="1">
        <v>5545313279.7206001</v>
      </c>
      <c r="BI270" s="1">
        <v>846663858.19402599</v>
      </c>
      <c r="BJ270" s="1">
        <v>1709100047.14728</v>
      </c>
      <c r="BK270" s="1">
        <f>SUM(BG270:BJ270)/1000000</f>
        <v>8759.9999999999945</v>
      </c>
      <c r="BL270" s="1">
        <v>4.9556342157286704</v>
      </c>
      <c r="BM270" s="3">
        <f>0.815*BJ270/(BK270*1000)</f>
        <v>159.00873726313174</v>
      </c>
      <c r="BN270" s="24">
        <v>556.25846137364397</v>
      </c>
      <c r="BO270" s="1">
        <v>369</v>
      </c>
      <c r="BP270" s="1">
        <v>3040</v>
      </c>
      <c r="BQ270" s="24">
        <v>4611.9232000000002</v>
      </c>
      <c r="BR270" s="1">
        <v>760</v>
      </c>
      <c r="BS270" s="1">
        <v>190</v>
      </c>
      <c r="BT270" s="1">
        <v>0.52437400854504301</v>
      </c>
    </row>
    <row r="271" spans="1:72" s="1" customFormat="1" x14ac:dyDescent="0.25">
      <c r="A271" s="1">
        <v>356</v>
      </c>
      <c r="B271" s="24">
        <v>618.06495708182604</v>
      </c>
      <c r="C271" s="24">
        <v>600.4</v>
      </c>
      <c r="D271" s="1">
        <v>1000</v>
      </c>
      <c r="E271" s="1">
        <v>4000</v>
      </c>
      <c r="F271" s="1">
        <v>2</v>
      </c>
      <c r="G271" s="1">
        <v>9</v>
      </c>
      <c r="H271" s="2">
        <f>SUM(BG271:BI271)/(BK271*1000000)</f>
        <v>0.48290824620176892</v>
      </c>
      <c r="I271" s="3">
        <v>100</v>
      </c>
      <c r="J271" s="18">
        <v>76.954119733500804</v>
      </c>
      <c r="K271" s="18">
        <f>(P271*BG271+U271*BH271+AP271*BI271+AN271*BJ271)/(BK271*(1000000))</f>
        <v>143.11442904880275</v>
      </c>
      <c r="L271" s="18">
        <f>(T271*BG271+Y271*BH271+AT271*BI271+AO271*BJ271)/(BK271*(1000000))</f>
        <v>167.59409456197909</v>
      </c>
      <c r="M271" s="18">
        <f>L271/K271</f>
        <v>1.1710495976952027</v>
      </c>
      <c r="N271" s="18">
        <f>J271*M271</f>
        <v>90.117090954904569</v>
      </c>
      <c r="O271" s="3">
        <v>100</v>
      </c>
      <c r="P271" s="18">
        <v>77.880225360547598</v>
      </c>
      <c r="Q271" s="18">
        <f>P271-S271</f>
        <v>72.063241798308496</v>
      </c>
      <c r="R271" s="18">
        <f>Q271*solar_capex_adj</f>
        <v>96.084322397744657</v>
      </c>
      <c r="S271" s="18">
        <v>5.816983562239102</v>
      </c>
      <c r="T271" s="18">
        <f>R271+S271</f>
        <v>101.90130595998376</v>
      </c>
      <c r="U271" s="18">
        <v>28.071408119760498</v>
      </c>
      <c r="V271" s="18">
        <f>U271-X271</f>
        <v>23.274624642633299</v>
      </c>
      <c r="W271" s="18">
        <f>V271*wind_capex_adj</f>
        <v>38.791041071055503</v>
      </c>
      <c r="X271" s="18">
        <v>4.7967834771271995</v>
      </c>
      <c r="Y271" s="18">
        <f>W271+X271</f>
        <v>43.587824548182702</v>
      </c>
      <c r="Z271" s="18">
        <v>82.966878260055296</v>
      </c>
      <c r="AA271" s="18">
        <f>Z271-AC271-AD271</f>
        <v>31.19437489147321</v>
      </c>
      <c r="AB271" s="18">
        <f>AA271*hdgt_capex_adj</f>
        <v>38.992968614341514</v>
      </c>
      <c r="AC271" s="18">
        <v>15.17530309824599</v>
      </c>
      <c r="AD271" s="18">
        <v>36.597200270336096</v>
      </c>
      <c r="AE271" s="18">
        <f>AD271*fuel_adj</f>
        <v>36.597200270336096</v>
      </c>
      <c r="AF271" s="18">
        <f>AB271+AC271+AE271</f>
        <v>90.7654719829236</v>
      </c>
      <c r="AG271" s="18">
        <v>605.82066378733998</v>
      </c>
      <c r="AH271" s="18">
        <f>AG271-AJ271-AK271</f>
        <v>510.55879178792111</v>
      </c>
      <c r="AI271" s="18">
        <f>AH271*aero_capex_adj</f>
        <v>612.67055014550533</v>
      </c>
      <c r="AJ271" s="18">
        <v>51.772447364518939</v>
      </c>
      <c r="AK271" s="18">
        <v>43.489424634899933</v>
      </c>
      <c r="AL271" s="18">
        <f>AK271*fuel_adj</f>
        <v>43.489424634899933</v>
      </c>
      <c r="AM271" s="18">
        <f>AI271+AJ271+AL271</f>
        <v>707.9324221449242</v>
      </c>
      <c r="AN271" s="18">
        <f>IF(F271=0, 0, IF(F271=3, Z271, (Z271*F271*384+AG271*G271*32)/(F271*384+G271*32)))</f>
        <v>225.56336522204202</v>
      </c>
      <c r="AO271" s="18">
        <f>IF(F271=0, 0, IF(F271=3, AF271, (AF271*F271*384+AM271*G271*32)/(F271*384+G271*32)))</f>
        <v>259.08373111801467</v>
      </c>
      <c r="AP271" s="18">
        <v>126.73188761146</v>
      </c>
      <c r="AQ271" s="18">
        <f>AP271-AS271</f>
        <v>103.963279750075</v>
      </c>
      <c r="AR271" s="18">
        <f>AQ271*bess_capex_adj</f>
        <v>103.963279750075</v>
      </c>
      <c r="AS271" s="18">
        <v>22.768607861384993</v>
      </c>
      <c r="AT271" s="18">
        <f>AR271+AS271</f>
        <v>126.73188761146</v>
      </c>
      <c r="AU271" s="18">
        <v>4709.0740586240599</v>
      </c>
      <c r="AV271" s="18"/>
      <c r="AW271" s="18">
        <v>743.852832129832</v>
      </c>
      <c r="AX271" s="18">
        <f>AW271*solar_capex_adj</f>
        <v>991.80377617310933</v>
      </c>
      <c r="AY271" s="18">
        <v>722.59272313285896</v>
      </c>
      <c r="AZ271" s="18">
        <f>AY271*wind_capex_adj</f>
        <v>1204.3212052214317</v>
      </c>
      <c r="BA271" s="18">
        <v>1553.44955286401</v>
      </c>
      <c r="BB271" s="18">
        <f>BA271*hdgt_capex_adj</f>
        <v>1941.8119410800125</v>
      </c>
      <c r="BC271" s="18">
        <v>734.35079898025299</v>
      </c>
      <c r="BD271" s="18">
        <f>BC271*aero_capex_adj</f>
        <v>881.22095877630352</v>
      </c>
      <c r="BE271" s="18">
        <v>954.82815151709997</v>
      </c>
      <c r="BF271" s="18">
        <f>BE271*bess_capex_adj</f>
        <v>954.82815151709997</v>
      </c>
      <c r="BG271" s="1">
        <v>903840971.599738</v>
      </c>
      <c r="BH271" s="1">
        <v>2635443261.2463999</v>
      </c>
      <c r="BI271" s="1">
        <v>690992003.88135397</v>
      </c>
      <c r="BJ271" s="1">
        <v>4529723763.2725</v>
      </c>
      <c r="BK271" s="1">
        <f>SUM(BG271:BJ271)/1000000</f>
        <v>8759.9999999999927</v>
      </c>
      <c r="BL271" s="1">
        <v>1.15922552141832E-3</v>
      </c>
      <c r="BM271" s="3">
        <f>0.815*BJ271/(BK271*1000)</f>
        <v>421.42977934555825</v>
      </c>
      <c r="BN271" s="24">
        <v>834.38769206046595</v>
      </c>
      <c r="BO271" s="1">
        <v>158</v>
      </c>
      <c r="BP271" s="1">
        <v>3040</v>
      </c>
      <c r="BQ271" s="24">
        <v>4611.9232000000002</v>
      </c>
      <c r="BR271" s="1">
        <v>760</v>
      </c>
      <c r="BS271" s="1">
        <v>190</v>
      </c>
      <c r="BT271" s="1">
        <v>0.427209401593583</v>
      </c>
    </row>
    <row r="272" spans="1:72" s="1" customFormat="1" x14ac:dyDescent="0.25">
      <c r="A272" s="1">
        <v>290</v>
      </c>
      <c r="B272" s="24">
        <v>618.06495708182604</v>
      </c>
      <c r="C272" s="24">
        <v>1200.8</v>
      </c>
      <c r="D272" s="1">
        <v>1000</v>
      </c>
      <c r="E272" s="1">
        <v>4000</v>
      </c>
      <c r="F272" s="1">
        <v>2</v>
      </c>
      <c r="G272" s="1">
        <v>11</v>
      </c>
      <c r="H272" s="2">
        <f>SUM(BG272:BI272)/(BK272*1000000)</f>
        <v>0.78694097944064234</v>
      </c>
      <c r="I272" s="3">
        <v>100</v>
      </c>
      <c r="J272" s="18">
        <v>74.203312669768707</v>
      </c>
      <c r="K272" s="18">
        <f>(P272*BG272+U272*BH272+AP272*BI272+AN272*BJ272)/(BK272*(1000000))</f>
        <v>117.37572174842009</v>
      </c>
      <c r="L272" s="18">
        <f>(T272*BG272+Y272*BH272+AT272*BI272+AO272*BJ272)/(BK272*(1000000))</f>
        <v>142.66503125328239</v>
      </c>
      <c r="M272" s="18">
        <f>L272/K272</f>
        <v>1.2154560511164882</v>
      </c>
      <c r="N272" s="18">
        <f>J272*M272</f>
        <v>90.190865397359147</v>
      </c>
      <c r="O272" s="3">
        <v>99.999999999999901</v>
      </c>
      <c r="P272" s="18">
        <v>72.907245242309997</v>
      </c>
      <c r="Q272" s="18">
        <f>P272-S272</f>
        <v>67.452290526486493</v>
      </c>
      <c r="R272" s="18">
        <f>Q272*solar_capex_adj</f>
        <v>89.936387368648653</v>
      </c>
      <c r="S272" s="18">
        <v>5.4549547158235043</v>
      </c>
      <c r="T272" s="18">
        <f>R272+S272</f>
        <v>95.391342084472157</v>
      </c>
      <c r="U272" s="18">
        <v>28.685337862282701</v>
      </c>
      <c r="V272" s="18">
        <f>U272-X272</f>
        <v>23.776058966675599</v>
      </c>
      <c r="W272" s="18">
        <f>V272*wind_capex_adj</f>
        <v>39.626764944459332</v>
      </c>
      <c r="X272" s="18">
        <v>4.9092788956071018</v>
      </c>
      <c r="Y272" s="18">
        <f>W272+X272</f>
        <v>44.536043840066434</v>
      </c>
      <c r="Z272" s="18">
        <v>143.066888232645</v>
      </c>
      <c r="AA272" s="18">
        <f>Z272-AC272-AD272</f>
        <v>76.946495131721008</v>
      </c>
      <c r="AB272" s="18">
        <f>AA272*hdgt_capex_adj</f>
        <v>96.18311891465126</v>
      </c>
      <c r="AC272" s="18">
        <v>21.824629842009998</v>
      </c>
      <c r="AD272" s="18">
        <v>44.295763258913993</v>
      </c>
      <c r="AE272" s="18">
        <f>AD272*fuel_adj</f>
        <v>44.295763258913993</v>
      </c>
      <c r="AF272" s="18">
        <f>AB272+AC272+AE272</f>
        <v>162.30351201557525</v>
      </c>
      <c r="AG272" s="18">
        <v>925.57751255646701</v>
      </c>
      <c r="AH272" s="18">
        <f>AG272-AJ272-AK272</f>
        <v>797.93342079814897</v>
      </c>
      <c r="AI272" s="18">
        <f>AH272*aero_capex_adj</f>
        <v>957.5201049577787</v>
      </c>
      <c r="AJ272" s="18">
        <v>76.366736344640003</v>
      </c>
      <c r="AK272" s="18">
        <v>51.277355413678038</v>
      </c>
      <c r="AL272" s="18">
        <f>AK272*fuel_adj</f>
        <v>51.277355413678038</v>
      </c>
      <c r="AM272" s="18">
        <f>AI272+AJ272+AL272</f>
        <v>1085.1641967160967</v>
      </c>
      <c r="AN272" s="18">
        <f>IF(F272=0, 0, IF(F272=3, Z272, (Z272*F272*384+AG272*G272*32)/(F272*384+G272*32)))</f>
        <v>388.99879873441768</v>
      </c>
      <c r="AO272" s="18">
        <f>IF(F272=0, 0, IF(F272=3, AF272, (AF272*F272*384+AM272*G272*32)/(F272*384+G272*32)))</f>
        <v>452.34544149288195</v>
      </c>
      <c r="AP272" s="18">
        <v>107.97374682776901</v>
      </c>
      <c r="AQ272" s="18">
        <f>AP272-AS272</f>
        <v>88.319507654495695</v>
      </c>
      <c r="AR272" s="18">
        <f>AQ272*bess_capex_adj</f>
        <v>88.319507654495695</v>
      </c>
      <c r="AS272" s="18">
        <v>19.654239173273311</v>
      </c>
      <c r="AT272" s="18">
        <f>AR272+AS272</f>
        <v>107.97374682776901</v>
      </c>
      <c r="AU272" s="18">
        <v>5584.4254165167904</v>
      </c>
      <c r="AV272" s="18"/>
      <c r="AW272" s="18">
        <v>742.46607501648305</v>
      </c>
      <c r="AX272" s="18">
        <f>AW272*solar_capex_adj</f>
        <v>989.95476668864399</v>
      </c>
      <c r="AY272" s="18">
        <v>1442.49120204004</v>
      </c>
      <c r="AZ272" s="18">
        <f>AY272*wind_capex_adj</f>
        <v>2404.1520034000669</v>
      </c>
      <c r="BA272" s="18">
        <v>1550.55347298825</v>
      </c>
      <c r="BB272" s="18">
        <f>BA272*hdgt_capex_adj</f>
        <v>1938.1918412353125</v>
      </c>
      <c r="BC272" s="18">
        <v>895.86659116615101</v>
      </c>
      <c r="BD272" s="18">
        <f>BC272*aero_capex_adj</f>
        <v>1075.0399093993813</v>
      </c>
      <c r="BE272" s="18">
        <v>953.04807530585504</v>
      </c>
      <c r="BF272" s="18">
        <f>BE272*bess_capex_adj</f>
        <v>953.04807530585504</v>
      </c>
      <c r="BG272" s="1">
        <v>963860414.55521798</v>
      </c>
      <c r="BH272" s="1">
        <v>5150107206.3344402</v>
      </c>
      <c r="BI272" s="1">
        <v>779635359.01036203</v>
      </c>
      <c r="BJ272" s="1">
        <v>1866397020.0999701</v>
      </c>
      <c r="BK272" s="1">
        <f>SUM(BG272:BJ272)/1000000</f>
        <v>8759.9999999999909</v>
      </c>
      <c r="BL272" s="1">
        <v>2.56718373387017</v>
      </c>
      <c r="BM272" s="3">
        <f>0.815*BJ272/(BK272*1000)</f>
        <v>173.64310175587639</v>
      </c>
      <c r="BN272" s="24">
        <v>834.38769206046595</v>
      </c>
      <c r="BO272" s="1">
        <v>316</v>
      </c>
      <c r="BP272" s="1">
        <v>3040</v>
      </c>
      <c r="BQ272" s="24">
        <v>4611.9232000000002</v>
      </c>
      <c r="BR272" s="1">
        <v>760</v>
      </c>
      <c r="BS272" s="1">
        <v>190</v>
      </c>
      <c r="BT272" s="1">
        <v>0.48306746120980798</v>
      </c>
    </row>
    <row r="273" spans="1:72" s="1" customFormat="1" hidden="1" x14ac:dyDescent="0.25">
      <c r="A273" s="1">
        <v>607</v>
      </c>
      <c r="B273" s="25">
        <v>1854.19487124548</v>
      </c>
      <c r="C273" s="25">
        <v>1801.19999999999</v>
      </c>
      <c r="D273" s="8">
        <v>2000</v>
      </c>
      <c r="E273" s="8">
        <v>8000</v>
      </c>
      <c r="F273" s="8">
        <v>0</v>
      </c>
      <c r="G273" s="8">
        <v>0</v>
      </c>
      <c r="H273" s="9">
        <f>SUM(BG273:BI273)/(BK273*1000000)</f>
        <v>1</v>
      </c>
      <c r="I273" s="10">
        <v>95.8333333333333</v>
      </c>
      <c r="J273" s="19">
        <v>68.539896591907606</v>
      </c>
      <c r="K273" s="18">
        <f>(P273*BG273+U273*BH273+AP273*BI273+AN273*BJ273)/(BK273*(1000000))</f>
        <v>68.762483721913469</v>
      </c>
      <c r="L273" s="18">
        <f>(T273*BG273+Y273*BH273+AT273*BI273+AO273*BJ273)/(BK273*(1000000))</f>
        <v>90.513839296929604</v>
      </c>
      <c r="M273" s="18">
        <f>L273/K273</f>
        <v>1.3163259149128776</v>
      </c>
      <c r="N273" s="18">
        <f>J273*M273</f>
        <v>90.220842089376802</v>
      </c>
      <c r="O273" s="10">
        <v>97.526680963355204</v>
      </c>
      <c r="P273" s="19">
        <v>128.971247805281</v>
      </c>
      <c r="Q273" s="19">
        <f>P273-S273</f>
        <v>119.314953092396</v>
      </c>
      <c r="R273" s="18">
        <f>Q273*solar_capex_adj</f>
        <v>159.08660412319466</v>
      </c>
      <c r="S273" s="19">
        <v>9.6562947128849999</v>
      </c>
      <c r="T273" s="18">
        <f>R273+S273</f>
        <v>168.74289883607966</v>
      </c>
      <c r="U273" s="19">
        <v>36.763810065701399</v>
      </c>
      <c r="V273" s="19">
        <f>U273-X273</f>
        <v>30.468103864905299</v>
      </c>
      <c r="W273" s="18">
        <f>V273*wind_capex_adj</f>
        <v>50.780173108175497</v>
      </c>
      <c r="X273" s="19">
        <v>6.2957062007961007</v>
      </c>
      <c r="Y273" s="18">
        <f>W273+X273</f>
        <v>57.075879308971594</v>
      </c>
      <c r="Z273" s="19">
        <v>0</v>
      </c>
      <c r="AA273" s="19">
        <f>Z273-AC273-AD273</f>
        <v>0</v>
      </c>
      <c r="AB273" s="18">
        <f>AA273*hdgt_capex_adj</f>
        <v>0</v>
      </c>
      <c r="AC273" s="19">
        <v>0</v>
      </c>
      <c r="AD273" s="19">
        <v>0</v>
      </c>
      <c r="AE273" s="18">
        <f>AD273*fuel_adj</f>
        <v>0</v>
      </c>
      <c r="AF273" s="18">
        <f>AB273+AC273+AE273</f>
        <v>0</v>
      </c>
      <c r="AG273" s="19">
        <v>0</v>
      </c>
      <c r="AH273" s="19">
        <f>AG273-AJ273-AK273</f>
        <v>0</v>
      </c>
      <c r="AI273" s="18">
        <f>AH273*aero_capex_adj</f>
        <v>0</v>
      </c>
      <c r="AJ273" s="19">
        <v>0</v>
      </c>
      <c r="AK273" s="19">
        <v>0</v>
      </c>
      <c r="AL273" s="18">
        <f>AK273*fuel_adj</f>
        <v>0</v>
      </c>
      <c r="AM273" s="18">
        <f>AI273+AJ273+AL273</f>
        <v>0</v>
      </c>
      <c r="AN273" s="18">
        <f>IF(F273=0, 0, IF(F273=3, Z273, (Z273*F273*384+AG273*G273*32)/(F273*384+G273*32)))</f>
        <v>0</v>
      </c>
      <c r="AO273" s="18">
        <f>IF(F273=0, 0, IF(F273=3, AF273, (AF273*F273*384+AM273*G273*32)/(F273*384+G273*32)))</f>
        <v>0</v>
      </c>
      <c r="AP273" s="19">
        <v>173.443496693687</v>
      </c>
      <c r="AQ273" s="19">
        <f>AP273-AS273</f>
        <v>140.113196384448</v>
      </c>
      <c r="AR273" s="18">
        <f>AQ273*bess_capex_adj</f>
        <v>140.113196384448</v>
      </c>
      <c r="AS273" s="19">
        <v>33.330300309238993</v>
      </c>
      <c r="AT273" s="18">
        <f>AR273+AS273</f>
        <v>173.443496693687</v>
      </c>
      <c r="AU273" s="19">
        <v>6293.9666526979299</v>
      </c>
      <c r="AV273" s="19"/>
      <c r="AW273" s="19">
        <v>2225.7515256984202</v>
      </c>
      <c r="AX273" s="18">
        <f>AW273*solar_capex_adj</f>
        <v>2967.6687009312268</v>
      </c>
      <c r="AY273" s="19">
        <v>2162.1371681365399</v>
      </c>
      <c r="AZ273" s="18">
        <f>AY273*wind_capex_adj</f>
        <v>3603.5619468942332</v>
      </c>
      <c r="BA273" s="19">
        <v>0</v>
      </c>
      <c r="BB273" s="18">
        <f>BA273*hdgt_capex_adj</f>
        <v>0</v>
      </c>
      <c r="BC273" s="19">
        <v>0</v>
      </c>
      <c r="BD273" s="18">
        <f>BC273*aero_capex_adj</f>
        <v>0</v>
      </c>
      <c r="BE273" s="19">
        <v>1906.07795886296</v>
      </c>
      <c r="BF273" s="18">
        <f>BE273*bess_capex_adj</f>
        <v>1906.07795886296</v>
      </c>
      <c r="BG273" s="8">
        <v>1595859256.0081301</v>
      </c>
      <c r="BH273" s="8">
        <v>6023965726.2063103</v>
      </c>
      <c r="BI273" s="8">
        <v>923512270.17546999</v>
      </c>
      <c r="BJ273" s="8">
        <v>0</v>
      </c>
      <c r="BK273" s="8">
        <f>SUM(BG273:BJ273)/1000000</f>
        <v>8543.3372523899106</v>
      </c>
      <c r="BL273" s="8">
        <v>31.320632259627001</v>
      </c>
      <c r="BM273" s="10">
        <f>0.815*BJ273/(BK273*1000)</f>
        <v>0</v>
      </c>
      <c r="BN273" s="25">
        <v>2503.1630761813899</v>
      </c>
      <c r="BO273" s="8">
        <v>474</v>
      </c>
      <c r="BP273" s="8">
        <v>6080</v>
      </c>
      <c r="BQ273" s="25">
        <v>9223.8464000000004</v>
      </c>
      <c r="BR273" s="8">
        <v>1520</v>
      </c>
      <c r="BS273" s="8">
        <v>380</v>
      </c>
      <c r="BT273" s="8">
        <v>0.287179219157845</v>
      </c>
    </row>
    <row r="274" spans="1:72" s="1" customFormat="1" x14ac:dyDescent="0.25">
      <c r="A274" s="1">
        <v>340</v>
      </c>
      <c r="B274" s="24">
        <v>618.06495708182604</v>
      </c>
      <c r="C274" s="24">
        <v>801.8</v>
      </c>
      <c r="D274" s="1">
        <v>1000</v>
      </c>
      <c r="E274" s="1">
        <v>4000</v>
      </c>
      <c r="F274" s="1">
        <v>2</v>
      </c>
      <c r="G274" s="1">
        <v>10</v>
      </c>
      <c r="H274" s="2">
        <f>SUM(BG274:BI274)/(BK274*1000000)</f>
        <v>0.59576709551496665</v>
      </c>
      <c r="I274" s="3">
        <v>100</v>
      </c>
      <c r="J274" s="18">
        <v>76.187724762848205</v>
      </c>
      <c r="K274" s="18">
        <f>(P274*BG274+U274*BH274+AP274*BI274+AN274*BJ274)/(BK274*(1000000))</f>
        <v>148.89439389872226</v>
      </c>
      <c r="L274" s="18">
        <f>(T274*BG274+Y274*BH274+AT274*BI274+AO274*BJ274)/(BK274*(1000000))</f>
        <v>176.34613073634722</v>
      </c>
      <c r="M274" s="18">
        <f>L274/K274</f>
        <v>1.1843705200633516</v>
      </c>
      <c r="N274" s="18">
        <f>J274*M274</f>
        <v>90.234495199818028</v>
      </c>
      <c r="O274" s="3">
        <v>100</v>
      </c>
      <c r="P274" s="18">
        <v>72.562962392245296</v>
      </c>
      <c r="Q274" s="18">
        <f>P274-S274</f>
        <v>67.139308018814503</v>
      </c>
      <c r="R274" s="18">
        <f>Q274*solar_capex_adj</f>
        <v>89.519077358419338</v>
      </c>
      <c r="S274" s="18">
        <v>5.4236543734307929</v>
      </c>
      <c r="T274" s="18">
        <f>R274+S274</f>
        <v>94.942731731850131</v>
      </c>
      <c r="U274" s="18">
        <v>28.053670433516299</v>
      </c>
      <c r="V274" s="18">
        <f>U274-X274</f>
        <v>23.256886956389199</v>
      </c>
      <c r="W274" s="18">
        <f>V274*wind_capex_adj</f>
        <v>38.761478260648666</v>
      </c>
      <c r="X274" s="18">
        <v>4.7967834771271001</v>
      </c>
      <c r="Y274" s="18">
        <f>W274+X274</f>
        <v>43.558261737775766</v>
      </c>
      <c r="Z274" s="18">
        <v>95.117890939838802</v>
      </c>
      <c r="AA274" s="18">
        <f>Z274-AC274-AD274</f>
        <v>39.876633755722295</v>
      </c>
      <c r="AB274" s="18">
        <f>AA274*hdgt_capex_adj</f>
        <v>49.845792194652873</v>
      </c>
      <c r="AC274" s="18">
        <v>16.496524527623706</v>
      </c>
      <c r="AD274" s="18">
        <v>38.744732656492801</v>
      </c>
      <c r="AE274" s="18">
        <f>AD274*fuel_adj</f>
        <v>38.744732656492801</v>
      </c>
      <c r="AF274" s="18">
        <f>AB274+AC274+AE274</f>
        <v>105.08704937876938</v>
      </c>
      <c r="AG274" s="18">
        <v>778.387162085245</v>
      </c>
      <c r="AH274" s="18">
        <f>AG274-AJ274-AK274</f>
        <v>668.72273223192099</v>
      </c>
      <c r="AI274" s="18">
        <f>AH274*aero_capex_adj</f>
        <v>802.46727867830521</v>
      </c>
      <c r="AJ274" s="18">
        <v>64.512542302644988</v>
      </c>
      <c r="AK274" s="18">
        <v>45.151887550679021</v>
      </c>
      <c r="AL274" s="18">
        <f>AK274*fuel_adj</f>
        <v>45.151887550679021</v>
      </c>
      <c r="AM274" s="18">
        <f>AI274+AJ274+AL274</f>
        <v>912.13170853162922</v>
      </c>
      <c r="AN274" s="18">
        <f>IF(F274=0, 0, IF(F274=3, Z274, (Z274*F274*384+AG274*G274*32)/(F274*384+G274*32)))</f>
        <v>296.079441276723</v>
      </c>
      <c r="AO274" s="18">
        <f>IF(F274=0, 0, IF(F274=3, AF274, (AF274*F274*384+AM274*G274*32)/(F274*384+G274*32)))</f>
        <v>342.45312560019875</v>
      </c>
      <c r="AP274" s="18">
        <v>118.897312498996</v>
      </c>
      <c r="AQ274" s="18">
        <f>AP274-AS274</f>
        <v>97.534554195995298</v>
      </c>
      <c r="AR274" s="18">
        <f>AQ274*bess_capex_adj</f>
        <v>97.534554195995298</v>
      </c>
      <c r="AS274" s="18">
        <v>21.362758303000703</v>
      </c>
      <c r="AT274" s="18">
        <f>AR274+AS274</f>
        <v>118.897312498996</v>
      </c>
      <c r="AU274" s="18">
        <v>5029.2215766483396</v>
      </c>
      <c r="AV274" s="18"/>
      <c r="AW274" s="18">
        <v>743.28593885654698</v>
      </c>
      <c r="AX274" s="18">
        <f>AW274*solar_capex_adj</f>
        <v>991.04791847539593</v>
      </c>
      <c r="AY274" s="18">
        <v>964.24600512705899</v>
      </c>
      <c r="AZ274" s="18">
        <f>AY274*wind_capex_adj</f>
        <v>1607.076675211765</v>
      </c>
      <c r="BA274" s="18">
        <v>1552.26566263214</v>
      </c>
      <c r="BB274" s="18">
        <f>BA274*hdgt_capex_adj</f>
        <v>1940.3320782901751</v>
      </c>
      <c r="BC274" s="18">
        <v>815.32349693903996</v>
      </c>
      <c r="BD274" s="18">
        <f>BC274*aero_capex_adj</f>
        <v>978.38819632684795</v>
      </c>
      <c r="BE274" s="18">
        <v>954.100473093549</v>
      </c>
      <c r="BF274" s="18">
        <f>BE274*bess_capex_adj</f>
        <v>954.100473093549</v>
      </c>
      <c r="BG274" s="1">
        <v>969451939.95257497</v>
      </c>
      <c r="BH274" s="1">
        <v>3519484355.2087998</v>
      </c>
      <c r="BI274" s="1">
        <v>729983461.54972804</v>
      </c>
      <c r="BJ274" s="1">
        <v>3541080243.2888899</v>
      </c>
      <c r="BK274" s="1">
        <f>SUM(BG274:BJ274)/1000000</f>
        <v>8759.9999999999927</v>
      </c>
      <c r="BL274" s="1">
        <v>3.9520987676140498E-2</v>
      </c>
      <c r="BM274" s="3">
        <f>0.815*BJ274/(BK274*1000)</f>
        <v>329.44981715530224</v>
      </c>
      <c r="BN274" s="24">
        <v>834.38769206046595</v>
      </c>
      <c r="BO274" s="1">
        <v>211</v>
      </c>
      <c r="BP274" s="1">
        <v>3040</v>
      </c>
      <c r="BQ274" s="24">
        <v>4611.9232000000002</v>
      </c>
      <c r="BR274" s="1">
        <v>760</v>
      </c>
      <c r="BS274" s="1">
        <v>190</v>
      </c>
      <c r="BT274" s="1">
        <v>0.45121593876494898</v>
      </c>
    </row>
    <row r="275" spans="1:72" s="1" customFormat="1" hidden="1" x14ac:dyDescent="0.25">
      <c r="A275" s="1">
        <v>623</v>
      </c>
      <c r="B275" s="25">
        <v>2884.3031330485201</v>
      </c>
      <c r="C275" s="25">
        <v>801.8</v>
      </c>
      <c r="D275" s="8">
        <v>2000</v>
      </c>
      <c r="E275" s="8">
        <v>8000</v>
      </c>
      <c r="F275" s="8">
        <v>0</v>
      </c>
      <c r="G275" s="8">
        <v>0</v>
      </c>
      <c r="H275" s="9">
        <f>SUM(BG275:BI275)/(BK275*1000000)</f>
        <v>1</v>
      </c>
      <c r="I275" s="10">
        <v>86.255707762556995</v>
      </c>
      <c r="J275" s="19">
        <v>71.589833234059199</v>
      </c>
      <c r="K275" s="18">
        <f>(P275*BG275+U275*BH275+AP275*BI275+AN275*BJ275)/(BK275*(1000000))</f>
        <v>71.743863823236623</v>
      </c>
      <c r="L275" s="18">
        <f>(T275*BG275+Y275*BH275+AT275*BI275+AO275*BJ275)/(BK275*(1000000))</f>
        <v>90.467431218760552</v>
      </c>
      <c r="M275" s="18">
        <f>L275/K275</f>
        <v>1.2609779624032416</v>
      </c>
      <c r="N275" s="18">
        <f>J275*M275</f>
        <v>90.27320204027184</v>
      </c>
      <c r="O275" s="10">
        <v>93.258883214915897</v>
      </c>
      <c r="P275" s="19">
        <v>120.5519933003</v>
      </c>
      <c r="Q275" s="19">
        <f>P275-S275</f>
        <v>111.525604323536</v>
      </c>
      <c r="R275" s="18">
        <f>Q275*solar_capex_adj</f>
        <v>148.70080576471466</v>
      </c>
      <c r="S275" s="19">
        <v>9.0263889767639967</v>
      </c>
      <c r="T275" s="18">
        <f>R275+S275</f>
        <v>157.72719474147866</v>
      </c>
      <c r="U275" s="19">
        <v>28.0119713686864</v>
      </c>
      <c r="V275" s="19">
        <f>U275-X275</f>
        <v>23.214776554597002</v>
      </c>
      <c r="W275" s="18">
        <f>V275*wind_capex_adj</f>
        <v>38.691294257661674</v>
      </c>
      <c r="X275" s="19">
        <v>4.7971948140893979</v>
      </c>
      <c r="Y275" s="18">
        <f>W275+X275</f>
        <v>43.488489071751076</v>
      </c>
      <c r="Z275" s="19">
        <v>0</v>
      </c>
      <c r="AA275" s="19">
        <f>Z275-AC275-AD275</f>
        <v>0</v>
      </c>
      <c r="AB275" s="18">
        <f>AA275*hdgt_capex_adj</f>
        <v>0</v>
      </c>
      <c r="AC275" s="19">
        <v>0</v>
      </c>
      <c r="AD275" s="19">
        <v>0</v>
      </c>
      <c r="AE275" s="18">
        <f>AD275*fuel_adj</f>
        <v>0</v>
      </c>
      <c r="AF275" s="18">
        <f>AB275+AC275+AE275</f>
        <v>0</v>
      </c>
      <c r="AG275" s="19">
        <v>0</v>
      </c>
      <c r="AH275" s="19">
        <f>AG275-AJ275-AK275</f>
        <v>0</v>
      </c>
      <c r="AI275" s="18">
        <f>AH275*aero_capex_adj</f>
        <v>0</v>
      </c>
      <c r="AJ275" s="19">
        <v>0</v>
      </c>
      <c r="AK275" s="19">
        <v>0</v>
      </c>
      <c r="AL275" s="18">
        <f>AK275*fuel_adj</f>
        <v>0</v>
      </c>
      <c r="AM275" s="18">
        <f>AI275+AJ275+AL275</f>
        <v>0</v>
      </c>
      <c r="AN275" s="18">
        <f>IF(F275=0, 0, IF(F275=3, Z275, (Z275*F275*384+AG275*G275*32)/(F275*384+G275*32)))</f>
        <v>0</v>
      </c>
      <c r="AO275" s="18">
        <f>IF(F275=0, 0, IF(F275=3, AF275, (AF275*F275*384+AM275*G275*32)/(F275*384+G275*32)))</f>
        <v>0</v>
      </c>
      <c r="AP275" s="19">
        <v>84.031720216711705</v>
      </c>
      <c r="AQ275" s="19">
        <f>AP275-AS275</f>
        <v>68.482421663929699</v>
      </c>
      <c r="AR275" s="18">
        <f>AQ275*bess_capex_adj</f>
        <v>68.482421663929699</v>
      </c>
      <c r="AS275" s="19">
        <v>15.549298552782005</v>
      </c>
      <c r="AT275" s="18">
        <f>AR275+AS275</f>
        <v>84.031720216711705</v>
      </c>
      <c r="AU275" s="19">
        <v>6330.4811982730298</v>
      </c>
      <c r="AV275" s="19"/>
      <c r="AW275" s="19">
        <v>3462.0902403640098</v>
      </c>
      <c r="AX275" s="18">
        <f>AW275*solar_capex_adj</f>
        <v>4616.1203204853464</v>
      </c>
      <c r="AY275" s="19">
        <v>962.41754998543104</v>
      </c>
      <c r="AZ275" s="18">
        <f>AY275*wind_capex_adj</f>
        <v>1604.0292499757184</v>
      </c>
      <c r="BA275" s="19">
        <v>0</v>
      </c>
      <c r="BB275" s="18">
        <f>BA275*hdgt_capex_adj</f>
        <v>0</v>
      </c>
      <c r="BC275" s="19">
        <v>0</v>
      </c>
      <c r="BD275" s="18">
        <f>BC275*aero_capex_adj</f>
        <v>0</v>
      </c>
      <c r="BE275" s="19">
        <v>1905.97340792358</v>
      </c>
      <c r="BF275" s="18">
        <f>BE275*bess_capex_adj</f>
        <v>1905.97340792358</v>
      </c>
      <c r="BG275" s="8">
        <v>2649516997.8477998</v>
      </c>
      <c r="BH275" s="8">
        <v>3519231394.5184999</v>
      </c>
      <c r="BI275" s="8">
        <v>2000729777.2603199</v>
      </c>
      <c r="BJ275" s="8">
        <v>0</v>
      </c>
      <c r="BK275" s="8">
        <f>SUM(BG275:BJ275)/1000000</f>
        <v>8169.4781696266191</v>
      </c>
      <c r="BL275" s="8">
        <v>22.589603157425501</v>
      </c>
      <c r="BM275" s="10">
        <f>0.815*BJ275/(BK275*1000)</f>
        <v>0</v>
      </c>
      <c r="BN275" s="25">
        <v>3893.8092296155</v>
      </c>
      <c r="BO275" s="8">
        <v>211</v>
      </c>
      <c r="BP275" s="8">
        <v>6080</v>
      </c>
      <c r="BQ275" s="25">
        <v>9223.8464000000004</v>
      </c>
      <c r="BR275" s="8">
        <v>1520</v>
      </c>
      <c r="BS275" s="8">
        <v>380</v>
      </c>
      <c r="BT275" s="8">
        <v>0.61839809540139801</v>
      </c>
    </row>
    <row r="276" spans="1:72" s="1" customFormat="1" hidden="1" x14ac:dyDescent="0.25">
      <c r="A276" s="1">
        <v>16</v>
      </c>
      <c r="B276" s="24">
        <v>3090.3247854091301</v>
      </c>
      <c r="C276" s="24">
        <v>1003.19999999999</v>
      </c>
      <c r="D276" s="1">
        <v>1000</v>
      </c>
      <c r="E276" s="1">
        <v>4000</v>
      </c>
      <c r="F276" s="1">
        <v>0</v>
      </c>
      <c r="G276" s="1">
        <v>0</v>
      </c>
      <c r="H276" s="2">
        <f>SUM(BG276:BI276)/(BK276*1000000)</f>
        <v>1</v>
      </c>
      <c r="I276" s="3">
        <v>82.625570776255699</v>
      </c>
      <c r="J276" s="18">
        <v>68.592692440573003</v>
      </c>
      <c r="K276" s="18">
        <f>(P276*BG276+U276*BH276+AP276*BI276+AN276*BJ276)/(BK276*(1000000))</f>
        <v>68.703628085812198</v>
      </c>
      <c r="L276" s="18">
        <f>(T276*BG276+Y276*BH276+AT276*BI276+AO276*BJ276)/(BK276*(1000000))</f>
        <v>90.457595844490584</v>
      </c>
      <c r="M276" s="18">
        <f>L276/K276</f>
        <v>1.3166349196509279</v>
      </c>
      <c r="N276" s="18">
        <f>J276*M276</f>
        <v>90.311534100134651</v>
      </c>
      <c r="O276" s="3">
        <v>91.133951818076596</v>
      </c>
      <c r="P276" s="18">
        <v>143.26538729307799</v>
      </c>
      <c r="Q276" s="18">
        <f>P276-S276</f>
        <v>132.541456970198</v>
      </c>
      <c r="R276" s="18">
        <f>Q276*solar_capex_adj</f>
        <v>176.72194262693066</v>
      </c>
      <c r="S276" s="18">
        <v>10.723930322879994</v>
      </c>
      <c r="T276" s="18">
        <f>R276+S276</f>
        <v>187.44587294981065</v>
      </c>
      <c r="U276" s="18">
        <v>28.021233415571999</v>
      </c>
      <c r="V276" s="18">
        <f>U276-X276</f>
        <v>23.223708828140701</v>
      </c>
      <c r="W276" s="18">
        <f>V276*wind_capex_adj</f>
        <v>38.706181380234504</v>
      </c>
      <c r="X276" s="18">
        <v>4.7975245874312975</v>
      </c>
      <c r="Y276" s="18">
        <f>W276+X276</f>
        <v>43.503705967665802</v>
      </c>
      <c r="Z276" s="18">
        <v>0</v>
      </c>
      <c r="AA276" s="18">
        <f>Z276-AC276-AD276</f>
        <v>0</v>
      </c>
      <c r="AB276" s="18">
        <f>AA276*hdgt_capex_adj</f>
        <v>0</v>
      </c>
      <c r="AC276" s="18">
        <v>0</v>
      </c>
      <c r="AD276" s="18">
        <v>0</v>
      </c>
      <c r="AE276" s="18">
        <f>AD276*fuel_adj</f>
        <v>0</v>
      </c>
      <c r="AF276" s="18">
        <f>AB276+AC276+AE276</f>
        <v>0</v>
      </c>
      <c r="AG276" s="18">
        <v>0</v>
      </c>
      <c r="AH276" s="18">
        <f>AG276-AJ276-AK276</f>
        <v>0</v>
      </c>
      <c r="AI276" s="18">
        <f>AH276*aero_capex_adj</f>
        <v>0</v>
      </c>
      <c r="AJ276" s="18">
        <v>0</v>
      </c>
      <c r="AK276" s="18">
        <v>0</v>
      </c>
      <c r="AL276" s="18">
        <f>AK276*fuel_adj</f>
        <v>0</v>
      </c>
      <c r="AM276" s="18">
        <f>AI276+AJ276+AL276</f>
        <v>0</v>
      </c>
      <c r="AN276" s="18">
        <f>IF(F276=0, 0, IF(F276=3, Z276, (Z276*F276*384+AG276*G276*32)/(F276*384+G276*32)))</f>
        <v>0</v>
      </c>
      <c r="AO276" s="18">
        <f>IF(F276=0, 0, IF(F276=3, AF276, (AF276*F276*384+AM276*G276*32)/(F276*384+G276*32)))</f>
        <v>0</v>
      </c>
      <c r="AP276" s="18">
        <v>69.602057575517094</v>
      </c>
      <c r="AQ276" s="18">
        <f>AP276-AS276</f>
        <v>56.521738457264597</v>
      </c>
      <c r="AR276" s="18">
        <f>AQ276*bess_capex_adj</f>
        <v>56.521738457264597</v>
      </c>
      <c r="AS276" s="18">
        <v>13.080319118252497</v>
      </c>
      <c r="AT276" s="18">
        <f>AR276+AS276</f>
        <v>69.602057575517094</v>
      </c>
      <c r="AU276" s="18">
        <v>5867.6895156392002</v>
      </c>
      <c r="AV276" s="18"/>
      <c r="AW276" s="18">
        <v>3710.5545728256202</v>
      </c>
      <c r="AX276" s="18">
        <f>AW276*solar_capex_adj</f>
        <v>4947.4060971008266</v>
      </c>
      <c r="AY276" s="18">
        <v>1204.5427603706801</v>
      </c>
      <c r="AZ276" s="18">
        <f>AY276*wind_capex_adj</f>
        <v>2007.5712672844668</v>
      </c>
      <c r="BA276" s="18">
        <v>0</v>
      </c>
      <c r="BB276" s="18">
        <f>BA276*hdgt_capex_adj</f>
        <v>0</v>
      </c>
      <c r="BC276" s="18">
        <v>0</v>
      </c>
      <c r="BD276" s="18">
        <f>BC276*aero_capex_adj</f>
        <v>0</v>
      </c>
      <c r="BE276" s="18">
        <v>952.59218244289298</v>
      </c>
      <c r="BF276" s="18">
        <f>BE276*bess_capex_adj</f>
        <v>952.59218244289298</v>
      </c>
      <c r="BG276" s="1">
        <v>2387955609.33638</v>
      </c>
      <c r="BH276" s="1">
        <v>4402924375.6698503</v>
      </c>
      <c r="BI276" s="1">
        <v>1192454194.2572801</v>
      </c>
      <c r="BJ276" s="1">
        <v>0</v>
      </c>
      <c r="BK276" s="1">
        <f>SUM(BG276:BJ276)/1000000</f>
        <v>7983.334179263511</v>
      </c>
      <c r="BL276" s="1">
        <v>33.8272562910986</v>
      </c>
      <c r="BM276" s="3">
        <f>0.815*BJ276/(BK276*1000)</f>
        <v>0</v>
      </c>
      <c r="BN276" s="24">
        <v>4171.93846030233</v>
      </c>
      <c r="BO276" s="1">
        <v>264</v>
      </c>
      <c r="BP276" s="1">
        <v>3040</v>
      </c>
      <c r="BQ276" s="24">
        <v>4611.9232000000002</v>
      </c>
      <c r="BR276" s="1">
        <v>760</v>
      </c>
      <c r="BS276" s="1">
        <v>190</v>
      </c>
      <c r="BT276" s="1">
        <v>0.73680959036966698</v>
      </c>
    </row>
    <row r="277" spans="1:72" s="1" customFormat="1" hidden="1" x14ac:dyDescent="0.25">
      <c r="A277" s="1">
        <v>1146</v>
      </c>
      <c r="B277" s="22">
        <v>1236.12991416365</v>
      </c>
      <c r="C277" s="22">
        <v>1801.19999999999</v>
      </c>
      <c r="D277" s="11">
        <v>3000</v>
      </c>
      <c r="E277" s="11">
        <v>12000</v>
      </c>
      <c r="F277" s="11">
        <v>0</v>
      </c>
      <c r="G277" s="11">
        <v>0</v>
      </c>
      <c r="H277" s="12">
        <f>SUM(BG277:BI277)/(BK277*1000000)</f>
        <v>1.0000000000000002</v>
      </c>
      <c r="I277" s="13">
        <v>93.390410958904098</v>
      </c>
      <c r="J277" s="20">
        <v>70.811866567368597</v>
      </c>
      <c r="K277" s="18">
        <f>(P277*BG277+U277*BH277+AP277*BI277+AN277*BJ277)/(BK277*(1000000))</f>
        <v>70.91794149170498</v>
      </c>
      <c r="L277" s="18">
        <f>(T277*BG277+Y277*BH277+AT277*BI277+AO277*BJ277)/(BK277*(1000000))</f>
        <v>90.48654921021749</v>
      </c>
      <c r="M277" s="18">
        <f>L277/K277</f>
        <v>1.2759331039071597</v>
      </c>
      <c r="N277" s="18">
        <f>J277*M277</f>
        <v>90.351204702762246</v>
      </c>
      <c r="O277" s="13">
        <v>96.206012700945195</v>
      </c>
      <c r="P277" s="20">
        <v>94.832223206562503</v>
      </c>
      <c r="Q277" s="20">
        <f>P277-S277</f>
        <v>87.732438120204804</v>
      </c>
      <c r="R277" s="18">
        <f>Q277*solar_capex_adj</f>
        <v>116.97658416027306</v>
      </c>
      <c r="S277" s="20">
        <v>7.0997850863576986</v>
      </c>
      <c r="T277" s="18">
        <f>R277+S277</f>
        <v>124.07636924663076</v>
      </c>
      <c r="U277" s="20">
        <v>36.768379492637798</v>
      </c>
      <c r="V277" s="20">
        <f>U277-X277</f>
        <v>30.472258853646299</v>
      </c>
      <c r="W277" s="18">
        <f>V277*wind_capex_adj</f>
        <v>50.787098089410499</v>
      </c>
      <c r="X277" s="20">
        <v>6.2961206389914999</v>
      </c>
      <c r="Y277" s="18">
        <f>W277+X277</f>
        <v>57.083218728402002</v>
      </c>
      <c r="Z277" s="20">
        <v>0</v>
      </c>
      <c r="AA277" s="20">
        <f>Z277-AC277-AD277</f>
        <v>0</v>
      </c>
      <c r="AB277" s="18">
        <f>AA277*hdgt_capex_adj</f>
        <v>0</v>
      </c>
      <c r="AC277" s="20">
        <v>0</v>
      </c>
      <c r="AD277" s="20">
        <v>0</v>
      </c>
      <c r="AE277" s="18">
        <f>AD277*fuel_adj</f>
        <v>0</v>
      </c>
      <c r="AF277" s="18">
        <f>AB277+AC277+AE277</f>
        <v>0</v>
      </c>
      <c r="AG277" s="20">
        <v>0</v>
      </c>
      <c r="AH277" s="20">
        <f>AG277-AJ277-AK277</f>
        <v>0</v>
      </c>
      <c r="AI277" s="18">
        <f>AH277*aero_capex_adj</f>
        <v>0</v>
      </c>
      <c r="AJ277" s="20">
        <v>0</v>
      </c>
      <c r="AK277" s="20">
        <v>0</v>
      </c>
      <c r="AL277" s="18">
        <f>AK277*fuel_adj</f>
        <v>0</v>
      </c>
      <c r="AM277" s="18">
        <f>AI277+AJ277+AL277</f>
        <v>0</v>
      </c>
      <c r="AN277" s="18">
        <f>IF(F277=0, 0, IF(F277=3, Z277, (Z277*F277*384+AG277*G277*32)/(F277*384+G277*32)))</f>
        <v>0</v>
      </c>
      <c r="AO277" s="18">
        <f>IF(F277=0, 0, IF(F277=3, AF277, (AF277*F277*384+AM277*G277*32)/(F277*384+G277*32)))</f>
        <v>0</v>
      </c>
      <c r="AP277" s="20">
        <v>250.99361202113101</v>
      </c>
      <c r="AQ277" s="20">
        <f>AP277-AS277</f>
        <v>202.803917327406</v>
      </c>
      <c r="AR277" s="18">
        <f>AQ277*bess_capex_adj</f>
        <v>202.803917327406</v>
      </c>
      <c r="AS277" s="20">
        <v>48.189694693725016</v>
      </c>
      <c r="AT277" s="18">
        <f>AR277+AS277</f>
        <v>250.99361202113101</v>
      </c>
      <c r="AU277" s="20">
        <v>6508.6111227185102</v>
      </c>
      <c r="AV277" s="20"/>
      <c r="AW277" s="20">
        <v>1483.9390177714699</v>
      </c>
      <c r="AX277" s="18">
        <f>AW277*solar_capex_adj</f>
        <v>1978.5853570286265</v>
      </c>
      <c r="AY277" s="20">
        <v>2162.28968184012</v>
      </c>
      <c r="AZ277" s="18">
        <f>AY277*wind_capex_adj</f>
        <v>3603.8161364002003</v>
      </c>
      <c r="BA277" s="20">
        <v>0</v>
      </c>
      <c r="BB277" s="18">
        <f>BA277*hdgt_capex_adj</f>
        <v>0</v>
      </c>
      <c r="BC277" s="20">
        <v>0</v>
      </c>
      <c r="BD277" s="18">
        <f>BC277*aero_capex_adj</f>
        <v>0</v>
      </c>
      <c r="BE277" s="20">
        <v>2862.3824231069102</v>
      </c>
      <c r="BF277" s="18">
        <f>BE277*bess_capex_adj</f>
        <v>2862.3824231069102</v>
      </c>
      <c r="BG277" s="11">
        <v>1454955244.8712599</v>
      </c>
      <c r="BH277" s="11">
        <v>6023596220.78269</v>
      </c>
      <c r="BI277" s="11">
        <v>949095246.94884396</v>
      </c>
      <c r="BJ277" s="11">
        <v>0</v>
      </c>
      <c r="BK277" s="11">
        <f>SUM(BG277:BJ277)/1000000</f>
        <v>8427.6467126027928</v>
      </c>
      <c r="BL277" s="11">
        <v>22.368029621245899</v>
      </c>
      <c r="BM277" s="13">
        <f>0.815*BJ277/(BK277*1000)</f>
        <v>0</v>
      </c>
      <c r="BN277" s="22">
        <v>1668.7753841209301</v>
      </c>
      <c r="BO277" s="11">
        <v>474</v>
      </c>
      <c r="BP277" s="11">
        <v>9120</v>
      </c>
      <c r="BQ277" s="22">
        <v>13835.7696</v>
      </c>
      <c r="BR277" s="11">
        <v>2280</v>
      </c>
      <c r="BS277" s="11">
        <v>570</v>
      </c>
      <c r="BT277" s="11">
        <v>0.19757869570360401</v>
      </c>
    </row>
    <row r="278" spans="1:72" s="1" customFormat="1" hidden="1" x14ac:dyDescent="0.25">
      <c r="A278" s="1">
        <v>672</v>
      </c>
      <c r="B278" s="25">
        <v>2472.2598283273001</v>
      </c>
      <c r="C278" s="25">
        <v>201.39999999999901</v>
      </c>
      <c r="D278" s="8">
        <v>2000</v>
      </c>
      <c r="E278" s="8">
        <v>8000</v>
      </c>
      <c r="F278" s="8">
        <v>0</v>
      </c>
      <c r="G278" s="8">
        <v>0</v>
      </c>
      <c r="H278" s="9">
        <f>SUM(BG278:BI278)/(BK278*1000000)</f>
        <v>1</v>
      </c>
      <c r="I278" s="10">
        <v>59.577625570776199</v>
      </c>
      <c r="J278" s="19">
        <v>74.914449366246103</v>
      </c>
      <c r="K278" s="18">
        <f>(P278*BG278+U278*BH278+AP278*BI278+AN278*BJ278)/(BK278*(1000000))</f>
        <v>75.083916632088119</v>
      </c>
      <c r="L278" s="18">
        <f>(T278*BG278+Y278*BH278+AT278*BI278+AO278*BJ278)/(BK278*(1000000))</f>
        <v>90.75356088440968</v>
      </c>
      <c r="M278" s="18">
        <f>L278/K278</f>
        <v>1.2086950835170596</v>
      </c>
      <c r="N278" s="18">
        <f>J278*M278</f>
        <v>90.54872663336937</v>
      </c>
      <c r="O278" s="10">
        <v>71.826974029202304</v>
      </c>
      <c r="P278" s="19">
        <v>83.465370550424097</v>
      </c>
      <c r="Q278" s="19">
        <f>P278-S278</f>
        <v>77.228967910383403</v>
      </c>
      <c r="R278" s="18">
        <f>Q278*solar_capex_adj</f>
        <v>102.97195721384453</v>
      </c>
      <c r="S278" s="19">
        <v>6.2364026400406942</v>
      </c>
      <c r="T278" s="18">
        <f>R278+S278</f>
        <v>109.20835985388523</v>
      </c>
      <c r="U278" s="19">
        <v>28.062306026313902</v>
      </c>
      <c r="V278" s="19">
        <f>U278-X278</f>
        <v>23.265522549186802</v>
      </c>
      <c r="W278" s="18">
        <f>V278*wind_capex_adj</f>
        <v>38.775870915311337</v>
      </c>
      <c r="X278" s="19">
        <v>4.7967834771271001</v>
      </c>
      <c r="Y278" s="18">
        <f>W278+X278</f>
        <v>43.572654392438437</v>
      </c>
      <c r="Z278" s="19">
        <v>0</v>
      </c>
      <c r="AA278" s="19">
        <f>Z278-AC278-AD278</f>
        <v>0</v>
      </c>
      <c r="AB278" s="18">
        <f>AA278*hdgt_capex_adj</f>
        <v>0</v>
      </c>
      <c r="AC278" s="19">
        <v>0</v>
      </c>
      <c r="AD278" s="19">
        <v>0</v>
      </c>
      <c r="AE278" s="18">
        <f>AD278*fuel_adj</f>
        <v>0</v>
      </c>
      <c r="AF278" s="18">
        <f>AB278+AC278+AE278</f>
        <v>0</v>
      </c>
      <c r="AG278" s="19">
        <v>0</v>
      </c>
      <c r="AH278" s="19">
        <f>AG278-AJ278-AK278</f>
        <v>0</v>
      </c>
      <c r="AI278" s="18">
        <f>AH278*aero_capex_adj</f>
        <v>0</v>
      </c>
      <c r="AJ278" s="19">
        <v>0</v>
      </c>
      <c r="AK278" s="19">
        <v>0</v>
      </c>
      <c r="AL278" s="18">
        <f>AK278*fuel_adj</f>
        <v>0</v>
      </c>
      <c r="AM278" s="18">
        <f>AI278+AJ278+AL278</f>
        <v>0</v>
      </c>
      <c r="AN278" s="18">
        <f>IF(F278=0, 0, IF(F278=3, Z278, (Z278*F278*384+AG278*G278*32)/(F278*384+G278*32)))</f>
        <v>0</v>
      </c>
      <c r="AO278" s="18">
        <f>IF(F278=0, 0, IF(F278=3, AF278, (AF278*F278*384+AM278*G278*32)/(F278*384+G278*32)))</f>
        <v>0</v>
      </c>
      <c r="AP278" s="19">
        <v>81.684978275022701</v>
      </c>
      <c r="AQ278" s="19">
        <f>AP278-AS278</f>
        <v>66.392038186770606</v>
      </c>
      <c r="AR278" s="18">
        <f>AQ278*bess_capex_adj</f>
        <v>66.392038186770606</v>
      </c>
      <c r="AS278" s="19">
        <v>15.292940088252095</v>
      </c>
      <c r="AT278" s="18">
        <f>AR278+AS278</f>
        <v>81.684978275022701</v>
      </c>
      <c r="AU278" s="19">
        <v>5126.8451714819203</v>
      </c>
      <c r="AV278" s="19"/>
      <c r="AW278" s="19">
        <v>2974.2477234184898</v>
      </c>
      <c r="AX278" s="18">
        <f>AW278*solar_capex_adj</f>
        <v>3965.6636312246528</v>
      </c>
      <c r="AY278" s="19">
        <v>242.29390642235501</v>
      </c>
      <c r="AZ278" s="18">
        <f>AY278*wind_capex_adj</f>
        <v>403.82317737059168</v>
      </c>
      <c r="BA278" s="19">
        <v>0</v>
      </c>
      <c r="BB278" s="18">
        <f>BA278*hdgt_capex_adj</f>
        <v>0</v>
      </c>
      <c r="BC278" s="19">
        <v>0</v>
      </c>
      <c r="BD278" s="18">
        <f>BC278*aero_capex_adj</f>
        <v>0</v>
      </c>
      <c r="BE278" s="19">
        <v>1910.3035416410801</v>
      </c>
      <c r="BF278" s="18">
        <f>BE278*bess_capex_adj</f>
        <v>1910.3035416410801</v>
      </c>
      <c r="BG278" s="8">
        <v>3297297291.95402</v>
      </c>
      <c r="BH278" s="8">
        <v>884041093.96239996</v>
      </c>
      <c r="BI278" s="8">
        <v>2110704539.0416901</v>
      </c>
      <c r="BJ278" s="8">
        <v>0</v>
      </c>
      <c r="BK278" s="8">
        <f>SUM(BG278:BJ278)/1000000</f>
        <v>6292.0429249581102</v>
      </c>
      <c r="BL278" s="8">
        <v>8.2988832944126596</v>
      </c>
      <c r="BM278" s="10">
        <f>0.815*BJ278/(BK278*1000)</f>
        <v>0</v>
      </c>
      <c r="BN278" s="25">
        <v>3337.5507682418602</v>
      </c>
      <c r="BO278" s="8">
        <v>53</v>
      </c>
      <c r="BP278" s="8">
        <v>6080</v>
      </c>
      <c r="BQ278" s="25">
        <v>9223.8464000000004</v>
      </c>
      <c r="BR278" s="8">
        <v>1520</v>
      </c>
      <c r="BS278" s="8">
        <v>380</v>
      </c>
      <c r="BT278" s="8">
        <v>0.65097618573351201</v>
      </c>
    </row>
    <row r="279" spans="1:72" s="1" customFormat="1" x14ac:dyDescent="0.25">
      <c r="A279" s="1">
        <v>315</v>
      </c>
      <c r="B279" s="24">
        <v>206.02165236060799</v>
      </c>
      <c r="C279" s="24">
        <v>1603.6</v>
      </c>
      <c r="D279" s="1">
        <v>1000</v>
      </c>
      <c r="E279" s="1">
        <v>4000</v>
      </c>
      <c r="F279" s="1">
        <v>2</v>
      </c>
      <c r="G279" s="1">
        <v>11</v>
      </c>
      <c r="H279" s="2">
        <f>SUM(BG279:BI279)/(BK279*1000000)</f>
        <v>0.81016968950150958</v>
      </c>
      <c r="I279" s="3">
        <v>100</v>
      </c>
      <c r="J279" s="18">
        <v>73.388068248304904</v>
      </c>
      <c r="K279" s="18">
        <f>(P279*BG279+U279*BH279+AP279*BI279+AN279*BJ279)/(BK279*(1000000))</f>
        <v>104.83257247563179</v>
      </c>
      <c r="L279" s="18">
        <f>(T279*BG279+Y279*BH279+AT279*BI279+AO279*BJ279)/(BK279*(1000000))</f>
        <v>129.45443038764006</v>
      </c>
      <c r="M279" s="18">
        <f>L279/K279</f>
        <v>1.2348683937688507</v>
      </c>
      <c r="N279" s="18">
        <f>J279*M279</f>
        <v>90.624605959583064</v>
      </c>
      <c r="O279" s="3">
        <v>100</v>
      </c>
      <c r="P279" s="18">
        <v>71.016894869284897</v>
      </c>
      <c r="Q279" s="18">
        <f>P279-S279</f>
        <v>65.703473441539998</v>
      </c>
      <c r="R279" s="18">
        <f>Q279*solar_capex_adj</f>
        <v>87.604631255386664</v>
      </c>
      <c r="S279" s="18">
        <v>5.313421427744899</v>
      </c>
      <c r="T279" s="18">
        <f>R279+S279</f>
        <v>92.918052683131563</v>
      </c>
      <c r="U279" s="18">
        <v>33.889602816605503</v>
      </c>
      <c r="V279" s="18">
        <f>U279-X279</f>
        <v>28.089747531327699</v>
      </c>
      <c r="W279" s="18">
        <f>V279*wind_capex_adj</f>
        <v>46.816245885546167</v>
      </c>
      <c r="X279" s="18">
        <v>5.799855285277804</v>
      </c>
      <c r="Y279" s="18">
        <f>W279+X279</f>
        <v>52.616101170823967</v>
      </c>
      <c r="Z279" s="18">
        <v>157.02520442756199</v>
      </c>
      <c r="AA279" s="18">
        <f>Z279-AC279-AD279</f>
        <v>88.186002005604024</v>
      </c>
      <c r="AB279" s="18">
        <f>AA279*hdgt_capex_adj</f>
        <v>110.23250250700502</v>
      </c>
      <c r="AC279" s="18">
        <v>23.422671864777982</v>
      </c>
      <c r="AD279" s="18">
        <v>45.416530557179982</v>
      </c>
      <c r="AE279" s="18">
        <f>AD279*fuel_adj</f>
        <v>45.416530557179982</v>
      </c>
      <c r="AF279" s="18">
        <f>AB279+AC279+AE279</f>
        <v>179.07170492896299</v>
      </c>
      <c r="AG279" s="18">
        <v>833.21015350762798</v>
      </c>
      <c r="AH279" s="18">
        <f>AG279-AJ279-AK279</f>
        <v>710.40333237316202</v>
      </c>
      <c r="AI279" s="18">
        <f>AH279*aero_capex_adj</f>
        <v>852.4839988477944</v>
      </c>
      <c r="AJ279" s="18">
        <v>70.104677914593935</v>
      </c>
      <c r="AK279" s="18">
        <v>52.702143219872028</v>
      </c>
      <c r="AL279" s="18">
        <f>AK279*fuel_adj</f>
        <v>52.702143219872028</v>
      </c>
      <c r="AM279" s="18">
        <f>AI279+AJ279+AL279</f>
        <v>975.29081998226036</v>
      </c>
      <c r="AN279" s="18">
        <f>IF(F279=0, 0, IF(F279=3, Z279, (Z279*F279*384+AG279*G279*32)/(F279*384+G279*32)))</f>
        <v>369.54047413843989</v>
      </c>
      <c r="AO279" s="18">
        <f>IF(F279=0, 0, IF(F279=3, AF279, (AF279*F279*384+AM279*G279*32)/(F279*384+G279*32)))</f>
        <v>429.31199823142788</v>
      </c>
      <c r="AP279" s="18">
        <v>87.921602216909605</v>
      </c>
      <c r="AQ279" s="18">
        <f>AP279-AS279</f>
        <v>71.641062834332999</v>
      </c>
      <c r="AR279" s="18">
        <f>AQ279*bess_capex_adj</f>
        <v>71.641062834332999</v>
      </c>
      <c r="AS279" s="18">
        <v>16.280539382576606</v>
      </c>
      <c r="AT279" s="18">
        <f>AR279+AS279</f>
        <v>87.921602216909605</v>
      </c>
      <c r="AU279" s="18">
        <v>5573.4309289286703</v>
      </c>
      <c r="AV279" s="18"/>
      <c r="AW279" s="18">
        <v>247.49354367556799</v>
      </c>
      <c r="AX279" s="18">
        <f>AW279*solar_capex_adj</f>
        <v>329.99139156742399</v>
      </c>
      <c r="AY279" s="18">
        <v>1926.4025993902001</v>
      </c>
      <c r="AZ279" s="18">
        <f>AY279*wind_capex_adj</f>
        <v>3210.6709989836668</v>
      </c>
      <c r="BA279" s="18">
        <v>1550.5838715114401</v>
      </c>
      <c r="BB279" s="18">
        <f>BA279*hdgt_capex_adj</f>
        <v>1938.2298393893002</v>
      </c>
      <c r="BC279" s="18">
        <v>895.88415458581005</v>
      </c>
      <c r="BD279" s="18">
        <f>BC279*aero_capex_adj</f>
        <v>1075.060985502972</v>
      </c>
      <c r="BE279" s="18">
        <v>953.06675976564702</v>
      </c>
      <c r="BF279" s="18">
        <f>BE279*bess_capex_adj</f>
        <v>953.06675976564702</v>
      </c>
      <c r="BG279" s="1">
        <v>332143616.318479</v>
      </c>
      <c r="BH279" s="1">
        <v>5821604722.8336</v>
      </c>
      <c r="BI279" s="1">
        <v>943338216.12626803</v>
      </c>
      <c r="BJ279" s="1">
        <v>1662913537.59741</v>
      </c>
      <c r="BK279" s="1">
        <f>SUM(BG279:BJ279)/1000000</f>
        <v>8760.0000928757563</v>
      </c>
      <c r="BL279" s="1">
        <v>8.0549170101421392</v>
      </c>
      <c r="BM279" s="3">
        <f>0.815*BJ279/(BK279*1000)</f>
        <v>154.7117030562697</v>
      </c>
      <c r="BN279" s="24">
        <v>278.12923068682198</v>
      </c>
      <c r="BO279" s="1">
        <v>422</v>
      </c>
      <c r="BP279" s="1">
        <v>3040</v>
      </c>
      <c r="BQ279" s="24">
        <v>4611.9232000000002</v>
      </c>
      <c r="BR279" s="1">
        <v>760</v>
      </c>
      <c r="BS279" s="1">
        <v>190</v>
      </c>
      <c r="BT279" s="1">
        <v>0.58395231258251201</v>
      </c>
    </row>
    <row r="280" spans="1:72" s="1" customFormat="1" x14ac:dyDescent="0.25">
      <c r="A280" s="1">
        <v>138</v>
      </c>
      <c r="B280" s="24">
        <v>206.02165236060799</v>
      </c>
      <c r="C280" s="24">
        <v>1003.19999999999</v>
      </c>
      <c r="D280" s="1">
        <v>1000</v>
      </c>
      <c r="E280" s="1">
        <v>4000</v>
      </c>
      <c r="F280" s="1">
        <v>1</v>
      </c>
      <c r="G280" s="1">
        <v>22</v>
      </c>
      <c r="H280" s="2">
        <f>SUM(BG280:BI280)/(BK280*1000000)</f>
        <v>0.62721432436951685</v>
      </c>
      <c r="I280" s="3">
        <v>100</v>
      </c>
      <c r="J280" s="18">
        <v>76.763105563729397</v>
      </c>
      <c r="K280" s="18">
        <f>(P280*BG280+U280*BH280+AP280*BI280+AN280*BJ280)/(BK280*(1000000))</f>
        <v>92.015689609519086</v>
      </c>
      <c r="L280" s="18">
        <f>(T280*BG280+Y280*BH280+AT280*BI280+AO280*BJ280)/(BK280*(1000000))</f>
        <v>108.79623965225387</v>
      </c>
      <c r="M280" s="18">
        <f>L280/K280</f>
        <v>1.1823661824841536</v>
      </c>
      <c r="N280" s="18">
        <f>J280*M280</f>
        <v>90.762100081014822</v>
      </c>
      <c r="O280" s="3">
        <v>100</v>
      </c>
      <c r="P280" s="18">
        <v>64.356458090733994</v>
      </c>
      <c r="Q280" s="18">
        <f>P280-S280</f>
        <v>59.546696066786097</v>
      </c>
      <c r="R280" s="18">
        <f>Q280*solar_capex_adj</f>
        <v>79.395594755714797</v>
      </c>
      <c r="S280" s="18">
        <v>4.8097620239478971</v>
      </c>
      <c r="T280" s="18">
        <f>R280+S280</f>
        <v>84.205356779662694</v>
      </c>
      <c r="U280" s="18">
        <v>28.056306679209399</v>
      </c>
      <c r="V280" s="18">
        <f>U280-X280</f>
        <v>23.259523202082299</v>
      </c>
      <c r="W280" s="18">
        <f>V280*wind_capex_adj</f>
        <v>38.765872003470498</v>
      </c>
      <c r="X280" s="18">
        <v>4.7967834771271001</v>
      </c>
      <c r="Y280" s="18">
        <f>W280+X280</f>
        <v>43.562655480597599</v>
      </c>
      <c r="Z280" s="18">
        <v>91.3361373686256</v>
      </c>
      <c r="AA280" s="18">
        <f>Z280-AC280-AD280</f>
        <v>31.654978446659698</v>
      </c>
      <c r="AB280" s="18">
        <f>AA280*hdgt_capex_adj</f>
        <v>39.568723058324622</v>
      </c>
      <c r="AC280" s="18">
        <v>17.289119947344702</v>
      </c>
      <c r="AD280" s="18">
        <v>42.392038974621201</v>
      </c>
      <c r="AE280" s="18">
        <f>AD280*fuel_adj</f>
        <v>42.392038974621201</v>
      </c>
      <c r="AF280" s="18">
        <f>AB280+AC280+AE280</f>
        <v>99.249881980290525</v>
      </c>
      <c r="AG280" s="18">
        <v>221.94887733814801</v>
      </c>
      <c r="AH280" s="18">
        <f>AG280-AJ280-AK280</f>
        <v>147.46650757542099</v>
      </c>
      <c r="AI280" s="18">
        <f>AH280*aero_capex_adj</f>
        <v>176.95980909050519</v>
      </c>
      <c r="AJ280" s="18">
        <v>25.677855223701016</v>
      </c>
      <c r="AK280" s="18">
        <v>48.804514539026002</v>
      </c>
      <c r="AL280" s="18">
        <f>AK280*fuel_adj</f>
        <v>48.804514539026002</v>
      </c>
      <c r="AM280" s="18">
        <f>AI280+AJ280+AL280</f>
        <v>251.44217885323221</v>
      </c>
      <c r="AN280" s="18">
        <f>IF(F280=0, 0, IF(F280=3, Z280, (Z280*F280*384+AG280*G280*32)/(F280*384+G280*32)))</f>
        <v>175.85026323125774</v>
      </c>
      <c r="AO280" s="18">
        <f>IF(F280=0, 0, IF(F280=3, AF280, (AF280*F280*384+AM280*G280*32)/(F280*384+G280*32)))</f>
        <v>197.72725054513515</v>
      </c>
      <c r="AP280" s="18">
        <v>116.879215092534</v>
      </c>
      <c r="AQ280" s="18">
        <f>AP280-AS280</f>
        <v>95.864214985956295</v>
      </c>
      <c r="AR280" s="18">
        <f>AQ280*bess_capex_adj</f>
        <v>95.864214985956295</v>
      </c>
      <c r="AS280" s="18">
        <v>21.015000106577702</v>
      </c>
      <c r="AT280" s="18">
        <f>AR280+AS280</f>
        <v>116.879215092534</v>
      </c>
      <c r="AU280" s="18">
        <v>4978.7212459651801</v>
      </c>
      <c r="AV280" s="18"/>
      <c r="AW280" s="18">
        <v>247.79006426546999</v>
      </c>
      <c r="AX280" s="18">
        <f>AW280*solar_capex_adj</f>
        <v>330.38675235395999</v>
      </c>
      <c r="AY280" s="18">
        <v>1206.5867331071299</v>
      </c>
      <c r="AZ280" s="18">
        <f>AY280*wind_capex_adj</f>
        <v>2010.9778885118833</v>
      </c>
      <c r="BA280" s="18">
        <v>776.22080856073603</v>
      </c>
      <c r="BB280" s="18">
        <f>BA280*hdgt_capex_adj</f>
        <v>970.2760107009201</v>
      </c>
      <c r="BC280" s="18">
        <v>1793.91501646795</v>
      </c>
      <c r="BD280" s="18">
        <f>BC280*aero_capex_adj</f>
        <v>2152.6980197615399</v>
      </c>
      <c r="BE280" s="18">
        <v>954.20862356389</v>
      </c>
      <c r="BF280" s="18">
        <f>BE280*bess_capex_adj</f>
        <v>954.20862356389</v>
      </c>
      <c r="BG280" s="1">
        <v>366442090.70807898</v>
      </c>
      <c r="BH280" s="1">
        <v>4403525449.1711998</v>
      </c>
      <c r="BI280" s="1">
        <v>724429941.59768403</v>
      </c>
      <c r="BJ280" s="1">
        <v>3265602518.5230298</v>
      </c>
      <c r="BK280" s="1">
        <f>SUM(BG280:BJ280)/1000000</f>
        <v>8759.9999999999927</v>
      </c>
      <c r="BL280" s="1">
        <v>7.70214469491581E-3</v>
      </c>
      <c r="BM280" s="3">
        <f>0.815*BJ280/(BK280*1000)</f>
        <v>303.82032563884377</v>
      </c>
      <c r="BN280" s="24">
        <v>278.12923068682198</v>
      </c>
      <c r="BO280" s="1">
        <v>264</v>
      </c>
      <c r="BP280" s="1">
        <v>3040</v>
      </c>
      <c r="BQ280" s="24">
        <v>4611.9232000000002</v>
      </c>
      <c r="BR280" s="1">
        <v>760</v>
      </c>
      <c r="BS280" s="1">
        <v>190</v>
      </c>
      <c r="BT280" s="1">
        <v>0.44794047974027501</v>
      </c>
    </row>
    <row r="281" spans="1:72" s="1" customFormat="1" x14ac:dyDescent="0.25">
      <c r="A281" s="1">
        <v>219</v>
      </c>
      <c r="B281" s="24">
        <v>206.02165236060799</v>
      </c>
      <c r="C281" s="24">
        <v>600.4</v>
      </c>
      <c r="D281" s="1">
        <v>1000</v>
      </c>
      <c r="E281" s="1">
        <v>4000</v>
      </c>
      <c r="F281" s="1">
        <v>1</v>
      </c>
      <c r="G281" s="1">
        <v>21</v>
      </c>
      <c r="H281" s="2">
        <f>SUM(BG281:BI281)/(BK281*1000000)</f>
        <v>0.39181798222058511</v>
      </c>
      <c r="I281" s="3">
        <v>100</v>
      </c>
      <c r="J281" s="18">
        <v>79.792745877026505</v>
      </c>
      <c r="K281" s="18">
        <f>(P281*BG281+U281*BH281+AP281*BI281+AN281*BJ281)/(BK281*(1000000))</f>
        <v>85.59914019541165</v>
      </c>
      <c r="L281" s="18">
        <f>(T281*BG281+Y281*BH281+AT281*BI281+AO281*BJ281)/(BK281*(1000000))</f>
        <v>97.387335534049612</v>
      </c>
      <c r="M281" s="18">
        <f>L281/K281</f>
        <v>1.1377139456275736</v>
      </c>
      <c r="N281" s="18">
        <f>J281*M281</f>
        <v>90.781319744210123</v>
      </c>
      <c r="O281" s="3">
        <v>100</v>
      </c>
      <c r="P281" s="18">
        <v>66.929778102326907</v>
      </c>
      <c r="Q281" s="18">
        <f>P281-S281</f>
        <v>61.934363912399199</v>
      </c>
      <c r="R281" s="18">
        <f>Q281*solar_capex_adj</f>
        <v>82.579151883198932</v>
      </c>
      <c r="S281" s="18">
        <v>4.9954141899277076</v>
      </c>
      <c r="T281" s="18">
        <f>R281+S281</f>
        <v>87.574566073126647</v>
      </c>
      <c r="U281" s="18">
        <v>28.089862794050699</v>
      </c>
      <c r="V281" s="18">
        <f>U281-X281</f>
        <v>23.293079316923599</v>
      </c>
      <c r="W281" s="18">
        <f>V281*wind_capex_adj</f>
        <v>38.821798861539335</v>
      </c>
      <c r="X281" s="18">
        <v>4.7967834771271001</v>
      </c>
      <c r="Y281" s="18">
        <f>W281+X281</f>
        <v>43.618582338666435</v>
      </c>
      <c r="Z281" s="18">
        <v>74.425653762738804</v>
      </c>
      <c r="AA281" s="18">
        <f>Z281-AC281-AD281</f>
        <v>23.477446507496403</v>
      </c>
      <c r="AB281" s="18">
        <f>AA281*hdgt_capex_adj</f>
        <v>29.346808134370505</v>
      </c>
      <c r="AC281" s="18">
        <v>14.842487389331801</v>
      </c>
      <c r="AD281" s="18">
        <v>36.105719865910601</v>
      </c>
      <c r="AE281" s="18">
        <f>AD281*fuel_adj</f>
        <v>36.105719865910601</v>
      </c>
      <c r="AF281" s="18">
        <f>AB281+AC281+AE281</f>
        <v>80.2950153896129</v>
      </c>
      <c r="AG281" s="18">
        <v>124.93901715797401</v>
      </c>
      <c r="AH281" s="18">
        <f>AG281-AJ281-AK281</f>
        <v>64.429343150577083</v>
      </c>
      <c r="AI281" s="18">
        <f>AH281*aero_capex_adj</f>
        <v>77.315211780692493</v>
      </c>
      <c r="AJ281" s="18">
        <v>17.572039819355012</v>
      </c>
      <c r="AK281" s="18">
        <v>42.937634188041912</v>
      </c>
      <c r="AL281" s="18">
        <f>AK281*fuel_adj</f>
        <v>42.937634188041912</v>
      </c>
      <c r="AM281" s="18">
        <f>AI281+AJ281+AL281</f>
        <v>137.82488578808943</v>
      </c>
      <c r="AN281" s="18">
        <f>IF(F281=0, 0, IF(F281=3, Z281, (Z281*F281*384+AG281*G281*32)/(F281*384+G281*32)))</f>
        <v>106.57052137788848</v>
      </c>
      <c r="AO281" s="18">
        <f>IF(F281=0, 0, IF(F281=3, AF281, (AF281*F281*384+AM281*G281*32)/(F281*384+G281*32)))</f>
        <v>116.90493291591615</v>
      </c>
      <c r="AP281" s="18">
        <v>190.09868867194899</v>
      </c>
      <c r="AQ281" s="18">
        <f>AP281-AS281</f>
        <v>155.93694118666301</v>
      </c>
      <c r="AR281" s="18">
        <f>AQ281*bess_capex_adj</f>
        <v>155.93694118666301</v>
      </c>
      <c r="AS281" s="18">
        <v>34.161747485285986</v>
      </c>
      <c r="AT281" s="18">
        <f>AR281+AS281</f>
        <v>190.09868867194899</v>
      </c>
      <c r="AU281" s="18">
        <v>4419.0829501238004</v>
      </c>
      <c r="AV281" s="18"/>
      <c r="AW281" s="18">
        <v>248.14754673752199</v>
      </c>
      <c r="AX281" s="18">
        <f>AW281*solar_capex_adj</f>
        <v>330.8633956500293</v>
      </c>
      <c r="AY281" s="18">
        <v>723.16567387018199</v>
      </c>
      <c r="AZ281" s="18">
        <f>AY281*wind_capex_adj</f>
        <v>1205.27612311697</v>
      </c>
      <c r="BA281" s="18">
        <v>777.34064899632801</v>
      </c>
      <c r="BB281" s="18">
        <f>BA281*hdgt_capex_adj</f>
        <v>971.67581124541005</v>
      </c>
      <c r="BC281" s="18">
        <v>1714.8438365550001</v>
      </c>
      <c r="BD281" s="18">
        <f>BC281*aero_capex_adj</f>
        <v>2057.8126038659998</v>
      </c>
      <c r="BE281" s="18">
        <v>955.58524396477503</v>
      </c>
      <c r="BF281" s="18">
        <f>BE281*bess_capex_adj</f>
        <v>955.58524396477503</v>
      </c>
      <c r="BG281" s="1">
        <v>352687144.28561699</v>
      </c>
      <c r="BH281" s="1">
        <v>2635443261.2463999</v>
      </c>
      <c r="BI281" s="1">
        <v>444195118.72030598</v>
      </c>
      <c r="BJ281" s="1">
        <v>5327674475.7476702</v>
      </c>
      <c r="BK281" s="1">
        <f>SUM(BG281:BJ281)/1000000</f>
        <v>8759.9999999999927</v>
      </c>
      <c r="BL281" s="1">
        <v>2.5252392198472501E-3</v>
      </c>
      <c r="BM281" s="3">
        <f>0.815*BJ281/(BK281*1000)</f>
        <v>495.66834449022315</v>
      </c>
      <c r="BN281" s="24">
        <v>278.12923068682198</v>
      </c>
      <c r="BO281" s="1">
        <v>158</v>
      </c>
      <c r="BP281" s="1">
        <v>3040</v>
      </c>
      <c r="BQ281" s="24">
        <v>4611.9232000000002</v>
      </c>
      <c r="BR281" s="1">
        <v>760</v>
      </c>
      <c r="BS281" s="1">
        <v>190</v>
      </c>
      <c r="BT281" s="1">
        <v>0.27527488298837299</v>
      </c>
    </row>
    <row r="282" spans="1:72" s="1" customFormat="1" hidden="1" x14ac:dyDescent="0.25">
      <c r="A282" s="1">
        <v>656</v>
      </c>
      <c r="B282" s="25">
        <v>2884.3031330485201</v>
      </c>
      <c r="C282" s="25">
        <v>402.79999999999899</v>
      </c>
      <c r="D282" s="8">
        <v>2000</v>
      </c>
      <c r="E282" s="8">
        <v>8000</v>
      </c>
      <c r="F282" s="8">
        <v>0</v>
      </c>
      <c r="G282" s="8">
        <v>0</v>
      </c>
      <c r="H282" s="9">
        <f>SUM(BG282:BI282)/(BK282*1000000)</f>
        <v>1</v>
      </c>
      <c r="I282" s="10">
        <v>73.047945205479394</v>
      </c>
      <c r="J282" s="19">
        <v>73.740727927722801</v>
      </c>
      <c r="K282" s="18">
        <f>(P282*BG282+U282*BH282+AP282*BI282+AN282*BJ282)/(BK282*(1000000))</f>
        <v>73.784174904276341</v>
      </c>
      <c r="L282" s="18">
        <f>(T282*BG282+Y282*BH282+AT282*BI282+AO282*BJ282)/(BK282*(1000000))</f>
        <v>90.98854029036238</v>
      </c>
      <c r="M282" s="18">
        <f>L282/K282</f>
        <v>1.2331714816680686</v>
      </c>
      <c r="N282" s="18">
        <f>J282*M282</f>
        <v>90.934962717911844</v>
      </c>
      <c r="O282" s="10">
        <v>83.642765705415599</v>
      </c>
      <c r="P282" s="19">
        <v>101.20761531510099</v>
      </c>
      <c r="Q282" s="19">
        <f>P282-S282</f>
        <v>93.635052811412507</v>
      </c>
      <c r="R282" s="18">
        <f>Q282*solar_capex_adj</f>
        <v>124.84673708188333</v>
      </c>
      <c r="S282" s="19">
        <v>7.5725625036884878</v>
      </c>
      <c r="T282" s="18">
        <f>R282+S282</f>
        <v>132.41929958557182</v>
      </c>
      <c r="U282" s="19">
        <v>28.027484750510698</v>
      </c>
      <c r="V282" s="19">
        <f>U282-X282</f>
        <v>23.230701273383598</v>
      </c>
      <c r="W282" s="18">
        <f>V282*wind_capex_adj</f>
        <v>38.717835455639332</v>
      </c>
      <c r="X282" s="19">
        <v>4.7967834771271001</v>
      </c>
      <c r="Y282" s="18">
        <f>W282+X282</f>
        <v>43.514618932766432</v>
      </c>
      <c r="Z282" s="19">
        <v>0</v>
      </c>
      <c r="AA282" s="19">
        <f>Z282-AC282-AD282</f>
        <v>0</v>
      </c>
      <c r="AB282" s="18">
        <f>AA282*hdgt_capex_adj</f>
        <v>0</v>
      </c>
      <c r="AC282" s="19">
        <v>0</v>
      </c>
      <c r="AD282" s="19">
        <v>0</v>
      </c>
      <c r="AE282" s="18">
        <f>AD282*fuel_adj</f>
        <v>0</v>
      </c>
      <c r="AF282" s="18">
        <f>AB282+AC282+AE282</f>
        <v>0</v>
      </c>
      <c r="AG282" s="19">
        <v>0</v>
      </c>
      <c r="AH282" s="19">
        <f>AG282-AJ282-AK282</f>
        <v>0</v>
      </c>
      <c r="AI282" s="18">
        <f>AH282*aero_capex_adj</f>
        <v>0</v>
      </c>
      <c r="AJ282" s="19">
        <v>0</v>
      </c>
      <c r="AK282" s="19">
        <v>0</v>
      </c>
      <c r="AL282" s="18">
        <f>AK282*fuel_adj</f>
        <v>0</v>
      </c>
      <c r="AM282" s="18">
        <f>AI282+AJ282+AL282</f>
        <v>0</v>
      </c>
      <c r="AN282" s="18">
        <f>IF(F282=0, 0, IF(F282=3, Z282, (Z282*F282*384+AG282*G282*32)/(F282*384+G282*32)))</f>
        <v>0</v>
      </c>
      <c r="AO282" s="18">
        <f>IF(F282=0, 0, IF(F282=3, AF282, (AF282*F282*384+AM282*G282*32)/(F282*384+G282*32)))</f>
        <v>0</v>
      </c>
      <c r="AP282" s="19">
        <v>71.366026938108902</v>
      </c>
      <c r="AQ282" s="19">
        <f>AP282-AS282</f>
        <v>58.115813962066298</v>
      </c>
      <c r="AR282" s="18">
        <f>AQ282*bess_capex_adj</f>
        <v>58.115813962066298</v>
      </c>
      <c r="AS282" s="19">
        <v>13.250212976042604</v>
      </c>
      <c r="AT282" s="18">
        <f>AR282+AS282</f>
        <v>71.366026938108902</v>
      </c>
      <c r="AU282" s="19">
        <v>5856.0691736867702</v>
      </c>
      <c r="AV282" s="19"/>
      <c r="AW282" s="19">
        <v>3464.7622292307501</v>
      </c>
      <c r="AX282" s="18">
        <f>AW282*solar_capex_adj</f>
        <v>4619.6829723076662</v>
      </c>
      <c r="AY282" s="19">
        <v>483.86253509321</v>
      </c>
      <c r="AZ282" s="18">
        <f>AY282*wind_capex_adj</f>
        <v>806.43755848868341</v>
      </c>
      <c r="BA282" s="19">
        <v>0</v>
      </c>
      <c r="BB282" s="18">
        <f>BA282*hdgt_capex_adj</f>
        <v>0</v>
      </c>
      <c r="BC282" s="19">
        <v>0</v>
      </c>
      <c r="BD282" s="18">
        <f>BC282*aero_capex_adj</f>
        <v>0</v>
      </c>
      <c r="BE282" s="19">
        <v>1907.4444093627999</v>
      </c>
      <c r="BF282" s="18">
        <f>BE282*bess_capex_adj</f>
        <v>1907.4444093627999</v>
      </c>
      <c r="BG282" s="8">
        <v>3161498323.7274399</v>
      </c>
      <c r="BH282" s="8">
        <v>1768082187.9247999</v>
      </c>
      <c r="BI282" s="8">
        <v>2397525764.14217</v>
      </c>
      <c r="BJ282" s="8">
        <v>0</v>
      </c>
      <c r="BK282" s="8">
        <f>SUM(BG282:BJ282)/1000000</f>
        <v>7327.1062757944101</v>
      </c>
      <c r="BL282" s="8">
        <v>16.307341629957001</v>
      </c>
      <c r="BM282" s="10">
        <f>0.815*BJ282/(BK282*1000)</f>
        <v>0</v>
      </c>
      <c r="BN282" s="25">
        <v>3893.8092296155</v>
      </c>
      <c r="BO282" s="8">
        <v>106</v>
      </c>
      <c r="BP282" s="8">
        <v>6080</v>
      </c>
      <c r="BQ282" s="25">
        <v>9223.8464000000004</v>
      </c>
      <c r="BR282" s="8">
        <v>1520</v>
      </c>
      <c r="BS282" s="8">
        <v>380</v>
      </c>
      <c r="BT282" s="8">
        <v>0.73993942842183202</v>
      </c>
    </row>
    <row r="283" spans="1:72" s="1" customFormat="1" x14ac:dyDescent="0.25">
      <c r="A283" s="1">
        <v>392</v>
      </c>
      <c r="B283" s="24">
        <v>824.08660944243502</v>
      </c>
      <c r="C283" s="24">
        <v>201.39999999999901</v>
      </c>
      <c r="D283" s="1">
        <v>1000</v>
      </c>
      <c r="E283" s="1">
        <v>4000</v>
      </c>
      <c r="F283" s="1">
        <v>2</v>
      </c>
      <c r="G283" s="1">
        <v>8</v>
      </c>
      <c r="H283" s="2">
        <f>SUM(BG283:BI283)/(BK283*1000000)</f>
        <v>0.32538782482427209</v>
      </c>
      <c r="I283" s="3">
        <v>100</v>
      </c>
      <c r="J283" s="18">
        <v>79.554795823962294</v>
      </c>
      <c r="K283" s="18">
        <f>(P283*BG283+U283*BH283+AP283*BI283+AN283*BJ283)/(BK283*(1000000))</f>
        <v>124.69612726465341</v>
      </c>
      <c r="L283" s="18">
        <f>(T283*BG283+Y283*BH283+AT283*BI283+AO283*BJ283)/(BK283*(1000000))</f>
        <v>142.81345967139467</v>
      </c>
      <c r="M283" s="18">
        <f>L283/K283</f>
        <v>1.1452918611360661</v>
      </c>
      <c r="N283" s="18">
        <f>J283*M283</f>
        <v>91.113460171525517</v>
      </c>
      <c r="O283" s="3">
        <v>100</v>
      </c>
      <c r="P283" s="18">
        <v>96.079797491876107</v>
      </c>
      <c r="Q283" s="18">
        <f>P283-S283</f>
        <v>88.909115881549695</v>
      </c>
      <c r="R283" s="18">
        <f>Q283*solar_capex_adj</f>
        <v>118.54548784206625</v>
      </c>
      <c r="S283" s="18">
        <v>7.1706816103264117</v>
      </c>
      <c r="T283" s="18">
        <f>R283+S283</f>
        <v>125.71616945239266</v>
      </c>
      <c r="U283" s="18">
        <v>28.091239820933399</v>
      </c>
      <c r="V283" s="18">
        <f>U283-X283</f>
        <v>23.294456343806299</v>
      </c>
      <c r="W283" s="18">
        <f>V283*wind_capex_adj</f>
        <v>38.824093906343833</v>
      </c>
      <c r="X283" s="18">
        <v>4.7967834771271001</v>
      </c>
      <c r="Y283" s="18">
        <f>W283+X283</f>
        <v>43.620877383470933</v>
      </c>
      <c r="Z283" s="18">
        <v>72.942354765678701</v>
      </c>
      <c r="AA283" s="18">
        <f>Z283-AC283-AD283</f>
        <v>23.989828713598101</v>
      </c>
      <c r="AB283" s="18">
        <f>AA283*hdgt_capex_adj</f>
        <v>29.987285891997626</v>
      </c>
      <c r="AC283" s="18">
        <v>14.154134073492898</v>
      </c>
      <c r="AD283" s="18">
        <v>34.798391978587702</v>
      </c>
      <c r="AE283" s="18">
        <f>AD283*fuel_adj</f>
        <v>34.798391978587702</v>
      </c>
      <c r="AF283" s="18">
        <f>AB283+AC283+AE283</f>
        <v>78.93981194407823</v>
      </c>
      <c r="AG283" s="18">
        <v>379.69981405054102</v>
      </c>
      <c r="AH283" s="18">
        <f>AG283-AJ283-AK283</f>
        <v>302.02312761808798</v>
      </c>
      <c r="AI283" s="18">
        <f>AH283*aero_capex_adj</f>
        <v>362.42775314170558</v>
      </c>
      <c r="AJ283" s="18">
        <v>35.329431161573041</v>
      </c>
      <c r="AK283" s="18">
        <v>42.347255270879998</v>
      </c>
      <c r="AL283" s="18">
        <f>AK283*fuel_adj</f>
        <v>42.347255270879998</v>
      </c>
      <c r="AM283" s="18">
        <f>AI283+AJ283+AL283</f>
        <v>440.10443957415862</v>
      </c>
      <c r="AN283" s="18">
        <f>IF(F283=0, 0, IF(F283=3, Z283, (Z283*F283*384+AG283*G283*32)/(F283*384+G283*32)))</f>
        <v>149.63171958689429</v>
      </c>
      <c r="AO283" s="18">
        <f>IF(F283=0, 0, IF(F283=3, AF283, (AF283*F283*384+AM283*G283*32)/(F283*384+G283*32)))</f>
        <v>169.23096885159833</v>
      </c>
      <c r="AP283" s="18">
        <v>90.2921905758799</v>
      </c>
      <c r="AQ283" s="18">
        <f>AP283-AS283</f>
        <v>74.133149156338803</v>
      </c>
      <c r="AR283" s="18">
        <f>AQ283*bess_capex_adj</f>
        <v>74.133149156338803</v>
      </c>
      <c r="AS283" s="18">
        <v>16.159041419541097</v>
      </c>
      <c r="AT283" s="18">
        <f>AR283+AS283</f>
        <v>90.2921905758799</v>
      </c>
      <c r="AU283" s="18">
        <v>4398.9715025041296</v>
      </c>
      <c r="AV283" s="18"/>
      <c r="AW283" s="18">
        <v>992.64886632658397</v>
      </c>
      <c r="AX283" s="18">
        <f>AW283*solar_capex_adj</f>
        <v>1323.5318217687786</v>
      </c>
      <c r="AY283" s="18">
        <v>242.59523135976701</v>
      </c>
      <c r="AZ283" s="18">
        <f>AY283*wind_capex_adj</f>
        <v>404.32538559961171</v>
      </c>
      <c r="BA283" s="18">
        <v>1554.7732067485699</v>
      </c>
      <c r="BB283" s="18">
        <f>BA283*hdgt_capex_adj</f>
        <v>1943.4665084357125</v>
      </c>
      <c r="BC283" s="18">
        <v>653.31246236490097</v>
      </c>
      <c r="BD283" s="18">
        <f>BC283*aero_capex_adj</f>
        <v>783.97495483788111</v>
      </c>
      <c r="BE283" s="18">
        <v>955.64173570430796</v>
      </c>
      <c r="BF283" s="18">
        <f>BE283*bess_capex_adj</f>
        <v>955.64173570430796</v>
      </c>
      <c r="BG283" s="1">
        <v>983764769.20308101</v>
      </c>
      <c r="BH283" s="1">
        <v>884041093.96239996</v>
      </c>
      <c r="BI283" s="1">
        <v>982591482.29513896</v>
      </c>
      <c r="BJ283" s="1">
        <v>5909602654.5393696</v>
      </c>
      <c r="BK283" s="1">
        <f>SUM(BG283:BJ283)/1000000</f>
        <v>8759.9999999999891</v>
      </c>
      <c r="BL283" s="1">
        <v>1.29779495116E-18</v>
      </c>
      <c r="BM283" s="3">
        <f>0.815*BJ283/(BK283*1000)</f>
        <v>549.80892276821828</v>
      </c>
      <c r="BN283" s="24">
        <v>1112.51692274728</v>
      </c>
      <c r="BO283" s="1">
        <v>53</v>
      </c>
      <c r="BP283" s="1">
        <v>3040</v>
      </c>
      <c r="BQ283" s="24">
        <v>4611.9232000000002</v>
      </c>
      <c r="BR283" s="1">
        <v>760</v>
      </c>
      <c r="BS283" s="1">
        <v>190</v>
      </c>
      <c r="BT283" s="1">
        <v>0.60665918073260705</v>
      </c>
    </row>
    <row r="284" spans="1:72" s="1" customFormat="1" x14ac:dyDescent="0.25">
      <c r="A284" s="1">
        <v>153</v>
      </c>
      <c r="B284" s="24">
        <v>206.02165236060799</v>
      </c>
      <c r="C284" s="24">
        <v>1200.8</v>
      </c>
      <c r="D284" s="1">
        <v>1000</v>
      </c>
      <c r="E284" s="1">
        <v>4000</v>
      </c>
      <c r="F284" s="1">
        <v>1</v>
      </c>
      <c r="G284" s="1">
        <v>23</v>
      </c>
      <c r="H284" s="2">
        <f>SUM(BG284:BI284)/(BK284*1000000)</f>
        <v>0.72345485854779312</v>
      </c>
      <c r="I284" s="3">
        <v>100</v>
      </c>
      <c r="J284" s="18">
        <v>75.778878423044603</v>
      </c>
      <c r="K284" s="18">
        <f>(P284*BG284+U284*BH284+AP284*BI284+AN284*BJ284)/(BK284*(1000000))</f>
        <v>94.135839366662481</v>
      </c>
      <c r="L284" s="18">
        <f>(T284*BG284+Y284*BH284+AT284*BI284+AO284*BJ284)/(BK284*(1000000))</f>
        <v>113.19009444008728</v>
      </c>
      <c r="M284" s="18">
        <f>L284/K284</f>
        <v>1.2024123352128171</v>
      </c>
      <c r="N284" s="18">
        <f>J284*M284</f>
        <v>91.117458164461226</v>
      </c>
      <c r="O284" s="3">
        <v>99.999999999999901</v>
      </c>
      <c r="P284" s="18">
        <v>65.940380469260106</v>
      </c>
      <c r="Q284" s="18">
        <f>P284-S284</f>
        <v>61.009181717326001</v>
      </c>
      <c r="R284" s="18">
        <f>Q284*solar_capex_adj</f>
        <v>81.345575623101325</v>
      </c>
      <c r="S284" s="18">
        <v>4.9311987519341045</v>
      </c>
      <c r="T284" s="18">
        <f>R284+S284</f>
        <v>86.27677437503543</v>
      </c>
      <c r="U284" s="18">
        <v>28.6983440802532</v>
      </c>
      <c r="V284" s="18">
        <f>U284-X284</f>
        <v>23.789061750776199</v>
      </c>
      <c r="W284" s="18">
        <f>V284*wind_capex_adj</f>
        <v>39.648436251293667</v>
      </c>
      <c r="X284" s="18">
        <v>4.9092823294770014</v>
      </c>
      <c r="Y284" s="18">
        <f>W284+X284</f>
        <v>44.557718580770668</v>
      </c>
      <c r="Z284" s="18">
        <v>105.92757440612699</v>
      </c>
      <c r="AA284" s="18">
        <f>Z284-AC284-AD284</f>
        <v>41.556675381517614</v>
      </c>
      <c r="AB284" s="18">
        <f>AA284*hdgt_capex_adj</f>
        <v>51.945844226897016</v>
      </c>
      <c r="AC284" s="18">
        <v>19.209596042409586</v>
      </c>
      <c r="AD284" s="18">
        <v>45.161302982199793</v>
      </c>
      <c r="AE284" s="18">
        <f>AD284*fuel_adj</f>
        <v>45.161302982199793</v>
      </c>
      <c r="AF284" s="18">
        <f>AB284+AC284+AE284</f>
        <v>116.31674325150641</v>
      </c>
      <c r="AG284" s="18">
        <v>302.076772760224</v>
      </c>
      <c r="AH284" s="18">
        <f>AG284-AJ284-AK284</f>
        <v>217.76537786619801</v>
      </c>
      <c r="AI284" s="18">
        <f>AH284*aero_capex_adj</f>
        <v>261.31845343943758</v>
      </c>
      <c r="AJ284" s="18">
        <v>32.111972749140989</v>
      </c>
      <c r="AK284" s="18">
        <v>52.199422144885006</v>
      </c>
      <c r="AL284" s="18">
        <f>AK284*fuel_adj</f>
        <v>52.199422144885006</v>
      </c>
      <c r="AM284" s="18">
        <f>AI284+AJ284+AL284</f>
        <v>345.62984833346354</v>
      </c>
      <c r="AN284" s="18">
        <f>IF(F284=0, 0, IF(F284=3, Z284, (Z284*F284*384+AG284*G284*32)/(F284*384+G284*32)))</f>
        <v>234.82561903881933</v>
      </c>
      <c r="AO284" s="18">
        <f>IF(F284=0, 0, IF(F284=3, AF284, (AF284*F284*384+AM284*G284*32)/(F284*384+G284*32)))</f>
        <v>267.00821230536394</v>
      </c>
      <c r="AP284" s="18">
        <v>101.693304001428</v>
      </c>
      <c r="AQ284" s="18">
        <f>AP284-AS284</f>
        <v>83.311747129244395</v>
      </c>
      <c r="AR284" s="18">
        <f>AQ284*bess_capex_adj</f>
        <v>83.311747129244395</v>
      </c>
      <c r="AS284" s="18">
        <v>18.381556872183609</v>
      </c>
      <c r="AT284" s="18">
        <f>AR284+AS284</f>
        <v>101.693304001428</v>
      </c>
      <c r="AU284" s="18">
        <v>5294.3704363383904</v>
      </c>
      <c r="AV284" s="18"/>
      <c r="AW284" s="18">
        <v>247.62386646771799</v>
      </c>
      <c r="AX284" s="18">
        <f>AW284*solar_capex_adj</f>
        <v>330.16515529029061</v>
      </c>
      <c r="AY284" s="18">
        <v>1443.2790701725601</v>
      </c>
      <c r="AZ284" s="18">
        <f>AY284*wind_capex_adj</f>
        <v>2405.4651169542667</v>
      </c>
      <c r="BA284" s="18">
        <v>775.70018159639505</v>
      </c>
      <c r="BB284" s="18">
        <f>BA284*hdgt_capex_adj</f>
        <v>969.62522699549379</v>
      </c>
      <c r="BC284" s="18">
        <v>1874.1987015223699</v>
      </c>
      <c r="BD284" s="18">
        <f>BC284*aero_capex_adj</f>
        <v>2249.0384418268436</v>
      </c>
      <c r="BE284" s="18">
        <v>953.56861657933598</v>
      </c>
      <c r="BF284" s="18">
        <f>BE284*bess_capex_adj</f>
        <v>953.56861657933598</v>
      </c>
      <c r="BG284" s="1">
        <v>357691776.64358902</v>
      </c>
      <c r="BH284" s="1">
        <v>5150117462.6433601</v>
      </c>
      <c r="BI284" s="1">
        <v>829655371.19514096</v>
      </c>
      <c r="BJ284" s="1">
        <v>2422535458.08255</v>
      </c>
      <c r="BK284" s="1">
        <f>SUM(BG284:BJ284)/1000000</f>
        <v>8760.0000685646392</v>
      </c>
      <c r="BL284" s="1">
        <v>0.43237647998425599</v>
      </c>
      <c r="BM284" s="3">
        <f>0.815*BJ284/(BK284*1000)</f>
        <v>225.38429028354861</v>
      </c>
      <c r="BN284" s="24">
        <v>278.12923068682198</v>
      </c>
      <c r="BO284" s="1">
        <v>316</v>
      </c>
      <c r="BP284" s="1">
        <v>3040</v>
      </c>
      <c r="BQ284" s="24">
        <v>4611.9232000000002</v>
      </c>
      <c r="BR284" s="1">
        <v>760</v>
      </c>
      <c r="BS284" s="1">
        <v>190</v>
      </c>
      <c r="BT284" s="1">
        <v>0.51388315896223502</v>
      </c>
    </row>
    <row r="285" spans="1:72" s="1" customFormat="1" x14ac:dyDescent="0.25">
      <c r="A285" s="1">
        <v>276</v>
      </c>
      <c r="B285" s="24">
        <v>824.08660944243502</v>
      </c>
      <c r="C285" s="24">
        <v>1003.19999999999</v>
      </c>
      <c r="D285" s="1">
        <v>1000</v>
      </c>
      <c r="E285" s="1">
        <v>4000</v>
      </c>
      <c r="F285" s="1">
        <v>2</v>
      </c>
      <c r="G285" s="1">
        <v>11</v>
      </c>
      <c r="H285" s="2">
        <f>SUM(BG285:BI285)/(BK285*1000000)</f>
        <v>0.74450974281183202</v>
      </c>
      <c r="I285" s="3">
        <v>100</v>
      </c>
      <c r="J285" s="18">
        <v>75.559884924313096</v>
      </c>
      <c r="K285" s="18">
        <f>(P285*BG285+U285*BH285+AP285*BI285+AN285*BJ285)/(BK285*(1000000))</f>
        <v>121.97698826597372</v>
      </c>
      <c r="L285" s="18">
        <f>(T285*BG285+Y285*BH285+AT285*BI285+AO285*BJ285)/(BK285*(1000000))</f>
        <v>147.11571013561272</v>
      </c>
      <c r="M285" s="18">
        <f>L285/K285</f>
        <v>1.2060939708957514</v>
      </c>
      <c r="N285" s="18">
        <f>J285*M285</f>
        <v>91.132321648790807</v>
      </c>
      <c r="O285" s="3">
        <v>100</v>
      </c>
      <c r="P285" s="18">
        <v>74.557466805075194</v>
      </c>
      <c r="Q285" s="18">
        <f>P285-S285</f>
        <v>68.978949905398906</v>
      </c>
      <c r="R285" s="18">
        <f>Q285*solar_capex_adj</f>
        <v>91.971933207198532</v>
      </c>
      <c r="S285" s="18">
        <v>5.5785168996762877</v>
      </c>
      <c r="T285" s="18">
        <f>R285+S285</f>
        <v>97.55045010687482</v>
      </c>
      <c r="U285" s="18">
        <v>28.0276041667695</v>
      </c>
      <c r="V285" s="18">
        <f>U285-X285</f>
        <v>23.2308206896423</v>
      </c>
      <c r="W285" s="18">
        <f>V285*wind_capex_adj</f>
        <v>38.718034482737167</v>
      </c>
      <c r="X285" s="18">
        <v>4.7967834771271995</v>
      </c>
      <c r="Y285" s="18">
        <f>W285+X285</f>
        <v>43.514817959864367</v>
      </c>
      <c r="Z285" s="18">
        <v>123.911966956265</v>
      </c>
      <c r="AA285" s="18">
        <f>Z285-AC285-AD285</f>
        <v>63.599142730488992</v>
      </c>
      <c r="AB285" s="18">
        <f>AA285*hdgt_capex_adj</f>
        <v>79.498928413111244</v>
      </c>
      <c r="AC285" s="18">
        <v>19.39499900803601</v>
      </c>
      <c r="AD285" s="18">
        <v>40.917825217740003</v>
      </c>
      <c r="AE285" s="18">
        <f>AD285*fuel_adj</f>
        <v>40.917825217740003</v>
      </c>
      <c r="AF285" s="18">
        <f>AB285+AC285+AE285</f>
        <v>139.81175263888724</v>
      </c>
      <c r="AG285" s="18">
        <v>817.66043520109997</v>
      </c>
      <c r="AH285" s="18">
        <f>AG285-AJ285-AK285</f>
        <v>702.15234199461008</v>
      </c>
      <c r="AI285" s="18">
        <f>AH285*aero_capex_adj</f>
        <v>842.5828103935321</v>
      </c>
      <c r="AJ285" s="18">
        <v>67.837928820483967</v>
      </c>
      <c r="AK285" s="18">
        <v>47.670164386005922</v>
      </c>
      <c r="AL285" s="18">
        <f>AK285*fuel_adj</f>
        <v>47.670164386005922</v>
      </c>
      <c r="AM285" s="18">
        <f>AI285+AJ285+AL285</f>
        <v>958.09090360002199</v>
      </c>
      <c r="AN285" s="18">
        <f>IF(F285=0, 0, IF(F285=3, Z285, (Z285*F285*384+AG285*G285*32)/(F285*384+G285*32)))</f>
        <v>341.94719983321312</v>
      </c>
      <c r="AO285" s="18">
        <f>IF(F285=0, 0, IF(F285=3, AF285, (AF285*F285*384+AM285*G285*32)/(F285*384+G285*32)))</f>
        <v>396.9852000838153</v>
      </c>
      <c r="AP285" s="18">
        <v>99.836464867106997</v>
      </c>
      <c r="AQ285" s="18">
        <f>AP285-AS285</f>
        <v>81.834258551885</v>
      </c>
      <c r="AR285" s="18">
        <f>AQ285*bess_capex_adj</f>
        <v>81.834258551885</v>
      </c>
      <c r="AS285" s="18">
        <v>18.002206315221997</v>
      </c>
      <c r="AT285" s="18">
        <f>AR285+AS285</f>
        <v>99.836464867106997</v>
      </c>
      <c r="AU285" s="18">
        <v>5594.4426045324299</v>
      </c>
      <c r="AV285" s="18"/>
      <c r="AW285" s="18">
        <v>989.93715419080604</v>
      </c>
      <c r="AX285" s="18">
        <f>AW285*solar_capex_adj</f>
        <v>1319.9162055877414</v>
      </c>
      <c r="AY285" s="18">
        <v>1205.09779154904</v>
      </c>
      <c r="AZ285" s="18">
        <f>AY285*wind_capex_adj</f>
        <v>2008.4963192484001</v>
      </c>
      <c r="BA285" s="18">
        <v>1550.52588675844</v>
      </c>
      <c r="BB285" s="18">
        <f>BA285*hdgt_capex_adj</f>
        <v>1938.15735844805</v>
      </c>
      <c r="BC285" s="18">
        <v>895.85065261124805</v>
      </c>
      <c r="BD285" s="18">
        <f>BC285*aero_capex_adj</f>
        <v>1075.0207831334976</v>
      </c>
      <c r="BE285" s="18">
        <v>953.03111942288797</v>
      </c>
      <c r="BF285" s="18">
        <f>BE285*bess_capex_adj</f>
        <v>953.03111942288797</v>
      </c>
      <c r="BG285" s="1">
        <v>1254148235.30918</v>
      </c>
      <c r="BH285" s="1">
        <v>4403525449.1711998</v>
      </c>
      <c r="BI285" s="1">
        <v>864231662.55126297</v>
      </c>
      <c r="BJ285" s="1">
        <v>2238094652.9683499</v>
      </c>
      <c r="BK285" s="1">
        <f>SUM(BG285:BJ285)/1000000</f>
        <v>8759.9999999999927</v>
      </c>
      <c r="BL285" s="1">
        <v>1.2640714443256</v>
      </c>
      <c r="BM285" s="3">
        <f>0.815*BJ285/(BK285*1000)</f>
        <v>208.22455960835694</v>
      </c>
      <c r="BN285" s="24">
        <v>1112.51692274728</v>
      </c>
      <c r="BO285" s="1">
        <v>264</v>
      </c>
      <c r="BP285" s="1">
        <v>3040</v>
      </c>
      <c r="BQ285" s="24">
        <v>4611.9232000000002</v>
      </c>
      <c r="BR285" s="1">
        <v>760</v>
      </c>
      <c r="BS285" s="1">
        <v>190</v>
      </c>
      <c r="BT285" s="1">
        <v>0.53450942929354295</v>
      </c>
    </row>
    <row r="286" spans="1:72" s="1" customFormat="1" hidden="1" x14ac:dyDescent="0.25">
      <c r="A286" s="1">
        <v>1176</v>
      </c>
      <c r="B286" s="22">
        <v>1854.19487124548</v>
      </c>
      <c r="C286" s="22">
        <v>600.4</v>
      </c>
      <c r="D286" s="11">
        <v>3000</v>
      </c>
      <c r="E286" s="11">
        <v>12000</v>
      </c>
      <c r="F286" s="11">
        <v>0</v>
      </c>
      <c r="G286" s="11">
        <v>0</v>
      </c>
      <c r="H286" s="12">
        <f>SUM(BG286:BI286)/(BK286*1000000)</f>
        <v>1</v>
      </c>
      <c r="I286" s="13">
        <v>63.253424657534197</v>
      </c>
      <c r="J286" s="20">
        <v>76.4585406050128</v>
      </c>
      <c r="K286" s="18">
        <f>(P286*BG286+U286*BH286+AP286*BI286+AN286*BJ286)/(BK286*(1000000))</f>
        <v>77.795167789198175</v>
      </c>
      <c r="L286" s="18">
        <f>(T286*BG286+Y286*BH286+AT286*BI286+AO286*BJ286)/(BK286*(1000000))</f>
        <v>92.73162873533046</v>
      </c>
      <c r="M286" s="18">
        <f>L286/K286</f>
        <v>1.1919972842864182</v>
      </c>
      <c r="N286" s="18">
        <f>J286*M286</f>
        <v>91.138372761678085</v>
      </c>
      <c r="O286" s="13">
        <v>79.858403080846998</v>
      </c>
      <c r="P286" s="20">
        <v>76.761519284260203</v>
      </c>
      <c r="Q286" s="20">
        <f>P286-S286</f>
        <v>71.021069649884893</v>
      </c>
      <c r="R286" s="18">
        <f>Q286*solar_capex_adj</f>
        <v>94.694759533179848</v>
      </c>
      <c r="S286" s="20">
        <v>5.7404496343753095</v>
      </c>
      <c r="T286" s="18">
        <f>R286+S286</f>
        <v>100.43520916755516</v>
      </c>
      <c r="U286" s="20">
        <v>28.044806174628398</v>
      </c>
      <c r="V286" s="20">
        <f>U286-X286</f>
        <v>23.247308536201601</v>
      </c>
      <c r="W286" s="18">
        <f>V286*wind_capex_adj</f>
        <v>38.745514227002673</v>
      </c>
      <c r="X286" s="20">
        <v>4.7974976384267976</v>
      </c>
      <c r="Y286" s="18">
        <f>W286+X286</f>
        <v>43.54301186542947</v>
      </c>
      <c r="Z286" s="20">
        <v>0</v>
      </c>
      <c r="AA286" s="20">
        <f>Z286-AC286-AD286</f>
        <v>0</v>
      </c>
      <c r="AB286" s="18">
        <f>AA286*hdgt_capex_adj</f>
        <v>0</v>
      </c>
      <c r="AC286" s="20">
        <v>0</v>
      </c>
      <c r="AD286" s="20">
        <v>0</v>
      </c>
      <c r="AE286" s="18">
        <f>AD286*fuel_adj</f>
        <v>0</v>
      </c>
      <c r="AF286" s="18">
        <f>AB286+AC286+AE286</f>
        <v>0</v>
      </c>
      <c r="AG286" s="20">
        <v>0</v>
      </c>
      <c r="AH286" s="20">
        <f>AG286-AJ286-AK286</f>
        <v>0</v>
      </c>
      <c r="AI286" s="18">
        <f>AH286*aero_capex_adj</f>
        <v>0</v>
      </c>
      <c r="AJ286" s="20">
        <v>0</v>
      </c>
      <c r="AK286" s="20">
        <v>0</v>
      </c>
      <c r="AL286" s="18">
        <f>AK286*fuel_adj</f>
        <v>0</v>
      </c>
      <c r="AM286" s="18">
        <f>AI286+AJ286+AL286</f>
        <v>0</v>
      </c>
      <c r="AN286" s="18">
        <f>IF(F286=0, 0, IF(F286=3, Z286, (Z286*F286*384+AG286*G286*32)/(F286*384+G286*32)))</f>
        <v>0</v>
      </c>
      <c r="AO286" s="18">
        <f>IF(F286=0, 0, IF(F286=3, AF286, (AF286*F286*384+AM286*G286*32)/(F286*384+G286*32)))</f>
        <v>0</v>
      </c>
      <c r="AP286" s="20">
        <v>157.87205708015301</v>
      </c>
      <c r="AQ286" s="20">
        <f>AP286-AS286</f>
        <v>128.573226696191</v>
      </c>
      <c r="AR286" s="18">
        <f>AQ286*bess_capex_adj</f>
        <v>128.573226696191</v>
      </c>
      <c r="AS286" s="20">
        <v>29.298830383962013</v>
      </c>
      <c r="AT286" s="18">
        <f>AR286+AS286</f>
        <v>157.87205708015301</v>
      </c>
      <c r="AU286" s="20">
        <v>5816.0981756839401</v>
      </c>
      <c r="AV286" s="20"/>
      <c r="AW286" s="20">
        <v>2228.6076401714199</v>
      </c>
      <c r="AX286" s="18">
        <f>AW286*solar_capex_adj</f>
        <v>2971.4768535618932</v>
      </c>
      <c r="AY286" s="20">
        <v>721.63721726839697</v>
      </c>
      <c r="AZ286" s="18">
        <f>AY286*wind_capex_adj</f>
        <v>1202.7286954473284</v>
      </c>
      <c r="BA286" s="20">
        <v>0</v>
      </c>
      <c r="BB286" s="18">
        <f>BA286*hdgt_capex_adj</f>
        <v>0</v>
      </c>
      <c r="BC286" s="20">
        <v>0</v>
      </c>
      <c r="BD286" s="18">
        <f>BC286*aero_capex_adj</f>
        <v>0</v>
      </c>
      <c r="BE286" s="20">
        <v>2865.8533182441101</v>
      </c>
      <c r="BF286" s="18">
        <f>BE286*bess_capex_adj</f>
        <v>2865.8533182441101</v>
      </c>
      <c r="BG286" s="11">
        <v>2688640512.6898599</v>
      </c>
      <c r="BH286" s="11">
        <v>2635105456.71281</v>
      </c>
      <c r="BI286" s="11">
        <v>1671850140.4795201</v>
      </c>
      <c r="BJ286" s="11">
        <v>0</v>
      </c>
      <c r="BK286" s="11">
        <f>SUM(BG286:BJ286)/1000000</f>
        <v>6995.5961098821899</v>
      </c>
      <c r="BL286" s="11">
        <v>1.50587743647561</v>
      </c>
      <c r="BM286" s="13">
        <f>0.815*BJ286/(BK286*1000)</f>
        <v>0</v>
      </c>
      <c r="BN286" s="22">
        <v>2503.1630761813899</v>
      </c>
      <c r="BO286" s="11">
        <v>158</v>
      </c>
      <c r="BP286" s="11">
        <v>9120</v>
      </c>
      <c r="BQ286" s="22">
        <v>13835.7696</v>
      </c>
      <c r="BR286" s="11">
        <v>2280</v>
      </c>
      <c r="BS286" s="11">
        <v>570</v>
      </c>
      <c r="BT286" s="11">
        <v>0.34412825222960097</v>
      </c>
    </row>
    <row r="287" spans="1:72" s="1" customFormat="1" hidden="1" x14ac:dyDescent="0.25">
      <c r="A287" s="1">
        <v>101</v>
      </c>
      <c r="B287" s="24">
        <v>412.043304721217</v>
      </c>
      <c r="C287" s="24">
        <v>402.79999999999899</v>
      </c>
      <c r="D287" s="1">
        <v>1000</v>
      </c>
      <c r="E287" s="1">
        <v>4000</v>
      </c>
      <c r="F287" s="1">
        <v>0</v>
      </c>
      <c r="G287" s="1">
        <v>0</v>
      </c>
      <c r="H287" s="2">
        <f>SUM(BG287:BI287)/(BK287*1000000)</f>
        <v>1</v>
      </c>
      <c r="I287" s="3">
        <v>0</v>
      </c>
      <c r="J287" s="18">
        <v>63.542881842116799</v>
      </c>
      <c r="K287" s="18">
        <f>(P287*BG287+U287*BH287+AP287*BI287+AN287*BJ287)/(BK287*(1000000))</f>
        <v>35.33014366788499</v>
      </c>
      <c r="L287" s="18">
        <f>(T287*BG287+Y287*BH287+AT287*BI287+AO287*BJ287)/(BK287*(1000000))</f>
        <v>50.677143009591461</v>
      </c>
      <c r="M287" s="18">
        <f>L287/K287</f>
        <v>1.4343882517425723</v>
      </c>
      <c r="N287" s="18">
        <f>J287*M287</f>
        <v>91.145163196198766</v>
      </c>
      <c r="O287" s="3">
        <v>31.863119066322401</v>
      </c>
      <c r="P287" s="18">
        <v>46.999945303095998</v>
      </c>
      <c r="Q287" s="18">
        <f>P287-S287</f>
        <v>43.5487552302897</v>
      </c>
      <c r="R287" s="18">
        <f>Q287*solar_capex_adj</f>
        <v>58.065006973719598</v>
      </c>
      <c r="S287" s="18">
        <v>3.4511900728062983</v>
      </c>
      <c r="T287" s="18">
        <f>R287+S287</f>
        <v>61.516197046525896</v>
      </c>
      <c r="U287" s="18">
        <v>28.553985735407199</v>
      </c>
      <c r="V287" s="18">
        <f>U287-X287</f>
        <v>23.748726273105898</v>
      </c>
      <c r="W287" s="18">
        <f>V287*wind_capex_adj</f>
        <v>39.581210455176496</v>
      </c>
      <c r="X287" s="18">
        <v>4.8052594623013007</v>
      </c>
      <c r="Y287" s="18">
        <f>W287+X287</f>
        <v>44.386469917477797</v>
      </c>
      <c r="Z287" s="18">
        <v>0</v>
      </c>
      <c r="AA287" s="18">
        <f>Z287-AC287-AD287</f>
        <v>0</v>
      </c>
      <c r="AB287" s="18">
        <f>AA287*hdgt_capex_adj</f>
        <v>0</v>
      </c>
      <c r="AC287" s="18">
        <v>0</v>
      </c>
      <c r="AD287" s="18">
        <v>0</v>
      </c>
      <c r="AE287" s="18">
        <f>AD287*fuel_adj</f>
        <v>0</v>
      </c>
      <c r="AF287" s="18">
        <f>AB287+AC287+AE287</f>
        <v>0</v>
      </c>
      <c r="AG287" s="18">
        <v>0</v>
      </c>
      <c r="AH287" s="18">
        <f>AG287-AJ287-AK287</f>
        <v>0</v>
      </c>
      <c r="AI287" s="18">
        <f>AH287*aero_capex_adj</f>
        <v>0</v>
      </c>
      <c r="AJ287" s="18">
        <v>0</v>
      </c>
      <c r="AK287" s="18">
        <v>0</v>
      </c>
      <c r="AL287" s="18">
        <f>AK287*fuel_adj</f>
        <v>0</v>
      </c>
      <c r="AM287" s="18">
        <f>AI287+AJ287+AL287</f>
        <v>0</v>
      </c>
      <c r="AN287" s="18">
        <f>IF(F287=0, 0, IF(F287=3, Z287, (Z287*F287*384+AG287*G287*32)/(F287*384+G287*32)))</f>
        <v>0</v>
      </c>
      <c r="AO287" s="18">
        <f>IF(F287=0, 0, IF(F287=3, AF287, (AF287*F287*384+AM287*G287*32)/(F287*384+G287*32)))</f>
        <v>0</v>
      </c>
      <c r="AP287" s="18">
        <v>0</v>
      </c>
      <c r="AQ287" s="18">
        <f>AP287-AS287</f>
        <v>0</v>
      </c>
      <c r="AR287" s="18">
        <f>AQ287*bess_capex_adj</f>
        <v>0</v>
      </c>
      <c r="AS287" s="18">
        <v>0</v>
      </c>
      <c r="AT287" s="18">
        <f>AR287+AS287</f>
        <v>0</v>
      </c>
      <c r="AU287" s="18">
        <v>1971.44993661276</v>
      </c>
      <c r="AV287" s="18"/>
      <c r="AW287" s="18">
        <v>505.110818786739</v>
      </c>
      <c r="AX287" s="18">
        <f>AW287*solar_capex_adj</f>
        <v>673.48109171565193</v>
      </c>
      <c r="AY287" s="18">
        <v>493.77974469201803</v>
      </c>
      <c r="AZ287" s="18">
        <f>AY287*wind_capex_adj</f>
        <v>822.9662411533634</v>
      </c>
      <c r="BA287" s="18">
        <v>0</v>
      </c>
      <c r="BB287" s="18">
        <f>BA287*hdgt_capex_adj</f>
        <v>0</v>
      </c>
      <c r="BC287" s="18">
        <v>0</v>
      </c>
      <c r="BD287" s="18">
        <f>BC287*aero_capex_adj</f>
        <v>0</v>
      </c>
      <c r="BE287" s="18">
        <v>972.55937313401</v>
      </c>
      <c r="BF287" s="18">
        <f>BE287*bess_capex_adj</f>
        <v>972.55937313401</v>
      </c>
      <c r="BG287" s="1">
        <v>1025830921.32096</v>
      </c>
      <c r="BH287" s="1">
        <v>1765071481.9694901</v>
      </c>
      <c r="BI287" s="1">
        <v>306826.91939707601</v>
      </c>
      <c r="BJ287" s="1">
        <v>0</v>
      </c>
      <c r="BK287" s="1">
        <f>SUM(BG287:BJ287)/1000000</f>
        <v>2791.2092302098472</v>
      </c>
      <c r="BL287" s="1">
        <v>0.30073218086836301</v>
      </c>
      <c r="BM287" s="3">
        <f>0.815*BJ287/(BK287*1000)</f>
        <v>0</v>
      </c>
      <c r="BN287" s="24">
        <v>556.25846137364397</v>
      </c>
      <c r="BO287" s="1">
        <v>106</v>
      </c>
      <c r="BP287" s="1">
        <v>3040</v>
      </c>
      <c r="BQ287" s="24">
        <v>4611.9232000000002</v>
      </c>
      <c r="BR287" s="1">
        <v>760</v>
      </c>
      <c r="BS287" s="1">
        <v>190</v>
      </c>
      <c r="BT287" s="1">
        <v>1.8908173460578301E-4</v>
      </c>
    </row>
    <row r="288" spans="1:72" s="1" customFormat="1" x14ac:dyDescent="0.25">
      <c r="A288" s="1">
        <v>139</v>
      </c>
      <c r="B288" s="24">
        <v>412.043304721217</v>
      </c>
      <c r="C288" s="24">
        <v>1003.19999999999</v>
      </c>
      <c r="D288" s="1">
        <v>1000</v>
      </c>
      <c r="E288" s="1">
        <v>4000</v>
      </c>
      <c r="F288" s="1">
        <v>1</v>
      </c>
      <c r="G288" s="1">
        <v>22</v>
      </c>
      <c r="H288" s="2">
        <f>SUM(BG288:BI288)/(BK288*1000000)</f>
        <v>0.66621024013939922</v>
      </c>
      <c r="I288" s="3">
        <v>100</v>
      </c>
      <c r="J288" s="18">
        <v>76.524173740702494</v>
      </c>
      <c r="K288" s="18">
        <f>(P288*BG288+U288*BH288+AP288*BI288+AN288*BJ288)/(BK288*(1000000))</f>
        <v>95.785496804553034</v>
      </c>
      <c r="L288" s="18">
        <f>(T288*BG288+Y288*BH288+AT288*BI288+AO288*BJ288)/(BK288*(1000000))</f>
        <v>114.11006178257458</v>
      </c>
      <c r="M288" s="18">
        <f>L288/K288</f>
        <v>1.1913083461415059</v>
      </c>
      <c r="N288" s="18">
        <f>J288*M288</f>
        <v>91.16388685888154</v>
      </c>
      <c r="O288" s="3">
        <v>100</v>
      </c>
      <c r="P288" s="18">
        <v>66.507940992814795</v>
      </c>
      <c r="Q288" s="18">
        <f>P288-S288</f>
        <v>61.5349549662523</v>
      </c>
      <c r="R288" s="18">
        <f>Q288*solar_capex_adj</f>
        <v>82.046606621669724</v>
      </c>
      <c r="S288" s="18">
        <v>4.972986026562495</v>
      </c>
      <c r="T288" s="18">
        <f>R288+S288</f>
        <v>87.019592648232219</v>
      </c>
      <c r="U288" s="18">
        <v>28.044022196060599</v>
      </c>
      <c r="V288" s="18">
        <f>U288-X288</f>
        <v>23.247238718933499</v>
      </c>
      <c r="W288" s="18">
        <f>V288*wind_capex_adj</f>
        <v>38.745397864889163</v>
      </c>
      <c r="X288" s="18">
        <v>4.7967834771271001</v>
      </c>
      <c r="Y288" s="18">
        <f>W288+X288</f>
        <v>43.542181342016264</v>
      </c>
      <c r="Z288" s="18">
        <v>91.684613271273406</v>
      </c>
      <c r="AA288" s="18">
        <f>Z288-AC288-AD288</f>
        <v>33.425554301454994</v>
      </c>
      <c r="AB288" s="18">
        <f>AA288*hdgt_capex_adj</f>
        <v>41.781942876818746</v>
      </c>
      <c r="AC288" s="18">
        <v>17.059508292021405</v>
      </c>
      <c r="AD288" s="18">
        <v>41.199550677797006</v>
      </c>
      <c r="AE288" s="18">
        <f>AD288*fuel_adj</f>
        <v>41.199550677797006</v>
      </c>
      <c r="AF288" s="18">
        <f>AB288+AC288+AE288</f>
        <v>100.04100184663716</v>
      </c>
      <c r="AG288" s="18">
        <v>258.41729803584002</v>
      </c>
      <c r="AH288" s="18">
        <f>AG288-AJ288-AK288</f>
        <v>182.74535241275498</v>
      </c>
      <c r="AI288" s="18">
        <f>AH288*aero_capex_adj</f>
        <v>219.29442289530598</v>
      </c>
      <c r="AJ288" s="18">
        <v>28.032708525190031</v>
      </c>
      <c r="AK288" s="18">
        <v>47.639237097895005</v>
      </c>
      <c r="AL288" s="18">
        <f>AK288*fuel_adj</f>
        <v>47.639237097895005</v>
      </c>
      <c r="AM288" s="18">
        <f>AI288+AJ288+AL288</f>
        <v>294.96636851839105</v>
      </c>
      <c r="AN288" s="18">
        <f>IF(F288=0, 0, IF(F288=3, Z288, (Z288*F288*384+AG288*G288*32)/(F288*384+G288*32)))</f>
        <v>199.57046811893414</v>
      </c>
      <c r="AO288" s="18">
        <f>IF(F288=0, 0, IF(F288=3, AF288, (AF288*F288*384+AM288*G288*32)/(F288*384+G288*32)))</f>
        <v>226.16918028130144</v>
      </c>
      <c r="AP288" s="18">
        <v>117.197998181404</v>
      </c>
      <c r="AQ288" s="18">
        <f>AP288-AS288</f>
        <v>96.112146388004206</v>
      </c>
      <c r="AR288" s="18">
        <f>AQ288*bess_capex_adj</f>
        <v>96.112146388004206</v>
      </c>
      <c r="AS288" s="18">
        <v>21.085851793399797</v>
      </c>
      <c r="AT288" s="18">
        <f>AR288+AS288</f>
        <v>117.197998181404</v>
      </c>
      <c r="AU288" s="18">
        <v>5223.7509359289097</v>
      </c>
      <c r="AV288" s="18"/>
      <c r="AW288" s="18">
        <v>495.31838861112698</v>
      </c>
      <c r="AX288" s="18">
        <f>AW288*solar_capex_adj</f>
        <v>660.42451814816923</v>
      </c>
      <c r="AY288" s="18">
        <v>1205.9494760893599</v>
      </c>
      <c r="AZ288" s="18">
        <f>AY288*wind_capex_adj</f>
        <v>2009.9157934822665</v>
      </c>
      <c r="BA288" s="18">
        <v>775.81084867636196</v>
      </c>
      <c r="BB288" s="18">
        <f>BA288*hdgt_capex_adj</f>
        <v>969.7635608454525</v>
      </c>
      <c r="BC288" s="18">
        <v>1792.9675628766299</v>
      </c>
      <c r="BD288" s="18">
        <f>BC288*aero_capex_adj</f>
        <v>2151.5610754519557</v>
      </c>
      <c r="BE288" s="18">
        <v>953.704659675431</v>
      </c>
      <c r="BF288" s="18">
        <f>BE288*bess_capex_adj</f>
        <v>953.704659675431</v>
      </c>
      <c r="BG288" s="1">
        <v>707015806.81746101</v>
      </c>
      <c r="BH288" s="1">
        <v>4403525449.1711998</v>
      </c>
      <c r="BI288" s="1">
        <v>725460447.63247001</v>
      </c>
      <c r="BJ288" s="1">
        <v>2923998296.37886</v>
      </c>
      <c r="BK288" s="1">
        <f>SUM(BG288:BJ288)/1000000</f>
        <v>8759.9999999999909</v>
      </c>
      <c r="BL288" s="1">
        <v>7.1414175924425505E-2</v>
      </c>
      <c r="BM288" s="3">
        <f>0.815*BJ288/(BK288*1000)</f>
        <v>272.03865428638966</v>
      </c>
      <c r="BN288" s="24">
        <v>556.25846137364397</v>
      </c>
      <c r="BO288" s="1">
        <v>264</v>
      </c>
      <c r="BP288" s="1">
        <v>3040</v>
      </c>
      <c r="BQ288" s="24">
        <v>4611.9232000000002</v>
      </c>
      <c r="BR288" s="1">
        <v>760</v>
      </c>
      <c r="BS288" s="1">
        <v>190</v>
      </c>
      <c r="BT288" s="1">
        <v>0.44853524828738001</v>
      </c>
    </row>
    <row r="289" spans="1:72" s="1" customFormat="1" x14ac:dyDescent="0.25">
      <c r="A289" s="1">
        <v>203</v>
      </c>
      <c r="B289" s="24">
        <v>206.02165236060799</v>
      </c>
      <c r="C289" s="24">
        <v>801.8</v>
      </c>
      <c r="D289" s="1">
        <v>1000</v>
      </c>
      <c r="E289" s="1">
        <v>4000</v>
      </c>
      <c r="F289" s="1">
        <v>1</v>
      </c>
      <c r="G289" s="1">
        <v>22</v>
      </c>
      <c r="H289" s="2">
        <f>SUM(BG289:BI289)/(BK289*1000000)</f>
        <v>0.50998918726252274</v>
      </c>
      <c r="I289" s="3">
        <v>100</v>
      </c>
      <c r="J289" s="18">
        <v>78.549371101847299</v>
      </c>
      <c r="K289" s="18">
        <f>(P289*BG289+U289*BH289+AP289*BI289+AN289*BJ289)/(BK289*(1000000))</f>
        <v>90.388520237916893</v>
      </c>
      <c r="L289" s="18">
        <f>(T289*BG289+Y289*BH289+AT289*BI289+AO289*BJ289)/(BK289*(1000000))</f>
        <v>104.95606348719724</v>
      </c>
      <c r="M289" s="18">
        <f>L289/K289</f>
        <v>1.1611658561389906</v>
      </c>
      <c r="N289" s="18">
        <f>J289*M289</f>
        <v>91.208847744655813</v>
      </c>
      <c r="O289" s="3">
        <v>100</v>
      </c>
      <c r="P289" s="18">
        <v>65.378218146167399</v>
      </c>
      <c r="Q289" s="18">
        <f>P289-S289</f>
        <v>60.494681757528902</v>
      </c>
      <c r="R289" s="18">
        <f>Q289*solar_capex_adj</f>
        <v>80.659575676705202</v>
      </c>
      <c r="S289" s="18">
        <v>4.8835363886384968</v>
      </c>
      <c r="T289" s="18">
        <f>R289+S289</f>
        <v>85.543112065343706</v>
      </c>
      <c r="U289" s="18">
        <v>28.069629457881199</v>
      </c>
      <c r="V289" s="18">
        <f>U289-X289</f>
        <v>23.272845980754099</v>
      </c>
      <c r="W289" s="18">
        <f>V289*wind_capex_adj</f>
        <v>38.788076634590169</v>
      </c>
      <c r="X289" s="18">
        <v>4.7967834771271001</v>
      </c>
      <c r="Y289" s="18">
        <f>W289+X289</f>
        <v>43.584860111717269</v>
      </c>
      <c r="Z289" s="18">
        <v>79.636461217646996</v>
      </c>
      <c r="AA289" s="18">
        <f>Z289-AC289-AD289</f>
        <v>25.580657706236003</v>
      </c>
      <c r="AB289" s="18">
        <f>AA289*hdgt_capex_adj</f>
        <v>31.975822132795003</v>
      </c>
      <c r="AC289" s="18">
        <v>15.692020218482995</v>
      </c>
      <c r="AD289" s="18">
        <v>38.363783292927998</v>
      </c>
      <c r="AE289" s="18">
        <f>AD289*fuel_adj</f>
        <v>38.363783292927998</v>
      </c>
      <c r="AF289" s="18">
        <f>AB289+AC289+AE289</f>
        <v>86.031625644206002</v>
      </c>
      <c r="AG289" s="18">
        <v>167.170261858223</v>
      </c>
      <c r="AH289" s="18">
        <f>AG289-AJ289-AK289</f>
        <v>100.90021790174499</v>
      </c>
      <c r="AI289" s="18">
        <f>AH289*aero_capex_adj</f>
        <v>121.08026148209399</v>
      </c>
      <c r="AJ289" s="18">
        <v>21.051665396293004</v>
      </c>
      <c r="AK289" s="18">
        <v>45.218378560185002</v>
      </c>
      <c r="AL289" s="18">
        <f>AK289*fuel_adj</f>
        <v>45.218378560185002</v>
      </c>
      <c r="AM289" s="18">
        <f>AI289+AJ289+AL289</f>
        <v>187.35030543857198</v>
      </c>
      <c r="AN289" s="18">
        <f>IF(F289=0, 0, IF(F289=3, Z289, (Z289*F289*384+AG289*G289*32)/(F289*384+G289*32)))</f>
        <v>136.27597927919618</v>
      </c>
      <c r="AO289" s="18">
        <f>IF(F289=0, 0, IF(F289=3, AF289, (AF289*F289*384+AM289*G289*32)/(F289*384+G289*32)))</f>
        <v>151.59077139350163</v>
      </c>
      <c r="AP289" s="18">
        <v>143.77719454130499</v>
      </c>
      <c r="AQ289" s="18">
        <f>AP289-AS289</f>
        <v>117.91972916063899</v>
      </c>
      <c r="AR289" s="18">
        <f>AQ289*bess_capex_adj</f>
        <v>117.91972916063899</v>
      </c>
      <c r="AS289" s="18">
        <v>25.857465380666</v>
      </c>
      <c r="AT289" s="18">
        <f>AR289+AS289</f>
        <v>143.77719454130499</v>
      </c>
      <c r="AU289" s="18">
        <v>4739.2028236052001</v>
      </c>
      <c r="AV289" s="18"/>
      <c r="AW289" s="18">
        <v>247.93199547165199</v>
      </c>
      <c r="AX289" s="18">
        <f>AW289*solar_capex_adj</f>
        <v>330.57599396220263</v>
      </c>
      <c r="AY289" s="18">
        <v>964.907676894156</v>
      </c>
      <c r="AZ289" s="18">
        <f>AY289*wind_capex_adj</f>
        <v>1608.1794614902601</v>
      </c>
      <c r="BA289" s="18">
        <v>776.66541862187398</v>
      </c>
      <c r="BB289" s="18">
        <f>BA289*hdgt_capex_adj</f>
        <v>970.83177327734245</v>
      </c>
      <c r="BC289" s="18">
        <v>1794.94254968575</v>
      </c>
      <c r="BD289" s="18">
        <f>BC289*aero_capex_adj</f>
        <v>2153.9310596228997</v>
      </c>
      <c r="BE289" s="18">
        <v>954.75518293176799</v>
      </c>
      <c r="BF289" s="18">
        <f>BE289*bess_capex_adj</f>
        <v>954.75518293176799</v>
      </c>
      <c r="BG289" s="1">
        <v>360398773.08883798</v>
      </c>
      <c r="BH289" s="1">
        <v>3519484355.2087998</v>
      </c>
      <c r="BI289" s="1">
        <v>587622152.12205994</v>
      </c>
      <c r="BJ289" s="1">
        <v>4292494719.5802999</v>
      </c>
      <c r="BK289" s="1">
        <f>SUM(BG289:BJ289)/1000000</f>
        <v>8759.9999999999982</v>
      </c>
      <c r="BL289" s="1">
        <v>3.17615712497215E-3</v>
      </c>
      <c r="BM289" s="3">
        <f>0.815*BJ289/(BK289*1000)</f>
        <v>399.35881238104389</v>
      </c>
      <c r="BN289" s="24">
        <v>278.12923068682198</v>
      </c>
      <c r="BO289" s="1">
        <v>211</v>
      </c>
      <c r="BP289" s="1">
        <v>3040</v>
      </c>
      <c r="BQ289" s="24">
        <v>4611.9232000000002</v>
      </c>
      <c r="BR289" s="1">
        <v>760</v>
      </c>
      <c r="BS289" s="1">
        <v>190</v>
      </c>
      <c r="BT289" s="1">
        <v>0.363683383653439</v>
      </c>
    </row>
    <row r="290" spans="1:72" s="1" customFormat="1" x14ac:dyDescent="0.25">
      <c r="A290" s="1">
        <v>304</v>
      </c>
      <c r="B290" s="24">
        <v>618.06495708182604</v>
      </c>
      <c r="C290" s="24">
        <v>1402.2</v>
      </c>
      <c r="D290" s="1">
        <v>1000</v>
      </c>
      <c r="E290" s="1">
        <v>4000</v>
      </c>
      <c r="F290" s="1">
        <v>2</v>
      </c>
      <c r="G290" s="1">
        <v>11</v>
      </c>
      <c r="H290" s="2">
        <f>SUM(BG290:BI290)/(BK290*1000000)</f>
        <v>0.83274478109620476</v>
      </c>
      <c r="I290" s="3">
        <v>100</v>
      </c>
      <c r="J290" s="18">
        <v>74.261145295250401</v>
      </c>
      <c r="K290" s="18">
        <f>(P290*BG290+U290*BH290+AP290*BI290+AN290*BJ290)/(BK290*(1000000))</f>
        <v>117.2096803679668</v>
      </c>
      <c r="L290" s="18">
        <f>(T290*BG290+Y290*BH290+AT290*BI290+AO290*BJ290)/(BK290*(1000000))</f>
        <v>144.02739834494935</v>
      </c>
      <c r="M290" s="18">
        <f>L290/K290</f>
        <v>1.2288012209639281</v>
      </c>
      <c r="N290" s="18">
        <f>J290*M290</f>
        <v>91.252186008983358</v>
      </c>
      <c r="O290" s="3">
        <v>99.999999996818403</v>
      </c>
      <c r="P290" s="18">
        <v>75.122588527408197</v>
      </c>
      <c r="Q290" s="18">
        <f>P290-S290</f>
        <v>69.499759566315205</v>
      </c>
      <c r="R290" s="18">
        <f>Q290*solar_capex_adj</f>
        <v>92.666346088420269</v>
      </c>
      <c r="S290" s="18">
        <v>5.622828961092992</v>
      </c>
      <c r="T290" s="18">
        <f>R290+S290</f>
        <v>98.289175049513261</v>
      </c>
      <c r="U290" s="18">
        <v>31.098802038789898</v>
      </c>
      <c r="V290" s="18">
        <f>U290-X290</f>
        <v>25.774677568032001</v>
      </c>
      <c r="W290" s="18">
        <f>V290*wind_capex_adj</f>
        <v>42.957795946720005</v>
      </c>
      <c r="X290" s="18">
        <v>5.3241244707578979</v>
      </c>
      <c r="Y290" s="18">
        <f>W290+X290</f>
        <v>48.281920417477906</v>
      </c>
      <c r="Z290" s="18">
        <v>166.24957646520599</v>
      </c>
      <c r="AA290" s="18">
        <f>Z290-AC290-AD290</f>
        <v>97.619194918006002</v>
      </c>
      <c r="AB290" s="18">
        <f>AA290*hdgt_capex_adj</f>
        <v>122.0239936475075</v>
      </c>
      <c r="AC290" s="18">
        <v>23.898984340151003</v>
      </c>
      <c r="AD290" s="18">
        <v>44.731397207048985</v>
      </c>
      <c r="AE290" s="18">
        <f>AD290*fuel_adj</f>
        <v>44.731397207048985</v>
      </c>
      <c r="AF290" s="18">
        <f>AB290+AC290+AE290</f>
        <v>190.65437519470748</v>
      </c>
      <c r="AG290" s="18">
        <v>1159.9193996213</v>
      </c>
      <c r="AH290" s="18">
        <f>AG290-AJ290-AK290</f>
        <v>1014.5240393244001</v>
      </c>
      <c r="AI290" s="18">
        <f>AH290*aero_capex_adj</f>
        <v>1217.4288471892801</v>
      </c>
      <c r="AJ290" s="18">
        <v>93.334045814850015</v>
      </c>
      <c r="AK290" s="18">
        <v>52.061314482049966</v>
      </c>
      <c r="AL290" s="18">
        <f>AK290*fuel_adj</f>
        <v>52.061314482049966</v>
      </c>
      <c r="AM290" s="18">
        <f>AI290+AJ290+AL290</f>
        <v>1362.8242074861801</v>
      </c>
      <c r="AN290" s="18">
        <f>IF(F290=0, 0, IF(F290=3, Z290, (Z290*F290*384+AG290*G290*32)/(F290*384+G290*32)))</f>
        <v>478.54580659997839</v>
      </c>
      <c r="AO290" s="18">
        <f>IF(F290=0, 0, IF(F290=3, AF290, (AF290*F290*384+AM290*G290*32)/(F290*384+G290*32)))</f>
        <v>559.05060820059884</v>
      </c>
      <c r="AP290" s="18">
        <v>101.835258902939</v>
      </c>
      <c r="AQ290" s="18">
        <f>AP290-AS290</f>
        <v>83.060219776081993</v>
      </c>
      <c r="AR290" s="18">
        <f>AQ290*bess_capex_adj</f>
        <v>83.060219776081993</v>
      </c>
      <c r="AS290" s="18">
        <v>18.77503912685701</v>
      </c>
      <c r="AT290" s="18">
        <f>AR290+AS290</f>
        <v>101.835258902939</v>
      </c>
      <c r="AU290" s="18">
        <v>5823.9864863161101</v>
      </c>
      <c r="AV290" s="18"/>
      <c r="AW290" s="18">
        <v>742.16332854464599</v>
      </c>
      <c r="AX290" s="18">
        <f>AW290*solar_capex_adj</f>
        <v>989.55110472619458</v>
      </c>
      <c r="AY290" s="18">
        <v>1683.7411785951199</v>
      </c>
      <c r="AZ290" s="18">
        <f>AY290*wind_capex_adj</f>
        <v>2806.2352976585335</v>
      </c>
      <c r="BA290" s="18">
        <v>1549.92122242605</v>
      </c>
      <c r="BB290" s="18">
        <f>BA290*hdgt_capex_adj</f>
        <v>1937.4015280325625</v>
      </c>
      <c r="BC290" s="18">
        <v>895.50129440871103</v>
      </c>
      <c r="BD290" s="18">
        <f>BC290*aero_capex_adj</f>
        <v>1074.6015532904532</v>
      </c>
      <c r="BE290" s="18">
        <v>952.659462341574</v>
      </c>
      <c r="BF290" s="18">
        <f>BE290*bess_capex_adj</f>
        <v>952.659462341574</v>
      </c>
      <c r="BG290" s="1">
        <v>936074554.52894998</v>
      </c>
      <c r="BH290" s="1">
        <v>5545296543.7874298</v>
      </c>
      <c r="BI290" s="1">
        <v>813473183.85427594</v>
      </c>
      <c r="BJ290" s="1">
        <v>1465155717.5506301</v>
      </c>
      <c r="BK290" s="1">
        <f>SUM(BG290:BJ290)/1000000</f>
        <v>8759.9999997212853</v>
      </c>
      <c r="BL290" s="1">
        <v>6.6988259913901604</v>
      </c>
      <c r="BM290" s="3">
        <f>0.815*BJ290/(BK290*1000)</f>
        <v>136.31300340659314</v>
      </c>
      <c r="BN290" s="24">
        <v>834.38769206046595</v>
      </c>
      <c r="BO290" s="1">
        <v>369</v>
      </c>
      <c r="BP290" s="1">
        <v>3040</v>
      </c>
      <c r="BQ290" s="24">
        <v>4611.9232000000002</v>
      </c>
      <c r="BR290" s="1">
        <v>760</v>
      </c>
      <c r="BS290" s="1">
        <v>190</v>
      </c>
      <c r="BT290" s="1">
        <v>0.50392046318020201</v>
      </c>
    </row>
    <row r="291" spans="1:72" s="1" customFormat="1" x14ac:dyDescent="0.25">
      <c r="A291" s="1">
        <v>220</v>
      </c>
      <c r="B291" s="24">
        <v>412.043304721217</v>
      </c>
      <c r="C291" s="24">
        <v>600.4</v>
      </c>
      <c r="D291" s="1">
        <v>1000</v>
      </c>
      <c r="E291" s="1">
        <v>4000</v>
      </c>
      <c r="F291" s="1">
        <v>1</v>
      </c>
      <c r="G291" s="1">
        <v>21</v>
      </c>
      <c r="H291" s="2">
        <f>SUM(BG291:BI291)/(BK291*1000000)</f>
        <v>0.43485480948517768</v>
      </c>
      <c r="I291" s="3">
        <v>100</v>
      </c>
      <c r="J291" s="18">
        <v>79.486208899605799</v>
      </c>
      <c r="K291" s="18">
        <f>(P291*BG291+U291*BH291+AP291*BI291+AN291*BJ291)/(BK291*(1000000))</f>
        <v>88.433455907516461</v>
      </c>
      <c r="L291" s="18">
        <f>(T291*BG291+Y291*BH291+AT291*BI291+AO291*BJ291)/(BK291*(1000000))</f>
        <v>101.54316556698777</v>
      </c>
      <c r="M291" s="18">
        <f>L291/K291</f>
        <v>1.1482437786122643</v>
      </c>
      <c r="N291" s="18">
        <f>J291*M291</f>
        <v>91.269544854447162</v>
      </c>
      <c r="O291" s="3">
        <v>100</v>
      </c>
      <c r="P291" s="18">
        <v>72.2837305121638</v>
      </c>
      <c r="Q291" s="18">
        <f>P291-S291</f>
        <v>66.885337020029596</v>
      </c>
      <c r="R291" s="18">
        <f>Q291*solar_capex_adj</f>
        <v>89.180449360039461</v>
      </c>
      <c r="S291" s="18">
        <v>5.3983934921342041</v>
      </c>
      <c r="T291" s="18">
        <f>R291+S291</f>
        <v>94.578842852173665</v>
      </c>
      <c r="U291" s="18">
        <v>28.0741105768771</v>
      </c>
      <c r="V291" s="18">
        <f>U291-X291</f>
        <v>23.27732709975</v>
      </c>
      <c r="W291" s="18">
        <f>V291*wind_capex_adj</f>
        <v>38.795545166250001</v>
      </c>
      <c r="X291" s="18">
        <v>4.7967834771271001</v>
      </c>
      <c r="Y291" s="18">
        <f>W291+X291</f>
        <v>43.592328643377101</v>
      </c>
      <c r="Z291" s="18">
        <v>72.965534139387998</v>
      </c>
      <c r="AA291" s="18">
        <f>Z291-AC291-AD291</f>
        <v>23.041870563076898</v>
      </c>
      <c r="AB291" s="18">
        <f>AA291*hdgt_capex_adj</f>
        <v>28.802338203846123</v>
      </c>
      <c r="AC291" s="18">
        <v>14.540281118028801</v>
      </c>
      <c r="AD291" s="18">
        <v>35.383382458282298</v>
      </c>
      <c r="AE291" s="18">
        <f>AD291*fuel_adj</f>
        <v>35.383382458282298</v>
      </c>
      <c r="AF291" s="18">
        <f>AB291+AC291+AE291</f>
        <v>78.726001780157219</v>
      </c>
      <c r="AG291" s="18">
        <v>138.461859889913</v>
      </c>
      <c r="AH291" s="18">
        <f>AG291-AJ291-AK291</f>
        <v>77.902038954907596</v>
      </c>
      <c r="AI291" s="18">
        <f>AH291*aero_capex_adj</f>
        <v>93.482446745889106</v>
      </c>
      <c r="AJ291" s="18">
        <v>18.370109653398998</v>
      </c>
      <c r="AK291" s="18">
        <v>42.189711281606407</v>
      </c>
      <c r="AL291" s="18">
        <f>AK291*fuel_adj</f>
        <v>42.189711281606407</v>
      </c>
      <c r="AM291" s="18">
        <f>AI291+AJ291+AL291</f>
        <v>154.0422676808945</v>
      </c>
      <c r="AN291" s="18">
        <f>IF(F291=0, 0, IF(F291=3, Z291, (Z291*F291*384+AG291*G291*32)/(F291*384+G291*32)))</f>
        <v>114.64501416244936</v>
      </c>
      <c r="AO291" s="18">
        <f>IF(F291=0, 0, IF(F291=3, AF291, (AF291*F291*384+AM291*G291*32)/(F291*384+G291*32)))</f>
        <v>126.65453462608093</v>
      </c>
      <c r="AP291" s="18">
        <v>164.38966635253101</v>
      </c>
      <c r="AQ291" s="18">
        <f>AP291-AS291</f>
        <v>134.84600286745399</v>
      </c>
      <c r="AR291" s="18">
        <f>AQ291*bess_capex_adj</f>
        <v>134.84600286745399</v>
      </c>
      <c r="AS291" s="18">
        <v>29.543663485077019</v>
      </c>
      <c r="AT291" s="18">
        <f>AR291+AS291</f>
        <v>164.38966635253101</v>
      </c>
      <c r="AU291" s="18">
        <v>4664.0742276800202</v>
      </c>
      <c r="AV291" s="18"/>
      <c r="AW291" s="18">
        <v>495.95946811661798</v>
      </c>
      <c r="AX291" s="18">
        <f>AW291*solar_capex_adj</f>
        <v>661.27929082215724</v>
      </c>
      <c r="AY291" s="18">
        <v>722.67662462974999</v>
      </c>
      <c r="AZ291" s="18">
        <f>AY291*wind_capex_adj</f>
        <v>1204.4610410495834</v>
      </c>
      <c r="BA291" s="18">
        <v>776.81496329568495</v>
      </c>
      <c r="BB291" s="18">
        <f>BA291*hdgt_capex_adj</f>
        <v>971.01870411960613</v>
      </c>
      <c r="BC291" s="18">
        <v>1713.6841533647801</v>
      </c>
      <c r="BD291" s="18">
        <f>BC291*aero_capex_adj</f>
        <v>2056.4209840377362</v>
      </c>
      <c r="BE291" s="18">
        <v>954.939018273187</v>
      </c>
      <c r="BF291" s="18">
        <f>BE291*bess_capex_adj</f>
        <v>954.939018273187</v>
      </c>
      <c r="BG291" s="1">
        <v>649849978.22418106</v>
      </c>
      <c r="BH291" s="1">
        <v>2635443261.2463999</v>
      </c>
      <c r="BI291" s="1">
        <v>524034891.619573</v>
      </c>
      <c r="BJ291" s="1">
        <v>4950671868.9098396</v>
      </c>
      <c r="BK291" s="1">
        <f>SUM(BG291:BJ291)/1000000</f>
        <v>8759.9999999999945</v>
      </c>
      <c r="BL291" s="1">
        <v>2.5560983343925802E-3</v>
      </c>
      <c r="BM291" s="3">
        <f>0.815*BJ291/(BK291*1000)</f>
        <v>460.59333026958012</v>
      </c>
      <c r="BN291" s="24">
        <v>556.25846137364397</v>
      </c>
      <c r="BO291" s="1">
        <v>158</v>
      </c>
      <c r="BP291" s="1">
        <v>3040</v>
      </c>
      <c r="BQ291" s="24">
        <v>4611.9232000000002</v>
      </c>
      <c r="BR291" s="1">
        <v>760</v>
      </c>
      <c r="BS291" s="1">
        <v>190</v>
      </c>
      <c r="BT291" s="1">
        <v>0.32451649078664402</v>
      </c>
    </row>
    <row r="292" spans="1:72" s="1" customFormat="1" hidden="1" x14ac:dyDescent="0.25">
      <c r="A292" s="1">
        <v>1177</v>
      </c>
      <c r="B292" s="22">
        <v>2060.21652360608</v>
      </c>
      <c r="C292" s="22">
        <v>600.4</v>
      </c>
      <c r="D292" s="11">
        <v>3000</v>
      </c>
      <c r="E292" s="11">
        <v>12000</v>
      </c>
      <c r="F292" s="11">
        <v>0</v>
      </c>
      <c r="G292" s="11">
        <v>0</v>
      </c>
      <c r="H292" s="12">
        <f>SUM(BG292:BI292)/(BK292*1000000)</f>
        <v>1</v>
      </c>
      <c r="I292" s="13">
        <v>69.783105022830995</v>
      </c>
      <c r="J292" s="20">
        <v>76.206335178814896</v>
      </c>
      <c r="K292" s="18">
        <f>(P292*BG292+U292*BH292+AP292*BI292+AN292*BJ292)/(BK292*(1000000))</f>
        <v>77.054610415219642</v>
      </c>
      <c r="L292" s="18">
        <f>(T292*BG292+Y292*BH292+AT292*BI292+AO292*BJ292)/(BK292*(1000000))</f>
        <v>92.298394528514763</v>
      </c>
      <c r="M292" s="18">
        <f>L292/K292</f>
        <v>1.1978309153878248</v>
      </c>
      <c r="N292" s="18">
        <f>J292*M292</f>
        <v>91.282304225591247</v>
      </c>
      <c r="O292" s="13">
        <v>83.464391091040298</v>
      </c>
      <c r="P292" s="20">
        <v>83.276737998360701</v>
      </c>
      <c r="Q292" s="20">
        <f>P292-S292</f>
        <v>77.046381715741205</v>
      </c>
      <c r="R292" s="18">
        <f>Q292*solar_capex_adj</f>
        <v>102.7285089543216</v>
      </c>
      <c r="S292" s="20">
        <v>6.2303562826194963</v>
      </c>
      <c r="T292" s="18">
        <f>R292+S292</f>
        <v>108.95886523694109</v>
      </c>
      <c r="U292" s="20">
        <v>28.0327044219163</v>
      </c>
      <c r="V292" s="20">
        <f>U292-X292</f>
        <v>23.235428405246399</v>
      </c>
      <c r="W292" s="18">
        <f>V292*wind_capex_adj</f>
        <v>38.725714008743999</v>
      </c>
      <c r="X292" s="20">
        <v>4.7972760166699011</v>
      </c>
      <c r="Y292" s="18">
        <f>W292+X292</f>
        <v>43.522990025413904</v>
      </c>
      <c r="Z292" s="20">
        <v>0</v>
      </c>
      <c r="AA292" s="20">
        <f>Z292-AC292-AD292</f>
        <v>0</v>
      </c>
      <c r="AB292" s="18">
        <f>AA292*hdgt_capex_adj</f>
        <v>0</v>
      </c>
      <c r="AC292" s="20">
        <v>0</v>
      </c>
      <c r="AD292" s="20">
        <v>0</v>
      </c>
      <c r="AE292" s="18">
        <f>AD292*fuel_adj</f>
        <v>0</v>
      </c>
      <c r="AF292" s="18">
        <f>AB292+AC292+AE292</f>
        <v>0</v>
      </c>
      <c r="AG292" s="20">
        <v>0</v>
      </c>
      <c r="AH292" s="20">
        <f>AG292-AJ292-AK292</f>
        <v>0</v>
      </c>
      <c r="AI292" s="18">
        <f>AH292*aero_capex_adj</f>
        <v>0</v>
      </c>
      <c r="AJ292" s="20">
        <v>0</v>
      </c>
      <c r="AK292" s="20">
        <v>0</v>
      </c>
      <c r="AL292" s="18">
        <f>AK292*fuel_adj</f>
        <v>0</v>
      </c>
      <c r="AM292" s="18">
        <f>AI292+AJ292+AL292</f>
        <v>0</v>
      </c>
      <c r="AN292" s="18">
        <f>IF(F292=0, 0, IF(F292=3, Z292, (Z292*F292*384+AG292*G292*32)/(F292*384+G292*32)))</f>
        <v>0</v>
      </c>
      <c r="AO292" s="18">
        <f>IF(F292=0, 0, IF(F292=3, AF292, (AF292*F292*384+AM292*G292*32)/(F292*384+G292*32)))</f>
        <v>0</v>
      </c>
      <c r="AP292" s="20">
        <v>135.24471975009999</v>
      </c>
      <c r="AQ292" s="20">
        <f>AP292-AS292</f>
        <v>110.228898346976</v>
      </c>
      <c r="AR292" s="18">
        <f>AQ292*bess_capex_adj</f>
        <v>110.228898346976</v>
      </c>
      <c r="AS292" s="20">
        <v>25.015821403123994</v>
      </c>
      <c r="AT292" s="18">
        <f>AR292+AS292</f>
        <v>135.24471975009999</v>
      </c>
      <c r="AU292" s="20">
        <v>6060.9024730886404</v>
      </c>
      <c r="AV292" s="20"/>
      <c r="AW292" s="20">
        <v>2475.0796138511701</v>
      </c>
      <c r="AX292" s="18">
        <f>AW292*solar_capex_adj</f>
        <v>3300.1061518015599</v>
      </c>
      <c r="AY292" s="20">
        <v>721.30175791191402</v>
      </c>
      <c r="AZ292" s="18">
        <f>AY292*wind_capex_adj</f>
        <v>1202.1695965198567</v>
      </c>
      <c r="BA292" s="20">
        <v>0</v>
      </c>
      <c r="BB292" s="18">
        <f>BA292*hdgt_capex_adj</f>
        <v>0</v>
      </c>
      <c r="BC292" s="20">
        <v>0</v>
      </c>
      <c r="BD292" s="18">
        <f>BC292*aero_capex_adj</f>
        <v>0</v>
      </c>
      <c r="BE292" s="20">
        <v>2864.5211013255398</v>
      </c>
      <c r="BF292" s="18">
        <f>BE292*bess_capex_adj</f>
        <v>2864.5211013255398</v>
      </c>
      <c r="BG292" s="11">
        <v>2750333724.8408899</v>
      </c>
      <c r="BH292" s="11">
        <v>2635213649.2535901</v>
      </c>
      <c r="BI292" s="11">
        <v>1925933285.4806399</v>
      </c>
      <c r="BJ292" s="11">
        <v>0</v>
      </c>
      <c r="BK292" s="11">
        <f>SUM(BG292:BJ292)/1000000</f>
        <v>7311.4806595751206</v>
      </c>
      <c r="BL292" s="11">
        <v>3.7055490092496801</v>
      </c>
      <c r="BM292" s="13">
        <f>0.815*BJ292/(BK292*1000)</f>
        <v>0</v>
      </c>
      <c r="BN292" s="22">
        <v>2781.2923068682198</v>
      </c>
      <c r="BO292" s="11">
        <v>158</v>
      </c>
      <c r="BP292" s="11">
        <v>9120</v>
      </c>
      <c r="BQ292" s="22">
        <v>13835.7696</v>
      </c>
      <c r="BR292" s="11">
        <v>2280</v>
      </c>
      <c r="BS292" s="11">
        <v>570</v>
      </c>
      <c r="BT292" s="11">
        <v>0.39657010332333098</v>
      </c>
    </row>
    <row r="293" spans="1:72" s="1" customFormat="1" hidden="1" x14ac:dyDescent="0.25">
      <c r="A293" s="1">
        <v>1162</v>
      </c>
      <c r="B293" s="22">
        <v>2266.2381759666901</v>
      </c>
      <c r="C293" s="22">
        <v>801.8</v>
      </c>
      <c r="D293" s="11">
        <v>3000</v>
      </c>
      <c r="E293" s="11">
        <v>12000</v>
      </c>
      <c r="F293" s="11">
        <v>0</v>
      </c>
      <c r="G293" s="11">
        <v>0</v>
      </c>
      <c r="H293" s="12">
        <f>SUM(BG293:BI293)/(BK293*1000000)</f>
        <v>1</v>
      </c>
      <c r="I293" s="13">
        <v>83.002283105022798</v>
      </c>
      <c r="J293" s="20">
        <v>74.983604895247694</v>
      </c>
      <c r="K293" s="18">
        <f>(P293*BG293+U293*BH293+AP293*BI293+AN293*BJ293)/(BK293*(1000000))</f>
        <v>75.437222737423284</v>
      </c>
      <c r="L293" s="18">
        <f>(T293*BG293+Y293*BH293+AT293*BI293+AO293*BJ293)/(BK293*(1000000))</f>
        <v>91.889901064749523</v>
      </c>
      <c r="M293" s="18">
        <f>L293/K293</f>
        <v>1.218097614550228</v>
      </c>
      <c r="N293" s="18">
        <f>J293*M293</f>
        <v>91.337350253278018</v>
      </c>
      <c r="O293" s="13">
        <v>91.5842182260279</v>
      </c>
      <c r="P293" s="20">
        <v>98.415168653842898</v>
      </c>
      <c r="Q293" s="20">
        <f>P293-S293</f>
        <v>91.046759924447201</v>
      </c>
      <c r="R293" s="18">
        <f>Q293*solar_capex_adj</f>
        <v>121.39567989926293</v>
      </c>
      <c r="S293" s="20">
        <v>7.3684087293956964</v>
      </c>
      <c r="T293" s="18">
        <f>R293+S293</f>
        <v>128.76408862865861</v>
      </c>
      <c r="U293" s="20">
        <v>28.016729117580901</v>
      </c>
      <c r="V293" s="20">
        <f>U293-X293</f>
        <v>23.218996438311301</v>
      </c>
      <c r="W293" s="18">
        <f>V293*wind_capex_adj</f>
        <v>38.698327397185501</v>
      </c>
      <c r="X293" s="20">
        <v>4.7977326792696005</v>
      </c>
      <c r="Y293" s="18">
        <f>W293+X293</f>
        <v>43.496060076455102</v>
      </c>
      <c r="Z293" s="20">
        <v>0</v>
      </c>
      <c r="AA293" s="20">
        <f>Z293-AC293-AD293</f>
        <v>0</v>
      </c>
      <c r="AB293" s="18">
        <f>AA293*hdgt_capex_adj</f>
        <v>0</v>
      </c>
      <c r="AC293" s="20">
        <v>0</v>
      </c>
      <c r="AD293" s="20">
        <v>0</v>
      </c>
      <c r="AE293" s="18">
        <f>AD293*fuel_adj</f>
        <v>0</v>
      </c>
      <c r="AF293" s="18">
        <f>AB293+AC293+AE293</f>
        <v>0</v>
      </c>
      <c r="AG293" s="20">
        <v>0</v>
      </c>
      <c r="AH293" s="20">
        <f>AG293-AJ293-AK293</f>
        <v>0</v>
      </c>
      <c r="AI293" s="18">
        <f>AH293*aero_capex_adj</f>
        <v>0</v>
      </c>
      <c r="AJ293" s="20">
        <v>0</v>
      </c>
      <c r="AK293" s="20">
        <v>0</v>
      </c>
      <c r="AL293" s="18">
        <f>AK293*fuel_adj</f>
        <v>0</v>
      </c>
      <c r="AM293" s="18">
        <f>AI293+AJ293+AL293</f>
        <v>0</v>
      </c>
      <c r="AN293" s="18">
        <f>IF(F293=0, 0, IF(F293=3, Z293, (Z293*F293*384+AG293*G293*32)/(F293*384+G293*32)))</f>
        <v>0</v>
      </c>
      <c r="AO293" s="18">
        <f>IF(F293=0, 0, IF(F293=3, AF293, (AF293*F293*384+AM293*G293*32)/(F293*384+G293*32)))</f>
        <v>0</v>
      </c>
      <c r="AP293" s="20">
        <v>130.92590360876301</v>
      </c>
      <c r="AQ293" s="20">
        <f>AP293-AS293</f>
        <v>106.812189518303</v>
      </c>
      <c r="AR293" s="18">
        <f>AQ293*bess_capex_adj</f>
        <v>106.812189518303</v>
      </c>
      <c r="AS293" s="20">
        <v>24.113714090460007</v>
      </c>
      <c r="AT293" s="18">
        <f>AR293+AS293</f>
        <v>130.92590360876301</v>
      </c>
      <c r="AU293" s="20">
        <v>6545.1106620563896</v>
      </c>
      <c r="AV293" s="20"/>
      <c r="AW293" s="20">
        <v>2720.4032155115901</v>
      </c>
      <c r="AX293" s="18">
        <f>AW293*solar_capex_adj</f>
        <v>3627.2042873487867</v>
      </c>
      <c r="AY293" s="20">
        <v>962.48457965666603</v>
      </c>
      <c r="AZ293" s="18">
        <f>AY293*wind_capex_adj</f>
        <v>1604.1409660944435</v>
      </c>
      <c r="BA293" s="20">
        <v>0</v>
      </c>
      <c r="BB293" s="18">
        <f>BA293*hdgt_capex_adj</f>
        <v>0</v>
      </c>
      <c r="BC293" s="20">
        <v>0</v>
      </c>
      <c r="BD293" s="18">
        <f>BC293*aero_capex_adj</f>
        <v>0</v>
      </c>
      <c r="BE293" s="20">
        <v>2862.2228668881298</v>
      </c>
      <c r="BF293" s="18">
        <f>BE293*bess_capex_adj</f>
        <v>2862.2228668881298</v>
      </c>
      <c r="BG293" s="11">
        <v>2554500345.01436</v>
      </c>
      <c r="BH293" s="11">
        <v>3518876324.2133899</v>
      </c>
      <c r="BI293" s="11">
        <v>1949400847.3722899</v>
      </c>
      <c r="BJ293" s="11">
        <v>0</v>
      </c>
      <c r="BK293" s="11">
        <f>SUM(BG293:BJ293)/1000000</f>
        <v>8022.7775166000392</v>
      </c>
      <c r="BL293" s="11">
        <v>10.7695370578334</v>
      </c>
      <c r="BM293" s="13">
        <f>0.815*BJ293/(BK293*1000)</f>
        <v>0</v>
      </c>
      <c r="BN293" s="22">
        <v>3059.4215375550398</v>
      </c>
      <c r="BO293" s="11">
        <v>211</v>
      </c>
      <c r="BP293" s="11">
        <v>9120</v>
      </c>
      <c r="BQ293" s="22">
        <v>13835.7696</v>
      </c>
      <c r="BR293" s="11">
        <v>2280</v>
      </c>
      <c r="BS293" s="11">
        <v>570</v>
      </c>
      <c r="BT293" s="11">
        <v>0.402159062821076</v>
      </c>
    </row>
    <row r="294" spans="1:72" s="1" customFormat="1" hidden="1" x14ac:dyDescent="0.25">
      <c r="A294" s="1">
        <v>668</v>
      </c>
      <c r="B294" s="25">
        <v>1648.17321888487</v>
      </c>
      <c r="C294" s="25">
        <v>201.39999999999901</v>
      </c>
      <c r="D294" s="8">
        <v>2000</v>
      </c>
      <c r="E294" s="8">
        <v>8000</v>
      </c>
      <c r="F294" s="8">
        <v>0</v>
      </c>
      <c r="G294" s="8">
        <v>0</v>
      </c>
      <c r="H294" s="9">
        <f>SUM(BG294:BI294)/(BK294*1000000)</f>
        <v>1</v>
      </c>
      <c r="I294" s="10">
        <v>38.995433789954298</v>
      </c>
      <c r="J294" s="19">
        <v>77.3937272826699</v>
      </c>
      <c r="K294" s="18">
        <f>(P294*BG294+U294*BH294+AP294*BI294+AN294*BJ294)/(BK294*(1000000))</f>
        <v>79.733596065323511</v>
      </c>
      <c r="L294" s="18">
        <f>(T294*BG294+Y294*BH294+AT294*BI294+AO294*BJ294)/(BK294*(1000000))</f>
        <v>94.190844901817968</v>
      </c>
      <c r="M294" s="18">
        <f>L294/K294</f>
        <v>1.1813194130194509</v>
      </c>
      <c r="N294" s="18">
        <f>J294*M294</f>
        <v>91.426712484951068</v>
      </c>
      <c r="O294" s="10">
        <v>55.829917533334303</v>
      </c>
      <c r="P294" s="19">
        <v>61.848028554759502</v>
      </c>
      <c r="Q294" s="19">
        <f>P294-S294</f>
        <v>57.239511274460902</v>
      </c>
      <c r="R294" s="18">
        <f>Q294*solar_capex_adj</f>
        <v>76.31934836594786</v>
      </c>
      <c r="S294" s="19">
        <v>4.6085172802985994</v>
      </c>
      <c r="T294" s="18">
        <f>R294+S294</f>
        <v>80.92786564624646</v>
      </c>
      <c r="U294" s="19">
        <v>28.1314406010403</v>
      </c>
      <c r="V294" s="19">
        <f>U294-X294</f>
        <v>23.334657123913299</v>
      </c>
      <c r="W294" s="18">
        <f>V294*wind_capex_adj</f>
        <v>38.891095206522166</v>
      </c>
      <c r="X294" s="19">
        <v>4.7967834771270006</v>
      </c>
      <c r="Y294" s="18">
        <f>W294+X294</f>
        <v>43.687878683649167</v>
      </c>
      <c r="Z294" s="19">
        <v>0</v>
      </c>
      <c r="AA294" s="19">
        <f>Z294-AC294-AD294</f>
        <v>0</v>
      </c>
      <c r="AB294" s="18">
        <f>AA294*hdgt_capex_adj</f>
        <v>0</v>
      </c>
      <c r="AC294" s="19">
        <v>0</v>
      </c>
      <c r="AD294" s="19">
        <v>0</v>
      </c>
      <c r="AE294" s="18">
        <f>AD294*fuel_adj</f>
        <v>0</v>
      </c>
      <c r="AF294" s="18">
        <f>AB294+AC294+AE294</f>
        <v>0</v>
      </c>
      <c r="AG294" s="19">
        <v>0</v>
      </c>
      <c r="AH294" s="19">
        <f>AG294-AJ294-AK294</f>
        <v>0</v>
      </c>
      <c r="AI294" s="18">
        <f>AH294*aero_capex_adj</f>
        <v>0</v>
      </c>
      <c r="AJ294" s="19">
        <v>0</v>
      </c>
      <c r="AK294" s="19">
        <v>0</v>
      </c>
      <c r="AL294" s="18">
        <f>AK294*fuel_adj</f>
        <v>0</v>
      </c>
      <c r="AM294" s="18">
        <f>AI294+AJ294+AL294</f>
        <v>0</v>
      </c>
      <c r="AN294" s="18">
        <f>IF(F294=0, 0, IF(F294=3, Z294, (Z294*F294*384+AG294*G294*32)/(F294*384+G294*32)))</f>
        <v>0</v>
      </c>
      <c r="AO294" s="18">
        <f>IF(F294=0, 0, IF(F294=3, AF294, (AF294*F294*384+AM294*G294*32)/(F294*384+G294*32)))</f>
        <v>0</v>
      </c>
      <c r="AP294" s="19">
        <v>176.64282490757401</v>
      </c>
      <c r="AQ294" s="19">
        <f>AP294-AS294</f>
        <v>142.87854276767899</v>
      </c>
      <c r="AR294" s="18">
        <f>AQ294*bess_capex_adj</f>
        <v>142.87854276767899</v>
      </c>
      <c r="AS294" s="19">
        <v>33.764282139895016</v>
      </c>
      <c r="AT294" s="18">
        <f>AR294+AS294</f>
        <v>176.64282490757401</v>
      </c>
      <c r="AU294" s="19">
        <v>4147.7178827192902</v>
      </c>
      <c r="AV294" s="19"/>
      <c r="AW294" s="19">
        <v>1988.7238919255301</v>
      </c>
      <c r="AX294" s="18">
        <f>AW294*solar_capex_adj</f>
        <v>2651.6318559007068</v>
      </c>
      <c r="AY294" s="19">
        <v>243.01389395514701</v>
      </c>
      <c r="AZ294" s="18">
        <f>AY294*wind_capex_adj</f>
        <v>405.02315659191169</v>
      </c>
      <c r="BA294" s="19">
        <v>0</v>
      </c>
      <c r="BB294" s="18">
        <f>BA294*hdgt_capex_adj</f>
        <v>0</v>
      </c>
      <c r="BC294" s="19">
        <v>0</v>
      </c>
      <c r="BD294" s="18">
        <f>BC294*aero_capex_adj</f>
        <v>0</v>
      </c>
      <c r="BE294" s="19">
        <v>1915.9800968386101</v>
      </c>
      <c r="BF294" s="18">
        <f>BE294*bess_capex_adj</f>
        <v>1915.9800968386101</v>
      </c>
      <c r="BG294" s="8">
        <v>2985012256.0541601</v>
      </c>
      <c r="BH294" s="8">
        <v>884041093.96239996</v>
      </c>
      <c r="BI294" s="8">
        <v>1021647425.90352</v>
      </c>
      <c r="BJ294" s="8">
        <v>0</v>
      </c>
      <c r="BK294" s="8">
        <f>SUM(BG294:BJ294)/1000000</f>
        <v>4890.7007759200806</v>
      </c>
      <c r="BL294" s="8">
        <v>0.17114042745869501</v>
      </c>
      <c r="BM294" s="10">
        <f>0.815*BJ294/(BK294*1000)</f>
        <v>0</v>
      </c>
      <c r="BN294" s="25">
        <v>2225.03384549457</v>
      </c>
      <c r="BO294" s="8">
        <v>53</v>
      </c>
      <c r="BP294" s="8">
        <v>6080</v>
      </c>
      <c r="BQ294" s="25">
        <v>9223.8464000000004</v>
      </c>
      <c r="BR294" s="8">
        <v>1520</v>
      </c>
      <c r="BS294" s="8">
        <v>380</v>
      </c>
      <c r="BT294" s="8">
        <v>0.31479452295933802</v>
      </c>
    </row>
    <row r="295" spans="1:72" s="1" customFormat="1" hidden="1" x14ac:dyDescent="0.25">
      <c r="A295" s="1">
        <v>1175</v>
      </c>
      <c r="B295" s="22">
        <v>1648.17321888487</v>
      </c>
      <c r="C295" s="22">
        <v>600.4</v>
      </c>
      <c r="D295" s="11">
        <v>3000</v>
      </c>
      <c r="E295" s="11">
        <v>12000</v>
      </c>
      <c r="F295" s="11">
        <v>0</v>
      </c>
      <c r="G295" s="11">
        <v>0</v>
      </c>
      <c r="H295" s="12">
        <f>SUM(BG295:BI295)/(BK295*1000000)</f>
        <v>1</v>
      </c>
      <c r="I295" s="13">
        <v>55.525114155251103</v>
      </c>
      <c r="J295" s="20">
        <v>77.123144362362297</v>
      </c>
      <c r="K295" s="18">
        <f>(P295*BG295+U295*BH295+AP295*BI295+AN295*BJ295)/(BK295*(1000000))</f>
        <v>79.251840788754123</v>
      </c>
      <c r="L295" s="18">
        <f>(T295*BG295+Y295*BH295+AT295*BI295+AO295*BJ295)/(BK295*(1000000))</f>
        <v>94.028500348249679</v>
      </c>
      <c r="M295" s="18">
        <f>L295/K295</f>
        <v>1.1864519412095773</v>
      </c>
      <c r="N295" s="18">
        <f>J295*M295</f>
        <v>91.502904340911215</v>
      </c>
      <c r="O295" s="13">
        <v>75.3405160125712</v>
      </c>
      <c r="P295" s="20">
        <v>70.250950517573301</v>
      </c>
      <c r="Q295" s="20">
        <f>P295-S295</f>
        <v>64.999872075282696</v>
      </c>
      <c r="R295" s="18">
        <f>Q295*solar_capex_adj</f>
        <v>86.666496100376918</v>
      </c>
      <c r="S295" s="20">
        <v>5.2510784422906056</v>
      </c>
      <c r="T295" s="18">
        <f>R295+S295</f>
        <v>91.917574542667523</v>
      </c>
      <c r="U295" s="20">
        <v>28.058615254332299</v>
      </c>
      <c r="V295" s="20">
        <f>U295-X295</f>
        <v>23.260795252167799</v>
      </c>
      <c r="W295" s="18">
        <f>V295*wind_capex_adj</f>
        <v>38.767992086946336</v>
      </c>
      <c r="X295" s="20">
        <v>4.7978200021644994</v>
      </c>
      <c r="Y295" s="18">
        <f>W295+X295</f>
        <v>43.565812089110835</v>
      </c>
      <c r="Z295" s="20">
        <v>0</v>
      </c>
      <c r="AA295" s="20">
        <f>Z295-AC295-AD295</f>
        <v>0</v>
      </c>
      <c r="AB295" s="18">
        <f>AA295*hdgt_capex_adj</f>
        <v>0</v>
      </c>
      <c r="AC295" s="20">
        <v>0</v>
      </c>
      <c r="AD295" s="20">
        <v>0</v>
      </c>
      <c r="AE295" s="18">
        <f>AD295*fuel_adj</f>
        <v>0</v>
      </c>
      <c r="AF295" s="18">
        <f>AB295+AC295+AE295</f>
        <v>0</v>
      </c>
      <c r="AG295" s="20">
        <v>0</v>
      </c>
      <c r="AH295" s="20">
        <f>AG295-AJ295-AK295</f>
        <v>0</v>
      </c>
      <c r="AI295" s="18">
        <f>AH295*aero_capex_adj</f>
        <v>0</v>
      </c>
      <c r="AJ295" s="20">
        <v>0</v>
      </c>
      <c r="AK295" s="20">
        <v>0</v>
      </c>
      <c r="AL295" s="18">
        <f>AK295*fuel_adj</f>
        <v>0</v>
      </c>
      <c r="AM295" s="18">
        <f>AI295+AJ295+AL295</f>
        <v>0</v>
      </c>
      <c r="AN295" s="18">
        <f>IF(F295=0, 0, IF(F295=3, Z295, (Z295*F295*384+AG295*G295*32)/(F295*384+G295*32)))</f>
        <v>0</v>
      </c>
      <c r="AO295" s="18">
        <f>IF(F295=0, 0, IF(F295=3, AF295, (AF295*F295*384+AM295*G295*32)/(F295*384+G295*32)))</f>
        <v>0</v>
      </c>
      <c r="AP295" s="20">
        <v>196.63625451477199</v>
      </c>
      <c r="AQ295" s="20">
        <f>AP295-AS295</f>
        <v>159.56342895568599</v>
      </c>
      <c r="AR295" s="18">
        <f>AQ295*bess_capex_adj</f>
        <v>159.56342895568599</v>
      </c>
      <c r="AS295" s="20">
        <v>37.072825559085999</v>
      </c>
      <c r="AT295" s="18">
        <f>AR295+AS295</f>
        <v>196.63625451477199</v>
      </c>
      <c r="AU295" s="20">
        <v>5571.33124424169</v>
      </c>
      <c r="AV295" s="20"/>
      <c r="AW295" s="20">
        <v>1982.00064050473</v>
      </c>
      <c r="AX295" s="18">
        <f>AW295*solar_capex_adj</f>
        <v>2642.6675206729733</v>
      </c>
      <c r="AY295" s="20">
        <v>722.00735391403498</v>
      </c>
      <c r="AZ295" s="18">
        <f>AY295*wind_capex_adj</f>
        <v>1203.3455898567249</v>
      </c>
      <c r="BA295" s="20">
        <v>0</v>
      </c>
      <c r="BB295" s="18">
        <f>BA295*hdgt_capex_adj</f>
        <v>0</v>
      </c>
      <c r="BC295" s="20">
        <v>0</v>
      </c>
      <c r="BD295" s="18">
        <f>BC295*aero_capex_adj</f>
        <v>0</v>
      </c>
      <c r="BE295" s="20">
        <v>2867.3232498229199</v>
      </c>
      <c r="BF295" s="18">
        <f>BE295*bess_capex_adj</f>
        <v>2867.3232498229199</v>
      </c>
      <c r="BG295" s="11">
        <v>2615213156.6756501</v>
      </c>
      <c r="BH295" s="11">
        <v>2634943600.91712</v>
      </c>
      <c r="BI295" s="11">
        <v>1349672445.1084599</v>
      </c>
      <c r="BJ295" s="11">
        <v>0</v>
      </c>
      <c r="BK295" s="11">
        <f>SUM(BG295:BJ295)/1000000</f>
        <v>6599.8292027012294</v>
      </c>
      <c r="BL295" s="11">
        <v>0.28794747599706999</v>
      </c>
      <c r="BM295" s="13">
        <f>0.815*BJ295/(BK295*1000)</f>
        <v>0</v>
      </c>
      <c r="BN295" s="22">
        <v>2225.03384549457</v>
      </c>
      <c r="BO295" s="11">
        <v>158</v>
      </c>
      <c r="BP295" s="11">
        <v>9120</v>
      </c>
      <c r="BQ295" s="22">
        <v>13835.7696</v>
      </c>
      <c r="BR295" s="11">
        <v>2280</v>
      </c>
      <c r="BS295" s="11">
        <v>570</v>
      </c>
      <c r="BT295" s="11">
        <v>0.27769616424427201</v>
      </c>
    </row>
    <row r="296" spans="1:72" s="1" customFormat="1" x14ac:dyDescent="0.25">
      <c r="A296" s="1">
        <v>316</v>
      </c>
      <c r="B296" s="24">
        <v>412.043304721217</v>
      </c>
      <c r="C296" s="24">
        <v>1603.6</v>
      </c>
      <c r="D296" s="1">
        <v>1000</v>
      </c>
      <c r="E296" s="1">
        <v>4000</v>
      </c>
      <c r="F296" s="1">
        <v>2</v>
      </c>
      <c r="G296" s="1">
        <v>11</v>
      </c>
      <c r="H296" s="2">
        <f>SUM(BG296:BI296)/(BK296*1000000)</f>
        <v>0.83828368824411292</v>
      </c>
      <c r="I296" s="3">
        <v>100</v>
      </c>
      <c r="J296" s="18">
        <v>74.143456977952098</v>
      </c>
      <c r="K296" s="18">
        <f>(P296*BG296+U296*BH296+AP296*BI296+AN296*BJ296)/(BK296*(1000000))</f>
        <v>117.80297762249354</v>
      </c>
      <c r="L296" s="18">
        <f>(T296*BG296+Y296*BH296+AT296*BI296+AO296*BJ296)/(BK296*(1000000))</f>
        <v>145.50261045074154</v>
      </c>
      <c r="M296" s="18">
        <f>L296/K296</f>
        <v>1.2351352519883927</v>
      </c>
      <c r="N296" s="18">
        <f>J296*M296</f>
        <v>91.57719741775341</v>
      </c>
      <c r="O296" s="3">
        <v>99.999999999999901</v>
      </c>
      <c r="P296" s="18">
        <v>74.005317005065294</v>
      </c>
      <c r="Q296" s="18">
        <f>P296-S296</f>
        <v>68.466160310143493</v>
      </c>
      <c r="R296" s="18">
        <f>Q296*solar_capex_adj</f>
        <v>91.288213746857991</v>
      </c>
      <c r="S296" s="18">
        <v>5.5391566949218003</v>
      </c>
      <c r="T296" s="18">
        <f>R296+S296</f>
        <v>96.827370441779792</v>
      </c>
      <c r="U296" s="18">
        <v>33.877951933558997</v>
      </c>
      <c r="V296" s="18">
        <f>U296-X296</f>
        <v>28.078079231655099</v>
      </c>
      <c r="W296" s="18">
        <f>V296*wind_capex_adj</f>
        <v>46.796798719425169</v>
      </c>
      <c r="X296" s="18">
        <v>5.7998727019038974</v>
      </c>
      <c r="Y296" s="18">
        <f>W296+X296</f>
        <v>52.596671421329063</v>
      </c>
      <c r="Z296" s="18">
        <v>170.62082099014401</v>
      </c>
      <c r="AA296" s="18">
        <f>Z296-AC296-AD296</f>
        <v>101.18458539560599</v>
      </c>
      <c r="AB296" s="18">
        <f>AA296*hdgt_capex_adj</f>
        <v>126.48073174450749</v>
      </c>
      <c r="AC296" s="18">
        <v>24.38304399799901</v>
      </c>
      <c r="AD296" s="18">
        <v>45.053191596539008</v>
      </c>
      <c r="AE296" s="18">
        <f>AD296*fuel_adj</f>
        <v>45.053191596539008</v>
      </c>
      <c r="AF296" s="18">
        <f>AB296+AC296+AE296</f>
        <v>195.91696733904553</v>
      </c>
      <c r="AG296" s="18">
        <v>1211.6966530009799</v>
      </c>
      <c r="AH296" s="18">
        <f>AG296-AJ296-AK296</f>
        <v>1062.31730326101</v>
      </c>
      <c r="AI296" s="18">
        <f>AH296*aero_capex_adj</f>
        <v>1274.780763913212</v>
      </c>
      <c r="AJ296" s="18">
        <v>97.195455543130038</v>
      </c>
      <c r="AK296" s="18">
        <v>52.183894196839901</v>
      </c>
      <c r="AL296" s="18">
        <f>AK296*fuel_adj</f>
        <v>52.183894196839901</v>
      </c>
      <c r="AM296" s="18">
        <f>AI296+AJ296+AL296</f>
        <v>1424.160113653182</v>
      </c>
      <c r="AN296" s="18">
        <f>IF(F296=0, 0, IF(F296=3, Z296, (Z296*F296*384+AG296*G296*32)/(F296*384+G296*32)))</f>
        <v>497.81608247926386</v>
      </c>
      <c r="AO296" s="18">
        <f>IF(F296=0, 0, IF(F296=3, AF296, (AF296*F296*384+AM296*G296*32)/(F296*384+G296*32)))</f>
        <v>581.93624189491698</v>
      </c>
      <c r="AP296" s="18">
        <v>93.064295219818803</v>
      </c>
      <c r="AQ296" s="18">
        <f>AP296-AS296</f>
        <v>75.788771095173004</v>
      </c>
      <c r="AR296" s="18">
        <f>AQ296*bess_capex_adj</f>
        <v>75.788771095173004</v>
      </c>
      <c r="AS296" s="18">
        <v>17.275524124645798</v>
      </c>
      <c r="AT296" s="18">
        <f>AR296+AS296</f>
        <v>93.064295219818803</v>
      </c>
      <c r="AU296" s="18">
        <v>5818.4890255976898</v>
      </c>
      <c r="AV296" s="18"/>
      <c r="AW296" s="18">
        <v>494.779987117171</v>
      </c>
      <c r="AX296" s="18">
        <f>AW296*solar_capex_adj</f>
        <v>659.7066494895613</v>
      </c>
      <c r="AY296" s="18">
        <v>1925.5966017404801</v>
      </c>
      <c r="AZ296" s="18">
        <f>AY296*wind_capex_adj</f>
        <v>3209.3276695674667</v>
      </c>
      <c r="BA296" s="18">
        <v>1549.9351146230699</v>
      </c>
      <c r="BB296" s="18">
        <f>BA296*hdgt_capex_adj</f>
        <v>1937.4188932788375</v>
      </c>
      <c r="BC296" s="18">
        <v>895.50932093305198</v>
      </c>
      <c r="BD296" s="18">
        <f>BC296*aero_capex_adj</f>
        <v>1074.6111851196624</v>
      </c>
      <c r="BE296" s="18">
        <v>952.66800118390802</v>
      </c>
      <c r="BF296" s="18">
        <f>BE296*bess_capex_adj</f>
        <v>952.66800118390802</v>
      </c>
      <c r="BG296" s="1">
        <v>635727900.72934401</v>
      </c>
      <c r="BH296" s="1">
        <v>5821584893.23207</v>
      </c>
      <c r="BI296" s="1">
        <v>886052315.05701005</v>
      </c>
      <c r="BJ296" s="1">
        <v>1416634890.98157</v>
      </c>
      <c r="BK296" s="1">
        <f>SUM(BG296:BJ296)/1000000</f>
        <v>8759.9999999999945</v>
      </c>
      <c r="BL296" s="1">
        <v>9.7245856717216999</v>
      </c>
      <c r="BM296" s="3">
        <f>0.815*BJ296/(BK296*1000)</f>
        <v>131.79879408104799</v>
      </c>
      <c r="BN296" s="24">
        <v>556.25846137364397</v>
      </c>
      <c r="BO296" s="1">
        <v>422</v>
      </c>
      <c r="BP296" s="1">
        <v>3040</v>
      </c>
      <c r="BQ296" s="24">
        <v>4611.9232000000002</v>
      </c>
      <c r="BR296" s="1">
        <v>760</v>
      </c>
      <c r="BS296" s="1">
        <v>190</v>
      </c>
      <c r="BT296" s="1">
        <v>0.54865034457623296</v>
      </c>
    </row>
    <row r="297" spans="1:72" s="1" customFormat="1" x14ac:dyDescent="0.25">
      <c r="A297" s="1">
        <v>291</v>
      </c>
      <c r="B297" s="24">
        <v>824.08660944243502</v>
      </c>
      <c r="C297" s="24">
        <v>1200.8</v>
      </c>
      <c r="D297" s="1">
        <v>1000</v>
      </c>
      <c r="E297" s="1">
        <v>4000</v>
      </c>
      <c r="F297" s="1">
        <v>2</v>
      </c>
      <c r="G297" s="1">
        <v>11</v>
      </c>
      <c r="H297" s="2">
        <f>SUM(BG297:BI297)/(BK297*1000000)</f>
        <v>0.81661698960016293</v>
      </c>
      <c r="I297" s="3">
        <v>100</v>
      </c>
      <c r="J297" s="18">
        <v>74.836999656894804</v>
      </c>
      <c r="K297" s="18">
        <f>(P297*BG297+U297*BH297+AP297*BI297+AN297*BJ297)/(BK297*(1000000))</f>
        <v>108.12195749529421</v>
      </c>
      <c r="L297" s="18">
        <f>(T297*BG297+Y297*BH297+AT297*BI297+AO297*BJ297)/(BK297*(1000000))</f>
        <v>132.39054284302236</v>
      </c>
      <c r="M297" s="18">
        <f>L297/K297</f>
        <v>1.2244556601630561</v>
      </c>
      <c r="N297" s="18">
        <f>J297*M297</f>
        <v>91.634587819505526</v>
      </c>
      <c r="O297" s="3">
        <v>100</v>
      </c>
      <c r="P297" s="18">
        <v>77.752913773375795</v>
      </c>
      <c r="Q297" s="18">
        <f>P297-S297</f>
        <v>71.933160193698299</v>
      </c>
      <c r="R297" s="18">
        <f>Q297*solar_capex_adj</f>
        <v>95.910880258264399</v>
      </c>
      <c r="S297" s="18">
        <v>5.8197535796774957</v>
      </c>
      <c r="T297" s="18">
        <f>R297+S297</f>
        <v>101.73063383794189</v>
      </c>
      <c r="U297" s="18">
        <v>28.6755248472011</v>
      </c>
      <c r="V297" s="18">
        <f>U297-X297</f>
        <v>23.7662297798339</v>
      </c>
      <c r="W297" s="18">
        <f>V297*wind_capex_adj</f>
        <v>39.610382966389835</v>
      </c>
      <c r="X297" s="18">
        <v>4.9092950673672</v>
      </c>
      <c r="Y297" s="18">
        <f>W297+X297</f>
        <v>44.519678033757032</v>
      </c>
      <c r="Z297" s="18">
        <v>155.75205131093301</v>
      </c>
      <c r="AA297" s="18">
        <f>Z297-AC297-AD297</f>
        <v>89.576319740263997</v>
      </c>
      <c r="AB297" s="18">
        <f>AA297*hdgt_capex_adj</f>
        <v>111.97039967533</v>
      </c>
      <c r="AC297" s="18">
        <v>22.726369712011007</v>
      </c>
      <c r="AD297" s="18">
        <v>43.449361858658008</v>
      </c>
      <c r="AE297" s="18">
        <f>AD297*fuel_adj</f>
        <v>43.449361858658008</v>
      </c>
      <c r="AF297" s="18">
        <f>AB297+AC297+AE297</f>
        <v>178.14613124599902</v>
      </c>
      <c r="AG297" s="18">
        <v>891.532074381136</v>
      </c>
      <c r="AH297" s="18">
        <f>AG297-AJ297-AK297</f>
        <v>767.70997276319895</v>
      </c>
      <c r="AI297" s="18">
        <f>AH297*aero_capex_adj</f>
        <v>921.25196731583867</v>
      </c>
      <c r="AJ297" s="18">
        <v>73.701260975984042</v>
      </c>
      <c r="AK297" s="18">
        <v>50.120840641953009</v>
      </c>
      <c r="AL297" s="18">
        <f>AK297*fuel_adj</f>
        <v>50.120840641953009</v>
      </c>
      <c r="AM297" s="18">
        <f>AI297+AJ297+AL297</f>
        <v>1045.0740689337758</v>
      </c>
      <c r="AN297" s="18">
        <f>IF(F297=0, 0, IF(F297=3, Z297, (Z297*F297*384+AG297*G297*32)/(F297*384+G297*32)))</f>
        <v>386.99720141871109</v>
      </c>
      <c r="AO297" s="18">
        <f>IF(F297=0, 0, IF(F297=3, AF297, (AF297*F297*384+AM297*G297*32)/(F297*384+G297*32)))</f>
        <v>450.60919737644315</v>
      </c>
      <c r="AP297" s="18">
        <v>105.186273392161</v>
      </c>
      <c r="AQ297" s="18">
        <f>AP297-AS297</f>
        <v>85.963864496797299</v>
      </c>
      <c r="AR297" s="18">
        <f>AQ297*bess_capex_adj</f>
        <v>85.963864496797299</v>
      </c>
      <c r="AS297" s="18">
        <v>19.222408895363699</v>
      </c>
      <c r="AT297" s="18">
        <f>AR297+AS297</f>
        <v>105.186273392161</v>
      </c>
      <c r="AU297" s="18">
        <v>5829.4839516269303</v>
      </c>
      <c r="AV297" s="18"/>
      <c r="AW297" s="18">
        <v>989.54225288481598</v>
      </c>
      <c r="AX297" s="18">
        <f>AW297*solar_capex_adj</f>
        <v>1319.3896705130878</v>
      </c>
      <c r="AY297" s="18">
        <v>1441.8901164624299</v>
      </c>
      <c r="AZ297" s="18">
        <f>AY297*wind_capex_adj</f>
        <v>2403.1501941040501</v>
      </c>
      <c r="BA297" s="18">
        <v>1549.90735790026</v>
      </c>
      <c r="BB297" s="18">
        <f>BA297*hdgt_capex_adj</f>
        <v>1937.3841973753249</v>
      </c>
      <c r="BC297" s="18">
        <v>895.49328387204002</v>
      </c>
      <c r="BD297" s="18">
        <f>BC297*aero_capex_adj</f>
        <v>1074.5919406464479</v>
      </c>
      <c r="BE297" s="18">
        <v>952.65094050737196</v>
      </c>
      <c r="BF297" s="18">
        <f>BE297*bess_capex_adj</f>
        <v>952.65094050737196</v>
      </c>
      <c r="BG297" s="1">
        <v>1201338704.2038901</v>
      </c>
      <c r="BH297" s="1">
        <v>5150095175.34023</v>
      </c>
      <c r="BI297" s="1">
        <v>802130949.35329294</v>
      </c>
      <c r="BJ297" s="1">
        <v>1606435171.1025701</v>
      </c>
      <c r="BK297" s="1">
        <f>SUM(BG297:BJ297)/1000000</f>
        <v>8759.9999999999836</v>
      </c>
      <c r="BL297" s="1">
        <v>4.2362293672834896</v>
      </c>
      <c r="BM297" s="3">
        <f>0.815*BJ297/(BK297*1000)</f>
        <v>149.45715347586724</v>
      </c>
      <c r="BN297" s="24">
        <v>1112.51692274728</v>
      </c>
      <c r="BO297" s="1">
        <v>316</v>
      </c>
      <c r="BP297" s="1">
        <v>3040</v>
      </c>
      <c r="BQ297" s="24">
        <v>4611.9232000000002</v>
      </c>
      <c r="BR297" s="1">
        <v>760</v>
      </c>
      <c r="BS297" s="1">
        <v>190</v>
      </c>
      <c r="BT297" s="1">
        <v>0.49693084577568197</v>
      </c>
    </row>
    <row r="298" spans="1:72" s="1" customFormat="1" x14ac:dyDescent="0.25">
      <c r="A298" s="1">
        <v>140</v>
      </c>
      <c r="B298" s="24">
        <v>618.06495708182604</v>
      </c>
      <c r="C298" s="24">
        <v>1003.19999999999</v>
      </c>
      <c r="D298" s="1">
        <v>1000</v>
      </c>
      <c r="E298" s="1">
        <v>4000</v>
      </c>
      <c r="F298" s="1">
        <v>1</v>
      </c>
      <c r="G298" s="1">
        <v>22</v>
      </c>
      <c r="H298" s="2">
        <f>SUM(BG298:BI298)/(BK298*1000000)</f>
        <v>0.70622415946256945</v>
      </c>
      <c r="I298" s="3">
        <v>100</v>
      </c>
      <c r="J298" s="18">
        <v>76.500159494650205</v>
      </c>
      <c r="K298" s="18">
        <f>(P298*BG298+U298*BH298+AP298*BI298+AN298*BJ298)/(BK298*(1000000))</f>
        <v>101.63126525566854</v>
      </c>
      <c r="L298" s="18">
        <f>(T298*BG298+Y298*BH298+AT298*BI298+AO298*BJ298)/(BK298*(1000000))</f>
        <v>121.84190433626955</v>
      </c>
      <c r="M298" s="18">
        <f>L298/K298</f>
        <v>1.1988624172862372</v>
      </c>
      <c r="N298" s="18">
        <f>J298*M298</f>
        <v>91.713166134539037</v>
      </c>
      <c r="O298" s="3">
        <v>100</v>
      </c>
      <c r="P298" s="18">
        <v>70.174283328092102</v>
      </c>
      <c r="Q298" s="18">
        <f>P298-S298</f>
        <v>64.924831842609507</v>
      </c>
      <c r="R298" s="18">
        <f>Q298*solar_capex_adj</f>
        <v>86.566442456812666</v>
      </c>
      <c r="S298" s="18">
        <v>5.2494514854825951</v>
      </c>
      <c r="T298" s="18">
        <f>R298+S298</f>
        <v>91.815893942295261</v>
      </c>
      <c r="U298" s="18">
        <v>28.0329047342085</v>
      </c>
      <c r="V298" s="18">
        <f>U298-X298</f>
        <v>23.2361212570814</v>
      </c>
      <c r="W298" s="18">
        <f>V298*wind_capex_adj</f>
        <v>38.726868761802336</v>
      </c>
      <c r="X298" s="18">
        <v>4.7967834771271001</v>
      </c>
      <c r="Y298" s="18">
        <f>W298+X298</f>
        <v>43.523652238929436</v>
      </c>
      <c r="Z298" s="18">
        <v>93.114871160806402</v>
      </c>
      <c r="AA298" s="18">
        <f>Z298-AC298-AD298</f>
        <v>35.713957208326292</v>
      </c>
      <c r="AB298" s="18">
        <f>AA298*hdgt_capex_adj</f>
        <v>44.642446510407865</v>
      </c>
      <c r="AC298" s="18">
        <v>16.941341070081108</v>
      </c>
      <c r="AD298" s="18">
        <v>40.459572882399002</v>
      </c>
      <c r="AE298" s="18">
        <f>AD298*fuel_adj</f>
        <v>40.459572882399002</v>
      </c>
      <c r="AF298" s="18">
        <f>AB298+AC298+AE298</f>
        <v>102.04336046288797</v>
      </c>
      <c r="AG298" s="18">
        <v>315.98422395586499</v>
      </c>
      <c r="AH298" s="18">
        <f>AG298-AJ298-AK298</f>
        <v>237.32070102004604</v>
      </c>
      <c r="AI298" s="18">
        <f>AH298*aero_capex_adj</f>
        <v>284.78484122405524</v>
      </c>
      <c r="AJ298" s="18">
        <v>31.955915047056976</v>
      </c>
      <c r="AK298" s="18">
        <v>46.70760788876197</v>
      </c>
      <c r="AL298" s="18">
        <f>AK298*fuel_adj</f>
        <v>46.70760788876197</v>
      </c>
      <c r="AM298" s="18">
        <f>AI298+AJ298+AL298</f>
        <v>363.44836415987419</v>
      </c>
      <c r="AN298" s="18">
        <f>IF(F298=0, 0, IF(F298=3, Z298, (Z298*F298*384+AG298*G298*32)/(F298*384+G298*32)))</f>
        <v>237.32445238113843</v>
      </c>
      <c r="AO298" s="18">
        <f>IF(F298=0, 0, IF(F298=3, AF298, (AF298*F298*384+AM298*G298*32)/(F298*384+G298*32)))</f>
        <v>271.1877746197614</v>
      </c>
      <c r="AP298" s="18">
        <v>109.837222403844</v>
      </c>
      <c r="AQ298" s="18">
        <f>AP298-AS298</f>
        <v>90.0733363842741</v>
      </c>
      <c r="AR298" s="18">
        <f>AQ298*bess_capex_adj</f>
        <v>90.0733363842741</v>
      </c>
      <c r="AS298" s="18">
        <v>19.763886019569895</v>
      </c>
      <c r="AT298" s="18">
        <f>AR298+AS298</f>
        <v>109.837222403844</v>
      </c>
      <c r="AU298" s="18">
        <v>5468.7935530944796</v>
      </c>
      <c r="AV298" s="18"/>
      <c r="AW298" s="18">
        <v>742.62227082845095</v>
      </c>
      <c r="AX298" s="18">
        <f>AW298*solar_capex_adj</f>
        <v>990.16302777126793</v>
      </c>
      <c r="AY298" s="18">
        <v>1205.3727582495301</v>
      </c>
      <c r="AZ298" s="18">
        <f>AY298*wind_capex_adj</f>
        <v>2008.9545970825502</v>
      </c>
      <c r="BA298" s="18">
        <v>775.439834827411</v>
      </c>
      <c r="BB298" s="18">
        <f>BA298*hdgt_capex_adj</f>
        <v>969.2997935342637</v>
      </c>
      <c r="BC298" s="18">
        <v>1792.11011702152</v>
      </c>
      <c r="BD298" s="18">
        <f>BC298*aero_capex_adj</f>
        <v>2150.5321404258239</v>
      </c>
      <c r="BE298" s="18">
        <v>953.24857216756402</v>
      </c>
      <c r="BF298" s="18">
        <f>BE298*bess_capex_adj</f>
        <v>953.24857216756402</v>
      </c>
      <c r="BG298" s="1">
        <v>1001997425.76957</v>
      </c>
      <c r="BH298" s="1">
        <v>4403525449.1711998</v>
      </c>
      <c r="BI298" s="1">
        <v>781000761.951334</v>
      </c>
      <c r="BJ298" s="1">
        <v>2573476363.1078901</v>
      </c>
      <c r="BK298" s="1">
        <f>SUM(BG298:BJ298)/1000000</f>
        <v>8759.9999999999945</v>
      </c>
      <c r="BL298" s="1">
        <v>0.394164597514779</v>
      </c>
      <c r="BM298" s="3">
        <f>0.815*BJ298/(BK298*1000)</f>
        <v>239.42731003800588</v>
      </c>
      <c r="BN298" s="24">
        <v>834.38769206046595</v>
      </c>
      <c r="BO298" s="1">
        <v>264</v>
      </c>
      <c r="BP298" s="1">
        <v>3040</v>
      </c>
      <c r="BQ298" s="24">
        <v>4611.9232000000002</v>
      </c>
      <c r="BR298" s="1">
        <v>760</v>
      </c>
      <c r="BS298" s="1">
        <v>190</v>
      </c>
      <c r="BT298" s="1">
        <v>0.482878030288385</v>
      </c>
    </row>
    <row r="299" spans="1:72" s="1" customFormat="1" hidden="1" x14ac:dyDescent="0.25">
      <c r="A299" s="1">
        <v>572</v>
      </c>
      <c r="B299" s="25">
        <v>2678.2814806879101</v>
      </c>
      <c r="C299" s="25">
        <v>1200.8</v>
      </c>
      <c r="D299" s="8">
        <v>2000</v>
      </c>
      <c r="E299" s="8">
        <v>8000</v>
      </c>
      <c r="F299" s="8">
        <v>0</v>
      </c>
      <c r="G299" s="8">
        <v>0</v>
      </c>
      <c r="H299" s="9">
        <f>SUM(BG299:BI299)/(BK299*1000000)</f>
        <v>1</v>
      </c>
      <c r="I299" s="10">
        <v>94.246575342465704</v>
      </c>
      <c r="J299" s="19">
        <v>71.426307720925806</v>
      </c>
      <c r="K299" s="18">
        <f>(P299*BG299+U299*BH299+AP299*BI299+AN299*BJ299)/(BK299*(1000000))</f>
        <v>71.629402014821324</v>
      </c>
      <c r="L299" s="18">
        <f>(T299*BG299+Y299*BH299+AT299*BI299+AO299*BJ299)/(BK299*(1000000))</f>
        <v>92.008887744959225</v>
      </c>
      <c r="M299" s="18">
        <f>L299/K299</f>
        <v>1.2845128558510239</v>
      </c>
      <c r="N299" s="18">
        <f>J299*M299</f>
        <v>91.748010513500446</v>
      </c>
      <c r="O299" s="10">
        <v>96.896755304224399</v>
      </c>
      <c r="P299" s="19">
        <v>142.403919260131</v>
      </c>
      <c r="Q299" s="19">
        <f>P299-S299</f>
        <v>131.73810636097801</v>
      </c>
      <c r="R299" s="18">
        <f>Q299*solar_capex_adj</f>
        <v>175.65080848130401</v>
      </c>
      <c r="S299" s="19">
        <v>10.665812899152996</v>
      </c>
      <c r="T299" s="18">
        <f>R299+S299</f>
        <v>186.31662138045701</v>
      </c>
      <c r="U299" s="19">
        <v>28.661176440055399</v>
      </c>
      <c r="V299" s="19">
        <f>U299-X299</f>
        <v>23.751461562768199</v>
      </c>
      <c r="W299" s="18">
        <f>V299*wind_capex_adj</f>
        <v>39.585769271280334</v>
      </c>
      <c r="X299" s="19">
        <v>4.9097148772872004</v>
      </c>
      <c r="Y299" s="18">
        <f>W299+X299</f>
        <v>44.495484148567535</v>
      </c>
      <c r="Z299" s="19">
        <v>0</v>
      </c>
      <c r="AA299" s="19">
        <f>Z299-AC299-AD299</f>
        <v>0</v>
      </c>
      <c r="AB299" s="18">
        <f>AA299*hdgt_capex_adj</f>
        <v>0</v>
      </c>
      <c r="AC299" s="19">
        <v>0</v>
      </c>
      <c r="AD299" s="19">
        <v>0</v>
      </c>
      <c r="AE299" s="18">
        <f>AD299*fuel_adj</f>
        <v>0</v>
      </c>
      <c r="AF299" s="18">
        <f>AB299+AC299+AE299</f>
        <v>0</v>
      </c>
      <c r="AG299" s="19">
        <v>0</v>
      </c>
      <c r="AH299" s="19">
        <f>AG299-AJ299-AK299</f>
        <v>0</v>
      </c>
      <c r="AI299" s="18">
        <f>AH299*aero_capex_adj</f>
        <v>0</v>
      </c>
      <c r="AJ299" s="19">
        <v>0</v>
      </c>
      <c r="AK299" s="19">
        <v>0</v>
      </c>
      <c r="AL299" s="18">
        <f>AK299*fuel_adj</f>
        <v>0</v>
      </c>
      <c r="AM299" s="18">
        <f>AI299+AJ299+AL299</f>
        <v>0</v>
      </c>
      <c r="AN299" s="18">
        <f>IF(F299=0, 0, IF(F299=3, Z299, (Z299*F299*384+AG299*G299*32)/(F299*384+G299*32)))</f>
        <v>0</v>
      </c>
      <c r="AO299" s="18">
        <f>IF(F299=0, 0, IF(F299=3, AF299, (AF299*F299*384+AM299*G299*32)/(F299*384+G299*32)))</f>
        <v>0</v>
      </c>
      <c r="AP299" s="19">
        <v>130.45773872461601</v>
      </c>
      <c r="AQ299" s="19">
        <f>AP299-AS299</f>
        <v>105.945813670169</v>
      </c>
      <c r="AR299" s="18">
        <f>AQ299*bess_capex_adj</f>
        <v>105.945813670169</v>
      </c>
      <c r="AS299" s="19">
        <v>24.511925054447005</v>
      </c>
      <c r="AT299" s="18">
        <f>AR299+AS299</f>
        <v>130.45773872461601</v>
      </c>
      <c r="AU299" s="19">
        <v>6559.9555692331496</v>
      </c>
      <c r="AV299" s="19"/>
      <c r="AW299" s="19">
        <v>3213.7390904343501</v>
      </c>
      <c r="AX299" s="18">
        <f>AW299*solar_capex_adj</f>
        <v>4284.9854539124663</v>
      </c>
      <c r="AY299" s="19">
        <v>1440.87091951304</v>
      </c>
      <c r="AZ299" s="18">
        <f>AY299*wind_capex_adj</f>
        <v>2401.4515325217335</v>
      </c>
      <c r="BA299" s="19">
        <v>0</v>
      </c>
      <c r="BB299" s="18">
        <f>BA299*hdgt_capex_adj</f>
        <v>0</v>
      </c>
      <c r="BC299" s="19">
        <v>0</v>
      </c>
      <c r="BD299" s="18">
        <f>BC299*aero_capex_adj</f>
        <v>0</v>
      </c>
      <c r="BE299" s="19">
        <v>1905.3455592857499</v>
      </c>
      <c r="BF299" s="18">
        <f>BE299*bess_capex_adj</f>
        <v>1905.3455592857499</v>
      </c>
      <c r="BG299" s="8">
        <v>2082370526.8073699</v>
      </c>
      <c r="BH299" s="8">
        <v>5149687257.1953402</v>
      </c>
      <c r="BI299" s="8">
        <v>1256097980.64733</v>
      </c>
      <c r="BJ299" s="8">
        <v>0</v>
      </c>
      <c r="BK299" s="8">
        <f>SUM(BG299:BJ299)/1000000</f>
        <v>8488.1557646500405</v>
      </c>
      <c r="BL299" s="8">
        <v>28.444690242272799</v>
      </c>
      <c r="BM299" s="10">
        <f>0.815*BJ299/(BK299*1000)</f>
        <v>0</v>
      </c>
      <c r="BN299" s="25">
        <v>3615.6799989286801</v>
      </c>
      <c r="BO299" s="8">
        <v>316</v>
      </c>
      <c r="BP299" s="8">
        <v>6080</v>
      </c>
      <c r="BQ299" s="25">
        <v>9223.8464000000004</v>
      </c>
      <c r="BR299" s="8">
        <v>1520</v>
      </c>
      <c r="BS299" s="8">
        <v>380</v>
      </c>
      <c r="BT299" s="8">
        <v>0.38965329558693601</v>
      </c>
    </row>
    <row r="300" spans="1:72" s="1" customFormat="1" x14ac:dyDescent="0.25">
      <c r="A300" s="1">
        <v>204</v>
      </c>
      <c r="B300" s="24">
        <v>412.043304721217</v>
      </c>
      <c r="C300" s="24">
        <v>801.8</v>
      </c>
      <c r="D300" s="1">
        <v>1000</v>
      </c>
      <c r="E300" s="1">
        <v>4000</v>
      </c>
      <c r="F300" s="1">
        <v>1</v>
      </c>
      <c r="G300" s="1">
        <v>22</v>
      </c>
      <c r="H300" s="2">
        <f>SUM(BG300:BI300)/(BK300*1000000)</f>
        <v>0.5507723751855087</v>
      </c>
      <c r="I300" s="3">
        <v>100</v>
      </c>
      <c r="J300" s="18">
        <v>78.383458029404395</v>
      </c>
      <c r="K300" s="18">
        <f>(P300*BG300+U300*BH300+AP300*BI300+AN300*BJ300)/(BK300*(1000000))</f>
        <v>94.762901077380462</v>
      </c>
      <c r="L300" s="18">
        <f>(T300*BG300+Y300*BH300+AT300*BI300+AO300*BJ300)/(BK300*(1000000))</f>
        <v>110.95817817226246</v>
      </c>
      <c r="M300" s="18">
        <f>L300/K300</f>
        <v>1.1709031373116938</v>
      </c>
      <c r="N300" s="18">
        <f>J300*M300</f>
        <v>91.779436919969086</v>
      </c>
      <c r="O300" s="3">
        <v>100</v>
      </c>
      <c r="P300" s="18">
        <v>68.375001878886394</v>
      </c>
      <c r="Q300" s="18">
        <f>P300-S300</f>
        <v>63.264849966181998</v>
      </c>
      <c r="R300" s="18">
        <f>Q300*solar_capex_adj</f>
        <v>84.35313328824266</v>
      </c>
      <c r="S300" s="18">
        <v>5.1101519127043957</v>
      </c>
      <c r="T300" s="18">
        <f>R300+S300</f>
        <v>89.463285200947055</v>
      </c>
      <c r="U300" s="18">
        <v>28.056016980495698</v>
      </c>
      <c r="V300" s="18">
        <f>U300-X300</f>
        <v>23.259233503368598</v>
      </c>
      <c r="W300" s="18">
        <f>V300*wind_capex_adj</f>
        <v>38.765389172280997</v>
      </c>
      <c r="X300" s="18">
        <v>4.7967834771271001</v>
      </c>
      <c r="Y300" s="18">
        <f>W300+X300</f>
        <v>43.562172649408097</v>
      </c>
      <c r="Z300" s="18">
        <v>78.9874312732981</v>
      </c>
      <c r="AA300" s="18">
        <f>Z300-AC300-AD300</f>
        <v>25.8512856271538</v>
      </c>
      <c r="AB300" s="18">
        <f>AA300*hdgt_capex_adj</f>
        <v>32.31410703394225</v>
      </c>
      <c r="AC300" s="18">
        <v>15.374831682424201</v>
      </c>
      <c r="AD300" s="18">
        <v>37.761313963720099</v>
      </c>
      <c r="AE300" s="18">
        <f>AD300*fuel_adj</f>
        <v>37.761313963720099</v>
      </c>
      <c r="AF300" s="18">
        <f>AB300+AC300+AE300</f>
        <v>85.45025268008655</v>
      </c>
      <c r="AG300" s="18">
        <v>192.156897436604</v>
      </c>
      <c r="AH300" s="18">
        <f>AG300-AJ300-AK300</f>
        <v>125.32840567537599</v>
      </c>
      <c r="AI300" s="18">
        <f>AH300*aero_capex_adj</f>
        <v>150.39408681045117</v>
      </c>
      <c r="AJ300" s="18">
        <v>22.618951203221997</v>
      </c>
      <c r="AK300" s="18">
        <v>44.209540558006012</v>
      </c>
      <c r="AL300" s="18">
        <f>AK300*fuel_adj</f>
        <v>44.209540558006012</v>
      </c>
      <c r="AM300" s="18">
        <f>AI300+AJ300+AL300</f>
        <v>217.22257857167918</v>
      </c>
      <c r="AN300" s="18">
        <f>IF(F300=0, 0, IF(F300=3, Z300, (Z300*F300*384+AG300*G300*32)/(F300*384+G300*32)))</f>
        <v>152.21473290837841</v>
      </c>
      <c r="AO300" s="18">
        <f>IF(F300=0, 0, IF(F300=3, AF300, (AF300*F300*384+AM300*G300*32)/(F300*384+G300*32)))</f>
        <v>170.71469884523472</v>
      </c>
      <c r="AP300" s="18">
        <v>138.17532826936699</v>
      </c>
      <c r="AQ300" s="18">
        <f>AP300-AS300</f>
        <v>113.31786833293999</v>
      </c>
      <c r="AR300" s="18">
        <f>AQ300*bess_capex_adj</f>
        <v>113.31786833293999</v>
      </c>
      <c r="AS300" s="18">
        <v>24.857459936426991</v>
      </c>
      <c r="AT300" s="18">
        <f>AR300+AS300</f>
        <v>138.17532826936699</v>
      </c>
      <c r="AU300" s="18">
        <v>4984.2178032551101</v>
      </c>
      <c r="AV300" s="18"/>
      <c r="AW300" s="18">
        <v>495.57395605162901</v>
      </c>
      <c r="AX300" s="18">
        <f>AW300*solar_capex_adj</f>
        <v>660.76527473550527</v>
      </c>
      <c r="AY300" s="18">
        <v>964.34329452589498</v>
      </c>
      <c r="AZ300" s="18">
        <f>AY300*wind_capex_adj</f>
        <v>1607.238824209825</v>
      </c>
      <c r="BA300" s="18">
        <v>776.21114068544</v>
      </c>
      <c r="BB300" s="18">
        <f>BA300*hdgt_capex_adj</f>
        <v>970.26392585680003</v>
      </c>
      <c r="BC300" s="18">
        <v>1793.8926731521301</v>
      </c>
      <c r="BD300" s="18">
        <f>BC300*aero_capex_adj</f>
        <v>2152.6712077825559</v>
      </c>
      <c r="BE300" s="18">
        <v>954.19673884000997</v>
      </c>
      <c r="BF300" s="18">
        <f>BE300*bess_capex_adj</f>
        <v>954.19673884000997</v>
      </c>
      <c r="BG300" s="1">
        <v>687360844.53293002</v>
      </c>
      <c r="BH300" s="1">
        <v>3519484355.2087998</v>
      </c>
      <c r="BI300" s="1">
        <v>617920806.88331997</v>
      </c>
      <c r="BJ300" s="1">
        <v>3935233993.3749399</v>
      </c>
      <c r="BK300" s="1">
        <f>SUM(BG300:BJ300)/1000000</f>
        <v>8759.9999999999891</v>
      </c>
      <c r="BL300" s="1">
        <v>8.0435403430141501E-3</v>
      </c>
      <c r="BM300" s="3">
        <f>0.815*BJ300/(BK300*1000)</f>
        <v>366.12051422381052</v>
      </c>
      <c r="BN300" s="24">
        <v>556.25846137364397</v>
      </c>
      <c r="BO300" s="1">
        <v>211</v>
      </c>
      <c r="BP300" s="1">
        <v>3040</v>
      </c>
      <c r="BQ300" s="24">
        <v>4611.9232000000002</v>
      </c>
      <c r="BR300" s="1">
        <v>760</v>
      </c>
      <c r="BS300" s="1">
        <v>190</v>
      </c>
      <c r="BT300" s="1">
        <v>0.38215610097106201</v>
      </c>
    </row>
    <row r="301" spans="1:72" s="1" customFormat="1" x14ac:dyDescent="0.25">
      <c r="A301" s="1">
        <v>341</v>
      </c>
      <c r="B301" s="24">
        <v>824.08660944243502</v>
      </c>
      <c r="C301" s="24">
        <v>801.8</v>
      </c>
      <c r="D301" s="1">
        <v>1000</v>
      </c>
      <c r="E301" s="1">
        <v>4000</v>
      </c>
      <c r="F301" s="1">
        <v>2</v>
      </c>
      <c r="G301" s="1">
        <v>11</v>
      </c>
      <c r="H301" s="2">
        <f>SUM(BG301:BI301)/(BK301*1000000)</f>
        <v>0.64316383330440219</v>
      </c>
      <c r="I301" s="3">
        <v>100</v>
      </c>
      <c r="J301" s="18">
        <v>77.127412108345993</v>
      </c>
      <c r="K301" s="18">
        <f>(P301*BG301+U301*BH301+AP301*BI301+AN301*BJ301)/(BK301*(1000000))</f>
        <v>137.79594909534745</v>
      </c>
      <c r="L301" s="18">
        <f>(T301*BG301+Y301*BH301+AT301*BI301+AO301*BJ301)/(BK301*(1000000))</f>
        <v>163.97478055023677</v>
      </c>
      <c r="M301" s="18">
        <f>L301/K301</f>
        <v>1.1899825911193875</v>
      </c>
      <c r="N301" s="18">
        <f>J301*M301</f>
        <v>91.780277707022393</v>
      </c>
      <c r="O301" s="3">
        <v>100</v>
      </c>
      <c r="P301" s="18">
        <v>76.192225464647805</v>
      </c>
      <c r="Q301" s="18">
        <f>P301-S301</f>
        <v>70.493738350904806</v>
      </c>
      <c r="R301" s="18">
        <f>Q301*solar_capex_adj</f>
        <v>93.991651134539737</v>
      </c>
      <c r="S301" s="18">
        <v>5.6984871137429991</v>
      </c>
      <c r="T301" s="18">
        <f>R301+S301</f>
        <v>99.690138248282736</v>
      </c>
      <c r="U301" s="18">
        <v>28.0379380339084</v>
      </c>
      <c r="V301" s="18">
        <f>U301-X301</f>
        <v>23.2411545567813</v>
      </c>
      <c r="W301" s="18">
        <f>V301*wind_capex_adj</f>
        <v>38.735257594635499</v>
      </c>
      <c r="X301" s="18">
        <v>4.7967834771271001</v>
      </c>
      <c r="Y301" s="18">
        <f>W301+X301</f>
        <v>43.532041071762599</v>
      </c>
      <c r="Z301" s="18">
        <v>100.40494684674</v>
      </c>
      <c r="AA301" s="18">
        <f>Z301-AC301-AD301</f>
        <v>45.251389748268799</v>
      </c>
      <c r="AB301" s="18">
        <f>AA301*hdgt_capex_adj</f>
        <v>56.564237185335998</v>
      </c>
      <c r="AC301" s="18">
        <v>16.839762806391704</v>
      </c>
      <c r="AD301" s="18">
        <v>38.3137942920795</v>
      </c>
      <c r="AE301" s="18">
        <f>AD301*fuel_adj</f>
        <v>38.3137942920795</v>
      </c>
      <c r="AF301" s="18">
        <f>AB301+AC301+AE301</f>
        <v>111.71779428380719</v>
      </c>
      <c r="AG301" s="18">
        <v>724.54476672125099</v>
      </c>
      <c r="AH301" s="18">
        <f>AG301-AJ301-AK301</f>
        <v>619.1269988645779</v>
      </c>
      <c r="AI301" s="18">
        <f>AH301*aero_capex_adj</f>
        <v>742.9523986374935</v>
      </c>
      <c r="AJ301" s="18">
        <v>60.598925537845048</v>
      </c>
      <c r="AK301" s="18">
        <v>44.818842318828047</v>
      </c>
      <c r="AL301" s="18">
        <f>AK301*fuel_adj</f>
        <v>44.818842318828047</v>
      </c>
      <c r="AM301" s="18">
        <f>AI301+AJ301+AL301</f>
        <v>848.3701664941666</v>
      </c>
      <c r="AN301" s="18">
        <f>IF(F301=0, 0, IF(F301=3, Z301, (Z301*F301*384+AG301*G301*32)/(F301*384+G301*32)))</f>
        <v>296.56317595015776</v>
      </c>
      <c r="AO301" s="18">
        <f>IF(F301=0, 0, IF(F301=3, AF301, (AF301*F301*384+AM301*G301*32)/(F301*384+G301*32)))</f>
        <v>343.23711126420585</v>
      </c>
      <c r="AP301" s="18">
        <v>99.103833240658105</v>
      </c>
      <c r="AQ301" s="18">
        <f>AP301-AS301</f>
        <v>81.297300660112995</v>
      </c>
      <c r="AR301" s="18">
        <f>AQ301*bess_capex_adj</f>
        <v>81.297300660112995</v>
      </c>
      <c r="AS301" s="18">
        <v>17.80653258054511</v>
      </c>
      <c r="AT301" s="18">
        <f>AR301+AS301</f>
        <v>99.103833240658105</v>
      </c>
      <c r="AU301" s="18">
        <v>5354.8910737255501</v>
      </c>
      <c r="AV301" s="18"/>
      <c r="AW301" s="18">
        <v>990.37751224633803</v>
      </c>
      <c r="AX301" s="18">
        <f>AW301*solar_capex_adj</f>
        <v>1320.5033496617839</v>
      </c>
      <c r="AY301" s="18">
        <v>963.593729373153</v>
      </c>
      <c r="AZ301" s="18">
        <f>AY301*wind_capex_adj</f>
        <v>1605.989548955255</v>
      </c>
      <c r="BA301" s="18">
        <v>1551.21561394128</v>
      </c>
      <c r="BB301" s="18">
        <f>BA301*hdgt_capex_adj</f>
        <v>1939.0195174266</v>
      </c>
      <c r="BC301" s="18">
        <v>896.24915775853106</v>
      </c>
      <c r="BD301" s="18">
        <f>BC301*aero_capex_adj</f>
        <v>1075.4989893102372</v>
      </c>
      <c r="BE301" s="18">
        <v>953.45506040624696</v>
      </c>
      <c r="BF301" s="18">
        <f>BE301*bess_capex_adj</f>
        <v>953.45506040624696</v>
      </c>
      <c r="BG301" s="1">
        <v>1229809841.9005799</v>
      </c>
      <c r="BH301" s="1">
        <v>3519484355.2087998</v>
      </c>
      <c r="BI301" s="1">
        <v>884820982.63716996</v>
      </c>
      <c r="BJ301" s="1">
        <v>3125884820.2534299</v>
      </c>
      <c r="BK301" s="1">
        <f>SUM(BG301:BJ301)/1000000</f>
        <v>8759.9999999999782</v>
      </c>
      <c r="BL301" s="1">
        <v>0.17301619670728399</v>
      </c>
      <c r="BM301" s="3">
        <f>0.815*BJ301/(BK301*1000)</f>
        <v>290.82147585691229</v>
      </c>
      <c r="BN301" s="24">
        <v>1112.51692274728</v>
      </c>
      <c r="BO301" s="1">
        <v>211</v>
      </c>
      <c r="BP301" s="1">
        <v>3040</v>
      </c>
      <c r="BQ301" s="24">
        <v>4611.9232000000002</v>
      </c>
      <c r="BR301" s="1">
        <v>760</v>
      </c>
      <c r="BS301" s="1">
        <v>190</v>
      </c>
      <c r="BT301" s="1">
        <v>0.54670426308577502</v>
      </c>
    </row>
    <row r="302" spans="1:72" s="1" customFormat="1" x14ac:dyDescent="0.25">
      <c r="A302" s="1">
        <v>154</v>
      </c>
      <c r="B302" s="24">
        <v>412.043304721217</v>
      </c>
      <c r="C302" s="24">
        <v>1200.8</v>
      </c>
      <c r="D302" s="1">
        <v>1000</v>
      </c>
      <c r="E302" s="1">
        <v>4000</v>
      </c>
      <c r="F302" s="1">
        <v>1</v>
      </c>
      <c r="G302" s="1">
        <v>23</v>
      </c>
      <c r="H302" s="2">
        <f>SUM(BG302:BI302)/(BK302*1000000)</f>
        <v>0.75567391971895359</v>
      </c>
      <c r="I302" s="3">
        <v>100</v>
      </c>
      <c r="J302" s="18">
        <v>75.909941404939701</v>
      </c>
      <c r="K302" s="18">
        <f>(P302*BG302+U302*BH302+AP302*BI302+AN302*BJ302)/(BK302*(1000000))</f>
        <v>100.40679756796995</v>
      </c>
      <c r="L302" s="18">
        <f>(T302*BG302+Y302*BH302+AT302*BI302+AO302*BJ302)/(BK302*(1000000))</f>
        <v>121.41104063813719</v>
      </c>
      <c r="M302" s="18">
        <f>L302/K302</f>
        <v>1.2091914449910477</v>
      </c>
      <c r="N302" s="18">
        <f>J302*M302</f>
        <v>91.789651736624805</v>
      </c>
      <c r="O302" s="3">
        <v>99.999999989627</v>
      </c>
      <c r="P302" s="18">
        <v>68.961612643461805</v>
      </c>
      <c r="Q302" s="18">
        <f>P302-S302</f>
        <v>63.802257624803502</v>
      </c>
      <c r="R302" s="18">
        <f>Q302*solar_capex_adj</f>
        <v>85.069676833071327</v>
      </c>
      <c r="S302" s="18">
        <v>5.159355018658303</v>
      </c>
      <c r="T302" s="18">
        <f>R302+S302</f>
        <v>90.22903185172963</v>
      </c>
      <c r="U302" s="18">
        <v>28.687346688746501</v>
      </c>
      <c r="V302" s="18">
        <f>U302-X302</f>
        <v>23.778052702216101</v>
      </c>
      <c r="W302" s="18">
        <f>V302*wind_capex_adj</f>
        <v>39.630087837026835</v>
      </c>
      <c r="X302" s="18">
        <v>4.9092939865304004</v>
      </c>
      <c r="Y302" s="18">
        <f>W302+X302</f>
        <v>44.539381823557235</v>
      </c>
      <c r="Z302" s="18">
        <v>107.17828338346099</v>
      </c>
      <c r="AA302" s="18">
        <f>Z302-AC302-AD302</f>
        <v>43.999515634301105</v>
      </c>
      <c r="AB302" s="18">
        <f>AA302*hdgt_capex_adj</f>
        <v>54.999394542876381</v>
      </c>
      <c r="AC302" s="18">
        <v>18.984609231108692</v>
      </c>
      <c r="AD302" s="18">
        <v>44.194158518051196</v>
      </c>
      <c r="AE302" s="18">
        <f>AD302*fuel_adj</f>
        <v>44.194158518051196</v>
      </c>
      <c r="AF302" s="18">
        <f>AB302+AC302+AE302</f>
        <v>118.17816229203628</v>
      </c>
      <c r="AG302" s="18">
        <v>371.19427460393899</v>
      </c>
      <c r="AH302" s="18">
        <f>AG302-AJ302-AK302</f>
        <v>283.665742579952</v>
      </c>
      <c r="AI302" s="18">
        <f>AH302*aero_capex_adj</f>
        <v>340.39889109594236</v>
      </c>
      <c r="AJ302" s="18">
        <v>36.785655942982999</v>
      </c>
      <c r="AK302" s="18">
        <v>50.742876081003999</v>
      </c>
      <c r="AL302" s="18">
        <f>AK302*fuel_adj</f>
        <v>50.742876081003999</v>
      </c>
      <c r="AM302" s="18">
        <f>AI302+AJ302+AL302</f>
        <v>427.92742311992936</v>
      </c>
      <c r="AN302" s="18">
        <f>IF(F302=0, 0, IF(F302=3, Z302, (Z302*F302*384+AG302*G302*32)/(F302*384+G302*32)))</f>
        <v>280.67450618548941</v>
      </c>
      <c r="AO302" s="18">
        <f>IF(F302=0, 0, IF(F302=3, AF302, (AF302*F302*384+AM302*G302*32)/(F302*384+G302*32)))</f>
        <v>321.72767655036603</v>
      </c>
      <c r="AP302" s="18">
        <v>106.70206078601601</v>
      </c>
      <c r="AQ302" s="18">
        <f>AP302-AS302</f>
        <v>87.345768719291897</v>
      </c>
      <c r="AR302" s="18">
        <f>AQ302*bess_capex_adj</f>
        <v>87.345768719291897</v>
      </c>
      <c r="AS302" s="18">
        <v>19.356292066724109</v>
      </c>
      <c r="AT302" s="18">
        <f>AR302+AS302</f>
        <v>106.70206078601601</v>
      </c>
      <c r="AU302" s="18">
        <v>5539.4164378294199</v>
      </c>
      <c r="AV302" s="18"/>
      <c r="AW302" s="18">
        <v>495.01736788708598</v>
      </c>
      <c r="AX302" s="18">
        <f>AW302*solar_capex_adj</f>
        <v>660.02315718278123</v>
      </c>
      <c r="AY302" s="18">
        <v>1442.60772726543</v>
      </c>
      <c r="AZ302" s="18">
        <f>AY302*wind_capex_adj</f>
        <v>2404.3462121090502</v>
      </c>
      <c r="BA302" s="18">
        <v>775.33936377138696</v>
      </c>
      <c r="BB302" s="18">
        <f>BA302*hdgt_capex_adj</f>
        <v>969.17420471423372</v>
      </c>
      <c r="BC302" s="18">
        <v>1873.32691585677</v>
      </c>
      <c r="BD302" s="18">
        <f>BC302*aero_capex_adj</f>
        <v>2247.9922990281239</v>
      </c>
      <c r="BE302" s="18">
        <v>953.12506304874103</v>
      </c>
      <c r="BF302" s="18">
        <f>BE302*bess_capex_adj</f>
        <v>953.12506304874103</v>
      </c>
      <c r="BG302" s="1">
        <v>681414114.511711</v>
      </c>
      <c r="BH302" s="1">
        <v>5150082852.1397495</v>
      </c>
      <c r="BI302" s="1">
        <v>788206569.39990103</v>
      </c>
      <c r="BJ302" s="1">
        <v>2140296463.0399499</v>
      </c>
      <c r="BK302" s="1">
        <f>SUM(BG302:BJ302)/1000000</f>
        <v>8759.9999990913129</v>
      </c>
      <c r="BL302" s="1">
        <v>1.2598337339374399</v>
      </c>
      <c r="BM302" s="3">
        <f>0.815*BJ302/(BK302*1000)</f>
        <v>199.12575542905276</v>
      </c>
      <c r="BN302" s="24">
        <v>556.25846137364397</v>
      </c>
      <c r="BO302" s="1">
        <v>316</v>
      </c>
      <c r="BP302" s="1">
        <v>3040</v>
      </c>
      <c r="BQ302" s="24">
        <v>4611.9232000000002</v>
      </c>
      <c r="BR302" s="1">
        <v>760</v>
      </c>
      <c r="BS302" s="1">
        <v>190</v>
      </c>
      <c r="BT302" s="1">
        <v>0.48834323899107002</v>
      </c>
    </row>
    <row r="303" spans="1:72" s="1" customFormat="1" x14ac:dyDescent="0.25">
      <c r="A303" s="1">
        <v>357</v>
      </c>
      <c r="B303" s="24">
        <v>824.08660944243502</v>
      </c>
      <c r="C303" s="24">
        <v>600.4</v>
      </c>
      <c r="D303" s="1">
        <v>1000</v>
      </c>
      <c r="E303" s="1">
        <v>4000</v>
      </c>
      <c r="F303" s="1">
        <v>2</v>
      </c>
      <c r="G303" s="1">
        <v>10</v>
      </c>
      <c r="H303" s="2">
        <f>SUM(BG303:BI303)/(BK303*1000000)</f>
        <v>0.53421791433181998</v>
      </c>
      <c r="I303" s="3">
        <v>100</v>
      </c>
      <c r="J303" s="18">
        <v>77.999822945221794</v>
      </c>
      <c r="K303" s="18">
        <f>(P303*BG303+U303*BH303+AP303*BI303+AN303*BJ303)/(BK303*(1000000))</f>
        <v>148.48073591674617</v>
      </c>
      <c r="L303" s="18">
        <f>(T303*BG303+Y303*BH303+AT303*BI303+AO303*BJ303)/(BK303*(1000000))</f>
        <v>174.73497661537644</v>
      </c>
      <c r="M303" s="18">
        <f>L303/K303</f>
        <v>1.1768191714334655</v>
      </c>
      <c r="N303" s="18">
        <f>J303*M303</f>
        <v>91.791687010352916</v>
      </c>
      <c r="O303" s="3">
        <v>100</v>
      </c>
      <c r="P303" s="18">
        <v>81.375967164034705</v>
      </c>
      <c r="Q303" s="18">
        <f>P303-S303</f>
        <v>75.293523941204796</v>
      </c>
      <c r="R303" s="18">
        <f>Q303*solar_capex_adj</f>
        <v>100.39136525493973</v>
      </c>
      <c r="S303" s="18">
        <v>6.0824432228299088</v>
      </c>
      <c r="T303" s="18">
        <f>R303+S303</f>
        <v>106.47380847776964</v>
      </c>
      <c r="U303" s="18">
        <v>28.0533868986366</v>
      </c>
      <c r="V303" s="18">
        <f>U303-X303</f>
        <v>23.256603421509499</v>
      </c>
      <c r="W303" s="18">
        <f>V303*wind_capex_adj</f>
        <v>38.761005702515831</v>
      </c>
      <c r="X303" s="18">
        <v>4.7967834771271001</v>
      </c>
      <c r="Y303" s="18">
        <f>W303+X303</f>
        <v>43.557789179642931</v>
      </c>
      <c r="Z303" s="18">
        <v>86.478349411503899</v>
      </c>
      <c r="AA303" s="18">
        <f>Z303-AC303-AD303</f>
        <v>34.48678362104301</v>
      </c>
      <c r="AB303" s="18">
        <f>AA303*hdgt_capex_adj</f>
        <v>43.108479526303761</v>
      </c>
      <c r="AC303" s="18">
        <v>15.402351903537593</v>
      </c>
      <c r="AD303" s="18">
        <v>36.589213886923297</v>
      </c>
      <c r="AE303" s="18">
        <f>AD303*fuel_adj</f>
        <v>36.589213886923297</v>
      </c>
      <c r="AF303" s="18">
        <f>AB303+AC303+AE303</f>
        <v>95.10004531676465</v>
      </c>
      <c r="AG303" s="18">
        <v>662.80860588540099</v>
      </c>
      <c r="AH303" s="18">
        <f>AG303-AJ303-AK303</f>
        <v>563.84870238171402</v>
      </c>
      <c r="AI303" s="18">
        <f>AH303*aero_capex_adj</f>
        <v>676.61844285805682</v>
      </c>
      <c r="AJ303" s="18">
        <v>55.825268637795944</v>
      </c>
      <c r="AK303" s="18">
        <v>43.13463486589103</v>
      </c>
      <c r="AL303" s="18">
        <f>AK303*fuel_adj</f>
        <v>43.13463486589103</v>
      </c>
      <c r="AM303" s="18">
        <f>AI303+AJ303+AL303</f>
        <v>775.5783463617438</v>
      </c>
      <c r="AN303" s="18">
        <f>IF(F303=0, 0, IF(F303=3, Z303, (Z303*F303*384+AG303*G303*32)/(F303*384+G303*32)))</f>
        <v>255.98724837441478</v>
      </c>
      <c r="AO303" s="18">
        <f>IF(F303=0, 0, IF(F303=3, AF303, (AF303*F303*384+AM303*G303*32)/(F303*384+G303*32)))</f>
        <v>295.24072209469966</v>
      </c>
      <c r="AP303" s="18">
        <v>99.243987996694798</v>
      </c>
      <c r="AQ303" s="18">
        <f>AP303-AS303</f>
        <v>81.442600423760794</v>
      </c>
      <c r="AR303" s="18">
        <f>AQ303*bess_capex_adj</f>
        <v>81.442600423760794</v>
      </c>
      <c r="AS303" s="18">
        <v>17.801387572934004</v>
      </c>
      <c r="AT303" s="18">
        <f>AR303+AS303</f>
        <v>99.243987996694798</v>
      </c>
      <c r="AU303" s="18">
        <v>5034.7182022156203</v>
      </c>
      <c r="AV303" s="18"/>
      <c r="AW303" s="18">
        <v>991.03583617680999</v>
      </c>
      <c r="AX303" s="18">
        <f>AW303*solar_capex_adj</f>
        <v>1321.3811149024132</v>
      </c>
      <c r="AY303" s="18">
        <v>722.03322954505495</v>
      </c>
      <c r="AZ303" s="18">
        <f>AY303*wind_capex_adj</f>
        <v>1203.388715908425</v>
      </c>
      <c r="BA303" s="18">
        <v>1552.2467382826001</v>
      </c>
      <c r="BB303" s="18">
        <f>BA303*hdgt_capex_adj</f>
        <v>1940.30842285325</v>
      </c>
      <c r="BC303" s="18">
        <v>815.31355697372601</v>
      </c>
      <c r="BD303" s="18">
        <f>BC303*aero_capex_adj</f>
        <v>978.37626836847119</v>
      </c>
      <c r="BE303" s="18">
        <v>954.08884123742803</v>
      </c>
      <c r="BF303" s="18">
        <f>BE303*bess_capex_adj</f>
        <v>954.08884123742803</v>
      </c>
      <c r="BG303" s="1">
        <v>1153969677.3371</v>
      </c>
      <c r="BH303" s="1">
        <v>2635443261.2463999</v>
      </c>
      <c r="BI303" s="1">
        <v>890335990.96323502</v>
      </c>
      <c r="BJ303" s="1">
        <v>4080251070.4532499</v>
      </c>
      <c r="BK303" s="1">
        <f>SUM(BG303:BJ303)/1000000</f>
        <v>8759.9999999999854</v>
      </c>
      <c r="BL303" s="1">
        <v>3.7188803731763101E-2</v>
      </c>
      <c r="BM303" s="3">
        <f>0.815*BJ303/(BK303*1000)</f>
        <v>379.61239981956669</v>
      </c>
      <c r="BN303" s="24">
        <v>1112.51692274728</v>
      </c>
      <c r="BO303" s="1">
        <v>158</v>
      </c>
      <c r="BP303" s="1">
        <v>3040</v>
      </c>
      <c r="BQ303" s="24">
        <v>4611.9232000000002</v>
      </c>
      <c r="BR303" s="1">
        <v>760</v>
      </c>
      <c r="BS303" s="1">
        <v>190</v>
      </c>
      <c r="BT303" s="1">
        <v>0.54985877608895095</v>
      </c>
    </row>
    <row r="304" spans="1:72" s="1" customFormat="1" hidden="1" x14ac:dyDescent="0.25">
      <c r="A304" s="1">
        <v>1087</v>
      </c>
      <c r="B304" s="22">
        <v>206.02165236060799</v>
      </c>
      <c r="C304" s="22">
        <v>1003.19999999999</v>
      </c>
      <c r="D304" s="11">
        <v>3000</v>
      </c>
      <c r="E304" s="11">
        <v>12000</v>
      </c>
      <c r="F304" s="11">
        <v>0</v>
      </c>
      <c r="G304" s="11">
        <v>0</v>
      </c>
      <c r="H304" s="12">
        <f>SUM(BG304:BI304)/(BK304*1000000)</f>
        <v>1</v>
      </c>
      <c r="I304" s="13">
        <v>5.1712328767123203</v>
      </c>
      <c r="J304" s="20">
        <v>78.102562329306195</v>
      </c>
      <c r="K304" s="18">
        <f>(P304*BG304+U304*BH304+AP304*BI304+AN304*BJ304)/(BK304*(1000000))</f>
        <v>88.414963338637961</v>
      </c>
      <c r="L304" s="18">
        <f>(T304*BG304+Y304*BH304+AT304*BI304+AO304*BJ304)/(BK304*(1000000))</f>
        <v>103.91727680288614</v>
      </c>
      <c r="M304" s="18">
        <f>L304/K304</f>
        <v>1.1753358580817683</v>
      </c>
      <c r="N304" s="18">
        <f>J304*M304</f>
        <v>91.796742113699892</v>
      </c>
      <c r="O304" s="13">
        <v>55.829828349148897</v>
      </c>
      <c r="P304" s="20">
        <v>47.476112582053503</v>
      </c>
      <c r="Q304" s="20">
        <f>P304-S304</f>
        <v>43.939434731450298</v>
      </c>
      <c r="R304" s="18">
        <f>Q304*solar_capex_adj</f>
        <v>58.585912975267064</v>
      </c>
      <c r="S304" s="20">
        <v>3.5366778506032048</v>
      </c>
      <c r="T304" s="18">
        <f>R304+S304</f>
        <v>62.122590825870269</v>
      </c>
      <c r="U304" s="20">
        <v>28.308672459592302</v>
      </c>
      <c r="V304" s="20">
        <f>U304-X304</f>
        <v>23.482814154550599</v>
      </c>
      <c r="W304" s="18">
        <f>V304*wind_capex_adj</f>
        <v>39.138023590917669</v>
      </c>
      <c r="X304" s="20">
        <v>4.8258583050417023</v>
      </c>
      <c r="Y304" s="18">
        <f>W304+X304</f>
        <v>43.963881895959375</v>
      </c>
      <c r="Z304" s="20">
        <v>0</v>
      </c>
      <c r="AA304" s="20">
        <f>Z304-AC304-AD304</f>
        <v>0</v>
      </c>
      <c r="AB304" s="18">
        <f>AA304*hdgt_capex_adj</f>
        <v>0</v>
      </c>
      <c r="AC304" s="20">
        <v>0</v>
      </c>
      <c r="AD304" s="20">
        <v>0</v>
      </c>
      <c r="AE304" s="18">
        <f>AD304*fuel_adj</f>
        <v>0</v>
      </c>
      <c r="AF304" s="18">
        <f>AB304+AC304+AE304</f>
        <v>0</v>
      </c>
      <c r="AG304" s="20">
        <v>0</v>
      </c>
      <c r="AH304" s="20">
        <f>AG304-AJ304-AK304</f>
        <v>0</v>
      </c>
      <c r="AI304" s="18">
        <f>AH304*aero_capex_adj</f>
        <v>0</v>
      </c>
      <c r="AJ304" s="20">
        <v>0</v>
      </c>
      <c r="AK304" s="20">
        <v>0</v>
      </c>
      <c r="AL304" s="18">
        <f>AK304*fuel_adj</f>
        <v>0</v>
      </c>
      <c r="AM304" s="18">
        <f>AI304+AJ304+AL304</f>
        <v>0</v>
      </c>
      <c r="AN304" s="18">
        <f>IF(F304=0, 0, IF(F304=3, Z304, (Z304*F304*384+AG304*G304*32)/(F304*384+G304*32)))</f>
        <v>0</v>
      </c>
      <c r="AO304" s="18">
        <f>IF(F304=0, 0, IF(F304=3, AF304, (AF304*F304*384+AM304*G304*32)/(F304*384+G304*32)))</f>
        <v>0</v>
      </c>
      <c r="AP304" s="20">
        <v>18203.944555170601</v>
      </c>
      <c r="AQ304" s="20">
        <f>AP304-AS304</f>
        <v>14649.833426048501</v>
      </c>
      <c r="AR304" s="18">
        <f>AQ304*bess_capex_adj</f>
        <v>14649.833426048501</v>
      </c>
      <c r="AS304" s="20">
        <v>3554.1111291221005</v>
      </c>
      <c r="AT304" s="18">
        <f>AR304+AS304</f>
        <v>18203.944555170601</v>
      </c>
      <c r="AU304" s="20">
        <v>4337.3653292633899</v>
      </c>
      <c r="AV304" s="20"/>
      <c r="AW304" s="20">
        <v>248.66162678788601</v>
      </c>
      <c r="AX304" s="18">
        <f>AW304*solar_capex_adj</f>
        <v>331.5488357171813</v>
      </c>
      <c r="AY304" s="20">
        <v>1210.83071189513</v>
      </c>
      <c r="AZ304" s="18">
        <f>AY304*wind_capex_adj</f>
        <v>2018.0511864918833</v>
      </c>
      <c r="BA304" s="20">
        <v>0</v>
      </c>
      <c r="BB304" s="18">
        <f>BA304*hdgt_capex_adj</f>
        <v>0</v>
      </c>
      <c r="BC304" s="20">
        <v>0</v>
      </c>
      <c r="BD304" s="18">
        <f>BC304*aero_capex_adj</f>
        <v>0</v>
      </c>
      <c r="BE304" s="20">
        <v>2877.8729905803698</v>
      </c>
      <c r="BF304" s="18">
        <f>BE304*bess_capex_adj</f>
        <v>2877.8729905803698</v>
      </c>
      <c r="BG304" s="11">
        <v>498446710.16145903</v>
      </c>
      <c r="BH304" s="11">
        <v>4376598521.9302101</v>
      </c>
      <c r="BI304" s="11">
        <v>15647731.2937713</v>
      </c>
      <c r="BJ304" s="11">
        <v>0</v>
      </c>
      <c r="BK304" s="11">
        <f>SUM(BG304:BJ304)/1000000</f>
        <v>4890.6929633854406</v>
      </c>
      <c r="BL304" s="11">
        <v>9.3695800514857305E-2</v>
      </c>
      <c r="BM304" s="13">
        <f>0.815*BJ304/(BK304*1000)</f>
        <v>0</v>
      </c>
      <c r="BN304" s="22">
        <v>278.12923068682198</v>
      </c>
      <c r="BO304" s="11">
        <v>264</v>
      </c>
      <c r="BP304" s="11">
        <v>9120</v>
      </c>
      <c r="BQ304" s="22">
        <v>13835.7696</v>
      </c>
      <c r="BR304" s="11">
        <v>2280</v>
      </c>
      <c r="BS304" s="11">
        <v>570</v>
      </c>
      <c r="BT304" s="11">
        <v>3.2142987773969602E-3</v>
      </c>
    </row>
    <row r="305" spans="1:72" s="1" customFormat="1" x14ac:dyDescent="0.25">
      <c r="A305" s="1">
        <v>167</v>
      </c>
      <c r="B305" s="24">
        <v>206.02165236060799</v>
      </c>
      <c r="C305" s="24">
        <v>1402.2</v>
      </c>
      <c r="D305" s="1">
        <v>1000</v>
      </c>
      <c r="E305" s="1">
        <v>4000</v>
      </c>
      <c r="F305" s="1">
        <v>1</v>
      </c>
      <c r="G305" s="1">
        <v>23</v>
      </c>
      <c r="H305" s="2">
        <f>SUM(BG305:BI305)/(BK305*1000000)</f>
        <v>0.77526334249462614</v>
      </c>
      <c r="I305" s="3">
        <v>100</v>
      </c>
      <c r="J305" s="18">
        <v>75.244657432784905</v>
      </c>
      <c r="K305" s="18">
        <f>(P305*BG305+U305*BH305+AP305*BI305+AN305*BJ305)/(BK305*(1000000))</f>
        <v>94.109669644232696</v>
      </c>
      <c r="L305" s="18">
        <f>(T305*BG305+Y305*BH305+AT305*BI305+AO305*BJ305)/(BK305*(1000000))</f>
        <v>114.83712014555991</v>
      </c>
      <c r="M305" s="18">
        <f>L305/K305</f>
        <v>1.220247829789268</v>
      </c>
      <c r="N305" s="18">
        <f>J305*M305</f>
        <v>91.817129935592703</v>
      </c>
      <c r="O305" s="3">
        <v>100</v>
      </c>
      <c r="P305" s="18">
        <v>68.456127250401906</v>
      </c>
      <c r="Q305" s="18">
        <f>P305-S305</f>
        <v>63.334637260136297</v>
      </c>
      <c r="R305" s="18">
        <f>Q305*solar_capex_adj</f>
        <v>84.446183013515054</v>
      </c>
      <c r="S305" s="18">
        <v>5.1214899902656086</v>
      </c>
      <c r="T305" s="18">
        <f>R305+S305</f>
        <v>89.567673003780669</v>
      </c>
      <c r="U305" s="18">
        <v>31.111763455020501</v>
      </c>
      <c r="V305" s="18">
        <f>U305-X305</f>
        <v>25.787620588801101</v>
      </c>
      <c r="W305" s="18">
        <f>V305*wind_capex_adj</f>
        <v>42.979367648001833</v>
      </c>
      <c r="X305" s="18">
        <v>5.3241428662194004</v>
      </c>
      <c r="Y305" s="18">
        <f>W305+X305</f>
        <v>48.30351051422123</v>
      </c>
      <c r="Z305" s="18">
        <v>115.942135778863</v>
      </c>
      <c r="AA305" s="18">
        <f>Z305-AC305-AD305</f>
        <v>50.496171154860505</v>
      </c>
      <c r="AB305" s="18">
        <f>AA305*hdgt_capex_adj</f>
        <v>63.120213943575635</v>
      </c>
      <c r="AC305" s="18">
        <v>20.0322626258382</v>
      </c>
      <c r="AD305" s="18">
        <v>45.413701998164299</v>
      </c>
      <c r="AE305" s="18">
        <f>AD305*fuel_adj</f>
        <v>45.413701998164299</v>
      </c>
      <c r="AF305" s="18">
        <f>AB305+AC305+AE305</f>
        <v>128.56617856757813</v>
      </c>
      <c r="AG305" s="18">
        <v>360.58668739960802</v>
      </c>
      <c r="AH305" s="18">
        <f>AG305-AJ305-AK305</f>
        <v>272.25557809907497</v>
      </c>
      <c r="AI305" s="18">
        <f>AH305*aero_capex_adj</f>
        <v>326.70669371888994</v>
      </c>
      <c r="AJ305" s="18">
        <v>36.307685619189044</v>
      </c>
      <c r="AK305" s="18">
        <v>52.023423681344013</v>
      </c>
      <c r="AL305" s="18">
        <f>AK305*fuel_adj</f>
        <v>52.023423681344013</v>
      </c>
      <c r="AM305" s="18">
        <f>AI305+AJ305+AL305</f>
        <v>415.037803019423</v>
      </c>
      <c r="AN305" s="18">
        <f>IF(F305=0, 0, IF(F305=3, Z305, (Z305*F305*384+AG305*G305*32)/(F305*384+G305*32)))</f>
        <v>276.70855541535258</v>
      </c>
      <c r="AO305" s="18">
        <f>IF(F305=0, 0, IF(F305=3, AF305, (AF305*F305*384+AM305*G305*32)/(F305*384+G305*32)))</f>
        <v>316.81896035021902</v>
      </c>
      <c r="AP305" s="18">
        <v>92.667489309935505</v>
      </c>
      <c r="AQ305" s="18">
        <f>AP305-AS305</f>
        <v>75.680787257026907</v>
      </c>
      <c r="AR305" s="18">
        <f>AQ305*bess_capex_adj</f>
        <v>75.680787257026907</v>
      </c>
      <c r="AS305" s="18">
        <v>16.986702052908598</v>
      </c>
      <c r="AT305" s="18">
        <f>AR305+AS305</f>
        <v>92.667489309935505</v>
      </c>
      <c r="AU305" s="18">
        <v>5533.9192349881096</v>
      </c>
      <c r="AV305" s="18"/>
      <c r="AW305" s="18">
        <v>247.511149331117</v>
      </c>
      <c r="AX305" s="18">
        <f>AW305*solar_capex_adj</f>
        <v>330.01486577482262</v>
      </c>
      <c r="AY305" s="18">
        <v>1684.5808662121401</v>
      </c>
      <c r="AZ305" s="18">
        <f>AY305*wind_capex_adj</f>
        <v>2807.6347770202337</v>
      </c>
      <c r="BA305" s="18">
        <v>775.34708678135303</v>
      </c>
      <c r="BB305" s="18">
        <f>BA305*hdgt_capex_adj</f>
        <v>969.18385847669128</v>
      </c>
      <c r="BC305" s="18">
        <v>1873.3455757147899</v>
      </c>
      <c r="BD305" s="18">
        <f>BC305*aero_capex_adj</f>
        <v>2248.0146908577476</v>
      </c>
      <c r="BE305" s="18">
        <v>953.13455694871004</v>
      </c>
      <c r="BF305" s="18">
        <f>BE305*bess_capex_adj</f>
        <v>953.13455694871004</v>
      </c>
      <c r="BG305" s="1">
        <v>344552858.60458601</v>
      </c>
      <c r="BH305" s="1">
        <v>5545297131.4620705</v>
      </c>
      <c r="BI305" s="1">
        <v>901456951.41016805</v>
      </c>
      <c r="BJ305" s="1">
        <v>1968693137.49492</v>
      </c>
      <c r="BK305" s="1">
        <f>SUM(BG305:BJ305)/1000000</f>
        <v>8760.0000789717451</v>
      </c>
      <c r="BL305" s="1">
        <v>3.5322709942288002</v>
      </c>
      <c r="BM305" s="3">
        <f>0.815*BJ305/(BK305*1000)</f>
        <v>183.16037586687958</v>
      </c>
      <c r="BN305" s="24">
        <v>278.12923068682198</v>
      </c>
      <c r="BO305" s="1">
        <v>369</v>
      </c>
      <c r="BP305" s="1">
        <v>3040</v>
      </c>
      <c r="BQ305" s="24">
        <v>4611.9232000000002</v>
      </c>
      <c r="BR305" s="1">
        <v>760</v>
      </c>
      <c r="BS305" s="1">
        <v>190</v>
      </c>
      <c r="BT305" s="1">
        <v>0.55813976477647298</v>
      </c>
    </row>
    <row r="306" spans="1:72" s="1" customFormat="1" hidden="1" x14ac:dyDescent="0.25">
      <c r="A306" s="1">
        <v>1111</v>
      </c>
      <c r="B306" s="22">
        <v>2060.21652360608</v>
      </c>
      <c r="C306" s="22">
        <v>1200.8</v>
      </c>
      <c r="D306" s="11">
        <v>3000</v>
      </c>
      <c r="E306" s="11">
        <v>12000</v>
      </c>
      <c r="F306" s="11">
        <v>0</v>
      </c>
      <c r="G306" s="11">
        <v>0</v>
      </c>
      <c r="H306" s="12">
        <f>SUM(BG306:BI306)/(BK306*1000000)</f>
        <v>1.0000000000000002</v>
      </c>
      <c r="I306" s="13">
        <v>92.374429223744201</v>
      </c>
      <c r="J306" s="20">
        <v>73.868571427620907</v>
      </c>
      <c r="K306" s="18">
        <f>(P306*BG306+U306*BH306+AP306*BI306+AN306*BJ306)/(BK306*(1000000))</f>
        <v>74.179846167311695</v>
      </c>
      <c r="L306" s="18">
        <f>(T306*BG306+Y306*BH306+AT306*BI306+AO306*BJ306)/(BK306*(1000000))</f>
        <v>92.238979668487943</v>
      </c>
      <c r="M306" s="18">
        <f>L306/K306</f>
        <v>1.2434506733870019</v>
      </c>
      <c r="N306" s="18">
        <f>J306*M306</f>
        <v>91.851924883811066</v>
      </c>
      <c r="O306" s="13">
        <v>96.095502679763996</v>
      </c>
      <c r="P306" s="20">
        <v>114.220008043908</v>
      </c>
      <c r="Q306" s="20">
        <f>P306-S306</f>
        <v>105.66563221968001</v>
      </c>
      <c r="R306" s="18">
        <f>Q306*solar_capex_adj</f>
        <v>140.88750962623999</v>
      </c>
      <c r="S306" s="20">
        <v>8.5543758242279893</v>
      </c>
      <c r="T306" s="18">
        <f>R306+S306</f>
        <v>149.44188545046796</v>
      </c>
      <c r="U306" s="20">
        <v>28.665718184135901</v>
      </c>
      <c r="V306" s="20">
        <f>U306-X306</f>
        <v>23.755487405704599</v>
      </c>
      <c r="W306" s="18">
        <f>V306*wind_capex_adj</f>
        <v>39.59247900950767</v>
      </c>
      <c r="X306" s="20">
        <v>4.910230778431302</v>
      </c>
      <c r="Y306" s="18">
        <f>W306+X306</f>
        <v>44.502709787938969</v>
      </c>
      <c r="Z306" s="20">
        <v>0</v>
      </c>
      <c r="AA306" s="20">
        <f>Z306-AC306-AD306</f>
        <v>0</v>
      </c>
      <c r="AB306" s="18">
        <f>AA306*hdgt_capex_adj</f>
        <v>0</v>
      </c>
      <c r="AC306" s="20">
        <v>0</v>
      </c>
      <c r="AD306" s="20">
        <v>0</v>
      </c>
      <c r="AE306" s="18">
        <f>AD306*fuel_adj</f>
        <v>0</v>
      </c>
      <c r="AF306" s="18">
        <f>AB306+AC306+AE306</f>
        <v>0</v>
      </c>
      <c r="AG306" s="20">
        <v>0</v>
      </c>
      <c r="AH306" s="20">
        <f>AG306-AJ306-AK306</f>
        <v>0</v>
      </c>
      <c r="AI306" s="18">
        <f>AH306*aero_capex_adj</f>
        <v>0</v>
      </c>
      <c r="AJ306" s="20">
        <v>0</v>
      </c>
      <c r="AK306" s="20">
        <v>0</v>
      </c>
      <c r="AL306" s="18">
        <f>AK306*fuel_adj</f>
        <v>0</v>
      </c>
      <c r="AM306" s="18">
        <f>AI306+AJ306+AL306</f>
        <v>0</v>
      </c>
      <c r="AN306" s="18">
        <f>IF(F306=0, 0, IF(F306=3, Z306, (Z306*F306*384+AG306*G306*32)/(F306*384+G306*32)))</f>
        <v>0</v>
      </c>
      <c r="AO306" s="18">
        <f>IF(F306=0, 0, IF(F306=3, AF306, (AF306*F306*384+AM306*G306*32)/(F306*384+G306*32)))</f>
        <v>0</v>
      </c>
      <c r="AP306" s="20">
        <v>195.82778050586799</v>
      </c>
      <c r="AQ306" s="20">
        <f>AP306-AS306</f>
        <v>159.37070204820901</v>
      </c>
      <c r="AR306" s="18">
        <f>AQ306*bess_capex_adj</f>
        <v>159.37070204820901</v>
      </c>
      <c r="AS306" s="20">
        <v>36.45707845765898</v>
      </c>
      <c r="AT306" s="18">
        <f>AR306+AS306</f>
        <v>195.82778050586799</v>
      </c>
      <c r="AU306" s="20">
        <v>6774.4950117301196</v>
      </c>
      <c r="AV306" s="20"/>
      <c r="AW306" s="20">
        <v>2472.2662318288899</v>
      </c>
      <c r="AX306" s="18">
        <f>AW306*solar_capex_adj</f>
        <v>3296.3549757718529</v>
      </c>
      <c r="AY306" s="20">
        <v>1440.9637322895901</v>
      </c>
      <c r="AZ306" s="18">
        <f>AY306*wind_capex_adj</f>
        <v>2401.6062204826503</v>
      </c>
      <c r="BA306" s="20">
        <v>0</v>
      </c>
      <c r="BB306" s="18">
        <f>BA306*hdgt_capex_adj</f>
        <v>0</v>
      </c>
      <c r="BC306" s="20">
        <v>0</v>
      </c>
      <c r="BD306" s="18">
        <f>BC306*aero_capex_adj</f>
        <v>0</v>
      </c>
      <c r="BE306" s="20">
        <v>2861.2650476116301</v>
      </c>
      <c r="BF306" s="18">
        <f>BE306*bess_capex_adj</f>
        <v>2861.2650476116301</v>
      </c>
      <c r="BG306" s="11">
        <v>2000863244.5182099</v>
      </c>
      <c r="BH306" s="11">
        <v>5149147929.3689899</v>
      </c>
      <c r="BI306" s="11">
        <v>1267954860.86011</v>
      </c>
      <c r="BJ306" s="11">
        <v>0</v>
      </c>
      <c r="BK306" s="11">
        <f>SUM(BG306:BJ306)/1000000</f>
        <v>8417.9660347473091</v>
      </c>
      <c r="BL306" s="11">
        <v>18.1533079356545</v>
      </c>
      <c r="BM306" s="13">
        <f>0.815*BJ306/(BK306*1000)</f>
        <v>0</v>
      </c>
      <c r="BN306" s="22">
        <v>2781.2923068682198</v>
      </c>
      <c r="BO306" s="11">
        <v>316</v>
      </c>
      <c r="BP306" s="11">
        <v>9120</v>
      </c>
      <c r="BQ306" s="22">
        <v>13835.7696</v>
      </c>
      <c r="BR306" s="11">
        <v>2280</v>
      </c>
      <c r="BS306" s="11">
        <v>570</v>
      </c>
      <c r="BT306" s="11">
        <v>0.26307696557354698</v>
      </c>
    </row>
    <row r="307" spans="1:72" s="1" customFormat="1" x14ac:dyDescent="0.25">
      <c r="A307" s="1">
        <v>374</v>
      </c>
      <c r="B307" s="24">
        <v>824.08660944243502</v>
      </c>
      <c r="C307" s="24">
        <v>402.79999999999899</v>
      </c>
      <c r="D307" s="1">
        <v>1000</v>
      </c>
      <c r="E307" s="1">
        <v>4000</v>
      </c>
      <c r="F307" s="1">
        <v>2</v>
      </c>
      <c r="G307" s="1">
        <v>9</v>
      </c>
      <c r="H307" s="2">
        <f>SUM(BG307:BI307)/(BK307*1000000)</f>
        <v>0.42930157166579164</v>
      </c>
      <c r="I307" s="3">
        <v>100</v>
      </c>
      <c r="J307" s="18">
        <v>78.895958747234999</v>
      </c>
      <c r="K307" s="18">
        <f>(P307*BG307+U307*BH307+AP307*BI307+AN307*BJ307)/(BK307*(1000000))</f>
        <v>158.44863891952608</v>
      </c>
      <c r="L307" s="18">
        <f>(T307*BG307+Y307*BH307+AT307*BI307+AO307*BJ307)/(BK307*(1000000))</f>
        <v>184.67797202155748</v>
      </c>
      <c r="M307" s="18">
        <f>L307/K307</f>
        <v>1.1655383932666845</v>
      </c>
      <c r="N307" s="18">
        <f>J307*M307</f>
        <v>91.956268993486901</v>
      </c>
      <c r="O307" s="3">
        <v>100</v>
      </c>
      <c r="P307" s="18">
        <v>88.112009661644393</v>
      </c>
      <c r="Q307" s="18">
        <f>P307-S307</f>
        <v>81.530644333514203</v>
      </c>
      <c r="R307" s="18">
        <f>Q307*solar_capex_adj</f>
        <v>108.70752577801893</v>
      </c>
      <c r="S307" s="18">
        <v>6.5813653281301896</v>
      </c>
      <c r="T307" s="18">
        <f>R307+S307</f>
        <v>115.28889110614912</v>
      </c>
      <c r="U307" s="18">
        <v>28.070814170406599</v>
      </c>
      <c r="V307" s="18">
        <f>U307-X307</f>
        <v>23.2740306932794</v>
      </c>
      <c r="W307" s="18">
        <f>V307*wind_capex_adj</f>
        <v>38.790051155465669</v>
      </c>
      <c r="X307" s="18">
        <v>4.7967834771271995</v>
      </c>
      <c r="Y307" s="18">
        <f>W307+X307</f>
        <v>43.586834632592868</v>
      </c>
      <c r="Z307" s="18">
        <v>78.389159130324401</v>
      </c>
      <c r="AA307" s="18">
        <f>Z307-AC307-AD307</f>
        <v>28.0346574016354</v>
      </c>
      <c r="AB307" s="18">
        <f>AA307*hdgt_capex_adj</f>
        <v>35.04332175204425</v>
      </c>
      <c r="AC307" s="18">
        <v>14.605654798563499</v>
      </c>
      <c r="AD307" s="18">
        <v>35.748846930125502</v>
      </c>
      <c r="AE307" s="18">
        <f>AD307*fuel_adj</f>
        <v>35.748846930125502</v>
      </c>
      <c r="AF307" s="18">
        <f>AB307+AC307+AE307</f>
        <v>85.397823480733251</v>
      </c>
      <c r="AG307" s="18">
        <v>638.48940231404299</v>
      </c>
      <c r="AH307" s="18">
        <f>AG307-AJ307-AK307</f>
        <v>542.07643318827104</v>
      </c>
      <c r="AI307" s="18">
        <f>AH307*aero_capex_adj</f>
        <v>650.4917198259252</v>
      </c>
      <c r="AJ307" s="18">
        <v>53.944924194930991</v>
      </c>
      <c r="AK307" s="18">
        <v>42.468044930840961</v>
      </c>
      <c r="AL307" s="18">
        <f>AK307*fuel_adj</f>
        <v>42.468044930840961</v>
      </c>
      <c r="AM307" s="18">
        <f>AI307+AJ307+AL307</f>
        <v>746.90468895169715</v>
      </c>
      <c r="AN307" s="18">
        <f>IF(F307=0, 0, IF(F307=3, Z307, (Z307*F307*384+AG307*G307*32)/(F307*384+G307*32)))</f>
        <v>231.14377090770222</v>
      </c>
      <c r="AO307" s="18">
        <f>IF(F307=0, 0, IF(F307=3, AF307, (AF307*F307*384+AM307*G307*32)/(F307*384+G307*32)))</f>
        <v>265.80878679099612</v>
      </c>
      <c r="AP307" s="18">
        <v>95.951020084352294</v>
      </c>
      <c r="AQ307" s="18">
        <f>AP307-AS307</f>
        <v>78.762538935210998</v>
      </c>
      <c r="AR307" s="18">
        <f>AQ307*bess_capex_adj</f>
        <v>78.762538935210998</v>
      </c>
      <c r="AS307" s="18">
        <v>17.188481149141296</v>
      </c>
      <c r="AT307" s="18">
        <f>AR307+AS307</f>
        <v>95.951020084352294</v>
      </c>
      <c r="AU307" s="18">
        <v>4719.0892457017699</v>
      </c>
      <c r="AV307" s="18"/>
      <c r="AW307" s="18">
        <v>991.77846615324302</v>
      </c>
      <c r="AX307" s="18">
        <f>AW307*solar_capex_adj</f>
        <v>1322.3712882043239</v>
      </c>
      <c r="AY307" s="18">
        <v>484.76502541014901</v>
      </c>
      <c r="AZ307" s="18">
        <f>AY307*wind_capex_adj</f>
        <v>807.94170901691507</v>
      </c>
      <c r="BA307" s="18">
        <v>1553.4099101040399</v>
      </c>
      <c r="BB307" s="18">
        <f>BA307*hdgt_capex_adj</f>
        <v>1941.7623876300499</v>
      </c>
      <c r="BC307" s="18">
        <v>734.33205894945502</v>
      </c>
      <c r="BD307" s="18">
        <f>BC307*aero_capex_adj</f>
        <v>881.19847073934602</v>
      </c>
      <c r="BE307" s="18">
        <v>954.803785084884</v>
      </c>
      <c r="BF307" s="18">
        <f>BE307*bess_capex_adj</f>
        <v>954.803785084884</v>
      </c>
      <c r="BG307" s="1">
        <v>1068331283.75287</v>
      </c>
      <c r="BH307" s="1">
        <v>1768082187.9247999</v>
      </c>
      <c r="BI307" s="1">
        <v>924268296.11466098</v>
      </c>
      <c r="BJ307" s="1">
        <v>4999318232.2076597</v>
      </c>
      <c r="BK307" s="1">
        <f>SUM(BG307:BJ307)/1000000</f>
        <v>8759.9999999999909</v>
      </c>
      <c r="BL307" s="1">
        <v>5.0080950704872503E-3</v>
      </c>
      <c r="BM307" s="3">
        <f>0.815*BJ307/(BK307*1000)</f>
        <v>465.11921909237975</v>
      </c>
      <c r="BN307" s="24">
        <v>1112.51692274728</v>
      </c>
      <c r="BO307" s="1">
        <v>106</v>
      </c>
      <c r="BP307" s="1">
        <v>3040</v>
      </c>
      <c r="BQ307" s="24">
        <v>4611.9232000000002</v>
      </c>
      <c r="BR307" s="1">
        <v>760</v>
      </c>
      <c r="BS307" s="1">
        <v>190</v>
      </c>
      <c r="BT307" s="1">
        <v>0.57098209688839496</v>
      </c>
    </row>
    <row r="308" spans="1:72" s="1" customFormat="1" hidden="1" x14ac:dyDescent="0.25">
      <c r="A308" s="1">
        <v>585</v>
      </c>
      <c r="B308" s="25">
        <v>2472.2598283273001</v>
      </c>
      <c r="C308" s="25">
        <v>1402.2</v>
      </c>
      <c r="D308" s="8">
        <v>2000</v>
      </c>
      <c r="E308" s="8">
        <v>8000</v>
      </c>
      <c r="F308" s="8">
        <v>0</v>
      </c>
      <c r="G308" s="8">
        <v>0</v>
      </c>
      <c r="H308" s="9">
        <f>SUM(BG308:BI308)/(BK308*1000000)</f>
        <v>1</v>
      </c>
      <c r="I308" s="10">
        <v>95.593607305936004</v>
      </c>
      <c r="J308" s="19">
        <v>71.0183985032197</v>
      </c>
      <c r="K308" s="18">
        <f>(P308*BG308+U308*BH308+AP308*BI308+AN308*BJ308)/(BK308*(1000000))</f>
        <v>71.222302223122838</v>
      </c>
      <c r="L308" s="18">
        <f>(T308*BG308+Y308*BH308+AT308*BI308+AO308*BJ308)/(BK308*(1000000))</f>
        <v>92.271621085720639</v>
      </c>
      <c r="M308" s="18">
        <f>L308/K308</f>
        <v>1.2955439266292628</v>
      </c>
      <c r="N308" s="18">
        <f>J308*M308</f>
        <v>92.00745485978301</v>
      </c>
      <c r="O308" s="10">
        <v>97.435263725782804</v>
      </c>
      <c r="P308" s="19">
        <v>144.49501835696699</v>
      </c>
      <c r="Q308" s="19">
        <f>P308-S308</f>
        <v>133.67266172209</v>
      </c>
      <c r="R308" s="18">
        <f>Q308*solar_capex_adj</f>
        <v>178.23021562945331</v>
      </c>
      <c r="S308" s="19">
        <v>10.822356634876996</v>
      </c>
      <c r="T308" s="18">
        <f>R308+S308</f>
        <v>189.05257226433031</v>
      </c>
      <c r="U308" s="19">
        <v>31.0826302184627</v>
      </c>
      <c r="V308" s="19">
        <f>U308-X308</f>
        <v>25.758149150356701</v>
      </c>
      <c r="W308" s="18">
        <f>V308*wind_capex_adj</f>
        <v>42.930248583927835</v>
      </c>
      <c r="X308" s="19">
        <v>5.3244810681059995</v>
      </c>
      <c r="Y308" s="18">
        <f>W308+X308</f>
        <v>48.254729652033831</v>
      </c>
      <c r="Z308" s="19">
        <v>0</v>
      </c>
      <c r="AA308" s="19">
        <f>Z308-AC308-AD308</f>
        <v>0</v>
      </c>
      <c r="AB308" s="18">
        <f>AA308*hdgt_capex_adj</f>
        <v>0</v>
      </c>
      <c r="AC308" s="19">
        <v>0</v>
      </c>
      <c r="AD308" s="19">
        <v>0</v>
      </c>
      <c r="AE308" s="18">
        <f>AD308*fuel_adj</f>
        <v>0</v>
      </c>
      <c r="AF308" s="18">
        <f>AB308+AC308+AE308</f>
        <v>0</v>
      </c>
      <c r="AG308" s="19">
        <v>0</v>
      </c>
      <c r="AH308" s="19">
        <f>AG308-AJ308-AK308</f>
        <v>0</v>
      </c>
      <c r="AI308" s="18">
        <f>AH308*aero_capex_adj</f>
        <v>0</v>
      </c>
      <c r="AJ308" s="19">
        <v>0</v>
      </c>
      <c r="AK308" s="19">
        <v>0</v>
      </c>
      <c r="AL308" s="18">
        <f>AK308*fuel_adj</f>
        <v>0</v>
      </c>
      <c r="AM308" s="18">
        <f>AI308+AJ308+AL308</f>
        <v>0</v>
      </c>
      <c r="AN308" s="18">
        <f>IF(F308=0, 0, IF(F308=3, Z308, (Z308*F308*384+AG308*G308*32)/(F308*384+G308*32)))</f>
        <v>0</v>
      </c>
      <c r="AO308" s="18">
        <f>IF(F308=0, 0, IF(F308=3, AF308, (AF308*F308*384+AM308*G308*32)/(F308*384+G308*32)))</f>
        <v>0</v>
      </c>
      <c r="AP308" s="19">
        <v>147.655233154531</v>
      </c>
      <c r="AQ308" s="19">
        <f>AP308-AS308</f>
        <v>119.580349829539</v>
      </c>
      <c r="AR308" s="18">
        <f>AQ308*bess_capex_adj</f>
        <v>119.580349829539</v>
      </c>
      <c r="AS308" s="19">
        <v>28.074883324992001</v>
      </c>
      <c r="AT308" s="18">
        <f>AR308+AS308</f>
        <v>147.655233154531</v>
      </c>
      <c r="AU308" s="19">
        <v>6554.4597187269201</v>
      </c>
      <c r="AV308" s="19"/>
      <c r="AW308" s="19">
        <v>2966.5509259041</v>
      </c>
      <c r="AX308" s="18">
        <f>AW308*solar_capex_adj</f>
        <v>3955.4012345388001</v>
      </c>
      <c r="AY308" s="19">
        <v>1682.5487599000101</v>
      </c>
      <c r="AZ308" s="18">
        <f>AY308*wind_capex_adj</f>
        <v>2804.2479331666837</v>
      </c>
      <c r="BA308" s="19">
        <v>0</v>
      </c>
      <c r="BB308" s="18">
        <f>BA308*hdgt_capex_adj</f>
        <v>0</v>
      </c>
      <c r="BC308" s="19">
        <v>0</v>
      </c>
      <c r="BD308" s="18">
        <f>BC308*aero_capex_adj</f>
        <v>0</v>
      </c>
      <c r="BE308" s="19">
        <v>1905.3600329228</v>
      </c>
      <c r="BF308" s="18">
        <f>BE308*bess_capex_adj</f>
        <v>1905.3600329228</v>
      </c>
      <c r="BG308" s="8">
        <v>1895170532.0032301</v>
      </c>
      <c r="BH308" s="8">
        <v>5544965605.29144</v>
      </c>
      <c r="BI308" s="8">
        <v>1095192965.08389</v>
      </c>
      <c r="BJ308" s="8">
        <v>0</v>
      </c>
      <c r="BK308" s="8">
        <f>SUM(BG308:BJ308)/1000000</f>
        <v>8535.3291023785605</v>
      </c>
      <c r="BL308" s="8">
        <v>30.253842497308799</v>
      </c>
      <c r="BM308" s="10">
        <f>0.815*BJ308/(BK308*1000)</f>
        <v>0</v>
      </c>
      <c r="BN308" s="25">
        <v>3337.5507682418602</v>
      </c>
      <c r="BO308" s="8">
        <v>369</v>
      </c>
      <c r="BP308" s="8">
        <v>6080</v>
      </c>
      <c r="BQ308" s="25">
        <v>9223.8464000000004</v>
      </c>
      <c r="BR308" s="8">
        <v>1520</v>
      </c>
      <c r="BS308" s="8">
        <v>380</v>
      </c>
      <c r="BT308" s="8">
        <v>0.34007472218816298</v>
      </c>
    </row>
    <row r="309" spans="1:72" s="1" customFormat="1" hidden="1" x14ac:dyDescent="0.25">
      <c r="A309" s="1">
        <v>1124</v>
      </c>
      <c r="B309" s="22">
        <v>1854.19487124548</v>
      </c>
      <c r="C309" s="22">
        <v>1402.2</v>
      </c>
      <c r="D309" s="11">
        <v>3000</v>
      </c>
      <c r="E309" s="11">
        <v>12000</v>
      </c>
      <c r="F309" s="11">
        <v>0</v>
      </c>
      <c r="G309" s="11">
        <v>0</v>
      </c>
      <c r="H309" s="12">
        <f>SUM(BG309:BI309)/(BK309*1000000)</f>
        <v>1</v>
      </c>
      <c r="I309" s="13">
        <v>93.710045662100399</v>
      </c>
      <c r="J309" s="20">
        <v>73.335359600131696</v>
      </c>
      <c r="K309" s="18">
        <f>(P309*BG309+U309*BH309+AP309*BI309+AN309*BJ309)/(BK309*(1000000))</f>
        <v>73.603250229416432</v>
      </c>
      <c r="L309" s="18">
        <f>(T309*BG309+Y309*BH309+AT309*BI309+AO309*BJ309)/(BK309*(1000000))</f>
        <v>92.349302533060808</v>
      </c>
      <c r="M309" s="18">
        <f>L309/K309</f>
        <v>1.2546905502843173</v>
      </c>
      <c r="N309" s="18">
        <f>J309*M309</f>
        <v>92.013182691987524</v>
      </c>
      <c r="O309" s="13">
        <v>96.640935580901299</v>
      </c>
      <c r="P309" s="20">
        <v>113.826919401567</v>
      </c>
      <c r="Q309" s="20">
        <f>P309-S309</f>
        <v>105.302044339011</v>
      </c>
      <c r="R309" s="18">
        <f>Q309*solar_capex_adj</f>
        <v>140.402725785348</v>
      </c>
      <c r="S309" s="20">
        <v>8.5248750625559921</v>
      </c>
      <c r="T309" s="18">
        <f>R309+S309</f>
        <v>148.92760084790399</v>
      </c>
      <c r="U309" s="20">
        <v>31.086363587656098</v>
      </c>
      <c r="V309" s="20">
        <f>U309-X309</f>
        <v>25.761527752779401</v>
      </c>
      <c r="W309" s="18">
        <f>V309*wind_capex_adj</f>
        <v>42.935879587965672</v>
      </c>
      <c r="X309" s="20">
        <v>5.3248358348766978</v>
      </c>
      <c r="Y309" s="18">
        <f>W309+X309</f>
        <v>48.260715422842367</v>
      </c>
      <c r="Z309" s="20">
        <v>0</v>
      </c>
      <c r="AA309" s="20">
        <f>Z309-AC309-AD309</f>
        <v>0</v>
      </c>
      <c r="AB309" s="18">
        <f>AA309*hdgt_capex_adj</f>
        <v>0</v>
      </c>
      <c r="AC309" s="20">
        <v>0</v>
      </c>
      <c r="AD309" s="20">
        <v>0</v>
      </c>
      <c r="AE309" s="18">
        <f>AD309*fuel_adj</f>
        <v>0</v>
      </c>
      <c r="AF309" s="18">
        <f>AB309+AC309+AE309</f>
        <v>0</v>
      </c>
      <c r="AG309" s="20">
        <v>0</v>
      </c>
      <c r="AH309" s="20">
        <f>AG309-AJ309-AK309</f>
        <v>0</v>
      </c>
      <c r="AI309" s="18">
        <f>AH309*aero_capex_adj</f>
        <v>0</v>
      </c>
      <c r="AJ309" s="20">
        <v>0</v>
      </c>
      <c r="AK309" s="20">
        <v>0</v>
      </c>
      <c r="AL309" s="18">
        <f>AK309*fuel_adj</f>
        <v>0</v>
      </c>
      <c r="AM309" s="18">
        <f>AI309+AJ309+AL309</f>
        <v>0</v>
      </c>
      <c r="AN309" s="18">
        <f>IF(F309=0, 0, IF(F309=3, Z309, (Z309*F309*384+AG309*G309*32)/(F309*384+G309*32)))</f>
        <v>0</v>
      </c>
      <c r="AO309" s="18">
        <f>IF(F309=0, 0, IF(F309=3, AF309, (AF309*F309*384+AM309*G309*32)/(F309*384+G309*32)))</f>
        <v>0</v>
      </c>
      <c r="AP309" s="20">
        <v>220.075328648051</v>
      </c>
      <c r="AQ309" s="20">
        <f>AP309-AS309</f>
        <v>178.65617249073401</v>
      </c>
      <c r="AR309" s="18">
        <f>AQ309*bess_capex_adj</f>
        <v>178.65617249073401</v>
      </c>
      <c r="AS309" s="20">
        <v>41.419156157316991</v>
      </c>
      <c r="AT309" s="18">
        <f>AR309+AS309</f>
        <v>220.075328648051</v>
      </c>
      <c r="AU309" s="20">
        <v>6769.00123464642</v>
      </c>
      <c r="AV309" s="20"/>
      <c r="AW309" s="20">
        <v>2225.0567740614201</v>
      </c>
      <c r="AX309" s="18">
        <f>AW309*solar_capex_adj</f>
        <v>2966.7423654152267</v>
      </c>
      <c r="AY309" s="20">
        <v>1682.6573392974601</v>
      </c>
      <c r="AZ309" s="18">
        <f>AY309*wind_capex_adj</f>
        <v>2804.4288988291005</v>
      </c>
      <c r="BA309" s="20">
        <v>0</v>
      </c>
      <c r="BB309" s="18">
        <f>BA309*hdgt_capex_adj</f>
        <v>0</v>
      </c>
      <c r="BC309" s="20">
        <v>0</v>
      </c>
      <c r="BD309" s="18">
        <f>BC309*aero_capex_adj</f>
        <v>0</v>
      </c>
      <c r="BE309" s="20">
        <v>2861.2871212875202</v>
      </c>
      <c r="BF309" s="18">
        <f>BE309*bess_capex_adj</f>
        <v>2861.2871212875202</v>
      </c>
      <c r="BG309" s="11">
        <v>1808378890.3726299</v>
      </c>
      <c r="BH309" s="11">
        <v>5544546079.27773</v>
      </c>
      <c r="BI309" s="11">
        <v>1112820987.2365799</v>
      </c>
      <c r="BJ309" s="11">
        <v>0</v>
      </c>
      <c r="BK309" s="11">
        <f>SUM(BG309:BJ309)/1000000</f>
        <v>8465.7459568869399</v>
      </c>
      <c r="BL309" s="11">
        <v>20.559670716970398</v>
      </c>
      <c r="BM309" s="13">
        <f>0.815*BJ309/(BK309*1000)</f>
        <v>0</v>
      </c>
      <c r="BN309" s="22">
        <v>2503.1630761813899</v>
      </c>
      <c r="BO309" s="11">
        <v>369</v>
      </c>
      <c r="BP309" s="11">
        <v>9120</v>
      </c>
      <c r="BQ309" s="22">
        <v>13835.7696</v>
      </c>
      <c r="BR309" s="11">
        <v>2280</v>
      </c>
      <c r="BS309" s="11">
        <v>570</v>
      </c>
      <c r="BT309" s="11">
        <v>0.23121029389726599</v>
      </c>
    </row>
    <row r="310" spans="1:72" s="1" customFormat="1" x14ac:dyDescent="0.25">
      <c r="A310" s="1">
        <v>237</v>
      </c>
      <c r="B310" s="24">
        <v>412.043304721217</v>
      </c>
      <c r="C310" s="24">
        <v>402.79999999999899</v>
      </c>
      <c r="D310" s="1">
        <v>1000</v>
      </c>
      <c r="E310" s="1">
        <v>4000</v>
      </c>
      <c r="F310" s="1">
        <v>1</v>
      </c>
      <c r="G310" s="1">
        <v>21</v>
      </c>
      <c r="H310" s="2">
        <f>SUM(BG310:BI310)/(BK310*1000000)</f>
        <v>0.32326606059627394</v>
      </c>
      <c r="I310" s="3">
        <v>100</v>
      </c>
      <c r="J310" s="18">
        <v>81.788285848780703</v>
      </c>
      <c r="K310" s="18">
        <f>(P310*BG310+U310*BH310+AP310*BI310+AN310*BJ310)/(BK310*(1000000))</f>
        <v>86.183507437544506</v>
      </c>
      <c r="L310" s="18">
        <f>(T310*BG310+Y310*BH310+AT310*BI310+AO310*BJ310)/(BK310*(1000000))</f>
        <v>96.977620330984266</v>
      </c>
      <c r="M310" s="18">
        <f>L310/K310</f>
        <v>1.1252456904386496</v>
      </c>
      <c r="N310" s="18">
        <f>J310*M310</f>
        <v>92.031916179704879</v>
      </c>
      <c r="O310" s="3">
        <v>99.999999999999901</v>
      </c>
      <c r="P310" s="18">
        <v>78.514279869500896</v>
      </c>
      <c r="Q310" s="18">
        <f>P310-S310</f>
        <v>72.654078854776003</v>
      </c>
      <c r="R310" s="18">
        <f>Q310*solar_capex_adj</f>
        <v>96.872105139701333</v>
      </c>
      <c r="S310" s="18">
        <v>5.8602010147248933</v>
      </c>
      <c r="T310" s="18">
        <f>R310+S310</f>
        <v>102.73230615442623</v>
      </c>
      <c r="U310" s="18">
        <v>28.089182141833401</v>
      </c>
      <c r="V310" s="18">
        <f>U310-X310</f>
        <v>23.292398664706301</v>
      </c>
      <c r="W310" s="18">
        <f>V310*wind_capex_adj</f>
        <v>38.820664441177172</v>
      </c>
      <c r="X310" s="18">
        <v>4.7967834771271001</v>
      </c>
      <c r="Y310" s="18">
        <f>W310+X310</f>
        <v>43.617447918304272</v>
      </c>
      <c r="Z310" s="18">
        <v>70.915249079520706</v>
      </c>
      <c r="AA310" s="18">
        <f>Z310-AC310-AD310</f>
        <v>22.352058691834898</v>
      </c>
      <c r="AB310" s="18">
        <f>AA310*hdgt_capex_adj</f>
        <v>27.940073364793623</v>
      </c>
      <c r="AC310" s="18">
        <v>14.149420622730503</v>
      </c>
      <c r="AD310" s="18">
        <v>34.413769764955305</v>
      </c>
      <c r="AE310" s="18">
        <f>AD310*fuel_adj</f>
        <v>34.413769764955305</v>
      </c>
      <c r="AF310" s="18">
        <f>AB310+AC310+AE310</f>
        <v>76.503263752479427</v>
      </c>
      <c r="AG310" s="18">
        <v>110.824121616236</v>
      </c>
      <c r="AH310" s="18">
        <f>AG310-AJ310-AK310</f>
        <v>53.735996344679407</v>
      </c>
      <c r="AI310" s="18">
        <f>AH310*aero_capex_adj</f>
        <v>64.48319561361528</v>
      </c>
      <c r="AJ310" s="18">
        <v>16.163973555328397</v>
      </c>
      <c r="AK310" s="18">
        <v>40.924151716228195</v>
      </c>
      <c r="AL310" s="18">
        <f>AK310*fuel_adj</f>
        <v>40.924151716228195</v>
      </c>
      <c r="AM310" s="18">
        <f>AI310+AJ310+AL310</f>
        <v>121.57132088517187</v>
      </c>
      <c r="AN310" s="18">
        <f>IF(F310=0, 0, IF(F310=3, Z310, (Z310*F310*384+AG310*G310*32)/(F310*384+G310*32)))</f>
        <v>96.311804330157699</v>
      </c>
      <c r="AO310" s="18">
        <f>IF(F310=0, 0, IF(F310=3, AF310, (AF310*F310*384+AM310*G310*32)/(F310*384+G310*32)))</f>
        <v>105.18293647328372</v>
      </c>
      <c r="AP310" s="18">
        <v>187.939204562226</v>
      </c>
      <c r="AQ310" s="18">
        <f>AP310-AS310</f>
        <v>154.17839103777601</v>
      </c>
      <c r="AR310" s="18">
        <f>AQ310*bess_capex_adj</f>
        <v>154.17839103777601</v>
      </c>
      <c r="AS310" s="18">
        <v>33.760813524449986</v>
      </c>
      <c r="AT310" s="18">
        <f>AR310+AS310</f>
        <v>187.939204562226</v>
      </c>
      <c r="AU310" s="18">
        <v>4429.0971767859601</v>
      </c>
      <c r="AV310" s="18"/>
      <c r="AW310" s="18">
        <v>496.28059112646099</v>
      </c>
      <c r="AX310" s="18">
        <f>AW310*solar_capex_adj</f>
        <v>661.70745483528128</v>
      </c>
      <c r="AY310" s="18">
        <v>485.147604184442</v>
      </c>
      <c r="AZ310" s="18">
        <f>AY310*wind_capex_adj</f>
        <v>808.57934030740341</v>
      </c>
      <c r="BA310" s="18">
        <v>777.31793415346999</v>
      </c>
      <c r="BB310" s="18">
        <f>BA310*hdgt_capex_adj</f>
        <v>971.64741769183752</v>
      </c>
      <c r="BC310" s="18">
        <v>1714.7937267243501</v>
      </c>
      <c r="BD310" s="18">
        <f>BC310*aero_capex_adj</f>
        <v>2057.7524720692199</v>
      </c>
      <c r="BE310" s="18">
        <v>955.55732059722595</v>
      </c>
      <c r="BF310" s="18">
        <f>BE310*bess_capex_adj</f>
        <v>955.55732059722595</v>
      </c>
      <c r="BG310" s="1">
        <v>599199452.33735597</v>
      </c>
      <c r="BH310" s="1">
        <v>1768082187.9247999</v>
      </c>
      <c r="BI310" s="1">
        <v>464529050.561203</v>
      </c>
      <c r="BJ310" s="1">
        <v>5928189309.1766396</v>
      </c>
      <c r="BK310" s="1">
        <f>SUM(BG310:BJ310)/1000000</f>
        <v>8759.9999999999982</v>
      </c>
      <c r="BL310" s="1">
        <v>4.1947194962261701E-4</v>
      </c>
      <c r="BM310" s="3">
        <f>0.815*BJ310/(BK310*1000)</f>
        <v>551.53816061403677</v>
      </c>
      <c r="BN310" s="24">
        <v>556.25846137364397</v>
      </c>
      <c r="BO310" s="1">
        <v>106</v>
      </c>
      <c r="BP310" s="1">
        <v>3040</v>
      </c>
      <c r="BQ310" s="24">
        <v>4611.9232000000002</v>
      </c>
      <c r="BR310" s="1">
        <v>760</v>
      </c>
      <c r="BS310" s="1">
        <v>190</v>
      </c>
      <c r="BT310" s="1">
        <v>0.28741346603706402</v>
      </c>
    </row>
    <row r="311" spans="1:72" s="1" customFormat="1" hidden="1" x14ac:dyDescent="0.25">
      <c r="A311" s="1">
        <v>646</v>
      </c>
      <c r="B311" s="25">
        <v>824.08660944243502</v>
      </c>
      <c r="C311" s="25">
        <v>402.79999999999899</v>
      </c>
      <c r="D311" s="8">
        <v>2000</v>
      </c>
      <c r="E311" s="8">
        <v>8000</v>
      </c>
      <c r="F311" s="8">
        <v>0</v>
      </c>
      <c r="G311" s="8">
        <v>0</v>
      </c>
      <c r="H311" s="9">
        <f>SUM(BG311:BI311)/(BK311*1000000)</f>
        <v>1</v>
      </c>
      <c r="I311" s="10">
        <v>6.4155251141552503</v>
      </c>
      <c r="J311" s="19">
        <v>79.518728065977896</v>
      </c>
      <c r="K311" s="18">
        <f>(P311*BG311+U311*BH311+AP311*BI311+AN311*BJ311)/(BK311*(1000000))</f>
        <v>94.736357627504546</v>
      </c>
      <c r="L311" s="18">
        <f>(T311*BG311+Y311*BH311+AT311*BI311+AO311*BJ311)/(BK311*(1000000))</f>
        <v>109.65955232231842</v>
      </c>
      <c r="M311" s="18">
        <f>L311/K311</f>
        <v>1.1575234162315025</v>
      </c>
      <c r="N311" s="18">
        <f>J311*M311</f>
        <v>92.04478976531459</v>
      </c>
      <c r="O311" s="10">
        <v>43.506233286785097</v>
      </c>
      <c r="P311" s="19">
        <v>47.344876679547397</v>
      </c>
      <c r="Q311" s="19">
        <f>P311-S311</f>
        <v>43.8287447462722</v>
      </c>
      <c r="R311" s="18">
        <f>Q311*solar_capex_adj</f>
        <v>58.438326328362933</v>
      </c>
      <c r="S311" s="19">
        <v>3.5161319332751972</v>
      </c>
      <c r="T311" s="18">
        <f>R311+S311</f>
        <v>61.954458261638131</v>
      </c>
      <c r="U311" s="19">
        <v>28.228545924005299</v>
      </c>
      <c r="V311" s="19">
        <f>U311-X311</f>
        <v>23.4295217130271</v>
      </c>
      <c r="W311" s="18">
        <f>V311*wind_capex_adj</f>
        <v>39.049202855045166</v>
      </c>
      <c r="X311" s="19">
        <v>4.7990242109781995</v>
      </c>
      <c r="Y311" s="18">
        <f>W311+X311</f>
        <v>43.84822706602337</v>
      </c>
      <c r="Z311" s="19">
        <v>0</v>
      </c>
      <c r="AA311" s="19">
        <f>Z311-AC311-AD311</f>
        <v>0</v>
      </c>
      <c r="AB311" s="18">
        <f>AA311*hdgt_capex_adj</f>
        <v>0</v>
      </c>
      <c r="AC311" s="19">
        <v>0</v>
      </c>
      <c r="AD311" s="19">
        <v>0</v>
      </c>
      <c r="AE311" s="18">
        <f>AD311*fuel_adj</f>
        <v>0</v>
      </c>
      <c r="AF311" s="18">
        <f>AB311+AC311+AE311</f>
        <v>0</v>
      </c>
      <c r="AG311" s="19">
        <v>0</v>
      </c>
      <c r="AH311" s="19">
        <f>AG311-AJ311-AK311</f>
        <v>0</v>
      </c>
      <c r="AI311" s="18">
        <f>AH311*aero_capex_adj</f>
        <v>0</v>
      </c>
      <c r="AJ311" s="19">
        <v>0</v>
      </c>
      <c r="AK311" s="19">
        <v>0</v>
      </c>
      <c r="AL311" s="18">
        <f>AK311*fuel_adj</f>
        <v>0</v>
      </c>
      <c r="AM311" s="18">
        <f>AI311+AJ311+AL311</f>
        <v>0</v>
      </c>
      <c r="AN311" s="18">
        <f>IF(F311=0, 0, IF(F311=3, Z311, (Z311*F311*384+AG311*G311*32)/(F311*384+G311*32)))</f>
        <v>0</v>
      </c>
      <c r="AO311" s="18">
        <f>IF(F311=0, 0, IF(F311=3, AF311, (AF311*F311*384+AM311*G311*32)/(F311*384+G311*32)))</f>
        <v>0</v>
      </c>
      <c r="AP311" s="19">
        <v>5356.7955247816999</v>
      </c>
      <c r="AQ311" s="19">
        <f>AP311-AS311</f>
        <v>4306.6024061903199</v>
      </c>
      <c r="AR311" s="18">
        <f>AQ311*bess_capex_adj</f>
        <v>4306.6024061903199</v>
      </c>
      <c r="AS311" s="19">
        <v>1050.19311859138</v>
      </c>
      <c r="AT311" s="18">
        <f>AR311+AS311</f>
        <v>5356.7955247816999</v>
      </c>
      <c r="AU311" s="19">
        <v>3408.5851531046001</v>
      </c>
      <c r="AV311" s="19"/>
      <c r="AW311" s="19">
        <v>997.93825017892198</v>
      </c>
      <c r="AX311" s="18">
        <f>AW311*solar_capex_adj</f>
        <v>1330.584333571896</v>
      </c>
      <c r="AY311" s="19">
        <v>487.77582667437798</v>
      </c>
      <c r="AZ311" s="18">
        <f>AY311*wind_capex_adj</f>
        <v>812.9597111239633</v>
      </c>
      <c r="BA311" s="19">
        <v>0</v>
      </c>
      <c r="BB311" s="18">
        <f>BA311*hdgt_capex_adj</f>
        <v>0</v>
      </c>
      <c r="BC311" s="19">
        <v>0</v>
      </c>
      <c r="BD311" s="18">
        <f>BC311*aero_capex_adj</f>
        <v>0</v>
      </c>
      <c r="BE311" s="19">
        <v>1922.8710762513001</v>
      </c>
      <c r="BF311" s="18">
        <f>BE311*bess_capex_adj</f>
        <v>1922.8710762513001</v>
      </c>
      <c r="BG311" s="8">
        <v>2003440252.4475999</v>
      </c>
      <c r="BH311" s="8">
        <v>1767324841.04303</v>
      </c>
      <c r="BI311" s="8">
        <v>40380942.431736998</v>
      </c>
      <c r="BJ311" s="8">
        <v>0</v>
      </c>
      <c r="BK311" s="8">
        <f>SUM(BG311:BJ311)/1000000</f>
        <v>3811.146035922367</v>
      </c>
      <c r="BL311" s="8">
        <v>0.34007057492002701</v>
      </c>
      <c r="BM311" s="10">
        <f>0.815*BJ311/(BK311*1000)</f>
        <v>0</v>
      </c>
      <c r="BN311" s="25">
        <v>1112.51692274728</v>
      </c>
      <c r="BO311" s="8">
        <v>106</v>
      </c>
      <c r="BP311" s="8">
        <v>6080</v>
      </c>
      <c r="BQ311" s="25">
        <v>9223.8464000000004</v>
      </c>
      <c r="BR311" s="8">
        <v>1520</v>
      </c>
      <c r="BS311" s="8">
        <v>380</v>
      </c>
      <c r="BT311" s="8">
        <v>1.2442354561022001E-2</v>
      </c>
    </row>
    <row r="312" spans="1:72" s="1" customFormat="1" hidden="1" x14ac:dyDescent="0.25">
      <c r="A312" s="1">
        <v>1155</v>
      </c>
      <c r="B312" s="22">
        <v>824.08660944243502</v>
      </c>
      <c r="C312" s="22">
        <v>801.8</v>
      </c>
      <c r="D312" s="11">
        <v>3000</v>
      </c>
      <c r="E312" s="11">
        <v>12000</v>
      </c>
      <c r="F312" s="11">
        <v>0</v>
      </c>
      <c r="G312" s="11">
        <v>0</v>
      </c>
      <c r="H312" s="12">
        <f>SUM(BG312:BI312)/(BK312*1000000)</f>
        <v>1</v>
      </c>
      <c r="I312" s="13">
        <v>20</v>
      </c>
      <c r="J312" s="20">
        <v>77.891020729007707</v>
      </c>
      <c r="K312" s="18">
        <f>(P312*BG312+U312*BH312+AP312*BI312+AN312*BJ312)/(BK312*(1000000))</f>
        <v>82.497273072116315</v>
      </c>
      <c r="L312" s="18">
        <f>(T312*BG312+Y312*BH312+AT312*BI312+AO312*BJ312)/(BK312*(1000000))</f>
        <v>97.576828503619055</v>
      </c>
      <c r="M312" s="18">
        <f>L312/K312</f>
        <v>1.1827885319108755</v>
      </c>
      <c r="N312" s="18">
        <f>J312*M312</f>
        <v>92.128606057102601</v>
      </c>
      <c r="O312" s="13">
        <v>63.325445998043399</v>
      </c>
      <c r="P312" s="20">
        <v>52.434326073799902</v>
      </c>
      <c r="Q312" s="20">
        <f>P312-S312</f>
        <v>48.521985483682201</v>
      </c>
      <c r="R312" s="18">
        <f>Q312*solar_capex_adj</f>
        <v>64.695980644909596</v>
      </c>
      <c r="S312" s="20">
        <v>3.9123405901177009</v>
      </c>
      <c r="T312" s="18">
        <f>R312+S312</f>
        <v>68.60832123502729</v>
      </c>
      <c r="U312" s="20">
        <v>28.146743820333299</v>
      </c>
      <c r="V312" s="20">
        <f>U312-X312</f>
        <v>23.341547594661002</v>
      </c>
      <c r="W312" s="18">
        <f>V312*wind_capex_adj</f>
        <v>38.902579324435003</v>
      </c>
      <c r="X312" s="20">
        <v>4.8051962256722973</v>
      </c>
      <c r="Y312" s="18">
        <f>W312+X312</f>
        <v>43.7077755501073</v>
      </c>
      <c r="Z312" s="20">
        <v>0</v>
      </c>
      <c r="AA312" s="20">
        <f>Z312-AC312-AD312</f>
        <v>0</v>
      </c>
      <c r="AB312" s="18">
        <f>AA312*hdgt_capex_adj</f>
        <v>0</v>
      </c>
      <c r="AC312" s="20">
        <v>0</v>
      </c>
      <c r="AD312" s="20">
        <v>0</v>
      </c>
      <c r="AE312" s="18">
        <f>AD312*fuel_adj</f>
        <v>0</v>
      </c>
      <c r="AF312" s="18">
        <f>AB312+AC312+AE312</f>
        <v>0</v>
      </c>
      <c r="AG312" s="20">
        <v>0</v>
      </c>
      <c r="AH312" s="20">
        <f>AG312-AJ312-AK312</f>
        <v>0</v>
      </c>
      <c r="AI312" s="18">
        <f>AH312*aero_capex_adj</f>
        <v>0</v>
      </c>
      <c r="AJ312" s="20">
        <v>0</v>
      </c>
      <c r="AK312" s="20">
        <v>0</v>
      </c>
      <c r="AL312" s="18">
        <f>AK312*fuel_adj</f>
        <v>0</v>
      </c>
      <c r="AM312" s="18">
        <f>AI312+AJ312+AL312</f>
        <v>0</v>
      </c>
      <c r="AN312" s="18">
        <f>IF(F312=0, 0, IF(F312=3, Z312, (Z312*F312*384+AG312*G312*32)/(F312*384+G312*32)))</f>
        <v>0</v>
      </c>
      <c r="AO312" s="18">
        <f>IF(F312=0, 0, IF(F312=3, AF312, (AF312*F312*384+AM312*G312*32)/(F312*384+G312*32)))</f>
        <v>0</v>
      </c>
      <c r="AP312" s="20">
        <v>1093.27649188188</v>
      </c>
      <c r="AQ312" s="20">
        <f>AP312-AS312</f>
        <v>881.74910349805702</v>
      </c>
      <c r="AR312" s="18">
        <f>AQ312*bess_capex_adj</f>
        <v>881.74910349805702</v>
      </c>
      <c r="AS312" s="20">
        <v>211.52738838382299</v>
      </c>
      <c r="AT312" s="18">
        <f>AR312+AS312</f>
        <v>1093.27649188188</v>
      </c>
      <c r="AU312" s="20">
        <v>4831.8366492518899</v>
      </c>
      <c r="AV312" s="20"/>
      <c r="AW312" s="20">
        <v>992.914166394169</v>
      </c>
      <c r="AX312" s="18">
        <f>AW312*solar_capex_adj</f>
        <v>1323.8855551922252</v>
      </c>
      <c r="AY312" s="20">
        <v>966.06178221180699</v>
      </c>
      <c r="AZ312" s="18">
        <f>AY312*wind_capex_adj</f>
        <v>1610.1029703530116</v>
      </c>
      <c r="BA312" s="20">
        <v>0</v>
      </c>
      <c r="BB312" s="18">
        <f>BA312*hdgt_capex_adj</f>
        <v>0</v>
      </c>
      <c r="BC312" s="20">
        <v>0</v>
      </c>
      <c r="BD312" s="18">
        <f>BC312*aero_capex_adj</f>
        <v>0</v>
      </c>
      <c r="BE312" s="20">
        <v>2872.8607006459101</v>
      </c>
      <c r="BF312" s="18">
        <f>BE312*bess_capex_adj</f>
        <v>2872.8607006459101</v>
      </c>
      <c r="BG312" s="11">
        <v>1791560030.56969</v>
      </c>
      <c r="BH312" s="11">
        <v>3513537681.31144</v>
      </c>
      <c r="BI312" s="11">
        <v>242211357.54746401</v>
      </c>
      <c r="BJ312" s="11">
        <v>0</v>
      </c>
      <c r="BK312" s="11">
        <f>SUM(BG312:BJ312)/1000000</f>
        <v>5547.3090694285947</v>
      </c>
      <c r="BL312" s="11">
        <v>3.5717770326029998E-2</v>
      </c>
      <c r="BM312" s="13">
        <f>0.815*BJ312/(BK312*1000)</f>
        <v>0</v>
      </c>
      <c r="BN312" s="22">
        <v>1112.51692274728</v>
      </c>
      <c r="BO312" s="11">
        <v>211</v>
      </c>
      <c r="BP312" s="11">
        <v>9120</v>
      </c>
      <c r="BQ312" s="22">
        <v>13835.7696</v>
      </c>
      <c r="BR312" s="11">
        <v>2280</v>
      </c>
      <c r="BS312" s="11">
        <v>570</v>
      </c>
      <c r="BT312" s="11">
        <v>4.9754156421792199E-2</v>
      </c>
    </row>
    <row r="313" spans="1:72" s="1" customFormat="1" x14ac:dyDescent="0.25">
      <c r="A313" s="1">
        <v>254</v>
      </c>
      <c r="B313" s="24">
        <v>206.02165236060799</v>
      </c>
      <c r="C313" s="24">
        <v>201.39999999999901</v>
      </c>
      <c r="D313" s="1">
        <v>1000</v>
      </c>
      <c r="E313" s="1">
        <v>4000</v>
      </c>
      <c r="F313" s="1">
        <v>1</v>
      </c>
      <c r="G313" s="1">
        <v>21</v>
      </c>
      <c r="H313" s="2">
        <f>SUM(BG313:BI313)/(BK313*1000000)</f>
        <v>0.16163303029813691</v>
      </c>
      <c r="I313" s="3">
        <v>100</v>
      </c>
      <c r="J313" s="18">
        <v>84.289958026062905</v>
      </c>
      <c r="K313" s="18">
        <f>(P313*BG313+U313*BH313+AP313*BI313+AN313*BJ313)/(BK313*(1000000))</f>
        <v>85.623551432142278</v>
      </c>
      <c r="L313" s="18">
        <f>(T313*BG313+Y313*BH313+AT313*BI313+AO313*BJ313)/(BK313*(1000000))</f>
        <v>93.592297691540352</v>
      </c>
      <c r="M313" s="18">
        <f>L313/K313</f>
        <v>1.0930672242170825</v>
      </c>
      <c r="N313" s="18">
        <f>J313*M313</f>
        <v>92.134590448922978</v>
      </c>
      <c r="O313" s="3">
        <v>100</v>
      </c>
      <c r="P313" s="18">
        <v>78.632700978134494</v>
      </c>
      <c r="Q313" s="18">
        <f>P313-S313</f>
        <v>72.772328681647394</v>
      </c>
      <c r="R313" s="18">
        <f>Q313*solar_capex_adj</f>
        <v>97.02977157552985</v>
      </c>
      <c r="S313" s="18">
        <v>5.8603722964870997</v>
      </c>
      <c r="T313" s="18">
        <f>R313+S313</f>
        <v>102.89014387201695</v>
      </c>
      <c r="U313" s="18">
        <v>28.126410346577298</v>
      </c>
      <c r="V313" s="18">
        <f>U313-X313</f>
        <v>23.329626869450198</v>
      </c>
      <c r="W313" s="18">
        <f>V313*wind_capex_adj</f>
        <v>38.882711449083665</v>
      </c>
      <c r="X313" s="18">
        <v>4.7967834771271001</v>
      </c>
      <c r="Y313" s="18">
        <f>W313+X313</f>
        <v>43.679494926210765</v>
      </c>
      <c r="Z313" s="18">
        <v>70.345533761601402</v>
      </c>
      <c r="AA313" s="18">
        <f>Z313-AC313-AD313</f>
        <v>22.190648173631494</v>
      </c>
      <c r="AB313" s="18">
        <f>AA313*hdgt_capex_adj</f>
        <v>27.73831021703937</v>
      </c>
      <c r="AC313" s="18">
        <v>14.031051755010004</v>
      </c>
      <c r="AD313" s="18">
        <v>34.123833832959903</v>
      </c>
      <c r="AE313" s="18">
        <f>AD313*fuel_adj</f>
        <v>34.123833832959903</v>
      </c>
      <c r="AF313" s="18">
        <f>AB313+AC313+AE313</f>
        <v>75.89319580500927</v>
      </c>
      <c r="AG313" s="18">
        <v>91.442540351572902</v>
      </c>
      <c r="AH313" s="18">
        <f>AG313-AJ313-AK313</f>
        <v>36.347005489757493</v>
      </c>
      <c r="AI313" s="18">
        <f>AH313*aero_capex_adj</f>
        <v>43.616406587708987</v>
      </c>
      <c r="AJ313" s="18">
        <v>14.702322545570809</v>
      </c>
      <c r="AK313" s="18">
        <v>40.3932123162446</v>
      </c>
      <c r="AL313" s="18">
        <f>AK313*fuel_adj</f>
        <v>40.3932123162446</v>
      </c>
      <c r="AM313" s="18">
        <f>AI313+AJ313+AL313</f>
        <v>98.711941449524403</v>
      </c>
      <c r="AN313" s="18">
        <f>IF(F313=0, 0, IF(F313=3, Z313, (Z313*F313*384+AG313*G313*32)/(F313*384+G313*32)))</f>
        <v>83.770901591583254</v>
      </c>
      <c r="AO313" s="18">
        <f>IF(F313=0, 0, IF(F313=3, AF313, (AF313*F313*384+AM313*G313*32)/(F313*384+G313*32)))</f>
        <v>90.414215760609821</v>
      </c>
      <c r="AP313" s="18">
        <v>372.06560751968999</v>
      </c>
      <c r="AQ313" s="18">
        <f>AP313-AS313</f>
        <v>304.54624573163898</v>
      </c>
      <c r="AR313" s="18">
        <f>AQ313*bess_capex_adj</f>
        <v>304.54624573163898</v>
      </c>
      <c r="AS313" s="18">
        <v>67.519361788051015</v>
      </c>
      <c r="AT313" s="18">
        <f>AR313+AS313</f>
        <v>372.06560751968999</v>
      </c>
      <c r="AU313" s="18">
        <v>3944.6777907117598</v>
      </c>
      <c r="AV313" s="18"/>
      <c r="AW313" s="18">
        <v>248.536897813666</v>
      </c>
      <c r="AX313" s="18">
        <f>AW313*solar_capex_adj</f>
        <v>331.38253041822134</v>
      </c>
      <c r="AY313" s="18">
        <v>242.96150742475399</v>
      </c>
      <c r="AZ313" s="18">
        <f>AY313*wind_capex_adj</f>
        <v>404.93584570792331</v>
      </c>
      <c r="BA313" s="18">
        <v>778.56032020483303</v>
      </c>
      <c r="BB313" s="18">
        <f>BA313*hdgt_capex_adj</f>
        <v>973.20040025604135</v>
      </c>
      <c r="BC313" s="18">
        <v>1717.5344788843699</v>
      </c>
      <c r="BD313" s="18">
        <f>BC313*aero_capex_adj</f>
        <v>2061.0413746612439</v>
      </c>
      <c r="BE313" s="18">
        <v>957.08458638414004</v>
      </c>
      <c r="BF313" s="18">
        <f>BE313*bess_capex_adj</f>
        <v>957.08458638414004</v>
      </c>
      <c r="BG313" s="1">
        <v>299599726.16867799</v>
      </c>
      <c r="BH313" s="1">
        <v>884041093.96239996</v>
      </c>
      <c r="BI313" s="1">
        <v>232264525.28060099</v>
      </c>
      <c r="BJ313" s="1">
        <v>7344094654.5883198</v>
      </c>
      <c r="BK313" s="1">
        <f>SUM(BG313:BJ313)/1000000</f>
        <v>8759.9999999999982</v>
      </c>
      <c r="BL313" s="1">
        <v>5.8449434644422303E-5</v>
      </c>
      <c r="BM313" s="3">
        <f>0.815*BJ313/(BK313*1000)</f>
        <v>683.26908030701838</v>
      </c>
      <c r="BN313" s="24">
        <v>278.12923068682198</v>
      </c>
      <c r="BO313" s="1">
        <v>53</v>
      </c>
      <c r="BP313" s="1">
        <v>3040</v>
      </c>
      <c r="BQ313" s="24">
        <v>4611.9232000000002</v>
      </c>
      <c r="BR313" s="1">
        <v>760</v>
      </c>
      <c r="BS313" s="1">
        <v>190</v>
      </c>
      <c r="BT313" s="1">
        <v>0.14370673301853201</v>
      </c>
    </row>
    <row r="314" spans="1:72" s="1" customFormat="1" hidden="1" x14ac:dyDescent="0.25">
      <c r="A314" s="1">
        <v>1178</v>
      </c>
      <c r="B314" s="22">
        <v>2266.2381759666901</v>
      </c>
      <c r="C314" s="22">
        <v>600.4</v>
      </c>
      <c r="D314" s="11">
        <v>3000</v>
      </c>
      <c r="E314" s="11">
        <v>12000</v>
      </c>
      <c r="F314" s="11">
        <v>0</v>
      </c>
      <c r="G314" s="11">
        <v>0</v>
      </c>
      <c r="H314" s="12">
        <f>SUM(BG314:BI314)/(BK314*1000000)</f>
        <v>1</v>
      </c>
      <c r="I314" s="13">
        <v>75.171232876712295</v>
      </c>
      <c r="J314" s="20">
        <v>76.682399399392196</v>
      </c>
      <c r="K314" s="18">
        <f>(P314*BG314+U314*BH314+AP314*BI314+AN314*BJ314)/(BK314*(1000000))</f>
        <v>77.266916900399579</v>
      </c>
      <c r="L314" s="18">
        <f>(T314*BG314+Y314*BH314+AT314*BI314+AO314*BJ314)/(BK314*(1000000))</f>
        <v>92.929645390398974</v>
      </c>
      <c r="M314" s="18">
        <f>L314/K314</f>
        <v>1.2027093757369578</v>
      </c>
      <c r="N314" s="18">
        <f>J314*M314</f>
        <v>92.226640711655051</v>
      </c>
      <c r="O314" s="13">
        <v>86.300337234041194</v>
      </c>
      <c r="P314" s="20">
        <v>89.7971925891122</v>
      </c>
      <c r="Q314" s="20">
        <f>P314-S314</f>
        <v>83.076374908849203</v>
      </c>
      <c r="R314" s="18">
        <f>Q314*solar_capex_adj</f>
        <v>110.7684998784656</v>
      </c>
      <c r="S314" s="20">
        <v>6.7208176802629964</v>
      </c>
      <c r="T314" s="18">
        <f>R314+S314</f>
        <v>117.4893175587286</v>
      </c>
      <c r="U314" s="20">
        <v>28.0219519736448</v>
      </c>
      <c r="V314" s="20">
        <f>U314-X314</f>
        <v>23.224832313136599</v>
      </c>
      <c r="W314" s="18">
        <f>V314*wind_capex_adj</f>
        <v>38.708053855227668</v>
      </c>
      <c r="X314" s="20">
        <v>4.7971196605082014</v>
      </c>
      <c r="Y314" s="18">
        <f>W314+X314</f>
        <v>43.505173515735869</v>
      </c>
      <c r="Z314" s="20">
        <v>0</v>
      </c>
      <c r="AA314" s="20">
        <f>Z314-AC314-AD314</f>
        <v>0</v>
      </c>
      <c r="AB314" s="18">
        <f>AA314*hdgt_capex_adj</f>
        <v>0</v>
      </c>
      <c r="AC314" s="20">
        <v>0</v>
      </c>
      <c r="AD314" s="20">
        <v>0</v>
      </c>
      <c r="AE314" s="18">
        <f>AD314*fuel_adj</f>
        <v>0</v>
      </c>
      <c r="AF314" s="18">
        <f>AB314+AC314+AE314</f>
        <v>0</v>
      </c>
      <c r="AG314" s="20">
        <v>0</v>
      </c>
      <c r="AH314" s="20">
        <f>AG314-AJ314-AK314</f>
        <v>0</v>
      </c>
      <c r="AI314" s="18">
        <f>AH314*aero_capex_adj</f>
        <v>0</v>
      </c>
      <c r="AJ314" s="20">
        <v>0</v>
      </c>
      <c r="AK314" s="20">
        <v>0</v>
      </c>
      <c r="AL314" s="18">
        <f>AK314*fuel_adj</f>
        <v>0</v>
      </c>
      <c r="AM314" s="18">
        <f>AI314+AJ314+AL314</f>
        <v>0</v>
      </c>
      <c r="AN314" s="18">
        <f>IF(F314=0, 0, IF(F314=3, Z314, (Z314*F314*384+AG314*G314*32)/(F314*384+G314*32)))</f>
        <v>0</v>
      </c>
      <c r="AO314" s="18">
        <f>IF(F314=0, 0, IF(F314=3, AF314, (AF314*F314*384+AM314*G314*32)/(F314*384+G314*32)))</f>
        <v>0</v>
      </c>
      <c r="AP314" s="20">
        <v>121.872105025027</v>
      </c>
      <c r="AQ314" s="20">
        <f>AP314-AS314</f>
        <v>99.406230282829597</v>
      </c>
      <c r="AR314" s="18">
        <f>AQ314*bess_capex_adj</f>
        <v>99.406230282829597</v>
      </c>
      <c r="AS314" s="20">
        <v>22.4658747421974</v>
      </c>
      <c r="AT314" s="18">
        <f>AR314+AS314</f>
        <v>121.872105025027</v>
      </c>
      <c r="AU314" s="20">
        <v>6305.7391203283696</v>
      </c>
      <c r="AV314" s="20"/>
      <c r="AW314" s="20">
        <v>2721.43468786834</v>
      </c>
      <c r="AX314" s="18">
        <f>AW314*solar_capex_adj</f>
        <v>3628.579583824453</v>
      </c>
      <c r="AY314" s="20">
        <v>720.99632065335095</v>
      </c>
      <c r="AZ314" s="18">
        <f>AY314*wind_capex_adj</f>
        <v>1201.6605344222517</v>
      </c>
      <c r="BA314" s="20">
        <v>0</v>
      </c>
      <c r="BB314" s="18">
        <f>BA314*hdgt_capex_adj</f>
        <v>0</v>
      </c>
      <c r="BC314" s="20">
        <v>0</v>
      </c>
      <c r="BD314" s="18">
        <f>BC314*aero_capex_adj</f>
        <v>0</v>
      </c>
      <c r="BE314" s="20">
        <v>2863.3081118066798</v>
      </c>
      <c r="BF314" s="18">
        <f>BE314*bess_capex_adj</f>
        <v>2863.3081118066798</v>
      </c>
      <c r="BG314" s="11">
        <v>2802457008.6591802</v>
      </c>
      <c r="BH314" s="11">
        <v>2635292709.8501101</v>
      </c>
      <c r="BI314" s="11">
        <v>2122159823.1927099</v>
      </c>
      <c r="BJ314" s="11">
        <v>0</v>
      </c>
      <c r="BK314" s="11">
        <f>SUM(BG314:BJ314)/1000000</f>
        <v>7559.9095417020008</v>
      </c>
      <c r="BL314" s="11">
        <v>6.5438317376184099</v>
      </c>
      <c r="BM314" s="13">
        <f>0.815*BJ314/(BK314*1000)</f>
        <v>0</v>
      </c>
      <c r="BN314" s="22">
        <v>3059.4215375550398</v>
      </c>
      <c r="BO314" s="11">
        <v>158</v>
      </c>
      <c r="BP314" s="11">
        <v>9120</v>
      </c>
      <c r="BQ314" s="22">
        <v>13835.7696</v>
      </c>
      <c r="BR314" s="11">
        <v>2280</v>
      </c>
      <c r="BS314" s="11">
        <v>570</v>
      </c>
      <c r="BT314" s="11">
        <v>0.43712726528339901</v>
      </c>
    </row>
    <row r="315" spans="1:72" s="1" customFormat="1" hidden="1" x14ac:dyDescent="0.25">
      <c r="A315" s="1">
        <v>558</v>
      </c>
      <c r="B315" s="25">
        <v>2884.3031330485201</v>
      </c>
      <c r="C315" s="25">
        <v>1003.19999999999</v>
      </c>
      <c r="D315" s="8">
        <v>2000</v>
      </c>
      <c r="E315" s="8">
        <v>8000</v>
      </c>
      <c r="F315" s="8">
        <v>0</v>
      </c>
      <c r="G315" s="8">
        <v>0</v>
      </c>
      <c r="H315" s="9">
        <f>SUM(BG315:BI315)/(BK315*1000000)</f>
        <v>1</v>
      </c>
      <c r="I315" s="10">
        <v>90.582191780821901</v>
      </c>
      <c r="J315" s="19">
        <v>72.439576448195794</v>
      </c>
      <c r="K315" s="18">
        <f>(P315*BG315+U315*BH315+AP315*BI315+AN315*BJ315)/(BK315*(1000000))</f>
        <v>72.632636932875954</v>
      </c>
      <c r="L315" s="18">
        <f>(T315*BG315+Y315*BH315+AT315*BI315+AO315*BJ315)/(BK315*(1000000))</f>
        <v>92.483624848752953</v>
      </c>
      <c r="M315" s="18">
        <f>L315/K315</f>
        <v>1.2733067220762266</v>
      </c>
      <c r="N315" s="18">
        <f>J315*M315</f>
        <v>92.237799635842421</v>
      </c>
      <c r="O315" s="10">
        <v>95.786162448735794</v>
      </c>
      <c r="P315" s="19">
        <v>134.82048687164701</v>
      </c>
      <c r="Q315" s="19">
        <f>P315-S315</f>
        <v>124.72253126869499</v>
      </c>
      <c r="R315" s="18">
        <f>Q315*solar_capex_adj</f>
        <v>166.29670835825999</v>
      </c>
      <c r="S315" s="19">
        <v>10.097955602952013</v>
      </c>
      <c r="T315" s="18">
        <f>R315+S315</f>
        <v>176.39466396121202</v>
      </c>
      <c r="U315" s="19">
        <v>28.006858339066401</v>
      </c>
      <c r="V315" s="19">
        <f>U315-X315</f>
        <v>23.209174524315198</v>
      </c>
      <c r="W315" s="18">
        <f>V315*wind_capex_adj</f>
        <v>38.681957540525332</v>
      </c>
      <c r="X315" s="19">
        <v>4.7976838147512026</v>
      </c>
      <c r="Y315" s="18">
        <f>W315+X315</f>
        <v>43.479641355276534</v>
      </c>
      <c r="Z315" s="19">
        <v>0</v>
      </c>
      <c r="AA315" s="19">
        <f>Z315-AC315-AD315</f>
        <v>0</v>
      </c>
      <c r="AB315" s="18">
        <f>AA315*hdgt_capex_adj</f>
        <v>0</v>
      </c>
      <c r="AC315" s="19">
        <v>0</v>
      </c>
      <c r="AD315" s="19">
        <v>0</v>
      </c>
      <c r="AE315" s="18">
        <f>AD315*fuel_adj</f>
        <v>0</v>
      </c>
      <c r="AF315" s="18">
        <f>AB315+AC315+AE315</f>
        <v>0</v>
      </c>
      <c r="AG315" s="19">
        <v>0</v>
      </c>
      <c r="AH315" s="19">
        <f>AG315-AJ315-AK315</f>
        <v>0</v>
      </c>
      <c r="AI315" s="18">
        <f>AH315*aero_capex_adj</f>
        <v>0</v>
      </c>
      <c r="AJ315" s="19">
        <v>0</v>
      </c>
      <c r="AK315" s="19">
        <v>0</v>
      </c>
      <c r="AL315" s="18">
        <f>AK315*fuel_adj</f>
        <v>0</v>
      </c>
      <c r="AM315" s="18">
        <f>AI315+AJ315+AL315</f>
        <v>0</v>
      </c>
      <c r="AN315" s="18">
        <f>IF(F315=0, 0, IF(F315=3, Z315, (Z315*F315*384+AG315*G315*32)/(F315*384+G315*32)))</f>
        <v>0</v>
      </c>
      <c r="AO315" s="18">
        <f>IF(F315=0, 0, IF(F315=3, AF315, (AF315*F315*384+AM315*G315*32)/(F315*384+G315*32)))</f>
        <v>0</v>
      </c>
      <c r="AP315" s="19">
        <v>103.014811257236</v>
      </c>
      <c r="AQ315" s="19">
        <f>AP315-AS315</f>
        <v>83.9143007521984</v>
      </c>
      <c r="AR315" s="18">
        <f>AQ315*bess_capex_adj</f>
        <v>83.9143007521984</v>
      </c>
      <c r="AS315" s="19">
        <v>19.100510505037605</v>
      </c>
      <c r="AT315" s="18">
        <f>AR315+AS315</f>
        <v>103.014811257236</v>
      </c>
      <c r="AU315" s="19">
        <v>6569.9702185456599</v>
      </c>
      <c r="AV315" s="19"/>
      <c r="AW315" s="19">
        <v>3460.90200650625</v>
      </c>
      <c r="AX315" s="18">
        <f>AW315*solar_capex_adj</f>
        <v>4614.5360086749997</v>
      </c>
      <c r="AY315" s="19">
        <v>1203.7489586808499</v>
      </c>
      <c r="AZ315" s="18">
        <f>AY315*wind_capex_adj</f>
        <v>2006.2482644680833</v>
      </c>
      <c r="BA315" s="19">
        <v>0</v>
      </c>
      <c r="BB315" s="18">
        <f>BA315*hdgt_capex_adj</f>
        <v>0</v>
      </c>
      <c r="BC315" s="19">
        <v>0</v>
      </c>
      <c r="BD315" s="18">
        <f>BC315*aero_capex_adj</f>
        <v>0</v>
      </c>
      <c r="BE315" s="19">
        <v>1905.31925335855</v>
      </c>
      <c r="BF315" s="18">
        <f>BE315*bess_capex_adj</f>
        <v>1905.31925335855</v>
      </c>
      <c r="BG315" s="8">
        <v>2367897079.0032601</v>
      </c>
      <c r="BH315" s="8">
        <v>4402804805.2793703</v>
      </c>
      <c r="BI315" s="8">
        <v>1620165946.22662</v>
      </c>
      <c r="BJ315" s="8">
        <v>0</v>
      </c>
      <c r="BK315" s="8">
        <f>SUM(BG315:BJ315)/1000000</f>
        <v>8390.8678305092508</v>
      </c>
      <c r="BL315" s="8">
        <v>26.914764273647201</v>
      </c>
      <c r="BM315" s="10">
        <f>0.815*BJ315/(BK315*1000)</f>
        <v>0</v>
      </c>
      <c r="BN315" s="25">
        <v>3893.8092296155</v>
      </c>
      <c r="BO315" s="8">
        <v>264</v>
      </c>
      <c r="BP315" s="8">
        <v>6080</v>
      </c>
      <c r="BQ315" s="25">
        <v>9223.8464000000004</v>
      </c>
      <c r="BR315" s="8">
        <v>1520</v>
      </c>
      <c r="BS315" s="8">
        <v>380</v>
      </c>
      <c r="BT315" s="8">
        <v>0.50149985020072296</v>
      </c>
    </row>
    <row r="316" spans="1:72" s="1" customFormat="1" hidden="1" x14ac:dyDescent="0.25">
      <c r="A316" s="1">
        <v>113</v>
      </c>
      <c r="B316" s="24">
        <v>2884.3031330485201</v>
      </c>
      <c r="C316" s="24">
        <v>402.79999999999899</v>
      </c>
      <c r="D316" s="1">
        <v>1000</v>
      </c>
      <c r="E316" s="1">
        <v>4000</v>
      </c>
      <c r="F316" s="1">
        <v>0</v>
      </c>
      <c r="G316" s="1">
        <v>0</v>
      </c>
      <c r="H316" s="2">
        <f>SUM(BG316:BI316)/(BK316*1000000)</f>
        <v>1</v>
      </c>
      <c r="I316" s="3">
        <v>56.6324200913242</v>
      </c>
      <c r="J316" s="18">
        <v>72.238712238987404</v>
      </c>
      <c r="K316" s="18">
        <f>(P316*BG316+U316*BH316+AP316*BI316+AN316*BJ316)/(BK316*(1000000))</f>
        <v>72.232112304888659</v>
      </c>
      <c r="L316" s="18">
        <f>(T316*BG316+Y316*BH316+AT316*BI316+AO316*BJ316)/(BK316*(1000000))</f>
        <v>92.329266409867472</v>
      </c>
      <c r="M316" s="18">
        <f>L316/K316</f>
        <v>1.2782301868751891</v>
      </c>
      <c r="N316" s="18">
        <f>J316*M316</f>
        <v>92.337702644863882</v>
      </c>
      <c r="O316" s="3">
        <v>71.703485492101706</v>
      </c>
      <c r="P316" s="18">
        <v>101.33547215272399</v>
      </c>
      <c r="Q316" s="18">
        <f>P316-S316</f>
        <v>93.763169119290495</v>
      </c>
      <c r="R316" s="18">
        <f>Q316*solar_capex_adj</f>
        <v>125.01755882572066</v>
      </c>
      <c r="S316" s="18">
        <v>7.5723030334334993</v>
      </c>
      <c r="T316" s="18">
        <f>R316+S316</f>
        <v>132.58986185915415</v>
      </c>
      <c r="U316" s="18">
        <v>28.0600672993302</v>
      </c>
      <c r="V316" s="18">
        <f>U316-X316</f>
        <v>23.2632838222031</v>
      </c>
      <c r="W316" s="18">
        <f>V316*wind_capex_adj</f>
        <v>38.772139703671833</v>
      </c>
      <c r="X316" s="18">
        <v>4.7967834771271001</v>
      </c>
      <c r="Y316" s="18">
        <f>W316+X316</f>
        <v>43.568923180798933</v>
      </c>
      <c r="Z316" s="18">
        <v>0</v>
      </c>
      <c r="AA316" s="18">
        <f>Z316-AC316-AD316</f>
        <v>0</v>
      </c>
      <c r="AB316" s="18">
        <f>AA316*hdgt_capex_adj</f>
        <v>0</v>
      </c>
      <c r="AC316" s="18">
        <v>0</v>
      </c>
      <c r="AD316" s="18">
        <v>0</v>
      </c>
      <c r="AE316" s="18">
        <f>AD316*fuel_adj</f>
        <v>0</v>
      </c>
      <c r="AF316" s="18">
        <f>AB316+AC316+AE316</f>
        <v>0</v>
      </c>
      <c r="AG316" s="18">
        <v>0</v>
      </c>
      <c r="AH316" s="18">
        <f>AG316-AJ316-AK316</f>
        <v>0</v>
      </c>
      <c r="AI316" s="18">
        <f>AH316*aero_capex_adj</f>
        <v>0</v>
      </c>
      <c r="AJ316" s="18">
        <v>0</v>
      </c>
      <c r="AK316" s="18">
        <v>0</v>
      </c>
      <c r="AL316" s="18">
        <f>AK316*fuel_adj</f>
        <v>0</v>
      </c>
      <c r="AM316" s="18">
        <f>AI316+AJ316+AL316</f>
        <v>0</v>
      </c>
      <c r="AN316" s="18">
        <f>IF(F316=0, 0, IF(F316=3, Z316, (Z316*F316*384+AG316*G316*32)/(F316*384+G316*32)))</f>
        <v>0</v>
      </c>
      <c r="AO316" s="18">
        <f>IF(F316=0, 0, IF(F316=3, AF316, (AF316*F316*384+AM316*G316*32)/(F316*384+G316*32)))</f>
        <v>0</v>
      </c>
      <c r="AP316" s="18">
        <v>61.937727810560503</v>
      </c>
      <c r="AQ316" s="18">
        <f>AP316-AS316</f>
        <v>50.148174049831901</v>
      </c>
      <c r="AR316" s="18">
        <f>AQ316*bess_capex_adj</f>
        <v>50.148174049831901</v>
      </c>
      <c r="AS316" s="18">
        <v>11.789553760728602</v>
      </c>
      <c r="AT316" s="18">
        <f>AR316+AS316</f>
        <v>61.937727810560503</v>
      </c>
      <c r="AU316" s="18">
        <v>4908.5258647174396</v>
      </c>
      <c r="AV316" s="18"/>
      <c r="AW316" s="18">
        <v>3469.6217805268302</v>
      </c>
      <c r="AX316" s="18">
        <f>AW316*solar_capex_adj</f>
        <v>4626.1623740357736</v>
      </c>
      <c r="AY316" s="18">
        <v>484.54118333917</v>
      </c>
      <c r="AZ316" s="18">
        <f>AY316*wind_capex_adj</f>
        <v>807.56863889861665</v>
      </c>
      <c r="BA316" s="18">
        <v>0</v>
      </c>
      <c r="BB316" s="18">
        <f>BA316*hdgt_capex_adj</f>
        <v>0</v>
      </c>
      <c r="BC316" s="18">
        <v>0</v>
      </c>
      <c r="BD316" s="18">
        <f>BC316*aero_capex_adj</f>
        <v>0</v>
      </c>
      <c r="BE316" s="18">
        <v>954.36290085143298</v>
      </c>
      <c r="BF316" s="18">
        <f>BE316*bess_capex_adj</f>
        <v>954.36290085143298</v>
      </c>
      <c r="BG316" s="1">
        <v>3161598178.56672</v>
      </c>
      <c r="BH316" s="1">
        <v>1768082187.9247999</v>
      </c>
      <c r="BI316" s="1">
        <v>1351544962.61658</v>
      </c>
      <c r="BJ316" s="1">
        <v>0</v>
      </c>
      <c r="BK316" s="1">
        <f>SUM(BG316:BJ316)/1000000</f>
        <v>6281.2253291080997</v>
      </c>
      <c r="BL316" s="1">
        <v>29.341835440202502</v>
      </c>
      <c r="BM316" s="3">
        <f>0.815*BJ316/(BK316*1000)</f>
        <v>0</v>
      </c>
      <c r="BN316" s="24">
        <v>3893.8092296155</v>
      </c>
      <c r="BO316" s="1">
        <v>106</v>
      </c>
      <c r="BP316" s="1">
        <v>3040</v>
      </c>
      <c r="BQ316" s="24">
        <v>4611.9232000000002</v>
      </c>
      <c r="BR316" s="1">
        <v>760</v>
      </c>
      <c r="BS316" s="1">
        <v>190</v>
      </c>
      <c r="BT316" s="1">
        <v>0.83288802179228805</v>
      </c>
    </row>
    <row r="317" spans="1:72" s="1" customFormat="1" hidden="1" x14ac:dyDescent="0.25">
      <c r="A317" s="1">
        <v>1097</v>
      </c>
      <c r="B317" s="22">
        <v>2266.2381759666901</v>
      </c>
      <c r="C317" s="22">
        <v>1003.19999999999</v>
      </c>
      <c r="D317" s="11">
        <v>3000</v>
      </c>
      <c r="E317" s="11">
        <v>12000</v>
      </c>
      <c r="F317" s="11">
        <v>0</v>
      </c>
      <c r="G317" s="11">
        <v>0</v>
      </c>
      <c r="H317" s="12">
        <f>SUM(BG317:BI317)/(BK317*1000000)</f>
        <v>1</v>
      </c>
      <c r="I317" s="13">
        <v>88.710045662100399</v>
      </c>
      <c r="J317" s="20">
        <v>74.938900156928895</v>
      </c>
      <c r="K317" s="18">
        <f>(P317*BG317+U317*BH317+AP317*BI317+AN317*BJ317)/(BK317*(1000000))</f>
        <v>75.295683221353329</v>
      </c>
      <c r="L317" s="18">
        <f>(T317*BG317+Y317*BH317+AT317*BI317+AO317*BJ317)/(BK317*(1000000))</f>
        <v>92.795169849318512</v>
      </c>
      <c r="M317" s="18">
        <f>L317/K317</f>
        <v>1.2324102243221622</v>
      </c>
      <c r="N317" s="18">
        <f>J317*M317</f>
        <v>92.355466752856856</v>
      </c>
      <c r="O317" s="13">
        <v>94.983644650415997</v>
      </c>
      <c r="P317" s="20">
        <v>109.85092617479501</v>
      </c>
      <c r="Q317" s="20">
        <f>P317-S317</f>
        <v>101.62366098395501</v>
      </c>
      <c r="R317" s="18">
        <f>Q317*solar_capex_adj</f>
        <v>135.49821464527332</v>
      </c>
      <c r="S317" s="20">
        <v>8.2272651908400007</v>
      </c>
      <c r="T317" s="18">
        <f>R317+S317</f>
        <v>143.72547983611332</v>
      </c>
      <c r="U317" s="20">
        <v>28.013358792095499</v>
      </c>
      <c r="V317" s="20">
        <f>U317-X317</f>
        <v>23.214816716161401</v>
      </c>
      <c r="W317" s="18">
        <f>V317*wind_capex_adj</f>
        <v>38.69136119360234</v>
      </c>
      <c r="X317" s="20">
        <v>4.7985420759340975</v>
      </c>
      <c r="Y317" s="18">
        <f>W317+X317</f>
        <v>43.489903269536441</v>
      </c>
      <c r="Z317" s="20">
        <v>0</v>
      </c>
      <c r="AA317" s="20">
        <f>Z317-AC317-AD317</f>
        <v>0</v>
      </c>
      <c r="AB317" s="18">
        <f>AA317*hdgt_capex_adj</f>
        <v>0</v>
      </c>
      <c r="AC317" s="20">
        <v>0</v>
      </c>
      <c r="AD317" s="20">
        <v>0</v>
      </c>
      <c r="AE317" s="18">
        <f>AD317*fuel_adj</f>
        <v>0</v>
      </c>
      <c r="AF317" s="18">
        <f>AB317+AC317+AE317</f>
        <v>0</v>
      </c>
      <c r="AG317" s="20">
        <v>0</v>
      </c>
      <c r="AH317" s="20">
        <f>AG317-AJ317-AK317</f>
        <v>0</v>
      </c>
      <c r="AI317" s="18">
        <f>AH317*aero_capex_adj</f>
        <v>0</v>
      </c>
      <c r="AJ317" s="20">
        <v>0</v>
      </c>
      <c r="AK317" s="20">
        <v>0</v>
      </c>
      <c r="AL317" s="18">
        <f>AK317*fuel_adj</f>
        <v>0</v>
      </c>
      <c r="AM317" s="18">
        <f>AI317+AJ317+AL317</f>
        <v>0</v>
      </c>
      <c r="AN317" s="18">
        <f>IF(F317=0, 0, IF(F317=3, Z317, (Z317*F317*384+AG317*G317*32)/(F317*384+G317*32)))</f>
        <v>0</v>
      </c>
      <c r="AO317" s="18">
        <f>IF(F317=0, 0, IF(F317=3, AF317, (AF317*F317*384+AM317*G317*32)/(F317*384+G317*32)))</f>
        <v>0</v>
      </c>
      <c r="AP317" s="20">
        <v>154.43733835781899</v>
      </c>
      <c r="AQ317" s="20">
        <f>AP317-AS317</f>
        <v>125.93801968426401</v>
      </c>
      <c r="AR317" s="18">
        <f>AQ317*bess_capex_adj</f>
        <v>125.93801968426401</v>
      </c>
      <c r="AS317" s="20">
        <v>28.499318673554981</v>
      </c>
      <c r="AT317" s="18">
        <f>AR317+AS317</f>
        <v>154.43733835781899</v>
      </c>
      <c r="AU317" s="20">
        <v>6784.5058928033304</v>
      </c>
      <c r="AV317" s="20"/>
      <c r="AW317" s="20">
        <v>2719.4547245837798</v>
      </c>
      <c r="AX317" s="18">
        <f>AW317*solar_capex_adj</f>
        <v>3625.9396327783729</v>
      </c>
      <c r="AY317" s="20">
        <v>1203.8262388456601</v>
      </c>
      <c r="AZ317" s="18">
        <f>AY317*wind_capex_adj</f>
        <v>2006.3770647427668</v>
      </c>
      <c r="BA317" s="20">
        <v>0</v>
      </c>
      <c r="BB317" s="18">
        <f>BA317*hdgt_capex_adj</f>
        <v>0</v>
      </c>
      <c r="BC317" s="20">
        <v>0</v>
      </c>
      <c r="BD317" s="18">
        <f>BC317*aero_capex_adj</f>
        <v>0</v>
      </c>
      <c r="BE317" s="20">
        <v>2861.2249293738901</v>
      </c>
      <c r="BF317" s="18">
        <f>BE317*bess_capex_adj</f>
        <v>2861.2249293738901</v>
      </c>
      <c r="BG317" s="11">
        <v>2287170539.2189202</v>
      </c>
      <c r="BH317" s="11">
        <v>4402066277.6813898</v>
      </c>
      <c r="BI317" s="11">
        <v>1631330454.47612</v>
      </c>
      <c r="BJ317" s="11">
        <v>0</v>
      </c>
      <c r="BK317" s="11">
        <f>SUM(BG317:BJ317)/1000000</f>
        <v>8320.5672713764307</v>
      </c>
      <c r="BL317" s="11">
        <v>16.015604684640099</v>
      </c>
      <c r="BM317" s="13">
        <f>0.815*BJ317/(BK317*1000)</f>
        <v>0</v>
      </c>
      <c r="BN317" s="22">
        <v>3059.4215375550398</v>
      </c>
      <c r="BO317" s="11">
        <v>264</v>
      </c>
      <c r="BP317" s="11">
        <v>9120</v>
      </c>
      <c r="BQ317" s="22">
        <v>13835.7696</v>
      </c>
      <c r="BR317" s="11">
        <v>2280</v>
      </c>
      <c r="BS317" s="11">
        <v>570</v>
      </c>
      <c r="BT317" s="11">
        <v>0.33734152939316298</v>
      </c>
    </row>
    <row r="318" spans="1:72" s="1" customFormat="1" hidden="1" x14ac:dyDescent="0.25">
      <c r="A318" s="1">
        <v>640</v>
      </c>
      <c r="B318" s="25">
        <v>3090.3247854091301</v>
      </c>
      <c r="C318" s="25">
        <v>600.4</v>
      </c>
      <c r="D318" s="8">
        <v>2000</v>
      </c>
      <c r="E318" s="8">
        <v>8000</v>
      </c>
      <c r="F318" s="8">
        <v>0</v>
      </c>
      <c r="G318" s="8">
        <v>0</v>
      </c>
      <c r="H318" s="9">
        <f>SUM(BG318:BI318)/(BK318*1000000)</f>
        <v>1</v>
      </c>
      <c r="I318" s="10">
        <v>82.226027397260196</v>
      </c>
      <c r="J318" s="19">
        <v>73.901051267545199</v>
      </c>
      <c r="K318" s="18">
        <f>(P318*BG318+U318*BH318+AP318*BI318+AN318*BJ318)/(BK318*(1000000))</f>
        <v>73.974684110320155</v>
      </c>
      <c r="L318" s="18">
        <f>(T318*BG318+Y318*BH318+AT318*BI318+AO318*BJ318)/(BK318*(1000000))</f>
        <v>92.477637898147876</v>
      </c>
      <c r="M318" s="18">
        <f>L318/K318</f>
        <v>1.250125485635516</v>
      </c>
      <c r="N318" s="18">
        <f>J318*M318</f>
        <v>92.3855876048151</v>
      </c>
      <c r="O318" s="10">
        <v>90.266482648201205</v>
      </c>
      <c r="P318" s="19">
        <v>116.267737099577</v>
      </c>
      <c r="Q318" s="19">
        <f>P318-S318</f>
        <v>107.56206787866</v>
      </c>
      <c r="R318" s="18">
        <f>Q318*solar_capex_adj</f>
        <v>143.41609050488</v>
      </c>
      <c r="S318" s="19">
        <v>8.7056692209170023</v>
      </c>
      <c r="T318" s="18">
        <f>R318+S318</f>
        <v>152.12175972579701</v>
      </c>
      <c r="U318" s="19">
        <v>28.0095634914546</v>
      </c>
      <c r="V318" s="19">
        <f>U318-X318</f>
        <v>23.212748458779799</v>
      </c>
      <c r="W318" s="18">
        <f>V318*wind_capex_adj</f>
        <v>38.687914097966335</v>
      </c>
      <c r="X318" s="19">
        <v>4.7968150326748002</v>
      </c>
      <c r="Y318" s="18">
        <f>W318+X318</f>
        <v>43.484729130641135</v>
      </c>
      <c r="Z318" s="19">
        <v>0</v>
      </c>
      <c r="AA318" s="19">
        <f>Z318-AC318-AD318</f>
        <v>0</v>
      </c>
      <c r="AB318" s="18">
        <f>AA318*hdgt_capex_adj</f>
        <v>0</v>
      </c>
      <c r="AC318" s="19">
        <v>0</v>
      </c>
      <c r="AD318" s="19">
        <v>0</v>
      </c>
      <c r="AE318" s="18">
        <f>AD318*fuel_adj</f>
        <v>0</v>
      </c>
      <c r="AF318" s="18">
        <f>AB318+AC318+AE318</f>
        <v>0</v>
      </c>
      <c r="AG318" s="19">
        <v>0</v>
      </c>
      <c r="AH318" s="19">
        <f>AG318-AJ318-AK318</f>
        <v>0</v>
      </c>
      <c r="AI318" s="18">
        <f>AH318*aero_capex_adj</f>
        <v>0</v>
      </c>
      <c r="AJ318" s="19">
        <v>0</v>
      </c>
      <c r="AK318" s="19">
        <v>0</v>
      </c>
      <c r="AL318" s="18">
        <f>AK318*fuel_adj</f>
        <v>0</v>
      </c>
      <c r="AM318" s="18">
        <f>AI318+AJ318+AL318</f>
        <v>0</v>
      </c>
      <c r="AN318" s="18">
        <f>IF(F318=0, 0, IF(F318=3, Z318, (Z318*F318*384+AG318*G318*32)/(F318*384+G318*32)))</f>
        <v>0</v>
      </c>
      <c r="AO318" s="18">
        <f>IF(F318=0, 0, IF(F318=3, AF318, (AF318*F318*384+AM318*G318*32)/(F318*384+G318*32)))</f>
        <v>0</v>
      </c>
      <c r="AP318" s="19">
        <v>72.540932116215799</v>
      </c>
      <c r="AQ318" s="19">
        <f>AP318-AS318</f>
        <v>59.112708094614597</v>
      </c>
      <c r="AR318" s="18">
        <f>AQ318*bess_capex_adj</f>
        <v>59.112708094614597</v>
      </c>
      <c r="AS318" s="19">
        <v>13.428224021601203</v>
      </c>
      <c r="AT318" s="18">
        <f>AR318+AS318</f>
        <v>72.540932116215799</v>
      </c>
      <c r="AU318" s="19">
        <v>6335.9767385064697</v>
      </c>
      <c r="AV318" s="19"/>
      <c r="AW318" s="19">
        <v>3709.3520000181802</v>
      </c>
      <c r="AX318" s="18">
        <f>AW318*solar_capex_adj</f>
        <v>4945.8026666909063</v>
      </c>
      <c r="AY318" s="19">
        <v>720.66695103571999</v>
      </c>
      <c r="AZ318" s="18">
        <f>AY318*wind_capex_adj</f>
        <v>1201.1115850595334</v>
      </c>
      <c r="BA318" s="19">
        <v>0</v>
      </c>
      <c r="BB318" s="18">
        <f>BA318*hdgt_capex_adj</f>
        <v>0</v>
      </c>
      <c r="BC318" s="19">
        <v>0</v>
      </c>
      <c r="BD318" s="18">
        <f>BC318*aero_capex_adj</f>
        <v>0</v>
      </c>
      <c r="BE318" s="19">
        <v>1905.9577874525601</v>
      </c>
      <c r="BF318" s="18">
        <f>BE318*bess_capex_adj</f>
        <v>1905.9577874525601</v>
      </c>
      <c r="BG318" s="8">
        <v>2943197134.51229</v>
      </c>
      <c r="BH318" s="8">
        <v>2635432969.9886298</v>
      </c>
      <c r="BI318" s="8">
        <v>2328713775.4814901</v>
      </c>
      <c r="BJ318" s="8">
        <v>0</v>
      </c>
      <c r="BK318" s="8">
        <f>SUM(BG318:BJ318)/1000000</f>
        <v>7907.3438799824098</v>
      </c>
      <c r="BL318" s="8">
        <v>22.108649783342901</v>
      </c>
      <c r="BM318" s="10">
        <f>0.815*BJ318/(BK318*1000)</f>
        <v>0</v>
      </c>
      <c r="BN318" s="25">
        <v>4171.93846030233</v>
      </c>
      <c r="BO318" s="8">
        <v>158</v>
      </c>
      <c r="BP318" s="8">
        <v>6080</v>
      </c>
      <c r="BQ318" s="25">
        <v>9223.8464000000004</v>
      </c>
      <c r="BR318" s="8">
        <v>1520</v>
      </c>
      <c r="BS318" s="8">
        <v>380</v>
      </c>
      <c r="BT318" s="8">
        <v>0.71909526293987003</v>
      </c>
    </row>
    <row r="319" spans="1:72" s="1" customFormat="1" x14ac:dyDescent="0.25">
      <c r="A319" s="1">
        <v>205</v>
      </c>
      <c r="B319" s="24">
        <v>618.06495708182604</v>
      </c>
      <c r="C319" s="24">
        <v>801.8</v>
      </c>
      <c r="D319" s="1">
        <v>1000</v>
      </c>
      <c r="E319" s="1">
        <v>4000</v>
      </c>
      <c r="F319" s="1">
        <v>1</v>
      </c>
      <c r="G319" s="1">
        <v>22</v>
      </c>
      <c r="H319" s="2">
        <f>SUM(BG319:BI319)/(BK319*1000000)</f>
        <v>0.59576709551496665</v>
      </c>
      <c r="I319" s="3">
        <v>100</v>
      </c>
      <c r="J319" s="18">
        <v>78.325910233592097</v>
      </c>
      <c r="K319" s="18">
        <f>(P319*BG319+U319*BH319+AP319*BI319+AN319*BJ319)/(BK319*(1000000))</f>
        <v>100.271801581839</v>
      </c>
      <c r="L319" s="18">
        <f>(T319*BG319+Y319*BH319+AT319*BI319+AO319*BJ319)/(BK319*(1000000))</f>
        <v>118.29049042633658</v>
      </c>
      <c r="M319" s="18">
        <f>L319/K319</f>
        <v>1.1796984651740923</v>
      </c>
      <c r="N319" s="18">
        <f>J319*M319</f>
        <v>92.400956085932322</v>
      </c>
      <c r="O319" s="3">
        <v>100</v>
      </c>
      <c r="P319" s="18">
        <v>72.534354279101507</v>
      </c>
      <c r="Q319" s="18">
        <f>P319-S319</f>
        <v>67.110699905670799</v>
      </c>
      <c r="R319" s="18">
        <f>Q319*solar_capex_adj</f>
        <v>89.480933207561066</v>
      </c>
      <c r="S319" s="18">
        <v>5.4236543734307077</v>
      </c>
      <c r="T319" s="18">
        <f>R319+S319</f>
        <v>94.904587580991773</v>
      </c>
      <c r="U319" s="18">
        <v>28.043760655279801</v>
      </c>
      <c r="V319" s="18">
        <f>U319-X319</f>
        <v>23.246977178152701</v>
      </c>
      <c r="W319" s="18">
        <f>V319*wind_capex_adj</f>
        <v>38.744961963587834</v>
      </c>
      <c r="X319" s="18">
        <v>4.7967834771271001</v>
      </c>
      <c r="Y319" s="18">
        <f>W319+X319</f>
        <v>43.541745440714934</v>
      </c>
      <c r="Z319" s="18">
        <v>79.5174276460817</v>
      </c>
      <c r="AA319" s="18">
        <f>Z319-AC319-AD319</f>
        <v>26.819892512546602</v>
      </c>
      <c r="AB319" s="18">
        <f>AA319*hdgt_capex_adj</f>
        <v>33.524865640683252</v>
      </c>
      <c r="AC319" s="18">
        <v>15.221200351348799</v>
      </c>
      <c r="AD319" s="18">
        <v>37.476334782186299</v>
      </c>
      <c r="AE319" s="18">
        <f>AD319*fuel_adj</f>
        <v>37.476334782186299</v>
      </c>
      <c r="AF319" s="18">
        <f>AB319+AC319+AE319</f>
        <v>86.222400774218357</v>
      </c>
      <c r="AG319" s="18">
        <v>228.34893692985699</v>
      </c>
      <c r="AH319" s="18">
        <f>AG319-AJ319-AK319</f>
        <v>159.805597559305</v>
      </c>
      <c r="AI319" s="18">
        <f>AH319*aero_capex_adj</f>
        <v>191.766717071166</v>
      </c>
      <c r="AJ319" s="18">
        <v>25.059394951407995</v>
      </c>
      <c r="AK319" s="18">
        <v>43.483944419143995</v>
      </c>
      <c r="AL319" s="18">
        <f>AK319*fuel_adj</f>
        <v>43.483944419143995</v>
      </c>
      <c r="AM319" s="18">
        <f>AI319+AJ319+AL319</f>
        <v>260.31005644171796</v>
      </c>
      <c r="AN319" s="18">
        <f>IF(F319=0, 0, IF(F319=3, Z319, (Z319*F319*384+AG319*G319*32)/(F319*384+G319*32)))</f>
        <v>175.82016894734807</v>
      </c>
      <c r="AO319" s="18">
        <f>IF(F319=0, 0, IF(F319=3, AF319, (AF319*F319*384+AM319*G319*32)/(F319*384+G319*32)))</f>
        <v>198.86735444142397</v>
      </c>
      <c r="AP319" s="18">
        <v>118.865032483026</v>
      </c>
      <c r="AQ319" s="18">
        <f>AP319-AS319</f>
        <v>97.502274180025495</v>
      </c>
      <c r="AR319" s="18">
        <f>AQ319*bess_capex_adj</f>
        <v>97.502274180025495</v>
      </c>
      <c r="AS319" s="18">
        <v>21.362758303000504</v>
      </c>
      <c r="AT319" s="18">
        <f>AR319+AS319</f>
        <v>118.865032483026</v>
      </c>
      <c r="AU319" s="18">
        <v>5229.2478051268499</v>
      </c>
      <c r="AV319" s="18"/>
      <c r="AW319" s="18">
        <v>742.96922412021001</v>
      </c>
      <c r="AX319" s="18">
        <f>AW319*solar_capex_adj</f>
        <v>990.62563216028002</v>
      </c>
      <c r="AY319" s="18">
        <v>963.835139128778</v>
      </c>
      <c r="AZ319" s="18">
        <f>AY319*wind_capex_adj</f>
        <v>1606.3918985479634</v>
      </c>
      <c r="BA319" s="18">
        <v>775.80212049244403</v>
      </c>
      <c r="BB319" s="18">
        <f>BA319*hdgt_capex_adj</f>
        <v>969.75265061555501</v>
      </c>
      <c r="BC319" s="18">
        <v>1792.9473912707899</v>
      </c>
      <c r="BD319" s="18">
        <f>BC319*aero_capex_adj</f>
        <v>2151.5368695249476</v>
      </c>
      <c r="BE319" s="18">
        <v>953.69393011462603</v>
      </c>
      <c r="BF319" s="18">
        <f>BE319*bess_capex_adj</f>
        <v>953.69393011462603</v>
      </c>
      <c r="BG319" s="1">
        <v>969451939.95257497</v>
      </c>
      <c r="BH319" s="1">
        <v>3519484355.2087998</v>
      </c>
      <c r="BI319" s="1">
        <v>729983461.54972804</v>
      </c>
      <c r="BJ319" s="1">
        <v>3541080243.2888899</v>
      </c>
      <c r="BK319" s="1">
        <f>SUM(BG319:BJ319)/1000000</f>
        <v>8759.9999999999927</v>
      </c>
      <c r="BL319" s="1">
        <v>3.9520987676140498E-2</v>
      </c>
      <c r="BM319" s="3">
        <f>0.815*BJ319/(BK319*1000)</f>
        <v>329.44981715530224</v>
      </c>
      <c r="BN319" s="24">
        <v>834.38769206046595</v>
      </c>
      <c r="BO319" s="1">
        <v>211</v>
      </c>
      <c r="BP319" s="1">
        <v>3040</v>
      </c>
      <c r="BQ319" s="24">
        <v>4611.9232000000002</v>
      </c>
      <c r="BR319" s="1">
        <v>760</v>
      </c>
      <c r="BS319" s="1">
        <v>190</v>
      </c>
      <c r="BT319" s="1">
        <v>0.45121593876494898</v>
      </c>
    </row>
    <row r="320" spans="1:72" s="1" customFormat="1" hidden="1" x14ac:dyDescent="0.25">
      <c r="A320" s="1">
        <v>673</v>
      </c>
      <c r="B320" s="25">
        <v>2678.2814806879101</v>
      </c>
      <c r="C320" s="25">
        <v>201.39999999999901</v>
      </c>
      <c r="D320" s="8">
        <v>2000</v>
      </c>
      <c r="E320" s="8">
        <v>8000</v>
      </c>
      <c r="F320" s="8">
        <v>0</v>
      </c>
      <c r="G320" s="8">
        <v>0</v>
      </c>
      <c r="H320" s="9">
        <f>SUM(BG320:BI320)/(BK320*1000000)</f>
        <v>1</v>
      </c>
      <c r="I320" s="10">
        <v>62.751141552511399</v>
      </c>
      <c r="J320" s="19">
        <v>76.1674103023485</v>
      </c>
      <c r="K320" s="18">
        <f>(P320*BG320+U320*BH320+AP320*BI320+AN320*BJ320)/(BK320*(1000000))</f>
        <v>76.221350930006679</v>
      </c>
      <c r="L320" s="18">
        <f>(T320*BG320+Y320*BH320+AT320*BI320+AO320*BJ320)/(BK320*(1000000))</f>
        <v>92.493405153213715</v>
      </c>
      <c r="M320" s="18">
        <f>L320/K320</f>
        <v>1.2134842012725477</v>
      </c>
      <c r="N320" s="18">
        <f>J320*M320</f>
        <v>92.427949053743788</v>
      </c>
      <c r="O320" s="10">
        <v>74.047253531206806</v>
      </c>
      <c r="P320" s="19">
        <v>88.891174894113306</v>
      </c>
      <c r="Q320" s="19">
        <f>P320-S320</f>
        <v>82.245962079451999</v>
      </c>
      <c r="R320" s="18">
        <f>Q320*solar_capex_adj</f>
        <v>109.66128277260266</v>
      </c>
      <c r="S320" s="19">
        <v>6.6452128146613063</v>
      </c>
      <c r="T320" s="18">
        <f>R320+S320</f>
        <v>116.30649558726397</v>
      </c>
      <c r="U320" s="19">
        <v>28.0494315354881</v>
      </c>
      <c r="V320" s="19">
        <f>U320-X320</f>
        <v>23.252648058361</v>
      </c>
      <c r="W320" s="18">
        <f>V320*wind_capex_adj</f>
        <v>38.754413430601666</v>
      </c>
      <c r="X320" s="19">
        <v>4.7967834771271001</v>
      </c>
      <c r="Y320" s="18">
        <f>W320+X320</f>
        <v>43.551196907728766</v>
      </c>
      <c r="Z320" s="19">
        <v>0</v>
      </c>
      <c r="AA320" s="19">
        <f>Z320-AC320-AD320</f>
        <v>0</v>
      </c>
      <c r="AB320" s="18">
        <f>AA320*hdgt_capex_adj</f>
        <v>0</v>
      </c>
      <c r="AC320" s="19">
        <v>0</v>
      </c>
      <c r="AD320" s="19">
        <v>0</v>
      </c>
      <c r="AE320" s="18">
        <f>AD320*fuel_adj</f>
        <v>0</v>
      </c>
      <c r="AF320" s="18">
        <f>AB320+AC320+AE320</f>
        <v>0</v>
      </c>
      <c r="AG320" s="19">
        <v>0</v>
      </c>
      <c r="AH320" s="19">
        <f>AG320-AJ320-AK320</f>
        <v>0</v>
      </c>
      <c r="AI320" s="18">
        <f>AH320*aero_capex_adj</f>
        <v>0</v>
      </c>
      <c r="AJ320" s="19">
        <v>0</v>
      </c>
      <c r="AK320" s="19">
        <v>0</v>
      </c>
      <c r="AL320" s="18">
        <f>AK320*fuel_adj</f>
        <v>0</v>
      </c>
      <c r="AM320" s="18">
        <f>AI320+AJ320+AL320</f>
        <v>0</v>
      </c>
      <c r="AN320" s="18">
        <f>IF(F320=0, 0, IF(F320=3, Z320, (Z320*F320*384+AG320*G320*32)/(F320*384+G320*32)))</f>
        <v>0</v>
      </c>
      <c r="AO320" s="18">
        <f>IF(F320=0, 0, IF(F320=3, AF320, (AF320*F320*384+AM320*G320*32)/(F320*384+G320*32)))</f>
        <v>0</v>
      </c>
      <c r="AP320" s="19">
        <v>76.283636864964507</v>
      </c>
      <c r="AQ320" s="19">
        <f>AP320-AS320</f>
        <v>62.0179396395677</v>
      </c>
      <c r="AR320" s="18">
        <f>AQ320*bess_capex_adj</f>
        <v>62.0179396395677</v>
      </c>
      <c r="AS320" s="19">
        <v>14.265697225396806</v>
      </c>
      <c r="AT320" s="18">
        <f>AR320+AS320</f>
        <v>76.283636864964507</v>
      </c>
      <c r="AU320" s="19">
        <v>5371.7249399353996</v>
      </c>
      <c r="AV320" s="19"/>
      <c r="AW320" s="19">
        <v>3220.3186792195902</v>
      </c>
      <c r="AX320" s="18">
        <f>AW320*solar_capex_adj</f>
        <v>4293.7582389594536</v>
      </c>
      <c r="AY320" s="19">
        <v>242.15982773709101</v>
      </c>
      <c r="AZ320" s="18">
        <f>AY320*wind_capex_adj</f>
        <v>403.5997128951517</v>
      </c>
      <c r="BA320" s="19">
        <v>0</v>
      </c>
      <c r="BB320" s="18">
        <f>BA320*hdgt_capex_adj</f>
        <v>0</v>
      </c>
      <c r="BC320" s="19">
        <v>0</v>
      </c>
      <c r="BD320" s="18">
        <f>BC320*aero_capex_adj</f>
        <v>0</v>
      </c>
      <c r="BE320" s="19">
        <v>1909.2464329787099</v>
      </c>
      <c r="BF320" s="18">
        <f>BE320*bess_capex_adj</f>
        <v>1909.2464329787099</v>
      </c>
      <c r="BG320" s="8">
        <v>3350138573.9605699</v>
      </c>
      <c r="BH320" s="8">
        <v>884041093.96239996</v>
      </c>
      <c r="BI320" s="8">
        <v>2252359741.4107499</v>
      </c>
      <c r="BJ320" s="8">
        <v>0</v>
      </c>
      <c r="BK320" s="8">
        <f>SUM(BG320:BJ320)/1000000</f>
        <v>6486.539409333719</v>
      </c>
      <c r="BL320" s="8">
        <v>11.9351900119217</v>
      </c>
      <c r="BM320" s="10">
        <f>0.815*BJ320/(BK320*1000)</f>
        <v>0</v>
      </c>
      <c r="BN320" s="25">
        <v>3615.6799989286801</v>
      </c>
      <c r="BO320" s="8">
        <v>53</v>
      </c>
      <c r="BP320" s="8">
        <v>6080</v>
      </c>
      <c r="BQ320" s="25">
        <v>9223.8464000000004</v>
      </c>
      <c r="BR320" s="8">
        <v>1520</v>
      </c>
      <c r="BS320" s="8">
        <v>380</v>
      </c>
      <c r="BT320" s="8">
        <v>0.69484523899087103</v>
      </c>
    </row>
    <row r="321" spans="1:72" s="1" customFormat="1" x14ac:dyDescent="0.25">
      <c r="A321" s="1">
        <v>277</v>
      </c>
      <c r="B321" s="24">
        <v>1030.10826180304</v>
      </c>
      <c r="C321" s="24">
        <v>1003.19999999999</v>
      </c>
      <c r="D321" s="1">
        <v>1000</v>
      </c>
      <c r="E321" s="1">
        <v>4000</v>
      </c>
      <c r="F321" s="1">
        <v>2</v>
      </c>
      <c r="G321" s="1">
        <v>11</v>
      </c>
      <c r="H321" s="2">
        <f>SUM(BG321:BI321)/(BK321*1000000)</f>
        <v>0.77881939021973956</v>
      </c>
      <c r="I321" s="3">
        <v>100</v>
      </c>
      <c r="J321" s="18">
        <v>76.136563053079001</v>
      </c>
      <c r="K321" s="18">
        <f>(P321*BG321+U321*BH321+AP321*BI321+AN321*BJ321)/(BK321*(1000000))</f>
        <v>112.09940280533652</v>
      </c>
      <c r="L321" s="18">
        <f>(T321*BG321+Y321*BH321+AT321*BI321+AO321*BJ321)/(BK321*(1000000))</f>
        <v>136.11888131313256</v>
      </c>
      <c r="M321" s="18">
        <f>L321/K321</f>
        <v>1.2142694600211785</v>
      </c>
      <c r="N321" s="18">
        <f>J321*M321</f>
        <v>92.450303306330653</v>
      </c>
      <c r="O321" s="3">
        <v>100</v>
      </c>
      <c r="P321" s="18">
        <v>79.449721381540698</v>
      </c>
      <c r="Q321" s="18">
        <f>P321-S321</f>
        <v>73.502873458534793</v>
      </c>
      <c r="R321" s="18">
        <f>Q321*solar_capex_adj</f>
        <v>98.003831278046391</v>
      </c>
      <c r="S321" s="18">
        <v>5.9468479230059046</v>
      </c>
      <c r="T321" s="18">
        <f>R321+S321</f>
        <v>103.9506792010523</v>
      </c>
      <c r="U321" s="18">
        <v>28.017959572049602</v>
      </c>
      <c r="V321" s="18">
        <f>U321-X321</f>
        <v>23.221176094922502</v>
      </c>
      <c r="W321" s="18">
        <f>V321*wind_capex_adj</f>
        <v>38.701960158204173</v>
      </c>
      <c r="X321" s="18">
        <v>4.7967834771271001</v>
      </c>
      <c r="Y321" s="18">
        <f>W321+X321</f>
        <v>43.498743635331273</v>
      </c>
      <c r="Z321" s="18">
        <v>134.34475678471301</v>
      </c>
      <c r="AA321" s="18">
        <f>Z321-AC321-AD321</f>
        <v>73.663444506685181</v>
      </c>
      <c r="AB321" s="18">
        <f>AA321*hdgt_capex_adj</f>
        <v>92.079305633356483</v>
      </c>
      <c r="AC321" s="18">
        <v>20.163902978514017</v>
      </c>
      <c r="AD321" s="18">
        <v>40.517409299513815</v>
      </c>
      <c r="AE321" s="18">
        <f>AD321*fuel_adj</f>
        <v>40.517409299513815</v>
      </c>
      <c r="AF321" s="18">
        <f>AB321+AC321+AE321</f>
        <v>152.76061791138432</v>
      </c>
      <c r="AG321" s="18">
        <v>783.83110677961599</v>
      </c>
      <c r="AH321" s="18">
        <f>AG321-AJ321-AK321</f>
        <v>672.36087055745509</v>
      </c>
      <c r="AI321" s="18">
        <f>AH321*aero_capex_adj</f>
        <v>806.83304466894606</v>
      </c>
      <c r="AJ321" s="18">
        <v>65.24079581480396</v>
      </c>
      <c r="AK321" s="18">
        <v>46.229440407356947</v>
      </c>
      <c r="AL321" s="18">
        <f>AK321*fuel_adj</f>
        <v>46.229440407356947</v>
      </c>
      <c r="AM321" s="18">
        <f>AI321+AJ321+AL321</f>
        <v>918.30328089110697</v>
      </c>
      <c r="AN321" s="18">
        <f>IF(F321=0, 0, IF(F321=3, Z321, (Z321*F321*384+AG321*G321*32)/(F321*384+G321*32)))</f>
        <v>338.46903821168257</v>
      </c>
      <c r="AO321" s="18">
        <f>IF(F321=0, 0, IF(F321=3, AF321, (AF321*F321*384+AM321*G321*32)/(F321*384+G321*32)))</f>
        <v>393.35974056215429</v>
      </c>
      <c r="AP321" s="18">
        <v>90.5915517626336</v>
      </c>
      <c r="AQ321" s="18">
        <f>AP321-AS321</f>
        <v>74.205335544300894</v>
      </c>
      <c r="AR321" s="18">
        <f>AQ321*bess_capex_adj</f>
        <v>74.205335544300894</v>
      </c>
      <c r="AS321" s="18">
        <v>16.386216218332706</v>
      </c>
      <c r="AT321" s="18">
        <f>AR321+AS321</f>
        <v>90.5915517626336</v>
      </c>
      <c r="AU321" s="18">
        <v>5839.5015367821698</v>
      </c>
      <c r="AV321" s="18"/>
      <c r="AW321" s="18">
        <v>1236.90771020739</v>
      </c>
      <c r="AX321" s="18">
        <f>AW321*solar_capex_adj</f>
        <v>1649.2102802765198</v>
      </c>
      <c r="AY321" s="18">
        <v>1204.59747862628</v>
      </c>
      <c r="AZ321" s="18">
        <f>AY321*wind_capex_adj</f>
        <v>2007.6624643771333</v>
      </c>
      <c r="BA321" s="18">
        <v>1549.88216461104</v>
      </c>
      <c r="BB321" s="18">
        <f>BA321*hdgt_capex_adj</f>
        <v>1937.3527057638</v>
      </c>
      <c r="BC321" s="18">
        <v>895.47872789152598</v>
      </c>
      <c r="BD321" s="18">
        <f>BC321*aero_capex_adj</f>
        <v>1074.5744734698312</v>
      </c>
      <c r="BE321" s="18">
        <v>952.635455445925</v>
      </c>
      <c r="BF321" s="18">
        <f>BE321*bess_capex_adj</f>
        <v>952.635455445925</v>
      </c>
      <c r="BG321" s="1">
        <v>1464740946.3211501</v>
      </c>
      <c r="BH321" s="1">
        <v>4403525449.1711998</v>
      </c>
      <c r="BI321" s="1">
        <v>954191462.83256102</v>
      </c>
      <c r="BJ321" s="1">
        <v>1937542141.6750801</v>
      </c>
      <c r="BK321" s="1">
        <f>SUM(BG321:BJ321)/1000000</f>
        <v>8759.9999999999909</v>
      </c>
      <c r="BL321" s="1">
        <v>2.7752834784531699</v>
      </c>
      <c r="BM321" s="3">
        <f>0.815*BJ321/(BK321*1000)</f>
        <v>180.2621969709123</v>
      </c>
      <c r="BN321" s="24">
        <v>1390.6461534341099</v>
      </c>
      <c r="BO321" s="1">
        <v>264</v>
      </c>
      <c r="BP321" s="1">
        <v>3040</v>
      </c>
      <c r="BQ321" s="24">
        <v>4611.9232000000002</v>
      </c>
      <c r="BR321" s="1">
        <v>760</v>
      </c>
      <c r="BS321" s="1">
        <v>190</v>
      </c>
      <c r="BT321" s="1">
        <v>0.58994983338275497</v>
      </c>
    </row>
    <row r="322" spans="1:72" s="1" customFormat="1" hidden="1" x14ac:dyDescent="0.25">
      <c r="A322" s="1">
        <v>97</v>
      </c>
      <c r="B322" s="24">
        <v>3090.3247854091301</v>
      </c>
      <c r="C322" s="24">
        <v>600.4</v>
      </c>
      <c r="D322" s="1">
        <v>1000</v>
      </c>
      <c r="E322" s="1">
        <v>4000</v>
      </c>
      <c r="F322" s="1">
        <v>0</v>
      </c>
      <c r="G322" s="1">
        <v>0</v>
      </c>
      <c r="H322" s="2">
        <f>SUM(BG322:BI322)/(BK322*1000000)</f>
        <v>1</v>
      </c>
      <c r="I322" s="3">
        <v>64.863013698630098</v>
      </c>
      <c r="J322" s="18">
        <v>71.5136239051145</v>
      </c>
      <c r="K322" s="18">
        <f>(P322*BG322+U322*BH322+AP322*BI322+AN322*BJ322)/(BK322*(1000000))</f>
        <v>71.505917241830787</v>
      </c>
      <c r="L322" s="18">
        <f>(T322*BG322+Y322*BH322+AT322*BI322+AO322*BJ322)/(BK322*(1000000))</f>
        <v>92.44240627264017</v>
      </c>
      <c r="M322" s="18">
        <f>L322/K322</f>
        <v>1.2927937971902776</v>
      </c>
      <c r="N322" s="18">
        <f>J322*M322</f>
        <v>92.45236939913039</v>
      </c>
      <c r="O322" s="3">
        <v>79.867245495000702</v>
      </c>
      <c r="P322" s="18">
        <v>116.391371574201</v>
      </c>
      <c r="Q322" s="18">
        <f>P322-S322</f>
        <v>107.68582911039699</v>
      </c>
      <c r="R322" s="18">
        <f>Q322*solar_capex_adj</f>
        <v>143.58110548052932</v>
      </c>
      <c r="S322" s="18">
        <v>8.705542463804008</v>
      </c>
      <c r="T322" s="18">
        <f>R322+S322</f>
        <v>152.28664794433331</v>
      </c>
      <c r="U322" s="18">
        <v>28.036610526403798</v>
      </c>
      <c r="V322" s="18">
        <f>U322-X322</f>
        <v>23.239795493729002</v>
      </c>
      <c r="W322" s="18">
        <f>V322*wind_capex_adj</f>
        <v>38.732992489548337</v>
      </c>
      <c r="X322" s="18">
        <v>4.7968150326747967</v>
      </c>
      <c r="Y322" s="18">
        <f>W322+X322</f>
        <v>43.529807522223138</v>
      </c>
      <c r="Z322" s="18">
        <v>0</v>
      </c>
      <c r="AA322" s="18">
        <f>Z322-AC322-AD322</f>
        <v>0</v>
      </c>
      <c r="AB322" s="18">
        <f>AA322*hdgt_capex_adj</f>
        <v>0</v>
      </c>
      <c r="AC322" s="18">
        <v>0</v>
      </c>
      <c r="AD322" s="18">
        <v>0</v>
      </c>
      <c r="AE322" s="18">
        <f>AD322*fuel_adj</f>
        <v>0</v>
      </c>
      <c r="AF322" s="18">
        <f>AB322+AC322+AE322</f>
        <v>0</v>
      </c>
      <c r="AG322" s="18">
        <v>0</v>
      </c>
      <c r="AH322" s="18">
        <f>AG322-AJ322-AK322</f>
        <v>0</v>
      </c>
      <c r="AI322" s="18">
        <f>AH322*aero_capex_adj</f>
        <v>0</v>
      </c>
      <c r="AJ322" s="18">
        <v>0</v>
      </c>
      <c r="AK322" s="18">
        <v>0</v>
      </c>
      <c r="AL322" s="18">
        <f>AK322*fuel_adj</f>
        <v>0</v>
      </c>
      <c r="AM322" s="18">
        <f>AI322+AJ322+AL322</f>
        <v>0</v>
      </c>
      <c r="AN322" s="18">
        <f>IF(F322=0, 0, IF(F322=3, Z322, (Z322*F322*384+AG322*G322*32)/(F322*384+G322*32)))</f>
        <v>0</v>
      </c>
      <c r="AO322" s="18">
        <f>IF(F322=0, 0, IF(F322=3, AF322, (AF322*F322*384+AM322*G322*32)/(F322*384+G322*32)))</f>
        <v>0</v>
      </c>
      <c r="AP322" s="18">
        <v>59.128235954270998</v>
      </c>
      <c r="AQ322" s="18">
        <f>AP322-AS322</f>
        <v>47.915136470324299</v>
      </c>
      <c r="AR322" s="18">
        <f>AQ322*bess_capex_adj</f>
        <v>47.915136470324299</v>
      </c>
      <c r="AS322" s="18">
        <v>11.213099483946699</v>
      </c>
      <c r="AT322" s="18">
        <f>AR322+AS322</f>
        <v>59.128235954270998</v>
      </c>
      <c r="AU322" s="18">
        <v>5388.5737551771299</v>
      </c>
      <c r="AV322" s="18"/>
      <c r="AW322" s="18">
        <v>3713.67406353262</v>
      </c>
      <c r="AX322" s="18">
        <f>AW322*solar_capex_adj</f>
        <v>4951.5654180434931</v>
      </c>
      <c r="AY322" s="18">
        <v>721.50665789964603</v>
      </c>
      <c r="AZ322" s="18">
        <f>AY322*wind_capex_adj</f>
        <v>1202.5110964994101</v>
      </c>
      <c r="BA322" s="18">
        <v>0</v>
      </c>
      <c r="BB322" s="18">
        <f>BA322*hdgt_capex_adj</f>
        <v>0</v>
      </c>
      <c r="BC322" s="18">
        <v>0</v>
      </c>
      <c r="BD322" s="18">
        <f>BC322*aero_capex_adj</f>
        <v>0</v>
      </c>
      <c r="BE322" s="18">
        <v>953.39303374486497</v>
      </c>
      <c r="BF322" s="18">
        <f>BE322*bess_capex_adj</f>
        <v>953.39303374486497</v>
      </c>
      <c r="BG322" s="1">
        <v>2943232843.9428101</v>
      </c>
      <c r="BH322" s="1">
        <v>2635432969.9886298</v>
      </c>
      <c r="BI322" s="1">
        <v>1417704891.4306099</v>
      </c>
      <c r="BJ322" s="1">
        <v>0</v>
      </c>
      <c r="BK322" s="1">
        <f>SUM(BG322:BJ322)/1000000</f>
        <v>6996.3707053620501</v>
      </c>
      <c r="BL322" s="1">
        <v>31.875699186598801</v>
      </c>
      <c r="BM322" s="3">
        <f>0.815*BJ322/(BK322*1000)</f>
        <v>0</v>
      </c>
      <c r="BN322" s="24">
        <v>4171.93846030233</v>
      </c>
      <c r="BO322" s="1">
        <v>158</v>
      </c>
      <c r="BP322" s="1">
        <v>3040</v>
      </c>
      <c r="BQ322" s="24">
        <v>4611.9232000000002</v>
      </c>
      <c r="BR322" s="1">
        <v>760</v>
      </c>
      <c r="BS322" s="1">
        <v>190</v>
      </c>
      <c r="BT322" s="1">
        <v>0.87416411001419503</v>
      </c>
    </row>
    <row r="323" spans="1:72" s="1" customFormat="1" x14ac:dyDescent="0.25">
      <c r="A323" s="1">
        <v>236</v>
      </c>
      <c r="B323" s="24">
        <v>206.02165236060799</v>
      </c>
      <c r="C323" s="24">
        <v>402.79999999999899</v>
      </c>
      <c r="D323" s="1">
        <v>1000</v>
      </c>
      <c r="E323" s="1">
        <v>4000</v>
      </c>
      <c r="F323" s="1">
        <v>1</v>
      </c>
      <c r="G323" s="1">
        <v>22</v>
      </c>
      <c r="H323" s="2">
        <f>SUM(BG323:BI323)/(BK323*1000000)</f>
        <v>0.27653417563065702</v>
      </c>
      <c r="I323" s="3">
        <v>100</v>
      </c>
      <c r="J323" s="18">
        <v>82.839204453352295</v>
      </c>
      <c r="K323" s="18">
        <f>(P323*BG323+U323*BH323+AP323*BI323+AN323*BJ323)/(BK323*(1000000))</f>
        <v>86.080177918348738</v>
      </c>
      <c r="L323" s="18">
        <f>(T323*BG323+Y323*BH323+AT323*BI323+AO323*BJ323)/(BK323*(1000000))</f>
        <v>96.075706040065654</v>
      </c>
      <c r="M323" s="18">
        <f>L323/K323</f>
        <v>1.1161188134531757</v>
      </c>
      <c r="N323" s="18">
        <f>J323*M323</f>
        <v>92.458394581880583</v>
      </c>
      <c r="O323" s="3">
        <v>100</v>
      </c>
      <c r="P323" s="18">
        <v>69.4650490964124</v>
      </c>
      <c r="Q323" s="18">
        <f>P323-S323</f>
        <v>64.282660452366798</v>
      </c>
      <c r="R323" s="18">
        <f>Q323*solar_capex_adj</f>
        <v>85.710213936489055</v>
      </c>
      <c r="S323" s="18">
        <v>5.1823886440456022</v>
      </c>
      <c r="T323" s="18">
        <f>R323+S323</f>
        <v>90.892602580534657</v>
      </c>
      <c r="U323" s="18">
        <v>28.1007898614296</v>
      </c>
      <c r="V323" s="18">
        <f>U323-X323</f>
        <v>23.3040063843025</v>
      </c>
      <c r="W323" s="18">
        <f>V323*wind_capex_adj</f>
        <v>38.840010640504168</v>
      </c>
      <c r="X323" s="18">
        <v>4.7967834771271001</v>
      </c>
      <c r="Y323" s="18">
        <f>W323+X323</f>
        <v>43.636794117631268</v>
      </c>
      <c r="Z323" s="18">
        <v>71.890909543887204</v>
      </c>
      <c r="AA323" s="18">
        <f>Z323-AC323-AD323</f>
        <v>22.661197102520902</v>
      </c>
      <c r="AB323" s="18">
        <f>AA323*hdgt_capex_adj</f>
        <v>28.326496378151127</v>
      </c>
      <c r="AC323" s="18">
        <v>14.344216393142702</v>
      </c>
      <c r="AD323" s="18">
        <v>34.885496048223601</v>
      </c>
      <c r="AE323" s="18">
        <f>AD323*fuel_adj</f>
        <v>34.885496048223601</v>
      </c>
      <c r="AF323" s="18">
        <f>AB323+AC323+AE323</f>
        <v>77.556208819517423</v>
      </c>
      <c r="AG323" s="18">
        <v>106.28163743373</v>
      </c>
      <c r="AH323" s="18">
        <f>AG323-AJ323-AK323</f>
        <v>48.943196086533206</v>
      </c>
      <c r="AI323" s="18">
        <f>AH323*aero_capex_adj</f>
        <v>58.731835303839844</v>
      </c>
      <c r="AJ323" s="18">
        <v>15.948604610052399</v>
      </c>
      <c r="AK323" s="18">
        <v>41.389836737144392</v>
      </c>
      <c r="AL323" s="18">
        <f>AK323*fuel_adj</f>
        <v>41.389836737144392</v>
      </c>
      <c r="AM323" s="18">
        <f>AI323+AJ323+AL323</f>
        <v>116.07027665103664</v>
      </c>
      <c r="AN323" s="18">
        <f>IF(F323=0, 0, IF(F323=3, Z323, (Z323*F323*384+AG323*G323*32)/(F323*384+G323*32)))</f>
        <v>94.143733472609014</v>
      </c>
      <c r="AO323" s="18">
        <f>IF(F323=0, 0, IF(F323=3, AF323, (AF323*F323*384+AM323*G323*32)/(F323*384+G323*32)))</f>
        <v>102.47707623991221</v>
      </c>
      <c r="AP323" s="18">
        <v>267.39555021268598</v>
      </c>
      <c r="AQ323" s="18">
        <f>AP323-AS323</f>
        <v>218.83715142897699</v>
      </c>
      <c r="AR323" s="18">
        <f>AQ323*bess_capex_adj</f>
        <v>218.83715142897699</v>
      </c>
      <c r="AS323" s="18">
        <v>48.558398783708981</v>
      </c>
      <c r="AT323" s="18">
        <f>AR323+AS323</f>
        <v>267.39555021268598</v>
      </c>
      <c r="AU323" s="18">
        <v>4264.7379902503399</v>
      </c>
      <c r="AV323" s="18"/>
      <c r="AW323" s="18">
        <v>248.26395577585501</v>
      </c>
      <c r="AX323" s="18">
        <f>AW323*solar_capex_adj</f>
        <v>331.01860770114001</v>
      </c>
      <c r="AY323" s="18">
        <v>485.38937650824602</v>
      </c>
      <c r="AZ323" s="18">
        <f>AY323*wind_capex_adj</f>
        <v>808.98229418041001</v>
      </c>
      <c r="BA323" s="18">
        <v>777.70530896817502</v>
      </c>
      <c r="BB323" s="18">
        <f>BA323*hdgt_capex_adj</f>
        <v>972.13163621021874</v>
      </c>
      <c r="BC323" s="18">
        <v>1797.34582834968</v>
      </c>
      <c r="BD323" s="18">
        <f>BC323*aero_capex_adj</f>
        <v>2156.8149940196158</v>
      </c>
      <c r="BE323" s="18">
        <v>956.03352064837895</v>
      </c>
      <c r="BF323" s="18">
        <f>BE323*bess_capex_adj</f>
        <v>956.03352064837895</v>
      </c>
      <c r="BG323" s="1">
        <v>339694822.71514201</v>
      </c>
      <c r="BH323" s="1">
        <v>1768082187.9247999</v>
      </c>
      <c r="BI323" s="1">
        <v>314662367.88461202</v>
      </c>
      <c r="BJ323" s="1">
        <v>6337560621.47544</v>
      </c>
      <c r="BK323" s="1">
        <f>SUM(BG323:BJ323)/1000000</f>
        <v>8759.9999999999945</v>
      </c>
      <c r="BL323" s="1">
        <v>1.71758246103702E-3</v>
      </c>
      <c r="BM323" s="3">
        <f>0.815*BJ323/(BK323*1000)</f>
        <v>589.62464686101441</v>
      </c>
      <c r="BN323" s="24">
        <v>278.12923068682198</v>
      </c>
      <c r="BO323" s="1">
        <v>106</v>
      </c>
      <c r="BP323" s="1">
        <v>3040</v>
      </c>
      <c r="BQ323" s="24">
        <v>4611.9232000000002</v>
      </c>
      <c r="BR323" s="1">
        <v>760</v>
      </c>
      <c r="BS323" s="1">
        <v>190</v>
      </c>
      <c r="BT323" s="1">
        <v>0.194964840527729</v>
      </c>
    </row>
    <row r="324" spans="1:72" s="1" customFormat="1" hidden="1" x14ac:dyDescent="0.25">
      <c r="A324" s="1">
        <v>1136</v>
      </c>
      <c r="B324" s="22">
        <v>1648.17321888487</v>
      </c>
      <c r="C324" s="22">
        <v>1603.6</v>
      </c>
      <c r="D324" s="11">
        <v>3000</v>
      </c>
      <c r="E324" s="11">
        <v>12000</v>
      </c>
      <c r="F324" s="11">
        <v>0</v>
      </c>
      <c r="G324" s="11">
        <v>0</v>
      </c>
      <c r="H324" s="12">
        <f>SUM(BG324:BI324)/(BK324*1000000)</f>
        <v>1</v>
      </c>
      <c r="I324" s="13">
        <v>94.600456621004497</v>
      </c>
      <c r="J324" s="20">
        <v>73.082667676704304</v>
      </c>
      <c r="K324" s="18">
        <f>(P324*BG324+U324*BH324+AP324*BI324+AN324*BJ324)/(BK324*(1000000))</f>
        <v>73.317512074923485</v>
      </c>
      <c r="L324" s="18">
        <f>(T324*BG324+Y324*BH324+AT324*BI324+AO324*BJ324)/(BK324*(1000000))</f>
        <v>92.783135032777679</v>
      </c>
      <c r="M324" s="18">
        <f>L324/K324</f>
        <v>1.2654975926892089</v>
      </c>
      <c r="N324" s="18">
        <f>J324*M324</f>
        <v>92.485940012174751</v>
      </c>
      <c r="O324" s="13">
        <v>96.979761780880693</v>
      </c>
      <c r="P324" s="20">
        <v>110.85586061174401</v>
      </c>
      <c r="Q324" s="20">
        <f>P324-S324</f>
        <v>102.55355734589</v>
      </c>
      <c r="R324" s="18">
        <f>Q324*solar_capex_adj</f>
        <v>136.73807646118667</v>
      </c>
      <c r="S324" s="20">
        <v>8.3023032658540075</v>
      </c>
      <c r="T324" s="18">
        <f>R324+S324</f>
        <v>145.04037972704066</v>
      </c>
      <c r="U324" s="20">
        <v>33.863074455374203</v>
      </c>
      <c r="V324" s="20">
        <f>U324-X324</f>
        <v>28.062648267878298</v>
      </c>
      <c r="W324" s="18">
        <f>V324*wind_capex_adj</f>
        <v>46.771080446463834</v>
      </c>
      <c r="X324" s="20">
        <v>5.8004261874959049</v>
      </c>
      <c r="Y324" s="18">
        <f>W324+X324</f>
        <v>52.571506633959743</v>
      </c>
      <c r="Z324" s="20">
        <v>0</v>
      </c>
      <c r="AA324" s="20">
        <f>Z324-AC324-AD324</f>
        <v>0</v>
      </c>
      <c r="AB324" s="18">
        <f>AA324*hdgt_capex_adj</f>
        <v>0</v>
      </c>
      <c r="AC324" s="20">
        <v>0</v>
      </c>
      <c r="AD324" s="20">
        <v>0</v>
      </c>
      <c r="AE324" s="18">
        <f>AD324*fuel_adj</f>
        <v>0</v>
      </c>
      <c r="AF324" s="18">
        <f>AB324+AC324+AE324</f>
        <v>0</v>
      </c>
      <c r="AG324" s="20">
        <v>0</v>
      </c>
      <c r="AH324" s="20">
        <f>AG324-AJ324-AK324</f>
        <v>0</v>
      </c>
      <c r="AI324" s="18">
        <f>AH324*aero_capex_adj</f>
        <v>0</v>
      </c>
      <c r="AJ324" s="20">
        <v>0</v>
      </c>
      <c r="AK324" s="20">
        <v>0</v>
      </c>
      <c r="AL324" s="18">
        <f>AK324*fuel_adj</f>
        <v>0</v>
      </c>
      <c r="AM324" s="18">
        <f>AI324+AJ324+AL324</f>
        <v>0</v>
      </c>
      <c r="AN324" s="18">
        <f>IF(F324=0, 0, IF(F324=3, Z324, (Z324*F324*384+AG324*G324*32)/(F324*384+G324*32)))</f>
        <v>0</v>
      </c>
      <c r="AO324" s="18">
        <f>IF(F324=0, 0, IF(F324=3, AF324, (AF324*F324*384+AM324*G324*32)/(F324*384+G324*32)))</f>
        <v>0</v>
      </c>
      <c r="AP324" s="20">
        <v>237.279437832074</v>
      </c>
      <c r="AQ324" s="20">
        <f>AP324-AS324</f>
        <v>192.27926691335901</v>
      </c>
      <c r="AR324" s="18">
        <f>AQ324*bess_capex_adj</f>
        <v>192.27926691335901</v>
      </c>
      <c r="AS324" s="20">
        <v>45.000170918714986</v>
      </c>
      <c r="AT324" s="18">
        <f>AR324+AS324</f>
        <v>237.279437832074</v>
      </c>
      <c r="AU324" s="20">
        <v>6763.5074686587304</v>
      </c>
      <c r="AV324" s="20"/>
      <c r="AW324" s="20">
        <v>1977.84353002538</v>
      </c>
      <c r="AX324" s="18">
        <f>AW324*solar_capex_adj</f>
        <v>2637.1247067005065</v>
      </c>
      <c r="AY324" s="20">
        <v>1924.35470277487</v>
      </c>
      <c r="AZ324" s="18">
        <f>AY324*wind_capex_adj</f>
        <v>3207.2578379581169</v>
      </c>
      <c r="BA324" s="20">
        <v>0</v>
      </c>
      <c r="BB324" s="18">
        <f>BA324*hdgt_capex_adj</f>
        <v>0</v>
      </c>
      <c r="BC324" s="20">
        <v>0</v>
      </c>
      <c r="BD324" s="18">
        <f>BC324*aero_capex_adj</f>
        <v>0</v>
      </c>
      <c r="BE324" s="20">
        <v>2861.3092358584699</v>
      </c>
      <c r="BF324" s="18">
        <f>BE324*bess_capex_adj</f>
        <v>2861.3092358584699</v>
      </c>
      <c r="BG324" s="11">
        <v>1651789784.6796401</v>
      </c>
      <c r="BH324" s="11">
        <v>5821072600.2662497</v>
      </c>
      <c r="BI324" s="11">
        <v>1022564747.05925</v>
      </c>
      <c r="BJ324" s="11">
        <v>0</v>
      </c>
      <c r="BK324" s="11">
        <f>SUM(BG324:BJ324)/1000000</f>
        <v>8495.4271320051394</v>
      </c>
      <c r="BL324" s="11">
        <v>22.9380248901873</v>
      </c>
      <c r="BM324" s="13">
        <f>0.815*BJ324/(BK324*1000)</f>
        <v>0</v>
      </c>
      <c r="BN324" s="22">
        <v>2225.03384549457</v>
      </c>
      <c r="BO324" s="11">
        <v>422</v>
      </c>
      <c r="BP324" s="11">
        <v>9120</v>
      </c>
      <c r="BQ324" s="22">
        <v>13835.7696</v>
      </c>
      <c r="BR324" s="11">
        <v>2280</v>
      </c>
      <c r="BS324" s="11">
        <v>570</v>
      </c>
      <c r="BT324" s="11">
        <v>0.212670339600359</v>
      </c>
    </row>
    <row r="325" spans="1:72" s="1" customFormat="1" hidden="1" x14ac:dyDescent="0.25">
      <c r="A325" s="1">
        <v>597</v>
      </c>
      <c r="B325" s="25">
        <v>2266.2381759666901</v>
      </c>
      <c r="C325" s="25">
        <v>1603.6</v>
      </c>
      <c r="D325" s="8">
        <v>2000</v>
      </c>
      <c r="E325" s="8">
        <v>8000</v>
      </c>
      <c r="F325" s="8">
        <v>0</v>
      </c>
      <c r="G325" s="8">
        <v>0</v>
      </c>
      <c r="H325" s="9">
        <f>SUM(BG325:BI325)/(BK325*1000000)</f>
        <v>0.99999999999999989</v>
      </c>
      <c r="I325" s="10">
        <v>96.358447488584403</v>
      </c>
      <c r="J325" s="19">
        <v>70.838345740329302</v>
      </c>
      <c r="K325" s="18">
        <f>(P325*BG325+U325*BH325+AP325*BI325+AN325*BJ325)/(BK325*(1000000))</f>
        <v>71.058364230871689</v>
      </c>
      <c r="L325" s="18">
        <f>(T325*BG325+Y325*BH325+AT325*BI325+AO325*BJ325)/(BK325*(1000000))</f>
        <v>92.803898029436127</v>
      </c>
      <c r="M325" s="18">
        <f>L325/K325</f>
        <v>1.3060235629392236</v>
      </c>
      <c r="N325" s="18">
        <f>J325*M325</f>
        <v>92.516548696505453</v>
      </c>
      <c r="O325" s="10">
        <v>97.818994560040693</v>
      </c>
      <c r="P325" s="19">
        <v>143.73493113219999</v>
      </c>
      <c r="Q325" s="19">
        <f>P325-S325</f>
        <v>132.96957913665199</v>
      </c>
      <c r="R325" s="18">
        <f>Q325*solar_capex_adj</f>
        <v>177.29277218220264</v>
      </c>
      <c r="S325" s="19">
        <v>10.765351995548002</v>
      </c>
      <c r="T325" s="18">
        <f>R325+S325</f>
        <v>188.05812417775064</v>
      </c>
      <c r="U325" s="19">
        <v>33.859470743035999</v>
      </c>
      <c r="V325" s="19">
        <f>U325-X325</f>
        <v>28.059351103610101</v>
      </c>
      <c r="W325" s="18">
        <f>V325*wind_capex_adj</f>
        <v>46.765585172683501</v>
      </c>
      <c r="X325" s="19">
        <v>5.8001196394258976</v>
      </c>
      <c r="Y325" s="18">
        <f>W325+X325</f>
        <v>52.565704812109402</v>
      </c>
      <c r="Z325" s="19">
        <v>0</v>
      </c>
      <c r="AA325" s="19">
        <f>Z325-AC325-AD325</f>
        <v>0</v>
      </c>
      <c r="AB325" s="18">
        <f>AA325*hdgt_capex_adj</f>
        <v>0</v>
      </c>
      <c r="AC325" s="19">
        <v>0</v>
      </c>
      <c r="AD325" s="19">
        <v>0</v>
      </c>
      <c r="AE325" s="18">
        <f>AD325*fuel_adj</f>
        <v>0</v>
      </c>
      <c r="AF325" s="18">
        <f>AB325+AC325+AE325</f>
        <v>0</v>
      </c>
      <c r="AG325" s="19">
        <v>0</v>
      </c>
      <c r="AH325" s="19">
        <f>AG325-AJ325-AK325</f>
        <v>0</v>
      </c>
      <c r="AI325" s="18">
        <f>AH325*aero_capex_adj</f>
        <v>0</v>
      </c>
      <c r="AJ325" s="19">
        <v>0</v>
      </c>
      <c r="AK325" s="19">
        <v>0</v>
      </c>
      <c r="AL325" s="18">
        <f>AK325*fuel_adj</f>
        <v>0</v>
      </c>
      <c r="AM325" s="18">
        <f>AI325+AJ325+AL325</f>
        <v>0</v>
      </c>
      <c r="AN325" s="18">
        <f>IF(F325=0, 0, IF(F325=3, Z325, (Z325*F325*384+AG325*G325*32)/(F325*384+G325*32)))</f>
        <v>0</v>
      </c>
      <c r="AO325" s="18">
        <f>IF(F325=0, 0, IF(F325=3, AF325, (AF325*F325*384+AM325*G325*32)/(F325*384+G325*32)))</f>
        <v>0</v>
      </c>
      <c r="AP325" s="19">
        <v>160.59113885832099</v>
      </c>
      <c r="AQ325" s="19">
        <f>AP325-AS325</f>
        <v>129.822249619519</v>
      </c>
      <c r="AR325" s="18">
        <f>AQ325*bess_capex_adj</f>
        <v>129.822249619519</v>
      </c>
      <c r="AS325" s="19">
        <v>30.768889238801989</v>
      </c>
      <c r="AT325" s="18">
        <f>AR325+AS325</f>
        <v>160.59113885832099</v>
      </c>
      <c r="AU325" s="19">
        <v>6548.9638754191901</v>
      </c>
      <c r="AV325" s="19"/>
      <c r="AW325" s="19">
        <v>2719.3590435587498</v>
      </c>
      <c r="AX325" s="18">
        <f>AW325*solar_capex_adj</f>
        <v>3625.8120580783329</v>
      </c>
      <c r="AY325" s="19">
        <v>1924.2302986934101</v>
      </c>
      <c r="AZ325" s="18">
        <f>AY325*wind_capex_adj</f>
        <v>3207.0504978223503</v>
      </c>
      <c r="BA325" s="19">
        <v>0</v>
      </c>
      <c r="BB325" s="18">
        <f>BA325*hdgt_capex_adj</f>
        <v>0</v>
      </c>
      <c r="BC325" s="19">
        <v>0</v>
      </c>
      <c r="BD325" s="18">
        <f>BC325*aero_capex_adj</f>
        <v>0</v>
      </c>
      <c r="BE325" s="19">
        <v>1905.37453316703</v>
      </c>
      <c r="BF325" s="18">
        <f>BE325*bess_capex_adj</f>
        <v>1905.37453316703</v>
      </c>
      <c r="BG325" s="8">
        <v>1747179168.92788</v>
      </c>
      <c r="BH325" s="8">
        <v>5821358789.47826</v>
      </c>
      <c r="BI325" s="8">
        <v>1000405965.0534199</v>
      </c>
      <c r="BJ325" s="8">
        <v>0</v>
      </c>
      <c r="BK325" s="8">
        <f>SUM(BG325:BJ325)/1000000</f>
        <v>8568.9439234595611</v>
      </c>
      <c r="BL325" s="8">
        <v>32.033862206383098</v>
      </c>
      <c r="BM325" s="10">
        <f>0.815*BJ325/(BK325*1000)</f>
        <v>0</v>
      </c>
      <c r="BN325" s="25">
        <v>3059.4215375550398</v>
      </c>
      <c r="BO325" s="8">
        <v>422</v>
      </c>
      <c r="BP325" s="8">
        <v>6080</v>
      </c>
      <c r="BQ325" s="25">
        <v>9223.8464000000004</v>
      </c>
      <c r="BR325" s="8">
        <v>1520</v>
      </c>
      <c r="BS325" s="8">
        <v>380</v>
      </c>
      <c r="BT325" s="8">
        <v>0.31087181303641997</v>
      </c>
    </row>
    <row r="326" spans="1:72" s="1" customFormat="1" x14ac:dyDescent="0.25">
      <c r="A326" s="1">
        <v>342</v>
      </c>
      <c r="B326" s="24">
        <v>1030.10826180304</v>
      </c>
      <c r="C326" s="24">
        <v>801.8</v>
      </c>
      <c r="D326" s="1">
        <v>1000</v>
      </c>
      <c r="E326" s="1">
        <v>4000</v>
      </c>
      <c r="F326" s="1">
        <v>2</v>
      </c>
      <c r="G326" s="1">
        <v>11</v>
      </c>
      <c r="H326" s="2">
        <f>SUM(BG326:BI326)/(BK326*1000000)</f>
        <v>0.68801244585456689</v>
      </c>
      <c r="I326" s="3">
        <v>100</v>
      </c>
      <c r="J326" s="18">
        <v>77.359004194452595</v>
      </c>
      <c r="K326" s="18">
        <f>(P326*BG326+U326*BH326+AP326*BI326+AN326*BJ326)/(BK326*(1000000))</f>
        <v>123.86122748108056</v>
      </c>
      <c r="L326" s="18">
        <f>(T326*BG326+Y326*BH326+AT326*BI326+AO326*BJ326)/(BK326*(1000000))</f>
        <v>148.25115553875088</v>
      </c>
      <c r="M326" s="18">
        <f>L326/K326</f>
        <v>1.1969133404672241</v>
      </c>
      <c r="N326" s="18">
        <f>J326*M326</f>
        <v>92.592024125600261</v>
      </c>
      <c r="O326" s="3">
        <v>100</v>
      </c>
      <c r="P326" s="18">
        <v>79.6075807191948</v>
      </c>
      <c r="Q326" s="18">
        <f>P326-S326</f>
        <v>73.651152030917601</v>
      </c>
      <c r="R326" s="18">
        <f>Q326*solar_capex_adj</f>
        <v>98.201536041223463</v>
      </c>
      <c r="S326" s="18">
        <v>5.9564286882771995</v>
      </c>
      <c r="T326" s="18">
        <f>R326+S326</f>
        <v>104.15796472950066</v>
      </c>
      <c r="U326" s="18">
        <v>28.0273780137824</v>
      </c>
      <c r="V326" s="18">
        <f>U326-X326</f>
        <v>23.2305945366553</v>
      </c>
      <c r="W326" s="18">
        <f>V326*wind_capex_adj</f>
        <v>38.717657561092167</v>
      </c>
      <c r="X326" s="18">
        <v>4.7967834771271001</v>
      </c>
      <c r="Y326" s="18">
        <f>W326+X326</f>
        <v>43.514441038219267</v>
      </c>
      <c r="Z326" s="18">
        <v>107.23538133775401</v>
      </c>
      <c r="AA326" s="18">
        <f>Z326-AC326-AD326</f>
        <v>51.805113386746896</v>
      </c>
      <c r="AB326" s="18">
        <f>AA326*hdgt_capex_adj</f>
        <v>64.756391733433617</v>
      </c>
      <c r="AC326" s="18">
        <v>17.357904741624509</v>
      </c>
      <c r="AD326" s="18">
        <v>38.072363209382601</v>
      </c>
      <c r="AE326" s="18">
        <f>AD326*fuel_adj</f>
        <v>38.072363209382601</v>
      </c>
      <c r="AF326" s="18">
        <f>AB326+AC326+AE326</f>
        <v>120.18665968444073</v>
      </c>
      <c r="AG326" s="18">
        <v>676.09975559343195</v>
      </c>
      <c r="AH326" s="18">
        <f>AG326-AJ326-AK326</f>
        <v>575.25298737825608</v>
      </c>
      <c r="AI326" s="18">
        <f>AH326*aero_capex_adj</f>
        <v>690.3035848539073</v>
      </c>
      <c r="AJ326" s="18">
        <v>56.993517791277895</v>
      </c>
      <c r="AK326" s="18">
        <v>43.853250423897975</v>
      </c>
      <c r="AL326" s="18">
        <f>AK326*fuel_adj</f>
        <v>43.853250423897975</v>
      </c>
      <c r="AM326" s="18">
        <f>AI326+AJ326+AL326</f>
        <v>791.15035306908317</v>
      </c>
      <c r="AN326" s="18">
        <f>IF(F326=0, 0, IF(F326=3, Z326, (Z326*F326*384+AG326*G326*32)/(F326*384+G326*32)))</f>
        <v>286.02132753239567</v>
      </c>
      <c r="AO326" s="18">
        <f>IF(F326=0, 0, IF(F326=3, AF326, (AF326*F326*384+AM326*G326*32)/(F326*384+G326*32)))</f>
        <v>331.06096331961407</v>
      </c>
      <c r="AP326" s="18">
        <v>84.484622936493395</v>
      </c>
      <c r="AQ326" s="18">
        <f>AP326-AS326</f>
        <v>69.270262733066801</v>
      </c>
      <c r="AR326" s="18">
        <f>AQ326*bess_capex_adj</f>
        <v>69.270262733066801</v>
      </c>
      <c r="AS326" s="18">
        <v>15.214360203426594</v>
      </c>
      <c r="AT326" s="18">
        <f>AR326+AS326</f>
        <v>84.484622936493395</v>
      </c>
      <c r="AU326" s="18">
        <v>5599.93986572419</v>
      </c>
      <c r="AV326" s="18"/>
      <c r="AW326" s="18">
        <v>1237.4093963902801</v>
      </c>
      <c r="AX326" s="18">
        <f>AW326*solar_capex_adj</f>
        <v>1649.8791951870401</v>
      </c>
      <c r="AY326" s="18">
        <v>963.15590391355295</v>
      </c>
      <c r="AZ326" s="18">
        <f>AY326*wind_capex_adj</f>
        <v>1605.2598398559217</v>
      </c>
      <c r="BA326" s="18">
        <v>1550.5107923256901</v>
      </c>
      <c r="BB326" s="18">
        <f>BA326*hdgt_capex_adj</f>
        <v>1938.1384904071126</v>
      </c>
      <c r="BC326" s="18">
        <v>895.84193146860105</v>
      </c>
      <c r="BD326" s="18">
        <f>BC326*aero_capex_adj</f>
        <v>1075.0103177623212</v>
      </c>
      <c r="BE326" s="18">
        <v>953.021841626065</v>
      </c>
      <c r="BF326" s="18">
        <f>BE326*bess_capex_adj</f>
        <v>953.021841626065</v>
      </c>
      <c r="BG326" s="1">
        <v>1468631808.84849</v>
      </c>
      <c r="BH326" s="1">
        <v>3519484355.2087998</v>
      </c>
      <c r="BI326" s="1">
        <v>1038872861.62871</v>
      </c>
      <c r="BJ326" s="1">
        <v>2733010974.3139901</v>
      </c>
      <c r="BK326" s="1">
        <f>SUM(BG326:BJ326)/1000000</f>
        <v>8759.9999999999909</v>
      </c>
      <c r="BL326" s="1">
        <v>0.85940969153666402</v>
      </c>
      <c r="BM326" s="3">
        <f>0.815*BJ326/(BK326*1000)</f>
        <v>254.26985662852786</v>
      </c>
      <c r="BN326" s="24">
        <v>1390.6461534341099</v>
      </c>
      <c r="BO326" s="1">
        <v>211</v>
      </c>
      <c r="BP326" s="1">
        <v>3040</v>
      </c>
      <c r="BQ326" s="24">
        <v>4611.9232000000002</v>
      </c>
      <c r="BR326" s="1">
        <v>760</v>
      </c>
      <c r="BS326" s="1">
        <v>190</v>
      </c>
      <c r="BT326" s="1">
        <v>0.64164127564013596</v>
      </c>
    </row>
    <row r="327" spans="1:72" s="1" customFormat="1" x14ac:dyDescent="0.25">
      <c r="A327" s="1">
        <v>238</v>
      </c>
      <c r="B327" s="24">
        <v>618.06495708182604</v>
      </c>
      <c r="C327" s="24">
        <v>402.79999999999899</v>
      </c>
      <c r="D327" s="1">
        <v>1000</v>
      </c>
      <c r="E327" s="1">
        <v>4000</v>
      </c>
      <c r="F327" s="1">
        <v>1</v>
      </c>
      <c r="G327" s="1">
        <v>21</v>
      </c>
      <c r="H327" s="2">
        <f>SUM(BG327:BI327)/(BK327*1000000)</f>
        <v>0.37516964659364122</v>
      </c>
      <c r="I327" s="3">
        <v>100</v>
      </c>
      <c r="J327" s="18">
        <v>81.578123944103197</v>
      </c>
      <c r="K327" s="18">
        <f>(P327*BG327+U327*BH327+AP327*BI327+AN327*BJ327)/(BK327*(1000000))</f>
        <v>88.079183000398373</v>
      </c>
      <c r="L327" s="18">
        <f>(T327*BG327+Y327*BH327+AT327*BI327+AO327*BJ327)/(BK327*(1000000))</f>
        <v>100.02827126535553</v>
      </c>
      <c r="M327" s="18">
        <f>L327/K327</f>
        <v>1.1356630234059177</v>
      </c>
      <c r="N327" s="18">
        <f>J327*M327</f>
        <v>92.645258882142926</v>
      </c>
      <c r="O327" s="3">
        <v>100</v>
      </c>
      <c r="P327" s="18">
        <v>84.789298104984994</v>
      </c>
      <c r="Q327" s="18">
        <f>P327-S327</f>
        <v>78.456793907815296</v>
      </c>
      <c r="R327" s="18">
        <f>Q327*solar_capex_adj</f>
        <v>104.60905854375372</v>
      </c>
      <c r="S327" s="18">
        <v>6.3325041971696976</v>
      </c>
      <c r="T327" s="18">
        <f>R327+S327</f>
        <v>110.94156274092342</v>
      </c>
      <c r="U327" s="18">
        <v>28.073504299144599</v>
      </c>
      <c r="V327" s="18">
        <f>U327-X327</f>
        <v>23.276720822017499</v>
      </c>
      <c r="W327" s="18">
        <f>V327*wind_capex_adj</f>
        <v>38.794534703362501</v>
      </c>
      <c r="X327" s="18">
        <v>4.7967834771271001</v>
      </c>
      <c r="Y327" s="18">
        <f>W327+X327</f>
        <v>43.591318180489601</v>
      </c>
      <c r="Z327" s="18">
        <v>70.489788948318093</v>
      </c>
      <c r="AA327" s="18">
        <f>Z327-AC327-AD327</f>
        <v>22.221804139442611</v>
      </c>
      <c r="AB327" s="18">
        <f>AA327*hdgt_capex_adj</f>
        <v>27.777255174303264</v>
      </c>
      <c r="AC327" s="18">
        <v>14.06202624659349</v>
      </c>
      <c r="AD327" s="18">
        <v>34.205958562281992</v>
      </c>
      <c r="AE327" s="18">
        <f>AD327*fuel_adj</f>
        <v>34.205958562281992</v>
      </c>
      <c r="AF327" s="18">
        <f>AB327+AC327+AE327</f>
        <v>76.045239983178746</v>
      </c>
      <c r="AG327" s="18">
        <v>121.407107030166</v>
      </c>
      <c r="AH327" s="18">
        <f>AG327-AJ327-AK327</f>
        <v>63.741680920426191</v>
      </c>
      <c r="AI327" s="18">
        <f>AH327*aero_capex_adj</f>
        <v>76.490017104511423</v>
      </c>
      <c r="AJ327" s="18">
        <v>16.877086410022002</v>
      </c>
      <c r="AK327" s="18">
        <v>40.78833969971781</v>
      </c>
      <c r="AL327" s="18">
        <f>AK327*fuel_adj</f>
        <v>40.78833969971781</v>
      </c>
      <c r="AM327" s="18">
        <f>AI327+AJ327+AL327</f>
        <v>134.15544321425125</v>
      </c>
      <c r="AN327" s="18">
        <f>IF(F327=0, 0, IF(F327=3, Z327, (Z327*F327*384+AG327*G327*32)/(F327*384+G327*32)))</f>
        <v>102.89171863676677</v>
      </c>
      <c r="AO327" s="18">
        <f>IF(F327=0, 0, IF(F327=3, AF327, (AF327*F327*384+AM327*G327*32)/(F327*384+G327*32)))</f>
        <v>113.02446022113396</v>
      </c>
      <c r="AP327" s="18">
        <v>128.556439029525</v>
      </c>
      <c r="AQ327" s="18">
        <f>AP327-AS327</f>
        <v>105.469903483553</v>
      </c>
      <c r="AR327" s="18">
        <f>AQ327*bess_capex_adj</f>
        <v>105.469903483553</v>
      </c>
      <c r="AS327" s="18">
        <v>23.086535545971998</v>
      </c>
      <c r="AT327" s="18">
        <f>AR327+AS327</f>
        <v>128.556439029525</v>
      </c>
      <c r="AU327" s="18">
        <v>4674.0892781951597</v>
      </c>
      <c r="AV327" s="18"/>
      <c r="AW327" s="18">
        <v>743.91982564725697</v>
      </c>
      <c r="AX327" s="18">
        <f>AW327*solar_capex_adj</f>
        <v>991.89310086300929</v>
      </c>
      <c r="AY327" s="18">
        <v>484.821056973537</v>
      </c>
      <c r="AZ327" s="18">
        <f>AY327*wind_capex_adj</f>
        <v>808.03509495589503</v>
      </c>
      <c r="BA327" s="18">
        <v>776.79473049092599</v>
      </c>
      <c r="BB327" s="18">
        <f>BA327*hdgt_capex_adj</f>
        <v>970.99341311365743</v>
      </c>
      <c r="BC327" s="18">
        <v>1713.6395190071401</v>
      </c>
      <c r="BD327" s="18">
        <f>BC327*aero_capex_adj</f>
        <v>2056.3674228085679</v>
      </c>
      <c r="BE327" s="18">
        <v>954.91414607629702</v>
      </c>
      <c r="BF327" s="18">
        <f>BE327*bess_capex_adj</f>
        <v>954.91414607629702</v>
      </c>
      <c r="BG327" s="1">
        <v>832644565.204337</v>
      </c>
      <c r="BH327" s="1">
        <v>1768082187.9247999</v>
      </c>
      <c r="BI327" s="1">
        <v>685759351.03115797</v>
      </c>
      <c r="BJ327" s="1">
        <v>5473513895.8396997</v>
      </c>
      <c r="BK327" s="1">
        <f>SUM(BG327:BJ327)/1000000</f>
        <v>8759.9999999999945</v>
      </c>
      <c r="BL327" s="1">
        <v>9.9566298441302499E-6</v>
      </c>
      <c r="BM327" s="3">
        <f>0.815*BJ327/(BK327*1000)</f>
        <v>509.23673802618242</v>
      </c>
      <c r="BN327" s="24">
        <v>834.38769206046595</v>
      </c>
      <c r="BO327" s="1">
        <v>106</v>
      </c>
      <c r="BP327" s="1">
        <v>3040</v>
      </c>
      <c r="BQ327" s="24">
        <v>4611.9232000000002</v>
      </c>
      <c r="BR327" s="1">
        <v>760</v>
      </c>
      <c r="BS327" s="1">
        <v>190</v>
      </c>
      <c r="BT327" s="1">
        <v>0.42389473089261298</v>
      </c>
    </row>
    <row r="328" spans="1:72" s="1" customFormat="1" x14ac:dyDescent="0.25">
      <c r="A328" s="1">
        <v>155</v>
      </c>
      <c r="B328" s="24">
        <v>618.06495708182604</v>
      </c>
      <c r="C328" s="24">
        <v>1200.8</v>
      </c>
      <c r="D328" s="1">
        <v>1000</v>
      </c>
      <c r="E328" s="1">
        <v>4000</v>
      </c>
      <c r="F328" s="1">
        <v>1</v>
      </c>
      <c r="G328" s="1">
        <v>23</v>
      </c>
      <c r="H328" s="2">
        <f>SUM(BG328:BI328)/(BK328*1000000)</f>
        <v>0.78694097944064234</v>
      </c>
      <c r="I328" s="3">
        <v>100</v>
      </c>
      <c r="J328" s="18">
        <v>76.329933521184003</v>
      </c>
      <c r="K328" s="18">
        <f>(P328*BG328+U328*BH328+AP328*BI328+AN328*BJ328)/(BK328*(1000000))</f>
        <v>106.58699536466052</v>
      </c>
      <c r="L328" s="18">
        <f>(T328*BG328+Y328*BH328+AT328*BI328+AO328*BJ328)/(BK328*(1000000))</f>
        <v>129.47211478716957</v>
      </c>
      <c r="M328" s="18">
        <f>L328/K328</f>
        <v>1.2147083642259864</v>
      </c>
      <c r="N328" s="18">
        <f>J328*M328</f>
        <v>92.718608688995701</v>
      </c>
      <c r="O328" s="3">
        <v>99.999999999999901</v>
      </c>
      <c r="P328" s="18">
        <v>72.884111756384996</v>
      </c>
      <c r="Q328" s="18">
        <f>P328-S328</f>
        <v>67.429157040561407</v>
      </c>
      <c r="R328" s="18">
        <f>Q328*solar_capex_adj</f>
        <v>89.905542720748542</v>
      </c>
      <c r="S328" s="18">
        <v>5.4549547158235896</v>
      </c>
      <c r="T328" s="18">
        <f>R328+S328</f>
        <v>95.360497436572132</v>
      </c>
      <c r="U328" s="18">
        <v>28.677183608051099</v>
      </c>
      <c r="V328" s="18">
        <f>U328-X328</f>
        <v>23.767904712444</v>
      </c>
      <c r="W328" s="18">
        <f>V328*wind_capex_adj</f>
        <v>39.613174520740003</v>
      </c>
      <c r="X328" s="18">
        <v>4.9092788956070983</v>
      </c>
      <c r="Y328" s="18">
        <f>W328+X328</f>
        <v>44.522453416347105</v>
      </c>
      <c r="Z328" s="18">
        <v>110.593610766903</v>
      </c>
      <c r="AA328" s="18">
        <f>Z328-AC328-AD328</f>
        <v>48.009007228283309</v>
      </c>
      <c r="AB328" s="18">
        <f>AA328*hdgt_capex_adj</f>
        <v>60.011259035354136</v>
      </c>
      <c r="AC328" s="18">
        <v>19.007803903716194</v>
      </c>
      <c r="AD328" s="18">
        <v>43.576799634903495</v>
      </c>
      <c r="AE328" s="18">
        <f>AD328*fuel_adj</f>
        <v>43.576799634903495</v>
      </c>
      <c r="AF328" s="18">
        <f>AB328+AC328+AE328</f>
        <v>122.59586257397382</v>
      </c>
      <c r="AG328" s="18">
        <v>457.264567744847</v>
      </c>
      <c r="AH328" s="18">
        <f>AG328-AJ328-AK328</f>
        <v>364.96186928035297</v>
      </c>
      <c r="AI328" s="18">
        <f>AH328*aero_capex_adj</f>
        <v>437.95424313642354</v>
      </c>
      <c r="AJ328" s="18">
        <v>42.746876409134018</v>
      </c>
      <c r="AK328" s="18">
        <v>49.555822055360011</v>
      </c>
      <c r="AL328" s="18">
        <f>AK328*fuel_adj</f>
        <v>49.555822055360011</v>
      </c>
      <c r="AM328" s="18">
        <f>AI328+AJ328+AL328</f>
        <v>530.25694160091757</v>
      </c>
      <c r="AN328" s="18">
        <f>IF(F328=0, 0, IF(F328=3, Z328, (Z328*F328*384+AG328*G328*32)/(F328*384+G328*32)))</f>
        <v>338.40595392383761</v>
      </c>
      <c r="AO328" s="18">
        <f>IF(F328=0, 0, IF(F328=3, AF328, (AF328*F328*384+AM328*G328*32)/(F328*384+G328*32)))</f>
        <v>390.48742879167975</v>
      </c>
      <c r="AP328" s="18">
        <v>107.949869519156</v>
      </c>
      <c r="AQ328" s="18">
        <f>AP328-AS328</f>
        <v>88.295630345883197</v>
      </c>
      <c r="AR328" s="18">
        <f>AQ328*bess_capex_adj</f>
        <v>88.295630345883197</v>
      </c>
      <c r="AS328" s="18">
        <v>19.654239173272799</v>
      </c>
      <c r="AT328" s="18">
        <f>AR328+AS328</f>
        <v>107.949869519156</v>
      </c>
      <c r="AU328" s="18">
        <v>5784.4731608895499</v>
      </c>
      <c r="AV328" s="18"/>
      <c r="AW328" s="18">
        <v>742.21143831901702</v>
      </c>
      <c r="AX328" s="18">
        <f>AW328*solar_capex_adj</f>
        <v>989.61525109202262</v>
      </c>
      <c r="AY328" s="18">
        <v>1441.99648422306</v>
      </c>
      <c r="AZ328" s="18">
        <f>AY328*wind_capex_adj</f>
        <v>2403.3274737051001</v>
      </c>
      <c r="BA328" s="18">
        <v>775.01084702867297</v>
      </c>
      <c r="BB328" s="18">
        <f>BA328*hdgt_capex_adj</f>
        <v>968.76355878584127</v>
      </c>
      <c r="BC328" s="18">
        <v>1872.53317406422</v>
      </c>
      <c r="BD328" s="18">
        <f>BC328*aero_capex_adj</f>
        <v>2247.0398088770639</v>
      </c>
      <c r="BE328" s="18">
        <v>952.72121725457396</v>
      </c>
      <c r="BF328" s="18">
        <f>BE328*bess_capex_adj</f>
        <v>952.72121725457396</v>
      </c>
      <c r="BG328" s="1">
        <v>963860414.55521798</v>
      </c>
      <c r="BH328" s="1">
        <v>5150107206.3344402</v>
      </c>
      <c r="BI328" s="1">
        <v>779635359.01036203</v>
      </c>
      <c r="BJ328" s="1">
        <v>1866397020.0999701</v>
      </c>
      <c r="BK328" s="1">
        <f>SUM(BG328:BJ328)/1000000</f>
        <v>8759.9999999999909</v>
      </c>
      <c r="BL328" s="1">
        <v>2.56718373387017</v>
      </c>
      <c r="BM328" s="3">
        <f>0.815*BJ328/(BK328*1000)</f>
        <v>173.64310175587639</v>
      </c>
      <c r="BN328" s="24">
        <v>834.38769206046595</v>
      </c>
      <c r="BO328" s="1">
        <v>316</v>
      </c>
      <c r="BP328" s="1">
        <v>3040</v>
      </c>
      <c r="BQ328" s="24">
        <v>4611.9232000000002</v>
      </c>
      <c r="BR328" s="1">
        <v>760</v>
      </c>
      <c r="BS328" s="1">
        <v>190</v>
      </c>
      <c r="BT328" s="1">
        <v>0.48306746120980798</v>
      </c>
    </row>
    <row r="329" spans="1:72" s="1" customFormat="1" x14ac:dyDescent="0.25">
      <c r="A329" s="1">
        <v>327</v>
      </c>
      <c r="B329" s="24">
        <v>206.02165236060799</v>
      </c>
      <c r="C329" s="24">
        <v>1801.19999999999</v>
      </c>
      <c r="D329" s="1">
        <v>1000</v>
      </c>
      <c r="E329" s="1">
        <v>4000</v>
      </c>
      <c r="F329" s="1">
        <v>2</v>
      </c>
      <c r="G329" s="1">
        <v>11</v>
      </c>
      <c r="H329" s="2">
        <f>SUM(BG329:BI329)/(BK329*1000000)</f>
        <v>0.8345361578755317</v>
      </c>
      <c r="I329" s="3">
        <v>100</v>
      </c>
      <c r="J329" s="18">
        <v>74.365656810612904</v>
      </c>
      <c r="K329" s="18">
        <f>(P329*BG329+U329*BH329+AP329*BI329+AN329*BJ329)/(BK329*(1000000))</f>
        <v>105.80291663013294</v>
      </c>
      <c r="L329" s="18">
        <f>(T329*BG329+Y329*BH329+AT329*BI329+AO329*BJ329)/(BK329*(1000000))</f>
        <v>131.95591421619127</v>
      </c>
      <c r="M329" s="18">
        <f>L329/K329</f>
        <v>1.2471859795461431</v>
      </c>
      <c r="N329" s="18">
        <f>J329*M329</f>
        <v>92.747804533936559</v>
      </c>
      <c r="O329" s="3">
        <v>100</v>
      </c>
      <c r="P329" s="18">
        <v>73.545691832626403</v>
      </c>
      <c r="Q329" s="18">
        <f>P329-S329</f>
        <v>68.041020615813494</v>
      </c>
      <c r="R329" s="18">
        <f>Q329*solar_capex_adj</f>
        <v>90.721360821084659</v>
      </c>
      <c r="S329" s="18">
        <v>5.5046712168129091</v>
      </c>
      <c r="T329" s="18">
        <f>R329+S329</f>
        <v>96.226032037897568</v>
      </c>
      <c r="U329" s="18">
        <v>36.773070368260903</v>
      </c>
      <c r="V329" s="18">
        <f>U329-X329</f>
        <v>30.4776416409197</v>
      </c>
      <c r="W329" s="18">
        <f>V329*wind_capex_adj</f>
        <v>50.796069401532833</v>
      </c>
      <c r="X329" s="18">
        <v>6.2954287273412035</v>
      </c>
      <c r="Y329" s="18">
        <f>W329+X329</f>
        <v>57.091498128874036</v>
      </c>
      <c r="Z329" s="18">
        <v>169.30527129659299</v>
      </c>
      <c r="AA329" s="18">
        <f>Z329-AC329-AD329</f>
        <v>100.66711850519903</v>
      </c>
      <c r="AB329" s="18">
        <f>AA329*hdgt_capex_adj</f>
        <v>125.83389813149878</v>
      </c>
      <c r="AC329" s="18">
        <v>24.260312550683977</v>
      </c>
      <c r="AD329" s="18">
        <v>44.377840240709986</v>
      </c>
      <c r="AE329" s="18">
        <f>AD329*fuel_adj</f>
        <v>44.377840240709986</v>
      </c>
      <c r="AF329" s="18">
        <f>AB329+AC329+AE329</f>
        <v>194.47205092289275</v>
      </c>
      <c r="AG329" s="18">
        <v>945.83210496175604</v>
      </c>
      <c r="AH329" s="18">
        <f>AG329-AJ329-AK329</f>
        <v>816.7336652175369</v>
      </c>
      <c r="AI329" s="18">
        <f>AH329*aero_capex_adj</f>
        <v>980.08039826104425</v>
      </c>
      <c r="AJ329" s="18">
        <v>78.016116845776082</v>
      </c>
      <c r="AK329" s="18">
        <v>51.082322898443067</v>
      </c>
      <c r="AL329" s="18">
        <f>AK329*fuel_adj</f>
        <v>51.082322898443067</v>
      </c>
      <c r="AM329" s="18">
        <f>AI329+AJ329+AL329</f>
        <v>1109.1788380052635</v>
      </c>
      <c r="AN329" s="18">
        <f>IF(F329=0, 0, IF(F329=3, Z329, (Z329*F329*384+AG329*G329*32)/(F329*384+G329*32)))</f>
        <v>413.35656187707281</v>
      </c>
      <c r="AO329" s="18">
        <f>IF(F329=0, 0, IF(F329=3, AF329, (AF329*F329*384+AM329*G329*32)/(F329*384+G329*32)))</f>
        <v>481.95132686306636</v>
      </c>
      <c r="AP329" s="18">
        <v>85.511650493749798</v>
      </c>
      <c r="AQ329" s="18">
        <f>AP329-AS329</f>
        <v>69.549937438659398</v>
      </c>
      <c r="AR329" s="18">
        <f>AQ329*bess_capex_adj</f>
        <v>69.549937438659398</v>
      </c>
      <c r="AS329" s="18">
        <v>15.961713055090399</v>
      </c>
      <c r="AT329" s="18">
        <f>AR329+AS329</f>
        <v>85.511650493749798</v>
      </c>
      <c r="AU329" s="18">
        <v>5808.4714724283604</v>
      </c>
      <c r="AV329" s="18"/>
      <c r="AW329" s="18">
        <v>247.39404550041101</v>
      </c>
      <c r="AX329" s="18">
        <f>AW329*solar_capex_adj</f>
        <v>329.85872733388135</v>
      </c>
      <c r="AY329" s="18">
        <v>2162.90933331306</v>
      </c>
      <c r="AZ329" s="18">
        <f>AY329*wind_capex_adj</f>
        <v>3604.8488888551001</v>
      </c>
      <c r="BA329" s="18">
        <v>1549.9605006414299</v>
      </c>
      <c r="BB329" s="18">
        <f>BA329*hdgt_capex_adj</f>
        <v>1937.4506258017873</v>
      </c>
      <c r="BC329" s="18">
        <v>895.52398826708702</v>
      </c>
      <c r="BD329" s="18">
        <f>BC329*aero_capex_adj</f>
        <v>1074.6287859205045</v>
      </c>
      <c r="BE329" s="18">
        <v>952.68360470636298</v>
      </c>
      <c r="BF329" s="18">
        <f>BE329*bess_capex_adj</f>
        <v>952.68360470636298</v>
      </c>
      <c r="BG329" s="1">
        <v>320651001.19767898</v>
      </c>
      <c r="BH329" s="1">
        <v>6024196115.5263996</v>
      </c>
      <c r="BI329" s="1">
        <v>965689626.26556897</v>
      </c>
      <c r="BJ329" s="1">
        <v>1449463257.01034</v>
      </c>
      <c r="BK329" s="1">
        <f>SUM(BG329:BJ329)/1000000</f>
        <v>8759.9999999999873</v>
      </c>
      <c r="BL329" s="1">
        <v>13.050279126163399</v>
      </c>
      <c r="BM329" s="3">
        <f>0.815*BJ329/(BK329*1000)</f>
        <v>134.85303133144166</v>
      </c>
      <c r="BN329" s="24">
        <v>278.12923068682198</v>
      </c>
      <c r="BO329" s="1">
        <v>474</v>
      </c>
      <c r="BP329" s="1">
        <v>3040</v>
      </c>
      <c r="BQ329" s="24">
        <v>4611.9232000000002</v>
      </c>
      <c r="BR329" s="1">
        <v>760</v>
      </c>
      <c r="BS329" s="1">
        <v>190</v>
      </c>
      <c r="BT329" s="1">
        <v>0.59772690858719502</v>
      </c>
    </row>
    <row r="330" spans="1:72" s="1" customFormat="1" x14ac:dyDescent="0.25">
      <c r="A330" s="1">
        <v>255</v>
      </c>
      <c r="B330" s="24">
        <v>412.043304721217</v>
      </c>
      <c r="C330" s="24">
        <v>201.39999999999901</v>
      </c>
      <c r="D330" s="1">
        <v>1000</v>
      </c>
      <c r="E330" s="1">
        <v>4000</v>
      </c>
      <c r="F330" s="1">
        <v>1</v>
      </c>
      <c r="G330" s="1">
        <v>21</v>
      </c>
      <c r="H330" s="2">
        <f>SUM(BG330:BI330)/(BK330*1000000)</f>
        <v>0.21461444976418029</v>
      </c>
      <c r="I330" s="3">
        <v>100</v>
      </c>
      <c r="J330" s="18">
        <v>84.091792042307901</v>
      </c>
      <c r="K330" s="18">
        <f>(P330*BG330+U330*BH330+AP330*BI330+AN330*BJ330)/(BK330*(1000000))</f>
        <v>86.197313301855047</v>
      </c>
      <c r="L330" s="18">
        <f>(T330*BG330+Y330*BH330+AT330*BI330+AO330*BJ330)/(BK330*(1000000))</f>
        <v>95.073450638479599</v>
      </c>
      <c r="M330" s="18">
        <f>L330/K330</f>
        <v>1.1029746403526655</v>
      </c>
      <c r="N330" s="18">
        <f>J330*M330</f>
        <v>92.751114084475688</v>
      </c>
      <c r="O330" s="3">
        <v>100</v>
      </c>
      <c r="P330" s="18">
        <v>89.095238501811195</v>
      </c>
      <c r="Q330" s="18">
        <f>P330-S330</f>
        <v>82.449840516139702</v>
      </c>
      <c r="R330" s="18">
        <f>Q330*solar_capex_adj</f>
        <v>109.93312068818626</v>
      </c>
      <c r="S330" s="18">
        <v>6.6453979856714938</v>
      </c>
      <c r="T330" s="18">
        <f>R330+S330</f>
        <v>116.57851867385776</v>
      </c>
      <c r="U330" s="18">
        <v>28.106422689129499</v>
      </c>
      <c r="V330" s="18">
        <f>U330-X330</f>
        <v>23.309639212002399</v>
      </c>
      <c r="W330" s="18">
        <f>V330*wind_capex_adj</f>
        <v>38.849398686670668</v>
      </c>
      <c r="X330" s="18">
        <v>4.7967834771271001</v>
      </c>
      <c r="Y330" s="18">
        <f>W330+X330</f>
        <v>43.646182163797768</v>
      </c>
      <c r="Z330" s="18">
        <v>70.044581394532301</v>
      </c>
      <c r="AA330" s="18">
        <f>Z330-AC330-AD330</f>
        <v>22.082749772180001</v>
      </c>
      <c r="AB330" s="18">
        <f>AA330*hdgt_capex_adj</f>
        <v>27.603437215225</v>
      </c>
      <c r="AC330" s="18">
        <v>13.974800968614801</v>
      </c>
      <c r="AD330" s="18">
        <v>33.987030653737499</v>
      </c>
      <c r="AE330" s="18">
        <f>AD330*fuel_adj</f>
        <v>33.987030653737499</v>
      </c>
      <c r="AF330" s="18">
        <f>AB330+AC330+AE330</f>
        <v>75.565268837577293</v>
      </c>
      <c r="AG330" s="18">
        <v>96.009781944494307</v>
      </c>
      <c r="AH330" s="18">
        <f>AG330-AJ330-AK330</f>
        <v>40.707580897720199</v>
      </c>
      <c r="AI330" s="18">
        <f>AH330*aero_capex_adj</f>
        <v>48.84909707726424</v>
      </c>
      <c r="AJ330" s="18">
        <v>15.0006460469762</v>
      </c>
      <c r="AK330" s="18">
        <v>40.301554999797908</v>
      </c>
      <c r="AL330" s="18">
        <f>AK330*fuel_adj</f>
        <v>40.301554999797908</v>
      </c>
      <c r="AM330" s="18">
        <f>AI330+AJ330+AL330</f>
        <v>104.15129812403835</v>
      </c>
      <c r="AN330" s="18">
        <f>IF(F330=0, 0, IF(F330=3, Z330, (Z330*F330*384+AG330*G330*32)/(F330*384+G330*32)))</f>
        <v>86.567890835417217</v>
      </c>
      <c r="AO330" s="18">
        <f>IF(F330=0, 0, IF(F330=3, AF330, (AF330*F330*384+AM330*G330*32)/(F330*384+G330*32)))</f>
        <v>93.756378383507055</v>
      </c>
      <c r="AP330" s="18">
        <v>187.594523046262</v>
      </c>
      <c r="AQ330" s="18">
        <f>AP330-AS330</f>
        <v>153.568834665015</v>
      </c>
      <c r="AR330" s="18">
        <f>AQ330*bess_capex_adj</f>
        <v>153.568834665015</v>
      </c>
      <c r="AS330" s="18">
        <v>34.025688381246994</v>
      </c>
      <c r="AT330" s="18">
        <f>AR330+AS330</f>
        <v>187.594523046262</v>
      </c>
      <c r="AU330" s="18">
        <v>4189.622151908</v>
      </c>
      <c r="AV330" s="18"/>
      <c r="AW330" s="18">
        <v>496.647927660866</v>
      </c>
      <c r="AX330" s="18">
        <f>AW330*solar_capex_adj</f>
        <v>662.19723688115459</v>
      </c>
      <c r="AY330" s="18">
        <v>242.75335015714799</v>
      </c>
      <c r="AZ330" s="18">
        <f>AY330*wind_capex_adj</f>
        <v>404.58891692857998</v>
      </c>
      <c r="BA330" s="18">
        <v>777.89328866293101</v>
      </c>
      <c r="BB330" s="18">
        <f>BA330*hdgt_capex_adj</f>
        <v>972.36661082866374</v>
      </c>
      <c r="BC330" s="18">
        <v>1716.0629812470099</v>
      </c>
      <c r="BD330" s="18">
        <f>BC330*aero_capex_adj</f>
        <v>2059.2755774964116</v>
      </c>
      <c r="BE330" s="18">
        <v>956.26460418003899</v>
      </c>
      <c r="BF330" s="18">
        <f>BE330*bess_capex_adj</f>
        <v>956.26460418003899</v>
      </c>
      <c r="BG330" s="1">
        <v>529796479.76882797</v>
      </c>
      <c r="BH330" s="1">
        <v>884041093.96239996</v>
      </c>
      <c r="BI330" s="1">
        <v>466185006.20299101</v>
      </c>
      <c r="BJ330" s="1">
        <v>6879977420.0657797</v>
      </c>
      <c r="BK330" s="1">
        <f>SUM(BG330:BJ330)/1000000</f>
        <v>8759.9999999999982</v>
      </c>
      <c r="BL330" s="1">
        <v>1.070680834707E-17</v>
      </c>
      <c r="BM330" s="3">
        <f>0.815*BJ330/(BK330*1000)</f>
        <v>640.08922344219309</v>
      </c>
      <c r="BN330" s="24">
        <v>556.25846137364397</v>
      </c>
      <c r="BO330" s="1">
        <v>53</v>
      </c>
      <c r="BP330" s="1">
        <v>3040</v>
      </c>
      <c r="BQ330" s="24">
        <v>4611.9232000000002</v>
      </c>
      <c r="BR330" s="1">
        <v>760</v>
      </c>
      <c r="BS330" s="1">
        <v>190</v>
      </c>
      <c r="BT330" s="1">
        <v>0.288019655814377</v>
      </c>
    </row>
    <row r="331" spans="1:72" s="1" customFormat="1" x14ac:dyDescent="0.25">
      <c r="A331" s="1">
        <v>168</v>
      </c>
      <c r="B331" s="24">
        <v>412.043304721217</v>
      </c>
      <c r="C331" s="24">
        <v>1402.2</v>
      </c>
      <c r="D331" s="1">
        <v>1000</v>
      </c>
      <c r="E331" s="1">
        <v>4000</v>
      </c>
      <c r="F331" s="1">
        <v>1</v>
      </c>
      <c r="G331" s="1">
        <v>23</v>
      </c>
      <c r="H331" s="2">
        <f>SUM(BG331:BI331)/(BK331*1000000)</f>
        <v>0.80489725489186281</v>
      </c>
      <c r="I331" s="3">
        <v>100</v>
      </c>
      <c r="J331" s="18">
        <v>75.718041720030598</v>
      </c>
      <c r="K331" s="18">
        <f>(P331*BG331+U331*BH331+AP331*BI331+AN331*BJ331)/(BK331*(1000000))</f>
        <v>100.0334408164704</v>
      </c>
      <c r="L331" s="18">
        <f>(T331*BG331+Y331*BH331+AT331*BI331+AO331*BJ331)/(BK331*(1000000))</f>
        <v>122.58941401396885</v>
      </c>
      <c r="M331" s="18">
        <f>L331/K331</f>
        <v>1.2254843281746302</v>
      </c>
      <c r="N331" s="18">
        <f>J331*M331</f>
        <v>92.791273487970315</v>
      </c>
      <c r="O331" s="3">
        <v>100</v>
      </c>
      <c r="P331" s="18">
        <v>71.402380773579793</v>
      </c>
      <c r="Q331" s="18">
        <f>P331-S331</f>
        <v>66.058370015530997</v>
      </c>
      <c r="R331" s="18">
        <f>Q331*solar_capex_adj</f>
        <v>88.077826687374653</v>
      </c>
      <c r="S331" s="18">
        <v>5.3440107580487961</v>
      </c>
      <c r="T331" s="18">
        <f>R331+S331</f>
        <v>93.421837445423449</v>
      </c>
      <c r="U331" s="18">
        <v>31.100628990099299</v>
      </c>
      <c r="V331" s="18">
        <f>U331-X331</f>
        <v>25.7765179114738</v>
      </c>
      <c r="W331" s="18">
        <f>V331*wind_capex_adj</f>
        <v>42.96086318578967</v>
      </c>
      <c r="X331" s="18">
        <v>5.3241110786254993</v>
      </c>
      <c r="Y331" s="18">
        <f>W331+X331</f>
        <v>48.284974264415169</v>
      </c>
      <c r="Z331" s="18">
        <v>119.720869784969</v>
      </c>
      <c r="AA331" s="18">
        <f>Z331-AC331-AD331</f>
        <v>54.828150847640615</v>
      </c>
      <c r="AB331" s="18">
        <f>AA331*hdgt_capex_adj</f>
        <v>68.535188559550761</v>
      </c>
      <c r="AC331" s="18">
        <v>20.088494226211992</v>
      </c>
      <c r="AD331" s="18">
        <v>44.80422471111639</v>
      </c>
      <c r="AE331" s="18">
        <f>AD331*fuel_adj</f>
        <v>44.80422471111639</v>
      </c>
      <c r="AF331" s="18">
        <f>AB331+AC331+AE331</f>
        <v>133.42790749687913</v>
      </c>
      <c r="AG331" s="18">
        <v>448.39071937066001</v>
      </c>
      <c r="AH331" s="18">
        <f>AG331-AJ331-AK331</f>
        <v>355.06628263801701</v>
      </c>
      <c r="AI331" s="18">
        <f>AH331*aero_capex_adj</f>
        <v>426.07953916562042</v>
      </c>
      <c r="AJ331" s="18">
        <v>42.398816250629011</v>
      </c>
      <c r="AK331" s="18">
        <v>50.925620482013983</v>
      </c>
      <c r="AL331" s="18">
        <f>AK331*fuel_adj</f>
        <v>50.925620482013983</v>
      </c>
      <c r="AM331" s="18">
        <f>AI331+AJ331+AL331</f>
        <v>519.40397589826341</v>
      </c>
      <c r="AN331" s="18">
        <f>IF(F331=0, 0, IF(F331=3, Z331, (Z331*F331*384+AG331*G331*32)/(F331*384+G331*32)))</f>
        <v>335.70391379842312</v>
      </c>
      <c r="AO331" s="18">
        <f>IF(F331=0, 0, IF(F331=3, AF331, (AF331*F331*384+AM331*G331*32)/(F331*384+G331*32)))</f>
        <v>387.06932387493168</v>
      </c>
      <c r="AP331" s="18">
        <v>98.0672284156621</v>
      </c>
      <c r="AQ331" s="18">
        <f>AP331-AS331</f>
        <v>80.043828761675599</v>
      </c>
      <c r="AR331" s="18">
        <f>AQ331*bess_capex_adj</f>
        <v>80.043828761675599</v>
      </c>
      <c r="AS331" s="18">
        <v>18.023399653986502</v>
      </c>
      <c r="AT331" s="18">
        <f>AR331+AS331</f>
        <v>98.0672284156621</v>
      </c>
      <c r="AU331" s="18">
        <v>5778.9757335876902</v>
      </c>
      <c r="AV331" s="18"/>
      <c r="AW331" s="18">
        <v>494.81212457610502</v>
      </c>
      <c r="AX331" s="18">
        <f>AW331*solar_capex_adj</f>
        <v>659.74949943480669</v>
      </c>
      <c r="AY331" s="18">
        <v>1683.8656353123999</v>
      </c>
      <c r="AZ331" s="18">
        <f>AY331*wind_capex_adj</f>
        <v>2806.4427255206665</v>
      </c>
      <c r="BA331" s="18">
        <v>775.01789380189098</v>
      </c>
      <c r="BB331" s="18">
        <f>BA331*hdgt_capex_adj</f>
        <v>968.77236725236367</v>
      </c>
      <c r="BC331" s="18">
        <v>1872.5502000409199</v>
      </c>
      <c r="BD331" s="18">
        <f>BC331*aero_capex_adj</f>
        <v>2247.0602400491039</v>
      </c>
      <c r="BE331" s="18">
        <v>952.72987985637303</v>
      </c>
      <c r="BF331" s="18">
        <f>BE331*bess_capex_adj</f>
        <v>952.72987985637303</v>
      </c>
      <c r="BG331" s="1">
        <v>658922814.93808699</v>
      </c>
      <c r="BH331" s="1">
        <v>5545313279.7206001</v>
      </c>
      <c r="BI331" s="1">
        <v>846663858.19402599</v>
      </c>
      <c r="BJ331" s="1">
        <v>1709100047.14728</v>
      </c>
      <c r="BK331" s="1">
        <f>SUM(BG331:BJ331)/1000000</f>
        <v>8759.9999999999945</v>
      </c>
      <c r="BL331" s="1">
        <v>4.9556342157286704</v>
      </c>
      <c r="BM331" s="3">
        <f>0.815*BJ331/(BK331*1000)</f>
        <v>159.00873726313174</v>
      </c>
      <c r="BN331" s="24">
        <v>556.25846137364397</v>
      </c>
      <c r="BO331" s="1">
        <v>369</v>
      </c>
      <c r="BP331" s="1">
        <v>3040</v>
      </c>
      <c r="BQ331" s="24">
        <v>4611.9232000000002</v>
      </c>
      <c r="BR331" s="1">
        <v>760</v>
      </c>
      <c r="BS331" s="1">
        <v>190</v>
      </c>
      <c r="BT331" s="1">
        <v>0.52437400854504301</v>
      </c>
    </row>
    <row r="332" spans="1:72" s="1" customFormat="1" hidden="1" x14ac:dyDescent="0.25">
      <c r="A332" s="1">
        <v>1147</v>
      </c>
      <c r="B332" s="22">
        <v>1442.15156652426</v>
      </c>
      <c r="C332" s="22">
        <v>1801.19999999999</v>
      </c>
      <c r="D332" s="11">
        <v>3000</v>
      </c>
      <c r="E332" s="11">
        <v>12000</v>
      </c>
      <c r="F332" s="11">
        <v>0</v>
      </c>
      <c r="G332" s="11">
        <v>0</v>
      </c>
      <c r="H332" s="12">
        <f>SUM(BG332:BI332)/(BK332*1000000)</f>
        <v>1</v>
      </c>
      <c r="I332" s="13">
        <v>95.171232876712295</v>
      </c>
      <c r="J332" s="20">
        <v>72.708468007673105</v>
      </c>
      <c r="K332" s="18">
        <f>(P332*BG332+U332*BH332+AP332*BI332+AN332*BJ332)/(BK332*(1000000))</f>
        <v>72.883088041366733</v>
      </c>
      <c r="L332" s="18">
        <f>(T332*BG332+Y332*BH332+AT332*BI332+AO332*BJ332)/(BK332*(1000000))</f>
        <v>93.073741741121196</v>
      </c>
      <c r="M332" s="18">
        <f>L332/K332</f>
        <v>1.2770279668761391</v>
      </c>
      <c r="N332" s="18">
        <f>J332*M332</f>
        <v>92.850747074517585</v>
      </c>
      <c r="O332" s="13">
        <v>97.137020562336403</v>
      </c>
      <c r="P332" s="20">
        <v>105.839811443332</v>
      </c>
      <c r="Q332" s="20">
        <f>P332-S332</f>
        <v>97.913277574085598</v>
      </c>
      <c r="R332" s="18">
        <f>Q332*solar_capex_adj</f>
        <v>130.55103676544746</v>
      </c>
      <c r="S332" s="20">
        <v>7.9265338692463985</v>
      </c>
      <c r="T332" s="18">
        <f>R332+S332</f>
        <v>138.47757063469385</v>
      </c>
      <c r="U332" s="20">
        <v>36.756269166741902</v>
      </c>
      <c r="V332" s="20">
        <f>U332-X332</f>
        <v>30.460339607926901</v>
      </c>
      <c r="W332" s="18">
        <f>V332*wind_capex_adj</f>
        <v>50.76723267987817</v>
      </c>
      <c r="X332" s="20">
        <v>6.2959295588150006</v>
      </c>
      <c r="Y332" s="18">
        <f>W332+X332</f>
        <v>57.063162238693167</v>
      </c>
      <c r="Z332" s="20">
        <v>0</v>
      </c>
      <c r="AA332" s="20">
        <f>Z332-AC332-AD332</f>
        <v>0</v>
      </c>
      <c r="AB332" s="18">
        <f>AA332*hdgt_capex_adj</f>
        <v>0</v>
      </c>
      <c r="AC332" s="20">
        <v>0</v>
      </c>
      <c r="AD332" s="20">
        <v>0</v>
      </c>
      <c r="AE332" s="18">
        <f>AD332*fuel_adj</f>
        <v>0</v>
      </c>
      <c r="AF332" s="18">
        <f>AB332+AC332+AE332</f>
        <v>0</v>
      </c>
      <c r="AG332" s="20">
        <v>0</v>
      </c>
      <c r="AH332" s="20">
        <f>AG332-AJ332-AK332</f>
        <v>0</v>
      </c>
      <c r="AI332" s="18">
        <f>AH332*aero_capex_adj</f>
        <v>0</v>
      </c>
      <c r="AJ332" s="20">
        <v>0</v>
      </c>
      <c r="AK332" s="20">
        <v>0</v>
      </c>
      <c r="AL332" s="18">
        <f>AK332*fuel_adj</f>
        <v>0</v>
      </c>
      <c r="AM332" s="18">
        <f>AI332+AJ332+AL332</f>
        <v>0</v>
      </c>
      <c r="AN332" s="18">
        <f>IF(F332=0, 0, IF(F332=3, Z332, (Z332*F332*384+AG332*G332*32)/(F332*384+G332*32)))</f>
        <v>0</v>
      </c>
      <c r="AO332" s="18">
        <f>IF(F332=0, 0, IF(F332=3, AF332, (AF332*F332*384+AM332*G332*32)/(F332*384+G332*32)))</f>
        <v>0</v>
      </c>
      <c r="AP332" s="20">
        <v>245.84206139594599</v>
      </c>
      <c r="AQ332" s="20">
        <f>AP332-AS332</f>
        <v>198.50568400505699</v>
      </c>
      <c r="AR332" s="18">
        <f>AQ332*bess_capex_adj</f>
        <v>198.50568400505699</v>
      </c>
      <c r="AS332" s="20">
        <v>47.336377390888998</v>
      </c>
      <c r="AT332" s="18">
        <f>AR332+AS332</f>
        <v>245.84206139594599</v>
      </c>
      <c r="AU332" s="20">
        <v>6753.4966648687096</v>
      </c>
      <c r="AV332" s="20"/>
      <c r="AW332" s="20">
        <v>1730.6375258658099</v>
      </c>
      <c r="AX332" s="18">
        <f>AW332*solar_capex_adj</f>
        <v>2307.5167011544131</v>
      </c>
      <c r="AY332" s="20">
        <v>2161.50950007449</v>
      </c>
      <c r="AZ332" s="18">
        <f>AY332*wind_capex_adj</f>
        <v>3602.5158334574835</v>
      </c>
      <c r="BA332" s="20">
        <v>0</v>
      </c>
      <c r="BB332" s="18">
        <f>BA332*hdgt_capex_adj</f>
        <v>0</v>
      </c>
      <c r="BC332" s="20">
        <v>0</v>
      </c>
      <c r="BD332" s="18">
        <f>BC332*aero_capex_adj</f>
        <v>0</v>
      </c>
      <c r="BE332" s="20">
        <v>2861.3496389284001</v>
      </c>
      <c r="BF332" s="18">
        <f>BE332*bess_capex_adj</f>
        <v>2861.3496389284001</v>
      </c>
      <c r="BG332" s="11">
        <v>1516106589.67541</v>
      </c>
      <c r="BH332" s="11">
        <v>6023769802.8785</v>
      </c>
      <c r="BI332" s="11">
        <v>969326608.70675695</v>
      </c>
      <c r="BJ332" s="11">
        <v>0</v>
      </c>
      <c r="BK332" s="11">
        <f>SUM(BG332:BJ332)/1000000</f>
        <v>8509.2030012606665</v>
      </c>
      <c r="BL332" s="11">
        <v>25.178295963779298</v>
      </c>
      <c r="BM332" s="13">
        <f>0.815*BJ332/(BK332*1000)</f>
        <v>0</v>
      </c>
      <c r="BN332" s="22">
        <v>1946.90461480775</v>
      </c>
      <c r="BO332" s="11">
        <v>474</v>
      </c>
      <c r="BP332" s="11">
        <v>9120</v>
      </c>
      <c r="BQ332" s="22">
        <v>13835.7696</v>
      </c>
      <c r="BR332" s="11">
        <v>2280</v>
      </c>
      <c r="BS332" s="11">
        <v>570</v>
      </c>
      <c r="BT332" s="11">
        <v>0.20173459749675601</v>
      </c>
    </row>
    <row r="333" spans="1:72" s="1" customFormat="1" x14ac:dyDescent="0.25">
      <c r="A333" s="1">
        <v>424</v>
      </c>
      <c r="B333" s="24">
        <v>206.02165236060799</v>
      </c>
      <c r="C333" s="24">
        <v>1200.8</v>
      </c>
      <c r="D333" s="1">
        <v>1000</v>
      </c>
      <c r="E333" s="1">
        <v>4000</v>
      </c>
      <c r="F333" s="1">
        <v>3</v>
      </c>
      <c r="G333" s="1">
        <v>4</v>
      </c>
      <c r="H333" s="2">
        <f>SUM(BG333:BI333)/(BK333*1000000)</f>
        <v>0.72345485854779312</v>
      </c>
      <c r="I333" s="3">
        <v>100</v>
      </c>
      <c r="J333" s="18">
        <v>75.960024422077396</v>
      </c>
      <c r="K333" s="18">
        <f>(P333*BG333+U333*BH333+AP333*BI333+AN333*BJ333)/(BK333*(1000000))</f>
        <v>73.029776537371475</v>
      </c>
      <c r="L333" s="18">
        <f>(T333*BG333+Y333*BH333+AT333*BI333+AO333*BJ333)/(BK333*(1000000))</f>
        <v>89.285280348460063</v>
      </c>
      <c r="M333" s="18">
        <f>L333/K333</f>
        <v>1.2225873415177462</v>
      </c>
      <c r="N333" s="18">
        <f>J333*M333</f>
        <v>92.867764319810675</v>
      </c>
      <c r="O333" s="3">
        <v>99.999999999999901</v>
      </c>
      <c r="P333" s="18">
        <v>65.940002046999794</v>
      </c>
      <c r="Q333" s="18">
        <f>P333-S333</f>
        <v>61.008803295065597</v>
      </c>
      <c r="R333" s="18">
        <f>Q333*solar_capex_adj</f>
        <v>81.345071060087463</v>
      </c>
      <c r="S333" s="18">
        <v>4.9311987519341969</v>
      </c>
      <c r="T333" s="18">
        <f>R333+S333</f>
        <v>86.276269812021667</v>
      </c>
      <c r="U333" s="18">
        <v>28.698196523602402</v>
      </c>
      <c r="V333" s="18">
        <f>U333-X333</f>
        <v>23.7889141941255</v>
      </c>
      <c r="W333" s="18">
        <f>V333*wind_capex_adj</f>
        <v>39.648190323542501</v>
      </c>
      <c r="X333" s="18">
        <v>4.9092823294769019</v>
      </c>
      <c r="Y333" s="18">
        <f>W333+X333</f>
        <v>44.557472653019403</v>
      </c>
      <c r="Z333" s="18">
        <v>158.50562931030299</v>
      </c>
      <c r="AA333" s="18">
        <f>Z333-AC333-AD333</f>
        <v>88.249628933528015</v>
      </c>
      <c r="AB333" s="18">
        <f>AA333*hdgt_capex_adj</f>
        <v>110.31203616691002</v>
      </c>
      <c r="AC333" s="18">
        <v>23.750294844842983</v>
      </c>
      <c r="AD333" s="18">
        <v>46.505705531931994</v>
      </c>
      <c r="AE333" s="18">
        <f>AD333*fuel_adj</f>
        <v>46.505705531931994</v>
      </c>
      <c r="AF333" s="18">
        <f>AB333+AC333+AE333</f>
        <v>180.568036543685</v>
      </c>
      <c r="AG333" s="18">
        <v>459.63087601867602</v>
      </c>
      <c r="AH333" s="18">
        <f>AG333-AJ333-AK333</f>
        <v>360.86872027361602</v>
      </c>
      <c r="AI333" s="18">
        <f>AH333*aero_capex_adj</f>
        <v>433.04246432833924</v>
      </c>
      <c r="AJ333" s="18">
        <v>43.236112919123002</v>
      </c>
      <c r="AK333" s="18">
        <v>55.526042825936997</v>
      </c>
      <c r="AL333" s="18">
        <f>AK333*fuel_adj</f>
        <v>55.526042825936997</v>
      </c>
      <c r="AM333" s="18">
        <f>AI333+AJ333+AL333</f>
        <v>531.80462007339929</v>
      </c>
      <c r="AN333" s="18">
        <f>IF(F333=0, 0, IF(F333=3, Z333, (Z333*F333*384+AG333*G333*32)/(F333*384+G333*32)))</f>
        <v>158.50562931030299</v>
      </c>
      <c r="AO333" s="18">
        <f>IF(F333=0, 0, IF(F333=3, AF333, (AF333*F333*384+AM333*G333*32)/(F333*384+G333*32)))</f>
        <v>180.568036543685</v>
      </c>
      <c r="AP333" s="18">
        <v>101.692899904391</v>
      </c>
      <c r="AQ333" s="18">
        <f>AP333-AS333</f>
        <v>83.311343032207503</v>
      </c>
      <c r="AR333" s="18">
        <f>AQ333*bess_capex_adj</f>
        <v>83.311343032207503</v>
      </c>
      <c r="AS333" s="18">
        <v>18.381556872183495</v>
      </c>
      <c r="AT333" s="18">
        <f>AR333+AS333</f>
        <v>101.692899904391</v>
      </c>
      <c r="AU333" s="18">
        <v>5297.4868392952603</v>
      </c>
      <c r="AV333" s="18"/>
      <c r="AW333" s="18">
        <v>247.62233052868999</v>
      </c>
      <c r="AX333" s="18">
        <f>AW333*solar_capex_adj</f>
        <v>330.16310737158665</v>
      </c>
      <c r="AY333" s="18">
        <v>1443.27011793107</v>
      </c>
      <c r="AZ333" s="18">
        <f>AY333*wind_capex_adj</f>
        <v>2405.4501965517834</v>
      </c>
      <c r="BA333" s="18">
        <v>2327.0861104594101</v>
      </c>
      <c r="BB333" s="18">
        <f>BA333*hdgt_capex_adj</f>
        <v>2908.8576380742625</v>
      </c>
      <c r="BC333" s="18">
        <v>325.94557850632702</v>
      </c>
      <c r="BD333" s="18">
        <f>BC333*aero_capex_adj</f>
        <v>391.13469420759242</v>
      </c>
      <c r="BE333" s="18">
        <v>953.56270186976099</v>
      </c>
      <c r="BF333" s="18">
        <f>BE333*bess_capex_adj</f>
        <v>953.56270186976099</v>
      </c>
      <c r="BG333" s="1">
        <v>357691776.64358902</v>
      </c>
      <c r="BH333" s="1">
        <v>5150117462.6433601</v>
      </c>
      <c r="BI333" s="1">
        <v>829655371.19514096</v>
      </c>
      <c r="BJ333" s="1">
        <v>2422535458.08255</v>
      </c>
      <c r="BK333" s="1">
        <f>SUM(BG333:BJ333)/1000000</f>
        <v>8760.0000685646392</v>
      </c>
      <c r="BL333" s="1">
        <v>0.43237647998425599</v>
      </c>
      <c r="BM333" s="3">
        <f>0.815*BJ333/(BK333*1000)</f>
        <v>225.38429028354861</v>
      </c>
      <c r="BN333" s="24">
        <v>278.12923068682198</v>
      </c>
      <c r="BO333" s="1">
        <v>316</v>
      </c>
      <c r="BP333" s="1">
        <v>3040</v>
      </c>
      <c r="BQ333" s="24">
        <v>4611.9232000000002</v>
      </c>
      <c r="BR333" s="1">
        <v>760</v>
      </c>
      <c r="BS333" s="1">
        <v>190</v>
      </c>
      <c r="BT333" s="1">
        <v>0.51388315896223502</v>
      </c>
    </row>
    <row r="334" spans="1:72" s="1" customFormat="1" x14ac:dyDescent="0.25">
      <c r="A334" s="1">
        <v>305</v>
      </c>
      <c r="B334" s="24">
        <v>824.08660944243502</v>
      </c>
      <c r="C334" s="24">
        <v>1402.2</v>
      </c>
      <c r="D334" s="1">
        <v>1000</v>
      </c>
      <c r="E334" s="1">
        <v>4000</v>
      </c>
      <c r="F334" s="1">
        <v>2</v>
      </c>
      <c r="G334" s="1">
        <v>11</v>
      </c>
      <c r="H334" s="2">
        <f>SUM(BG334:BI334)/(BK334*1000000)</f>
        <v>0.85725599113535245</v>
      </c>
      <c r="I334" s="3">
        <v>100</v>
      </c>
      <c r="J334" s="18">
        <v>75.227074678182902</v>
      </c>
      <c r="K334" s="18">
        <f>(P334*BG334+U334*BH334+AP334*BI334+AN334*BJ334)/(BK334*(1000000))</f>
        <v>116.01567915905015</v>
      </c>
      <c r="L334" s="18">
        <f>(T334*BG334+Y334*BH334+AT334*BI334+AO334*BJ334)/(BK334*(1000000))</f>
        <v>143.24190851880363</v>
      </c>
      <c r="M334" s="18">
        <f>L334/K334</f>
        <v>1.2346771536149699</v>
      </c>
      <c r="N334" s="18">
        <f>J334*M334</f>
        <v>92.881150438439647</v>
      </c>
      <c r="O334" s="3">
        <v>100</v>
      </c>
      <c r="P334" s="18">
        <v>80.283099821723297</v>
      </c>
      <c r="Q334" s="18">
        <f>P334-S334</f>
        <v>74.271887867237893</v>
      </c>
      <c r="R334" s="18">
        <f>Q334*solar_capex_adj</f>
        <v>99.029183822983853</v>
      </c>
      <c r="S334" s="18">
        <v>6.0112119544854039</v>
      </c>
      <c r="T334" s="18">
        <f>R334+S334</f>
        <v>105.04039577746926</v>
      </c>
      <c r="U334" s="18">
        <v>31.0889120387153</v>
      </c>
      <c r="V334" s="18">
        <f>U334-X334</f>
        <v>25.764794351500001</v>
      </c>
      <c r="W334" s="18">
        <f>V334*wind_capex_adj</f>
        <v>42.94132391916667</v>
      </c>
      <c r="X334" s="18">
        <v>5.3241176872152991</v>
      </c>
      <c r="Y334" s="18">
        <f>W334+X334</f>
        <v>48.26544160638197</v>
      </c>
      <c r="Z334" s="18">
        <v>182.95135886465999</v>
      </c>
      <c r="AA334" s="18">
        <f>Z334-AC334-AD334</f>
        <v>113.64907085015699</v>
      </c>
      <c r="AB334" s="18">
        <f>AA334*hdgt_capex_adj</f>
        <v>142.06133856269622</v>
      </c>
      <c r="AC334" s="18">
        <v>25.121387141490004</v>
      </c>
      <c r="AD334" s="18">
        <v>44.180900873013002</v>
      </c>
      <c r="AE334" s="18">
        <f>AD334*fuel_adj</f>
        <v>44.180900873013002</v>
      </c>
      <c r="AF334" s="18">
        <f>AB334+AC334+AE334</f>
        <v>211.36362657719923</v>
      </c>
      <c r="AG334" s="18">
        <v>1300.2368782900501</v>
      </c>
      <c r="AH334" s="18">
        <f>AG334-AJ334-AK334</f>
        <v>1146.30281806519</v>
      </c>
      <c r="AI334" s="18">
        <f>AH334*aero_capex_adj</f>
        <v>1375.5633816782279</v>
      </c>
      <c r="AJ334" s="18">
        <v>103.29901980372006</v>
      </c>
      <c r="AK334" s="18">
        <v>50.635040421140047</v>
      </c>
      <c r="AL334" s="18">
        <f>AK334*fuel_adj</f>
        <v>50.635040421140047</v>
      </c>
      <c r="AM334" s="18">
        <f>AI334+AJ334+AL334</f>
        <v>1529.497441903088</v>
      </c>
      <c r="AN334" s="18">
        <f>IF(F334=0, 0, IF(F334=3, Z334, (Z334*F334*384+AG334*G334*32)/(F334*384+G334*32)))</f>
        <v>534.09823639835395</v>
      </c>
      <c r="AO334" s="18">
        <f>IF(F334=0, 0, IF(F334=3, AF334, (AF334*F334*384+AM334*G334*32)/(F334*384+G334*32)))</f>
        <v>625.63425425105004</v>
      </c>
      <c r="AP334" s="18">
        <v>103.18018291531899</v>
      </c>
      <c r="AQ334" s="18">
        <f>AP334-AS334</f>
        <v>84.067334899050806</v>
      </c>
      <c r="AR334" s="18">
        <f>AQ334*bess_capex_adj</f>
        <v>84.067334899050806</v>
      </c>
      <c r="AS334" s="18">
        <v>19.112848016268188</v>
      </c>
      <c r="AT334" s="18">
        <f>AR334+AS334</f>
        <v>103.18018291531899</v>
      </c>
      <c r="AU334" s="18">
        <v>6069.0539463925297</v>
      </c>
      <c r="AV334" s="18"/>
      <c r="AW334" s="18">
        <v>989.17292488323403</v>
      </c>
      <c r="AX334" s="18">
        <f>AW334*solar_capex_adj</f>
        <v>1318.8972331776454</v>
      </c>
      <c r="AY334" s="18">
        <v>1683.0976979588399</v>
      </c>
      <c r="AZ334" s="18">
        <f>AY334*wind_capex_adj</f>
        <v>2805.1628299314002</v>
      </c>
      <c r="BA334" s="18">
        <v>1549.32888418127</v>
      </c>
      <c r="BB334" s="18">
        <f>BA334*hdgt_capex_adj</f>
        <v>1936.6611052265876</v>
      </c>
      <c r="BC334" s="18">
        <v>895.15905787613303</v>
      </c>
      <c r="BD334" s="18">
        <f>BC334*aero_capex_adj</f>
        <v>1074.1908694513595</v>
      </c>
      <c r="BE334" s="18">
        <v>952.29538149305404</v>
      </c>
      <c r="BF334" s="18">
        <f>BE334*bess_capex_adj</f>
        <v>952.29538149305404</v>
      </c>
      <c r="BG334" s="1">
        <v>1162996092.5666399</v>
      </c>
      <c r="BH334" s="1">
        <v>5545302933.1375399</v>
      </c>
      <c r="BI334" s="1">
        <v>801263456.64148998</v>
      </c>
      <c r="BJ334" s="1">
        <v>1250437517.65431</v>
      </c>
      <c r="BK334" s="1">
        <f>SUM(BG334:BJ334)/1000000</f>
        <v>8759.9999999999782</v>
      </c>
      <c r="BL334" s="1">
        <v>8.8727967161511696</v>
      </c>
      <c r="BM334" s="3">
        <f>0.815*BJ334/(BK334*1000)</f>
        <v>116.33636722468781</v>
      </c>
      <c r="BN334" s="24">
        <v>1112.51692274728</v>
      </c>
      <c r="BO334" s="1">
        <v>369</v>
      </c>
      <c r="BP334" s="1">
        <v>3040</v>
      </c>
      <c r="BQ334" s="24">
        <v>4611.9232000000002</v>
      </c>
      <c r="BR334" s="1">
        <v>760</v>
      </c>
      <c r="BS334" s="1">
        <v>190</v>
      </c>
      <c r="BT334" s="1">
        <v>0.49639648319216301</v>
      </c>
    </row>
    <row r="335" spans="1:72" s="1" customFormat="1" x14ac:dyDescent="0.25">
      <c r="A335" s="1">
        <v>221</v>
      </c>
      <c r="B335" s="24">
        <v>618.06495708182604</v>
      </c>
      <c r="C335" s="24">
        <v>600.4</v>
      </c>
      <c r="D335" s="1">
        <v>1000</v>
      </c>
      <c r="E335" s="1">
        <v>4000</v>
      </c>
      <c r="F335" s="1">
        <v>1</v>
      </c>
      <c r="G335" s="1">
        <v>22</v>
      </c>
      <c r="H335" s="2">
        <f>SUM(BG335:BI335)/(BK335*1000000)</f>
        <v>0.48290824620176892</v>
      </c>
      <c r="I335" s="3">
        <v>100</v>
      </c>
      <c r="J335" s="18">
        <v>80.189192465644297</v>
      </c>
      <c r="K335" s="18">
        <f>(P335*BG335+U335*BH335+AP335*BI335+AN335*BJ335)/(BK335*(1000000))</f>
        <v>94.481061953625002</v>
      </c>
      <c r="L335" s="18">
        <f>(T335*BG335+Y335*BH335+AT335*BI335+AO335*BJ335)/(BK335*(1000000))</f>
        <v>109.49466039201353</v>
      </c>
      <c r="M335" s="18">
        <f>L335/K335</f>
        <v>1.1589059027062776</v>
      </c>
      <c r="N335" s="18">
        <f>J335*M335</f>
        <v>92.931728481684942</v>
      </c>
      <c r="O335" s="3">
        <v>100</v>
      </c>
      <c r="P335" s="18">
        <v>77.8316762221191</v>
      </c>
      <c r="Q335" s="18">
        <f>P335-S335</f>
        <v>72.014692659879998</v>
      </c>
      <c r="R335" s="18">
        <f>Q335*solar_capex_adj</f>
        <v>96.019590213173331</v>
      </c>
      <c r="S335" s="18">
        <v>5.816983562239102</v>
      </c>
      <c r="T335" s="18">
        <f>R335+S335</f>
        <v>101.83657377541243</v>
      </c>
      <c r="U335" s="18">
        <v>28.055727962367399</v>
      </c>
      <c r="V335" s="18">
        <f>U335-X335</f>
        <v>23.258944485240399</v>
      </c>
      <c r="W335" s="18">
        <f>V335*wind_capex_adj</f>
        <v>38.764907475400669</v>
      </c>
      <c r="X335" s="18">
        <v>4.7967834771270006</v>
      </c>
      <c r="Y335" s="18">
        <f>W335+X335</f>
        <v>43.56169095252767</v>
      </c>
      <c r="Z335" s="18">
        <v>72.517909511816697</v>
      </c>
      <c r="AA335" s="18">
        <f>Z335-AC335-AD335</f>
        <v>23.078554381296598</v>
      </c>
      <c r="AB335" s="18">
        <f>AA335*hdgt_capex_adj</f>
        <v>28.848192976620748</v>
      </c>
      <c r="AC335" s="18">
        <v>14.379425707820999</v>
      </c>
      <c r="AD335" s="18">
        <v>35.059929422699099</v>
      </c>
      <c r="AE335" s="18">
        <f>AD335*fuel_adj</f>
        <v>35.059929422699099</v>
      </c>
      <c r="AF335" s="18">
        <f>AB335+AC335+AE335</f>
        <v>78.28754810714085</v>
      </c>
      <c r="AG335" s="18">
        <v>163.73195584942999</v>
      </c>
      <c r="AH335" s="18">
        <f>AG335-AJ335-AK335</f>
        <v>101.89935443608199</v>
      </c>
      <c r="AI335" s="18">
        <f>AH335*aero_capex_adj</f>
        <v>122.27922532329839</v>
      </c>
      <c r="AJ335" s="18">
        <v>20.082000946090005</v>
      </c>
      <c r="AK335" s="18">
        <v>41.750600467257996</v>
      </c>
      <c r="AL335" s="18">
        <f>AK335*fuel_adj</f>
        <v>41.750600467257996</v>
      </c>
      <c r="AM335" s="18">
        <f>AI335+AJ335+AL335</f>
        <v>184.11182673664638</v>
      </c>
      <c r="AN335" s="18">
        <f>IF(F335=0, 0, IF(F335=3, Z335, (Z335*F335*384+AG335*G335*32)/(F335*384+G335*32)))</f>
        <v>131.53876302439002</v>
      </c>
      <c r="AO335" s="18">
        <f>IF(F335=0, 0, IF(F335=3, AF335, (AF335*F335*384+AM335*G335*32)/(F335*384+G335*32)))</f>
        <v>146.76208133799739</v>
      </c>
      <c r="AP335" s="18">
        <v>126.677449960933</v>
      </c>
      <c r="AQ335" s="18">
        <f>AP335-AS335</f>
        <v>103.90884209954901</v>
      </c>
      <c r="AR335" s="18">
        <f>AQ335*bess_capex_adj</f>
        <v>103.90884209954901</v>
      </c>
      <c r="AS335" s="18">
        <v>22.768607861383998</v>
      </c>
      <c r="AT335" s="18">
        <f>AR335+AS335</f>
        <v>126.677449960933</v>
      </c>
      <c r="AU335" s="18">
        <v>4989.7143680839399</v>
      </c>
      <c r="AV335" s="18"/>
      <c r="AW335" s="18">
        <v>743.35169710986497</v>
      </c>
      <c r="AX335" s="18">
        <f>AW335*solar_capex_adj</f>
        <v>991.13559614648659</v>
      </c>
      <c r="AY335" s="18">
        <v>722.10591108739197</v>
      </c>
      <c r="AZ335" s="18">
        <f>AY335*wind_capex_adj</f>
        <v>1203.50985181232</v>
      </c>
      <c r="BA335" s="18">
        <v>776.201495522757</v>
      </c>
      <c r="BB335" s="18">
        <f>BA335*hdgt_capex_adj</f>
        <v>970.25186940344622</v>
      </c>
      <c r="BC335" s="18">
        <v>1793.8703823271701</v>
      </c>
      <c r="BD335" s="18">
        <f>BC335*aero_capex_adj</f>
        <v>2152.6444587926039</v>
      </c>
      <c r="BE335" s="18">
        <v>954.18488203675702</v>
      </c>
      <c r="BF335" s="18">
        <f>BE335*bess_capex_adj</f>
        <v>954.18488203675702</v>
      </c>
      <c r="BG335" s="1">
        <v>903840971.599738</v>
      </c>
      <c r="BH335" s="1">
        <v>2635443261.2463999</v>
      </c>
      <c r="BI335" s="1">
        <v>690992003.88135397</v>
      </c>
      <c r="BJ335" s="1">
        <v>4529723763.2725</v>
      </c>
      <c r="BK335" s="1">
        <f>SUM(BG335:BJ335)/1000000</f>
        <v>8759.9999999999927</v>
      </c>
      <c r="BL335" s="1">
        <v>1.15922552141832E-3</v>
      </c>
      <c r="BM335" s="3">
        <f>0.815*BJ335/(BK335*1000)</f>
        <v>421.42977934555825</v>
      </c>
      <c r="BN335" s="24">
        <v>834.38769206046595</v>
      </c>
      <c r="BO335" s="1">
        <v>158</v>
      </c>
      <c r="BP335" s="1">
        <v>3040</v>
      </c>
      <c r="BQ335" s="24">
        <v>4611.9232000000002</v>
      </c>
      <c r="BR335" s="1">
        <v>760</v>
      </c>
      <c r="BS335" s="1">
        <v>190</v>
      </c>
      <c r="BT335" s="1">
        <v>0.427209401593583</v>
      </c>
    </row>
    <row r="336" spans="1:72" s="1" customFormat="1" x14ac:dyDescent="0.25">
      <c r="A336" s="1">
        <v>474</v>
      </c>
      <c r="B336" s="24">
        <v>206.02165236060799</v>
      </c>
      <c r="C336" s="24">
        <v>801.8</v>
      </c>
      <c r="D336" s="1">
        <v>1000</v>
      </c>
      <c r="E336" s="1">
        <v>4000</v>
      </c>
      <c r="F336" s="1">
        <v>3</v>
      </c>
      <c r="G336" s="1">
        <v>4</v>
      </c>
      <c r="H336" s="2">
        <f>SUM(BG336:BI336)/(BK336*1000000)</f>
        <v>0.50998918726252274</v>
      </c>
      <c r="I336" s="3">
        <v>100</v>
      </c>
      <c r="J336" s="18">
        <v>79.314983100738601</v>
      </c>
      <c r="K336" s="18">
        <f>(P336*BG336+U336*BH336+AP336*BI336+AN336*BJ336)/(BK336*(1000000))</f>
        <v>76.153402448837838</v>
      </c>
      <c r="L336" s="18">
        <f>(T336*BG336+Y336*BH336+AT336*BI336+AO336*BJ336)/(BK336*(1000000))</f>
        <v>89.270989611581243</v>
      </c>
      <c r="M336" s="18">
        <f>L336/K336</f>
        <v>1.1722521481762578</v>
      </c>
      <c r="N336" s="18">
        <f>J336*M336</f>
        <v>92.977159322404404</v>
      </c>
      <c r="O336" s="3">
        <v>100</v>
      </c>
      <c r="P336" s="18">
        <v>65.365691963307896</v>
      </c>
      <c r="Q336" s="18">
        <f>P336-S336</f>
        <v>60.482155574669399</v>
      </c>
      <c r="R336" s="18">
        <f>Q336*solar_capex_adj</f>
        <v>80.642874099559194</v>
      </c>
      <c r="S336" s="18">
        <v>4.8835363886384968</v>
      </c>
      <c r="T336" s="18">
        <f>R336+S336</f>
        <v>85.526410488197683</v>
      </c>
      <c r="U336" s="18">
        <v>28.064810523126202</v>
      </c>
      <c r="V336" s="18">
        <f>U336-X336</f>
        <v>23.268027045999101</v>
      </c>
      <c r="W336" s="18">
        <f>V336*wind_capex_adj</f>
        <v>38.780045076665168</v>
      </c>
      <c r="X336" s="18">
        <v>4.7967834771271001</v>
      </c>
      <c r="Y336" s="18">
        <f>W336+X336</f>
        <v>43.576828553792268</v>
      </c>
      <c r="Z336" s="18">
        <v>107.232963346668</v>
      </c>
      <c r="AA336" s="18">
        <f>Z336-AC336-AD336</f>
        <v>49.434992016216995</v>
      </c>
      <c r="AB336" s="18">
        <f>AA336*hdgt_capex_adj</f>
        <v>61.793740020271244</v>
      </c>
      <c r="AC336" s="18">
        <v>18.011275952067706</v>
      </c>
      <c r="AD336" s="18">
        <v>39.7866953783833</v>
      </c>
      <c r="AE336" s="18">
        <f>AD336*fuel_adj</f>
        <v>39.7866953783833</v>
      </c>
      <c r="AF336" s="18">
        <f>AB336+AC336+AE336</f>
        <v>119.59171135072225</v>
      </c>
      <c r="AG336" s="18">
        <v>402.73330746493798</v>
      </c>
      <c r="AH336" s="18">
        <f>AG336-AJ336-AK336</f>
        <v>317.41541597356598</v>
      </c>
      <c r="AI336" s="18">
        <f>AH336*aero_capex_adj</f>
        <v>380.89849916827916</v>
      </c>
      <c r="AJ336" s="18">
        <v>37.853463846599993</v>
      </c>
      <c r="AK336" s="18">
        <v>47.464427644772002</v>
      </c>
      <c r="AL336" s="18">
        <f>AK336*fuel_adj</f>
        <v>47.464427644772002</v>
      </c>
      <c r="AM336" s="18">
        <f>AI336+AJ336+AL336</f>
        <v>466.21639065965115</v>
      </c>
      <c r="AN336" s="18">
        <f>IF(F336=0, 0, IF(F336=3, Z336, (Z336*F336*384+AG336*G336*32)/(F336*384+G336*32)))</f>
        <v>107.232963346668</v>
      </c>
      <c r="AO336" s="18">
        <f>IF(F336=0, 0, IF(F336=3, AF336, (AF336*F336*384+AM336*G336*32)/(F336*384+G336*32)))</f>
        <v>119.59171135072225</v>
      </c>
      <c r="AP336" s="18">
        <v>143.75819472175201</v>
      </c>
      <c r="AQ336" s="18">
        <f>AP336-AS336</f>
        <v>117.900729341087</v>
      </c>
      <c r="AR336" s="18">
        <f>AQ336*bess_capex_adj</f>
        <v>117.900729341087</v>
      </c>
      <c r="AS336" s="18">
        <v>25.857465380665005</v>
      </c>
      <c r="AT336" s="18">
        <f>AR336+AS336</f>
        <v>143.75819472175201</v>
      </c>
      <c r="AU336" s="18">
        <v>4822.9454438233997</v>
      </c>
      <c r="AV336" s="18"/>
      <c r="AW336" s="18">
        <v>247.88065804128999</v>
      </c>
      <c r="AX336" s="18">
        <f>AW336*solar_capex_adj</f>
        <v>330.5075440550533</v>
      </c>
      <c r="AY336" s="18">
        <v>964.70788065336001</v>
      </c>
      <c r="AZ336" s="18">
        <f>AY336*wind_capex_adj</f>
        <v>1607.8464677556001</v>
      </c>
      <c r="BA336" s="18">
        <v>2329.5138009073498</v>
      </c>
      <c r="BB336" s="18">
        <f>BA336*hdgt_capex_adj</f>
        <v>2911.8922511341871</v>
      </c>
      <c r="BC336" s="18">
        <v>326.285615329172</v>
      </c>
      <c r="BD336" s="18">
        <f>BC336*aero_capex_adj</f>
        <v>391.54273839500638</v>
      </c>
      <c r="BE336" s="18">
        <v>954.55748889222502</v>
      </c>
      <c r="BF336" s="18">
        <f>BE336*bess_capex_adj</f>
        <v>954.55748889222502</v>
      </c>
      <c r="BG336" s="1">
        <v>360398773.08883798</v>
      </c>
      <c r="BH336" s="1">
        <v>3519484355.2087998</v>
      </c>
      <c r="BI336" s="1">
        <v>587622152.12205994</v>
      </c>
      <c r="BJ336" s="1">
        <v>4292494719.5802999</v>
      </c>
      <c r="BK336" s="1">
        <f>SUM(BG336:BJ336)/1000000</f>
        <v>8759.9999999999982</v>
      </c>
      <c r="BL336" s="1">
        <v>3.17615712497215E-3</v>
      </c>
      <c r="BM336" s="3">
        <f>0.815*BJ336/(BK336*1000)</f>
        <v>399.35881238104389</v>
      </c>
      <c r="BN336" s="24">
        <v>278.12923068682198</v>
      </c>
      <c r="BO336" s="1">
        <v>211</v>
      </c>
      <c r="BP336" s="1">
        <v>3040</v>
      </c>
      <c r="BQ336" s="24">
        <v>4611.9232000000002</v>
      </c>
      <c r="BR336" s="1">
        <v>760</v>
      </c>
      <c r="BS336" s="1">
        <v>190</v>
      </c>
      <c r="BT336" s="1">
        <v>0.363683383653439</v>
      </c>
    </row>
    <row r="337" spans="1:72" s="1" customFormat="1" x14ac:dyDescent="0.25">
      <c r="A337" s="1">
        <v>507</v>
      </c>
      <c r="B337" s="24">
        <v>206.02165236060799</v>
      </c>
      <c r="C337" s="24">
        <v>402.79999999999899</v>
      </c>
      <c r="D337" s="1">
        <v>1000</v>
      </c>
      <c r="E337" s="1">
        <v>4000</v>
      </c>
      <c r="F337" s="1">
        <v>3</v>
      </c>
      <c r="G337" s="1">
        <v>4</v>
      </c>
      <c r="H337" s="2">
        <f>SUM(BG337:BI337)/(BK337*1000000)</f>
        <v>0.27653417563065702</v>
      </c>
      <c r="I337" s="3">
        <v>100</v>
      </c>
      <c r="J337" s="18">
        <v>82.545373693595096</v>
      </c>
      <c r="K337" s="18">
        <f>(P337*BG337+U337*BH337+AP337*BI337+AN337*BJ337)/(BK337*(1000000))</f>
        <v>79.49460059807393</v>
      </c>
      <c r="L337" s="18">
        <f>(T337*BG337+Y337*BH337+AT337*BI337+AO337*BJ337)/(BK337*(1000000))</f>
        <v>89.551264577815189</v>
      </c>
      <c r="M337" s="18">
        <f>L337/K337</f>
        <v>1.1265075099954012</v>
      </c>
      <c r="N337" s="18">
        <f>J337*M337</f>
        <v>92.987983381211706</v>
      </c>
      <c r="O337" s="3">
        <v>100</v>
      </c>
      <c r="P337" s="18">
        <v>69.448411607380905</v>
      </c>
      <c r="Q337" s="18">
        <f>P337-S337</f>
        <v>64.266022963335203</v>
      </c>
      <c r="R337" s="18">
        <f>Q337*solar_capex_adj</f>
        <v>85.688030617780271</v>
      </c>
      <c r="S337" s="18">
        <v>5.1823886440457017</v>
      </c>
      <c r="T337" s="18">
        <f>R337+S337</f>
        <v>90.870419261825973</v>
      </c>
      <c r="U337" s="18">
        <v>28.094758372566499</v>
      </c>
      <c r="V337" s="18">
        <f>U337-X337</f>
        <v>23.297974895439399</v>
      </c>
      <c r="W337" s="18">
        <f>V337*wind_capex_adj</f>
        <v>38.829958159065669</v>
      </c>
      <c r="X337" s="18">
        <v>4.7967834771271001</v>
      </c>
      <c r="Y337" s="18">
        <f>W337+X337</f>
        <v>43.626741636192769</v>
      </c>
      <c r="Z337" s="18">
        <v>85.045707801114403</v>
      </c>
      <c r="AA337" s="18">
        <f>Z337-AC337-AD337</f>
        <v>33.677063845532693</v>
      </c>
      <c r="AB337" s="18">
        <f>AA337*hdgt_capex_adj</f>
        <v>42.096329806915868</v>
      </c>
      <c r="AC337" s="18">
        <v>15.415747089756806</v>
      </c>
      <c r="AD337" s="18">
        <v>35.952896865824904</v>
      </c>
      <c r="AE337" s="18">
        <f>AD337*fuel_adj</f>
        <v>35.952896865824904</v>
      </c>
      <c r="AF337" s="18">
        <f>AB337+AC337+AE337</f>
        <v>93.464973762497578</v>
      </c>
      <c r="AG337" s="18">
        <v>253.47723762923999</v>
      </c>
      <c r="AH337" s="18">
        <f>AG337-AJ337-AK337</f>
        <v>183.46398877699002</v>
      </c>
      <c r="AI337" s="18">
        <f>AH337*aero_capex_adj</f>
        <v>220.15678653238803</v>
      </c>
      <c r="AJ337" s="18">
        <v>26.377788436214985</v>
      </c>
      <c r="AK337" s="18">
        <v>43.635460416034988</v>
      </c>
      <c r="AL337" s="18">
        <f>AK337*fuel_adj</f>
        <v>43.635460416034988</v>
      </c>
      <c r="AM337" s="18">
        <f>AI337+AJ337+AL337</f>
        <v>290.17003538463803</v>
      </c>
      <c r="AN337" s="18">
        <f>IF(F337=0, 0, IF(F337=3, Z337, (Z337*F337*384+AG337*G337*32)/(F337*384+G337*32)))</f>
        <v>85.045707801114403</v>
      </c>
      <c r="AO337" s="18">
        <f>IF(F337=0, 0, IF(F337=3, AF337, (AF337*F337*384+AM337*G337*32)/(F337*384+G337*32)))</f>
        <v>93.464973762497578</v>
      </c>
      <c r="AP337" s="18">
        <v>267.350891997112</v>
      </c>
      <c r="AQ337" s="18">
        <f>AP337-AS337</f>
        <v>218.79249321340299</v>
      </c>
      <c r="AR337" s="18">
        <f>AQ337*bess_capex_adj</f>
        <v>218.79249321340299</v>
      </c>
      <c r="AS337" s="18">
        <v>48.558398783709009</v>
      </c>
      <c r="AT337" s="18">
        <f>AR337+AS337</f>
        <v>267.350891997112</v>
      </c>
      <c r="AU337" s="18">
        <v>4348.4671788955802</v>
      </c>
      <c r="AV337" s="18"/>
      <c r="AW337" s="18">
        <v>248.19970067483601</v>
      </c>
      <c r="AX337" s="18">
        <f>AW337*solar_capex_adj</f>
        <v>330.93293423311468</v>
      </c>
      <c r="AY337" s="18">
        <v>485.263749156004</v>
      </c>
      <c r="AZ337" s="18">
        <f>AY337*wind_capex_adj</f>
        <v>808.7729152600067</v>
      </c>
      <c r="BA337" s="18">
        <v>2332.5120752535499</v>
      </c>
      <c r="BB337" s="18">
        <f>BA337*hdgt_capex_adj</f>
        <v>2915.6400940669373</v>
      </c>
      <c r="BC337" s="18">
        <v>326.70557154046099</v>
      </c>
      <c r="BD337" s="18">
        <f>BC337*aero_capex_adj</f>
        <v>392.04668584855318</v>
      </c>
      <c r="BE337" s="18">
        <v>955.78608227072505</v>
      </c>
      <c r="BF337" s="18">
        <f>BE337*bess_capex_adj</f>
        <v>955.78608227072505</v>
      </c>
      <c r="BG337" s="1">
        <v>339694822.71514201</v>
      </c>
      <c r="BH337" s="1">
        <v>1768082187.9247999</v>
      </c>
      <c r="BI337" s="1">
        <v>314662367.88461202</v>
      </c>
      <c r="BJ337" s="1">
        <v>6337560621.47544</v>
      </c>
      <c r="BK337" s="1">
        <f>SUM(BG337:BJ337)/1000000</f>
        <v>8759.9999999999945</v>
      </c>
      <c r="BL337" s="1">
        <v>1.71758246103702E-3</v>
      </c>
      <c r="BM337" s="3">
        <f>0.815*BJ337/(BK337*1000)</f>
        <v>589.62464686101441</v>
      </c>
      <c r="BN337" s="24">
        <v>278.12923068682198</v>
      </c>
      <c r="BO337" s="1">
        <v>106</v>
      </c>
      <c r="BP337" s="1">
        <v>3040</v>
      </c>
      <c r="BQ337" s="24">
        <v>4611.9232000000002</v>
      </c>
      <c r="BR337" s="1">
        <v>760</v>
      </c>
      <c r="BS337" s="1">
        <v>190</v>
      </c>
      <c r="BT337" s="1">
        <v>0.194964840527729</v>
      </c>
    </row>
    <row r="338" spans="1:72" s="1" customFormat="1" hidden="1" x14ac:dyDescent="0.25">
      <c r="A338" s="1">
        <v>1174</v>
      </c>
      <c r="B338" s="22">
        <v>1442.15156652426</v>
      </c>
      <c r="C338" s="22">
        <v>600.4</v>
      </c>
      <c r="D338" s="11">
        <v>3000</v>
      </c>
      <c r="E338" s="11">
        <v>12000</v>
      </c>
      <c r="F338" s="11">
        <v>0</v>
      </c>
      <c r="G338" s="11">
        <v>0</v>
      </c>
      <c r="H338" s="12">
        <f>SUM(BG338:BI338)/(BK338*1000000)</f>
        <v>1</v>
      </c>
      <c r="I338" s="13">
        <v>46.506849315068401</v>
      </c>
      <c r="J338" s="20">
        <v>78.829358196680005</v>
      </c>
      <c r="K338" s="18">
        <f>(P338*BG338+U338*BH338+AP338*BI338+AN338*BJ338)/(BK338*(1000000))</f>
        <v>82.136642504634949</v>
      </c>
      <c r="L338" s="18">
        <f>(T338*BG338+Y338*BH338+AT338*BI338+AO338*BJ338)/(BK338*(1000000))</f>
        <v>96.891342202254009</v>
      </c>
      <c r="M338" s="18">
        <f>L338/K338</f>
        <v>1.1796360217278963</v>
      </c>
      <c r="N338" s="18">
        <f>J338*M338</f>
        <v>92.989950498494935</v>
      </c>
      <c r="O338" s="13">
        <v>70.075711648719604</v>
      </c>
      <c r="P338" s="20">
        <v>63.791595678628397</v>
      </c>
      <c r="Q338" s="20">
        <f>P338-S338</f>
        <v>59.025844403745502</v>
      </c>
      <c r="R338" s="18">
        <f>Q338*solar_capex_adj</f>
        <v>78.701125871660665</v>
      </c>
      <c r="S338" s="20">
        <v>4.765751274882895</v>
      </c>
      <c r="T338" s="18">
        <f>R338+S338</f>
        <v>83.466877146543567</v>
      </c>
      <c r="U338" s="20">
        <v>28.074547881590501</v>
      </c>
      <c r="V338" s="20">
        <f>U338-X338</f>
        <v>23.276265027071101</v>
      </c>
      <c r="W338" s="18">
        <f>V338*wind_capex_adj</f>
        <v>38.793775045118501</v>
      </c>
      <c r="X338" s="20">
        <v>4.7982828545193996</v>
      </c>
      <c r="Y338" s="18">
        <f>W338+X338</f>
        <v>43.592057899637901</v>
      </c>
      <c r="Z338" s="20">
        <v>0</v>
      </c>
      <c r="AA338" s="20">
        <f>Z338-AC338-AD338</f>
        <v>0</v>
      </c>
      <c r="AB338" s="18">
        <f>AA338*hdgt_capex_adj</f>
        <v>0</v>
      </c>
      <c r="AC338" s="20">
        <v>0</v>
      </c>
      <c r="AD338" s="20">
        <v>0</v>
      </c>
      <c r="AE338" s="18">
        <f>AD338*fuel_adj</f>
        <v>0</v>
      </c>
      <c r="AF338" s="18">
        <f>AB338+AC338+AE338</f>
        <v>0</v>
      </c>
      <c r="AG338" s="20">
        <v>0</v>
      </c>
      <c r="AH338" s="20">
        <f>AG338-AJ338-AK338</f>
        <v>0</v>
      </c>
      <c r="AI338" s="18">
        <f>AH338*aero_capex_adj</f>
        <v>0</v>
      </c>
      <c r="AJ338" s="20">
        <v>0</v>
      </c>
      <c r="AK338" s="20">
        <v>0</v>
      </c>
      <c r="AL338" s="18">
        <f>AK338*fuel_adj</f>
        <v>0</v>
      </c>
      <c r="AM338" s="18">
        <f>AI338+AJ338+AL338</f>
        <v>0</v>
      </c>
      <c r="AN338" s="18">
        <f>IF(F338=0, 0, IF(F338=3, Z338, (Z338*F338*384+AG338*G338*32)/(F338*384+G338*32)))</f>
        <v>0</v>
      </c>
      <c r="AO338" s="18">
        <f>IF(F338=0, 0, IF(F338=3, AF338, (AF338*F338*384+AM338*G338*32)/(F338*384+G338*32)))</f>
        <v>0</v>
      </c>
      <c r="AP338" s="20">
        <v>275.06371575447901</v>
      </c>
      <c r="AQ338" s="20">
        <f>AP338-AS338</f>
        <v>222.78697134601899</v>
      </c>
      <c r="AR338" s="18">
        <f>AQ338*bess_capex_adj</f>
        <v>222.78697134601899</v>
      </c>
      <c r="AS338" s="20">
        <v>52.276744408460019</v>
      </c>
      <c r="AT338" s="18">
        <f>AR338+AS338</f>
        <v>275.06371575447901</v>
      </c>
      <c r="AU338" s="20">
        <v>5326.6077884723099</v>
      </c>
      <c r="AV338" s="20"/>
      <c r="AW338" s="20">
        <v>1735.23653674514</v>
      </c>
      <c r="AX338" s="18">
        <f>AW338*solar_capex_adj</f>
        <v>2313.6487156601866</v>
      </c>
      <c r="AY338" s="20">
        <v>722.41783793413401</v>
      </c>
      <c r="AZ338" s="18">
        <f>AY338*wind_capex_adj</f>
        <v>1204.0297298902235</v>
      </c>
      <c r="BA338" s="20">
        <v>0</v>
      </c>
      <c r="BB338" s="18">
        <f>BA338*hdgt_capex_adj</f>
        <v>0</v>
      </c>
      <c r="BC338" s="20">
        <v>0</v>
      </c>
      <c r="BD338" s="18">
        <f>BC338*aero_capex_adj</f>
        <v>0</v>
      </c>
      <c r="BE338" s="20">
        <v>2868.95341379304</v>
      </c>
      <c r="BF338" s="18">
        <f>BE338*bess_capex_adj</f>
        <v>2868.95341379304</v>
      </c>
      <c r="BG338" s="11">
        <v>2525480997.5115299</v>
      </c>
      <c r="BH338" s="11">
        <v>2634709255.6502299</v>
      </c>
      <c r="BI338" s="11">
        <v>978442087.26607597</v>
      </c>
      <c r="BJ338" s="11">
        <v>0</v>
      </c>
      <c r="BK338" s="11">
        <f>SUM(BG338:BJ338)/1000000</f>
        <v>6138.6323404278364</v>
      </c>
      <c r="BL338" s="11">
        <v>1.52853236004765E-2</v>
      </c>
      <c r="BM338" s="13">
        <f>0.815*BJ338/(BK338*1000)</f>
        <v>0</v>
      </c>
      <c r="BN338" s="22">
        <v>1946.90461480775</v>
      </c>
      <c r="BO338" s="11">
        <v>158</v>
      </c>
      <c r="BP338" s="11">
        <v>9120</v>
      </c>
      <c r="BQ338" s="22">
        <v>13835.7696</v>
      </c>
      <c r="BR338" s="11">
        <v>2280</v>
      </c>
      <c r="BS338" s="11">
        <v>570</v>
      </c>
      <c r="BT338" s="11">
        <v>0.20118642553702501</v>
      </c>
    </row>
    <row r="339" spans="1:72" s="1" customFormat="1" hidden="1" x14ac:dyDescent="0.25">
      <c r="A339" s="1">
        <v>130</v>
      </c>
      <c r="B339" s="24">
        <v>2678.2814806879101</v>
      </c>
      <c r="C339" s="24">
        <v>201.39999999999901</v>
      </c>
      <c r="D339" s="1">
        <v>1000</v>
      </c>
      <c r="E339" s="1">
        <v>4000</v>
      </c>
      <c r="F339" s="1">
        <v>0</v>
      </c>
      <c r="G339" s="1">
        <v>0</v>
      </c>
      <c r="H339" s="2">
        <f>SUM(BG339:BI339)/(BK339*1000000)</f>
        <v>1</v>
      </c>
      <c r="I339" s="3">
        <v>50.182648401826398</v>
      </c>
      <c r="J339" s="18">
        <v>73.811527187930395</v>
      </c>
      <c r="K339" s="18">
        <f>(P339*BG339+U339*BH339+AP339*BI339+AN339*BJ339)/(BK339*(1000000))</f>
        <v>73.791641557828058</v>
      </c>
      <c r="L339" s="18">
        <f>(T339*BG339+Y339*BH339+AT339*BI339+AO339*BJ339)/(BK339*(1000000))</f>
        <v>92.968799635138566</v>
      </c>
      <c r="M339" s="18">
        <f>L339/K339</f>
        <v>1.2598825242596345</v>
      </c>
      <c r="N339" s="18">
        <f>J339*M339</f>
        <v>92.993853192988396</v>
      </c>
      <c r="O339" s="3">
        <v>62.938241243810801</v>
      </c>
      <c r="P339" s="18">
        <v>89.028667366120402</v>
      </c>
      <c r="Q339" s="18">
        <f>P339-S339</f>
        <v>82.383777490050306</v>
      </c>
      <c r="R339" s="18">
        <f>Q339*solar_capex_adj</f>
        <v>109.8450366534004</v>
      </c>
      <c r="S339" s="18">
        <v>6.6448898760700956</v>
      </c>
      <c r="T339" s="18">
        <f>R339+S339</f>
        <v>116.48992652947049</v>
      </c>
      <c r="U339" s="18">
        <v>28.0895267866937</v>
      </c>
      <c r="V339" s="18">
        <f>U339-X339</f>
        <v>23.2927433095666</v>
      </c>
      <c r="W339" s="18">
        <f>V339*wind_capex_adj</f>
        <v>38.82123884927767</v>
      </c>
      <c r="X339" s="18">
        <v>4.7967834771271001</v>
      </c>
      <c r="Y339" s="18">
        <f>W339+X339</f>
        <v>43.61802232640477</v>
      </c>
      <c r="Z339" s="18">
        <v>0</v>
      </c>
      <c r="AA339" s="18">
        <f>Z339-AC339-AD339</f>
        <v>0</v>
      </c>
      <c r="AB339" s="18">
        <f>AA339*hdgt_capex_adj</f>
        <v>0</v>
      </c>
      <c r="AC339" s="18">
        <v>0</v>
      </c>
      <c r="AD339" s="18">
        <v>0</v>
      </c>
      <c r="AE339" s="18">
        <f>AD339*fuel_adj</f>
        <v>0</v>
      </c>
      <c r="AF339" s="18">
        <f>AB339+AC339+AE339</f>
        <v>0</v>
      </c>
      <c r="AG339" s="18">
        <v>0</v>
      </c>
      <c r="AH339" s="18">
        <f>AG339-AJ339-AK339</f>
        <v>0</v>
      </c>
      <c r="AI339" s="18">
        <f>AH339*aero_capex_adj</f>
        <v>0</v>
      </c>
      <c r="AJ339" s="18">
        <v>0</v>
      </c>
      <c r="AK339" s="18">
        <v>0</v>
      </c>
      <c r="AL339" s="18">
        <f>AK339*fuel_adj</f>
        <v>0</v>
      </c>
      <c r="AM339" s="18">
        <f>AI339+AJ339+AL339</f>
        <v>0</v>
      </c>
      <c r="AN339" s="18">
        <f>IF(F339=0, 0, IF(F339=3, Z339, (Z339*F339*384+AG339*G339*32)/(F339*384+G339*32)))</f>
        <v>0</v>
      </c>
      <c r="AO339" s="18">
        <f>IF(F339=0, 0, IF(F339=3, AF339, (AF339*F339*384+AM339*G339*32)/(F339*384+G339*32)))</f>
        <v>0</v>
      </c>
      <c r="AP339" s="18">
        <v>65.468312275107905</v>
      </c>
      <c r="AQ339" s="18">
        <f>AP339-AS339</f>
        <v>52.981046412898401</v>
      </c>
      <c r="AR339" s="18">
        <f>AQ339*bess_capex_adj</f>
        <v>52.981046412898401</v>
      </c>
      <c r="AS339" s="18">
        <v>12.487265862209505</v>
      </c>
      <c r="AT339" s="18">
        <f>AR339+AS339</f>
        <v>65.468312275107905</v>
      </c>
      <c r="AU339" s="18">
        <v>4424.0204238490196</v>
      </c>
      <c r="AV339" s="18"/>
      <c r="AW339" s="18">
        <v>3225.87157306985</v>
      </c>
      <c r="AX339" s="18">
        <f>AW339*solar_capex_adj</f>
        <v>4301.1620974264661</v>
      </c>
      <c r="AY339" s="18">
        <v>242.57739132385501</v>
      </c>
      <c r="AZ339" s="18">
        <f>AY339*wind_capex_adj</f>
        <v>404.29565220642502</v>
      </c>
      <c r="BA339" s="18">
        <v>0</v>
      </c>
      <c r="BB339" s="18">
        <f>BA339*hdgt_capex_adj</f>
        <v>0</v>
      </c>
      <c r="BC339" s="18">
        <v>0</v>
      </c>
      <c r="BD339" s="18">
        <f>BC339*aero_capex_adj</f>
        <v>0</v>
      </c>
      <c r="BE339" s="18">
        <v>955.57145945531499</v>
      </c>
      <c r="BF339" s="18">
        <f>BE339*bess_capex_adj</f>
        <v>955.57145945531499</v>
      </c>
      <c r="BG339" s="1">
        <v>3350295103.1632199</v>
      </c>
      <c r="BH339" s="1">
        <v>884041093.96239996</v>
      </c>
      <c r="BI339" s="1">
        <v>1279053735.83219</v>
      </c>
      <c r="BJ339" s="1">
        <v>0</v>
      </c>
      <c r="BK339" s="1">
        <f>SUM(BG339:BJ339)/1000000</f>
        <v>5513.3899329578098</v>
      </c>
      <c r="BL339" s="1">
        <v>26.415695681113998</v>
      </c>
      <c r="BM339" s="3">
        <f>0.815*BJ339/(BK339*1000)</f>
        <v>0</v>
      </c>
      <c r="BN339" s="24">
        <v>3615.6799989286801</v>
      </c>
      <c r="BO339" s="1">
        <v>53</v>
      </c>
      <c r="BP339" s="1">
        <v>3040</v>
      </c>
      <c r="BQ339" s="24">
        <v>4611.9232000000002</v>
      </c>
      <c r="BR339" s="1">
        <v>760</v>
      </c>
      <c r="BS339" s="1">
        <v>190</v>
      </c>
      <c r="BT339" s="1">
        <v>0.78821538703446803</v>
      </c>
    </row>
    <row r="340" spans="1:72" s="1" customFormat="1" x14ac:dyDescent="0.25">
      <c r="A340" s="1">
        <v>409</v>
      </c>
      <c r="B340" s="24">
        <v>206.02165236060799</v>
      </c>
      <c r="C340" s="24">
        <v>1003.19999999999</v>
      </c>
      <c r="D340" s="1">
        <v>1000</v>
      </c>
      <c r="E340" s="1">
        <v>4000</v>
      </c>
      <c r="F340" s="1">
        <v>3</v>
      </c>
      <c r="G340" s="1">
        <v>4</v>
      </c>
      <c r="H340" s="2">
        <f>SUM(BG340:BI340)/(BK340*1000000)</f>
        <v>0.62721432436951685</v>
      </c>
      <c r="I340" s="3">
        <v>100</v>
      </c>
      <c r="J340" s="18">
        <v>77.740504374084594</v>
      </c>
      <c r="K340" s="18">
        <f>(P340*BG340+U340*BH340+AP340*BI340+AN340*BJ340)/(BK340*(1000000))</f>
        <v>74.802051436839477</v>
      </c>
      <c r="L340" s="18">
        <f>(T340*BG340+Y340*BH340+AT340*BI340+AO340*BJ340)/(BK340*(1000000))</f>
        <v>89.530162203823167</v>
      </c>
      <c r="M340" s="18">
        <f>L340/K340</f>
        <v>1.1968944766096374</v>
      </c>
      <c r="N340" s="18">
        <f>J340*M340</f>
        <v>93.047180294189204</v>
      </c>
      <c r="O340" s="3">
        <v>100</v>
      </c>
      <c r="P340" s="18">
        <v>64.345344059292103</v>
      </c>
      <c r="Q340" s="18">
        <f>P340-S340</f>
        <v>59.535582035344099</v>
      </c>
      <c r="R340" s="18">
        <f>Q340*solar_capex_adj</f>
        <v>79.380776047125465</v>
      </c>
      <c r="S340" s="18">
        <v>4.8097620239480037</v>
      </c>
      <c r="T340" s="18">
        <f>R340+S340</f>
        <v>84.190538071073462</v>
      </c>
      <c r="U340" s="18">
        <v>28.051965429580701</v>
      </c>
      <c r="V340" s="18">
        <f>U340-X340</f>
        <v>23.255181952453601</v>
      </c>
      <c r="W340" s="18">
        <f>V340*wind_capex_adj</f>
        <v>38.758636587422671</v>
      </c>
      <c r="X340" s="18">
        <v>4.7967834771271001</v>
      </c>
      <c r="Y340" s="18">
        <f>W340+X340</f>
        <v>43.555420064549772</v>
      </c>
      <c r="Z340" s="18">
        <v>129.684753932337</v>
      </c>
      <c r="AA340" s="18">
        <f>Z340-AC340-AD340</f>
        <v>65.502495905253497</v>
      </c>
      <c r="AB340" s="18">
        <f>AA340*hdgt_capex_adj</f>
        <v>81.878119881566874</v>
      </c>
      <c r="AC340" s="18">
        <v>20.579781731134005</v>
      </c>
      <c r="AD340" s="18">
        <v>43.602476295949501</v>
      </c>
      <c r="AE340" s="18">
        <f>AD340*fuel_adj</f>
        <v>43.602476295949501</v>
      </c>
      <c r="AF340" s="18">
        <f>AB340+AC340+AE340</f>
        <v>146.06037790865037</v>
      </c>
      <c r="AG340" s="18">
        <v>373.25159680050399</v>
      </c>
      <c r="AH340" s="18">
        <f>AG340-AJ340-AK340</f>
        <v>285.537276060745</v>
      </c>
      <c r="AI340" s="18">
        <f>AH340*aero_capex_adj</f>
        <v>342.64473127289398</v>
      </c>
      <c r="AJ340" s="18">
        <v>36.386547246900989</v>
      </c>
      <c r="AK340" s="18">
        <v>51.327773492858</v>
      </c>
      <c r="AL340" s="18">
        <f>AK340*fuel_adj</f>
        <v>51.327773492858</v>
      </c>
      <c r="AM340" s="18">
        <f>AI340+AJ340+AL340</f>
        <v>430.35905201265297</v>
      </c>
      <c r="AN340" s="18">
        <f>IF(F340=0, 0, IF(F340=3, Z340, (Z340*F340*384+AG340*G340*32)/(F340*384+G340*32)))</f>
        <v>129.684753932337</v>
      </c>
      <c r="AO340" s="18">
        <f>IF(F340=0, 0, IF(F340=3, AF340, (AF340*F340*384+AM340*G340*32)/(F340*384+G340*32)))</f>
        <v>146.06037790865037</v>
      </c>
      <c r="AP340" s="18">
        <v>116.86530414752499</v>
      </c>
      <c r="AQ340" s="18">
        <f>AP340-AS340</f>
        <v>95.850304040946398</v>
      </c>
      <c r="AR340" s="18">
        <f>AQ340*bess_capex_adj</f>
        <v>95.850304040946398</v>
      </c>
      <c r="AS340" s="18">
        <v>21.015000106578597</v>
      </c>
      <c r="AT340" s="18">
        <f>AR340+AS340</f>
        <v>116.86530414752499</v>
      </c>
      <c r="AU340" s="18">
        <v>5062.4691575452798</v>
      </c>
      <c r="AV340" s="18"/>
      <c r="AW340" s="18">
        <v>247.74381574544901</v>
      </c>
      <c r="AX340" s="18">
        <f>AW340*solar_capex_adj</f>
        <v>330.32508766059868</v>
      </c>
      <c r="AY340" s="18">
        <v>1206.36153097544</v>
      </c>
      <c r="AZ340" s="18">
        <f>AY340*wind_capex_adj</f>
        <v>2010.6025516257334</v>
      </c>
      <c r="BA340" s="18">
        <v>2328.2277948945002</v>
      </c>
      <c r="BB340" s="18">
        <f>BA340*hdgt_capex_adj</f>
        <v>2910.2847436181255</v>
      </c>
      <c r="BC340" s="18">
        <v>326.10548964669903</v>
      </c>
      <c r="BD340" s="18">
        <f>BC340*aero_capex_adj</f>
        <v>391.32658757603883</v>
      </c>
      <c r="BE340" s="18">
        <v>954.03052628318505</v>
      </c>
      <c r="BF340" s="18">
        <f>BE340*bess_capex_adj</f>
        <v>954.03052628318505</v>
      </c>
      <c r="BG340" s="1">
        <v>366442090.70807898</v>
      </c>
      <c r="BH340" s="1">
        <v>4403525449.1711998</v>
      </c>
      <c r="BI340" s="1">
        <v>724429941.59768403</v>
      </c>
      <c r="BJ340" s="1">
        <v>3265602518.5230298</v>
      </c>
      <c r="BK340" s="1">
        <f>SUM(BG340:BJ340)/1000000</f>
        <v>8759.9999999999927</v>
      </c>
      <c r="BL340" s="1">
        <v>7.70214469491581E-3</v>
      </c>
      <c r="BM340" s="3">
        <f>0.815*BJ340/(BK340*1000)</f>
        <v>303.82032563884377</v>
      </c>
      <c r="BN340" s="24">
        <v>278.12923068682198</v>
      </c>
      <c r="BO340" s="1">
        <v>264</v>
      </c>
      <c r="BP340" s="1">
        <v>3040</v>
      </c>
      <c r="BQ340" s="24">
        <v>4611.9232000000002</v>
      </c>
      <c r="BR340" s="1">
        <v>760</v>
      </c>
      <c r="BS340" s="1">
        <v>190</v>
      </c>
      <c r="BT340" s="1">
        <v>0.44794047974027501</v>
      </c>
    </row>
    <row r="341" spans="1:72" s="1" customFormat="1" x14ac:dyDescent="0.25">
      <c r="A341" s="1">
        <v>490</v>
      </c>
      <c r="B341" s="24">
        <v>206.02165236060799</v>
      </c>
      <c r="C341" s="24">
        <v>600.4</v>
      </c>
      <c r="D341" s="1">
        <v>1000</v>
      </c>
      <c r="E341" s="1">
        <v>4000</v>
      </c>
      <c r="F341" s="1">
        <v>3</v>
      </c>
      <c r="G341" s="1">
        <v>4</v>
      </c>
      <c r="H341" s="2">
        <f>SUM(BG341:BI341)/(BK341*1000000)</f>
        <v>0.39181798222058511</v>
      </c>
      <c r="I341" s="3">
        <v>100</v>
      </c>
      <c r="J341" s="18">
        <v>81.054183213353994</v>
      </c>
      <c r="K341" s="18">
        <f>(P341*BG341+U341*BH341+AP341*BI341+AN341*BJ341)/(BK341*(1000000))</f>
        <v>77.966240766817464</v>
      </c>
      <c r="L341" s="18">
        <f>(T341*BG341+Y341*BH341+AT341*BI341+AO341*BJ341)/(BK341*(1000000))</f>
        <v>89.552052806567517</v>
      </c>
      <c r="M341" s="18">
        <f>L341/K341</f>
        <v>1.148600367618096</v>
      </c>
      <c r="N341" s="18">
        <f>J341*M341</f>
        <v>93.098864635842901</v>
      </c>
      <c r="O341" s="3">
        <v>100</v>
      </c>
      <c r="P341" s="18">
        <v>66.9011492523545</v>
      </c>
      <c r="Q341" s="18">
        <f>P341-S341</f>
        <v>61.905735062426899</v>
      </c>
      <c r="R341" s="18">
        <f>Q341*solar_capex_adj</f>
        <v>82.540980083235866</v>
      </c>
      <c r="S341" s="18">
        <v>4.995414189927601</v>
      </c>
      <c r="T341" s="18">
        <f>R341+S341</f>
        <v>87.536394273163467</v>
      </c>
      <c r="U341" s="18">
        <v>28.079095684629799</v>
      </c>
      <c r="V341" s="18">
        <f>U341-X341</f>
        <v>23.282312207502699</v>
      </c>
      <c r="W341" s="18">
        <f>V341*wind_capex_adj</f>
        <v>38.803853679171169</v>
      </c>
      <c r="X341" s="18">
        <v>4.7967834771271001</v>
      </c>
      <c r="Y341" s="18">
        <f>W341+X341</f>
        <v>43.600637156298269</v>
      </c>
      <c r="Z341" s="18">
        <v>94.032065209520695</v>
      </c>
      <c r="AA341" s="18">
        <f>Z341-AC341-AD341</f>
        <v>40.023305625887303</v>
      </c>
      <c r="AB341" s="18">
        <f>AA341*hdgt_capex_adj</f>
        <v>50.029132032359129</v>
      </c>
      <c r="AC341" s="18">
        <v>16.452541458645896</v>
      </c>
      <c r="AD341" s="18">
        <v>37.556218124987495</v>
      </c>
      <c r="AE341" s="18">
        <f>AD341*fuel_adj</f>
        <v>37.556218124987495</v>
      </c>
      <c r="AF341" s="18">
        <f>AB341+AC341+AE341</f>
        <v>104.03789161599252</v>
      </c>
      <c r="AG341" s="18">
        <v>294.36576214438998</v>
      </c>
      <c r="AH341" s="18">
        <f>AG341-AJ341-AK341</f>
        <v>219.66090076753301</v>
      </c>
      <c r="AI341" s="18">
        <f>AH341*aero_capex_adj</f>
        <v>263.59308092103959</v>
      </c>
      <c r="AJ341" s="18">
        <v>29.60423628075398</v>
      </c>
      <c r="AK341" s="18">
        <v>45.100625096102988</v>
      </c>
      <c r="AL341" s="18">
        <f>AK341*fuel_adj</f>
        <v>45.100625096102988</v>
      </c>
      <c r="AM341" s="18">
        <f>AI341+AJ341+AL341</f>
        <v>338.29794229789655</v>
      </c>
      <c r="AN341" s="18">
        <f>IF(F341=0, 0, IF(F341=3, Z341, (Z341*F341*384+AG341*G341*32)/(F341*384+G341*32)))</f>
        <v>94.032065209520695</v>
      </c>
      <c r="AO341" s="18">
        <f>IF(F341=0, 0, IF(F341=3, AF341, (AF341*F341*384+AM341*G341*32)/(F341*384+G341*32)))</f>
        <v>104.03789161599252</v>
      </c>
      <c r="AP341" s="18">
        <v>190.04260303157699</v>
      </c>
      <c r="AQ341" s="18">
        <f>AP341-AS341</f>
        <v>155.880855546292</v>
      </c>
      <c r="AR341" s="18">
        <f>AQ341*bess_capex_adj</f>
        <v>155.880855546292</v>
      </c>
      <c r="AS341" s="18">
        <v>34.161747485284991</v>
      </c>
      <c r="AT341" s="18">
        <f>AR341+AS341</f>
        <v>190.04260303157699</v>
      </c>
      <c r="AU341" s="18">
        <v>4583.4376818662304</v>
      </c>
      <c r="AV341" s="18"/>
      <c r="AW341" s="18">
        <v>248.032841775078</v>
      </c>
      <c r="AX341" s="18">
        <f>AW341*solar_capex_adj</f>
        <v>330.71045570010398</v>
      </c>
      <c r="AY341" s="18">
        <v>722.831394154132</v>
      </c>
      <c r="AZ341" s="18">
        <f>AY341*wind_capex_adj</f>
        <v>1204.7189902568866</v>
      </c>
      <c r="BA341" s="18">
        <v>2330.9439815068899</v>
      </c>
      <c r="BB341" s="18">
        <f>BA341*hdgt_capex_adj</f>
        <v>2913.6799768836127</v>
      </c>
      <c r="BC341" s="18">
        <v>326.485934965301</v>
      </c>
      <c r="BD341" s="18">
        <f>BC341*aero_capex_adj</f>
        <v>391.78312195836116</v>
      </c>
      <c r="BE341" s="18">
        <v>955.14352946482495</v>
      </c>
      <c r="BF341" s="18">
        <f>BE341*bess_capex_adj</f>
        <v>955.14352946482495</v>
      </c>
      <c r="BG341" s="1">
        <v>352687144.28561699</v>
      </c>
      <c r="BH341" s="1">
        <v>2635443261.2463999</v>
      </c>
      <c r="BI341" s="1">
        <v>444195118.72030598</v>
      </c>
      <c r="BJ341" s="1">
        <v>5327674475.7476702</v>
      </c>
      <c r="BK341" s="1">
        <f>SUM(BG341:BJ341)/1000000</f>
        <v>8759.9999999999927</v>
      </c>
      <c r="BL341" s="1">
        <v>2.5252392198472301E-3</v>
      </c>
      <c r="BM341" s="3">
        <f>0.815*BJ341/(BK341*1000)</f>
        <v>495.66834449022315</v>
      </c>
      <c r="BN341" s="24">
        <v>278.12923068682198</v>
      </c>
      <c r="BO341" s="1">
        <v>158</v>
      </c>
      <c r="BP341" s="1">
        <v>3040</v>
      </c>
      <c r="BQ341" s="24">
        <v>4611.9232000000002</v>
      </c>
      <c r="BR341" s="1">
        <v>760</v>
      </c>
      <c r="BS341" s="1">
        <v>190</v>
      </c>
      <c r="BT341" s="1">
        <v>0.27527488298837299</v>
      </c>
    </row>
    <row r="342" spans="1:72" s="1" customFormat="1" x14ac:dyDescent="0.25">
      <c r="A342" s="1">
        <v>292</v>
      </c>
      <c r="B342" s="24">
        <v>1030.10826180304</v>
      </c>
      <c r="C342" s="24">
        <v>1200.8</v>
      </c>
      <c r="D342" s="1">
        <v>1000</v>
      </c>
      <c r="E342" s="1">
        <v>4000</v>
      </c>
      <c r="F342" s="1">
        <v>2</v>
      </c>
      <c r="G342" s="1">
        <v>11</v>
      </c>
      <c r="H342" s="2">
        <f>SUM(BG342:BI342)/(BK342*1000000)</f>
        <v>0.84293002842876597</v>
      </c>
      <c r="I342" s="3">
        <v>100</v>
      </c>
      <c r="J342" s="18">
        <v>75.730562178864304</v>
      </c>
      <c r="K342" s="18">
        <f>(P342*BG342+U342*BH342+AP342*BI342+AN342*BJ342)/(BK342*(1000000))</f>
        <v>108.87115696535744</v>
      </c>
      <c r="L342" s="18">
        <f>(T342*BG342+Y342*BH342+AT342*BI342+AO342*BJ342)/(BK342*(1000000))</f>
        <v>133.90666531808159</v>
      </c>
      <c r="M342" s="18">
        <f>L342/K342</f>
        <v>1.2299553807505728</v>
      </c>
      <c r="N342" s="18">
        <f>J342*M342</f>
        <v>93.145212439159963</v>
      </c>
      <c r="O342" s="3">
        <v>99.999999999999901</v>
      </c>
      <c r="P342" s="18">
        <v>83.392849943163398</v>
      </c>
      <c r="Q342" s="18">
        <f>P342-S342</f>
        <v>77.148747483321301</v>
      </c>
      <c r="R342" s="18">
        <f>Q342*solar_capex_adj</f>
        <v>102.8649966444284</v>
      </c>
      <c r="S342" s="18">
        <v>6.2441024598420967</v>
      </c>
      <c r="T342" s="18">
        <f>R342+S342</f>
        <v>109.1090991042705</v>
      </c>
      <c r="U342" s="18">
        <v>28.666503362766399</v>
      </c>
      <c r="V342" s="18">
        <f>U342-X342</f>
        <v>23.757200809369198</v>
      </c>
      <c r="W342" s="18">
        <f>V342*wind_capex_adj</f>
        <v>39.595334682282001</v>
      </c>
      <c r="X342" s="18">
        <v>4.9093025533972003</v>
      </c>
      <c r="Y342" s="18">
        <f>W342+X342</f>
        <v>44.504637235679198</v>
      </c>
      <c r="Z342" s="18">
        <v>170.46908424625499</v>
      </c>
      <c r="AA342" s="18">
        <f>Z342-AC342-AD342</f>
        <v>103.753151571096</v>
      </c>
      <c r="AB342" s="18">
        <f>AA342*hdgt_capex_adj</f>
        <v>129.69143946386998</v>
      </c>
      <c r="AC342" s="18">
        <v>23.814690042486006</v>
      </c>
      <c r="AD342" s="18">
        <v>42.901242632672989</v>
      </c>
      <c r="AE342" s="18">
        <f>AD342*fuel_adj</f>
        <v>42.901242632672989</v>
      </c>
      <c r="AF342" s="18">
        <f>AB342+AC342+AE342</f>
        <v>196.40737213902898</v>
      </c>
      <c r="AG342" s="18">
        <v>1028.2512825731001</v>
      </c>
      <c r="AH342" s="18">
        <f>AG342-AJ342-AK342</f>
        <v>895.30623019941288</v>
      </c>
      <c r="AI342" s="18">
        <f>AH342*aero_capex_adj</f>
        <v>1074.3674762392955</v>
      </c>
      <c r="AJ342" s="18">
        <v>83.453422060231105</v>
      </c>
      <c r="AK342" s="18">
        <v>49.491630313456085</v>
      </c>
      <c r="AL342" s="18">
        <f>AK342*fuel_adj</f>
        <v>49.491630313456085</v>
      </c>
      <c r="AM342" s="18">
        <f>AI342+AJ342+AL342</f>
        <v>1207.3125286129825</v>
      </c>
      <c r="AN342" s="18">
        <f>IF(F342=0, 0, IF(F342=3, Z342, (Z342*F342*384+AG342*G342*32)/(F342*384+G342*32)))</f>
        <v>440.05777514897778</v>
      </c>
      <c r="AO342" s="18">
        <f>IF(F342=0, 0, IF(F342=3, AF342, (AF342*F342*384+AM342*G342*32)/(F342*384+G342*32)))</f>
        <v>514.12042131655721</v>
      </c>
      <c r="AP342" s="18">
        <v>100.39585913318</v>
      </c>
      <c r="AQ342" s="18">
        <f>AP342-AS342</f>
        <v>81.966250541826298</v>
      </c>
      <c r="AR342" s="18">
        <f>AQ342*bess_capex_adj</f>
        <v>81.966250541826298</v>
      </c>
      <c r="AS342" s="18">
        <v>18.429608591353698</v>
      </c>
      <c r="AT342" s="18">
        <f>AR342+AS342</f>
        <v>100.39585913318</v>
      </c>
      <c r="AU342" s="18">
        <v>6074.5516032598598</v>
      </c>
      <c r="AV342" s="18"/>
      <c r="AW342" s="18">
        <v>1236.4560124393699</v>
      </c>
      <c r="AX342" s="18">
        <f>AW342*solar_capex_adj</f>
        <v>1648.6080165858266</v>
      </c>
      <c r="AY342" s="18">
        <v>1441.34013364615</v>
      </c>
      <c r="AZ342" s="18">
        <f>AY342*wind_capex_adj</f>
        <v>2402.2335560769166</v>
      </c>
      <c r="BA342" s="18">
        <v>1549.3161738676199</v>
      </c>
      <c r="BB342" s="18">
        <f>BA342*hdgt_capex_adj</f>
        <v>1936.6452173345249</v>
      </c>
      <c r="BC342" s="18">
        <v>895.15171421107698</v>
      </c>
      <c r="BD342" s="18">
        <f>BC342*aero_capex_adj</f>
        <v>1074.1820570532923</v>
      </c>
      <c r="BE342" s="18">
        <v>952.28756909563106</v>
      </c>
      <c r="BF342" s="18">
        <f>BE342*bess_capex_adj</f>
        <v>952.28756909563106</v>
      </c>
      <c r="BG342" s="1">
        <v>1393588790.87657</v>
      </c>
      <c r="BH342" s="1">
        <v>5150097982.0290899</v>
      </c>
      <c r="BI342" s="1">
        <v>840380276.13032496</v>
      </c>
      <c r="BJ342" s="1">
        <v>1375932950.96401</v>
      </c>
      <c r="BK342" s="1">
        <f>SUM(BG342:BJ342)/1000000</f>
        <v>8759.9999999999945</v>
      </c>
      <c r="BL342" s="1">
        <v>6.3660943731804798</v>
      </c>
      <c r="BM342" s="3">
        <f>0.815*BJ342/(BK342*1000)</f>
        <v>128.01202683055581</v>
      </c>
      <c r="BN342" s="24">
        <v>1390.6461534341099</v>
      </c>
      <c r="BO342" s="1">
        <v>316</v>
      </c>
      <c r="BP342" s="1">
        <v>3040</v>
      </c>
      <c r="BQ342" s="24">
        <v>4611.9232000000002</v>
      </c>
      <c r="BR342" s="1">
        <v>760</v>
      </c>
      <c r="BS342" s="1">
        <v>190</v>
      </c>
      <c r="BT342" s="1">
        <v>0.52050200712308803</v>
      </c>
    </row>
    <row r="343" spans="1:72" s="1" customFormat="1" hidden="1" x14ac:dyDescent="0.25">
      <c r="A343" s="1">
        <v>624</v>
      </c>
      <c r="B343" s="25">
        <v>3090.3247854091301</v>
      </c>
      <c r="C343" s="25">
        <v>801.8</v>
      </c>
      <c r="D343" s="8">
        <v>2000</v>
      </c>
      <c r="E343" s="8">
        <v>8000</v>
      </c>
      <c r="F343" s="8">
        <v>0</v>
      </c>
      <c r="G343" s="8">
        <v>0</v>
      </c>
      <c r="H343" s="9">
        <f>SUM(BG343:BI343)/(BK343*1000000)</f>
        <v>1.0000000000000002</v>
      </c>
      <c r="I343" s="10">
        <v>87.716894977168906</v>
      </c>
      <c r="J343" s="19">
        <v>73.764380849911902</v>
      </c>
      <c r="K343" s="18">
        <f>(P343*BG343+U343*BH343+AP343*BI343+AN343*BJ343)/(BK343*(1000000))</f>
        <v>73.895792647269303</v>
      </c>
      <c r="L343" s="18">
        <f>(T343*BG343+Y343*BH343+AT343*BI343+AO343*BJ343)/(BK343*(1000000))</f>
        <v>93.329269327619386</v>
      </c>
      <c r="M343" s="18">
        <f>L343/K343</f>
        <v>1.2629848870166793</v>
      </c>
      <c r="N343" s="18">
        <f>J343*M343</f>
        <v>93.163298213581285</v>
      </c>
      <c r="O343" s="10">
        <v>93.935142270045006</v>
      </c>
      <c r="P343" s="19">
        <v>127.920803465657</v>
      </c>
      <c r="Q343" s="19">
        <f>P343-S343</f>
        <v>118.3395621059</v>
      </c>
      <c r="R343" s="18">
        <f>Q343*solar_capex_adj</f>
        <v>157.78608280786665</v>
      </c>
      <c r="S343" s="19">
        <v>9.5812413597570014</v>
      </c>
      <c r="T343" s="18">
        <f>R343+S343</f>
        <v>167.36732416762365</v>
      </c>
      <c r="U343" s="19">
        <v>28.0032091087031</v>
      </c>
      <c r="V343" s="19">
        <f>U343-X343</f>
        <v>23.206120378831599</v>
      </c>
      <c r="W343" s="18">
        <f>V343*wind_capex_adj</f>
        <v>38.67686729805267</v>
      </c>
      <c r="X343" s="19">
        <v>4.7970887298715006</v>
      </c>
      <c r="Y343" s="18">
        <f>W343+X343</f>
        <v>43.473956027924174</v>
      </c>
      <c r="Z343" s="19">
        <v>0</v>
      </c>
      <c r="AA343" s="19">
        <f>Z343-AC343-AD343</f>
        <v>0</v>
      </c>
      <c r="AB343" s="18">
        <f>AA343*hdgt_capex_adj</f>
        <v>0</v>
      </c>
      <c r="AC343" s="19">
        <v>0</v>
      </c>
      <c r="AD343" s="19">
        <v>0</v>
      </c>
      <c r="AE343" s="18">
        <f>AD343*fuel_adj</f>
        <v>0</v>
      </c>
      <c r="AF343" s="18">
        <f>AB343+AC343+AE343</f>
        <v>0</v>
      </c>
      <c r="AG343" s="19">
        <v>0</v>
      </c>
      <c r="AH343" s="19">
        <f>AG343-AJ343-AK343</f>
        <v>0</v>
      </c>
      <c r="AI343" s="18">
        <f>AH343*aero_capex_adj</f>
        <v>0</v>
      </c>
      <c r="AJ343" s="19">
        <v>0</v>
      </c>
      <c r="AK343" s="19">
        <v>0</v>
      </c>
      <c r="AL343" s="18">
        <f>AK343*fuel_adj</f>
        <v>0</v>
      </c>
      <c r="AM343" s="18">
        <f>AI343+AJ343+AL343</f>
        <v>0</v>
      </c>
      <c r="AN343" s="18">
        <f>IF(F343=0, 0, IF(F343=3, Z343, (Z343*F343*384+AG343*G343*32)/(F343*384+G343*32)))</f>
        <v>0</v>
      </c>
      <c r="AO343" s="18">
        <f>IF(F343=0, 0, IF(F343=3, AF343, (AF343*F343*384+AM343*G343*32)/(F343*384+G343*32)))</f>
        <v>0</v>
      </c>
      <c r="AP343" s="19">
        <v>82.278809992928601</v>
      </c>
      <c r="AQ343" s="19">
        <f>AP343-AS343</f>
        <v>67.042647789052495</v>
      </c>
      <c r="AR343" s="18">
        <f>AQ343*bess_capex_adj</f>
        <v>67.042647789052495</v>
      </c>
      <c r="AS343" s="19">
        <v>15.236162203876106</v>
      </c>
      <c r="AT343" s="18">
        <f>AR343+AS343</f>
        <v>82.278809992928601</v>
      </c>
      <c r="AU343" s="19">
        <v>6575.46608926109</v>
      </c>
      <c r="AV343" s="19"/>
      <c r="AW343" s="19">
        <v>3708.0812696431599</v>
      </c>
      <c r="AX343" s="18">
        <f>AW343*solar_capex_adj</f>
        <v>4944.1083595242126</v>
      </c>
      <c r="AY343" s="19">
        <v>962.07996519895403</v>
      </c>
      <c r="AZ343" s="18">
        <f>AY343*wind_capex_adj</f>
        <v>1603.4666086649233</v>
      </c>
      <c r="BA343" s="19">
        <v>0</v>
      </c>
      <c r="BB343" s="18">
        <f>BA343*hdgt_capex_adj</f>
        <v>0</v>
      </c>
      <c r="BC343" s="19">
        <v>0</v>
      </c>
      <c r="BD343" s="18">
        <f>BC343*aero_capex_adj</f>
        <v>0</v>
      </c>
      <c r="BE343" s="19">
        <v>1905.3048544189701</v>
      </c>
      <c r="BF343" s="18">
        <f>BE343*bess_capex_adj</f>
        <v>1905.3048544189701</v>
      </c>
      <c r="BG343" s="8">
        <v>2673653715.7771702</v>
      </c>
      <c r="BH343" s="8">
        <v>3519304658.7904501</v>
      </c>
      <c r="BI343" s="8">
        <v>2035760088.2883101</v>
      </c>
      <c r="BJ343" s="8">
        <v>0</v>
      </c>
      <c r="BK343" s="8">
        <f>SUM(BG343:BJ343)/1000000</f>
        <v>8228.7184628559298</v>
      </c>
      <c r="BL343" s="8">
        <v>25.668349504413399</v>
      </c>
      <c r="BM343" s="10">
        <f>0.815*BJ343/(BK343*1000)</f>
        <v>0</v>
      </c>
      <c r="BN343" s="25">
        <v>4171.93846030233</v>
      </c>
      <c r="BO343" s="8">
        <v>211</v>
      </c>
      <c r="BP343" s="8">
        <v>6080</v>
      </c>
      <c r="BQ343" s="25">
        <v>9223.8464000000004</v>
      </c>
      <c r="BR343" s="8">
        <v>1520</v>
      </c>
      <c r="BS343" s="8">
        <v>380</v>
      </c>
      <c r="BT343" s="8">
        <v>0.62919322882235695</v>
      </c>
    </row>
    <row r="344" spans="1:72" s="1" customFormat="1" hidden="1" x14ac:dyDescent="0.25">
      <c r="A344" s="1">
        <v>82</v>
      </c>
      <c r="B344" s="24">
        <v>3296.3464377697401</v>
      </c>
      <c r="C344" s="24">
        <v>801.8</v>
      </c>
      <c r="D344" s="1">
        <v>1000</v>
      </c>
      <c r="E344" s="1">
        <v>4000</v>
      </c>
      <c r="F344" s="1">
        <v>0</v>
      </c>
      <c r="G344" s="1">
        <v>0</v>
      </c>
      <c r="H344" s="2">
        <f>SUM(BG344:BI344)/(BK344*1000000)</f>
        <v>1</v>
      </c>
      <c r="I344" s="3">
        <v>76.210045662100399</v>
      </c>
      <c r="J344" s="18">
        <v>71.410659391167698</v>
      </c>
      <c r="K344" s="18">
        <f>(P344*BG344+U344*BH344+AP344*BI344+AN344*BJ344)/(BK344*(1000000))</f>
        <v>71.42418291399315</v>
      </c>
      <c r="L344" s="18">
        <f>(T344*BG344+Y344*BH344+AT344*BI344+AO344*BJ344)/(BK344*(1000000))</f>
        <v>93.22569462781496</v>
      </c>
      <c r="M344" s="18">
        <f>L344/K344</f>
        <v>1.3052399176911065</v>
      </c>
      <c r="N344" s="18">
        <f>J344*M344</f>
        <v>93.208043185995365</v>
      </c>
      <c r="O344" s="3">
        <v>87.440746159137305</v>
      </c>
      <c r="P344" s="18">
        <v>135.41835207495299</v>
      </c>
      <c r="Q344" s="18">
        <f>P344-S344</f>
        <v>125.281718025049</v>
      </c>
      <c r="R344" s="18">
        <f>Q344*solar_capex_adj</f>
        <v>167.04229070006534</v>
      </c>
      <c r="S344" s="18">
        <v>10.136634049903989</v>
      </c>
      <c r="T344" s="18">
        <f>R344+S344</f>
        <v>177.17892474996933</v>
      </c>
      <c r="U344" s="18">
        <v>28.017965665001402</v>
      </c>
      <c r="V344" s="18">
        <f>U344-X344</f>
        <v>23.2209655406356</v>
      </c>
      <c r="W344" s="18">
        <f>V344*wind_capex_adj</f>
        <v>38.70160923439267</v>
      </c>
      <c r="X344" s="18">
        <v>4.7970001243658018</v>
      </c>
      <c r="Y344" s="18">
        <f>W344+X344</f>
        <v>43.498609358758472</v>
      </c>
      <c r="Z344" s="18">
        <v>0</v>
      </c>
      <c r="AA344" s="18">
        <f>Z344-AC344-AD344</f>
        <v>0</v>
      </c>
      <c r="AB344" s="18">
        <f>AA344*hdgt_capex_adj</f>
        <v>0</v>
      </c>
      <c r="AC344" s="18">
        <v>0</v>
      </c>
      <c r="AD344" s="18">
        <v>0</v>
      </c>
      <c r="AE344" s="18">
        <f>AD344*fuel_adj</f>
        <v>0</v>
      </c>
      <c r="AF344" s="18">
        <f>AB344+AC344+AE344</f>
        <v>0</v>
      </c>
      <c r="AG344" s="18">
        <v>0</v>
      </c>
      <c r="AH344" s="18">
        <f>AG344-AJ344-AK344</f>
        <v>0</v>
      </c>
      <c r="AI344" s="18">
        <f>AH344*aero_capex_adj</f>
        <v>0</v>
      </c>
      <c r="AJ344" s="18">
        <v>0</v>
      </c>
      <c r="AK344" s="18">
        <v>0</v>
      </c>
      <c r="AL344" s="18">
        <f>AK344*fuel_adj</f>
        <v>0</v>
      </c>
      <c r="AM344" s="18">
        <f>AI344+AJ344+AL344</f>
        <v>0</v>
      </c>
      <c r="AN344" s="18">
        <f>IF(F344=0, 0, IF(F344=3, Z344, (Z344*F344*384+AG344*G344*32)/(F344*384+G344*32)))</f>
        <v>0</v>
      </c>
      <c r="AO344" s="18">
        <f>IF(F344=0, 0, IF(F344=3, AF344, (AF344*F344*384+AM344*G344*32)/(F344*384+G344*32)))</f>
        <v>0</v>
      </c>
      <c r="AP344" s="18">
        <v>57.834030700354099</v>
      </c>
      <c r="AQ344" s="18">
        <f>AP344-AS344</f>
        <v>46.9334399184633</v>
      </c>
      <c r="AR344" s="18">
        <f>AQ344*bess_capex_adj</f>
        <v>46.9334399184633</v>
      </c>
      <c r="AS344" s="18">
        <v>10.900590781890799</v>
      </c>
      <c r="AT344" s="18">
        <f>AR344+AS344</f>
        <v>57.834030700354099</v>
      </c>
      <c r="AU344" s="18">
        <v>5873.1870169748299</v>
      </c>
      <c r="AV344" s="18"/>
      <c r="AW344" s="18">
        <v>3957.89002465867</v>
      </c>
      <c r="AX344" s="18">
        <f>AW344*solar_capex_adj</f>
        <v>5277.1866995448927</v>
      </c>
      <c r="AY344" s="18">
        <v>962.71319828823005</v>
      </c>
      <c r="AZ344" s="18">
        <f>AY344*wind_capex_adj</f>
        <v>1604.5219971470501</v>
      </c>
      <c r="BA344" s="18">
        <v>0</v>
      </c>
      <c r="BB344" s="18">
        <f>BA344*hdgt_capex_adj</f>
        <v>0</v>
      </c>
      <c r="BC344" s="18">
        <v>0</v>
      </c>
      <c r="BD344" s="18">
        <f>BC344*aero_capex_adj</f>
        <v>0</v>
      </c>
      <c r="BE344" s="18">
        <v>952.58379402792502</v>
      </c>
      <c r="BF344" s="18">
        <f>BE344*bess_capex_adj</f>
        <v>952.58379402792502</v>
      </c>
      <c r="BG344" s="1">
        <v>2694249782.9814601</v>
      </c>
      <c r="BH344" s="1">
        <v>3519363327.2494502</v>
      </c>
      <c r="BI344" s="1">
        <v>1446196253.30951</v>
      </c>
      <c r="BJ344" s="1">
        <v>0</v>
      </c>
      <c r="BK344" s="1">
        <f>SUM(BG344:BJ344)/1000000</f>
        <v>7659.8093635404202</v>
      </c>
      <c r="BL344" s="1">
        <v>34.3722828766997</v>
      </c>
      <c r="BM344" s="3">
        <f>0.815*BJ344/(BK344*1000)</f>
        <v>0</v>
      </c>
      <c r="BN344" s="24">
        <v>4450.0676909891499</v>
      </c>
      <c r="BO344" s="1">
        <v>211</v>
      </c>
      <c r="BP344" s="1">
        <v>3040</v>
      </c>
      <c r="BQ344" s="24">
        <v>4611.9232000000002</v>
      </c>
      <c r="BR344" s="1">
        <v>760</v>
      </c>
      <c r="BS344" s="1">
        <v>190</v>
      </c>
      <c r="BT344" s="1">
        <v>0.89245381046945405</v>
      </c>
    </row>
    <row r="345" spans="1:72" s="1" customFormat="1" hidden="1" x14ac:dyDescent="0.25">
      <c r="A345" s="1">
        <v>608</v>
      </c>
      <c r="B345" s="25">
        <v>2060.21652360608</v>
      </c>
      <c r="C345" s="25">
        <v>1801.19999999999</v>
      </c>
      <c r="D345" s="8">
        <v>2000</v>
      </c>
      <c r="E345" s="8">
        <v>8000</v>
      </c>
      <c r="F345" s="8">
        <v>0</v>
      </c>
      <c r="G345" s="8">
        <v>0</v>
      </c>
      <c r="H345" s="9">
        <f>SUM(BG345:BI345)/(BK345*1000000)</f>
        <v>1</v>
      </c>
      <c r="I345" s="10">
        <v>96.541095890410901</v>
      </c>
      <c r="J345" s="19">
        <v>70.821574798251504</v>
      </c>
      <c r="K345" s="18">
        <f>(P345*BG345+U345*BH345+AP345*BI345+AN345*BJ345)/(BK345*(1000000))</f>
        <v>71.024677723668788</v>
      </c>
      <c r="L345" s="18">
        <f>(T345*BG345+Y345*BH345+AT345*BI345+AO345*BJ345)/(BK345*(1000000))</f>
        <v>93.490252731592264</v>
      </c>
      <c r="M345" s="18">
        <f>L345/K345</f>
        <v>1.3163066095889779</v>
      </c>
      <c r="N345" s="18">
        <f>J345*M345</f>
        <v>93.222907008438639</v>
      </c>
      <c r="O345" s="10">
        <v>97.944855733611305</v>
      </c>
      <c r="P345" s="19">
        <v>140.59539495821099</v>
      </c>
      <c r="Q345" s="19">
        <f>P345-S345</f>
        <v>130.06532104746501</v>
      </c>
      <c r="R345" s="18">
        <f>Q345*solar_capex_adj</f>
        <v>173.42042806328666</v>
      </c>
      <c r="S345" s="19">
        <v>10.530073910745983</v>
      </c>
      <c r="T345" s="18">
        <f>R345+S345</f>
        <v>183.95050197403265</v>
      </c>
      <c r="U345" s="19">
        <v>36.752615203045401</v>
      </c>
      <c r="V345" s="19">
        <f>U345-X345</f>
        <v>30.4569731124387</v>
      </c>
      <c r="W345" s="18">
        <f>V345*wind_capex_adj</f>
        <v>50.761621854064501</v>
      </c>
      <c r="X345" s="19">
        <v>6.2956420906067017</v>
      </c>
      <c r="Y345" s="18">
        <f>W345+X345</f>
        <v>57.057263944671206</v>
      </c>
      <c r="Z345" s="19">
        <v>0</v>
      </c>
      <c r="AA345" s="19">
        <f>Z345-AC345-AD345</f>
        <v>0</v>
      </c>
      <c r="AB345" s="18">
        <f>AA345*hdgt_capex_adj</f>
        <v>0</v>
      </c>
      <c r="AC345" s="19">
        <v>0</v>
      </c>
      <c r="AD345" s="19">
        <v>0</v>
      </c>
      <c r="AE345" s="18">
        <f>AD345*fuel_adj</f>
        <v>0</v>
      </c>
      <c r="AF345" s="18">
        <f>AB345+AC345+AE345</f>
        <v>0</v>
      </c>
      <c r="AG345" s="19">
        <v>0</v>
      </c>
      <c r="AH345" s="19">
        <f>AG345-AJ345-AK345</f>
        <v>0</v>
      </c>
      <c r="AI345" s="18">
        <f>AH345*aero_capex_adj</f>
        <v>0</v>
      </c>
      <c r="AJ345" s="19">
        <v>0</v>
      </c>
      <c r="AK345" s="19">
        <v>0</v>
      </c>
      <c r="AL345" s="18">
        <f>AK345*fuel_adj</f>
        <v>0</v>
      </c>
      <c r="AM345" s="18">
        <f>AI345+AJ345+AL345</f>
        <v>0</v>
      </c>
      <c r="AN345" s="18">
        <f>IF(F345=0, 0, IF(F345=3, Z345, (Z345*F345*384+AG345*G345*32)/(F345*384+G345*32)))</f>
        <v>0</v>
      </c>
      <c r="AO345" s="18">
        <f>IF(F345=0, 0, IF(F345=3, AF345, (AF345*F345*384+AM345*G345*32)/(F345*384+G345*32)))</f>
        <v>0</v>
      </c>
      <c r="AP345" s="19">
        <v>171.34571527687501</v>
      </c>
      <c r="AQ345" s="19">
        <f>AP345-AS345</f>
        <v>138.34882966287299</v>
      </c>
      <c r="AR345" s="18">
        <f>AQ345*bess_capex_adj</f>
        <v>138.34882966287299</v>
      </c>
      <c r="AS345" s="19">
        <v>32.996885614002025</v>
      </c>
      <c r="AT345" s="18">
        <f>AR345+AS345</f>
        <v>171.34571527687501</v>
      </c>
      <c r="AU345" s="19">
        <v>6538.9492762438904</v>
      </c>
      <c r="AV345" s="19"/>
      <c r="AW345" s="19">
        <v>2472.1789563471598</v>
      </c>
      <c r="AX345" s="18">
        <f>AW345*solar_capex_adj</f>
        <v>3296.2386084628797</v>
      </c>
      <c r="AY345" s="19">
        <v>2161.3692954847302</v>
      </c>
      <c r="AZ345" s="18">
        <f>AY345*wind_capex_adj</f>
        <v>3602.2821591412171</v>
      </c>
      <c r="BA345" s="19">
        <v>0</v>
      </c>
      <c r="BB345" s="18">
        <f>BA345*hdgt_capex_adj</f>
        <v>0</v>
      </c>
      <c r="BC345" s="19">
        <v>0</v>
      </c>
      <c r="BD345" s="18">
        <f>BC345*aero_capex_adj</f>
        <v>0</v>
      </c>
      <c r="BE345" s="19">
        <v>1905.40102441199</v>
      </c>
      <c r="BF345" s="18">
        <f>BE345*bess_capex_adj</f>
        <v>1905.40102441199</v>
      </c>
      <c r="BG345" s="8">
        <v>1624682292.7952099</v>
      </c>
      <c r="BH345" s="8">
        <v>6024022979.1335096</v>
      </c>
      <c r="BI345" s="8">
        <v>931264090.335621</v>
      </c>
      <c r="BJ345" s="8">
        <v>0</v>
      </c>
      <c r="BK345" s="8">
        <f>SUM(BG345:BJ345)/1000000</f>
        <v>8579.9693622643408</v>
      </c>
      <c r="BL345" s="8">
        <v>33.7919357202952</v>
      </c>
      <c r="BM345" s="10">
        <f>0.815*BJ345/(BK345*1000)</f>
        <v>0</v>
      </c>
      <c r="BN345" s="25">
        <v>2781.2923068682198</v>
      </c>
      <c r="BO345" s="8">
        <v>474</v>
      </c>
      <c r="BP345" s="8">
        <v>6080</v>
      </c>
      <c r="BQ345" s="25">
        <v>9223.8464000000004</v>
      </c>
      <c r="BR345" s="8">
        <v>1520</v>
      </c>
      <c r="BS345" s="8">
        <v>380</v>
      </c>
      <c r="BT345" s="8">
        <v>0.28956786219640401</v>
      </c>
    </row>
    <row r="346" spans="1:72" s="1" customFormat="1" x14ac:dyDescent="0.25">
      <c r="A346" s="1">
        <v>239</v>
      </c>
      <c r="B346" s="24">
        <v>824.08660944243502</v>
      </c>
      <c r="C346" s="24">
        <v>402.79999999999899</v>
      </c>
      <c r="D346" s="1">
        <v>1000</v>
      </c>
      <c r="E346" s="1">
        <v>4000</v>
      </c>
      <c r="F346" s="1">
        <v>1</v>
      </c>
      <c r="G346" s="1">
        <v>21</v>
      </c>
      <c r="H346" s="2">
        <f>SUM(BG346:BI346)/(BK346*1000000)</f>
        <v>0.42930157166579164</v>
      </c>
      <c r="I346" s="3">
        <v>100</v>
      </c>
      <c r="J346" s="18">
        <v>81.412380918736801</v>
      </c>
      <c r="K346" s="18">
        <f>(P346*BG346+U346*BH346+AP346*BI346+AN346*BJ346)/(BK346*(1000000))</f>
        <v>90.952044883013656</v>
      </c>
      <c r="L346" s="18">
        <f>(T346*BG346+Y346*BH346+AT346*BI346+AO346*BJ346)/(BK346*(1000000))</f>
        <v>104.23959933489849</v>
      </c>
      <c r="M346" s="18">
        <f>L346/K346</f>
        <v>1.1460940704409213</v>
      </c>
      <c r="N346" s="18">
        <f>J346*M346</f>
        <v>93.306247031441856</v>
      </c>
      <c r="O346" s="3">
        <v>100</v>
      </c>
      <c r="P346" s="18">
        <v>88.072352449402004</v>
      </c>
      <c r="Q346" s="18">
        <f>P346-S346</f>
        <v>81.4909871212718</v>
      </c>
      <c r="R346" s="18">
        <f>Q346*solar_capex_adj</f>
        <v>108.65464949502906</v>
      </c>
      <c r="S346" s="18">
        <v>6.5813653281302038</v>
      </c>
      <c r="T346" s="18">
        <f>R346+S346</f>
        <v>115.23601482315927</v>
      </c>
      <c r="U346" s="18">
        <v>28.059493480100699</v>
      </c>
      <c r="V346" s="18">
        <f>U346-X346</f>
        <v>23.262710002973499</v>
      </c>
      <c r="W346" s="18">
        <f>V346*wind_capex_adj</f>
        <v>38.77118333828917</v>
      </c>
      <c r="X346" s="18">
        <v>4.7967834771271995</v>
      </c>
      <c r="Y346" s="18">
        <f>W346+X346</f>
        <v>43.567966815416369</v>
      </c>
      <c r="Z346" s="18">
        <v>70.410415268303097</v>
      </c>
      <c r="AA346" s="18">
        <f>Z346-AC346-AD346</f>
        <v>22.2405054179563</v>
      </c>
      <c r="AB346" s="18">
        <f>AA346*hdgt_capex_adj</f>
        <v>27.800631772445374</v>
      </c>
      <c r="AC346" s="18">
        <v>14.030658088416999</v>
      </c>
      <c r="AD346" s="18">
        <v>34.139251761929799</v>
      </c>
      <c r="AE346" s="18">
        <f>AD346*fuel_adj</f>
        <v>34.139251761929799</v>
      </c>
      <c r="AF346" s="18">
        <f>AB346+AC346+AE346</f>
        <v>75.970541622792169</v>
      </c>
      <c r="AG346" s="18">
        <v>137.166523911371</v>
      </c>
      <c r="AH346" s="18">
        <f>AG346-AJ346-AK346</f>
        <v>78.347951504874302</v>
      </c>
      <c r="AI346" s="18">
        <f>AH346*aero_capex_adj</f>
        <v>94.017541805849163</v>
      </c>
      <c r="AJ346" s="18">
        <v>17.991039216849003</v>
      </c>
      <c r="AK346" s="18">
        <v>40.827533189647696</v>
      </c>
      <c r="AL346" s="18">
        <f>AK346*fuel_adj</f>
        <v>40.827533189647696</v>
      </c>
      <c r="AM346" s="18">
        <f>AI346+AJ346+AL346</f>
        <v>152.83611421234588</v>
      </c>
      <c r="AN346" s="18">
        <f>IF(F346=0, 0, IF(F346=3, Z346, (Z346*F346*384+AG346*G346*32)/(F346*384+G346*32)))</f>
        <v>112.89157531389176</v>
      </c>
      <c r="AO346" s="18">
        <f>IF(F346=0, 0, IF(F346=3, AF346, (AF346*F346*384+AM346*G346*32)/(F346*384+G346*32)))</f>
        <v>124.88499690705363</v>
      </c>
      <c r="AP346" s="18">
        <v>95.921349719274602</v>
      </c>
      <c r="AQ346" s="18">
        <f>AP346-AS346</f>
        <v>78.732868570133306</v>
      </c>
      <c r="AR346" s="18">
        <f>AQ346*bess_capex_adj</f>
        <v>78.732868570133306</v>
      </c>
      <c r="AS346" s="18">
        <v>17.188481149141296</v>
      </c>
      <c r="AT346" s="18">
        <f>AR346+AS346</f>
        <v>95.921349719274602</v>
      </c>
      <c r="AU346" s="18">
        <v>4919.0998453780103</v>
      </c>
      <c r="AV346" s="18"/>
      <c r="AW346" s="18">
        <v>991.29605650897702</v>
      </c>
      <c r="AX346" s="18">
        <f>AW346*solar_capex_adj</f>
        <v>1321.7280753453026</v>
      </c>
      <c r="AY346" s="18">
        <v>484.52923149906798</v>
      </c>
      <c r="AZ346" s="18">
        <f>AY346*wind_capex_adj</f>
        <v>807.54871916511331</v>
      </c>
      <c r="BA346" s="18">
        <v>776.32715902815596</v>
      </c>
      <c r="BB346" s="18">
        <f>BA346*hdgt_capex_adj</f>
        <v>970.40894878519498</v>
      </c>
      <c r="BC346" s="18">
        <v>1712.6080380957601</v>
      </c>
      <c r="BD346" s="18">
        <f>BC346*aero_capex_adj</f>
        <v>2055.1296457149119</v>
      </c>
      <c r="BE346" s="18">
        <v>954.339360246046</v>
      </c>
      <c r="BF346" s="18">
        <f>BE346*bess_capex_adj</f>
        <v>954.339360246046</v>
      </c>
      <c r="BG346" s="1">
        <v>1068331283.75287</v>
      </c>
      <c r="BH346" s="1">
        <v>1768082187.9247999</v>
      </c>
      <c r="BI346" s="1">
        <v>924268296.11466098</v>
      </c>
      <c r="BJ346" s="1">
        <v>4999318232.2076597</v>
      </c>
      <c r="BK346" s="1">
        <f>SUM(BG346:BJ346)/1000000</f>
        <v>8759.9999999999909</v>
      </c>
      <c r="BL346" s="1">
        <v>5.0080950704872599E-3</v>
      </c>
      <c r="BM346" s="3">
        <f>0.815*BJ346/(BK346*1000)</f>
        <v>465.11921909237975</v>
      </c>
      <c r="BN346" s="24">
        <v>1112.51692274728</v>
      </c>
      <c r="BO346" s="1">
        <v>106</v>
      </c>
      <c r="BP346" s="1">
        <v>3040</v>
      </c>
      <c r="BQ346" s="24">
        <v>4611.9232000000002</v>
      </c>
      <c r="BR346" s="1">
        <v>760</v>
      </c>
      <c r="BS346" s="1">
        <v>190</v>
      </c>
      <c r="BT346" s="1">
        <v>0.57098209688839496</v>
      </c>
    </row>
    <row r="347" spans="1:72" s="1" customFormat="1" x14ac:dyDescent="0.25">
      <c r="A347" s="1">
        <v>358</v>
      </c>
      <c r="B347" s="24">
        <v>1030.10826180304</v>
      </c>
      <c r="C347" s="24">
        <v>600.4</v>
      </c>
      <c r="D347" s="1">
        <v>1000</v>
      </c>
      <c r="E347" s="1">
        <v>4000</v>
      </c>
      <c r="F347" s="1">
        <v>2</v>
      </c>
      <c r="G347" s="1">
        <v>11</v>
      </c>
      <c r="H347" s="2">
        <f>SUM(BG347:BI347)/(BK347*1000000)</f>
        <v>0.58503601220029988</v>
      </c>
      <c r="I347" s="3">
        <v>100</v>
      </c>
      <c r="J347" s="18">
        <v>79.044284854278501</v>
      </c>
      <c r="K347" s="18">
        <f>(P347*BG347+U347*BH347+AP347*BI347+AN347*BJ347)/(BK347*(1000000))</f>
        <v>146.47909886078105</v>
      </c>
      <c r="L347" s="18">
        <f>(T347*BG347+Y347*BH347+AT347*BI347+AO347*BJ347)/(BK347*(1000000))</f>
        <v>173.14560979662494</v>
      </c>
      <c r="M347" s="18">
        <f>L347/K347</f>
        <v>1.1820499384774936</v>
      </c>
      <c r="N347" s="18">
        <f>J347*M347</f>
        <v>93.434292048997378</v>
      </c>
      <c r="O347" s="3">
        <v>99.999999998159296</v>
      </c>
      <c r="P347" s="18">
        <v>82.963419712640004</v>
      </c>
      <c r="Q347" s="18">
        <f>P347-S347</f>
        <v>76.758447418448895</v>
      </c>
      <c r="R347" s="18">
        <f>Q347*solar_capex_adj</f>
        <v>102.34459655793185</v>
      </c>
      <c r="S347" s="18">
        <v>6.2049722941911085</v>
      </c>
      <c r="T347" s="18">
        <f>R347+S347</f>
        <v>108.54956885212296</v>
      </c>
      <c r="U347" s="18">
        <v>28.037689906606499</v>
      </c>
      <c r="V347" s="18">
        <f>U347-X347</f>
        <v>23.240906429479399</v>
      </c>
      <c r="W347" s="18">
        <f>V347*wind_capex_adj</f>
        <v>38.734844049132334</v>
      </c>
      <c r="X347" s="18">
        <v>4.7967834771271001</v>
      </c>
      <c r="Y347" s="18">
        <f>W347+X347</f>
        <v>43.531627526259435</v>
      </c>
      <c r="Z347" s="18">
        <v>90.98536858205</v>
      </c>
      <c r="AA347" s="18">
        <f>Z347-AC347-AD347</f>
        <v>38.654195339046595</v>
      </c>
      <c r="AB347" s="18">
        <f>AA347*hdgt_capex_adj</f>
        <v>48.317744173808244</v>
      </c>
      <c r="AC347" s="18">
        <v>15.756530440957405</v>
      </c>
      <c r="AD347" s="18">
        <v>36.574642802046</v>
      </c>
      <c r="AE347" s="18">
        <f>AD347*fuel_adj</f>
        <v>36.574642802046</v>
      </c>
      <c r="AF347" s="18">
        <f>AB347+AC347+AE347</f>
        <v>100.64891741681164</v>
      </c>
      <c r="AG347" s="18">
        <v>679.96036704351297</v>
      </c>
      <c r="AH347" s="18">
        <f>AG347-AJ347-AK347</f>
        <v>579.83049867495708</v>
      </c>
      <c r="AI347" s="18">
        <f>AH347*aero_capex_adj</f>
        <v>695.7965984099485</v>
      </c>
      <c r="AJ347" s="18">
        <v>57.047966557678933</v>
      </c>
      <c r="AK347" s="18">
        <v>43.081901810876957</v>
      </c>
      <c r="AL347" s="18">
        <f>AK347*fuel_adj</f>
        <v>43.081901810876957</v>
      </c>
      <c r="AM347" s="18">
        <f>AI347+AJ347+AL347</f>
        <v>795.92646677850439</v>
      </c>
      <c r="AN347" s="18">
        <f>IF(F347=0, 0, IF(F347=3, Z347, (Z347*F347*384+AG347*G347*32)/(F347*384+G347*32)))</f>
        <v>276.09179666993833</v>
      </c>
      <c r="AO347" s="18">
        <f>IF(F347=0, 0, IF(F347=3, AF347, (AF347*F347*384+AM347*G347*32)/(F347*384+G347*32)))</f>
        <v>319.16471864477222</v>
      </c>
      <c r="AP347" s="18">
        <v>82.138301040215694</v>
      </c>
      <c r="AQ347" s="18">
        <f>AP347-AS347</f>
        <v>67.371834633263404</v>
      </c>
      <c r="AR347" s="18">
        <f>AQ347*bess_capex_adj</f>
        <v>67.371834633263404</v>
      </c>
      <c r="AS347" s="18">
        <v>14.76646640695229</v>
      </c>
      <c r="AT347" s="18">
        <f>AR347+AS347</f>
        <v>82.138301040215694</v>
      </c>
      <c r="AU347" s="18">
        <v>5360.3880915058198</v>
      </c>
      <c r="AV347" s="18"/>
      <c r="AW347" s="18">
        <v>1237.95867346776</v>
      </c>
      <c r="AX347" s="18">
        <f>AW347*solar_capex_adj</f>
        <v>1650.6115646236799</v>
      </c>
      <c r="AY347" s="18">
        <v>721.54589484513303</v>
      </c>
      <c r="AZ347" s="18">
        <f>AY347*wind_capex_adj</f>
        <v>1202.5764914085551</v>
      </c>
      <c r="BA347" s="18">
        <v>1551.19905284729</v>
      </c>
      <c r="BB347" s="18">
        <f>BA347*hdgt_capex_adj</f>
        <v>1938.9988160591124</v>
      </c>
      <c r="BC347" s="18">
        <v>896.23958921989299</v>
      </c>
      <c r="BD347" s="18">
        <f>BC347*aero_capex_adj</f>
        <v>1075.4875070638716</v>
      </c>
      <c r="BE347" s="18">
        <v>953.44488112573595</v>
      </c>
      <c r="BF347" s="18">
        <f>BE347*bess_capex_adj</f>
        <v>953.44488112573595</v>
      </c>
      <c r="BG347" s="1">
        <v>1414496946.85024</v>
      </c>
      <c r="BH347" s="1">
        <v>2635443261.2463999</v>
      </c>
      <c r="BI347" s="1">
        <v>1074975258.68365</v>
      </c>
      <c r="BJ347" s="1">
        <v>3635084533.0584602</v>
      </c>
      <c r="BK347" s="1">
        <f>SUM(BG347:BJ347)/1000000</f>
        <v>8759.9999998387484</v>
      </c>
      <c r="BL347" s="1">
        <v>0.36069116043636201</v>
      </c>
      <c r="BM347" s="3">
        <f>0.815*BJ347/(BK347*1000)</f>
        <v>338.19565005675565</v>
      </c>
      <c r="BN347" s="24">
        <v>1390.6461534341099</v>
      </c>
      <c r="BO347" s="1">
        <v>158</v>
      </c>
      <c r="BP347" s="1">
        <v>3040</v>
      </c>
      <c r="BQ347" s="24">
        <v>4611.9232000000002</v>
      </c>
      <c r="BR347" s="1">
        <v>760</v>
      </c>
      <c r="BS347" s="1">
        <v>190</v>
      </c>
      <c r="BT347" s="1">
        <v>0.66366658058804096</v>
      </c>
    </row>
    <row r="348" spans="1:72" s="1" customFormat="1" hidden="1" x14ac:dyDescent="0.25">
      <c r="A348" s="1">
        <v>1163</v>
      </c>
      <c r="B348" s="22">
        <v>2472.2598283273001</v>
      </c>
      <c r="C348" s="22">
        <v>801.8</v>
      </c>
      <c r="D348" s="11">
        <v>3000</v>
      </c>
      <c r="E348" s="11">
        <v>12000</v>
      </c>
      <c r="F348" s="11">
        <v>0</v>
      </c>
      <c r="G348" s="11">
        <v>0</v>
      </c>
      <c r="H348" s="12">
        <f>SUM(BG348:BI348)/(BK348*1000000)</f>
        <v>1</v>
      </c>
      <c r="I348" s="13">
        <v>85.684931506849296</v>
      </c>
      <c r="J348" s="20">
        <v>76.468086488258194</v>
      </c>
      <c r="K348" s="18">
        <f>(P348*BG348+U348*BH348+AP348*BI348+AN348*BJ348)/(BK348*(1000000))</f>
        <v>76.792411639607749</v>
      </c>
      <c r="L348" s="18">
        <f>(T348*BG348+Y348*BH348+AT348*BI348+AO348*BJ348)/(BK348*(1000000))</f>
        <v>93.841553776957255</v>
      </c>
      <c r="M348" s="18">
        <f>L348/K348</f>
        <v>1.2220159749294284</v>
      </c>
      <c r="N348" s="18">
        <f>J348*M348</f>
        <v>93.445223260936686</v>
      </c>
      <c r="O348" s="13">
        <v>93.027092230529306</v>
      </c>
      <c r="P348" s="20">
        <v>105.732037472901</v>
      </c>
      <c r="Q348" s="20">
        <f>P348-S348</f>
        <v>97.813199481740298</v>
      </c>
      <c r="R348" s="18">
        <f>Q348*solar_capex_adj</f>
        <v>130.41759930898706</v>
      </c>
      <c r="S348" s="20">
        <v>7.9188379911607001</v>
      </c>
      <c r="T348" s="18">
        <f>R348+S348</f>
        <v>138.33643730014776</v>
      </c>
      <c r="U348" s="20">
        <v>28.007105593699301</v>
      </c>
      <c r="V348" s="20">
        <f>U348-X348</f>
        <v>23.2096041458191</v>
      </c>
      <c r="W348" s="18">
        <f>V348*wind_capex_adj</f>
        <v>38.682673576365168</v>
      </c>
      <c r="X348" s="20">
        <v>4.7975014478802009</v>
      </c>
      <c r="Y348" s="18">
        <f>W348+X348</f>
        <v>43.480175024245369</v>
      </c>
      <c r="Z348" s="20">
        <v>0</v>
      </c>
      <c r="AA348" s="20">
        <f>Z348-AC348-AD348</f>
        <v>0</v>
      </c>
      <c r="AB348" s="18">
        <f>AA348*hdgt_capex_adj</f>
        <v>0</v>
      </c>
      <c r="AC348" s="20">
        <v>0</v>
      </c>
      <c r="AD348" s="20">
        <v>0</v>
      </c>
      <c r="AE348" s="18">
        <f>AD348*fuel_adj</f>
        <v>0</v>
      </c>
      <c r="AF348" s="18">
        <f>AB348+AC348+AE348</f>
        <v>0</v>
      </c>
      <c r="AG348" s="20">
        <v>0</v>
      </c>
      <c r="AH348" s="20">
        <f>AG348-AJ348-AK348</f>
        <v>0</v>
      </c>
      <c r="AI348" s="18">
        <f>AH348*aero_capex_adj</f>
        <v>0</v>
      </c>
      <c r="AJ348" s="20">
        <v>0</v>
      </c>
      <c r="AK348" s="20">
        <v>0</v>
      </c>
      <c r="AL348" s="18">
        <f>AK348*fuel_adj</f>
        <v>0</v>
      </c>
      <c r="AM348" s="18">
        <f>AI348+AJ348+AL348</f>
        <v>0</v>
      </c>
      <c r="AN348" s="18">
        <f>IF(F348=0, 0, IF(F348=3, Z348, (Z348*F348*384+AG348*G348*32)/(F348*384+G348*32)))</f>
        <v>0</v>
      </c>
      <c r="AO348" s="18">
        <f>IF(F348=0, 0, IF(F348=3, AF348, (AF348*F348*384+AM348*G348*32)/(F348*384+G348*32)))</f>
        <v>0</v>
      </c>
      <c r="AP348" s="20">
        <v>124.213848781883</v>
      </c>
      <c r="AQ348" s="20">
        <f>AP348-AS348</f>
        <v>101.331291850735</v>
      </c>
      <c r="AR348" s="18">
        <f>AQ348*bess_capex_adj</f>
        <v>101.331291850735</v>
      </c>
      <c r="AS348" s="20">
        <v>22.882556931148002</v>
      </c>
      <c r="AT348" s="18">
        <f>AR348+AS348</f>
        <v>124.213848781883</v>
      </c>
      <c r="AU348" s="20">
        <v>6789.9997010368797</v>
      </c>
      <c r="AV348" s="20"/>
      <c r="AW348" s="20">
        <v>2966.65511317959</v>
      </c>
      <c r="AX348" s="18">
        <f>AW348*solar_capex_adj</f>
        <v>3955.5401509061198</v>
      </c>
      <c r="AY348" s="20">
        <v>962.1416173545</v>
      </c>
      <c r="AZ348" s="18">
        <f>AY348*wind_capex_adj</f>
        <v>1603.5693622575</v>
      </c>
      <c r="BA348" s="20">
        <v>0</v>
      </c>
      <c r="BB348" s="18">
        <f>BA348*hdgt_capex_adj</f>
        <v>0</v>
      </c>
      <c r="BC348" s="20">
        <v>0</v>
      </c>
      <c r="BD348" s="18">
        <f>BC348*aero_capex_adj</f>
        <v>0</v>
      </c>
      <c r="BE348" s="20">
        <v>2861.2029705027899</v>
      </c>
      <c r="BF348" s="18">
        <f>BE348*bess_capex_adj</f>
        <v>2861.2029705027899</v>
      </c>
      <c r="BG348" s="11">
        <v>2591251720.64358</v>
      </c>
      <c r="BH348" s="11">
        <v>3519030702.58885</v>
      </c>
      <c r="BI348" s="11">
        <v>2038890856.1619301</v>
      </c>
      <c r="BJ348" s="11">
        <v>0</v>
      </c>
      <c r="BK348" s="11">
        <f>SUM(BG348:BJ348)/1000000</f>
        <v>8149.1732793943593</v>
      </c>
      <c r="BL348" s="11">
        <v>14.2102078709956</v>
      </c>
      <c r="BM348" s="13">
        <f>0.815*BJ348/(BK348*1000)</f>
        <v>0</v>
      </c>
      <c r="BN348" s="22">
        <v>3337.5507682418602</v>
      </c>
      <c r="BO348" s="11">
        <v>211</v>
      </c>
      <c r="BP348" s="11">
        <v>9120</v>
      </c>
      <c r="BQ348" s="22">
        <v>13835.7696</v>
      </c>
      <c r="BR348" s="11">
        <v>2280</v>
      </c>
      <c r="BS348" s="11">
        <v>570</v>
      </c>
      <c r="BT348" s="11">
        <v>0.42079080390204798</v>
      </c>
    </row>
    <row r="349" spans="1:72" s="1" customFormat="1" x14ac:dyDescent="0.25">
      <c r="A349" s="1">
        <v>256</v>
      </c>
      <c r="B349" s="24">
        <v>618.06495708182604</v>
      </c>
      <c r="C349" s="24">
        <v>201.39999999999901</v>
      </c>
      <c r="D349" s="1">
        <v>1000</v>
      </c>
      <c r="E349" s="1">
        <v>4000</v>
      </c>
      <c r="F349" s="1">
        <v>1</v>
      </c>
      <c r="G349" s="1">
        <v>21</v>
      </c>
      <c r="H349" s="2">
        <f>SUM(BG349:BI349)/(BK349*1000000)</f>
        <v>0.26975164426549153</v>
      </c>
      <c r="I349" s="3">
        <v>100</v>
      </c>
      <c r="J349" s="18">
        <v>84.005959366003097</v>
      </c>
      <c r="K349" s="18">
        <f>(P349*BG349+U349*BH349+AP349*BI349+AN349*BJ349)/(BK349*(1000000))</f>
        <v>87.091697513383551</v>
      </c>
      <c r="L349" s="18">
        <f>(T349*BG349+Y349*BH349+AT349*BI349+AO349*BJ349)/(BK349*(1000000))</f>
        <v>96.931643936197261</v>
      </c>
      <c r="M349" s="18">
        <f>L349/K349</f>
        <v>1.1129837482074751</v>
      </c>
      <c r="N349" s="18">
        <f>J349*M349</f>
        <v>93.497267526938984</v>
      </c>
      <c r="O349" s="3">
        <v>100</v>
      </c>
      <c r="P349" s="18">
        <v>93.732839285996903</v>
      </c>
      <c r="Q349" s="18">
        <f>P349-S349</f>
        <v>86.736641886419093</v>
      </c>
      <c r="R349" s="18">
        <f>Q349*solar_capex_adj</f>
        <v>115.64885584855878</v>
      </c>
      <c r="S349" s="18">
        <v>6.9961973995778095</v>
      </c>
      <c r="T349" s="18">
        <f>R349+S349</f>
        <v>122.64505324813659</v>
      </c>
      <c r="U349" s="18">
        <v>28.088810017033001</v>
      </c>
      <c r="V349" s="18">
        <f>U349-X349</f>
        <v>23.292026539905901</v>
      </c>
      <c r="W349" s="18">
        <f>V349*wind_capex_adj</f>
        <v>38.820044233176503</v>
      </c>
      <c r="X349" s="18">
        <v>4.7967834771271001</v>
      </c>
      <c r="Y349" s="18">
        <f>W349+X349</f>
        <v>43.616827710303603</v>
      </c>
      <c r="Z349" s="18">
        <v>69.952729775244094</v>
      </c>
      <c r="AA349" s="18">
        <f>Z349-AC349-AD349</f>
        <v>22.042383600802502</v>
      </c>
      <c r="AB349" s="18">
        <f>AA349*hdgt_capex_adj</f>
        <v>27.552979501003129</v>
      </c>
      <c r="AC349" s="18">
        <v>13.959799026739496</v>
      </c>
      <c r="AD349" s="18">
        <v>33.950547147702096</v>
      </c>
      <c r="AE349" s="18">
        <f>AD349*fuel_adj</f>
        <v>33.950547147702096</v>
      </c>
      <c r="AF349" s="18">
        <f>AB349+AC349+AE349</f>
        <v>75.463325675444722</v>
      </c>
      <c r="AG349" s="18">
        <v>102.207979803073</v>
      </c>
      <c r="AH349" s="18">
        <f>AG349-AJ349-AK349</f>
        <v>46.420179555884097</v>
      </c>
      <c r="AI349" s="18">
        <f>AH349*aero_capex_adj</f>
        <v>55.704215467060912</v>
      </c>
      <c r="AJ349" s="18">
        <v>15.440623575881006</v>
      </c>
      <c r="AK349" s="18">
        <v>40.347176671307899</v>
      </c>
      <c r="AL349" s="18">
        <f>AK349*fuel_adj</f>
        <v>40.347176671307899</v>
      </c>
      <c r="AM349" s="18">
        <f>AI349+AJ349+AL349</f>
        <v>111.49201571424982</v>
      </c>
      <c r="AN349" s="18">
        <f>IF(F349=0, 0, IF(F349=3, Z349, (Z349*F349*384+AG349*G349*32)/(F349*384+G349*32)))</f>
        <v>90.478797974771581</v>
      </c>
      <c r="AO349" s="18">
        <f>IF(F349=0, 0, IF(F349=3, AF349, (AF349*F349*384+AM349*G349*32)/(F349*384+G349*32)))</f>
        <v>98.390673881957071</v>
      </c>
      <c r="AP349" s="18">
        <v>122.326093343306</v>
      </c>
      <c r="AQ349" s="18">
        <f>AP349-AS349</f>
        <v>100.370128712333</v>
      </c>
      <c r="AR349" s="18">
        <f>AQ349*bess_capex_adj</f>
        <v>100.370128712333</v>
      </c>
      <c r="AS349" s="18">
        <v>21.955964630973</v>
      </c>
      <c r="AT349" s="18">
        <f>AR349+AS349</f>
        <v>122.326093343306</v>
      </c>
      <c r="AU349" s="18">
        <v>4434.5928210345701</v>
      </c>
      <c r="AV349" s="18"/>
      <c r="AW349" s="18">
        <v>744.40899364776703</v>
      </c>
      <c r="AX349" s="18">
        <f>AW349*solar_capex_adj</f>
        <v>992.5453248636893</v>
      </c>
      <c r="AY349" s="18">
        <v>242.56992667651201</v>
      </c>
      <c r="AZ349" s="18">
        <f>AY349*wind_capex_adj</f>
        <v>404.28321112752002</v>
      </c>
      <c r="BA349" s="18">
        <v>777.30551554063197</v>
      </c>
      <c r="BB349" s="18">
        <f>BA349*hdgt_capex_adj</f>
        <v>971.63189442578994</v>
      </c>
      <c r="BC349" s="18">
        <v>1714.76633077933</v>
      </c>
      <c r="BD349" s="18">
        <f>BC349*aero_capex_adj</f>
        <v>2057.719596935196</v>
      </c>
      <c r="BE349" s="18">
        <v>955.54205439032603</v>
      </c>
      <c r="BF349" s="18">
        <f>BE349*bess_capex_adj</f>
        <v>955.54205439032603</v>
      </c>
      <c r="BG349" s="1">
        <v>756028156.30603397</v>
      </c>
      <c r="BH349" s="1">
        <v>884041093.96239996</v>
      </c>
      <c r="BI349" s="1">
        <v>722955153.49726999</v>
      </c>
      <c r="BJ349" s="1">
        <v>6396975596.2342901</v>
      </c>
      <c r="BK349" s="1">
        <f>SUM(BG349:BJ349)/1000000</f>
        <v>8759.9999999999945</v>
      </c>
      <c r="BL349" s="1">
        <v>6.1645260180099998E-18</v>
      </c>
      <c r="BM349" s="3">
        <f>0.815*BJ349/(BK349*1000)</f>
        <v>595.15240992362442</v>
      </c>
      <c r="BN349" s="24">
        <v>834.38769206046595</v>
      </c>
      <c r="BO349" s="1">
        <v>53</v>
      </c>
      <c r="BP349" s="1">
        <v>3040</v>
      </c>
      <c r="BQ349" s="24">
        <v>4611.9232000000002</v>
      </c>
      <c r="BR349" s="1">
        <v>760</v>
      </c>
      <c r="BS349" s="1">
        <v>190</v>
      </c>
      <c r="BT349" s="1">
        <v>0.44643106774616997</v>
      </c>
    </row>
    <row r="350" spans="1:72" s="1" customFormat="1" x14ac:dyDescent="0.25">
      <c r="A350" s="1">
        <v>180</v>
      </c>
      <c r="B350" s="24">
        <v>206.02165236060799</v>
      </c>
      <c r="C350" s="24">
        <v>1603.6</v>
      </c>
      <c r="D350" s="1">
        <v>1000</v>
      </c>
      <c r="E350" s="1">
        <v>4000</v>
      </c>
      <c r="F350" s="1">
        <v>1</v>
      </c>
      <c r="G350" s="1">
        <v>23</v>
      </c>
      <c r="H350" s="2">
        <f>SUM(BG350:BI350)/(BK350*1000000)</f>
        <v>0.81016968950150958</v>
      </c>
      <c r="I350" s="3">
        <v>100</v>
      </c>
      <c r="J350" s="18">
        <v>75.612163035574</v>
      </c>
      <c r="K350" s="18">
        <f>(P350*BG350+U350*BH350+AP350*BI350+AN350*BJ350)/(BK350*(1000000))</f>
        <v>93.288351322035808</v>
      </c>
      <c r="L350" s="18">
        <f>(T350*BG350+Y350*BH350+AT350*BI350+AO350*BJ350)/(BK350*(1000000))</f>
        <v>115.37139916215683</v>
      </c>
      <c r="M350" s="18">
        <f>L350/K350</f>
        <v>1.2367181703521515</v>
      </c>
      <c r="N350" s="18">
        <f>J350*M350</f>
        <v>93.510935925723658</v>
      </c>
      <c r="O350" s="3">
        <v>100</v>
      </c>
      <c r="P350" s="18">
        <v>70.994269096627093</v>
      </c>
      <c r="Q350" s="18">
        <f>P350-S350</f>
        <v>65.680847668882095</v>
      </c>
      <c r="R350" s="18">
        <f>Q350*solar_capex_adj</f>
        <v>87.57446355850945</v>
      </c>
      <c r="S350" s="18">
        <v>5.3134214277449985</v>
      </c>
      <c r="T350" s="18">
        <f>R350+S350</f>
        <v>92.887884986254448</v>
      </c>
      <c r="U350" s="18">
        <v>33.879929777900401</v>
      </c>
      <c r="V350" s="18">
        <f>U350-X350</f>
        <v>28.080074492622501</v>
      </c>
      <c r="W350" s="18">
        <f>V350*wind_capex_adj</f>
        <v>46.800124154370835</v>
      </c>
      <c r="X350" s="18">
        <v>5.7998552852779</v>
      </c>
      <c r="Y350" s="18">
        <f>W350+X350</f>
        <v>52.599979439648735</v>
      </c>
      <c r="Z350" s="18">
        <v>125.727562657048</v>
      </c>
      <c r="AA350" s="18">
        <f>Z350-AC350-AD350</f>
        <v>60.173116769362395</v>
      </c>
      <c r="AB350" s="18">
        <f>AA350*hdgt_capex_adj</f>
        <v>75.216395961703</v>
      </c>
      <c r="AC350" s="18">
        <v>20.698522773308</v>
      </c>
      <c r="AD350" s="18">
        <v>44.855923114377603</v>
      </c>
      <c r="AE350" s="18">
        <f>AD350*fuel_adj</f>
        <v>44.855923114377603</v>
      </c>
      <c r="AF350" s="18">
        <f>AB350+AC350+AE350</f>
        <v>140.7708418493886</v>
      </c>
      <c r="AG350" s="18">
        <v>404.28067685771299</v>
      </c>
      <c r="AH350" s="18">
        <f>AG350-AJ350-AK350</f>
        <v>313.96375595119702</v>
      </c>
      <c r="AI350" s="18">
        <f>AH350*aero_capex_adj</f>
        <v>376.75650714143643</v>
      </c>
      <c r="AJ350" s="18">
        <v>39.283080118278974</v>
      </c>
      <c r="AK350" s="18">
        <v>51.033840788237001</v>
      </c>
      <c r="AL350" s="18">
        <f>AK350*fuel_adj</f>
        <v>51.033840788237001</v>
      </c>
      <c r="AM350" s="18">
        <f>AI350+AJ350+AL350</f>
        <v>467.0734280479524</v>
      </c>
      <c r="AN350" s="18">
        <f>IF(F350=0, 0, IF(F350=3, Z350, (Z350*F350*384+AG350*G350*32)/(F350*384+G350*32)))</f>
        <v>308.77675198891353</v>
      </c>
      <c r="AO350" s="18">
        <f>IF(F350=0, 0, IF(F350=3, AF350, (AF350*F350*384+AM350*G350*32)/(F350*384+G350*32)))</f>
        <v>355.19825563701625</v>
      </c>
      <c r="AP350" s="18">
        <v>87.9017423126447</v>
      </c>
      <c r="AQ350" s="18">
        <f>AP350-AS350</f>
        <v>71.621202930067994</v>
      </c>
      <c r="AR350" s="18">
        <f>AQ350*bess_capex_adj</f>
        <v>71.621202930067994</v>
      </c>
      <c r="AS350" s="18">
        <v>16.280539382576706</v>
      </c>
      <c r="AT350" s="18">
        <f>AR350+AS350</f>
        <v>87.9017423126447</v>
      </c>
      <c r="AU350" s="18">
        <v>5773.4783109925402</v>
      </c>
      <c r="AV350" s="18"/>
      <c r="AW350" s="18">
        <v>247.40831632973399</v>
      </c>
      <c r="AX350" s="18">
        <f>AW350*solar_capex_adj</f>
        <v>329.87775510631195</v>
      </c>
      <c r="AY350" s="18">
        <v>1925.7392197395</v>
      </c>
      <c r="AZ350" s="18">
        <f>AY350*wind_capex_adj</f>
        <v>3209.5653662324999</v>
      </c>
      <c r="BA350" s="18">
        <v>775.02495475512899</v>
      </c>
      <c r="BB350" s="18">
        <f>BA350*hdgt_capex_adj</f>
        <v>968.78119344391121</v>
      </c>
      <c r="BC350" s="18">
        <v>1872.5672602785</v>
      </c>
      <c r="BD350" s="18">
        <f>BC350*aero_capex_adj</f>
        <v>2247.0807123342001</v>
      </c>
      <c r="BE350" s="18">
        <v>952.73855988967796</v>
      </c>
      <c r="BF350" s="18">
        <f>BE350*bess_capex_adj</f>
        <v>952.73855988967796</v>
      </c>
      <c r="BG350" s="1">
        <v>332143616.318479</v>
      </c>
      <c r="BH350" s="1">
        <v>5821604722.8336</v>
      </c>
      <c r="BI350" s="1">
        <v>943338216.12626803</v>
      </c>
      <c r="BJ350" s="1">
        <v>1662913537.59741</v>
      </c>
      <c r="BK350" s="1">
        <f>SUM(BG350:BJ350)/1000000</f>
        <v>8760.0000928757563</v>
      </c>
      <c r="BL350" s="1">
        <v>8.0549170101421392</v>
      </c>
      <c r="BM350" s="3">
        <f>0.815*BJ350/(BK350*1000)</f>
        <v>154.7117030562697</v>
      </c>
      <c r="BN350" s="24">
        <v>278.12923068682198</v>
      </c>
      <c r="BO350" s="1">
        <v>422</v>
      </c>
      <c r="BP350" s="1">
        <v>3040</v>
      </c>
      <c r="BQ350" s="24">
        <v>4611.9232000000002</v>
      </c>
      <c r="BR350" s="1">
        <v>760</v>
      </c>
      <c r="BS350" s="1">
        <v>190</v>
      </c>
      <c r="BT350" s="1">
        <v>0.58395231258251201</v>
      </c>
    </row>
    <row r="351" spans="1:72" s="1" customFormat="1" x14ac:dyDescent="0.25">
      <c r="A351" s="1">
        <v>141</v>
      </c>
      <c r="B351" s="24">
        <v>824.08660944243502</v>
      </c>
      <c r="C351" s="24">
        <v>1003.19999999999</v>
      </c>
      <c r="D351" s="1">
        <v>1000</v>
      </c>
      <c r="E351" s="1">
        <v>4000</v>
      </c>
      <c r="F351" s="1">
        <v>1</v>
      </c>
      <c r="G351" s="1">
        <v>23</v>
      </c>
      <c r="H351" s="2">
        <f>SUM(BG351:BI351)/(BK351*1000000)</f>
        <v>0.74450974281183202</v>
      </c>
      <c r="I351" s="3">
        <v>100</v>
      </c>
      <c r="J351" s="18">
        <v>77.652228576753402</v>
      </c>
      <c r="K351" s="18">
        <f>(P351*BG351+U351*BH351+AP351*BI351+AN351*BJ351)/(BK351*(1000000))</f>
        <v>110.88293653724357</v>
      </c>
      <c r="L351" s="18">
        <f>(T351*BG351+Y351*BH351+AT351*BI351+AO351*BJ351)/(BK351*(1000000))</f>
        <v>133.5632487649583</v>
      </c>
      <c r="M351" s="18">
        <f>L351/K351</f>
        <v>1.2045428533550502</v>
      </c>
      <c r="N351" s="18">
        <f>J351*M351</f>
        <v>93.535436979221103</v>
      </c>
      <c r="O351" s="3">
        <v>100</v>
      </c>
      <c r="P351" s="18">
        <v>74.533897282549404</v>
      </c>
      <c r="Q351" s="18">
        <f>P351-S351</f>
        <v>68.955380382873102</v>
      </c>
      <c r="R351" s="18">
        <f>Q351*solar_capex_adj</f>
        <v>91.940507177164136</v>
      </c>
      <c r="S351" s="18">
        <v>5.5785168996763019</v>
      </c>
      <c r="T351" s="18">
        <f>R351+S351</f>
        <v>97.519024076840438</v>
      </c>
      <c r="U351" s="18">
        <v>28.019666392241302</v>
      </c>
      <c r="V351" s="18">
        <f>U351-X351</f>
        <v>23.222882915114202</v>
      </c>
      <c r="W351" s="18">
        <f>V351*wind_capex_adj</f>
        <v>38.704804858523673</v>
      </c>
      <c r="X351" s="18">
        <v>4.7967834771271001</v>
      </c>
      <c r="Y351" s="18">
        <f>W351+X351</f>
        <v>43.501588335650773</v>
      </c>
      <c r="Z351" s="18">
        <v>96.255669296080896</v>
      </c>
      <c r="AA351" s="18">
        <f>Z351-AC351-AD351</f>
        <v>39.128126636288101</v>
      </c>
      <c r="AB351" s="18">
        <f>AA351*hdgt_capex_adj</f>
        <v>48.910158295360127</v>
      </c>
      <c r="AC351" s="18">
        <v>17.0110659804687</v>
      </c>
      <c r="AD351" s="18">
        <v>40.116476679324094</v>
      </c>
      <c r="AE351" s="18">
        <f>AD351*fuel_adj</f>
        <v>40.116476679324094</v>
      </c>
      <c r="AF351" s="18">
        <f>AB351+AC351+AE351</f>
        <v>106.03770095515291</v>
      </c>
      <c r="AG351" s="18">
        <v>404.112881037899</v>
      </c>
      <c r="AH351" s="18">
        <f>AG351-AJ351-AK351</f>
        <v>320.14844485981598</v>
      </c>
      <c r="AI351" s="18">
        <f>AH351*aero_capex_adj</f>
        <v>384.17813383177918</v>
      </c>
      <c r="AJ351" s="18">
        <v>38.14449510545802</v>
      </c>
      <c r="AK351" s="18">
        <v>45.819941072624999</v>
      </c>
      <c r="AL351" s="18">
        <f>AK351*fuel_adj</f>
        <v>45.819941072624999</v>
      </c>
      <c r="AM351" s="18">
        <f>AI351+AJ351+AL351</f>
        <v>468.1425700098622</v>
      </c>
      <c r="AN351" s="18">
        <f>IF(F351=0, 0, IF(F351=3, Z351, (Z351*F351*384+AG351*G351*32)/(F351*384+G351*32)))</f>
        <v>298.56183701213286</v>
      </c>
      <c r="AO351" s="18">
        <f>IF(F351=0, 0, IF(F351=3, AF351, (AF351*F351*384+AM351*G351*32)/(F351*384+G351*32)))</f>
        <v>343.99232919110472</v>
      </c>
      <c r="AP351" s="18">
        <v>99.814675883535898</v>
      </c>
      <c r="AQ351" s="18">
        <f>AP351-AS351</f>
        <v>81.812469568313901</v>
      </c>
      <c r="AR351" s="18">
        <f>AQ351*bess_capex_adj</f>
        <v>81.812469568313901</v>
      </c>
      <c r="AS351" s="18">
        <v>18.002206315221997</v>
      </c>
      <c r="AT351" s="18">
        <f>AR351+AS351</f>
        <v>99.814675883535898</v>
      </c>
      <c r="AU351" s="18">
        <v>5794.4906770766902</v>
      </c>
      <c r="AV351" s="18"/>
      <c r="AW351" s="18">
        <v>989.59890105580098</v>
      </c>
      <c r="AX351" s="18">
        <f>AW351*solar_capex_adj</f>
        <v>1319.4652014077346</v>
      </c>
      <c r="AY351" s="18">
        <v>1204.6860198479201</v>
      </c>
      <c r="AZ351" s="18">
        <f>AY351*wind_capex_adj</f>
        <v>2007.8100330798668</v>
      </c>
      <c r="BA351" s="18">
        <v>774.99804260250096</v>
      </c>
      <c r="BB351" s="18">
        <f>BA351*hdgt_capex_adj</f>
        <v>968.74755325312617</v>
      </c>
      <c r="BC351" s="18">
        <v>1872.5022368033101</v>
      </c>
      <c r="BD351" s="18">
        <f>BC351*aero_capex_adj</f>
        <v>2247.0026841639719</v>
      </c>
      <c r="BE351" s="18">
        <v>952.70547676715205</v>
      </c>
      <c r="BF351" s="18">
        <f>BE351*bess_capex_adj</f>
        <v>952.70547676715205</v>
      </c>
      <c r="BG351" s="1">
        <v>1254148235.30918</v>
      </c>
      <c r="BH351" s="1">
        <v>4403525449.1711998</v>
      </c>
      <c r="BI351" s="1">
        <v>864231662.55126297</v>
      </c>
      <c r="BJ351" s="1">
        <v>2238094652.9683499</v>
      </c>
      <c r="BK351" s="1">
        <f>SUM(BG351:BJ351)/1000000</f>
        <v>8759.9999999999927</v>
      </c>
      <c r="BL351" s="1">
        <v>1.2640714443256</v>
      </c>
      <c r="BM351" s="3">
        <f>0.815*BJ351/(BK351*1000)</f>
        <v>208.22455960835694</v>
      </c>
      <c r="BN351" s="24">
        <v>1112.51692274728</v>
      </c>
      <c r="BO351" s="1">
        <v>264</v>
      </c>
      <c r="BP351" s="1">
        <v>3040</v>
      </c>
      <c r="BQ351" s="24">
        <v>4611.9232000000002</v>
      </c>
      <c r="BR351" s="1">
        <v>760</v>
      </c>
      <c r="BS351" s="1">
        <v>190</v>
      </c>
      <c r="BT351" s="1">
        <v>0.53450942929354295</v>
      </c>
    </row>
    <row r="352" spans="1:72" s="1" customFormat="1" hidden="1" x14ac:dyDescent="0.25">
      <c r="A352" s="1">
        <v>657</v>
      </c>
      <c r="B352" s="25">
        <v>3090.3247854091301</v>
      </c>
      <c r="C352" s="25">
        <v>402.79999999999899</v>
      </c>
      <c r="D352" s="8">
        <v>2000</v>
      </c>
      <c r="E352" s="8">
        <v>8000</v>
      </c>
      <c r="F352" s="8">
        <v>0</v>
      </c>
      <c r="G352" s="8">
        <v>0</v>
      </c>
      <c r="H352" s="9">
        <f>SUM(BG352:BI352)/(BK352*1000000)</f>
        <v>1</v>
      </c>
      <c r="I352" s="10">
        <v>74.988584474885798</v>
      </c>
      <c r="J352" s="19">
        <v>75.674357372839694</v>
      </c>
      <c r="K352" s="18">
        <f>(P352*BG352+U352*BH352+AP352*BI352+AN352*BJ352)/(BK352*(1000000))</f>
        <v>75.667986653108329</v>
      </c>
      <c r="L352" s="18">
        <f>(T352*BG352+Y352*BH352+AT352*BI352+AO352*BJ352)/(BK352*(1000000))</f>
        <v>93.557581820046522</v>
      </c>
      <c r="M352" s="18">
        <f>L352/K352</f>
        <v>1.2364222435169459</v>
      </c>
      <c r="N352" s="18">
        <f>J352*M352</f>
        <v>93.565458719629589</v>
      </c>
      <c r="O352" s="10">
        <v>84.870965368428699</v>
      </c>
      <c r="P352" s="19">
        <v>107.20273391121</v>
      </c>
      <c r="Q352" s="19">
        <f>P352-S352</f>
        <v>99.178525459553896</v>
      </c>
      <c r="R352" s="18">
        <f>Q352*solar_capex_adj</f>
        <v>132.23803394607185</v>
      </c>
      <c r="S352" s="19">
        <v>8.0242084516561079</v>
      </c>
      <c r="T352" s="18">
        <f>R352+S352</f>
        <v>140.26224239772796</v>
      </c>
      <c r="U352" s="19">
        <v>28.017850502607299</v>
      </c>
      <c r="V352" s="19">
        <f>U352-X352</f>
        <v>23.221067025480199</v>
      </c>
      <c r="W352" s="18">
        <f>V352*wind_capex_adj</f>
        <v>38.70177837580033</v>
      </c>
      <c r="X352" s="19">
        <v>4.7967834771271001</v>
      </c>
      <c r="Y352" s="18">
        <f>W352+X352</f>
        <v>43.49856185292743</v>
      </c>
      <c r="Z352" s="19">
        <v>0</v>
      </c>
      <c r="AA352" s="19">
        <f>Z352-AC352-AD352</f>
        <v>0</v>
      </c>
      <c r="AB352" s="18">
        <f>AA352*hdgt_capex_adj</f>
        <v>0</v>
      </c>
      <c r="AC352" s="19">
        <v>0</v>
      </c>
      <c r="AD352" s="19">
        <v>0</v>
      </c>
      <c r="AE352" s="18">
        <f>AD352*fuel_adj</f>
        <v>0</v>
      </c>
      <c r="AF352" s="18">
        <f>AB352+AC352+AE352</f>
        <v>0</v>
      </c>
      <c r="AG352" s="19">
        <v>0</v>
      </c>
      <c r="AH352" s="19">
        <f>AG352-AJ352-AK352</f>
        <v>0</v>
      </c>
      <c r="AI352" s="18">
        <f>AH352*aero_capex_adj</f>
        <v>0</v>
      </c>
      <c r="AJ352" s="19">
        <v>0</v>
      </c>
      <c r="AK352" s="19">
        <v>0</v>
      </c>
      <c r="AL352" s="18">
        <f>AK352*fuel_adj</f>
        <v>0</v>
      </c>
      <c r="AM352" s="18">
        <f>AI352+AJ352+AL352</f>
        <v>0</v>
      </c>
      <c r="AN352" s="18">
        <f>IF(F352=0, 0, IF(F352=3, Z352, (Z352*F352*384+AG352*G352*32)/(F352*384+G352*32)))</f>
        <v>0</v>
      </c>
      <c r="AO352" s="18">
        <f>IF(F352=0, 0, IF(F352=3, AF352, (AF352*F352*384+AM352*G352*32)/(F352*384+G352*32)))</f>
        <v>0</v>
      </c>
      <c r="AP352" s="19">
        <v>68.987038017078206</v>
      </c>
      <c r="AQ352" s="19">
        <f>AP352-AS352</f>
        <v>56.174474856159001</v>
      </c>
      <c r="AR352" s="18">
        <f>AQ352*bess_capex_adj</f>
        <v>56.174474856159001</v>
      </c>
      <c r="AS352" s="19">
        <v>12.812563160919204</v>
      </c>
      <c r="AT352" s="18">
        <f>AR352+AS352</f>
        <v>68.987038017078206</v>
      </c>
      <c r="AU352" s="19">
        <v>6101.0209218822101</v>
      </c>
      <c r="AV352" s="19"/>
      <c r="AW352" s="19">
        <v>3710.7057014230199</v>
      </c>
      <c r="AX352" s="18">
        <f>AW352*solar_capex_adj</f>
        <v>4947.6076018973599</v>
      </c>
      <c r="AY352" s="19">
        <v>483.66186738372602</v>
      </c>
      <c r="AZ352" s="18">
        <f>AY352*wind_capex_adj</f>
        <v>806.10311230621005</v>
      </c>
      <c r="BA352" s="19">
        <v>0</v>
      </c>
      <c r="BB352" s="18">
        <f>BA352*hdgt_capex_adj</f>
        <v>0</v>
      </c>
      <c r="BC352" s="19">
        <v>0</v>
      </c>
      <c r="BD352" s="18">
        <f>BC352*aero_capex_adj</f>
        <v>0</v>
      </c>
      <c r="BE352" s="19">
        <v>1906.65335307546</v>
      </c>
      <c r="BF352" s="18">
        <f>BE352*bess_capex_adj</f>
        <v>1906.65335307546</v>
      </c>
      <c r="BG352" s="8">
        <v>3195224206.3080101</v>
      </c>
      <c r="BH352" s="8">
        <v>1768082187.9247999</v>
      </c>
      <c r="BI352" s="8">
        <v>2471390172.0415401</v>
      </c>
      <c r="BJ352" s="8">
        <v>0</v>
      </c>
      <c r="BK352" s="8">
        <f>SUM(BG352:BJ352)/1000000</f>
        <v>7434.6965662743505</v>
      </c>
      <c r="BL352" s="8">
        <v>19.773219194025401</v>
      </c>
      <c r="BM352" s="10">
        <f>0.815*BJ352/(BK352*1000)</f>
        <v>0</v>
      </c>
      <c r="BN352" s="25">
        <v>4171.93846030233</v>
      </c>
      <c r="BO352" s="8">
        <v>106</v>
      </c>
      <c r="BP352" s="8">
        <v>6080</v>
      </c>
      <c r="BQ352" s="25">
        <v>9223.8464000000004</v>
      </c>
      <c r="BR352" s="8">
        <v>1520</v>
      </c>
      <c r="BS352" s="8">
        <v>380</v>
      </c>
      <c r="BT352" s="8">
        <v>0.76270020270453098</v>
      </c>
    </row>
    <row r="353" spans="1:72" s="1" customFormat="1" hidden="1" x14ac:dyDescent="0.25">
      <c r="A353" s="1">
        <v>667</v>
      </c>
      <c r="B353" s="25">
        <v>1442.15156652426</v>
      </c>
      <c r="C353" s="25">
        <v>201.39999999999901</v>
      </c>
      <c r="D353" s="8">
        <v>2000</v>
      </c>
      <c r="E353" s="8">
        <v>8000</v>
      </c>
      <c r="F353" s="8">
        <v>0</v>
      </c>
      <c r="G353" s="8">
        <v>0</v>
      </c>
      <c r="H353" s="9">
        <f>SUM(BG353:BI353)/(BK353*1000000)</f>
        <v>1</v>
      </c>
      <c r="I353" s="10">
        <v>32.614155251141497</v>
      </c>
      <c r="J353" s="19">
        <v>79.847594912860899</v>
      </c>
      <c r="K353" s="18">
        <f>(P353*BG353+U353*BH353+AP353*BI353+AN353*BJ353)/(BK353*(1000000))</f>
        <v>84.081860684202709</v>
      </c>
      <c r="L353" s="18">
        <f>(T353*BG353+Y353*BH353+AT353*BI353+AO353*BJ353)/(BK353*(1000000))</f>
        <v>98.541542022851544</v>
      </c>
      <c r="M353" s="18">
        <f>L353/K353</f>
        <v>1.1719714718607019</v>
      </c>
      <c r="N353" s="18">
        <f>J353*M353</f>
        <v>93.579103334562689</v>
      </c>
      <c r="O353" s="10">
        <v>50.3225041422548</v>
      </c>
      <c r="P353" s="19">
        <v>56.514352627292901</v>
      </c>
      <c r="Q353" s="19">
        <f>P353-S353</f>
        <v>52.307210847866699</v>
      </c>
      <c r="R353" s="18">
        <f>Q353*solar_capex_adj</f>
        <v>69.742947797155594</v>
      </c>
      <c r="S353" s="19">
        <v>4.2071417794262018</v>
      </c>
      <c r="T353" s="18">
        <f>R353+S353</f>
        <v>73.950089576581803</v>
      </c>
      <c r="U353" s="19">
        <v>28.155078650273399</v>
      </c>
      <c r="V353" s="19">
        <f>U353-X353</f>
        <v>23.358295173146299</v>
      </c>
      <c r="W353" s="18">
        <f>V353*wind_capex_adj</f>
        <v>38.930491955243831</v>
      </c>
      <c r="X353" s="19">
        <v>4.7967834771271001</v>
      </c>
      <c r="Y353" s="18">
        <f>W353+X353</f>
        <v>43.727275432370931</v>
      </c>
      <c r="Z353" s="19">
        <v>0</v>
      </c>
      <c r="AA353" s="19">
        <f>Z353-AC353-AD353</f>
        <v>0</v>
      </c>
      <c r="AB353" s="18">
        <f>AA353*hdgt_capex_adj</f>
        <v>0</v>
      </c>
      <c r="AC353" s="19">
        <v>0</v>
      </c>
      <c r="AD353" s="19">
        <v>0</v>
      </c>
      <c r="AE353" s="18">
        <f>AD353*fuel_adj</f>
        <v>0</v>
      </c>
      <c r="AF353" s="18">
        <f>AB353+AC353+AE353</f>
        <v>0</v>
      </c>
      <c r="AG353" s="19">
        <v>0</v>
      </c>
      <c r="AH353" s="19">
        <f>AG353-AJ353-AK353</f>
        <v>0</v>
      </c>
      <c r="AI353" s="18">
        <f>AH353*aero_capex_adj</f>
        <v>0</v>
      </c>
      <c r="AJ353" s="19">
        <v>0</v>
      </c>
      <c r="AK353" s="19">
        <v>0</v>
      </c>
      <c r="AL353" s="18">
        <f>AK353*fuel_adj</f>
        <v>0</v>
      </c>
      <c r="AM353" s="18">
        <f>AI353+AJ353+AL353</f>
        <v>0</v>
      </c>
      <c r="AN353" s="18">
        <f>IF(F353=0, 0, IF(F353=3, Z353, (Z353*F353*384+AG353*G353*32)/(F353*384+G353*32)))</f>
        <v>0</v>
      </c>
      <c r="AO353" s="18">
        <f>IF(F353=0, 0, IF(F353=3, AF353, (AF353*F353*384+AM353*G353*32)/(F353*384+G353*32)))</f>
        <v>0</v>
      </c>
      <c r="AP353" s="19">
        <v>279.322154503565</v>
      </c>
      <c r="AQ353" s="19">
        <f>AP353-AS353</f>
        <v>224.98940961414399</v>
      </c>
      <c r="AR353" s="18">
        <f>AQ353*bess_capex_adj</f>
        <v>224.98940961414399</v>
      </c>
      <c r="AS353" s="19">
        <v>54.332744889421008</v>
      </c>
      <c r="AT353" s="18">
        <f>AR353+AS353</f>
        <v>279.322154503565</v>
      </c>
      <c r="AU353" s="19">
        <v>3903.0772192265699</v>
      </c>
      <c r="AV353" s="19"/>
      <c r="AW353" s="19">
        <v>1741.8961636742799</v>
      </c>
      <c r="AX353" s="18">
        <f>AW353*solar_capex_adj</f>
        <v>2322.5282182323731</v>
      </c>
      <c r="AY353" s="19">
        <v>243.26006746261001</v>
      </c>
      <c r="AZ353" s="18">
        <f>AY353*wind_capex_adj</f>
        <v>405.43344577101669</v>
      </c>
      <c r="BA353" s="19">
        <v>0</v>
      </c>
      <c r="BB353" s="18">
        <f>BA353*hdgt_capex_adj</f>
        <v>0</v>
      </c>
      <c r="BC353" s="19">
        <v>0</v>
      </c>
      <c r="BD353" s="18">
        <f>BC353*aero_capex_adj</f>
        <v>0</v>
      </c>
      <c r="BE353" s="19">
        <v>1917.9209880896799</v>
      </c>
      <c r="BF353" s="18">
        <f>BE353*bess_capex_adj</f>
        <v>1917.9209880896799</v>
      </c>
      <c r="BG353" s="8">
        <v>2866265316.7084498</v>
      </c>
      <c r="BH353" s="8">
        <v>884041093.96239996</v>
      </c>
      <c r="BI353" s="8">
        <v>657944952.19067097</v>
      </c>
      <c r="BJ353" s="8">
        <v>0</v>
      </c>
      <c r="BK353" s="8">
        <f>SUM(BG353:BJ353)/1000000</f>
        <v>4408.2513628615206</v>
      </c>
      <c r="BL353" s="8">
        <v>0.22995519736372899</v>
      </c>
      <c r="BM353" s="10">
        <f>0.815*BJ353/(BK353*1000)</f>
        <v>0</v>
      </c>
      <c r="BN353" s="25">
        <v>1946.90461480775</v>
      </c>
      <c r="BO353" s="8">
        <v>53</v>
      </c>
      <c r="BP353" s="8">
        <v>6080</v>
      </c>
      <c r="BQ353" s="25">
        <v>9223.8464000000004</v>
      </c>
      <c r="BR353" s="8">
        <v>1520</v>
      </c>
      <c r="BS353" s="8">
        <v>380</v>
      </c>
      <c r="BT353" s="8">
        <v>0.202728908336647</v>
      </c>
    </row>
    <row r="354" spans="1:72" s="1" customFormat="1" x14ac:dyDescent="0.25">
      <c r="A354" s="1">
        <v>525</v>
      </c>
      <c r="B354" s="24">
        <v>206.02165236060799</v>
      </c>
      <c r="C354" s="24">
        <v>201.39999999999901</v>
      </c>
      <c r="D354" s="1">
        <v>1000</v>
      </c>
      <c r="E354" s="1">
        <v>4000</v>
      </c>
      <c r="F354" s="1">
        <v>3</v>
      </c>
      <c r="G354" s="1">
        <v>4</v>
      </c>
      <c r="H354" s="2">
        <f>SUM(BG354:BI354)/(BK354*1000000)</f>
        <v>0.16163303030815776</v>
      </c>
      <c r="I354" s="3">
        <v>100</v>
      </c>
      <c r="J354" s="18">
        <v>84.825482691398804</v>
      </c>
      <c r="K354" s="18">
        <f>(P354*BG354+U354*BH354+AP354*BI354+AN354*BJ354)/(BK354*(1000000))</f>
        <v>81.943945649774321</v>
      </c>
      <c r="L354" s="18">
        <f>(T354*BG354+Y354*BH354+AT354*BI354+AO354*BJ354)/(BK354*(1000000))</f>
        <v>90.420888752313985</v>
      </c>
      <c r="M354" s="18">
        <f>L354/K354</f>
        <v>1.1034480709382708</v>
      </c>
      <c r="N354" s="18">
        <f>J354*M354</f>
        <v>93.600515242231694</v>
      </c>
      <c r="O354" s="3">
        <v>99.999999993800202</v>
      </c>
      <c r="P354" s="18">
        <v>78.589985858320901</v>
      </c>
      <c r="Q354" s="18">
        <f>P354-S354</f>
        <v>72.729613561833801</v>
      </c>
      <c r="R354" s="18">
        <f>Q354*solar_capex_adj</f>
        <v>96.972818082445059</v>
      </c>
      <c r="S354" s="18">
        <v>5.8603722964870997</v>
      </c>
      <c r="T354" s="18">
        <f>R354+S354</f>
        <v>102.83319037893216</v>
      </c>
      <c r="U354" s="18">
        <v>28.112716572790099</v>
      </c>
      <c r="V354" s="18">
        <f>U354-X354</f>
        <v>23.315933095662999</v>
      </c>
      <c r="W354" s="18">
        <f>V354*wind_capex_adj</f>
        <v>38.859888492771667</v>
      </c>
      <c r="X354" s="18">
        <v>4.7967834771271001</v>
      </c>
      <c r="Y354" s="18">
        <f>W354+X354</f>
        <v>43.656671969898767</v>
      </c>
      <c r="Z354" s="18">
        <v>79.389735534743807</v>
      </c>
      <c r="AA354" s="18">
        <f>Z354-AC354-AD354</f>
        <v>29.004674537914298</v>
      </c>
      <c r="AB354" s="18">
        <f>AA354*hdgt_capex_adj</f>
        <v>36.255843172392872</v>
      </c>
      <c r="AC354" s="18">
        <v>14.6957088511367</v>
      </c>
      <c r="AD354" s="18">
        <v>35.689352145692808</v>
      </c>
      <c r="AE354" s="18">
        <f>AD354*fuel_adj</f>
        <v>35.689352145692808</v>
      </c>
      <c r="AF354" s="18">
        <f>AB354+AC354+AE354</f>
        <v>86.640904169222381</v>
      </c>
      <c r="AG354" s="18">
        <v>243.686972124525</v>
      </c>
      <c r="AH354" s="18">
        <f>AG354-AJ354-AK354</f>
        <v>175.93499095373099</v>
      </c>
      <c r="AI354" s="18">
        <f>AH354*aero_capex_adj</f>
        <v>211.12198914447717</v>
      </c>
      <c r="AJ354" s="18">
        <v>25.486288999305998</v>
      </c>
      <c r="AK354" s="18">
        <v>42.265692171488013</v>
      </c>
      <c r="AL354" s="18">
        <f>AK354*fuel_adj</f>
        <v>42.265692171488013</v>
      </c>
      <c r="AM354" s="18">
        <f>AI354+AJ354+AL354</f>
        <v>278.87397031527121</v>
      </c>
      <c r="AN354" s="18">
        <f>IF(F354=0, 0, IF(F354=3, Z354, (Z354*F354*384+AG354*G354*32)/(F354*384+G354*32)))</f>
        <v>79.389735534743807</v>
      </c>
      <c r="AO354" s="18">
        <f>IF(F354=0, 0, IF(F354=3, AF354, (AF354*F354*384+AM354*G354*32)/(F354*384+G354*32)))</f>
        <v>86.640904169222381</v>
      </c>
      <c r="AP354" s="18">
        <v>371.92462542596002</v>
      </c>
      <c r="AQ354" s="18">
        <f>AP354-AS354</f>
        <v>304.40526363790798</v>
      </c>
      <c r="AR354" s="18">
        <f>AQ354*bess_capex_adj</f>
        <v>304.40526363790798</v>
      </c>
      <c r="AS354" s="18">
        <v>67.519361788052038</v>
      </c>
      <c r="AT354" s="18">
        <f>AR354+AS354</f>
        <v>371.92462542596002</v>
      </c>
      <c r="AU354" s="18">
        <v>4109.0001035248497</v>
      </c>
      <c r="AV354" s="18"/>
      <c r="AW354" s="18">
        <v>248.39101429501801</v>
      </c>
      <c r="AX354" s="18">
        <f>AW354*solar_capex_adj</f>
        <v>331.18801906002398</v>
      </c>
      <c r="AY354" s="18">
        <v>242.81889648887</v>
      </c>
      <c r="AZ354" s="18">
        <f>AY354*wind_capex_adj</f>
        <v>404.69816081478336</v>
      </c>
      <c r="BA354" s="18">
        <v>2334.3099876926899</v>
      </c>
      <c r="BB354" s="18">
        <f>BA354*hdgt_capex_adj</f>
        <v>2917.8874846158624</v>
      </c>
      <c r="BC354" s="18">
        <v>326.957397894221</v>
      </c>
      <c r="BD354" s="18">
        <f>BC354*aero_capex_adj</f>
        <v>392.34887747306522</v>
      </c>
      <c r="BE354" s="18">
        <v>956.52280715404299</v>
      </c>
      <c r="BF354" s="18">
        <f>BE354*bess_capex_adj</f>
        <v>956.52280715404299</v>
      </c>
      <c r="BG354" s="1">
        <v>299599726.16867799</v>
      </c>
      <c r="BH354" s="1">
        <v>884041093.96239996</v>
      </c>
      <c r="BI354" s="1">
        <v>232264525.28060099</v>
      </c>
      <c r="BJ354" s="1">
        <v>7344094654.0452204</v>
      </c>
      <c r="BK354" s="1">
        <f>SUM(BG354:BJ354)/1000000</f>
        <v>8759.9999994568989</v>
      </c>
      <c r="BL354" s="1">
        <v>5.84494346480395E-5</v>
      </c>
      <c r="BM354" s="3">
        <f>0.815*BJ354/(BK354*1000)</f>
        <v>683.26908029885135</v>
      </c>
      <c r="BN354" s="24">
        <v>278.12923068682198</v>
      </c>
      <c r="BO354" s="1">
        <v>53</v>
      </c>
      <c r="BP354" s="1">
        <v>3040</v>
      </c>
      <c r="BQ354" s="24">
        <v>4611.9232000000002</v>
      </c>
      <c r="BR354" s="1">
        <v>760</v>
      </c>
      <c r="BS354" s="1">
        <v>190</v>
      </c>
      <c r="BT354" s="1">
        <v>0.14370673301853201</v>
      </c>
    </row>
    <row r="355" spans="1:72" s="1" customFormat="1" x14ac:dyDescent="0.25">
      <c r="A355" s="1">
        <v>317</v>
      </c>
      <c r="B355" s="24">
        <v>618.06495708182604</v>
      </c>
      <c r="C355" s="24">
        <v>1603.6</v>
      </c>
      <c r="D355" s="1">
        <v>1000</v>
      </c>
      <c r="E355" s="1">
        <v>4000</v>
      </c>
      <c r="F355" s="1">
        <v>2</v>
      </c>
      <c r="G355" s="1">
        <v>11</v>
      </c>
      <c r="H355" s="2">
        <f>SUM(BG355:BI355)/(BK355*1000000)</f>
        <v>0.8631360762066278</v>
      </c>
      <c r="I355" s="3">
        <v>100</v>
      </c>
      <c r="J355" s="18">
        <v>75.085897740596494</v>
      </c>
      <c r="K355" s="18">
        <f>(P355*BG355+U355*BH355+AP355*BI355+AN355*BJ355)/(BK355*(1000000))</f>
        <v>106.37739505324734</v>
      </c>
      <c r="L355" s="18">
        <f>(T355*BG355+Y355*BH355+AT355*BI355+AO355*BJ355)/(BK355*(1000000))</f>
        <v>132.61257796656685</v>
      </c>
      <c r="M355" s="18">
        <f>L355/K355</f>
        <v>1.2466236637980037</v>
      </c>
      <c r="N355" s="18">
        <f>J355*M355</f>
        <v>93.603856940944652</v>
      </c>
      <c r="O355" s="3">
        <v>100</v>
      </c>
      <c r="P355" s="18">
        <v>77.8752290073419</v>
      </c>
      <c r="Q355" s="18">
        <f>P355-S355</f>
        <v>72.044351163617506</v>
      </c>
      <c r="R355" s="18">
        <f>Q355*solar_capex_adj</f>
        <v>96.059134884823337</v>
      </c>
      <c r="S355" s="18">
        <v>5.8308778437243944</v>
      </c>
      <c r="T355" s="18">
        <f>R355+S355</f>
        <v>101.89001272854773</v>
      </c>
      <c r="U355" s="18">
        <v>33.867122991605903</v>
      </c>
      <c r="V355" s="18">
        <f>U355-X355</f>
        <v>28.067263541306801</v>
      </c>
      <c r="W355" s="18">
        <f>V355*wind_capex_adj</f>
        <v>46.778772568844673</v>
      </c>
      <c r="X355" s="18">
        <v>5.7998594502991025</v>
      </c>
      <c r="Y355" s="18">
        <f>W355+X355</f>
        <v>52.578632019143775</v>
      </c>
      <c r="Z355" s="18">
        <v>190.78252529001799</v>
      </c>
      <c r="AA355" s="18">
        <f>Z355-AC355-AD355</f>
        <v>120.45171015046103</v>
      </c>
      <c r="AB355" s="18">
        <f>AA355*hdgt_capex_adj</f>
        <v>150.56463768807629</v>
      </c>
      <c r="AC355" s="18">
        <v>25.948959472976981</v>
      </c>
      <c r="AD355" s="18">
        <v>44.38185566657998</v>
      </c>
      <c r="AE355" s="18">
        <f>AD355*fuel_adj</f>
        <v>44.38185566657998</v>
      </c>
      <c r="AF355" s="18">
        <f>AB355+AC355+AE355</f>
        <v>220.89545282763325</v>
      </c>
      <c r="AG355" s="18">
        <v>1129.5154067697399</v>
      </c>
      <c r="AH355" s="18">
        <f>AG355-AJ355-AK355</f>
        <v>987.77465660434018</v>
      </c>
      <c r="AI355" s="18">
        <f>AH355*aero_capex_adj</f>
        <v>1185.3295879252082</v>
      </c>
      <c r="AJ355" s="18">
        <v>91.077630047419916</v>
      </c>
      <c r="AK355" s="18">
        <v>50.663120117979815</v>
      </c>
      <c r="AL355" s="18">
        <f>AK355*fuel_adj</f>
        <v>50.663120117979815</v>
      </c>
      <c r="AM355" s="18">
        <f>AI355+AJ355+AL355</f>
        <v>1327.0703380906079</v>
      </c>
      <c r="AN355" s="18">
        <f>IF(F355=0, 0, IF(F355=3, Z355, (Z355*F355*384+AG355*G355*32)/(F355*384+G355*32)))</f>
        <v>485.81285946935918</v>
      </c>
      <c r="AO355" s="18">
        <f>IF(F355=0, 0, IF(F355=3, AF355, (AF355*F355*384+AM355*G355*32)/(F355*384+G355*32)))</f>
        <v>568.5504167674253</v>
      </c>
      <c r="AP355" s="18">
        <v>97.953714198006494</v>
      </c>
      <c r="AQ355" s="18">
        <f>AP355-AS355</f>
        <v>79.706455123749706</v>
      </c>
      <c r="AR355" s="18">
        <f>AQ355*bess_capex_adj</f>
        <v>79.706455123749706</v>
      </c>
      <c r="AS355" s="18">
        <v>18.247259074256789</v>
      </c>
      <c r="AT355" s="18">
        <f>AR355+AS355</f>
        <v>97.953714198006494</v>
      </c>
      <c r="AU355" s="18">
        <v>6063.5562935559801</v>
      </c>
      <c r="AV355" s="18"/>
      <c r="AW355" s="18">
        <v>741.88579149090197</v>
      </c>
      <c r="AX355" s="18">
        <f>AW355*solar_capex_adj</f>
        <v>989.18105532120262</v>
      </c>
      <c r="AY355" s="18">
        <v>1924.8592588906499</v>
      </c>
      <c r="AZ355" s="18">
        <f>AY355*wind_capex_adj</f>
        <v>3208.0987648177502</v>
      </c>
      <c r="BA355" s="18">
        <v>1549.3416187821299</v>
      </c>
      <c r="BB355" s="18">
        <f>BA355*hdgt_capex_adj</f>
        <v>1936.6770234776623</v>
      </c>
      <c r="BC355" s="18">
        <v>895.16641557366904</v>
      </c>
      <c r="BD355" s="18">
        <f>BC355*aero_capex_adj</f>
        <v>1074.1996986884028</v>
      </c>
      <c r="BE355" s="18">
        <v>952.30320881862201</v>
      </c>
      <c r="BF355" s="18">
        <f>BE355*bess_capex_adj</f>
        <v>952.30320881862201</v>
      </c>
      <c r="BG355" s="1">
        <v>903314122.09128296</v>
      </c>
      <c r="BH355" s="1">
        <v>5821600869.8632898</v>
      </c>
      <c r="BI355" s="1">
        <v>836157035.61548197</v>
      </c>
      <c r="BJ355" s="1">
        <v>1198927972.42994</v>
      </c>
      <c r="BK355" s="1">
        <f>SUM(BG355:BJ355)/1000000</f>
        <v>8759.9999999999945</v>
      </c>
      <c r="BL355" s="1">
        <v>11.7468729290252</v>
      </c>
      <c r="BM355" s="3">
        <f>0.815*BJ355/(BK355*1000)</f>
        <v>111.54409789159835</v>
      </c>
      <c r="BN355" s="24">
        <v>834.38769206046595</v>
      </c>
      <c r="BO355" s="1">
        <v>422</v>
      </c>
      <c r="BP355" s="1">
        <v>3040</v>
      </c>
      <c r="BQ355" s="24">
        <v>4611.9232000000002</v>
      </c>
      <c r="BR355" s="1">
        <v>760</v>
      </c>
      <c r="BS355" s="1">
        <v>190</v>
      </c>
      <c r="BT355" s="1">
        <v>0.517902698907583</v>
      </c>
    </row>
    <row r="356" spans="1:72" s="1" customFormat="1" hidden="1" x14ac:dyDescent="0.25">
      <c r="A356" s="1">
        <v>1179</v>
      </c>
      <c r="B356" s="22">
        <v>2472.2598283273001</v>
      </c>
      <c r="C356" s="22">
        <v>600.4</v>
      </c>
      <c r="D356" s="11">
        <v>3000</v>
      </c>
      <c r="E356" s="11">
        <v>12000</v>
      </c>
      <c r="F356" s="11">
        <v>0</v>
      </c>
      <c r="G356" s="11">
        <v>0</v>
      </c>
      <c r="H356" s="12">
        <f>SUM(BG356:BI356)/(BK356*1000000)</f>
        <v>1</v>
      </c>
      <c r="I356" s="13">
        <v>79.520547945205394</v>
      </c>
      <c r="J356" s="20">
        <v>77.556788152237004</v>
      </c>
      <c r="K356" s="18">
        <f>(P356*BG356+U356*BH356+AP356*BI356+AN356*BJ356)/(BK356*(1000000))</f>
        <v>77.960108161591194</v>
      </c>
      <c r="L356" s="18">
        <f>(T356*BG356+Y356*BH356+AT356*BI356+AO356*BJ356)/(BK356*(1000000))</f>
        <v>94.115490219059012</v>
      </c>
      <c r="M356" s="18">
        <f>L356/K356</f>
        <v>1.207226265309713</v>
      </c>
      <c r="N356" s="18">
        <f>J356*M356</f>
        <v>93.628591710441682</v>
      </c>
      <c r="O356" s="13">
        <v>88.575905859656899</v>
      </c>
      <c r="P356" s="20">
        <v>96.3406629429129</v>
      </c>
      <c r="Q356" s="20">
        <f>P356-S356</f>
        <v>89.1275182525563</v>
      </c>
      <c r="R356" s="18">
        <f>Q356*solar_capex_adj</f>
        <v>118.83669100340839</v>
      </c>
      <c r="S356" s="20">
        <v>7.2131446903566001</v>
      </c>
      <c r="T356" s="18">
        <f>R356+S356</f>
        <v>126.04983569376499</v>
      </c>
      <c r="U356" s="20">
        <v>28.012246334260599</v>
      </c>
      <c r="V356" s="20">
        <f>U356-X356</f>
        <v>23.215248201471201</v>
      </c>
      <c r="W356" s="18">
        <f>V356*wind_capex_adj</f>
        <v>38.692080335785334</v>
      </c>
      <c r="X356" s="20">
        <v>4.7969981327893976</v>
      </c>
      <c r="Y356" s="18">
        <f>W356+X356</f>
        <v>43.489078468574732</v>
      </c>
      <c r="Z356" s="20">
        <v>0</v>
      </c>
      <c r="AA356" s="20">
        <f>Z356-AC356-AD356</f>
        <v>0</v>
      </c>
      <c r="AB356" s="18">
        <f>AA356*hdgt_capex_adj</f>
        <v>0</v>
      </c>
      <c r="AC356" s="20">
        <v>0</v>
      </c>
      <c r="AD356" s="20">
        <v>0</v>
      </c>
      <c r="AE356" s="18">
        <f>AD356*fuel_adj</f>
        <v>0</v>
      </c>
      <c r="AF356" s="18">
        <f>AB356+AC356+AE356</f>
        <v>0</v>
      </c>
      <c r="AG356" s="20">
        <v>0</v>
      </c>
      <c r="AH356" s="20">
        <f>AG356-AJ356-AK356</f>
        <v>0</v>
      </c>
      <c r="AI356" s="18">
        <f>AH356*aero_capex_adj</f>
        <v>0</v>
      </c>
      <c r="AJ356" s="20">
        <v>0</v>
      </c>
      <c r="AK356" s="20">
        <v>0</v>
      </c>
      <c r="AL356" s="18">
        <f>AK356*fuel_adj</f>
        <v>0</v>
      </c>
      <c r="AM356" s="18">
        <f>AI356+AJ356+AL356</f>
        <v>0</v>
      </c>
      <c r="AN356" s="18">
        <f>IF(F356=0, 0, IF(F356=3, Z356, (Z356*F356*384+AG356*G356*32)/(F356*384+G356*32)))</f>
        <v>0</v>
      </c>
      <c r="AO356" s="18">
        <f>IF(F356=0, 0, IF(F356=3, AF356, (AF356*F356*384+AM356*G356*32)/(F356*384+G356*32)))</f>
        <v>0</v>
      </c>
      <c r="AP356" s="20">
        <v>112.784876558646</v>
      </c>
      <c r="AQ356" s="20">
        <f>AP356-AS356</f>
        <v>92.040900620836993</v>
      </c>
      <c r="AR356" s="18">
        <f>AQ356*bess_capex_adj</f>
        <v>92.040900620836993</v>
      </c>
      <c r="AS356" s="20">
        <v>20.743975937809012</v>
      </c>
      <c r="AT356" s="18">
        <f>AR356+AS356</f>
        <v>112.784876558646</v>
      </c>
      <c r="AU356" s="20">
        <v>6550.6039606616596</v>
      </c>
      <c r="AV356" s="20"/>
      <c r="AW356" s="20">
        <v>2967.68788306232</v>
      </c>
      <c r="AX356" s="18">
        <f>AW356*solar_capex_adj</f>
        <v>3956.9171774164265</v>
      </c>
      <c r="AY356" s="20">
        <v>720.71704785016595</v>
      </c>
      <c r="AZ356" s="18">
        <f>AY356*wind_capex_adj</f>
        <v>1201.1950797502766</v>
      </c>
      <c r="BA356" s="20">
        <v>0</v>
      </c>
      <c r="BB356" s="18">
        <f>BA356*hdgt_capex_adj</f>
        <v>0</v>
      </c>
      <c r="BC356" s="20">
        <v>0</v>
      </c>
      <c r="BD356" s="18">
        <f>BC356*aero_capex_adj</f>
        <v>0</v>
      </c>
      <c r="BE356" s="20">
        <v>2862.1990297491702</v>
      </c>
      <c r="BF356" s="18">
        <f>BE356*bess_capex_adj</f>
        <v>2862.1990297491702</v>
      </c>
      <c r="BG356" s="11">
        <v>2846484934.94696</v>
      </c>
      <c r="BH356" s="11">
        <v>2635353589.3401899</v>
      </c>
      <c r="BI356" s="11">
        <v>2277410829.0187898</v>
      </c>
      <c r="BJ356" s="11">
        <v>0</v>
      </c>
      <c r="BK356" s="11">
        <f>SUM(BG356:BJ356)/1000000</f>
        <v>7759.2493533059387</v>
      </c>
      <c r="BL356" s="11">
        <v>9.6699512572380204</v>
      </c>
      <c r="BM356" s="13">
        <f>0.815*BJ356/(BK356*1000)</f>
        <v>0</v>
      </c>
      <c r="BN356" s="22">
        <v>3337.5507682418602</v>
      </c>
      <c r="BO356" s="11">
        <v>158</v>
      </c>
      <c r="BP356" s="11">
        <v>9120</v>
      </c>
      <c r="BQ356" s="22">
        <v>13835.7696</v>
      </c>
      <c r="BR356" s="11">
        <v>2280</v>
      </c>
      <c r="BS356" s="11">
        <v>570</v>
      </c>
      <c r="BT356" s="11">
        <v>0.46926738584803201</v>
      </c>
    </row>
    <row r="357" spans="1:72" s="1" customFormat="1" x14ac:dyDescent="0.25">
      <c r="A357" s="1">
        <v>222</v>
      </c>
      <c r="B357" s="24">
        <v>824.08660944243502</v>
      </c>
      <c r="C357" s="24">
        <v>600.4</v>
      </c>
      <c r="D357" s="1">
        <v>1000</v>
      </c>
      <c r="E357" s="1">
        <v>4000</v>
      </c>
      <c r="F357" s="1">
        <v>1</v>
      </c>
      <c r="G357" s="1">
        <v>22</v>
      </c>
      <c r="H357" s="2">
        <f>SUM(BG357:BI357)/(BK357*1000000)</f>
        <v>0.53421791433181998</v>
      </c>
      <c r="I357" s="3">
        <v>100</v>
      </c>
      <c r="J357" s="18">
        <v>80.1595945060904</v>
      </c>
      <c r="K357" s="18">
        <f>(P357*BG357+U357*BH357+AP357*BI357+AN357*BJ357)/(BK357*(1000000))</f>
        <v>99.748075703155166</v>
      </c>
      <c r="L357" s="18">
        <f>(T357*BG357+Y357*BH357+AT357*BI357+AO357*BJ357)/(BK357*(1000000))</f>
        <v>116.54304714303352</v>
      </c>
      <c r="M357" s="18">
        <f>L357/K357</f>
        <v>1.1683738891350572</v>
      </c>
      <c r="N357" s="18">
        <f>J357*M357</f>
        <v>93.656377184570005</v>
      </c>
      <c r="O357" s="3">
        <v>100</v>
      </c>
      <c r="P357" s="18">
        <v>81.343957238200503</v>
      </c>
      <c r="Q357" s="18">
        <f>P357-S357</f>
        <v>75.261514015370494</v>
      </c>
      <c r="R357" s="18">
        <f>Q357*solar_capex_adj</f>
        <v>100.34868535382732</v>
      </c>
      <c r="S357" s="18">
        <v>6.0824432228300083</v>
      </c>
      <c r="T357" s="18">
        <f>R357+S357</f>
        <v>106.43112857665733</v>
      </c>
      <c r="U357" s="18">
        <v>28.043499698360701</v>
      </c>
      <c r="V357" s="18">
        <f>U357-X357</f>
        <v>23.246716221233701</v>
      </c>
      <c r="W357" s="18">
        <f>V357*wind_capex_adj</f>
        <v>38.744527035389503</v>
      </c>
      <c r="X357" s="18">
        <v>4.7967834771270006</v>
      </c>
      <c r="Y357" s="18">
        <f>W357+X357</f>
        <v>43.541310512516503</v>
      </c>
      <c r="Z357" s="18">
        <v>73.193392515316503</v>
      </c>
      <c r="AA357" s="18">
        <f>Z357-AC357-AD357</f>
        <v>23.729785102197994</v>
      </c>
      <c r="AB357" s="18">
        <f>AA357*hdgt_capex_adj</f>
        <v>29.662231377747492</v>
      </c>
      <c r="AC357" s="18">
        <v>14.347274787744105</v>
      </c>
      <c r="AD357" s="18">
        <v>35.116332625374405</v>
      </c>
      <c r="AE357" s="18">
        <f>AD357*fuel_adj</f>
        <v>35.116332625374405</v>
      </c>
      <c r="AF357" s="18">
        <f>AB357+AC357+AE357</f>
        <v>79.125838790865998</v>
      </c>
      <c r="AG357" s="18">
        <v>194.03202181313</v>
      </c>
      <c r="AH357" s="18">
        <f>AG357-AJ357-AK357</f>
        <v>130.27089526924701</v>
      </c>
      <c r="AI357" s="18">
        <f>AH357*aero_capex_adj</f>
        <v>156.3250743230964</v>
      </c>
      <c r="AJ357" s="18">
        <v>22.201917652437004</v>
      </c>
      <c r="AK357" s="18">
        <v>41.559208891445991</v>
      </c>
      <c r="AL357" s="18">
        <f>AK357*fuel_adj</f>
        <v>41.559208891445991</v>
      </c>
      <c r="AM357" s="18">
        <f>AI357+AJ357+AL357</f>
        <v>220.0862008669794</v>
      </c>
      <c r="AN357" s="18">
        <f>IF(F357=0, 0, IF(F357=3, Z357, (Z357*F357*384+AG357*G357*32)/(F357*384+G357*32)))</f>
        <v>151.38309382566641</v>
      </c>
      <c r="AO357" s="18">
        <f>IF(F357=0, 0, IF(F357=3, AF357, (AF357*F357*384+AM357*G357*32)/(F357*384+G357*32)))</f>
        <v>170.33548484011584</v>
      </c>
      <c r="AP357" s="18">
        <v>99.217150644521297</v>
      </c>
      <c r="AQ357" s="18">
        <f>AP357-AS357</f>
        <v>81.415763071587307</v>
      </c>
      <c r="AR357" s="18">
        <f>AQ357*bess_capex_adj</f>
        <v>81.415763071587307</v>
      </c>
      <c r="AS357" s="18">
        <v>17.80138757293399</v>
      </c>
      <c r="AT357" s="18">
        <f>AR357+AS357</f>
        <v>99.217150644521297</v>
      </c>
      <c r="AU357" s="18">
        <v>5234.7446807922697</v>
      </c>
      <c r="AV357" s="18"/>
      <c r="AW357" s="18">
        <v>990.61451197846395</v>
      </c>
      <c r="AX357" s="18">
        <f>AW357*solar_capex_adj</f>
        <v>1320.8193493046185</v>
      </c>
      <c r="AY357" s="18">
        <v>721.72626781823203</v>
      </c>
      <c r="AZ357" s="18">
        <f>AY357*wind_capex_adj</f>
        <v>1202.8771130303867</v>
      </c>
      <c r="BA357" s="18">
        <v>775.79341179326104</v>
      </c>
      <c r="BB357" s="18">
        <f>BA357*hdgt_capex_adj</f>
        <v>969.74176474157628</v>
      </c>
      <c r="BC357" s="18">
        <v>1792.92726469589</v>
      </c>
      <c r="BD357" s="18">
        <f>BC357*aero_capex_adj</f>
        <v>2151.5127176350679</v>
      </c>
      <c r="BE357" s="18">
        <v>953.68322450641699</v>
      </c>
      <c r="BF357" s="18">
        <f>BE357*bess_capex_adj</f>
        <v>953.68322450641699</v>
      </c>
      <c r="BG357" s="1">
        <v>1153969677.3371</v>
      </c>
      <c r="BH357" s="1">
        <v>2635443261.2463999</v>
      </c>
      <c r="BI357" s="1">
        <v>890335990.96323502</v>
      </c>
      <c r="BJ357" s="1">
        <v>4080251070.4532499</v>
      </c>
      <c r="BK357" s="1">
        <f>SUM(BG357:BJ357)/1000000</f>
        <v>8759.9999999999854</v>
      </c>
      <c r="BL357" s="1">
        <v>3.7188803731763101E-2</v>
      </c>
      <c r="BM357" s="3">
        <f>0.815*BJ357/(BK357*1000)</f>
        <v>379.61239981956669</v>
      </c>
      <c r="BN357" s="24">
        <v>1112.51692274728</v>
      </c>
      <c r="BO357" s="1">
        <v>158</v>
      </c>
      <c r="BP357" s="1">
        <v>3040</v>
      </c>
      <c r="BQ357" s="24">
        <v>4611.9232000000002</v>
      </c>
      <c r="BR357" s="1">
        <v>760</v>
      </c>
      <c r="BS357" s="1">
        <v>190</v>
      </c>
      <c r="BT357" s="1">
        <v>0.54985877608895095</v>
      </c>
    </row>
    <row r="358" spans="1:72" s="1" customFormat="1" x14ac:dyDescent="0.25">
      <c r="A358" s="1">
        <v>343</v>
      </c>
      <c r="B358" s="24">
        <v>1236.12991416365</v>
      </c>
      <c r="C358" s="24">
        <v>801.8</v>
      </c>
      <c r="D358" s="1">
        <v>1000</v>
      </c>
      <c r="E358" s="1">
        <v>4000</v>
      </c>
      <c r="F358" s="1">
        <v>2</v>
      </c>
      <c r="G358" s="1">
        <v>11</v>
      </c>
      <c r="H358" s="2">
        <f>SUM(BG358:BI358)/(BK358*1000000)</f>
        <v>0.72876942053498361</v>
      </c>
      <c r="I358" s="3">
        <v>100</v>
      </c>
      <c r="J358" s="18">
        <v>77.867718609974304</v>
      </c>
      <c r="K358" s="18">
        <f>(P358*BG358+U358*BH358+AP358*BI358+AN358*BJ358)/(BK358*(1000000))</f>
        <v>120.50413939082381</v>
      </c>
      <c r="L358" s="18">
        <f>(T358*BG358+Y358*BH358+AT358*BI358+AO358*BJ358)/(BK358*(1000000))</f>
        <v>144.99398360728256</v>
      </c>
      <c r="M358" s="18">
        <f>L358/K358</f>
        <v>1.2032282404592951</v>
      </c>
      <c r="N358" s="18">
        <f>J358*M358</f>
        <v>93.692638051658889</v>
      </c>
      <c r="O358" s="3">
        <v>100</v>
      </c>
      <c r="P358" s="18">
        <v>82.656292292271303</v>
      </c>
      <c r="Q358" s="18">
        <f>P358-S358</f>
        <v>76.469380156583597</v>
      </c>
      <c r="R358" s="18">
        <f>Q358*solar_capex_adj</f>
        <v>101.95917354211146</v>
      </c>
      <c r="S358" s="18">
        <v>6.1869121356877059</v>
      </c>
      <c r="T358" s="18">
        <f>R358+S358</f>
        <v>108.14608567779916</v>
      </c>
      <c r="U358" s="18">
        <v>28.0177530095885</v>
      </c>
      <c r="V358" s="18">
        <f>U358-X358</f>
        <v>23.2209695324614</v>
      </c>
      <c r="W358" s="18">
        <f>V358*wind_capex_adj</f>
        <v>38.701615887435665</v>
      </c>
      <c r="X358" s="18">
        <v>4.7967834771271001</v>
      </c>
      <c r="Y358" s="18">
        <f>W358+X358</f>
        <v>43.498399364562765</v>
      </c>
      <c r="Z358" s="18">
        <v>115.34536492523399</v>
      </c>
      <c r="AA358" s="18">
        <f>Z358-AC358-AD358</f>
        <v>59.27690526331871</v>
      </c>
      <c r="AB358" s="18">
        <f>AA358*hdgt_capex_adj</f>
        <v>74.096131579148391</v>
      </c>
      <c r="AC358" s="18">
        <v>18.003704451584795</v>
      </c>
      <c r="AD358" s="18">
        <v>38.064755210330489</v>
      </c>
      <c r="AE358" s="18">
        <f>AD358*fuel_adj</f>
        <v>38.064755210330489</v>
      </c>
      <c r="AF358" s="18">
        <f>AB358+AC358+AE358</f>
        <v>130.16459124106368</v>
      </c>
      <c r="AG358" s="18">
        <v>725.22123626281598</v>
      </c>
      <c r="AH358" s="18">
        <f>AG358-AJ358-AK358</f>
        <v>621.02810946468503</v>
      </c>
      <c r="AI358" s="18">
        <f>AH358*aero_capex_adj</f>
        <v>745.23373135762199</v>
      </c>
      <c r="AJ358" s="18">
        <v>60.525088733169014</v>
      </c>
      <c r="AK358" s="18">
        <v>43.668038064961934</v>
      </c>
      <c r="AL358" s="18">
        <f>AK358*fuel_adj</f>
        <v>43.668038064961934</v>
      </c>
      <c r="AM358" s="18">
        <f>AI358+AJ358+AL358</f>
        <v>849.42685815575294</v>
      </c>
      <c r="AN358" s="18">
        <f>IF(F358=0, 0, IF(F358=3, Z358, (Z358*F358*384+AG358*G358*32)/(F358*384+G358*32)))</f>
        <v>307.02063877418834</v>
      </c>
      <c r="AO358" s="18">
        <f>IF(F358=0, 0, IF(F358=3, AF358, (AF358*F358*384+AM358*G358*32)/(F358*384+G358*32)))</f>
        <v>356.2184465571089</v>
      </c>
      <c r="AP358" s="18">
        <v>74.7704698883486</v>
      </c>
      <c r="AQ358" s="18">
        <f>AP358-AS358</f>
        <v>61.272098586216103</v>
      </c>
      <c r="AR358" s="18">
        <f>AQ358*bess_capex_adj</f>
        <v>61.272098586216103</v>
      </c>
      <c r="AS358" s="18">
        <v>13.498371302132497</v>
      </c>
      <c r="AT358" s="18">
        <f>AR358+AS358</f>
        <v>74.7704698883486</v>
      </c>
      <c r="AU358" s="18">
        <v>5844.9990149799796</v>
      </c>
      <c r="AV358" s="18"/>
      <c r="AW358" s="18">
        <v>1484.27604885039</v>
      </c>
      <c r="AX358" s="18">
        <f>AW358*solar_capex_adj</f>
        <v>1979.0347318005199</v>
      </c>
      <c r="AY358" s="18">
        <v>962.75684483652901</v>
      </c>
      <c r="AZ358" s="18">
        <f>AY358*wind_capex_adj</f>
        <v>1604.5947413942151</v>
      </c>
      <c r="BA358" s="18">
        <v>1549.86837773508</v>
      </c>
      <c r="BB358" s="18">
        <f>BA358*hdgt_capex_adj</f>
        <v>1937.3354721688499</v>
      </c>
      <c r="BC358" s="18">
        <v>895.47076221876398</v>
      </c>
      <c r="BD358" s="18">
        <f>BC358*aero_capex_adj</f>
        <v>1074.5649146625167</v>
      </c>
      <c r="BE358" s="18">
        <v>952.62698133921197</v>
      </c>
      <c r="BF358" s="18">
        <f>BE358*bess_capex_adj</f>
        <v>952.62698133921197</v>
      </c>
      <c r="BG358" s="1">
        <v>1692996910.0772099</v>
      </c>
      <c r="BH358" s="1">
        <v>3519484355.2087998</v>
      </c>
      <c r="BI358" s="1">
        <v>1171538858.60044</v>
      </c>
      <c r="BJ358" s="1">
        <v>2375979876.1135402</v>
      </c>
      <c r="BK358" s="1">
        <f>SUM(BG358:BJ358)/1000000</f>
        <v>8759.9999999999909</v>
      </c>
      <c r="BL358" s="1">
        <v>2.1616838782807402</v>
      </c>
      <c r="BM358" s="3">
        <f>0.815*BJ358/(BK358*1000)</f>
        <v>221.05292226398825</v>
      </c>
      <c r="BN358" s="24">
        <v>1668.7753841209301</v>
      </c>
      <c r="BO358" s="1">
        <v>211</v>
      </c>
      <c r="BP358" s="1">
        <v>3040</v>
      </c>
      <c r="BQ358" s="24">
        <v>4611.9232000000002</v>
      </c>
      <c r="BR358" s="1">
        <v>760</v>
      </c>
      <c r="BS358" s="1">
        <v>190</v>
      </c>
      <c r="BT358" s="1">
        <v>0.72316623472806296</v>
      </c>
    </row>
    <row r="359" spans="1:72" s="1" customFormat="1" x14ac:dyDescent="0.25">
      <c r="A359" s="1">
        <v>410</v>
      </c>
      <c r="B359" s="24">
        <v>412.043304721217</v>
      </c>
      <c r="C359" s="24">
        <v>1003.19999999999</v>
      </c>
      <c r="D359" s="1">
        <v>1000</v>
      </c>
      <c r="E359" s="1">
        <v>4000</v>
      </c>
      <c r="F359" s="1">
        <v>3</v>
      </c>
      <c r="G359" s="1">
        <v>4</v>
      </c>
      <c r="H359" s="2">
        <f>SUM(BG359:BI359)/(BK359*1000000)</f>
        <v>0.66621024013939922</v>
      </c>
      <c r="I359" s="3">
        <v>100</v>
      </c>
      <c r="J359" s="18">
        <v>77.637648589725302</v>
      </c>
      <c r="K359" s="18">
        <f>(P359*BG359+U359*BH359+AP359*BI359+AN359*BJ359)/(BK359*(1000000))</f>
        <v>74.916183830013267</v>
      </c>
      <c r="L359" s="18">
        <f>(T359*BG359+Y359*BH359+AT359*BI359+AO359*BJ359)/(BK359*(1000000))</f>
        <v>90.505826586888972</v>
      </c>
      <c r="M359" s="18">
        <f>L359/K359</f>
        <v>1.208094459165846</v>
      </c>
      <c r="N359" s="18">
        <f>J359*M359</f>
        <v>93.793613083912192</v>
      </c>
      <c r="O359" s="3">
        <v>100</v>
      </c>
      <c r="P359" s="18">
        <v>66.497558192678198</v>
      </c>
      <c r="Q359" s="18">
        <f>P359-S359</f>
        <v>61.524572166115803</v>
      </c>
      <c r="R359" s="18">
        <f>Q359*solar_capex_adj</f>
        <v>82.032762888154394</v>
      </c>
      <c r="S359" s="18">
        <v>4.9729860265623955</v>
      </c>
      <c r="T359" s="18">
        <f>R359+S359</f>
        <v>87.00574891471679</v>
      </c>
      <c r="U359" s="18">
        <v>28.040099686757099</v>
      </c>
      <c r="V359" s="18">
        <f>U359-X359</f>
        <v>23.243316209629999</v>
      </c>
      <c r="W359" s="18">
        <f>V359*wind_capex_adj</f>
        <v>38.73886034938333</v>
      </c>
      <c r="X359" s="18">
        <v>4.7967834771271001</v>
      </c>
      <c r="Y359" s="18">
        <f>W359+X359</f>
        <v>43.53564382651043</v>
      </c>
      <c r="Z359" s="18">
        <v>137.05968654724401</v>
      </c>
      <c r="AA359" s="18">
        <f>Z359-AC359-AD359</f>
        <v>73.639759146273079</v>
      </c>
      <c r="AB359" s="18">
        <f>AA359*hdgt_capex_adj</f>
        <v>92.049698932841352</v>
      </c>
      <c r="AC359" s="18">
        <v>20.972925896288018</v>
      </c>
      <c r="AD359" s="18">
        <v>42.447001504682916</v>
      </c>
      <c r="AE359" s="18">
        <f>AD359*fuel_adj</f>
        <v>42.447001504682916</v>
      </c>
      <c r="AF359" s="18">
        <f>AB359+AC359+AE359</f>
        <v>155.4696263338123</v>
      </c>
      <c r="AG359" s="18">
        <v>310.86942499670698</v>
      </c>
      <c r="AH359" s="18">
        <f>AG359-AJ359-AK359</f>
        <v>229.35968199831905</v>
      </c>
      <c r="AI359" s="18">
        <f>AH359*aero_capex_adj</f>
        <v>275.23161839798286</v>
      </c>
      <c r="AJ359" s="18">
        <v>31.641529716764978</v>
      </c>
      <c r="AK359" s="18">
        <v>49.868213281622957</v>
      </c>
      <c r="AL359" s="18">
        <f>AK359*fuel_adj</f>
        <v>49.868213281622957</v>
      </c>
      <c r="AM359" s="18">
        <f>AI359+AJ359+AL359</f>
        <v>356.74136139637079</v>
      </c>
      <c r="AN359" s="18">
        <f>IF(F359=0, 0, IF(F359=3, Z359, (Z359*F359*384+AG359*G359*32)/(F359*384+G359*32)))</f>
        <v>137.05968654724401</v>
      </c>
      <c r="AO359" s="18">
        <f>IF(F359=0, 0, IF(F359=3, AF359, (AF359*F359*384+AM359*G359*32)/(F359*384+G359*32)))</f>
        <v>155.4696263338123</v>
      </c>
      <c r="AP359" s="18">
        <v>117.185386656259</v>
      </c>
      <c r="AQ359" s="18">
        <f>AP359-AS359</f>
        <v>96.099534862859599</v>
      </c>
      <c r="AR359" s="18">
        <f>AQ359*bess_capex_adj</f>
        <v>96.099534862859599</v>
      </c>
      <c r="AS359" s="18">
        <v>21.085851793399399</v>
      </c>
      <c r="AT359" s="18">
        <f>AR359+AS359</f>
        <v>117.185386656259</v>
      </c>
      <c r="AU359" s="18">
        <v>5307.5034859339603</v>
      </c>
      <c r="AV359" s="18"/>
      <c r="AW359" s="18">
        <v>495.234813481581</v>
      </c>
      <c r="AX359" s="18">
        <f>AW359*solar_capex_adj</f>
        <v>660.31308464210792</v>
      </c>
      <c r="AY359" s="18">
        <v>1205.74599609345</v>
      </c>
      <c r="AZ359" s="18">
        <f>AY359*wind_capex_adj</f>
        <v>2009.57666015575</v>
      </c>
      <c r="BA359" s="18">
        <v>2327.0398380638298</v>
      </c>
      <c r="BB359" s="18">
        <f>BA359*hdgt_capex_adj</f>
        <v>2908.7997975797871</v>
      </c>
      <c r="BC359" s="18">
        <v>325.939097318253</v>
      </c>
      <c r="BD359" s="18">
        <f>BC359*aero_capex_adj</f>
        <v>391.12691678190362</v>
      </c>
      <c r="BE359" s="18">
        <v>953.54374097684502</v>
      </c>
      <c r="BF359" s="18">
        <f>BE359*bess_capex_adj</f>
        <v>953.54374097684502</v>
      </c>
      <c r="BG359" s="1">
        <v>707015806.81746101</v>
      </c>
      <c r="BH359" s="1">
        <v>4403525449.1711998</v>
      </c>
      <c r="BI359" s="1">
        <v>725460447.63247001</v>
      </c>
      <c r="BJ359" s="1">
        <v>2923998296.37886</v>
      </c>
      <c r="BK359" s="1">
        <f>SUM(BG359:BJ359)/1000000</f>
        <v>8759.9999999999909</v>
      </c>
      <c r="BL359" s="1">
        <v>7.1414175924425505E-2</v>
      </c>
      <c r="BM359" s="3">
        <f>0.815*BJ359/(BK359*1000)</f>
        <v>272.03865428638966</v>
      </c>
      <c r="BN359" s="24">
        <v>556.25846137364397</v>
      </c>
      <c r="BO359" s="1">
        <v>264</v>
      </c>
      <c r="BP359" s="1">
        <v>3040</v>
      </c>
      <c r="BQ359" s="24">
        <v>4611.9232000000002</v>
      </c>
      <c r="BR359" s="1">
        <v>760</v>
      </c>
      <c r="BS359" s="1">
        <v>190</v>
      </c>
      <c r="BT359" s="1">
        <v>0.44853524828738001</v>
      </c>
    </row>
    <row r="360" spans="1:72" s="1" customFormat="1" x14ac:dyDescent="0.25">
      <c r="A360" s="1">
        <v>475</v>
      </c>
      <c r="B360" s="24">
        <v>412.043304721217</v>
      </c>
      <c r="C360" s="24">
        <v>801.8</v>
      </c>
      <c r="D360" s="1">
        <v>1000</v>
      </c>
      <c r="E360" s="1">
        <v>4000</v>
      </c>
      <c r="F360" s="1">
        <v>3</v>
      </c>
      <c r="G360" s="1">
        <v>4</v>
      </c>
      <c r="H360" s="2">
        <f>SUM(BG360:BI360)/(BK360*1000000)</f>
        <v>0.5507723751855087</v>
      </c>
      <c r="I360" s="3">
        <v>100</v>
      </c>
      <c r="J360" s="18">
        <v>79.374441394215395</v>
      </c>
      <c r="K360" s="18">
        <f>(P360*BG360+U360*BH360+AP360*BI360+AN360*BJ360)/(BK360*(1000000))</f>
        <v>76.215110640606696</v>
      </c>
      <c r="L360" s="18">
        <f>(T360*BG360+Y360*BH360+AT360*BI360+AO360*BJ360)/(BK360*(1000000))</f>
        <v>90.128496869262747</v>
      </c>
      <c r="M360" s="18">
        <f>L360/K360</f>
        <v>1.1825541695303021</v>
      </c>
      <c r="N360" s="18">
        <f>J360*M360</f>
        <v>93.864576624868022</v>
      </c>
      <c r="O360" s="3">
        <v>100</v>
      </c>
      <c r="P360" s="18">
        <v>68.363221242254198</v>
      </c>
      <c r="Q360" s="18">
        <f>P360-S360</f>
        <v>63.253069329549902</v>
      </c>
      <c r="R360" s="18">
        <f>Q360*solar_capex_adj</f>
        <v>84.337425772733198</v>
      </c>
      <c r="S360" s="18">
        <v>5.1101519127042963</v>
      </c>
      <c r="T360" s="18">
        <f>R360+S360</f>
        <v>89.447577685437494</v>
      </c>
      <c r="U360" s="18">
        <v>28.0516858459338</v>
      </c>
      <c r="V360" s="18">
        <f>U360-X360</f>
        <v>23.2549023688067</v>
      </c>
      <c r="W360" s="18">
        <f>V360*wind_capex_adj</f>
        <v>38.758170614677837</v>
      </c>
      <c r="X360" s="18">
        <v>4.7967834771271001</v>
      </c>
      <c r="Y360" s="18">
        <f>W360+X360</f>
        <v>43.554954091804937</v>
      </c>
      <c r="Z360" s="18">
        <v>110.935063206441</v>
      </c>
      <c r="AA360" s="18">
        <f>Z360-AC360-AD360</f>
        <v>53.694588280941602</v>
      </c>
      <c r="AB360" s="18">
        <f>AA360*hdgt_capex_adj</f>
        <v>67.118235351177006</v>
      </c>
      <c r="AC360" s="18">
        <v>18.085847640655004</v>
      </c>
      <c r="AD360" s="18">
        <v>39.154627284844395</v>
      </c>
      <c r="AE360" s="18">
        <f>AD360*fuel_adj</f>
        <v>39.154627284844395</v>
      </c>
      <c r="AF360" s="18">
        <f>AB360+AC360+AE360</f>
        <v>124.3587102766764</v>
      </c>
      <c r="AG360" s="18">
        <v>418.01656748793101</v>
      </c>
      <c r="AH360" s="18">
        <f>AG360-AJ360-AK360</f>
        <v>332.92403745380398</v>
      </c>
      <c r="AI360" s="18">
        <f>AH360*aero_capex_adj</f>
        <v>399.50884494456477</v>
      </c>
      <c r="AJ360" s="18">
        <v>38.718655300670036</v>
      </c>
      <c r="AK360" s="18">
        <v>46.373874733457001</v>
      </c>
      <c r="AL360" s="18">
        <f>AK360*fuel_adj</f>
        <v>46.373874733457001</v>
      </c>
      <c r="AM360" s="18">
        <f>AI360+AJ360+AL360</f>
        <v>484.60137497869181</v>
      </c>
      <c r="AN360" s="18">
        <f>IF(F360=0, 0, IF(F360=3, Z360, (Z360*F360*384+AG360*G360*32)/(F360*384+G360*32)))</f>
        <v>110.935063206441</v>
      </c>
      <c r="AO360" s="18">
        <f>IF(F360=0, 0, IF(F360=3, AF360, (AF360*F360*384+AM360*G360*32)/(F360*384+G360*32)))</f>
        <v>124.3587102766764</v>
      </c>
      <c r="AP360" s="18">
        <v>138.15891213481399</v>
      </c>
      <c r="AQ360" s="18">
        <f>AP360-AS360</f>
        <v>113.30145219838801</v>
      </c>
      <c r="AR360" s="18">
        <f>AQ360*bess_capex_adj</f>
        <v>113.30145219838801</v>
      </c>
      <c r="AS360" s="18">
        <v>24.857459936425983</v>
      </c>
      <c r="AT360" s="18">
        <f>AR360+AS360</f>
        <v>138.15891213481399</v>
      </c>
      <c r="AU360" s="18">
        <v>5067.9658268807298</v>
      </c>
      <c r="AV360" s="18"/>
      <c r="AW360" s="18">
        <v>495.48167452873503</v>
      </c>
      <c r="AX360" s="18">
        <f>AW360*solar_capex_adj</f>
        <v>660.64223270497996</v>
      </c>
      <c r="AY360" s="18">
        <v>964.16372280561905</v>
      </c>
      <c r="AZ360" s="18">
        <f>AY360*wind_capex_adj</f>
        <v>1606.9395380093652</v>
      </c>
      <c r="BA360" s="18">
        <v>2328.1998039538598</v>
      </c>
      <c r="BB360" s="18">
        <f>BA360*hdgt_capex_adj</f>
        <v>2910.2497549423247</v>
      </c>
      <c r="BC360" s="18">
        <v>326.101569068385</v>
      </c>
      <c r="BD360" s="18">
        <f>BC360*aero_capex_adj</f>
        <v>391.32188288206197</v>
      </c>
      <c r="BE360" s="18">
        <v>954.01905652412995</v>
      </c>
      <c r="BF360" s="18">
        <f>BE360*bess_capex_adj</f>
        <v>954.01905652412995</v>
      </c>
      <c r="BG360" s="1">
        <v>687360844.53293002</v>
      </c>
      <c r="BH360" s="1">
        <v>3519484355.2087998</v>
      </c>
      <c r="BI360" s="1">
        <v>617920806.88331997</v>
      </c>
      <c r="BJ360" s="1">
        <v>3935233993.3749399</v>
      </c>
      <c r="BK360" s="1">
        <f>SUM(BG360:BJ360)/1000000</f>
        <v>8759.9999999999891</v>
      </c>
      <c r="BL360" s="1">
        <v>8.0435403430141501E-3</v>
      </c>
      <c r="BM360" s="3">
        <f>0.815*BJ360/(BK360*1000)</f>
        <v>366.12051422381052</v>
      </c>
      <c r="BN360" s="24">
        <v>556.25846137364397</v>
      </c>
      <c r="BO360" s="1">
        <v>211</v>
      </c>
      <c r="BP360" s="1">
        <v>3040</v>
      </c>
      <c r="BQ360" s="24">
        <v>4611.9232000000002</v>
      </c>
      <c r="BR360" s="1">
        <v>760</v>
      </c>
      <c r="BS360" s="1">
        <v>190</v>
      </c>
      <c r="BT360" s="1">
        <v>0.38215610097106201</v>
      </c>
    </row>
    <row r="361" spans="1:72" s="1" customFormat="1" x14ac:dyDescent="0.25">
      <c r="A361" s="1">
        <v>508</v>
      </c>
      <c r="B361" s="24">
        <v>412.043304721217</v>
      </c>
      <c r="C361" s="24">
        <v>402.79999999999899</v>
      </c>
      <c r="D361" s="1">
        <v>1000</v>
      </c>
      <c r="E361" s="1">
        <v>4000</v>
      </c>
      <c r="F361" s="1">
        <v>3</v>
      </c>
      <c r="G361" s="1">
        <v>4</v>
      </c>
      <c r="H361" s="2">
        <f>SUM(BG361:BI361)/(BK361*1000000)</f>
        <v>0.32326606059627394</v>
      </c>
      <c r="I361" s="3">
        <v>100</v>
      </c>
      <c r="J361" s="18">
        <v>82.652764100492007</v>
      </c>
      <c r="K361" s="18">
        <f>(P361*BG361+U361*BH361+AP361*BI361+AN361*BJ361)/(BK361*(1000000))</f>
        <v>79.610609518093156</v>
      </c>
      <c r="L361" s="18">
        <f>(T361*BG361+Y361*BH361+AT361*BI361+AO361*BJ361)/(BK361*(1000000))</f>
        <v>90.427974706951332</v>
      </c>
      <c r="M361" s="18">
        <f>L361/K361</f>
        <v>1.1358784369864636</v>
      </c>
      <c r="N361" s="18">
        <f>J361*M361</f>
        <v>93.883492499077747</v>
      </c>
      <c r="O361" s="3">
        <v>99.999999999999901</v>
      </c>
      <c r="P361" s="18">
        <v>78.480854923686294</v>
      </c>
      <c r="Q361" s="18">
        <f>P361-S361</f>
        <v>72.620653908961501</v>
      </c>
      <c r="R361" s="18">
        <f>Q361*solar_capex_adj</f>
        <v>96.827538545281996</v>
      </c>
      <c r="S361" s="18">
        <v>5.8602010147247938</v>
      </c>
      <c r="T361" s="18">
        <f>R361+S361</f>
        <v>102.68773956000679</v>
      </c>
      <c r="U361" s="18">
        <v>28.0784663337806</v>
      </c>
      <c r="V361" s="18">
        <f>U361-X361</f>
        <v>23.2816828566535</v>
      </c>
      <c r="W361" s="18">
        <f>V361*wind_capex_adj</f>
        <v>38.80280476108917</v>
      </c>
      <c r="X361" s="18">
        <v>4.7967834771271001</v>
      </c>
      <c r="Y361" s="18">
        <f>W361+X361</f>
        <v>43.59958823821627</v>
      </c>
      <c r="Z361" s="18">
        <v>86.610024718060302</v>
      </c>
      <c r="AA361" s="18">
        <f>Z361-AC361-AD361</f>
        <v>35.634994165875497</v>
      </c>
      <c r="AB361" s="18">
        <f>AA361*hdgt_capex_adj</f>
        <v>44.543742707344371</v>
      </c>
      <c r="AC361" s="18">
        <v>15.444617725397705</v>
      </c>
      <c r="AD361" s="18">
        <v>35.530412826787099</v>
      </c>
      <c r="AE361" s="18">
        <f>AD361*fuel_adj</f>
        <v>35.530412826787099</v>
      </c>
      <c r="AF361" s="18">
        <f>AB361+AC361+AE361</f>
        <v>95.518773259529183</v>
      </c>
      <c r="AG361" s="18">
        <v>331.05205165621101</v>
      </c>
      <c r="AH361" s="18">
        <f>AG361-AJ361-AK361</f>
        <v>255.52180986309997</v>
      </c>
      <c r="AI361" s="18">
        <f>AH361*aero_capex_adj</f>
        <v>306.62617183571996</v>
      </c>
      <c r="AJ361" s="18">
        <v>31.860187451744025</v>
      </c>
      <c r="AK361" s="18">
        <v>43.670054341367006</v>
      </c>
      <c r="AL361" s="18">
        <f>AK361*fuel_adj</f>
        <v>43.670054341367006</v>
      </c>
      <c r="AM361" s="18">
        <f>AI361+AJ361+AL361</f>
        <v>382.15641362883099</v>
      </c>
      <c r="AN361" s="18">
        <f>IF(F361=0, 0, IF(F361=3, Z361, (Z361*F361*384+AG361*G361*32)/(F361*384+G361*32)))</f>
        <v>86.610024718060302</v>
      </c>
      <c r="AO361" s="18">
        <f>IF(F361=0, 0, IF(F361=3, AF361, (AF361*F361*384+AM361*G361*32)/(F361*384+G361*32)))</f>
        <v>95.518773259529183</v>
      </c>
      <c r="AP361" s="18">
        <v>187.88404125356899</v>
      </c>
      <c r="AQ361" s="18">
        <f>AP361-AS361</f>
        <v>154.12322772911901</v>
      </c>
      <c r="AR361" s="18">
        <f>AQ361*bess_capex_adj</f>
        <v>154.12322772911901</v>
      </c>
      <c r="AS361" s="18">
        <v>33.760813524449986</v>
      </c>
      <c r="AT361" s="18">
        <f>AR361+AS361</f>
        <v>187.88404125356899</v>
      </c>
      <c r="AU361" s="18">
        <v>4593.4524767983303</v>
      </c>
      <c r="AV361" s="18"/>
      <c r="AW361" s="18">
        <v>496.05227425659399</v>
      </c>
      <c r="AX361" s="18">
        <f>AW361*solar_capex_adj</f>
        <v>661.40303234212524</v>
      </c>
      <c r="AY361" s="18">
        <v>484.92440911215499</v>
      </c>
      <c r="AZ361" s="18">
        <f>AY361*wind_capex_adj</f>
        <v>808.20734852025839</v>
      </c>
      <c r="BA361" s="18">
        <v>2330.88097309256</v>
      </c>
      <c r="BB361" s="18">
        <f>BA361*hdgt_capex_adj</f>
        <v>2913.6012163657001</v>
      </c>
      <c r="BC361" s="18">
        <v>326.477109630489</v>
      </c>
      <c r="BD361" s="18">
        <f>BC361*aero_capex_adj</f>
        <v>391.77253155658678</v>
      </c>
      <c r="BE361" s="18">
        <v>955.11771070653401</v>
      </c>
      <c r="BF361" s="18">
        <f>BE361*bess_capex_adj</f>
        <v>955.11771070653401</v>
      </c>
      <c r="BG361" s="1">
        <v>599199452.33735597</v>
      </c>
      <c r="BH361" s="1">
        <v>1768082187.9247999</v>
      </c>
      <c r="BI361" s="1">
        <v>464529050.561203</v>
      </c>
      <c r="BJ361" s="1">
        <v>5928189309.1766396</v>
      </c>
      <c r="BK361" s="1">
        <f>SUM(BG361:BJ361)/1000000</f>
        <v>8759.9999999999982</v>
      </c>
      <c r="BL361" s="1">
        <v>4.1947194962261398E-4</v>
      </c>
      <c r="BM361" s="3">
        <f>0.815*BJ361/(BK361*1000)</f>
        <v>551.53816061403677</v>
      </c>
      <c r="BN361" s="24">
        <v>556.25846137364397</v>
      </c>
      <c r="BO361" s="1">
        <v>106</v>
      </c>
      <c r="BP361" s="1">
        <v>3040</v>
      </c>
      <c r="BQ361" s="24">
        <v>4611.9232000000002</v>
      </c>
      <c r="BR361" s="1">
        <v>760</v>
      </c>
      <c r="BS361" s="1">
        <v>190</v>
      </c>
      <c r="BT361" s="1">
        <v>0.28741346603706402</v>
      </c>
    </row>
    <row r="362" spans="1:72" s="1" customFormat="1" x14ac:dyDescent="0.25">
      <c r="A362" s="1">
        <v>156</v>
      </c>
      <c r="B362" s="24">
        <v>824.08660944243502</v>
      </c>
      <c r="C362" s="24">
        <v>1200.8</v>
      </c>
      <c r="D362" s="1">
        <v>1000</v>
      </c>
      <c r="E362" s="1">
        <v>4000</v>
      </c>
      <c r="F362" s="1">
        <v>1</v>
      </c>
      <c r="G362" s="1">
        <v>23</v>
      </c>
      <c r="H362" s="2">
        <f>SUM(BG362:BI362)/(BK362*1000000)</f>
        <v>0.81661698960016293</v>
      </c>
      <c r="I362" s="3">
        <v>100</v>
      </c>
      <c r="J362" s="18">
        <v>76.946237359605206</v>
      </c>
      <c r="K362" s="18">
        <f>(P362*BG362+U362*BH362+AP362*BI362+AN362*BJ362)/(BK362*(1000000))</f>
        <v>109.6765029739379</v>
      </c>
      <c r="L362" s="18">
        <f>(T362*BG362+Y362*BH362+AT362*BI362+AO362*BJ362)/(BK362*(1000000))</f>
        <v>133.82873854724187</v>
      </c>
      <c r="M362" s="18">
        <f>L362/K362</f>
        <v>1.2202133995742297</v>
      </c>
      <c r="N362" s="18">
        <f>J362*M362</f>
        <v>93.890829873009466</v>
      </c>
      <c r="O362" s="3">
        <v>100</v>
      </c>
      <c r="P362" s="18">
        <v>77.730339405874403</v>
      </c>
      <c r="Q362" s="18">
        <f>P362-S362</f>
        <v>71.910585826196893</v>
      </c>
      <c r="R362" s="18">
        <f>Q362*solar_capex_adj</f>
        <v>95.880781101595858</v>
      </c>
      <c r="S362" s="18">
        <v>5.8197535796775099</v>
      </c>
      <c r="T362" s="18">
        <f>R362+S362</f>
        <v>101.70053468127337</v>
      </c>
      <c r="U362" s="18">
        <v>28.668066428806402</v>
      </c>
      <c r="V362" s="18">
        <f>U362-X362</f>
        <v>23.758771361439301</v>
      </c>
      <c r="W362" s="18">
        <f>V362*wind_capex_adj</f>
        <v>39.597952269065502</v>
      </c>
      <c r="X362" s="18">
        <v>4.9092950673671005</v>
      </c>
      <c r="Y362" s="18">
        <f>W362+X362</f>
        <v>44.507247336432599</v>
      </c>
      <c r="Z362" s="18">
        <v>116.52627164083199</v>
      </c>
      <c r="AA362" s="18">
        <f>Z362-AC362-AD362</f>
        <v>54.356974800717708</v>
      </c>
      <c r="AB362" s="18">
        <f>AA362*hdgt_capex_adj</f>
        <v>67.946218500897132</v>
      </c>
      <c r="AC362" s="18">
        <v>19.296135724664794</v>
      </c>
      <c r="AD362" s="18">
        <v>42.873161115449491</v>
      </c>
      <c r="AE362" s="18">
        <f>AD362*fuel_adj</f>
        <v>42.873161115449491</v>
      </c>
      <c r="AF362" s="18">
        <f>AB362+AC362+AE362</f>
        <v>130.11551534101142</v>
      </c>
      <c r="AG362" s="18">
        <v>541.09062173054895</v>
      </c>
      <c r="AH362" s="18">
        <f>AG362-AJ362-AK362</f>
        <v>443.89078265109509</v>
      </c>
      <c r="AI362" s="18">
        <f>AH362*aero_capex_adj</f>
        <v>532.66893918131404</v>
      </c>
      <c r="AJ362" s="18">
        <v>48.572129528356925</v>
      </c>
      <c r="AK362" s="18">
        <v>48.627709551096927</v>
      </c>
      <c r="AL362" s="18">
        <f>AK362*fuel_adj</f>
        <v>48.627709551096927</v>
      </c>
      <c r="AM362" s="18">
        <f>AI362+AJ362+AL362</f>
        <v>629.86877826076795</v>
      </c>
      <c r="AN362" s="18">
        <f>IF(F362=0, 0, IF(F362=3, Z362, (Z362*F362*384+AG362*G362*32)/(F362*384+G362*32)))</f>
        <v>395.52570169978884</v>
      </c>
      <c r="AO362" s="18">
        <f>IF(F362=0, 0, IF(F362=3, AF362, (AF362*F362*384+AM362*G362*32)/(F362*384+G362*32)))</f>
        <v>458.52480240256568</v>
      </c>
      <c r="AP362" s="18">
        <v>105.164913551372</v>
      </c>
      <c r="AQ362" s="18">
        <f>AP362-AS362</f>
        <v>85.942504656007898</v>
      </c>
      <c r="AR362" s="18">
        <f>AQ362*bess_capex_adj</f>
        <v>85.942504656007898</v>
      </c>
      <c r="AS362" s="18">
        <v>19.222408895364097</v>
      </c>
      <c r="AT362" s="18">
        <f>AR362+AS362</f>
        <v>105.164913551372</v>
      </c>
      <c r="AU362" s="18">
        <v>6029.5392274789501</v>
      </c>
      <c r="AV362" s="18"/>
      <c r="AW362" s="18">
        <v>989.23171056449098</v>
      </c>
      <c r="AX362" s="18">
        <f>AW362*solar_capex_adj</f>
        <v>1318.9756140859879</v>
      </c>
      <c r="AY362" s="18">
        <v>1441.43761642909</v>
      </c>
      <c r="AZ362" s="18">
        <f>AY362*wind_capex_adj</f>
        <v>2402.3960273818166</v>
      </c>
      <c r="BA362" s="18">
        <v>774.71047972048495</v>
      </c>
      <c r="BB362" s="18">
        <f>BA362*hdgt_capex_adj</f>
        <v>968.38809965060614</v>
      </c>
      <c r="BC362" s="18">
        <v>1871.80744519069</v>
      </c>
      <c r="BD362" s="18">
        <f>BC362*aero_capex_adj</f>
        <v>2246.1689342288278</v>
      </c>
      <c r="BE362" s="18">
        <v>952.35197557417996</v>
      </c>
      <c r="BF362" s="18">
        <f>BE362*bess_capex_adj</f>
        <v>952.35197557417996</v>
      </c>
      <c r="BG362" s="1">
        <v>1201338704.2038901</v>
      </c>
      <c r="BH362" s="1">
        <v>5150095175.34023</v>
      </c>
      <c r="BI362" s="1">
        <v>802130949.35329294</v>
      </c>
      <c r="BJ362" s="1">
        <v>1606435171.1025701</v>
      </c>
      <c r="BK362" s="1">
        <f>SUM(BG362:BJ362)/1000000</f>
        <v>8759.9999999999836</v>
      </c>
      <c r="BL362" s="1">
        <v>4.2362293672834896</v>
      </c>
      <c r="BM362" s="3">
        <f>0.815*BJ362/(BK362*1000)</f>
        <v>149.45715347586724</v>
      </c>
      <c r="BN362" s="24">
        <v>1112.51692274728</v>
      </c>
      <c r="BO362" s="1">
        <v>316</v>
      </c>
      <c r="BP362" s="1">
        <v>3040</v>
      </c>
      <c r="BQ362" s="24">
        <v>4611.9232000000002</v>
      </c>
      <c r="BR362" s="1">
        <v>760</v>
      </c>
      <c r="BS362" s="1">
        <v>190</v>
      </c>
      <c r="BT362" s="1">
        <v>0.49693084577568197</v>
      </c>
    </row>
    <row r="363" spans="1:72" s="1" customFormat="1" x14ac:dyDescent="0.25">
      <c r="A363" s="1">
        <v>491</v>
      </c>
      <c r="B363" s="24">
        <v>412.043304721217</v>
      </c>
      <c r="C363" s="24">
        <v>600.4</v>
      </c>
      <c r="D363" s="1">
        <v>1000</v>
      </c>
      <c r="E363" s="1">
        <v>4000</v>
      </c>
      <c r="F363" s="1">
        <v>3</v>
      </c>
      <c r="G363" s="1">
        <v>4</v>
      </c>
      <c r="H363" s="2">
        <f>SUM(BG363:BI363)/(BK363*1000000)</f>
        <v>0.43485480948517768</v>
      </c>
      <c r="I363" s="3">
        <v>100</v>
      </c>
      <c r="J363" s="18">
        <v>81.042316963970194</v>
      </c>
      <c r="K363" s="18">
        <f>(P363*BG363+U363*BH363+AP363*BI363+AN363*BJ363)/(BK363*(1000000))</f>
        <v>77.962275664640302</v>
      </c>
      <c r="L363" s="18">
        <f>(T363*BG363+Y363*BH363+AT363*BI363+AO363*BJ363)/(BK363*(1000000))</f>
        <v>90.323535656968687</v>
      </c>
      <c r="M363" s="18">
        <f>L363/K363</f>
        <v>1.1585543762922099</v>
      </c>
      <c r="N363" s="18">
        <f>J363*M363</f>
        <v>93.891930983468072</v>
      </c>
      <c r="O363" s="3">
        <v>100</v>
      </c>
      <c r="P363" s="18">
        <v>72.256116779846394</v>
      </c>
      <c r="Q363" s="18">
        <f>P363-S363</f>
        <v>66.857723287712105</v>
      </c>
      <c r="R363" s="18">
        <f>Q363*solar_capex_adj</f>
        <v>89.143631050282806</v>
      </c>
      <c r="S363" s="18">
        <v>5.3983934921342893</v>
      </c>
      <c r="T363" s="18">
        <f>R363+S363</f>
        <v>94.542024542417096</v>
      </c>
      <c r="U363" s="18">
        <v>28.064500490298599</v>
      </c>
      <c r="V363" s="18">
        <f>U363-X363</f>
        <v>23.267717013171499</v>
      </c>
      <c r="W363" s="18">
        <f>V363*wind_capex_adj</f>
        <v>38.779528355285834</v>
      </c>
      <c r="X363" s="18">
        <v>4.7967834771271001</v>
      </c>
      <c r="Y363" s="18">
        <f>W363+X363</f>
        <v>43.576311832412934</v>
      </c>
      <c r="Z363" s="18">
        <v>96.130036115227199</v>
      </c>
      <c r="AA363" s="18">
        <f>Z363-AC363-AD363</f>
        <v>42.759159636194397</v>
      </c>
      <c r="AB363" s="18">
        <f>AA363*hdgt_capex_adj</f>
        <v>53.448949545242996</v>
      </c>
      <c r="AC363" s="18">
        <v>16.461869289176505</v>
      </c>
      <c r="AD363" s="18">
        <v>36.909007189856297</v>
      </c>
      <c r="AE363" s="18">
        <f>AD363*fuel_adj</f>
        <v>36.909007189856297</v>
      </c>
      <c r="AF363" s="18">
        <f>AB363+AC363+AE363</f>
        <v>106.8198260242758</v>
      </c>
      <c r="AG363" s="18">
        <v>342.46114367108203</v>
      </c>
      <c r="AH363" s="18">
        <f>AG363-AJ363-AK363</f>
        <v>264.84403595321498</v>
      </c>
      <c r="AI363" s="18">
        <f>AH363*aero_capex_adj</f>
        <v>317.81284314385795</v>
      </c>
      <c r="AJ363" s="18">
        <v>32.902705482850024</v>
      </c>
      <c r="AK363" s="18">
        <v>44.714402235017019</v>
      </c>
      <c r="AL363" s="18">
        <f>AK363*fuel_adj</f>
        <v>44.714402235017019</v>
      </c>
      <c r="AM363" s="18">
        <f>AI363+AJ363+AL363</f>
        <v>395.42995086172499</v>
      </c>
      <c r="AN363" s="18">
        <f>IF(F363=0, 0, IF(F363=3, Z363, (Z363*F363*384+AG363*G363*32)/(F363*384+G363*32)))</f>
        <v>96.130036115227199</v>
      </c>
      <c r="AO363" s="18">
        <f>IF(F363=0, 0, IF(F363=3, AF363, (AF363*F363*384+AM363*G363*32)/(F363*384+G363*32)))</f>
        <v>106.8198260242758</v>
      </c>
      <c r="AP363" s="18">
        <v>164.346374703762</v>
      </c>
      <c r="AQ363" s="18">
        <f>AP363-AS363</f>
        <v>134.802711218685</v>
      </c>
      <c r="AR363" s="18">
        <f>AQ363*bess_capex_adj</f>
        <v>134.802711218685</v>
      </c>
      <c r="AS363" s="18">
        <v>29.543663485076991</v>
      </c>
      <c r="AT363" s="18">
        <f>AR363+AS363</f>
        <v>164.346374703762</v>
      </c>
      <c r="AU363" s="18">
        <v>4828.4417758704803</v>
      </c>
      <c r="AV363" s="18"/>
      <c r="AW363" s="18">
        <v>495.75471035351097</v>
      </c>
      <c r="AX363" s="18">
        <f>AW363*solar_capex_adj</f>
        <v>661.00628047134796</v>
      </c>
      <c r="AY363" s="18">
        <v>722.37826627867196</v>
      </c>
      <c r="AZ363" s="18">
        <f>AY363*wind_capex_adj</f>
        <v>1203.96377713112</v>
      </c>
      <c r="BA363" s="18">
        <v>2329.4827615008198</v>
      </c>
      <c r="BB363" s="18">
        <f>BA363*hdgt_capex_adj</f>
        <v>2911.8534518760248</v>
      </c>
      <c r="BC363" s="18">
        <v>326.28126776451899</v>
      </c>
      <c r="BD363" s="18">
        <f>BC363*aero_capex_adj</f>
        <v>391.53752131742277</v>
      </c>
      <c r="BE363" s="18">
        <v>954.54476997296297</v>
      </c>
      <c r="BF363" s="18">
        <f>BE363*bess_capex_adj</f>
        <v>954.54476997296297</v>
      </c>
      <c r="BG363" s="1">
        <v>649849978.22418106</v>
      </c>
      <c r="BH363" s="1">
        <v>2635443261.2463999</v>
      </c>
      <c r="BI363" s="1">
        <v>524034891.619573</v>
      </c>
      <c r="BJ363" s="1">
        <v>4950671868.9098396</v>
      </c>
      <c r="BK363" s="1">
        <f>SUM(BG363:BJ363)/1000000</f>
        <v>8759.9999999999945</v>
      </c>
      <c r="BL363" s="1">
        <v>2.5560983343925802E-3</v>
      </c>
      <c r="BM363" s="3">
        <f>0.815*BJ363/(BK363*1000)</f>
        <v>460.59333026958012</v>
      </c>
      <c r="BN363" s="24">
        <v>556.25846137364397</v>
      </c>
      <c r="BO363" s="1">
        <v>158</v>
      </c>
      <c r="BP363" s="1">
        <v>3040</v>
      </c>
      <c r="BQ363" s="24">
        <v>4611.9232000000002</v>
      </c>
      <c r="BR363" s="1">
        <v>760</v>
      </c>
      <c r="BS363" s="1">
        <v>190</v>
      </c>
      <c r="BT363" s="1">
        <v>0.32451649078664402</v>
      </c>
    </row>
    <row r="364" spans="1:72" s="1" customFormat="1" x14ac:dyDescent="0.25">
      <c r="A364" s="1">
        <v>425</v>
      </c>
      <c r="B364" s="24">
        <v>412.043304721217</v>
      </c>
      <c r="C364" s="24">
        <v>1200.8</v>
      </c>
      <c r="D364" s="1">
        <v>1000</v>
      </c>
      <c r="E364" s="1">
        <v>4000</v>
      </c>
      <c r="F364" s="1">
        <v>3</v>
      </c>
      <c r="G364" s="1">
        <v>4</v>
      </c>
      <c r="H364" s="2">
        <f>SUM(BG364:BI364)/(BK364*1000000)</f>
        <v>0.75567391964056796</v>
      </c>
      <c r="I364" s="3">
        <v>100</v>
      </c>
      <c r="J364" s="18">
        <v>76.168478235381698</v>
      </c>
      <c r="K364" s="18">
        <f>(P364*BG364+U364*BH364+AP364*BI364+AN364*BJ364)/(BK364*(1000000))</f>
        <v>73.17572652166487</v>
      </c>
      <c r="L364" s="18">
        <f>(T364*BG364+Y364*BH364+AT364*BI364+AO364*BJ364)/(BK364*(1000000))</f>
        <v>90.225541260410878</v>
      </c>
      <c r="M364" s="18">
        <f>L364/K364</f>
        <v>1.2329982297298836</v>
      </c>
      <c r="N364" s="18">
        <f>J364*M364</f>
        <v>93.915598825444803</v>
      </c>
      <c r="O364" s="3">
        <v>100</v>
      </c>
      <c r="P364" s="18">
        <v>68.961252937869205</v>
      </c>
      <c r="Q364" s="18">
        <f>P364-S364</f>
        <v>63.801897919211001</v>
      </c>
      <c r="R364" s="18">
        <f>Q364*solar_capex_adj</f>
        <v>85.069197225614658</v>
      </c>
      <c r="S364" s="18">
        <v>5.1593550186582036</v>
      </c>
      <c r="T364" s="18">
        <f>R364+S364</f>
        <v>90.228552244272862</v>
      </c>
      <c r="U364" s="18">
        <v>28.6872126323846</v>
      </c>
      <c r="V364" s="18">
        <f>U364-X364</f>
        <v>23.7779186458542</v>
      </c>
      <c r="W364" s="18">
        <f>V364*wind_capex_adj</f>
        <v>39.629864409757005</v>
      </c>
      <c r="X364" s="18">
        <v>4.9092939865304004</v>
      </c>
      <c r="Y364" s="18">
        <f>W364+X364</f>
        <v>44.539158396287405</v>
      </c>
      <c r="Z364" s="18">
        <v>169.22128167987299</v>
      </c>
      <c r="AA364" s="18">
        <f>Z364-AC364-AD364</f>
        <v>99.473518797607028</v>
      </c>
      <c r="AB364" s="18">
        <f>AA364*hdgt_capex_adj</f>
        <v>124.34189849700878</v>
      </c>
      <c r="AC364" s="18">
        <v>24.383637821086978</v>
      </c>
      <c r="AD364" s="18">
        <v>45.364125061178981</v>
      </c>
      <c r="AE364" s="18">
        <f>AD364*fuel_adj</f>
        <v>45.364125061178981</v>
      </c>
      <c r="AF364" s="18">
        <f>AB364+AC364+AE364</f>
        <v>194.08966137927473</v>
      </c>
      <c r="AG364" s="18">
        <v>484.85442244957</v>
      </c>
      <c r="AH364" s="18">
        <f>AG364-AJ364-AK364</f>
        <v>386.75453589666199</v>
      </c>
      <c r="AI364" s="18">
        <f>AH364*aero_capex_adj</f>
        <v>464.10544307599434</v>
      </c>
      <c r="AJ364" s="18">
        <v>44.749678582187983</v>
      </c>
      <c r="AK364" s="18">
        <v>53.350207970720021</v>
      </c>
      <c r="AL364" s="18">
        <f>AK364*fuel_adj</f>
        <v>53.350207970720021</v>
      </c>
      <c r="AM364" s="18">
        <f>AI364+AJ364+AL364</f>
        <v>562.20532962890229</v>
      </c>
      <c r="AN364" s="18">
        <f>IF(F364=0, 0, IF(F364=3, Z364, (Z364*F364*384+AG364*G364*32)/(F364*384+G364*32)))</f>
        <v>169.22128167987299</v>
      </c>
      <c r="AO364" s="18">
        <f>IF(F364=0, 0, IF(F364=3, AF364, (AF364*F364*384+AM364*G364*32)/(F364*384+G364*32)))</f>
        <v>194.08966137927473</v>
      </c>
      <c r="AP364" s="18">
        <v>106.70167419376099</v>
      </c>
      <c r="AQ364" s="18">
        <f>AP364-AS364</f>
        <v>87.345382127037098</v>
      </c>
      <c r="AR364" s="18">
        <f>AQ364*bess_capex_adj</f>
        <v>87.345382127037098</v>
      </c>
      <c r="AS364" s="18">
        <v>19.356292066723896</v>
      </c>
      <c r="AT364" s="18">
        <f>AR364+AS364</f>
        <v>106.70167419376099</v>
      </c>
      <c r="AU364" s="18">
        <v>5542.53298690679</v>
      </c>
      <c r="AV364" s="18"/>
      <c r="AW364" s="18">
        <v>495.01457706866898</v>
      </c>
      <c r="AX364" s="18">
        <f>AW364*solar_capex_adj</f>
        <v>660.01943609155865</v>
      </c>
      <c r="AY364" s="18">
        <v>1442.59959410389</v>
      </c>
      <c r="AZ364" s="18">
        <f>AY364*wind_capex_adj</f>
        <v>2404.332656839817</v>
      </c>
      <c r="BA364" s="18">
        <v>2326.0049776447199</v>
      </c>
      <c r="BB364" s="18">
        <f>BA364*hdgt_capex_adj</f>
        <v>2907.5062220558998</v>
      </c>
      <c r="BC364" s="18">
        <v>325.79414858753597</v>
      </c>
      <c r="BD364" s="18">
        <f>BC364*aero_capex_adj</f>
        <v>390.95297830504313</v>
      </c>
      <c r="BE364" s="18">
        <v>953.11968950196797</v>
      </c>
      <c r="BF364" s="18">
        <f>BE364*bess_capex_adj</f>
        <v>953.11968950196797</v>
      </c>
      <c r="BG364" s="1">
        <v>681414114.511711</v>
      </c>
      <c r="BH364" s="1">
        <v>5150082852.1397495</v>
      </c>
      <c r="BI364" s="1">
        <v>788206569.39990103</v>
      </c>
      <c r="BJ364" s="1">
        <v>2140296463.9486201</v>
      </c>
      <c r="BK364" s="1">
        <f>SUM(BG364:BJ364)/1000000</f>
        <v>8759.9999999999836</v>
      </c>
      <c r="BL364" s="1">
        <v>1.2598337338084</v>
      </c>
      <c r="BM364" s="3">
        <f>0.815*BJ364/(BK364*1000)</f>
        <v>199.12575549293706</v>
      </c>
      <c r="BN364" s="24">
        <v>556.25846137364397</v>
      </c>
      <c r="BO364" s="1">
        <v>316</v>
      </c>
      <c r="BP364" s="1">
        <v>3040</v>
      </c>
      <c r="BQ364" s="24">
        <v>4611.9232000000002</v>
      </c>
      <c r="BR364" s="1">
        <v>760</v>
      </c>
      <c r="BS364" s="1">
        <v>190</v>
      </c>
      <c r="BT364" s="1">
        <v>0.48834323899107002</v>
      </c>
    </row>
    <row r="365" spans="1:72" s="1" customFormat="1" x14ac:dyDescent="0.25">
      <c r="A365" s="1">
        <v>169</v>
      </c>
      <c r="B365" s="24">
        <v>618.06495708182604</v>
      </c>
      <c r="C365" s="24">
        <v>1402.2</v>
      </c>
      <c r="D365" s="1">
        <v>1000</v>
      </c>
      <c r="E365" s="1">
        <v>4000</v>
      </c>
      <c r="F365" s="1">
        <v>1</v>
      </c>
      <c r="G365" s="1">
        <v>23</v>
      </c>
      <c r="H365" s="2">
        <f>SUM(BG365:BI365)/(BK365*1000000)</f>
        <v>0.83274478109620476</v>
      </c>
      <c r="I365" s="3">
        <v>100</v>
      </c>
      <c r="J365" s="18">
        <v>76.378720405430002</v>
      </c>
      <c r="K365" s="18">
        <f>(P365*BG365+U365*BH365+AP365*BI365+AN365*BJ365)/(BK365*(1000000))</f>
        <v>105.76528465045592</v>
      </c>
      <c r="L365" s="18">
        <f>(T365*BG365+Y365*BH365+AT365*BI365+AO365*BJ365)/(BK365*(1000000))</f>
        <v>130.07190252688903</v>
      </c>
      <c r="M365" s="18">
        <f>L365/K365</f>
        <v>1.2298165977311377</v>
      </c>
      <c r="N365" s="18">
        <f>J365*M365</f>
        <v>93.931818068063748</v>
      </c>
      <c r="O365" s="3">
        <v>99.999999996818403</v>
      </c>
      <c r="P365" s="18">
        <v>75.100735268640605</v>
      </c>
      <c r="Q365" s="18">
        <f>P365-S365</f>
        <v>69.477906307547599</v>
      </c>
      <c r="R365" s="18">
        <f>Q365*solar_capex_adj</f>
        <v>92.637208410063465</v>
      </c>
      <c r="S365" s="18">
        <v>5.6228289610930062</v>
      </c>
      <c r="T365" s="18">
        <f>R365+S365</f>
        <v>98.260037371156471</v>
      </c>
      <c r="U365" s="18">
        <v>31.0906975402699</v>
      </c>
      <c r="V365" s="18">
        <f>U365-X365</f>
        <v>25.766573069511999</v>
      </c>
      <c r="W365" s="18">
        <f>V365*wind_capex_adj</f>
        <v>42.944288449186665</v>
      </c>
      <c r="X365" s="18">
        <v>5.3241244707579014</v>
      </c>
      <c r="Y365" s="18">
        <f>W365+X365</f>
        <v>48.268412919944566</v>
      </c>
      <c r="Z365" s="18">
        <v>125.54415871734</v>
      </c>
      <c r="AA365" s="18">
        <f>Z365-AC365-AD365</f>
        <v>61.10389992678131</v>
      </c>
      <c r="AB365" s="18">
        <f>AA365*hdgt_capex_adj</f>
        <v>76.379874908476637</v>
      </c>
      <c r="AC365" s="18">
        <v>20.343607866705995</v>
      </c>
      <c r="AD365" s="18">
        <v>44.096650923852692</v>
      </c>
      <c r="AE365" s="18">
        <f>AD365*fuel_adj</f>
        <v>44.096650923852692</v>
      </c>
      <c r="AF365" s="18">
        <f>AB365+AC365+AE365</f>
        <v>140.82013369903532</v>
      </c>
      <c r="AG365" s="18">
        <v>558.68155232053596</v>
      </c>
      <c r="AH365" s="18">
        <f>AG365-AJ365-AK365</f>
        <v>458.64338325011704</v>
      </c>
      <c r="AI365" s="18">
        <f>AH365*aero_capex_adj</f>
        <v>550.37205990014047</v>
      </c>
      <c r="AJ365" s="18">
        <v>50.117945442142968</v>
      </c>
      <c r="AK365" s="18">
        <v>49.920223628275949</v>
      </c>
      <c r="AL365" s="18">
        <f>AK365*fuel_adj</f>
        <v>49.920223628275949</v>
      </c>
      <c r="AM365" s="18">
        <f>AI365+AJ365+AL365</f>
        <v>650.41022897055939</v>
      </c>
      <c r="AN365" s="18">
        <f>IF(F365=0, 0, IF(F365=3, Z365, (Z365*F365*384+AG365*G365*32)/(F365*384+G365*32)))</f>
        <v>410.17730308515445</v>
      </c>
      <c r="AO365" s="18">
        <f>IF(F365=0, 0, IF(F365=3, AF365, (AF365*F365*384+AM365*G365*32)/(F365*384+G365*32)))</f>
        <v>475.69362487746537</v>
      </c>
      <c r="AP365" s="18">
        <v>101.81435528826501</v>
      </c>
      <c r="AQ365" s="18">
        <f>AP365-AS365</f>
        <v>83.039316161408493</v>
      </c>
      <c r="AR365" s="18">
        <f>AQ365*bess_capex_adj</f>
        <v>83.039316161408493</v>
      </c>
      <c r="AS365" s="18">
        <v>18.775039126856512</v>
      </c>
      <c r="AT365" s="18">
        <f>AR365+AS365</f>
        <v>101.81435528826501</v>
      </c>
      <c r="AU365" s="18">
        <v>6024.04160395692</v>
      </c>
      <c r="AV365" s="18"/>
      <c r="AW365" s="18">
        <v>741.92996533061796</v>
      </c>
      <c r="AX365" s="18">
        <f>AW365*solar_capex_adj</f>
        <v>989.23995377415724</v>
      </c>
      <c r="AY365" s="18">
        <v>1683.21174896971</v>
      </c>
      <c r="AZ365" s="18">
        <f>AY365*wind_capex_adj</f>
        <v>2805.3529149495166</v>
      </c>
      <c r="BA365" s="18">
        <v>774.71693533735095</v>
      </c>
      <c r="BB365" s="18">
        <f>BA365*hdgt_capex_adj</f>
        <v>968.39616917168871</v>
      </c>
      <c r="BC365" s="18">
        <v>1871.8230428520501</v>
      </c>
      <c r="BD365" s="18">
        <f>BC365*aero_capex_adj</f>
        <v>2246.18765142246</v>
      </c>
      <c r="BE365" s="18">
        <v>952.35991146718402</v>
      </c>
      <c r="BF365" s="18">
        <f>BE365*bess_capex_adj</f>
        <v>952.35991146718402</v>
      </c>
      <c r="BG365" s="1">
        <v>936074554.52894998</v>
      </c>
      <c r="BH365" s="1">
        <v>5545296543.7874298</v>
      </c>
      <c r="BI365" s="1">
        <v>813473183.85427594</v>
      </c>
      <c r="BJ365" s="1">
        <v>1465155717.5506301</v>
      </c>
      <c r="BK365" s="1">
        <f>SUM(BG365:BJ365)/1000000</f>
        <v>8759.9999997212853</v>
      </c>
      <c r="BL365" s="1">
        <v>6.6988259913901604</v>
      </c>
      <c r="BM365" s="3">
        <f>0.815*BJ365/(BK365*1000)</f>
        <v>136.31300340659314</v>
      </c>
      <c r="BN365" s="24">
        <v>834.38769206046595</v>
      </c>
      <c r="BO365" s="1">
        <v>369</v>
      </c>
      <c r="BP365" s="1">
        <v>3040</v>
      </c>
      <c r="BQ365" s="24">
        <v>4611.9232000000002</v>
      </c>
      <c r="BR365" s="1">
        <v>760</v>
      </c>
      <c r="BS365" s="1">
        <v>190</v>
      </c>
      <c r="BT365" s="1">
        <v>0.50392046318020201</v>
      </c>
    </row>
    <row r="366" spans="1:72" s="1" customFormat="1" x14ac:dyDescent="0.25">
      <c r="A366" s="1">
        <v>438</v>
      </c>
      <c r="B366" s="24">
        <v>206.02165236060799</v>
      </c>
      <c r="C366" s="24">
        <v>1402.2</v>
      </c>
      <c r="D366" s="1">
        <v>1000</v>
      </c>
      <c r="E366" s="1">
        <v>4000</v>
      </c>
      <c r="F366" s="1">
        <v>3</v>
      </c>
      <c r="G366" s="1">
        <v>4</v>
      </c>
      <c r="H366" s="2">
        <f>SUM(BG366:BI366)/(BK366*1000000)</f>
        <v>0.77526334249462614</v>
      </c>
      <c r="I366" s="3">
        <v>100</v>
      </c>
      <c r="J366" s="18">
        <v>75.433416273379805</v>
      </c>
      <c r="K366" s="18">
        <f>(P366*BG366+U366*BH366+AP366*BI366+AN366*BJ366)/(BK366*(1000000))</f>
        <v>72.544571686628345</v>
      </c>
      <c r="L366" s="18">
        <f>(T366*BG366+Y366*BH366+AT366*BI366+AO366*BJ366)/(BK366*(1000000))</f>
        <v>90.358589674197901</v>
      </c>
      <c r="M366" s="18">
        <f>L366/K366</f>
        <v>1.245559627321545</v>
      </c>
      <c r="N366" s="18">
        <f>J366*M366</f>
        <v>93.956817861061921</v>
      </c>
      <c r="O366" s="3">
        <v>100</v>
      </c>
      <c r="P366" s="18">
        <v>68.455769433093295</v>
      </c>
      <c r="Q366" s="18">
        <f>P366-S366</f>
        <v>63.334279442827601</v>
      </c>
      <c r="R366" s="18">
        <f>Q366*solar_capex_adj</f>
        <v>84.445705923770134</v>
      </c>
      <c r="S366" s="18">
        <v>5.1214899902656938</v>
      </c>
      <c r="T366" s="18">
        <f>R366+S366</f>
        <v>89.567195914035835</v>
      </c>
      <c r="U366" s="18">
        <v>31.1116177644885</v>
      </c>
      <c r="V366" s="18">
        <f>U366-X366</f>
        <v>25.7874748982691</v>
      </c>
      <c r="W366" s="18">
        <f>V366*wind_capex_adj</f>
        <v>42.979124830448498</v>
      </c>
      <c r="X366" s="18">
        <v>5.3241428662194004</v>
      </c>
      <c r="Y366" s="18">
        <f>W366+X366</f>
        <v>48.303267696667902</v>
      </c>
      <c r="Z366" s="18">
        <v>180.75199491731499</v>
      </c>
      <c r="AA366" s="18">
        <f>Z366-AC366-AD366</f>
        <v>108.587750041481</v>
      </c>
      <c r="AB366" s="18">
        <f>AA366*hdgt_capex_adj</f>
        <v>135.73468755185127</v>
      </c>
      <c r="AC366" s="18">
        <v>25.68340128566399</v>
      </c>
      <c r="AD366" s="18">
        <v>46.480843590169997</v>
      </c>
      <c r="AE366" s="18">
        <f>AD366*fuel_adj</f>
        <v>46.480843590169997</v>
      </c>
      <c r="AF366" s="18">
        <f>AB366+AC366+AE366</f>
        <v>207.89893242768525</v>
      </c>
      <c r="AG366" s="18">
        <v>500.87074652693298</v>
      </c>
      <c r="AH366" s="18">
        <f>AG366-AJ366-AK366</f>
        <v>399.90680391828306</v>
      </c>
      <c r="AI366" s="18">
        <f>AH366*aero_capex_adj</f>
        <v>479.88816470193967</v>
      </c>
      <c r="AJ366" s="18">
        <v>46.21337402049096</v>
      </c>
      <c r="AK366" s="18">
        <v>54.750568588158956</v>
      </c>
      <c r="AL366" s="18">
        <f>AK366*fuel_adj</f>
        <v>54.750568588158956</v>
      </c>
      <c r="AM366" s="18">
        <f>AI366+AJ366+AL366</f>
        <v>580.85210731058964</v>
      </c>
      <c r="AN366" s="18">
        <f>IF(F366=0, 0, IF(F366=3, Z366, (Z366*F366*384+AG366*G366*32)/(F366*384+G366*32)))</f>
        <v>180.75199491731499</v>
      </c>
      <c r="AO366" s="18">
        <f>IF(F366=0, 0, IF(F366=3, AF366, (AF366*F366*384+AM366*G366*32)/(F366*384+G366*32)))</f>
        <v>207.89893242768525</v>
      </c>
      <c r="AP366" s="18">
        <v>92.667149329997002</v>
      </c>
      <c r="AQ366" s="18">
        <f>AP366-AS366</f>
        <v>75.680447277088405</v>
      </c>
      <c r="AR366" s="18">
        <f>AQ366*bess_capex_adj</f>
        <v>75.680447277088405</v>
      </c>
      <c r="AS366" s="18">
        <v>16.986702052908598</v>
      </c>
      <c r="AT366" s="18">
        <f>AR366+AS366</f>
        <v>92.667149329997002</v>
      </c>
      <c r="AU366" s="18">
        <v>5537.03578101126</v>
      </c>
      <c r="AV366" s="18"/>
      <c r="AW366" s="18">
        <v>247.50975098453799</v>
      </c>
      <c r="AX366" s="18">
        <f>AW366*solar_capex_adj</f>
        <v>330.01300131271728</v>
      </c>
      <c r="AY366" s="18">
        <v>1684.5713489524301</v>
      </c>
      <c r="AZ366" s="18">
        <f>AY366*wind_capex_adj</f>
        <v>2807.6189149207171</v>
      </c>
      <c r="BA366" s="18">
        <v>2326.0281190700298</v>
      </c>
      <c r="BB366" s="18">
        <f>BA366*hdgt_capex_adj</f>
        <v>2907.5351488375372</v>
      </c>
      <c r="BC366" s="18">
        <v>325.79738991377099</v>
      </c>
      <c r="BD366" s="18">
        <f>BC366*aero_capex_adj</f>
        <v>390.95686789652518</v>
      </c>
      <c r="BE366" s="18">
        <v>953.12917209049101</v>
      </c>
      <c r="BF366" s="18">
        <f>BE366*bess_capex_adj</f>
        <v>953.12917209049101</v>
      </c>
      <c r="BG366" s="1">
        <v>344552858.60458601</v>
      </c>
      <c r="BH366" s="1">
        <v>5545297131.4620705</v>
      </c>
      <c r="BI366" s="1">
        <v>901456951.41016805</v>
      </c>
      <c r="BJ366" s="1">
        <v>1968693137.49492</v>
      </c>
      <c r="BK366" s="1">
        <f>SUM(BG366:BJ366)/1000000</f>
        <v>8760.0000789717451</v>
      </c>
      <c r="BL366" s="1">
        <v>3.5322709942288002</v>
      </c>
      <c r="BM366" s="3">
        <f>0.815*BJ366/(BK366*1000)</f>
        <v>183.16037586687958</v>
      </c>
      <c r="BN366" s="24">
        <v>278.12923068682198</v>
      </c>
      <c r="BO366" s="1">
        <v>369</v>
      </c>
      <c r="BP366" s="1">
        <v>3040</v>
      </c>
      <c r="BQ366" s="24">
        <v>4611.9232000000002</v>
      </c>
      <c r="BR366" s="1">
        <v>760</v>
      </c>
      <c r="BS366" s="1">
        <v>190</v>
      </c>
      <c r="BT366" s="1">
        <v>0.55813976477647298</v>
      </c>
    </row>
    <row r="367" spans="1:72" s="1" customFormat="1" x14ac:dyDescent="0.25">
      <c r="A367" s="1">
        <v>278</v>
      </c>
      <c r="B367" s="24">
        <v>1236.12991416365</v>
      </c>
      <c r="C367" s="24">
        <v>1003.19999999999</v>
      </c>
      <c r="D367" s="1">
        <v>1000</v>
      </c>
      <c r="E367" s="1">
        <v>4000</v>
      </c>
      <c r="F367" s="1">
        <v>2</v>
      </c>
      <c r="G367" s="1">
        <v>11</v>
      </c>
      <c r="H367" s="2">
        <f>SUM(BG367:BI367)/(BK367*1000000)</f>
        <v>0.80940450361523553</v>
      </c>
      <c r="I367" s="3">
        <v>100</v>
      </c>
      <c r="J367" s="18">
        <v>76.981526983847402</v>
      </c>
      <c r="K367" s="18">
        <f>(P367*BG367+U367*BH367+AP367*BI367+AN367*BJ367)/(BK367*(1000000))</f>
        <v>107.6667165930882</v>
      </c>
      <c r="L367" s="18">
        <f>(T367*BG367+Y367*BH367+AT367*BI367+AO367*BJ367)/(BK367*(1000000))</f>
        <v>131.51522993299093</v>
      </c>
      <c r="M367" s="18">
        <f>L367/K367</f>
        <v>1.2215031171614064</v>
      </c>
      <c r="N367" s="18">
        <f>J367*M367</f>
        <v>94.033175174614513</v>
      </c>
      <c r="O367" s="3">
        <v>99.999999537579299</v>
      </c>
      <c r="P367" s="18">
        <v>84.433122628764394</v>
      </c>
      <c r="Q367" s="18">
        <f>P367-S367</f>
        <v>78.111041769643094</v>
      </c>
      <c r="R367" s="18">
        <f>Q367*solar_capex_adj</f>
        <v>104.14805569285745</v>
      </c>
      <c r="S367" s="18">
        <v>6.3220808591213</v>
      </c>
      <c r="T367" s="18">
        <f>R367+S367</f>
        <v>110.47013655197875</v>
      </c>
      <c r="U367" s="18">
        <v>28.009133513821102</v>
      </c>
      <c r="V367" s="18">
        <f>U367-X367</f>
        <v>23.212350036694001</v>
      </c>
      <c r="W367" s="18">
        <f>V367*wind_capex_adj</f>
        <v>38.687250061156668</v>
      </c>
      <c r="X367" s="18">
        <v>4.7967834771271001</v>
      </c>
      <c r="Y367" s="18">
        <f>W367+X367</f>
        <v>43.484033538283768</v>
      </c>
      <c r="Z367" s="18">
        <v>146.70194810710001</v>
      </c>
      <c r="AA367" s="18">
        <f>Z367-AC367-AD367</f>
        <v>85.320969057574985</v>
      </c>
      <c r="AB367" s="18">
        <f>AA367*hdgt_capex_adj</f>
        <v>106.65121132196873</v>
      </c>
      <c r="AC367" s="18">
        <v>21.13592895984101</v>
      </c>
      <c r="AD367" s="18">
        <v>40.245050089684014</v>
      </c>
      <c r="AE367" s="18">
        <f>AD367*fuel_adj</f>
        <v>40.245050089684014</v>
      </c>
      <c r="AF367" s="18">
        <f>AB367+AC367+AE367</f>
        <v>168.03219037149375</v>
      </c>
      <c r="AG367" s="18">
        <v>812.317408173687</v>
      </c>
      <c r="AH367" s="18">
        <f>AG367-AJ367-AK367</f>
        <v>699.088983516236</v>
      </c>
      <c r="AI367" s="18">
        <f>AH367*aero_capex_adj</f>
        <v>838.90678021948315</v>
      </c>
      <c r="AJ367" s="18">
        <v>67.225284209328038</v>
      </c>
      <c r="AK367" s="18">
        <v>46.003140448122963</v>
      </c>
      <c r="AL367" s="18">
        <f>AK367*fuel_adj</f>
        <v>46.003140448122963</v>
      </c>
      <c r="AM367" s="18">
        <f>AI367+AJ367+AL367</f>
        <v>952.13520487693415</v>
      </c>
      <c r="AN367" s="18">
        <f>IF(F367=0, 0, IF(F367=3, Z367, (Z367*F367*384+AG367*G367*32)/(F367*384+G367*32)))</f>
        <v>355.89537841374164</v>
      </c>
      <c r="AO367" s="18">
        <f>IF(F367=0, 0, IF(F367=3, AF367, (AF367*F367*384+AM367*G367*32)/(F367*384+G367*32)))</f>
        <v>414.46456635891786</v>
      </c>
      <c r="AP367" s="18">
        <v>83.229456946388893</v>
      </c>
      <c r="AQ367" s="18">
        <f>AP367-AS367</f>
        <v>68.117460592525305</v>
      </c>
      <c r="AR367" s="18">
        <f>AQ367*bess_capex_adj</f>
        <v>68.117460592525305</v>
      </c>
      <c r="AS367" s="18">
        <v>15.111996353863589</v>
      </c>
      <c r="AT367" s="18">
        <f>AR367+AS367</f>
        <v>83.229456946388893</v>
      </c>
      <c r="AU367" s="18">
        <v>6084.5695360356203</v>
      </c>
      <c r="AV367" s="18"/>
      <c r="AW367" s="18">
        <v>1483.7250937706399</v>
      </c>
      <c r="AX367" s="18">
        <f>AW367*solar_capex_adj</f>
        <v>1978.3001250275197</v>
      </c>
      <c r="AY367" s="18">
        <v>1204.13962724766</v>
      </c>
      <c r="AZ367" s="18">
        <f>AY367*wind_capex_adj</f>
        <v>2006.8993787461</v>
      </c>
      <c r="BA367" s="18">
        <v>1549.29307514475</v>
      </c>
      <c r="BB367" s="18">
        <f>BA367*hdgt_capex_adj</f>
        <v>1936.6163439309375</v>
      </c>
      <c r="BC367" s="18">
        <v>895.13836841264094</v>
      </c>
      <c r="BD367" s="18">
        <f>BC367*aero_capex_adj</f>
        <v>1074.1660420951691</v>
      </c>
      <c r="BE367" s="18">
        <v>952.27337145991396</v>
      </c>
      <c r="BF367" s="18">
        <f>BE367*bess_capex_adj</f>
        <v>952.27337145991396</v>
      </c>
      <c r="BG367" s="1">
        <v>1650756710.4530201</v>
      </c>
      <c r="BH367" s="1">
        <v>4403525449.1711998</v>
      </c>
      <c r="BI367" s="1">
        <v>1036101297.97953</v>
      </c>
      <c r="BJ367" s="1">
        <v>1669616549.7279201</v>
      </c>
      <c r="BK367" s="1">
        <f>SUM(BG367:BJ367)/1000000</f>
        <v>8760.0000073316714</v>
      </c>
      <c r="BL367" s="1">
        <v>4.8311279774607803</v>
      </c>
      <c r="BM367" s="3">
        <f>0.815*BJ367/(BK367*1000)</f>
        <v>155.33532955358302</v>
      </c>
      <c r="BN367" s="24">
        <v>1668.7753841209301</v>
      </c>
      <c r="BO367" s="1">
        <v>264</v>
      </c>
      <c r="BP367" s="1">
        <v>3040</v>
      </c>
      <c r="BQ367" s="24">
        <v>4611.9232000000002</v>
      </c>
      <c r="BR367" s="1">
        <v>760</v>
      </c>
      <c r="BS367" s="1">
        <v>190</v>
      </c>
      <c r="BT367" s="1">
        <v>0.64042962295285299</v>
      </c>
    </row>
    <row r="368" spans="1:72" s="1" customFormat="1" x14ac:dyDescent="0.25">
      <c r="A368" s="1">
        <v>206</v>
      </c>
      <c r="B368" s="24">
        <v>824.08660944243502</v>
      </c>
      <c r="C368" s="24">
        <v>801.8</v>
      </c>
      <c r="D368" s="1">
        <v>1000</v>
      </c>
      <c r="E368" s="1">
        <v>4000</v>
      </c>
      <c r="F368" s="1">
        <v>1</v>
      </c>
      <c r="G368" s="1">
        <v>23</v>
      </c>
      <c r="H368" s="2">
        <f>SUM(BG368:BI368)/(BK368*1000000)</f>
        <v>0.64316383330440219</v>
      </c>
      <c r="I368" s="3">
        <v>100</v>
      </c>
      <c r="J368" s="18">
        <v>79.217193747535504</v>
      </c>
      <c r="K368" s="18">
        <f>(P368*BG368+U368*BH368+AP368*BI368+AN368*BJ368)/(BK368*(1000000))</f>
        <v>108.87485312622267</v>
      </c>
      <c r="L368" s="18">
        <f>(T368*BG368+Y368*BH368+AT368*BI368+AO368*BJ368)/(BK368*(1000000))</f>
        <v>129.28607647353641</v>
      </c>
      <c r="M368" s="18">
        <f>L368/K368</f>
        <v>1.1874741757277067</v>
      </c>
      <c r="N368" s="18">
        <f>J368*M368</f>
        <v>94.068371848816767</v>
      </c>
      <c r="O368" s="3">
        <v>100</v>
      </c>
      <c r="P368" s="18">
        <v>76.1658540285123</v>
      </c>
      <c r="Q368" s="18">
        <f>P368-S368</f>
        <v>70.467366914769201</v>
      </c>
      <c r="R368" s="18">
        <f>Q368*solar_capex_adj</f>
        <v>93.956489219692259</v>
      </c>
      <c r="S368" s="18">
        <v>5.6984871137430986</v>
      </c>
      <c r="T368" s="18">
        <f>R368+S368</f>
        <v>99.654976333435357</v>
      </c>
      <c r="U368" s="18">
        <v>28.0292436074607</v>
      </c>
      <c r="V368" s="18">
        <f>U368-X368</f>
        <v>23.2324601303336</v>
      </c>
      <c r="W368" s="18">
        <f>V368*wind_capex_adj</f>
        <v>38.720766883889333</v>
      </c>
      <c r="X368" s="18">
        <v>4.7967834771271001</v>
      </c>
      <c r="Y368" s="18">
        <f>W368+X368</f>
        <v>43.517550361016433</v>
      </c>
      <c r="Z368" s="18">
        <v>81.258796856178904</v>
      </c>
      <c r="AA368" s="18">
        <f>Z368-AC368-AD368</f>
        <v>28.766738541309195</v>
      </c>
      <c r="AB368" s="18">
        <f>AA368*hdgt_capex_adj</f>
        <v>35.958423176636494</v>
      </c>
      <c r="AC368" s="18">
        <v>15.229961322105908</v>
      </c>
      <c r="AD368" s="18">
        <v>37.262096992763801</v>
      </c>
      <c r="AE368" s="18">
        <f>AD368*fuel_adj</f>
        <v>37.262096992763801</v>
      </c>
      <c r="AF368" s="18">
        <f>AB368+AC368+AE368</f>
        <v>88.450481491506196</v>
      </c>
      <c r="AG368" s="18">
        <v>285.60181956372202</v>
      </c>
      <c r="AH368" s="18">
        <f>AG368-AJ368-AK368</f>
        <v>213.462084749437</v>
      </c>
      <c r="AI368" s="18">
        <f>AH368*aero_capex_adj</f>
        <v>256.15450169932438</v>
      </c>
      <c r="AJ368" s="18">
        <v>29.074915104653996</v>
      </c>
      <c r="AK368" s="18">
        <v>43.064819709631024</v>
      </c>
      <c r="AL368" s="18">
        <f>AK368*fuel_adj</f>
        <v>43.064819709631024</v>
      </c>
      <c r="AM368" s="18">
        <f>AI368+AJ368+AL368</f>
        <v>328.29423651360941</v>
      </c>
      <c r="AN368" s="18">
        <f>IF(F368=0, 0, IF(F368=3, Z368, (Z368*F368*384+AG368*G368*32)/(F368*384+G368*32)))</f>
        <v>215.54135463542153</v>
      </c>
      <c r="AO368" s="18">
        <f>IF(F368=0, 0, IF(F368=3, AF368, (AF368*F368*384+AM368*G368*32)/(F368*384+G368*32)))</f>
        <v>246.06209193460262</v>
      </c>
      <c r="AP368" s="18">
        <v>99.080226676892295</v>
      </c>
      <c r="AQ368" s="18">
        <f>AP368-AS368</f>
        <v>81.2736940963471</v>
      </c>
      <c r="AR368" s="18">
        <f>AQ368*bess_capex_adj</f>
        <v>81.2736940963471</v>
      </c>
      <c r="AS368" s="18">
        <v>17.806532580545195</v>
      </c>
      <c r="AT368" s="18">
        <f>AR368+AS368</f>
        <v>99.080226676892295</v>
      </c>
      <c r="AU368" s="18">
        <v>5554.9307647671703</v>
      </c>
      <c r="AV368" s="18"/>
      <c r="AW368" s="18">
        <v>990.00701583168905</v>
      </c>
      <c r="AX368" s="18">
        <f>AW368*solar_capex_adj</f>
        <v>1320.0093544422521</v>
      </c>
      <c r="AY368" s="18">
        <v>963.23325266856602</v>
      </c>
      <c r="AZ368" s="18">
        <f>AY368*wind_capex_adj</f>
        <v>1605.3887544476102</v>
      </c>
      <c r="BA368" s="18">
        <v>775.31765507593104</v>
      </c>
      <c r="BB368" s="18">
        <f>BA368*hdgt_capex_adj</f>
        <v>969.14706884491375</v>
      </c>
      <c r="BC368" s="18">
        <v>1873.2744646522999</v>
      </c>
      <c r="BD368" s="18">
        <f>BC368*aero_capex_adj</f>
        <v>2247.9293575827596</v>
      </c>
      <c r="BE368" s="18">
        <v>953.09837653868897</v>
      </c>
      <c r="BF368" s="18">
        <f>BE368*bess_capex_adj</f>
        <v>953.09837653868897</v>
      </c>
      <c r="BG368" s="1">
        <v>1229809841.9005799</v>
      </c>
      <c r="BH368" s="1">
        <v>3519484355.2087998</v>
      </c>
      <c r="BI368" s="1">
        <v>884820982.63716996</v>
      </c>
      <c r="BJ368" s="1">
        <v>3125884820.2534299</v>
      </c>
      <c r="BK368" s="1">
        <f>SUM(BG368:BJ368)/1000000</f>
        <v>8759.9999999999782</v>
      </c>
      <c r="BL368" s="1">
        <v>0.17301619670728399</v>
      </c>
      <c r="BM368" s="3">
        <f>0.815*BJ368/(BK368*1000)</f>
        <v>290.82147585691229</v>
      </c>
      <c r="BN368" s="24">
        <v>1112.51692274728</v>
      </c>
      <c r="BO368" s="1">
        <v>211</v>
      </c>
      <c r="BP368" s="1">
        <v>3040</v>
      </c>
      <c r="BQ368" s="24">
        <v>4611.9232000000002</v>
      </c>
      <c r="BR368" s="1">
        <v>760</v>
      </c>
      <c r="BS368" s="1">
        <v>190</v>
      </c>
      <c r="BT368" s="1">
        <v>0.54670426308577502</v>
      </c>
    </row>
    <row r="369" spans="1:72" s="1" customFormat="1" x14ac:dyDescent="0.25">
      <c r="A369" s="1">
        <v>526</v>
      </c>
      <c r="B369" s="24">
        <v>412.043304721217</v>
      </c>
      <c r="C369" s="24">
        <v>201.39999999999901</v>
      </c>
      <c r="D369" s="1">
        <v>1000</v>
      </c>
      <c r="E369" s="1">
        <v>4000</v>
      </c>
      <c r="F369" s="1">
        <v>3</v>
      </c>
      <c r="G369" s="1">
        <v>4</v>
      </c>
      <c r="H369" s="2">
        <f>SUM(BG369:BI369)/(BK369*1000000)</f>
        <v>0.21461444976418029</v>
      </c>
      <c r="I369" s="3">
        <v>100</v>
      </c>
      <c r="J369" s="18">
        <v>84.495440472463599</v>
      </c>
      <c r="K369" s="18">
        <f>(P369*BG369+U369*BH369+AP369*BI369+AN369*BJ369)/(BK369*(1000000))</f>
        <v>81.899729071770238</v>
      </c>
      <c r="L369" s="18">
        <f>(T369*BG369+Y369*BH369+AT369*BI369+AO369*BJ369)/(BK369*(1000000))</f>
        <v>91.262368122965896</v>
      </c>
      <c r="M369" s="18">
        <f>L369/K369</f>
        <v>1.1143183153022522</v>
      </c>
      <c r="N369" s="18">
        <f>J369*M369</f>
        <v>94.154816877997376</v>
      </c>
      <c r="O369" s="3">
        <v>100</v>
      </c>
      <c r="P369" s="18">
        <v>89.052610662249606</v>
      </c>
      <c r="Q369" s="18">
        <f>P369-S369</f>
        <v>82.407212676578098</v>
      </c>
      <c r="R369" s="18">
        <f>Q369*solar_capex_adj</f>
        <v>109.87628356877079</v>
      </c>
      <c r="S369" s="18">
        <v>6.645397985671508</v>
      </c>
      <c r="T369" s="18">
        <f>R369+S369</f>
        <v>116.5216815544423</v>
      </c>
      <c r="U369" s="18">
        <v>28.094371246041799</v>
      </c>
      <c r="V369" s="18">
        <f>U369-X369</f>
        <v>23.297587768914699</v>
      </c>
      <c r="W369" s="18">
        <f>V369*wind_capex_adj</f>
        <v>38.829312948191166</v>
      </c>
      <c r="X369" s="18">
        <v>4.7967834771271001</v>
      </c>
      <c r="Y369" s="18">
        <f>W369+X369</f>
        <v>43.626096425318266</v>
      </c>
      <c r="Z369" s="18">
        <v>81.1050166173722</v>
      </c>
      <c r="AA369" s="18">
        <f>Z369-AC369-AD369</f>
        <v>31.240229104208396</v>
      </c>
      <c r="AB369" s="18">
        <f>AA369*hdgt_capex_adj</f>
        <v>39.050286380260495</v>
      </c>
      <c r="AC369" s="18">
        <v>14.869318894165204</v>
      </c>
      <c r="AD369" s="18">
        <v>34.995468618998601</v>
      </c>
      <c r="AE369" s="18">
        <f>AD369*fuel_adj</f>
        <v>34.995468618998601</v>
      </c>
      <c r="AF369" s="18">
        <f>AB369+AC369+AE369</f>
        <v>88.915073893424307</v>
      </c>
      <c r="AG369" s="18">
        <v>183.66741459240799</v>
      </c>
      <c r="AH369" s="18">
        <f>AG369-AJ369-AK369</f>
        <v>120.12562302160501</v>
      </c>
      <c r="AI369" s="18">
        <f>AH369*aero_capex_adj</f>
        <v>144.15074762592602</v>
      </c>
      <c r="AJ369" s="18">
        <v>21.151691562042004</v>
      </c>
      <c r="AK369" s="18">
        <v>42.390100008760982</v>
      </c>
      <c r="AL369" s="18">
        <f>AK369*fuel_adj</f>
        <v>42.390100008760982</v>
      </c>
      <c r="AM369" s="18">
        <f>AI369+AJ369+AL369</f>
        <v>207.692539196729</v>
      </c>
      <c r="AN369" s="18">
        <f>IF(F369=0, 0, IF(F369=3, Z369, (Z369*F369*384+AG369*G369*32)/(F369*384+G369*32)))</f>
        <v>81.1050166173722</v>
      </c>
      <c r="AO369" s="18">
        <f>IF(F369=0, 0, IF(F369=3, AF369, (AF369*F369*384+AM369*G369*32)/(F369*384+G369*32)))</f>
        <v>88.915073893424307</v>
      </c>
      <c r="AP369" s="18">
        <v>187.531997362092</v>
      </c>
      <c r="AQ369" s="18">
        <f>AP369-AS369</f>
        <v>153.506308980846</v>
      </c>
      <c r="AR369" s="18">
        <f>AQ369*bess_capex_adj</f>
        <v>153.506308980846</v>
      </c>
      <c r="AS369" s="18">
        <v>34.025688381245999</v>
      </c>
      <c r="AT369" s="18">
        <f>AR369+AS369</f>
        <v>187.531997362092</v>
      </c>
      <c r="AU369" s="18">
        <v>4353.9626569687198</v>
      </c>
      <c r="AV369" s="18"/>
      <c r="AW369" s="18">
        <v>496.39115302010998</v>
      </c>
      <c r="AX369" s="18">
        <f>AW369*solar_capex_adj</f>
        <v>661.85487069347994</v>
      </c>
      <c r="AY369" s="18">
        <v>242.627842929981</v>
      </c>
      <c r="AZ369" s="18">
        <f>AY369*wind_capex_adj</f>
        <v>404.37973821663502</v>
      </c>
      <c r="BA369" s="18">
        <v>2332.47331749467</v>
      </c>
      <c r="BB369" s="18">
        <f>BA369*hdgt_capex_adj</f>
        <v>2915.5916468683376</v>
      </c>
      <c r="BC369" s="18">
        <v>326.70014289728198</v>
      </c>
      <c r="BD369" s="18">
        <f>BC369*aero_capex_adj</f>
        <v>392.04017147673835</v>
      </c>
      <c r="BE369" s="18">
        <v>955.770200626676</v>
      </c>
      <c r="BF369" s="18">
        <f>BE369*bess_capex_adj</f>
        <v>955.770200626676</v>
      </c>
      <c r="BG369" s="1">
        <v>529796479.76882797</v>
      </c>
      <c r="BH369" s="1">
        <v>884041093.96239996</v>
      </c>
      <c r="BI369" s="1">
        <v>466185006.20299101</v>
      </c>
      <c r="BJ369" s="1">
        <v>6879977420.0657797</v>
      </c>
      <c r="BK369" s="1">
        <f>SUM(BG369:BJ369)/1000000</f>
        <v>8759.9999999999982</v>
      </c>
      <c r="BL369" s="1">
        <v>1.62224368895E-18</v>
      </c>
      <c r="BM369" s="3">
        <f>0.815*BJ369/(BK369*1000)</f>
        <v>640.08922344219309</v>
      </c>
      <c r="BN369" s="24">
        <v>556.25846137364397</v>
      </c>
      <c r="BO369" s="1">
        <v>53</v>
      </c>
      <c r="BP369" s="1">
        <v>3040</v>
      </c>
      <c r="BQ369" s="24">
        <v>4611.9232000000002</v>
      </c>
      <c r="BR369" s="1">
        <v>760</v>
      </c>
      <c r="BS369" s="1">
        <v>190</v>
      </c>
      <c r="BT369" s="1">
        <v>0.288019655814377</v>
      </c>
    </row>
    <row r="370" spans="1:72" s="1" customFormat="1" x14ac:dyDescent="0.25">
      <c r="A370" s="1">
        <v>257</v>
      </c>
      <c r="B370" s="24">
        <v>824.08660944243502</v>
      </c>
      <c r="C370" s="24">
        <v>201.39999999999901</v>
      </c>
      <c r="D370" s="1">
        <v>1000</v>
      </c>
      <c r="E370" s="1">
        <v>4000</v>
      </c>
      <c r="F370" s="1">
        <v>1</v>
      </c>
      <c r="G370" s="1">
        <v>21</v>
      </c>
      <c r="H370" s="2">
        <f>SUM(BG370:BI370)/(BK370*1000000)</f>
        <v>0.32538782482427209</v>
      </c>
      <c r="I370" s="3">
        <v>100</v>
      </c>
      <c r="J370" s="18">
        <v>83.845646394767499</v>
      </c>
      <c r="K370" s="18">
        <f>(P370*BG370+U370*BH370+AP370*BI370+AN370*BJ370)/(BK370*(1000000))</f>
        <v>88.329354196179892</v>
      </c>
      <c r="L370" s="18">
        <f>(T370*BG370+Y370*BH370+AT370*BI370+AO370*BJ370)/(BK370*(1000000))</f>
        <v>99.210272798017712</v>
      </c>
      <c r="M370" s="18">
        <f>L370/K370</f>
        <v>1.1231857597155217</v>
      </c>
      <c r="N370" s="18">
        <f>J370*M370</f>
        <v>94.174236044745925</v>
      </c>
      <c r="O370" s="3">
        <v>100</v>
      </c>
      <c r="P370" s="18">
        <v>96.010840060362</v>
      </c>
      <c r="Q370" s="18">
        <f>P370-S370</f>
        <v>88.840158450035702</v>
      </c>
      <c r="R370" s="18">
        <f>Q370*solar_capex_adj</f>
        <v>118.45354460004759</v>
      </c>
      <c r="S370" s="18">
        <v>7.170681610326298</v>
      </c>
      <c r="T370" s="18">
        <f>R370+S370</f>
        <v>125.62422621037389</v>
      </c>
      <c r="U370" s="18">
        <v>28.073172766030702</v>
      </c>
      <c r="V370" s="18">
        <f>U370-X370</f>
        <v>23.276389288903601</v>
      </c>
      <c r="W370" s="18">
        <f>V370*wind_capex_adj</f>
        <v>38.793982148172674</v>
      </c>
      <c r="X370" s="18">
        <v>4.7967834771271001</v>
      </c>
      <c r="Y370" s="18">
        <f>W370+X370</f>
        <v>43.590765625299774</v>
      </c>
      <c r="Z370" s="18">
        <v>69.939101432602797</v>
      </c>
      <c r="AA370" s="18">
        <f>Z370-AC370-AD370</f>
        <v>22.037504162412006</v>
      </c>
      <c r="AB370" s="18">
        <f>AA370*hdgt_capex_adj</f>
        <v>27.546880203015007</v>
      </c>
      <c r="AC370" s="18">
        <v>13.956557712694597</v>
      </c>
      <c r="AD370" s="18">
        <v>33.945039557496195</v>
      </c>
      <c r="AE370" s="18">
        <f>AD370*fuel_adj</f>
        <v>33.945039557496195</v>
      </c>
      <c r="AF370" s="18">
        <f>AB370+AC370+AE370</f>
        <v>75.448477473205799</v>
      </c>
      <c r="AG370" s="18">
        <v>110.492216920103</v>
      </c>
      <c r="AH370" s="18">
        <f>AG370-AJ370-AK370</f>
        <v>54.015436057453996</v>
      </c>
      <c r="AI370" s="18">
        <f>AH370*aero_capex_adj</f>
        <v>64.818523268944787</v>
      </c>
      <c r="AJ370" s="18">
        <v>16.03727080016661</v>
      </c>
      <c r="AK370" s="18">
        <v>40.439510062482398</v>
      </c>
      <c r="AL370" s="18">
        <f>AK370*fuel_adj</f>
        <v>40.439510062482398</v>
      </c>
      <c r="AM370" s="18">
        <f>AI370+AJ370+AL370</f>
        <v>121.2953041315938</v>
      </c>
      <c r="AN370" s="18">
        <f>IF(F370=0, 0, IF(F370=3, Z370, (Z370*F370*384+AG370*G370*32)/(F370*384+G370*32)))</f>
        <v>95.745629470102926</v>
      </c>
      <c r="AO370" s="18">
        <f>IF(F370=0, 0, IF(F370=3, AF370, (AF370*F370*384+AM370*G370*32)/(F370*384+G370*32)))</f>
        <v>104.62373080127088</v>
      </c>
      <c r="AP370" s="18">
        <v>90.247674647339196</v>
      </c>
      <c r="AQ370" s="18">
        <f>AP370-AS370</f>
        <v>74.088633227798098</v>
      </c>
      <c r="AR370" s="18">
        <f>AQ370*bess_capex_adj</f>
        <v>74.088633227798098</v>
      </c>
      <c r="AS370" s="18">
        <v>16.159041419541097</v>
      </c>
      <c r="AT370" s="18">
        <f>AR370+AS370</f>
        <v>90.247674647339196</v>
      </c>
      <c r="AU370" s="18">
        <v>4679.5853720816003</v>
      </c>
      <c r="AV370" s="18"/>
      <c r="AW370" s="18">
        <v>991.87897321114201</v>
      </c>
      <c r="AX370" s="18">
        <f>AW370*solar_capex_adj</f>
        <v>1322.5052976148559</v>
      </c>
      <c r="AY370" s="18">
        <v>242.40707580466699</v>
      </c>
      <c r="AZ370" s="18">
        <f>AY370*wind_capex_adj</f>
        <v>404.01179300777835</v>
      </c>
      <c r="BA370" s="18">
        <v>776.78366651083002</v>
      </c>
      <c r="BB370" s="18">
        <f>BA370*hdgt_capex_adj</f>
        <v>970.97958313853746</v>
      </c>
      <c r="BC370" s="18">
        <v>1713.61511143486</v>
      </c>
      <c r="BD370" s="18">
        <f>BC370*aero_capex_adj</f>
        <v>2056.338133721832</v>
      </c>
      <c r="BE370" s="18">
        <v>954.90054512009897</v>
      </c>
      <c r="BF370" s="18">
        <f>BE370*bess_capex_adj</f>
        <v>954.90054512009897</v>
      </c>
      <c r="BG370" s="1">
        <v>983764769.20308101</v>
      </c>
      <c r="BH370" s="1">
        <v>884041093.96239996</v>
      </c>
      <c r="BI370" s="1">
        <v>982591482.29513896</v>
      </c>
      <c r="BJ370" s="1">
        <v>5909602654.5393696</v>
      </c>
      <c r="BK370" s="1">
        <f>SUM(BG370:BJ370)/1000000</f>
        <v>8759.9999999999891</v>
      </c>
      <c r="BL370" s="1">
        <v>9.0845646581200007E-18</v>
      </c>
      <c r="BM370" s="3">
        <f>0.815*BJ370/(BK370*1000)</f>
        <v>549.80892276821828</v>
      </c>
      <c r="BN370" s="24">
        <v>1112.51692274728</v>
      </c>
      <c r="BO370" s="1">
        <v>53</v>
      </c>
      <c r="BP370" s="1">
        <v>3040</v>
      </c>
      <c r="BQ370" s="24">
        <v>4611.9232000000002</v>
      </c>
      <c r="BR370" s="1">
        <v>760</v>
      </c>
      <c r="BS370" s="1">
        <v>190</v>
      </c>
      <c r="BT370" s="1">
        <v>0.60665918073260705</v>
      </c>
    </row>
    <row r="371" spans="1:72" s="1" customFormat="1" x14ac:dyDescent="0.25">
      <c r="A371" s="1">
        <v>359</v>
      </c>
      <c r="B371" s="24">
        <v>1236.12991416365</v>
      </c>
      <c r="C371" s="24">
        <v>600.4</v>
      </c>
      <c r="D371" s="1">
        <v>1000</v>
      </c>
      <c r="E371" s="1">
        <v>4000</v>
      </c>
      <c r="F371" s="1">
        <v>2</v>
      </c>
      <c r="G371" s="1">
        <v>11</v>
      </c>
      <c r="H371" s="2">
        <f>SUM(BG371:BI371)/(BK371*1000000)</f>
        <v>0.63173848923710596</v>
      </c>
      <c r="I371" s="3">
        <v>100</v>
      </c>
      <c r="J371" s="18">
        <v>79.380539900669802</v>
      </c>
      <c r="K371" s="18">
        <f>(P371*BG371+U371*BH371+AP371*BI371+AN371*BJ371)/(BK371*(1000000))</f>
        <v>136.12417058058563</v>
      </c>
      <c r="L371" s="18">
        <f>(T371*BG371+Y371*BH371+AT371*BI371+AO371*BJ371)/(BK371*(1000000))</f>
        <v>161.64521588169595</v>
      </c>
      <c r="M371" s="18">
        <f>L371/K371</f>
        <v>1.1874835688053051</v>
      </c>
      <c r="N371" s="18">
        <f>J371*M371</f>
        <v>94.2630868149393</v>
      </c>
      <c r="O371" s="3">
        <v>100</v>
      </c>
      <c r="P371" s="18">
        <v>83.792948310426496</v>
      </c>
      <c r="Q371" s="18">
        <f>P371-S371</f>
        <v>77.523304104319607</v>
      </c>
      <c r="R371" s="18">
        <f>Q371*solar_capex_adj</f>
        <v>103.36440547242614</v>
      </c>
      <c r="S371" s="18">
        <v>6.2696442061068893</v>
      </c>
      <c r="T371" s="18">
        <f>R371+S371</f>
        <v>109.63404967853303</v>
      </c>
      <c r="U371" s="18">
        <v>28.027152330316799</v>
      </c>
      <c r="V371" s="18">
        <f>U371-X371</f>
        <v>23.230368853189699</v>
      </c>
      <c r="W371" s="18">
        <f>V371*wind_capex_adj</f>
        <v>38.717281421982833</v>
      </c>
      <c r="X371" s="18">
        <v>4.7967834771271001</v>
      </c>
      <c r="Y371" s="18">
        <f>W371+X371</f>
        <v>43.514064899109933</v>
      </c>
      <c r="Z371" s="18">
        <v>96.261751595282306</v>
      </c>
      <c r="AA371" s="18">
        <f>Z371-AC371-AD371</f>
        <v>43.479128626224899</v>
      </c>
      <c r="AB371" s="18">
        <f>AA371*hdgt_capex_adj</f>
        <v>54.348910782781125</v>
      </c>
      <c r="AC371" s="18">
        <v>16.192706503948301</v>
      </c>
      <c r="AD371" s="18">
        <v>36.589916465109106</v>
      </c>
      <c r="AE371" s="18">
        <f>AD371*fuel_adj</f>
        <v>36.589916465109106</v>
      </c>
      <c r="AF371" s="18">
        <f>AB371+AC371+AE371</f>
        <v>107.13153375183853</v>
      </c>
      <c r="AG371" s="18">
        <v>667.74136426437201</v>
      </c>
      <c r="AH371" s="18">
        <f>AG371-AJ371-AK371</f>
        <v>568.75773420236999</v>
      </c>
      <c r="AI371" s="18">
        <f>AH371*aero_capex_adj</f>
        <v>682.50928104284401</v>
      </c>
      <c r="AJ371" s="18">
        <v>56.189319981324047</v>
      </c>
      <c r="AK371" s="18">
        <v>42.794310080677974</v>
      </c>
      <c r="AL371" s="18">
        <f>AK371*fuel_adj</f>
        <v>42.794310080677974</v>
      </c>
      <c r="AM371" s="18">
        <f>AI371+AJ371+AL371</f>
        <v>781.49291110484603</v>
      </c>
      <c r="AN371" s="18">
        <f>IF(F371=0, 0, IF(F371=3, Z371, (Z371*F371*384+AG371*G371*32)/(F371*384+G371*32)))</f>
        <v>275.8696298627105</v>
      </c>
      <c r="AO371" s="18">
        <f>IF(F371=0, 0, IF(F371=3, AF371, (AF371*F371*384+AM371*G371*32)/(F371*384+G371*32)))</f>
        <v>319.07368091992663</v>
      </c>
      <c r="AP371" s="18">
        <v>72.117739888880493</v>
      </c>
      <c r="AQ371" s="18">
        <f>AP371-AS371</f>
        <v>59.119198482560599</v>
      </c>
      <c r="AR371" s="18">
        <f>AQ371*bess_capex_adj</f>
        <v>59.119198482560599</v>
      </c>
      <c r="AS371" s="18">
        <v>12.998541406319895</v>
      </c>
      <c r="AT371" s="18">
        <f>AR371+AS371</f>
        <v>72.117739888880493</v>
      </c>
      <c r="AU371" s="18">
        <v>5605.4371321168901</v>
      </c>
      <c r="AV371" s="18"/>
      <c r="AW371" s="18">
        <v>1484.87685006211</v>
      </c>
      <c r="AX371" s="18">
        <f>AW371*solar_capex_adj</f>
        <v>1979.8358000828132</v>
      </c>
      <c r="AY371" s="18">
        <v>721.218741300734</v>
      </c>
      <c r="AZ371" s="18">
        <f>AY371*wind_capex_adj</f>
        <v>1202.0312355012234</v>
      </c>
      <c r="BA371" s="18">
        <v>1550.49572923083</v>
      </c>
      <c r="BB371" s="18">
        <f>BA371*hdgt_capex_adj</f>
        <v>1938.1196615385375</v>
      </c>
      <c r="BC371" s="18">
        <v>895.83322843211999</v>
      </c>
      <c r="BD371" s="18">
        <f>BC371*aero_capex_adj</f>
        <v>1074.9998741185439</v>
      </c>
      <c r="BE371" s="18">
        <v>953.01258309108903</v>
      </c>
      <c r="BF371" s="18">
        <f>BE371*bess_capex_adj</f>
        <v>953.01258309108903</v>
      </c>
      <c r="BG371" s="1">
        <v>1678507009.14341</v>
      </c>
      <c r="BH371" s="1">
        <v>2635443261.2463999</v>
      </c>
      <c r="BI371" s="1">
        <v>1220078956.6572001</v>
      </c>
      <c r="BJ371" s="1">
        <v>3225970870.0342398</v>
      </c>
      <c r="BK371" s="1">
        <f>SUM(BG371:BJ371)/1000000</f>
        <v>8760.0000970812489</v>
      </c>
      <c r="BL371" s="1">
        <v>1.24625481158931</v>
      </c>
      <c r="BM371" s="3">
        <f>0.815*BJ371/(BK371*1000)</f>
        <v>300.13313127175866</v>
      </c>
      <c r="BN371" s="24">
        <v>1668.7753841209301</v>
      </c>
      <c r="BO371" s="1">
        <v>158</v>
      </c>
      <c r="BP371" s="1">
        <v>3040</v>
      </c>
      <c r="BQ371" s="24">
        <v>4611.9232000000002</v>
      </c>
      <c r="BR371" s="1">
        <v>760</v>
      </c>
      <c r="BS371" s="1">
        <v>190</v>
      </c>
      <c r="BT371" s="1">
        <v>0.75309594319187201</v>
      </c>
    </row>
    <row r="372" spans="1:72" s="1" customFormat="1" x14ac:dyDescent="0.25">
      <c r="A372" s="1">
        <v>832</v>
      </c>
      <c r="B372" s="25">
        <v>412.043304721217</v>
      </c>
      <c r="C372" s="25">
        <v>1200.8</v>
      </c>
      <c r="D372" s="8">
        <v>2000</v>
      </c>
      <c r="E372" s="8">
        <v>8000</v>
      </c>
      <c r="F372" s="8">
        <v>2</v>
      </c>
      <c r="G372" s="8">
        <v>6</v>
      </c>
      <c r="H372" s="9">
        <f>SUM(BG372:BI372)/(BK372*1000000)</f>
        <v>0.76175907269478504</v>
      </c>
      <c r="I372" s="10">
        <v>100</v>
      </c>
      <c r="J372" s="19">
        <v>78.7369828778818</v>
      </c>
      <c r="K372" s="18">
        <f>(P372*BG372+U372*BH372+AP372*BI372+AN372*BJ372)/(BK372*(1000000))</f>
        <v>96.03430491896215</v>
      </c>
      <c r="L372" s="18">
        <f>(T372*BG372+Y372*BH372+AT372*BI372+AO372*BJ372)/(BK372*(1000000))</f>
        <v>114.99660517142179</v>
      </c>
      <c r="M372" s="18">
        <f>L372/K372</f>
        <v>1.1974534023905399</v>
      </c>
      <c r="N372" s="18">
        <f>J372*M372</f>
        <v>94.283868041085242</v>
      </c>
      <c r="O372" s="10">
        <v>100</v>
      </c>
      <c r="P372" s="19">
        <v>69.531196399271806</v>
      </c>
      <c r="Q372" s="19">
        <f>P372-S372</f>
        <v>64.328494130234205</v>
      </c>
      <c r="R372" s="18">
        <f>Q372*solar_capex_adj</f>
        <v>85.77132550697894</v>
      </c>
      <c r="S372" s="19">
        <v>5.2027022690376015</v>
      </c>
      <c r="T372" s="18">
        <f>R372+S372</f>
        <v>90.974027776016541</v>
      </c>
      <c r="U372" s="19">
        <v>28.683586224528099</v>
      </c>
      <c r="V372" s="19">
        <f>U372-X372</f>
        <v>23.774315348336501</v>
      </c>
      <c r="W372" s="18">
        <f>V372*wind_capex_adj</f>
        <v>39.623858913894168</v>
      </c>
      <c r="X372" s="19">
        <v>4.9092708761915986</v>
      </c>
      <c r="Y372" s="18">
        <f>W372+X372</f>
        <v>44.533129790085766</v>
      </c>
      <c r="Z372" s="19">
        <v>136.52401502784099</v>
      </c>
      <c r="AA372" s="19">
        <f>Z372-AC372-AD372</f>
        <v>68.681619003804101</v>
      </c>
      <c r="AB372" s="18">
        <f>AA372*hdgt_capex_adj</f>
        <v>85.852023754755123</v>
      </c>
      <c r="AC372" s="19">
        <v>21.664821295344993</v>
      </c>
      <c r="AD372" s="19">
        <v>46.177574728691894</v>
      </c>
      <c r="AE372" s="18">
        <f>AD372*fuel_adj</f>
        <v>46.177574728691894</v>
      </c>
      <c r="AF372" s="18">
        <f>AB372+AC372+AE372</f>
        <v>153.694419778792</v>
      </c>
      <c r="AG372" s="19">
        <v>602.34456158311798</v>
      </c>
      <c r="AH372" s="19">
        <f>AG372-AJ372-AK372</f>
        <v>494.88046858029804</v>
      </c>
      <c r="AI372" s="18">
        <f>AH372*aero_capex_adj</f>
        <v>593.85656229635765</v>
      </c>
      <c r="AJ372" s="19">
        <v>53.457668539782958</v>
      </c>
      <c r="AK372" s="19">
        <v>54.006424463036979</v>
      </c>
      <c r="AL372" s="18">
        <f>AK372*fuel_adj</f>
        <v>54.006424463036979</v>
      </c>
      <c r="AM372" s="18">
        <f>AI372+AJ372+AL372</f>
        <v>701.32065529917759</v>
      </c>
      <c r="AN372" s="18">
        <f>IF(F372=0, 0, IF(F372=3, Z372, (Z372*F372*384+AG372*G372*32)/(F372*384+G372*32)))</f>
        <v>229.68812433889642</v>
      </c>
      <c r="AO372" s="18">
        <f>IF(F372=0, 0, IF(F372=3, AF372, (AF372*F372*384+AM372*G372*32)/(F372*384+G372*32)))</f>
        <v>263.21966688286909</v>
      </c>
      <c r="AP372" s="19">
        <v>197.45154346694801</v>
      </c>
      <c r="AQ372" s="19">
        <f>AP372-AS372</f>
        <v>161.689145794898</v>
      </c>
      <c r="AR372" s="18">
        <f>AQ372*bess_capex_adj</f>
        <v>161.689145794898</v>
      </c>
      <c r="AS372" s="19">
        <v>35.762397672050014</v>
      </c>
      <c r="AT372" s="18">
        <f>AR372+AS372</f>
        <v>197.45154346694801</v>
      </c>
      <c r="AU372" s="19">
        <v>5883.7428094053903</v>
      </c>
      <c r="AV372" s="19"/>
      <c r="AW372" s="19">
        <v>494.94189265447301</v>
      </c>
      <c r="AX372" s="18">
        <f>AW372*solar_capex_adj</f>
        <v>659.92252353929734</v>
      </c>
      <c r="AY372" s="19">
        <v>1442.38777305604</v>
      </c>
      <c r="AZ372" s="18">
        <f>AY372*wind_capex_adj</f>
        <v>2403.9796217600669</v>
      </c>
      <c r="BA372" s="19">
        <v>1550.4422957622601</v>
      </c>
      <c r="BB372" s="18">
        <f>BA372*hdgt_capex_adj</f>
        <v>1938.0528697028251</v>
      </c>
      <c r="BC372" s="19">
        <v>488.61946694339201</v>
      </c>
      <c r="BD372" s="18">
        <f>BC372*aero_capex_adj</f>
        <v>586.34336033207035</v>
      </c>
      <c r="BE372" s="19">
        <v>1907.3513809892099</v>
      </c>
      <c r="BF372" s="18">
        <f>BE372*bess_capex_adj</f>
        <v>1907.3513809892099</v>
      </c>
      <c r="BG372" s="8">
        <v>676348833.23999095</v>
      </c>
      <c r="BH372" s="8">
        <v>5150110750.7327995</v>
      </c>
      <c r="BI372" s="8">
        <v>846549892.83351696</v>
      </c>
      <c r="BJ372" s="8">
        <v>2086990523.19368</v>
      </c>
      <c r="BK372" s="8">
        <f>SUM(BG372:BJ372)/1000000</f>
        <v>8759.9999999999891</v>
      </c>
      <c r="BL372" s="8">
        <v>0.86178463250376802</v>
      </c>
      <c r="BM372" s="10">
        <f>0.815*BJ372/(BK372*1000)</f>
        <v>194.16635575375017</v>
      </c>
      <c r="BN372" s="25">
        <v>556.25846137364397</v>
      </c>
      <c r="BO372" s="8">
        <v>316</v>
      </c>
      <c r="BP372" s="8">
        <v>6080</v>
      </c>
      <c r="BQ372" s="25">
        <v>9223.8464000000004</v>
      </c>
      <c r="BR372" s="8">
        <v>1520</v>
      </c>
      <c r="BS372" s="8">
        <v>380</v>
      </c>
      <c r="BT372" s="8">
        <v>0.26345772401251399</v>
      </c>
    </row>
    <row r="373" spans="1:72" s="1" customFormat="1" x14ac:dyDescent="0.25">
      <c r="A373" s="1">
        <v>328</v>
      </c>
      <c r="B373" s="24">
        <v>412.043304721217</v>
      </c>
      <c r="C373" s="24">
        <v>1801.19999999999</v>
      </c>
      <c r="D373" s="1">
        <v>1000</v>
      </c>
      <c r="E373" s="1">
        <v>4000</v>
      </c>
      <c r="F373" s="1">
        <v>2</v>
      </c>
      <c r="G373" s="1">
        <v>11</v>
      </c>
      <c r="H373" s="2">
        <f>SUM(BG373:BI373)/(BK373*1000000)</f>
        <v>0.86095191680900784</v>
      </c>
      <c r="I373" s="3">
        <v>100</v>
      </c>
      <c r="J373" s="18">
        <v>75.26234476786</v>
      </c>
      <c r="K373" s="18">
        <f>(P373*BG373+U373*BH373+AP373*BI373+AN373*BJ373)/(BK373*(1000000))</f>
        <v>104.05876862384702</v>
      </c>
      <c r="L373" s="18">
        <f>(T373*BG373+Y373*BH373+AT373*BI373+AO373*BJ373)/(BK373*(1000000))</f>
        <v>130.54157016783122</v>
      </c>
      <c r="M373" s="18">
        <f>L373/K373</f>
        <v>1.2544985097768606</v>
      </c>
      <c r="N373" s="18">
        <f>J373*M373</f>
        <v>94.41649935359267</v>
      </c>
      <c r="O373" s="3">
        <v>100</v>
      </c>
      <c r="P373" s="18">
        <v>76.617193534529605</v>
      </c>
      <c r="Q373" s="18">
        <f>P373-S373</f>
        <v>70.880590314597498</v>
      </c>
      <c r="R373" s="18">
        <f>Q373*solar_capex_adj</f>
        <v>94.507453752796664</v>
      </c>
      <c r="S373" s="18">
        <v>5.7366032199321069</v>
      </c>
      <c r="T373" s="18">
        <f>R373+S373</f>
        <v>100.24405697272877</v>
      </c>
      <c r="U373" s="18">
        <v>36.761276919462802</v>
      </c>
      <c r="V373" s="18">
        <f>U373-X373</f>
        <v>30.4658621655256</v>
      </c>
      <c r="W373" s="18">
        <f>V373*wind_capex_adj</f>
        <v>50.776436942542666</v>
      </c>
      <c r="X373" s="18">
        <v>6.2954147539372016</v>
      </c>
      <c r="Y373" s="18">
        <f>W373+X373</f>
        <v>57.071851696479868</v>
      </c>
      <c r="Z373" s="18">
        <v>188.90240843675301</v>
      </c>
      <c r="AA373" s="18">
        <f>Z373-AC373-AD373</f>
        <v>119.31700045895101</v>
      </c>
      <c r="AB373" s="18">
        <f>AA373*hdgt_capex_adj</f>
        <v>149.14625057368877</v>
      </c>
      <c r="AC373" s="18">
        <v>25.805624009426992</v>
      </c>
      <c r="AD373" s="18">
        <v>43.779783968375</v>
      </c>
      <c r="AE373" s="18">
        <f>AD373*fuel_adj</f>
        <v>43.779783968375</v>
      </c>
      <c r="AF373" s="18">
        <f>AB373+AC373+AE373</f>
        <v>218.73165855149077</v>
      </c>
      <c r="AG373" s="18">
        <v>1053.4247074635</v>
      </c>
      <c r="AH373" s="18">
        <f>AG373-AJ373-AK373</f>
        <v>917.04200549914401</v>
      </c>
      <c r="AI373" s="18">
        <f>AH373*aero_capex_adj</f>
        <v>1100.4504065989727</v>
      </c>
      <c r="AJ373" s="18">
        <v>85.578297487266013</v>
      </c>
      <c r="AK373" s="18">
        <v>50.804404477089975</v>
      </c>
      <c r="AL373" s="18">
        <f>AK373*fuel_adj</f>
        <v>50.804404477089975</v>
      </c>
      <c r="AM373" s="18">
        <f>AI373+AJ373+AL373</f>
        <v>1236.8331085633286</v>
      </c>
      <c r="AN373" s="18">
        <f>IF(F373=0, 0, IF(F373=3, Z373, (Z373*F373*384+AG373*G373*32)/(F373*384+G373*32)))</f>
        <v>460.60941670230204</v>
      </c>
      <c r="AO373" s="18">
        <f>IF(F373=0, 0, IF(F373=3, AF373, (AF373*F373*384+AM373*G373*32)/(F373*384+G373*32)))</f>
        <v>538.7063999837826</v>
      </c>
      <c r="AP373" s="18">
        <v>90.740623662767902</v>
      </c>
      <c r="AQ373" s="18">
        <f>AP373-AS373</f>
        <v>73.756369358060198</v>
      </c>
      <c r="AR373" s="18">
        <f>AQ373*bess_capex_adj</f>
        <v>73.756369358060198</v>
      </c>
      <c r="AS373" s="18">
        <v>16.984254304707704</v>
      </c>
      <c r="AT373" s="18">
        <f>AR373+AS373</f>
        <v>90.740623662767902</v>
      </c>
      <c r="AU373" s="18">
        <v>6053.5383888544402</v>
      </c>
      <c r="AV373" s="18"/>
      <c r="AW373" s="18">
        <v>494.59795537961497</v>
      </c>
      <c r="AX373" s="18">
        <f>AW373*solar_capex_adj</f>
        <v>659.46394050615322</v>
      </c>
      <c r="AY373" s="18">
        <v>2162.0781772743699</v>
      </c>
      <c r="AZ373" s="18">
        <f>AY373*wind_capex_adj</f>
        <v>3603.4636287906164</v>
      </c>
      <c r="BA373" s="18">
        <v>1549.3648866644601</v>
      </c>
      <c r="BB373" s="18">
        <f>BA373*hdgt_capex_adj</f>
        <v>1936.706108330575</v>
      </c>
      <c r="BC373" s="18">
        <v>895.17985910773098</v>
      </c>
      <c r="BD373" s="18">
        <f>BC373*aero_capex_adj</f>
        <v>1074.2158309292772</v>
      </c>
      <c r="BE373" s="18">
        <v>952.31751042824703</v>
      </c>
      <c r="BF373" s="18">
        <f>BE373*bess_capex_adj</f>
        <v>952.31751042824703</v>
      </c>
      <c r="BG373" s="1">
        <v>613996318.614676</v>
      </c>
      <c r="BH373" s="1">
        <v>6024232688.7016296</v>
      </c>
      <c r="BI373" s="1">
        <v>903709783.93059504</v>
      </c>
      <c r="BJ373" s="1">
        <v>1218061208.7530899</v>
      </c>
      <c r="BK373" s="1">
        <f>SUM(BG373:BJ373)/1000000</f>
        <v>8759.9999999999909</v>
      </c>
      <c r="BL373" s="1">
        <v>14.8449880702456</v>
      </c>
      <c r="BM373" s="3">
        <f>0.815*BJ373/(BK373*1000)</f>
        <v>113.32418780065859</v>
      </c>
      <c r="BN373" s="24">
        <v>556.25846137364397</v>
      </c>
      <c r="BO373" s="1">
        <v>474</v>
      </c>
      <c r="BP373" s="1">
        <v>3040</v>
      </c>
      <c r="BQ373" s="24">
        <v>4611.9232000000002</v>
      </c>
      <c r="BR373" s="1">
        <v>760</v>
      </c>
      <c r="BS373" s="1">
        <v>190</v>
      </c>
      <c r="BT373" s="1">
        <v>0.55953211713516504</v>
      </c>
    </row>
    <row r="374" spans="1:72" s="1" customFormat="1" hidden="1" x14ac:dyDescent="0.25">
      <c r="A374" s="1">
        <v>1112</v>
      </c>
      <c r="B374" s="22">
        <v>2266.2381759666901</v>
      </c>
      <c r="C374" s="22">
        <v>1200.8</v>
      </c>
      <c r="D374" s="11">
        <v>3000</v>
      </c>
      <c r="E374" s="11">
        <v>12000</v>
      </c>
      <c r="F374" s="11">
        <v>0</v>
      </c>
      <c r="G374" s="11">
        <v>0</v>
      </c>
      <c r="H374" s="12">
        <f>SUM(BG374:BI374)/(BK374*1000000)</f>
        <v>1.0000000000000002</v>
      </c>
      <c r="I374" s="13">
        <v>94.041095890410901</v>
      </c>
      <c r="J374" s="20">
        <v>75.777023453346899</v>
      </c>
      <c r="K374" s="18">
        <f>(P374*BG374+U374*BH374+AP374*BI374+AN374*BJ374)/(BK374*(1000000))</f>
        <v>76.018942231149396</v>
      </c>
      <c r="L374" s="18">
        <f>(T374*BG374+Y374*BH374+AT374*BI374+AO374*BJ374)/(BK374*(1000000))</f>
        <v>94.735882234247256</v>
      </c>
      <c r="M374" s="18">
        <f>L374/K374</f>
        <v>1.2462141599679932</v>
      </c>
      <c r="N374" s="18">
        <f>J374*M374</f>
        <v>94.434399627787627</v>
      </c>
      <c r="O374" s="13">
        <v>96.948620897775101</v>
      </c>
      <c r="P374" s="20">
        <v>123.523557177383</v>
      </c>
      <c r="Q374" s="20">
        <f>P374-S374</f>
        <v>114.2695778265</v>
      </c>
      <c r="R374" s="18">
        <f>Q374*solar_capex_adj</f>
        <v>152.35943710199999</v>
      </c>
      <c r="S374" s="20">
        <v>9.2539793508830002</v>
      </c>
      <c r="T374" s="18">
        <f>R374+S374</f>
        <v>161.61341645288297</v>
      </c>
      <c r="U374" s="20">
        <v>28.6565863509229</v>
      </c>
      <c r="V374" s="20">
        <f>U374-X374</f>
        <v>23.746577109592501</v>
      </c>
      <c r="W374" s="18">
        <f>V374*wind_capex_adj</f>
        <v>39.577628515987506</v>
      </c>
      <c r="X374" s="20">
        <v>4.9100092413303997</v>
      </c>
      <c r="Y374" s="18">
        <f>W374+X374</f>
        <v>44.487637757317906</v>
      </c>
      <c r="Z374" s="20">
        <v>0</v>
      </c>
      <c r="AA374" s="20">
        <f>Z374-AC374-AD374</f>
        <v>0</v>
      </c>
      <c r="AB374" s="18">
        <f>AA374*hdgt_capex_adj</f>
        <v>0</v>
      </c>
      <c r="AC374" s="20">
        <v>0</v>
      </c>
      <c r="AD374" s="20">
        <v>0</v>
      </c>
      <c r="AE374" s="18">
        <f>AD374*fuel_adj</f>
        <v>0</v>
      </c>
      <c r="AF374" s="18">
        <f>AB374+AC374+AE374</f>
        <v>0</v>
      </c>
      <c r="AG374" s="20">
        <v>0</v>
      </c>
      <c r="AH374" s="20">
        <f>AG374-AJ374-AK374</f>
        <v>0</v>
      </c>
      <c r="AI374" s="18">
        <f>AH374*aero_capex_adj</f>
        <v>0</v>
      </c>
      <c r="AJ374" s="20">
        <v>0</v>
      </c>
      <c r="AK374" s="20">
        <v>0</v>
      </c>
      <c r="AL374" s="18">
        <f>AK374*fuel_adj</f>
        <v>0</v>
      </c>
      <c r="AM374" s="18">
        <f>AI374+AJ374+AL374</f>
        <v>0</v>
      </c>
      <c r="AN374" s="18">
        <f>IF(F374=0, 0, IF(F374=3, Z374, (Z374*F374*384+AG374*G374*32)/(F374*384+G374*32)))</f>
        <v>0</v>
      </c>
      <c r="AO374" s="18">
        <f>IF(F374=0, 0, IF(F374=3, AF374, (AF374*F374*384+AM374*G374*32)/(F374*384+G374*32)))</f>
        <v>0</v>
      </c>
      <c r="AP374" s="20">
        <v>188.44246681666999</v>
      </c>
      <c r="AQ374" s="20">
        <f>AP374-AS374</f>
        <v>153.28945165553</v>
      </c>
      <c r="AR374" s="18">
        <f>AQ374*bess_capex_adj</f>
        <v>153.28945165553</v>
      </c>
      <c r="AS374" s="20">
        <v>35.15301516113999</v>
      </c>
      <c r="AT374" s="18">
        <f>AR374+AS374</f>
        <v>188.44246681666999</v>
      </c>
      <c r="AU374" s="20">
        <v>7019.4045992308802</v>
      </c>
      <c r="AV374" s="20"/>
      <c r="AW374" s="20">
        <v>2718.59547367</v>
      </c>
      <c r="AX374" s="18">
        <f>AW374*solar_capex_adj</f>
        <v>3624.7939648933334</v>
      </c>
      <c r="AY374" s="20">
        <v>1440.4882414402</v>
      </c>
      <c r="AZ374" s="18">
        <f>AY374*wind_capex_adj</f>
        <v>2400.8137357336668</v>
      </c>
      <c r="BA374" s="20">
        <v>0</v>
      </c>
      <c r="BB374" s="18">
        <f>BA374*hdgt_capex_adj</f>
        <v>0</v>
      </c>
      <c r="BC374" s="20">
        <v>0</v>
      </c>
      <c r="BD374" s="18">
        <f>BC374*aero_capex_adj</f>
        <v>0</v>
      </c>
      <c r="BE374" s="20">
        <v>2860.3208841206701</v>
      </c>
      <c r="BF374" s="18">
        <f>BE374*bess_capex_adj</f>
        <v>2860.3208841206701</v>
      </c>
      <c r="BG374" s="11">
        <v>2033015067.00897</v>
      </c>
      <c r="BH374" s="11">
        <v>5149378984.1013899</v>
      </c>
      <c r="BI374" s="11">
        <v>1310305139.53473</v>
      </c>
      <c r="BJ374" s="11">
        <v>0</v>
      </c>
      <c r="BK374" s="11">
        <f>SUM(BG374:BJ374)/1000000</f>
        <v>8492.6991906450894</v>
      </c>
      <c r="BL374" s="11">
        <v>21.361649020345499</v>
      </c>
      <c r="BM374" s="13">
        <f>0.815*BJ374/(BK374*1000)</f>
        <v>0</v>
      </c>
      <c r="BN374" s="22">
        <v>3059.4215375550398</v>
      </c>
      <c r="BO374" s="11">
        <v>316</v>
      </c>
      <c r="BP374" s="11">
        <v>9120</v>
      </c>
      <c r="BQ374" s="22">
        <v>13835.7696</v>
      </c>
      <c r="BR374" s="11">
        <v>2280</v>
      </c>
      <c r="BS374" s="11">
        <v>570</v>
      </c>
      <c r="BT374" s="11">
        <v>0.27177654185690697</v>
      </c>
    </row>
    <row r="375" spans="1:72" s="1" customFormat="1" hidden="1" x14ac:dyDescent="0.25">
      <c r="A375" s="1">
        <v>1125</v>
      </c>
      <c r="B375" s="22">
        <v>2060.21652360608</v>
      </c>
      <c r="C375" s="22">
        <v>1402.2</v>
      </c>
      <c r="D375" s="11">
        <v>3000</v>
      </c>
      <c r="E375" s="11">
        <v>12000</v>
      </c>
      <c r="F375" s="11">
        <v>0</v>
      </c>
      <c r="G375" s="11">
        <v>0</v>
      </c>
      <c r="H375" s="12">
        <f>SUM(BG375:BI375)/(BK375*1000000)</f>
        <v>1</v>
      </c>
      <c r="I375" s="13">
        <v>95.490867579908596</v>
      </c>
      <c r="J375" s="20">
        <v>75.249460751205504</v>
      </c>
      <c r="K375" s="18">
        <f>(P375*BG375+U375*BH375+AP375*BI375+AN375*BJ375)/(BK375*(1000000))</f>
        <v>75.506227268745477</v>
      </c>
      <c r="L375" s="18">
        <f>(T375*BG375+Y375*BH375+AT375*BI375+AO375*BJ375)/(BK375*(1000000))</f>
        <v>94.897518756764683</v>
      </c>
      <c r="M375" s="18">
        <f>L375/K375</f>
        <v>1.256817115481095</v>
      </c>
      <c r="N375" s="18">
        <f>J375*M375</f>
        <v>94.574810202837966</v>
      </c>
      <c r="O375" s="13">
        <v>97.512609061613702</v>
      </c>
      <c r="P375" s="20">
        <v>123.96011360858</v>
      </c>
      <c r="Q375" s="20">
        <f>P375-S375</f>
        <v>114.67349003368101</v>
      </c>
      <c r="R375" s="18">
        <f>Q375*solar_capex_adj</f>
        <v>152.89798671157467</v>
      </c>
      <c r="S375" s="20">
        <v>9.2866235748989965</v>
      </c>
      <c r="T375" s="18">
        <f>R375+S375</f>
        <v>162.18461028647368</v>
      </c>
      <c r="U375" s="20">
        <v>31.0769218234603</v>
      </c>
      <c r="V375" s="20">
        <f>U375-X375</f>
        <v>25.752244576511298</v>
      </c>
      <c r="W375" s="18">
        <f>V375*wind_capex_adj</f>
        <v>42.920407627518834</v>
      </c>
      <c r="X375" s="20">
        <v>5.3246772469490011</v>
      </c>
      <c r="Y375" s="18">
        <f>W375+X375</f>
        <v>48.245084874467835</v>
      </c>
      <c r="Z375" s="20">
        <v>0</v>
      </c>
      <c r="AA375" s="20">
        <f>Z375-AC375-AD375</f>
        <v>0</v>
      </c>
      <c r="AB375" s="18">
        <f>AA375*hdgt_capex_adj</f>
        <v>0</v>
      </c>
      <c r="AC375" s="20">
        <v>0</v>
      </c>
      <c r="AD375" s="20">
        <v>0</v>
      </c>
      <c r="AE375" s="18">
        <f>AD375*fuel_adj</f>
        <v>0</v>
      </c>
      <c r="AF375" s="18">
        <f>AB375+AC375+AE375</f>
        <v>0</v>
      </c>
      <c r="AG375" s="20">
        <v>0</v>
      </c>
      <c r="AH375" s="20">
        <f>AG375-AJ375-AK375</f>
        <v>0</v>
      </c>
      <c r="AI375" s="18">
        <f>AH375*aero_capex_adj</f>
        <v>0</v>
      </c>
      <c r="AJ375" s="20">
        <v>0</v>
      </c>
      <c r="AK375" s="20">
        <v>0</v>
      </c>
      <c r="AL375" s="18">
        <f>AK375*fuel_adj</f>
        <v>0</v>
      </c>
      <c r="AM375" s="18">
        <f>AI375+AJ375+AL375</f>
        <v>0</v>
      </c>
      <c r="AN375" s="18">
        <f>IF(F375=0, 0, IF(F375=3, Z375, (Z375*F375*384+AG375*G375*32)/(F375*384+G375*32)))</f>
        <v>0</v>
      </c>
      <c r="AO375" s="18">
        <f>IF(F375=0, 0, IF(F375=3, AF375, (AF375*F375*384+AM375*G375*32)/(F375*384+G375*32)))</f>
        <v>0</v>
      </c>
      <c r="AP375" s="20">
        <v>211.55762137014599</v>
      </c>
      <c r="AQ375" s="20">
        <f>AP375-AS375</f>
        <v>171.64706552187701</v>
      </c>
      <c r="AR375" s="18">
        <f>AQ375*bess_capex_adj</f>
        <v>171.64706552187701</v>
      </c>
      <c r="AS375" s="20">
        <v>39.910555848268984</v>
      </c>
      <c r="AT375" s="18">
        <f>AR375+AS375</f>
        <v>211.55762137014599</v>
      </c>
      <c r="AU375" s="20">
        <v>7013.9103571566202</v>
      </c>
      <c r="AV375" s="20"/>
      <c r="AW375" s="20">
        <v>2471.4680225307902</v>
      </c>
      <c r="AX375" s="18">
        <f>AW375*solar_capex_adj</f>
        <v>3295.2906967077201</v>
      </c>
      <c r="AY375" s="20">
        <v>1682.1010905819101</v>
      </c>
      <c r="AZ375" s="18">
        <f>AY375*wind_capex_adj</f>
        <v>2803.501817636517</v>
      </c>
      <c r="BA375" s="20">
        <v>0</v>
      </c>
      <c r="BB375" s="18">
        <f>BA375*hdgt_capex_adj</f>
        <v>0</v>
      </c>
      <c r="BC375" s="20">
        <v>0</v>
      </c>
      <c r="BD375" s="18">
        <f>BC375*aero_capex_adj</f>
        <v>0</v>
      </c>
      <c r="BE375" s="20">
        <v>2860.3412440439101</v>
      </c>
      <c r="BF375" s="18">
        <f>BE375*bess_capex_adj</f>
        <v>2860.3412440439101</v>
      </c>
      <c r="BG375" s="11">
        <v>1843042356.9311299</v>
      </c>
      <c r="BH375" s="11">
        <v>5544744221.6890497</v>
      </c>
      <c r="BI375" s="11">
        <v>1154317975.1771801</v>
      </c>
      <c r="BJ375" s="11">
        <v>0</v>
      </c>
      <c r="BK375" s="11">
        <f>SUM(BG375:BJ375)/1000000</f>
        <v>8542.1045537973605</v>
      </c>
      <c r="BL375" s="11">
        <v>23.538838390700601</v>
      </c>
      <c r="BM375" s="13">
        <f>0.815*BJ375/(BK375*1000)</f>
        <v>0</v>
      </c>
      <c r="BN375" s="22">
        <v>2781.2923068682198</v>
      </c>
      <c r="BO375" s="11">
        <v>369</v>
      </c>
      <c r="BP375" s="11">
        <v>9120</v>
      </c>
      <c r="BQ375" s="22">
        <v>13835.7696</v>
      </c>
      <c r="BR375" s="11">
        <v>2280</v>
      </c>
      <c r="BS375" s="11">
        <v>570</v>
      </c>
      <c r="BT375" s="11">
        <v>0.239734463988621</v>
      </c>
    </row>
    <row r="376" spans="1:72" s="1" customFormat="1" x14ac:dyDescent="0.25">
      <c r="A376" s="1">
        <v>181</v>
      </c>
      <c r="B376" s="24">
        <v>412.043304721217</v>
      </c>
      <c r="C376" s="24">
        <v>1603.6</v>
      </c>
      <c r="D376" s="1">
        <v>1000</v>
      </c>
      <c r="E376" s="1">
        <v>4000</v>
      </c>
      <c r="F376" s="1">
        <v>1</v>
      </c>
      <c r="G376" s="1">
        <v>23</v>
      </c>
      <c r="H376" s="2">
        <f>SUM(BG376:BI376)/(BK376*1000000)</f>
        <v>0.83828368824411292</v>
      </c>
      <c r="I376" s="3">
        <v>100</v>
      </c>
      <c r="J376" s="18">
        <v>76.295722794901195</v>
      </c>
      <c r="K376" s="18">
        <f>(P376*BG376+U376*BH376+AP376*BI376+AN376*BJ376)/(BK376*(1000000))</f>
        <v>99.403921599639673</v>
      </c>
      <c r="L376" s="18">
        <f>(T376*BG376+Y376*BH376+AT376*BI376+AO376*BJ376)/(BK376*(1000000))</f>
        <v>123.30879166161337</v>
      </c>
      <c r="M376" s="18">
        <f>L376/K376</f>
        <v>1.2404821628492004</v>
      </c>
      <c r="N376" s="18">
        <f>J376*M376</f>
        <v>94.643483228762079</v>
      </c>
      <c r="O376" s="3">
        <v>99.999999999999901</v>
      </c>
      <c r="P376" s="18">
        <v>73.9837467063128</v>
      </c>
      <c r="Q376" s="18">
        <f>P376-S376</f>
        <v>68.444590011391</v>
      </c>
      <c r="R376" s="18">
        <f>Q376*solar_capex_adj</f>
        <v>91.259453348521333</v>
      </c>
      <c r="S376" s="18">
        <v>5.5391566949218003</v>
      </c>
      <c r="T376" s="18">
        <f>R376+S376</f>
        <v>96.798610043443134</v>
      </c>
      <c r="U376" s="18">
        <v>33.8691059203653</v>
      </c>
      <c r="V376" s="18">
        <f>U376-X376</f>
        <v>28.069233218461399</v>
      </c>
      <c r="W376" s="18">
        <f>V376*wind_capex_adj</f>
        <v>46.782055364102334</v>
      </c>
      <c r="X376" s="18">
        <v>5.7998727019039009</v>
      </c>
      <c r="Y376" s="18">
        <f>W376+X376</f>
        <v>52.581928066006235</v>
      </c>
      <c r="Z376" s="18">
        <v>131.74488180950601</v>
      </c>
      <c r="AA376" s="18">
        <f>Z376-AC376-AD376</f>
        <v>66.283898667221791</v>
      </c>
      <c r="AB376" s="18">
        <f>AA376*hdgt_capex_adj</f>
        <v>82.854873334027246</v>
      </c>
      <c r="AC376" s="18">
        <v>20.986441696910006</v>
      </c>
      <c r="AD376" s="18">
        <v>44.474541445374214</v>
      </c>
      <c r="AE376" s="18">
        <f>AD376*fuel_adj</f>
        <v>44.474541445374214</v>
      </c>
      <c r="AF376" s="18">
        <f>AB376+AC376+AE376</f>
        <v>148.31585647631147</v>
      </c>
      <c r="AG376" s="18">
        <v>515.764319630974</v>
      </c>
      <c r="AH376" s="18">
        <f>AG376-AJ376-AK376</f>
        <v>418.48275239396202</v>
      </c>
      <c r="AI376" s="18">
        <f>AH376*aero_capex_adj</f>
        <v>502.17930287275442</v>
      </c>
      <c r="AJ376" s="18">
        <v>47.123751681146985</v>
      </c>
      <c r="AK376" s="18">
        <v>50.157815555865</v>
      </c>
      <c r="AL376" s="18">
        <f>AK376*fuel_adj</f>
        <v>50.157815555865</v>
      </c>
      <c r="AM376" s="18">
        <f>AI376+AJ376+AL376</f>
        <v>599.46087010976635</v>
      </c>
      <c r="AN376" s="18">
        <f>IF(F376=0, 0, IF(F376=3, Z376, (Z376*F376*384+AG376*G376*32)/(F376*384+G376*32)))</f>
        <v>384.10051237789929</v>
      </c>
      <c r="AO376" s="18">
        <f>IF(F376=0, 0, IF(F376=3, AF376, (AF376*F376*384+AM376*G376*32)/(F376*384+G376*32)))</f>
        <v>444.78257972115324</v>
      </c>
      <c r="AP376" s="18">
        <v>93.045023390223605</v>
      </c>
      <c r="AQ376" s="18">
        <f>AP376-AS376</f>
        <v>75.769499265577807</v>
      </c>
      <c r="AR376" s="18">
        <f>AQ376*bess_capex_adj</f>
        <v>75.769499265577807</v>
      </c>
      <c r="AS376" s="18">
        <v>17.275524124645798</v>
      </c>
      <c r="AT376" s="18">
        <f>AR376+AS376</f>
        <v>93.045023390223605</v>
      </c>
      <c r="AU376" s="18">
        <v>6018.5439845616702</v>
      </c>
      <c r="AV376" s="18"/>
      <c r="AW376" s="18">
        <v>494.624106429682</v>
      </c>
      <c r="AX376" s="18">
        <f>AW376*solar_capex_adj</f>
        <v>659.4988085729093</v>
      </c>
      <c r="AY376" s="18">
        <v>1924.98994154823</v>
      </c>
      <c r="AZ376" s="18">
        <f>AY376*wind_capex_adj</f>
        <v>3208.3165692470502</v>
      </c>
      <c r="BA376" s="18">
        <v>774.72340338704498</v>
      </c>
      <c r="BB376" s="18">
        <f>BA376*hdgt_capex_adj</f>
        <v>968.40425423380623</v>
      </c>
      <c r="BC376" s="18">
        <v>1871.8386705528401</v>
      </c>
      <c r="BD376" s="18">
        <f>BC376*aero_capex_adj</f>
        <v>2246.2064046634082</v>
      </c>
      <c r="BE376" s="18">
        <v>952.36786264386899</v>
      </c>
      <c r="BF376" s="18">
        <f>BE376*bess_capex_adj</f>
        <v>952.36786264386899</v>
      </c>
      <c r="BG376" s="1">
        <v>635727900.72934401</v>
      </c>
      <c r="BH376" s="1">
        <v>5821584893.23207</v>
      </c>
      <c r="BI376" s="1">
        <v>886052315.05701005</v>
      </c>
      <c r="BJ376" s="1">
        <v>1416634890.98157</v>
      </c>
      <c r="BK376" s="1">
        <f>SUM(BG376:BJ376)/1000000</f>
        <v>8759.9999999999945</v>
      </c>
      <c r="BL376" s="1">
        <v>9.7245856717216999</v>
      </c>
      <c r="BM376" s="3">
        <f>0.815*BJ376/(BK376*1000)</f>
        <v>131.79879408104799</v>
      </c>
      <c r="BN376" s="24">
        <v>556.25846137364397</v>
      </c>
      <c r="BO376" s="1">
        <v>422</v>
      </c>
      <c r="BP376" s="1">
        <v>3040</v>
      </c>
      <c r="BQ376" s="24">
        <v>4611.9232000000002</v>
      </c>
      <c r="BR376" s="1">
        <v>760</v>
      </c>
      <c r="BS376" s="1">
        <v>190</v>
      </c>
      <c r="BT376" s="1">
        <v>0.54865034457623296</v>
      </c>
    </row>
    <row r="377" spans="1:72" s="1" customFormat="1" x14ac:dyDescent="0.25">
      <c r="A377" s="1">
        <v>411</v>
      </c>
      <c r="B377" s="24">
        <v>618.06495708182604</v>
      </c>
      <c r="C377" s="24">
        <v>1003.19999999999</v>
      </c>
      <c r="D377" s="1">
        <v>1000</v>
      </c>
      <c r="E377" s="1">
        <v>4000</v>
      </c>
      <c r="F377" s="1">
        <v>3</v>
      </c>
      <c r="G377" s="1">
        <v>4</v>
      </c>
      <c r="H377" s="2">
        <f>SUM(BG377:BI377)/(BK377*1000000)</f>
        <v>0.70622415946256945</v>
      </c>
      <c r="I377" s="3">
        <v>100</v>
      </c>
      <c r="J377" s="18">
        <v>77.685586331180403</v>
      </c>
      <c r="K377" s="18">
        <f>(P377*BG377+U377*BH377+AP377*BI377+AN377*BJ377)/(BK377*(1000000))</f>
        <v>74.799594215431398</v>
      </c>
      <c r="L377" s="18">
        <f>(T377*BG377+Y377*BH377+AT377*BI377+AO377*BJ377)/(BK377*(1000000))</f>
        <v>91.14669927571066</v>
      </c>
      <c r="M377" s="18">
        <f>L377/K377</f>
        <v>1.2185453708906191</v>
      </c>
      <c r="N377" s="18">
        <f>J377*M377</f>
        <v>94.663411608783434</v>
      </c>
      <c r="O377" s="3">
        <v>100</v>
      </c>
      <c r="P377" s="18">
        <v>70.1643318594151</v>
      </c>
      <c r="Q377" s="18">
        <f>P377-S377</f>
        <v>64.914880373932604</v>
      </c>
      <c r="R377" s="18">
        <f>Q377*solar_capex_adj</f>
        <v>86.553173831910129</v>
      </c>
      <c r="S377" s="18">
        <v>5.2494514854824956</v>
      </c>
      <c r="T377" s="18">
        <f>R377+S377</f>
        <v>91.802625317392625</v>
      </c>
      <c r="U377" s="18">
        <v>28.0293431765378</v>
      </c>
      <c r="V377" s="18">
        <f>U377-X377</f>
        <v>23.2325596994107</v>
      </c>
      <c r="W377" s="18">
        <f>V377*wind_capex_adj</f>
        <v>38.720932832351167</v>
      </c>
      <c r="X377" s="18">
        <v>4.7967834771271001</v>
      </c>
      <c r="Y377" s="18">
        <f>W377+X377</f>
        <v>43.517716309478267</v>
      </c>
      <c r="Z377" s="18">
        <v>146.003854153144</v>
      </c>
      <c r="AA377" s="18">
        <f>Z377-AC377-AD377</f>
        <v>82.869509107992997</v>
      </c>
      <c r="AB377" s="18">
        <f>AA377*hdgt_capex_adj</f>
        <v>103.58688638499125</v>
      </c>
      <c r="AC377" s="18">
        <v>21.532253664692007</v>
      </c>
      <c r="AD377" s="18">
        <v>41.602091380459001</v>
      </c>
      <c r="AE377" s="18">
        <f>AD377*fuel_adj</f>
        <v>41.602091380459001</v>
      </c>
      <c r="AF377" s="18">
        <f>AB377+AC377+AE377</f>
        <v>166.72123143014227</v>
      </c>
      <c r="AG377" s="18">
        <v>356.49120346282399</v>
      </c>
      <c r="AH377" s="18">
        <f>AG377-AJ377-AK377</f>
        <v>272.360542009195</v>
      </c>
      <c r="AI377" s="18">
        <f>AH377*aero_capex_adj</f>
        <v>326.83265041103397</v>
      </c>
      <c r="AJ377" s="18">
        <v>34.707291021653987</v>
      </c>
      <c r="AK377" s="18">
        <v>49.423370431975002</v>
      </c>
      <c r="AL377" s="18">
        <f>AK377*fuel_adj</f>
        <v>49.423370431975002</v>
      </c>
      <c r="AM377" s="18">
        <f>AI377+AJ377+AL377</f>
        <v>410.96331186466296</v>
      </c>
      <c r="AN377" s="18">
        <f>IF(F377=0, 0, IF(F377=3, Z377, (Z377*F377*384+AG377*G377*32)/(F377*384+G377*32)))</f>
        <v>146.003854153144</v>
      </c>
      <c r="AO377" s="18">
        <f>IF(F377=0, 0, IF(F377=3, AF377, (AF377*F377*384+AM377*G377*32)/(F377*384+G377*32)))</f>
        <v>166.72123143014227</v>
      </c>
      <c r="AP377" s="18">
        <v>109.826489313134</v>
      </c>
      <c r="AQ377" s="18">
        <f>AP377-AS377</f>
        <v>90.062603293563896</v>
      </c>
      <c r="AR377" s="18">
        <f>AQ377*bess_capex_adj</f>
        <v>90.062603293563896</v>
      </c>
      <c r="AS377" s="18">
        <v>19.763886019570108</v>
      </c>
      <c r="AT377" s="18">
        <f>AR377+AS377</f>
        <v>109.826489313134</v>
      </c>
      <c r="AU377" s="18">
        <v>5552.5501013938401</v>
      </c>
      <c r="AV377" s="18"/>
      <c r="AW377" s="18">
        <v>742.50844408362502</v>
      </c>
      <c r="AX377" s="18">
        <f>AW377*solar_capex_adj</f>
        <v>990.01125877816662</v>
      </c>
      <c r="AY377" s="18">
        <v>1205.1880026035401</v>
      </c>
      <c r="AZ377" s="18">
        <f>AY377*wind_capex_adj</f>
        <v>2008.6466710059003</v>
      </c>
      <c r="BA377" s="18">
        <v>2325.9629337368801</v>
      </c>
      <c r="BB377" s="18">
        <f>BA377*hdgt_capex_adj</f>
        <v>2907.4536671711003</v>
      </c>
      <c r="BC377" s="18">
        <v>325.788259666709</v>
      </c>
      <c r="BD377" s="18">
        <f>BC377*aero_capex_adj</f>
        <v>390.94591160005081</v>
      </c>
      <c r="BE377" s="18">
        <v>953.10246130307496</v>
      </c>
      <c r="BF377" s="18">
        <f>BE377*bess_capex_adj</f>
        <v>953.10246130307496</v>
      </c>
      <c r="BG377" s="1">
        <v>1001997425.76957</v>
      </c>
      <c r="BH377" s="1">
        <v>4403525449.1711998</v>
      </c>
      <c r="BI377" s="1">
        <v>781000761.951334</v>
      </c>
      <c r="BJ377" s="1">
        <v>2573476363.1078901</v>
      </c>
      <c r="BK377" s="1">
        <f>SUM(BG377:BJ377)/1000000</f>
        <v>8759.9999999999945</v>
      </c>
      <c r="BL377" s="1">
        <v>0.394164597514779</v>
      </c>
      <c r="BM377" s="3">
        <f>0.815*BJ377/(BK377*1000)</f>
        <v>239.42731003800588</v>
      </c>
      <c r="BN377" s="24">
        <v>834.38769206046595</v>
      </c>
      <c r="BO377" s="1">
        <v>264</v>
      </c>
      <c r="BP377" s="1">
        <v>3040</v>
      </c>
      <c r="BQ377" s="24">
        <v>4611.9232000000002</v>
      </c>
      <c r="BR377" s="1">
        <v>760</v>
      </c>
      <c r="BS377" s="1">
        <v>190</v>
      </c>
      <c r="BT377" s="1">
        <v>0.482878030288385</v>
      </c>
    </row>
    <row r="378" spans="1:72" s="1" customFormat="1" x14ac:dyDescent="0.25">
      <c r="A378" s="1">
        <v>137</v>
      </c>
      <c r="B378" s="24">
        <v>1030.10826180304</v>
      </c>
      <c r="C378" s="24">
        <v>1003.19999999999</v>
      </c>
      <c r="D378" s="1">
        <v>1000</v>
      </c>
      <c r="E378" s="1">
        <v>4000</v>
      </c>
      <c r="F378" s="1">
        <v>1</v>
      </c>
      <c r="G378" s="1">
        <v>23</v>
      </c>
      <c r="H378" s="2">
        <f>SUM(BG378:BI378)/(BK378*1000000)</f>
        <v>0.77881939021973956</v>
      </c>
      <c r="I378" s="3">
        <v>100</v>
      </c>
      <c r="J378" s="18">
        <v>78.232369455097199</v>
      </c>
      <c r="K378" s="18">
        <f>(P378*BG378+U378*BH378+AP378*BI378+AN378*BJ378)/(BK378*(1000000))</f>
        <v>114.11197617645206</v>
      </c>
      <c r="L378" s="18">
        <f>(T378*BG378+Y378*BH378+AT378*BI378+AO378*BJ378)/(BK378*(1000000))</f>
        <v>138.09842738630206</v>
      </c>
      <c r="M378" s="18">
        <f>L378/K378</f>
        <v>1.2102009974199344</v>
      </c>
      <c r="N378" s="18">
        <f>J378*M378</f>
        <v>94.676891545083436</v>
      </c>
      <c r="O378" s="3">
        <v>100</v>
      </c>
      <c r="P378" s="18">
        <v>79.426736066497696</v>
      </c>
      <c r="Q378" s="18">
        <f>P378-S378</f>
        <v>73.479888143491806</v>
      </c>
      <c r="R378" s="18">
        <f>Q378*solar_capex_adj</f>
        <v>97.973184191322403</v>
      </c>
      <c r="S378" s="18">
        <v>5.9468479230058904</v>
      </c>
      <c r="T378" s="18">
        <f>R378+S378</f>
        <v>103.92003211432829</v>
      </c>
      <c r="U378" s="18">
        <v>28.010698004942199</v>
      </c>
      <c r="V378" s="18">
        <f>U378-X378</f>
        <v>23.213914527815099</v>
      </c>
      <c r="W378" s="18">
        <f>V378*wind_capex_adj</f>
        <v>38.689857546358503</v>
      </c>
      <c r="X378" s="18">
        <v>4.7967834771271001</v>
      </c>
      <c r="Y378" s="18">
        <f>W378+X378</f>
        <v>43.486641023485603</v>
      </c>
      <c r="Z378" s="18">
        <v>101.40870281772</v>
      </c>
      <c r="AA378" s="18">
        <f>Z378-AC378-AD378</f>
        <v>44.153048408489703</v>
      </c>
      <c r="AB378" s="18">
        <f>AA378*hdgt_capex_adj</f>
        <v>55.191310510612126</v>
      </c>
      <c r="AC378" s="18">
        <v>17.290151554139698</v>
      </c>
      <c r="AD378" s="18">
        <v>39.965502855090598</v>
      </c>
      <c r="AE378" s="18">
        <f>AD378*fuel_adj</f>
        <v>39.965502855090598</v>
      </c>
      <c r="AF378" s="18">
        <f>AB378+AC378+AE378</f>
        <v>112.44696491984243</v>
      </c>
      <c r="AG378" s="18">
        <v>476.06450040505598</v>
      </c>
      <c r="AH378" s="18">
        <f>AG378-AJ378-AK378</f>
        <v>387.84281529252604</v>
      </c>
      <c r="AI378" s="18">
        <f>AH378*aero_capex_adj</f>
        <v>465.4113783510312</v>
      </c>
      <c r="AJ378" s="18">
        <v>43.183643967382977</v>
      </c>
      <c r="AK378" s="18">
        <v>45.038041145146963</v>
      </c>
      <c r="AL378" s="18">
        <f>AK378*fuel_adj</f>
        <v>45.038041145146963</v>
      </c>
      <c r="AM378" s="18">
        <f>AI378+AJ378+AL378</f>
        <v>553.63306346356114</v>
      </c>
      <c r="AN378" s="18">
        <f>IF(F378=0, 0, IF(F378=3, Z378, (Z378*F378*384+AG378*G378*32)/(F378*384+G378*32)))</f>
        <v>347.61108408939793</v>
      </c>
      <c r="AO378" s="18">
        <f>IF(F378=0, 0, IF(F378=3, AF378, (AF378*F378*384+AM378*G378*32)/(F378*384+G378*32)))</f>
        <v>402.3692582485719</v>
      </c>
      <c r="AP378" s="18">
        <v>90.573408244024606</v>
      </c>
      <c r="AQ378" s="18">
        <f>AP378-AS378</f>
        <v>74.1871920256919</v>
      </c>
      <c r="AR378" s="18">
        <f>AQ378*bess_capex_adj</f>
        <v>74.1871920256919</v>
      </c>
      <c r="AS378" s="18">
        <v>16.386216218332706</v>
      </c>
      <c r="AT378" s="18">
        <f>AR378+AS378</f>
        <v>90.573408244024606</v>
      </c>
      <c r="AU378" s="18">
        <v>6039.55709973799</v>
      </c>
      <c r="AV378" s="18"/>
      <c r="AW378" s="18">
        <v>1236.5209129019099</v>
      </c>
      <c r="AX378" s="18">
        <f>AW378*solar_capex_adj</f>
        <v>1648.6945505358799</v>
      </c>
      <c r="AY378" s="18">
        <v>1204.22078515508</v>
      </c>
      <c r="AZ378" s="18">
        <f>AY378*wind_capex_adj</f>
        <v>2007.0346419251334</v>
      </c>
      <c r="BA378" s="18">
        <v>774.69874803913797</v>
      </c>
      <c r="BB378" s="18">
        <f>BA378*hdgt_capex_adj</f>
        <v>968.37343504892249</v>
      </c>
      <c r="BC378" s="18">
        <v>1871.7790998293401</v>
      </c>
      <c r="BD378" s="18">
        <f>BC378*aero_capex_adj</f>
        <v>2246.1349197952081</v>
      </c>
      <c r="BE378" s="18">
        <v>952.33755381250205</v>
      </c>
      <c r="BF378" s="18">
        <f>BE378*bess_capex_adj</f>
        <v>952.33755381250205</v>
      </c>
      <c r="BG378" s="1">
        <v>1464740946.3211501</v>
      </c>
      <c r="BH378" s="1">
        <v>4403525449.1711998</v>
      </c>
      <c r="BI378" s="1">
        <v>954191462.83256102</v>
      </c>
      <c r="BJ378" s="1">
        <v>1937542141.6750801</v>
      </c>
      <c r="BK378" s="1">
        <f>SUM(BG378:BJ378)/1000000</f>
        <v>8759.9999999999909</v>
      </c>
      <c r="BL378" s="1">
        <v>2.7752834784531699</v>
      </c>
      <c r="BM378" s="3">
        <f>0.815*BJ378/(BK378*1000)</f>
        <v>180.2621969709123</v>
      </c>
      <c r="BN378" s="24">
        <v>1390.6461534341099</v>
      </c>
      <c r="BO378" s="1">
        <v>264</v>
      </c>
      <c r="BP378" s="1">
        <v>3040</v>
      </c>
      <c r="BQ378" s="24">
        <v>4611.9232000000002</v>
      </c>
      <c r="BR378" s="1">
        <v>760</v>
      </c>
      <c r="BS378" s="1">
        <v>190</v>
      </c>
      <c r="BT378" s="1">
        <v>0.58994983338275497</v>
      </c>
    </row>
    <row r="379" spans="1:72" s="1" customFormat="1" x14ac:dyDescent="0.25">
      <c r="A379" s="1">
        <v>142</v>
      </c>
      <c r="B379" s="24">
        <v>1030.10826180304</v>
      </c>
      <c r="C379" s="24">
        <v>1003.19999999999</v>
      </c>
      <c r="D379" s="1">
        <v>1000</v>
      </c>
      <c r="E379" s="1">
        <v>4000</v>
      </c>
      <c r="F379" s="1">
        <v>1</v>
      </c>
      <c r="G379" s="1">
        <v>23</v>
      </c>
      <c r="H379" s="2">
        <f>SUM(BG379:BI379)/(BK379*1000000)</f>
        <v>0.77881939021973956</v>
      </c>
      <c r="I379" s="3">
        <v>100</v>
      </c>
      <c r="J379" s="18">
        <v>78.232369455097199</v>
      </c>
      <c r="K379" s="18">
        <f>(P379*BG379+U379*BH379+AP379*BI379+AN379*BJ379)/(BK379*(1000000))</f>
        <v>114.11197617645206</v>
      </c>
      <c r="L379" s="18">
        <f>(T379*BG379+Y379*BH379+AT379*BI379+AO379*BJ379)/(BK379*(1000000))</f>
        <v>138.09842738630206</v>
      </c>
      <c r="M379" s="18">
        <f>L379/K379</f>
        <v>1.2102009974199344</v>
      </c>
      <c r="N379" s="18">
        <f>J379*M379</f>
        <v>94.676891545083436</v>
      </c>
      <c r="O379" s="3">
        <v>100</v>
      </c>
      <c r="P379" s="18">
        <v>79.426736066497696</v>
      </c>
      <c r="Q379" s="18">
        <f>P379-S379</f>
        <v>73.479888143491806</v>
      </c>
      <c r="R379" s="18">
        <f>Q379*solar_capex_adj</f>
        <v>97.973184191322403</v>
      </c>
      <c r="S379" s="18">
        <v>5.9468479230058904</v>
      </c>
      <c r="T379" s="18">
        <f>R379+S379</f>
        <v>103.92003211432829</v>
      </c>
      <c r="U379" s="18">
        <v>28.010698004942199</v>
      </c>
      <c r="V379" s="18">
        <f>U379-X379</f>
        <v>23.213914527815099</v>
      </c>
      <c r="W379" s="18">
        <f>V379*wind_capex_adj</f>
        <v>38.689857546358503</v>
      </c>
      <c r="X379" s="18">
        <v>4.7967834771271001</v>
      </c>
      <c r="Y379" s="18">
        <f>W379+X379</f>
        <v>43.486641023485603</v>
      </c>
      <c r="Z379" s="18">
        <v>101.40870281772</v>
      </c>
      <c r="AA379" s="18">
        <f>Z379-AC379-AD379</f>
        <v>44.153048408489703</v>
      </c>
      <c r="AB379" s="18">
        <f>AA379*hdgt_capex_adj</f>
        <v>55.191310510612126</v>
      </c>
      <c r="AC379" s="18">
        <v>17.290151554139698</v>
      </c>
      <c r="AD379" s="18">
        <v>39.965502855090598</v>
      </c>
      <c r="AE379" s="18">
        <f>AD379*fuel_adj</f>
        <v>39.965502855090598</v>
      </c>
      <c r="AF379" s="18">
        <f>AB379+AC379+AE379</f>
        <v>112.44696491984243</v>
      </c>
      <c r="AG379" s="18">
        <v>476.06450040505598</v>
      </c>
      <c r="AH379" s="18">
        <f>AG379-AJ379-AK379</f>
        <v>387.84281529252604</v>
      </c>
      <c r="AI379" s="18">
        <f>AH379*aero_capex_adj</f>
        <v>465.4113783510312</v>
      </c>
      <c r="AJ379" s="18">
        <v>43.183643967382977</v>
      </c>
      <c r="AK379" s="18">
        <v>45.038041145146963</v>
      </c>
      <c r="AL379" s="18">
        <f>AK379*fuel_adj</f>
        <v>45.038041145146963</v>
      </c>
      <c r="AM379" s="18">
        <f>AI379+AJ379+AL379</f>
        <v>553.63306346356114</v>
      </c>
      <c r="AN379" s="18">
        <f>IF(F379=0, 0, IF(F379=3, Z379, (Z379*F379*384+AG379*G379*32)/(F379*384+G379*32)))</f>
        <v>347.61108408939793</v>
      </c>
      <c r="AO379" s="18">
        <f>IF(F379=0, 0, IF(F379=3, AF379, (AF379*F379*384+AM379*G379*32)/(F379*384+G379*32)))</f>
        <v>402.3692582485719</v>
      </c>
      <c r="AP379" s="18">
        <v>90.573408244024606</v>
      </c>
      <c r="AQ379" s="18">
        <f>AP379-AS379</f>
        <v>74.1871920256919</v>
      </c>
      <c r="AR379" s="18">
        <f>AQ379*bess_capex_adj</f>
        <v>74.1871920256919</v>
      </c>
      <c r="AS379" s="18">
        <v>16.386216218332706</v>
      </c>
      <c r="AT379" s="18">
        <f>AR379+AS379</f>
        <v>90.573408244024606</v>
      </c>
      <c r="AU379" s="18">
        <v>6039.55709973799</v>
      </c>
      <c r="AV379" s="18"/>
      <c r="AW379" s="18">
        <v>1236.5209129019099</v>
      </c>
      <c r="AX379" s="18">
        <f>AW379*solar_capex_adj</f>
        <v>1648.6945505358799</v>
      </c>
      <c r="AY379" s="18">
        <v>1204.22078515508</v>
      </c>
      <c r="AZ379" s="18">
        <f>AY379*wind_capex_adj</f>
        <v>2007.0346419251334</v>
      </c>
      <c r="BA379" s="18">
        <v>774.69874803913797</v>
      </c>
      <c r="BB379" s="18">
        <f>BA379*hdgt_capex_adj</f>
        <v>968.37343504892249</v>
      </c>
      <c r="BC379" s="18">
        <v>1871.7790998293401</v>
      </c>
      <c r="BD379" s="18">
        <f>BC379*aero_capex_adj</f>
        <v>2246.1349197952081</v>
      </c>
      <c r="BE379" s="18">
        <v>952.33755381250205</v>
      </c>
      <c r="BF379" s="18">
        <f>BE379*bess_capex_adj</f>
        <v>952.33755381250205</v>
      </c>
      <c r="BG379" s="1">
        <v>1464740946.3211501</v>
      </c>
      <c r="BH379" s="1">
        <v>4403525449.1711998</v>
      </c>
      <c r="BI379" s="1">
        <v>954191462.83256102</v>
      </c>
      <c r="BJ379" s="1">
        <v>1937542141.6750801</v>
      </c>
      <c r="BK379" s="1">
        <f>SUM(BG379:BJ379)/1000000</f>
        <v>8759.9999999999909</v>
      </c>
      <c r="BL379" s="1">
        <v>2.7752834784531699</v>
      </c>
      <c r="BM379" s="3">
        <f>0.815*BJ379/(BK379*1000)</f>
        <v>180.2621969709123</v>
      </c>
      <c r="BN379" s="24">
        <v>1390.6461534341099</v>
      </c>
      <c r="BO379" s="1">
        <v>264</v>
      </c>
      <c r="BP379" s="1">
        <v>3040</v>
      </c>
      <c r="BQ379" s="24">
        <v>4611.9232000000002</v>
      </c>
      <c r="BR379" s="1">
        <v>760</v>
      </c>
      <c r="BS379" s="1">
        <v>190</v>
      </c>
      <c r="BT379" s="1">
        <v>0.58994983338275497</v>
      </c>
    </row>
    <row r="380" spans="1:72" s="1" customFormat="1" x14ac:dyDescent="0.25">
      <c r="A380" s="1">
        <v>375</v>
      </c>
      <c r="B380" s="24">
        <v>1030.10826180304</v>
      </c>
      <c r="C380" s="24">
        <v>402.79999999999899</v>
      </c>
      <c r="D380" s="1">
        <v>1000</v>
      </c>
      <c r="E380" s="1">
        <v>4000</v>
      </c>
      <c r="F380" s="1">
        <v>2</v>
      </c>
      <c r="G380" s="1">
        <v>11</v>
      </c>
      <c r="H380" s="2">
        <f>SUM(BG380:BI380)/(BK380*1000000)</f>
        <v>0.48345507723029668</v>
      </c>
      <c r="I380" s="3">
        <v>100</v>
      </c>
      <c r="J380" s="18">
        <v>80.822691892086695</v>
      </c>
      <c r="K380" s="18">
        <f>(P380*BG380+U380*BH380+AP380*BI380+AN380*BJ380)/(BK380*(1000000))</f>
        <v>179.39935442360937</v>
      </c>
      <c r="L380" s="18">
        <f>(T380*BG380+Y380*BH380+AT380*BI380+AO380*BJ380)/(BK380*(1000000))</f>
        <v>210.28558234472837</v>
      </c>
      <c r="M380" s="18">
        <f>L380/K380</f>
        <v>1.1721646547745563</v>
      </c>
      <c r="N380" s="18">
        <f>J380*M380</f>
        <v>94.737502739638131</v>
      </c>
      <c r="O380" s="3">
        <v>100</v>
      </c>
      <c r="P380" s="18">
        <v>87.765157977672899</v>
      </c>
      <c r="Q380" s="18">
        <f>P380-S380</f>
        <v>81.203958748158897</v>
      </c>
      <c r="R380" s="18">
        <f>Q380*solar_capex_adj</f>
        <v>108.27194499754519</v>
      </c>
      <c r="S380" s="18">
        <v>6.5611992295140027</v>
      </c>
      <c r="T380" s="18">
        <f>R380+S380</f>
        <v>114.83314422705919</v>
      </c>
      <c r="U380" s="18">
        <v>28.048804330864598</v>
      </c>
      <c r="V380" s="18">
        <f>U380-X380</f>
        <v>23.252020853737498</v>
      </c>
      <c r="W380" s="18">
        <f>V380*wind_capex_adj</f>
        <v>38.7533680895625</v>
      </c>
      <c r="X380" s="18">
        <v>4.7967834771271001</v>
      </c>
      <c r="Y380" s="18">
        <f>W380+X380</f>
        <v>43.5501515666896</v>
      </c>
      <c r="Z380" s="18">
        <v>81.6368276255279</v>
      </c>
      <c r="AA380" s="18">
        <f>Z380-AC380-AD380</f>
        <v>30.866272903462594</v>
      </c>
      <c r="AB380" s="18">
        <f>AA380*hdgt_capex_adj</f>
        <v>38.582841129328244</v>
      </c>
      <c r="AC380" s="18">
        <v>14.869352116357106</v>
      </c>
      <c r="AD380" s="18">
        <v>35.9012026057082</v>
      </c>
      <c r="AE380" s="18">
        <f>AD380*fuel_adj</f>
        <v>35.9012026057082</v>
      </c>
      <c r="AF380" s="18">
        <f>AB380+AC380+AE380</f>
        <v>89.353395851393543</v>
      </c>
      <c r="AG380" s="18">
        <v>747.08104017601102</v>
      </c>
      <c r="AH380" s="18">
        <f>AG380-AJ380-AK380</f>
        <v>642.9773769321049</v>
      </c>
      <c r="AI380" s="18">
        <f>AH380*aero_capex_adj</f>
        <v>771.57285231852586</v>
      </c>
      <c r="AJ380" s="18">
        <v>61.770339676246067</v>
      </c>
      <c r="AK380" s="18">
        <v>42.333323567660045</v>
      </c>
      <c r="AL380" s="18">
        <f>AK380*fuel_adj</f>
        <v>42.333323567660045</v>
      </c>
      <c r="AM380" s="18">
        <f>AI380+AJ380+AL380</f>
        <v>875.67651556243197</v>
      </c>
      <c r="AN380" s="18">
        <f>IF(F380=0, 0, IF(F380=3, Z380, (Z380*F380*384+AG380*G380*32)/(F380*384+G380*32)))</f>
        <v>290.77643728425119</v>
      </c>
      <c r="AO380" s="18">
        <f>IF(F380=0, 0, IF(F380=3, AF380, (AF380*F380*384+AM380*G380*32)/(F380*384+G380*32)))</f>
        <v>336.48351918914852</v>
      </c>
      <c r="AP380" s="18">
        <v>78.594722792371797</v>
      </c>
      <c r="AQ380" s="18">
        <f>AP380-AS380</f>
        <v>64.484362429970304</v>
      </c>
      <c r="AR380" s="18">
        <f>AQ380*bess_capex_adj</f>
        <v>64.484362429970304</v>
      </c>
      <c r="AS380" s="18">
        <v>14.110360362401494</v>
      </c>
      <c r="AT380" s="18">
        <f>AR380+AS380</f>
        <v>78.594722792371797</v>
      </c>
      <c r="AU380" s="18">
        <v>5125.3672070016701</v>
      </c>
      <c r="AV380" s="18"/>
      <c r="AW380" s="18">
        <v>1238.5506984798899</v>
      </c>
      <c r="AX380" s="18">
        <f>AW380*solar_capex_adj</f>
        <v>1651.4009313065199</v>
      </c>
      <c r="AY380" s="18">
        <v>484.30659169209599</v>
      </c>
      <c r="AZ380" s="18">
        <f>AY380*wind_capex_adj</f>
        <v>807.17765282016001</v>
      </c>
      <c r="BA380" s="18">
        <v>1551.9408778029799</v>
      </c>
      <c r="BB380" s="18">
        <f>BA380*hdgt_capex_adj</f>
        <v>1939.9260972537249</v>
      </c>
      <c r="BC380" s="18">
        <v>896.66819500864597</v>
      </c>
      <c r="BD380" s="18">
        <f>BC380*aero_capex_adj</f>
        <v>1076.0018340103752</v>
      </c>
      <c r="BE380" s="18">
        <v>953.90084401804995</v>
      </c>
      <c r="BF380" s="18">
        <f>BE380*bess_capex_adj</f>
        <v>953.90084401804995</v>
      </c>
      <c r="BG380" s="1">
        <v>1342330868.1563101</v>
      </c>
      <c r="BH380" s="1">
        <v>1768082187.9247999</v>
      </c>
      <c r="BI380" s="1">
        <v>1124653420.45628</v>
      </c>
      <c r="BJ380" s="1">
        <v>4524933523.4625902</v>
      </c>
      <c r="BK380" s="1">
        <f>SUM(BG380:BJ380)/1000000</f>
        <v>8759.9999999999818</v>
      </c>
      <c r="BL380" s="1">
        <v>0.160198292437883</v>
      </c>
      <c r="BM380" s="3">
        <f>0.815*BJ380/(BK380*1000)</f>
        <v>420.98411205730804</v>
      </c>
      <c r="BN380" s="24">
        <v>1390.6461534341099</v>
      </c>
      <c r="BO380" s="1">
        <v>106</v>
      </c>
      <c r="BP380" s="1">
        <v>3040</v>
      </c>
      <c r="BQ380" s="24">
        <v>4611.9232000000002</v>
      </c>
      <c r="BR380" s="1">
        <v>760</v>
      </c>
      <c r="BS380" s="1">
        <v>190</v>
      </c>
      <c r="BT380" s="1">
        <v>0.69429733469668697</v>
      </c>
    </row>
    <row r="381" spans="1:72" s="1" customFormat="1" hidden="1" x14ac:dyDescent="0.25">
      <c r="A381" s="1">
        <v>674</v>
      </c>
      <c r="B381" s="25">
        <v>2884.3031330485201</v>
      </c>
      <c r="C381" s="25">
        <v>201.39999999999901</v>
      </c>
      <c r="D381" s="8">
        <v>2000</v>
      </c>
      <c r="E381" s="8">
        <v>8000</v>
      </c>
      <c r="F381" s="8">
        <v>0</v>
      </c>
      <c r="G381" s="8">
        <v>0</v>
      </c>
      <c r="H381" s="9">
        <f>SUM(BG381:BI381)/(BK381*1000000)</f>
        <v>1</v>
      </c>
      <c r="I381" s="10">
        <v>65.148401826484005</v>
      </c>
      <c r="J381" s="19">
        <v>77.800387912884503</v>
      </c>
      <c r="K381" s="18">
        <f>(P381*BG381+U381*BH381+AP381*BI381+AN381*BJ381)/(BK381*(1000000))</f>
        <v>77.768615479823509</v>
      </c>
      <c r="L381" s="18">
        <f>(T381*BG381+Y381*BH381+AT381*BI381+AO381*BJ381)/(BK381*(1000000))</f>
        <v>94.704545095898553</v>
      </c>
      <c r="M381" s="18">
        <f>L381/K381</f>
        <v>1.2177733204015821</v>
      </c>
      <c r="N381" s="18">
        <f>J381*M381</f>
        <v>94.743236717204482</v>
      </c>
      <c r="O381" s="10">
        <v>75.824623960477993</v>
      </c>
      <c r="P381" s="19">
        <v>94.334444730371601</v>
      </c>
      <c r="Q381" s="19">
        <f>P381-S381</f>
        <v>87.2790474338059</v>
      </c>
      <c r="R381" s="18">
        <f>Q381*solar_capex_adj</f>
        <v>116.37206324507453</v>
      </c>
      <c r="S381" s="19">
        <v>7.055397296565701</v>
      </c>
      <c r="T381" s="18">
        <f>R381+S381</f>
        <v>123.42746054164023</v>
      </c>
      <c r="U381" s="19">
        <v>28.037807011433401</v>
      </c>
      <c r="V381" s="19">
        <f>U381-X381</f>
        <v>23.241023534306301</v>
      </c>
      <c r="W381" s="18">
        <f>V381*wind_capex_adj</f>
        <v>38.735039223843835</v>
      </c>
      <c r="X381" s="19">
        <v>4.7967834771271001</v>
      </c>
      <c r="Y381" s="18">
        <f>W381+X381</f>
        <v>43.531822700970935</v>
      </c>
      <c r="Z381" s="19">
        <v>0</v>
      </c>
      <c r="AA381" s="19">
        <f>Z381-AC381-AD381</f>
        <v>0</v>
      </c>
      <c r="AB381" s="18">
        <f>AA381*hdgt_capex_adj</f>
        <v>0</v>
      </c>
      <c r="AC381" s="19">
        <v>0</v>
      </c>
      <c r="AD381" s="19">
        <v>0</v>
      </c>
      <c r="AE381" s="18">
        <f>AD381*fuel_adj</f>
        <v>0</v>
      </c>
      <c r="AF381" s="18">
        <f>AB381+AC381+AE381</f>
        <v>0</v>
      </c>
      <c r="AG381" s="19">
        <v>0</v>
      </c>
      <c r="AH381" s="19">
        <f>AG381-AJ381-AK381</f>
        <v>0</v>
      </c>
      <c r="AI381" s="18">
        <f>AH381*aero_capex_adj</f>
        <v>0</v>
      </c>
      <c r="AJ381" s="19">
        <v>0</v>
      </c>
      <c r="AK381" s="19">
        <v>0</v>
      </c>
      <c r="AL381" s="18">
        <f>AK381*fuel_adj</f>
        <v>0</v>
      </c>
      <c r="AM381" s="18">
        <f>AI381+AJ381+AL381</f>
        <v>0</v>
      </c>
      <c r="AN381" s="18">
        <f>IF(F381=0, 0, IF(F381=3, Z381, (Z381*F381*384+AG381*G381*32)/(F381*384+G381*32)))</f>
        <v>0</v>
      </c>
      <c r="AO381" s="18">
        <f>IF(F381=0, 0, IF(F381=3, AF381, (AF381*F381*384+AM381*G381*32)/(F381*384+G381*32)))</f>
        <v>0</v>
      </c>
      <c r="AP381" s="19">
        <v>72.565867836701599</v>
      </c>
      <c r="AQ381" s="19">
        <f>AP381-AS381</f>
        <v>59.016220830128702</v>
      </c>
      <c r="AR381" s="18">
        <f>AQ381*bess_capex_adj</f>
        <v>59.016220830128702</v>
      </c>
      <c r="AS381" s="19">
        <v>13.549647006572897</v>
      </c>
      <c r="AT381" s="18">
        <f>AR381+AS381</f>
        <v>72.565867836701599</v>
      </c>
      <c r="AU381" s="19">
        <v>5616.6324755309597</v>
      </c>
      <c r="AV381" s="19"/>
      <c r="AW381" s="19">
        <v>3466.3017514063599</v>
      </c>
      <c r="AX381" s="18">
        <f>AW381*solar_capex_adj</f>
        <v>4621.7356685418126</v>
      </c>
      <c r="AY381" s="19">
        <v>242.03876656867899</v>
      </c>
      <c r="AZ381" s="18">
        <f>AY381*wind_capex_adj</f>
        <v>403.39794428113169</v>
      </c>
      <c r="BA381" s="19">
        <v>0</v>
      </c>
      <c r="BB381" s="18">
        <f>BA381*hdgt_capex_adj</f>
        <v>0</v>
      </c>
      <c r="BC381" s="19">
        <v>0</v>
      </c>
      <c r="BD381" s="18">
        <f>BC381*aero_capex_adj</f>
        <v>0</v>
      </c>
      <c r="BE381" s="19">
        <v>1908.2919575559199</v>
      </c>
      <c r="BF381" s="18">
        <f>BE381*bess_capex_adj</f>
        <v>1908.2919575559199</v>
      </c>
      <c r="BG381" s="8">
        <v>3395836079.1575699</v>
      </c>
      <c r="BH381" s="8">
        <v>884041093.96239996</v>
      </c>
      <c r="BI381" s="8">
        <v>2362359885.8179002</v>
      </c>
      <c r="BJ381" s="8">
        <v>0</v>
      </c>
      <c r="BK381" s="8">
        <f>SUM(BG381:BJ381)/1000000</f>
        <v>6642.2370589378697</v>
      </c>
      <c r="BL381" s="8">
        <v>15.644331324602801</v>
      </c>
      <c r="BM381" s="10">
        <f>0.815*BJ381/(BK381*1000)</f>
        <v>0</v>
      </c>
      <c r="BN381" s="25">
        <v>3893.8092296155</v>
      </c>
      <c r="BO381" s="8">
        <v>53</v>
      </c>
      <c r="BP381" s="8">
        <v>6080</v>
      </c>
      <c r="BQ381" s="25">
        <v>9223.8464000000004</v>
      </c>
      <c r="BR381" s="8">
        <v>1520</v>
      </c>
      <c r="BS381" s="8">
        <v>380</v>
      </c>
      <c r="BT381" s="8">
        <v>0.728740668328279</v>
      </c>
    </row>
    <row r="382" spans="1:72" s="1" customFormat="1" hidden="1" x14ac:dyDescent="0.25">
      <c r="A382" s="1">
        <v>1154</v>
      </c>
      <c r="B382" s="22">
        <v>618.06495708182604</v>
      </c>
      <c r="C382" s="22">
        <v>801.8</v>
      </c>
      <c r="D382" s="11">
        <v>3000</v>
      </c>
      <c r="E382" s="11">
        <v>12000</v>
      </c>
      <c r="F382" s="11">
        <v>0</v>
      </c>
      <c r="G382" s="11">
        <v>0</v>
      </c>
      <c r="H382" s="12">
        <f>SUM(BG382:BI382)/(BK382*1000000)</f>
        <v>1</v>
      </c>
      <c r="I382" s="13">
        <v>11.3470319634703</v>
      </c>
      <c r="J382" s="20">
        <v>80.6980558614041</v>
      </c>
      <c r="K382" s="18">
        <f>(P382*BG382+U382*BH382+AP382*BI382+AN382*BJ382)/(BK382*(1000000))</f>
        <v>87.014355164765618</v>
      </c>
      <c r="L382" s="18">
        <f>(T382*BG382+Y382*BH382+AT382*BI382+AO382*BJ382)/(BK382*(1000000))</f>
        <v>102.18929455981836</v>
      </c>
      <c r="M382" s="18">
        <f>L382/K382</f>
        <v>1.174395815107959</v>
      </c>
      <c r="N382" s="18">
        <f>J382*M382</f>
        <v>94.771459090981281</v>
      </c>
      <c r="O382" s="13">
        <v>57.577565802465401</v>
      </c>
      <c r="P382" s="20">
        <v>49.5118052224759</v>
      </c>
      <c r="Q382" s="20">
        <f>P382-S382</f>
        <v>45.8202762903313</v>
      </c>
      <c r="R382" s="18">
        <f>Q382*solar_capex_adj</f>
        <v>61.093701720441729</v>
      </c>
      <c r="S382" s="20">
        <v>3.6915289321445997</v>
      </c>
      <c r="T382" s="18">
        <f>R382+S382</f>
        <v>64.785230652586336</v>
      </c>
      <c r="U382" s="20">
        <v>28.1896575400771</v>
      </c>
      <c r="V382" s="20">
        <f>U382-X382</f>
        <v>23.3803461470138</v>
      </c>
      <c r="W382" s="18">
        <f>V382*wind_capex_adj</f>
        <v>38.967243578356332</v>
      </c>
      <c r="X382" s="20">
        <v>4.8093113930633002</v>
      </c>
      <c r="Y382" s="18">
        <f>W382+X382</f>
        <v>43.776554971419628</v>
      </c>
      <c r="Z382" s="20">
        <v>0</v>
      </c>
      <c r="AA382" s="20">
        <f>Z382-AC382-AD382</f>
        <v>0</v>
      </c>
      <c r="AB382" s="18">
        <f>AA382*hdgt_capex_adj</f>
        <v>0</v>
      </c>
      <c r="AC382" s="20">
        <v>0</v>
      </c>
      <c r="AD382" s="20">
        <v>0</v>
      </c>
      <c r="AE382" s="18">
        <f>AD382*fuel_adj</f>
        <v>0</v>
      </c>
      <c r="AF382" s="18">
        <f>AB382+AC382+AE382</f>
        <v>0</v>
      </c>
      <c r="AG382" s="20">
        <v>0</v>
      </c>
      <c r="AH382" s="20">
        <f>AG382-AJ382-AK382</f>
        <v>0</v>
      </c>
      <c r="AI382" s="18">
        <f>AH382*aero_capex_adj</f>
        <v>0</v>
      </c>
      <c r="AJ382" s="20">
        <v>0</v>
      </c>
      <c r="AK382" s="20">
        <v>0</v>
      </c>
      <c r="AL382" s="18">
        <f>AK382*fuel_adj</f>
        <v>0</v>
      </c>
      <c r="AM382" s="18">
        <f>AI382+AJ382+AL382</f>
        <v>0</v>
      </c>
      <c r="AN382" s="18">
        <f>IF(F382=0, 0, IF(F382=3, Z382, (Z382*F382*384+AG382*G382*32)/(F382*384+G382*32)))</f>
        <v>0</v>
      </c>
      <c r="AO382" s="18">
        <f>IF(F382=0, 0, IF(F382=3, AF382, (AF382*F382*384+AM382*G382*32)/(F382*384+G382*32)))</f>
        <v>0</v>
      </c>
      <c r="AP382" s="20">
        <v>2574.1378357089998</v>
      </c>
      <c r="AQ382" s="20">
        <f>AP382-AS382</f>
        <v>2073.8725456048801</v>
      </c>
      <c r="AR382" s="18">
        <f>AQ382*bess_capex_adj</f>
        <v>2073.8725456048801</v>
      </c>
      <c r="AS382" s="20">
        <v>500.26529010411969</v>
      </c>
      <c r="AT382" s="18">
        <f>AR382+AS382</f>
        <v>2574.1378357089998</v>
      </c>
      <c r="AU382" s="20">
        <v>4587.2984667256897</v>
      </c>
      <c r="AV382" s="20"/>
      <c r="AW382" s="20">
        <v>745.28518681902995</v>
      </c>
      <c r="AX382" s="18">
        <f>AW382*solar_capex_adj</f>
        <v>993.71358242537326</v>
      </c>
      <c r="AY382" s="20">
        <v>966.83957882502102</v>
      </c>
      <c r="AZ382" s="18">
        <f>AY382*wind_capex_adj</f>
        <v>1611.3992980417017</v>
      </c>
      <c r="BA382" s="20">
        <v>0</v>
      </c>
      <c r="BB382" s="18">
        <f>BA382*hdgt_capex_adj</f>
        <v>0</v>
      </c>
      <c r="BC382" s="20">
        <v>0</v>
      </c>
      <c r="BD382" s="18">
        <f>BC382*aero_capex_adj</f>
        <v>0</v>
      </c>
      <c r="BE382" s="20">
        <v>2875.17370108164</v>
      </c>
      <c r="BF382" s="18">
        <f>BE382*bess_capex_adj</f>
        <v>2875.17370108164</v>
      </c>
      <c r="BG382" s="11">
        <v>1428754301.8923199</v>
      </c>
      <c r="BH382" s="11">
        <v>3510468187.9375701</v>
      </c>
      <c r="BI382" s="11">
        <v>104572274.466076</v>
      </c>
      <c r="BJ382" s="11">
        <v>0</v>
      </c>
      <c r="BK382" s="11">
        <f>SUM(BG382:BJ382)/1000000</f>
        <v>5043.7947642959662</v>
      </c>
      <c r="BL382" s="11">
        <v>2.9221734397293499E-2</v>
      </c>
      <c r="BM382" s="13">
        <f>0.815*BJ382/(BK382*1000)</f>
        <v>0</v>
      </c>
      <c r="BN382" s="22">
        <v>834.38769206046595</v>
      </c>
      <c r="BO382" s="11">
        <v>211</v>
      </c>
      <c r="BP382" s="11">
        <v>9120</v>
      </c>
      <c r="BQ382" s="22">
        <v>13835.7696</v>
      </c>
      <c r="BR382" s="11">
        <v>2280</v>
      </c>
      <c r="BS382" s="11">
        <v>570</v>
      </c>
      <c r="BT382" s="11">
        <v>2.14808477762987E-2</v>
      </c>
    </row>
    <row r="383" spans="1:72" s="1" customFormat="1" hidden="1" x14ac:dyDescent="0.25">
      <c r="A383" s="1">
        <v>1195</v>
      </c>
      <c r="B383" s="22">
        <v>2266.2381759666901</v>
      </c>
      <c r="C383" s="22">
        <v>402.79999999999899</v>
      </c>
      <c r="D383" s="11">
        <v>3000</v>
      </c>
      <c r="E383" s="11">
        <v>12000</v>
      </c>
      <c r="F383" s="11">
        <v>0</v>
      </c>
      <c r="G383" s="11">
        <v>0</v>
      </c>
      <c r="H383" s="12">
        <f>SUM(BG383:BI383)/(BK383*1000000)</f>
        <v>1</v>
      </c>
      <c r="I383" s="13">
        <v>67.488584474885798</v>
      </c>
      <c r="J383" s="20">
        <v>79.858849217302904</v>
      </c>
      <c r="K383" s="18">
        <f>(P383*BG383+U383*BH383+AP383*BI383+AN383*BJ383)/(BK383*(1000000))</f>
        <v>80.565109589465379</v>
      </c>
      <c r="L383" s="18">
        <f>(T383*BG383+Y383*BH383+AT383*BI383+AO383*BJ383)/(BK383*(1000000))</f>
        <v>95.610952995168446</v>
      </c>
      <c r="M383" s="18">
        <f>L383/K383</f>
        <v>1.1867538377639153</v>
      </c>
      <c r="N383" s="18">
        <f>J383*M383</f>
        <v>94.772795788044064</v>
      </c>
      <c r="O383" s="13">
        <v>79.725734336531502</v>
      </c>
      <c r="P383" s="20">
        <v>83.255554733477695</v>
      </c>
      <c r="Q383" s="20">
        <f>P383-S383</f>
        <v>77.026679051983507</v>
      </c>
      <c r="R383" s="18">
        <f>Q383*solar_capex_adj</f>
        <v>102.702238735978</v>
      </c>
      <c r="S383" s="20">
        <v>6.2288756814941877</v>
      </c>
      <c r="T383" s="18">
        <f>R383+S383</f>
        <v>108.93111441747219</v>
      </c>
      <c r="U383" s="20">
        <v>28.029478401735702</v>
      </c>
      <c r="V383" s="20">
        <f>U383-X383</f>
        <v>23.232682550375401</v>
      </c>
      <c r="W383" s="18">
        <f>V383*wind_capex_adj</f>
        <v>38.721137583959006</v>
      </c>
      <c r="X383" s="20">
        <v>4.7967958513603008</v>
      </c>
      <c r="Y383" s="18">
        <f>W383+X383</f>
        <v>43.517933435319307</v>
      </c>
      <c r="Z383" s="20">
        <v>0</v>
      </c>
      <c r="AA383" s="20">
        <f>Z383-AC383-AD383</f>
        <v>0</v>
      </c>
      <c r="AB383" s="18">
        <f>AA383*hdgt_capex_adj</f>
        <v>0</v>
      </c>
      <c r="AC383" s="20">
        <v>0</v>
      </c>
      <c r="AD383" s="20">
        <v>0</v>
      </c>
      <c r="AE383" s="18">
        <f>AD383*fuel_adj</f>
        <v>0</v>
      </c>
      <c r="AF383" s="18">
        <f>AB383+AC383+AE383</f>
        <v>0</v>
      </c>
      <c r="AG383" s="20">
        <v>0</v>
      </c>
      <c r="AH383" s="20">
        <f>AG383-AJ383-AK383</f>
        <v>0</v>
      </c>
      <c r="AI383" s="18">
        <f>AH383*aero_capex_adj</f>
        <v>0</v>
      </c>
      <c r="AJ383" s="20">
        <v>0</v>
      </c>
      <c r="AK383" s="20">
        <v>0</v>
      </c>
      <c r="AL383" s="18">
        <f>AK383*fuel_adj</f>
        <v>0</v>
      </c>
      <c r="AM383" s="18">
        <f>AI383+AJ383+AL383</f>
        <v>0</v>
      </c>
      <c r="AN383" s="18">
        <f>IF(F383=0, 0, IF(F383=3, Z383, (Z383*F383*384+AG383*G383*32)/(F383*384+G383*32)))</f>
        <v>0</v>
      </c>
      <c r="AO383" s="18">
        <f>IF(F383=0, 0, IF(F383=3, AF383, (AF383*F383*384+AM383*G383*32)/(F383*384+G383*32)))</f>
        <v>0</v>
      </c>
      <c r="AP383" s="20">
        <v>119.264182410684</v>
      </c>
      <c r="AQ383" s="20">
        <f>AP383-AS383</f>
        <v>97.192505310355699</v>
      </c>
      <c r="AR383" s="18">
        <f>AQ383*bess_capex_adj</f>
        <v>97.192505310355699</v>
      </c>
      <c r="AS383" s="20">
        <v>22.071677100328301</v>
      </c>
      <c r="AT383" s="18">
        <f>AR383+AS383</f>
        <v>119.264182410684</v>
      </c>
      <c r="AU383" s="20">
        <v>6070.9101825287098</v>
      </c>
      <c r="AV383" s="20"/>
      <c r="AW383" s="20">
        <v>2722.5383347386601</v>
      </c>
      <c r="AX383" s="18">
        <f>AW383*solar_capex_adj</f>
        <v>3630.0511129848801</v>
      </c>
      <c r="AY383" s="20">
        <v>483.90255396035099</v>
      </c>
      <c r="AZ383" s="18">
        <f>AY383*wind_capex_adj</f>
        <v>806.50425660058499</v>
      </c>
      <c r="BA383" s="20">
        <v>0</v>
      </c>
      <c r="BB383" s="18">
        <f>BA383*hdgt_capex_adj</f>
        <v>0</v>
      </c>
      <c r="BC383" s="20">
        <v>0</v>
      </c>
      <c r="BD383" s="18">
        <f>BC383*aero_capex_adj</f>
        <v>0</v>
      </c>
      <c r="BE383" s="20">
        <v>2864.4692938296998</v>
      </c>
      <c r="BF383" s="18">
        <f>BE383*bess_capex_adj</f>
        <v>2864.4692938296998</v>
      </c>
      <c r="BG383" s="11">
        <v>3026028039.6399698</v>
      </c>
      <c r="BH383" s="11">
        <v>1768079546.35499</v>
      </c>
      <c r="BI383" s="11">
        <v>2189866741.88519</v>
      </c>
      <c r="BJ383" s="11">
        <v>0</v>
      </c>
      <c r="BK383" s="11">
        <f>SUM(BG383:BJ383)/1000000</f>
        <v>6983.9743278801498</v>
      </c>
      <c r="BL383" s="11">
        <v>3.1935596781143101</v>
      </c>
      <c r="BM383" s="13">
        <f>0.815*BJ383/(BK383*1000)</f>
        <v>0</v>
      </c>
      <c r="BN383" s="22">
        <v>3059.4215375550398</v>
      </c>
      <c r="BO383" s="11">
        <v>106</v>
      </c>
      <c r="BP383" s="11">
        <v>9120</v>
      </c>
      <c r="BQ383" s="22">
        <v>13835.7696</v>
      </c>
      <c r="BR383" s="11">
        <v>2280</v>
      </c>
      <c r="BS383" s="11">
        <v>570</v>
      </c>
      <c r="BT383" s="11">
        <v>0.45052353096085801</v>
      </c>
    </row>
    <row r="384" spans="1:72" s="1" customFormat="1" x14ac:dyDescent="0.25">
      <c r="A384" s="1">
        <v>476</v>
      </c>
      <c r="B384" s="24">
        <v>618.06495708182604</v>
      </c>
      <c r="C384" s="24">
        <v>801.8</v>
      </c>
      <c r="D384" s="1">
        <v>1000</v>
      </c>
      <c r="E384" s="1">
        <v>4000</v>
      </c>
      <c r="F384" s="1">
        <v>3</v>
      </c>
      <c r="G384" s="1">
        <v>4</v>
      </c>
      <c r="H384" s="2">
        <f>SUM(BG384:BI384)/(BK384*1000000)</f>
        <v>0.59576709551496665</v>
      </c>
      <c r="I384" s="3">
        <v>100</v>
      </c>
      <c r="J384" s="18">
        <v>79.480471190461202</v>
      </c>
      <c r="K384" s="18">
        <f>(P384*BG384+U384*BH384+AP384*BI384+AN384*BJ384)/(BK384*(1000000))</f>
        <v>76.357575291007279</v>
      </c>
      <c r="L384" s="18">
        <f>(T384*BG384+Y384*BH384+AT384*BI384+AO384*BJ384)/(BK384*(1000000))</f>
        <v>91.067770375548776</v>
      </c>
      <c r="M384" s="18">
        <f>L384/K384</f>
        <v>1.1926487978236513</v>
      </c>
      <c r="N384" s="18">
        <f>J384*M384</f>
        <v>94.792288415760908</v>
      </c>
      <c r="O384" s="3">
        <v>100</v>
      </c>
      <c r="P384" s="18">
        <v>72.523055636988801</v>
      </c>
      <c r="Q384" s="18">
        <f>P384-S384</f>
        <v>67.099401263558093</v>
      </c>
      <c r="R384" s="18">
        <f>Q384*solar_capex_adj</f>
        <v>89.465868351410791</v>
      </c>
      <c r="S384" s="18">
        <v>5.4236543734307077</v>
      </c>
      <c r="T384" s="18">
        <f>R384+S384</f>
        <v>94.889522724841498</v>
      </c>
      <c r="U384" s="18">
        <v>28.039846834149799</v>
      </c>
      <c r="V384" s="18">
        <f>U384-X384</f>
        <v>23.243063357022699</v>
      </c>
      <c r="W384" s="18">
        <f>V384*wind_capex_adj</f>
        <v>38.738438928371167</v>
      </c>
      <c r="X384" s="18">
        <v>4.7967834771271001</v>
      </c>
      <c r="Y384" s="18">
        <f>W384+X384</f>
        <v>43.535222405498267</v>
      </c>
      <c r="Z384" s="18">
        <v>116.670256110092</v>
      </c>
      <c r="AA384" s="18">
        <f>Z384-AC384-AD384</f>
        <v>59.464749188558812</v>
      </c>
      <c r="AB384" s="18">
        <f>AA384*hdgt_capex_adj</f>
        <v>74.330936485698516</v>
      </c>
      <c r="AC384" s="18">
        <v>18.402205849909691</v>
      </c>
      <c r="AD384" s="18">
        <v>38.803301071623494</v>
      </c>
      <c r="AE384" s="18">
        <f>AD384*fuel_adj</f>
        <v>38.803301071623494</v>
      </c>
      <c r="AF384" s="18">
        <f>AB384+AC384+AE384</f>
        <v>131.5364434072317</v>
      </c>
      <c r="AG384" s="18">
        <v>404.65272663471001</v>
      </c>
      <c r="AH384" s="18">
        <f>AG384-AJ384-AK384</f>
        <v>321.67317275958499</v>
      </c>
      <c r="AI384" s="18">
        <f>AH384*aero_capex_adj</f>
        <v>386.00780731150195</v>
      </c>
      <c r="AJ384" s="18">
        <v>37.550482699316035</v>
      </c>
      <c r="AK384" s="18">
        <v>45.429071175808986</v>
      </c>
      <c r="AL384" s="18">
        <f>AK384*fuel_adj</f>
        <v>45.429071175808986</v>
      </c>
      <c r="AM384" s="18">
        <f>AI384+AJ384+AL384</f>
        <v>468.98736118662697</v>
      </c>
      <c r="AN384" s="18">
        <f>IF(F384=0, 0, IF(F384=3, Z384, (Z384*F384*384+AG384*G384*32)/(F384*384+G384*32)))</f>
        <v>116.670256110092</v>
      </c>
      <c r="AO384" s="18">
        <f>IF(F384=0, 0, IF(F384=3, AF384, (AF384*F384*384+AM384*G384*32)/(F384*384+G384*32)))</f>
        <v>131.5364434072317</v>
      </c>
      <c r="AP384" s="18">
        <v>118.85228363985701</v>
      </c>
      <c r="AQ384" s="18">
        <f>AP384-AS384</f>
        <v>97.489525336856303</v>
      </c>
      <c r="AR384" s="18">
        <f>AQ384*bess_capex_adj</f>
        <v>97.489525336856303</v>
      </c>
      <c r="AS384" s="18">
        <v>21.362758303000703</v>
      </c>
      <c r="AT384" s="18">
        <f>AR384+AS384</f>
        <v>118.85228363985701</v>
      </c>
      <c r="AU384" s="18">
        <v>5313.0004513715903</v>
      </c>
      <c r="AV384" s="18"/>
      <c r="AW384" s="18">
        <v>742.84413909835996</v>
      </c>
      <c r="AX384" s="18">
        <f>AW384*solar_capex_adj</f>
        <v>990.45885213114661</v>
      </c>
      <c r="AY384" s="18">
        <v>963.67286950101402</v>
      </c>
      <c r="AZ384" s="18">
        <f>AY384*wind_capex_adj</f>
        <v>1606.1214491683568</v>
      </c>
      <c r="BA384" s="18">
        <v>2327.0145233417402</v>
      </c>
      <c r="BB384" s="18">
        <f>BA384*hdgt_capex_adj</f>
        <v>2908.7681541771753</v>
      </c>
      <c r="BC384" s="18">
        <v>325.93555158709199</v>
      </c>
      <c r="BD384" s="18">
        <f>BC384*aero_capex_adj</f>
        <v>391.12266190451038</v>
      </c>
      <c r="BE384" s="18">
        <v>953.53336784338501</v>
      </c>
      <c r="BF384" s="18">
        <f>BE384*bess_capex_adj</f>
        <v>953.53336784338501</v>
      </c>
      <c r="BG384" s="1">
        <v>969451939.95257497</v>
      </c>
      <c r="BH384" s="1">
        <v>3519484355.2087998</v>
      </c>
      <c r="BI384" s="1">
        <v>729983461.54972804</v>
      </c>
      <c r="BJ384" s="1">
        <v>3541080243.2888899</v>
      </c>
      <c r="BK384" s="1">
        <f>SUM(BG384:BJ384)/1000000</f>
        <v>8759.9999999999927</v>
      </c>
      <c r="BL384" s="1">
        <v>3.9520987676140498E-2</v>
      </c>
      <c r="BM384" s="3">
        <f>0.815*BJ384/(BK384*1000)</f>
        <v>329.44981715530224</v>
      </c>
      <c r="BN384" s="24">
        <v>834.38769206046595</v>
      </c>
      <c r="BO384" s="1">
        <v>211</v>
      </c>
      <c r="BP384" s="1">
        <v>3040</v>
      </c>
      <c r="BQ384" s="24">
        <v>4611.9232000000002</v>
      </c>
      <c r="BR384" s="1">
        <v>760</v>
      </c>
      <c r="BS384" s="1">
        <v>190</v>
      </c>
      <c r="BT384" s="1">
        <v>0.45121593876494898</v>
      </c>
    </row>
    <row r="385" spans="1:72" s="1" customFormat="1" x14ac:dyDescent="0.25">
      <c r="A385" s="1">
        <v>492</v>
      </c>
      <c r="B385" s="24">
        <v>618.06495708182604</v>
      </c>
      <c r="C385" s="24">
        <v>600.4</v>
      </c>
      <c r="D385" s="1">
        <v>1000</v>
      </c>
      <c r="E385" s="1">
        <v>4000</v>
      </c>
      <c r="F385" s="1">
        <v>3</v>
      </c>
      <c r="G385" s="1">
        <v>4</v>
      </c>
      <c r="H385" s="2">
        <f>SUM(BG385:BI385)/(BK385*1000000)</f>
        <v>0.48290824620176892</v>
      </c>
      <c r="I385" s="3">
        <v>100</v>
      </c>
      <c r="J385" s="18">
        <v>81.139494753013494</v>
      </c>
      <c r="K385" s="18">
        <f>(P385*BG385+U385*BH385+AP385*BI385+AN385*BJ385)/(BK385*(1000000))</f>
        <v>78.092771729925772</v>
      </c>
      <c r="L385" s="18">
        <f>(T385*BG385+Y385*BH385+AT385*BI385+AO385*BJ385)/(BK385*(1000000))</f>
        <v>91.247931946847103</v>
      </c>
      <c r="M385" s="18">
        <f>L385/K385</f>
        <v>1.1684555423697449</v>
      </c>
      <c r="N385" s="18">
        <f>J385*M385</f>
        <v>94.807892349239452</v>
      </c>
      <c r="O385" s="3">
        <v>100</v>
      </c>
      <c r="P385" s="18">
        <v>77.818297307435998</v>
      </c>
      <c r="Q385" s="18">
        <f>P385-S385</f>
        <v>72.001313745196896</v>
      </c>
      <c r="R385" s="18">
        <f>Q385*solar_capex_adj</f>
        <v>96.001751660262528</v>
      </c>
      <c r="S385" s="18">
        <v>5.816983562239102</v>
      </c>
      <c r="T385" s="18">
        <f>R385+S385</f>
        <v>101.81873522250163</v>
      </c>
      <c r="U385" s="18">
        <v>28.051406907560501</v>
      </c>
      <c r="V385" s="18">
        <f>U385-X385</f>
        <v>23.254623430433401</v>
      </c>
      <c r="W385" s="18">
        <f>V385*wind_capex_adj</f>
        <v>38.757705717389001</v>
      </c>
      <c r="X385" s="18">
        <v>4.7967834771271001</v>
      </c>
      <c r="Y385" s="18">
        <f>W385+X385</f>
        <v>43.554489194516101</v>
      </c>
      <c r="Z385" s="18">
        <v>99.853039227222993</v>
      </c>
      <c r="AA385" s="18">
        <f>Z385-AC385-AD385</f>
        <v>46.527455878667205</v>
      </c>
      <c r="AB385" s="18">
        <f>AA385*hdgt_capex_adj</f>
        <v>58.159319848334007</v>
      </c>
      <c r="AC385" s="18">
        <v>16.667378294505994</v>
      </c>
      <c r="AD385" s="18">
        <v>36.658205054049795</v>
      </c>
      <c r="AE385" s="18">
        <f>AD385*fuel_adj</f>
        <v>36.658205054049795</v>
      </c>
      <c r="AF385" s="18">
        <f>AB385+AC385+AE385</f>
        <v>111.4849031968898</v>
      </c>
      <c r="AG385" s="18">
        <v>349.02011853430702</v>
      </c>
      <c r="AH385" s="18">
        <f>AG385-AJ385-AK385</f>
        <v>272.04535072641295</v>
      </c>
      <c r="AI385" s="18">
        <f>AH385*aero_capex_adj</f>
        <v>326.4544208716955</v>
      </c>
      <c r="AJ385" s="18">
        <v>33.258561906469026</v>
      </c>
      <c r="AK385" s="18">
        <v>43.716205901425042</v>
      </c>
      <c r="AL385" s="18">
        <f>AK385*fuel_adj</f>
        <v>43.716205901425042</v>
      </c>
      <c r="AM385" s="18">
        <f>AI385+AJ385+AL385</f>
        <v>403.42918867958957</v>
      </c>
      <c r="AN385" s="18">
        <f>IF(F385=0, 0, IF(F385=3, Z385, (Z385*F385*384+AG385*G385*32)/(F385*384+G385*32)))</f>
        <v>99.853039227222993</v>
      </c>
      <c r="AO385" s="18">
        <f>IF(F385=0, 0, IF(F385=3, AF385, (AF385*F385*384+AM385*G385*32)/(F385*384+G385*32)))</f>
        <v>111.4849031968898</v>
      </c>
      <c r="AP385" s="18">
        <v>126.662448321244</v>
      </c>
      <c r="AQ385" s="18">
        <f>AP385-AS385</f>
        <v>103.89384045985901</v>
      </c>
      <c r="AR385" s="18">
        <f>AQ385*bess_capex_adj</f>
        <v>103.89384045985901</v>
      </c>
      <c r="AS385" s="18">
        <v>22.768607861384993</v>
      </c>
      <c r="AT385" s="18">
        <f>AR385+AS385</f>
        <v>126.662448321244</v>
      </c>
      <c r="AU385" s="18">
        <v>5073.4625033639404</v>
      </c>
      <c r="AV385" s="18"/>
      <c r="AW385" s="18">
        <v>743.21359697268599</v>
      </c>
      <c r="AX385" s="18">
        <f>AW385*solar_capex_adj</f>
        <v>990.95146263024799</v>
      </c>
      <c r="AY385" s="18">
        <v>721.97175799974002</v>
      </c>
      <c r="AZ385" s="18">
        <f>AY385*wind_capex_adj</f>
        <v>1203.2862633329</v>
      </c>
      <c r="BA385" s="18">
        <v>2328.17187761576</v>
      </c>
      <c r="BB385" s="18">
        <f>BA385*hdgt_capex_adj</f>
        <v>2910.2148470196998</v>
      </c>
      <c r="BC385" s="18">
        <v>326.09765753868902</v>
      </c>
      <c r="BD385" s="18">
        <f>BC385*aero_capex_adj</f>
        <v>391.31718904642679</v>
      </c>
      <c r="BE385" s="18">
        <v>954.00761323705603</v>
      </c>
      <c r="BF385" s="18">
        <f>BE385*bess_capex_adj</f>
        <v>954.00761323705603</v>
      </c>
      <c r="BG385" s="1">
        <v>903840971.599738</v>
      </c>
      <c r="BH385" s="1">
        <v>2635443261.2463999</v>
      </c>
      <c r="BI385" s="1">
        <v>690992003.88135397</v>
      </c>
      <c r="BJ385" s="1">
        <v>4529723763.2725</v>
      </c>
      <c r="BK385" s="1">
        <f>SUM(BG385:BJ385)/1000000</f>
        <v>8759.9999999999927</v>
      </c>
      <c r="BL385" s="1">
        <v>1.15922552141832E-3</v>
      </c>
      <c r="BM385" s="3">
        <f>0.815*BJ385/(BK385*1000)</f>
        <v>421.42977934555825</v>
      </c>
      <c r="BN385" s="24">
        <v>834.38769206046595</v>
      </c>
      <c r="BO385" s="1">
        <v>158</v>
      </c>
      <c r="BP385" s="1">
        <v>3040</v>
      </c>
      <c r="BQ385" s="24">
        <v>4611.9232000000002</v>
      </c>
      <c r="BR385" s="1">
        <v>760</v>
      </c>
      <c r="BS385" s="1">
        <v>190</v>
      </c>
      <c r="BT385" s="1">
        <v>0.427209401593583</v>
      </c>
    </row>
    <row r="386" spans="1:72" s="1" customFormat="1" hidden="1" x14ac:dyDescent="0.25">
      <c r="A386" s="1">
        <v>573</v>
      </c>
      <c r="B386" s="25">
        <v>2884.3031330485201</v>
      </c>
      <c r="C386" s="25">
        <v>1200.8</v>
      </c>
      <c r="D386" s="8">
        <v>2000</v>
      </c>
      <c r="E386" s="8">
        <v>8000</v>
      </c>
      <c r="F386" s="8">
        <v>0</v>
      </c>
      <c r="G386" s="8">
        <v>0</v>
      </c>
      <c r="H386" s="9">
        <f>SUM(BG386:BI386)/(BK386*1000000)</f>
        <v>1</v>
      </c>
      <c r="I386" s="10">
        <v>94.988584474885798</v>
      </c>
      <c r="J386" s="19">
        <v>73.767563781274902</v>
      </c>
      <c r="K386" s="18">
        <f>(P386*BG386+U386*BH386+AP386*BI386+AN386*BJ386)/(BK386*(1000000))</f>
        <v>73.953783884945565</v>
      </c>
      <c r="L386" s="18">
        <f>(T386*BG386+Y386*BH386+AT386*BI386+AO386*BJ386)/(BK386*(1000000))</f>
        <v>95.072934375951121</v>
      </c>
      <c r="M386" s="18">
        <f>L386/K386</f>
        <v>1.2855722774626639</v>
      </c>
      <c r="N386" s="18">
        <f>J386*M386</f>
        <v>94.833534973165897</v>
      </c>
      <c r="O386" s="10">
        <v>97.256299288361305</v>
      </c>
      <c r="P386" s="19">
        <v>151.80494958446599</v>
      </c>
      <c r="Q386" s="19">
        <f>P386-S386</f>
        <v>140.43159568186101</v>
      </c>
      <c r="R386" s="18">
        <f>Q386*solar_capex_adj</f>
        <v>187.24212757581466</v>
      </c>
      <c r="S386" s="19">
        <v>11.373353902604975</v>
      </c>
      <c r="T386" s="18">
        <f>R386+S386</f>
        <v>198.61548147841964</v>
      </c>
      <c r="U386" s="19">
        <v>28.6529093368489</v>
      </c>
      <c r="V386" s="19">
        <f>U386-X386</f>
        <v>23.743288248902399</v>
      </c>
      <c r="W386" s="18">
        <f>V386*wind_capex_adj</f>
        <v>39.572147081503999</v>
      </c>
      <c r="X386" s="19">
        <v>4.9096210879465012</v>
      </c>
      <c r="Y386" s="18">
        <f>W386+X386</f>
        <v>44.481768169450504</v>
      </c>
      <c r="Z386" s="19">
        <v>0</v>
      </c>
      <c r="AA386" s="19">
        <f>Z386-AC386-AD386</f>
        <v>0</v>
      </c>
      <c r="AB386" s="18">
        <f>AA386*hdgt_capex_adj</f>
        <v>0</v>
      </c>
      <c r="AC386" s="19">
        <v>0</v>
      </c>
      <c r="AD386" s="19">
        <v>0</v>
      </c>
      <c r="AE386" s="18">
        <f>AD386*fuel_adj</f>
        <v>0</v>
      </c>
      <c r="AF386" s="18">
        <f>AB386+AC386+AE386</f>
        <v>0</v>
      </c>
      <c r="AG386" s="19">
        <v>0</v>
      </c>
      <c r="AH386" s="19">
        <f>AG386-AJ386-AK386</f>
        <v>0</v>
      </c>
      <c r="AI386" s="18">
        <f>AH386*aero_capex_adj</f>
        <v>0</v>
      </c>
      <c r="AJ386" s="19">
        <v>0</v>
      </c>
      <c r="AK386" s="19">
        <v>0</v>
      </c>
      <c r="AL386" s="18">
        <f>AK386*fuel_adj</f>
        <v>0</v>
      </c>
      <c r="AM386" s="18">
        <f>AI386+AJ386+AL386</f>
        <v>0</v>
      </c>
      <c r="AN386" s="18">
        <f>IF(F386=0, 0, IF(F386=3, Z386, (Z386*F386*384+AG386*G386*32)/(F386*384+G386*32)))</f>
        <v>0</v>
      </c>
      <c r="AO386" s="18">
        <f>IF(F386=0, 0, IF(F386=3, AF386, (AF386*F386*384+AM386*G386*32)/(F386*384+G386*32)))</f>
        <v>0</v>
      </c>
      <c r="AP386" s="19">
        <v>128.88013154249799</v>
      </c>
      <c r="AQ386" s="19">
        <f>AP386-AS386</f>
        <v>104.631414014673</v>
      </c>
      <c r="AR386" s="18">
        <f>AQ386*bess_capex_adj</f>
        <v>104.631414014673</v>
      </c>
      <c r="AS386" s="19">
        <v>24.248717527824994</v>
      </c>
      <c r="AT386" s="18">
        <f>AR386+AS386</f>
        <v>128.88013154249799</v>
      </c>
      <c r="AU386" s="19">
        <v>6804.9537913690901</v>
      </c>
      <c r="AV386" s="19"/>
      <c r="AW386" s="19">
        <v>3459.8249057233702</v>
      </c>
      <c r="AX386" s="18">
        <f>AW386*solar_capex_adj</f>
        <v>4613.0998742978263</v>
      </c>
      <c r="AY386" s="19">
        <v>1440.40260511783</v>
      </c>
      <c r="AZ386" s="18">
        <f>AY386*wind_capex_adj</f>
        <v>2400.6710085297168</v>
      </c>
      <c r="BA386" s="19">
        <v>0</v>
      </c>
      <c r="BB386" s="18">
        <f>BA386*hdgt_capex_adj</f>
        <v>0</v>
      </c>
      <c r="BC386" s="19">
        <v>0</v>
      </c>
      <c r="BD386" s="18">
        <f>BC386*aero_capex_adj</f>
        <v>0</v>
      </c>
      <c r="BE386" s="19">
        <v>1904.7262805278899</v>
      </c>
      <c r="BF386" s="18">
        <f>BE386*bess_capex_adj</f>
        <v>1904.7262805278899</v>
      </c>
      <c r="BG386" s="8">
        <v>2102357064.61324</v>
      </c>
      <c r="BH386" s="8">
        <v>5149793633.5556602</v>
      </c>
      <c r="BI386" s="8">
        <v>1267501119.49154</v>
      </c>
      <c r="BJ386" s="8">
        <v>0</v>
      </c>
      <c r="BK386" s="8">
        <f>SUM(BG386:BJ386)/1000000</f>
        <v>8519.6518176604404</v>
      </c>
      <c r="BL386" s="8">
        <v>31.193212408621001</v>
      </c>
      <c r="BM386" s="10">
        <f>0.815*BJ386/(BK386*1000)</f>
        <v>0</v>
      </c>
      <c r="BN386" s="25">
        <v>3893.8092296155</v>
      </c>
      <c r="BO386" s="8">
        <v>316</v>
      </c>
      <c r="BP386" s="8">
        <v>6080</v>
      </c>
      <c r="BQ386" s="25">
        <v>9223.8464000000004</v>
      </c>
      <c r="BR386" s="8">
        <v>1520</v>
      </c>
      <c r="BS386" s="8">
        <v>380</v>
      </c>
      <c r="BT386" s="8">
        <v>0.39316703612350401</v>
      </c>
    </row>
    <row r="387" spans="1:72" s="1" customFormat="1" x14ac:dyDescent="0.25">
      <c r="A387" s="1">
        <v>207</v>
      </c>
      <c r="B387" s="24">
        <v>1030.10826180304</v>
      </c>
      <c r="C387" s="24">
        <v>801.8</v>
      </c>
      <c r="D387" s="1">
        <v>1000</v>
      </c>
      <c r="E387" s="1">
        <v>4000</v>
      </c>
      <c r="F387" s="1">
        <v>1</v>
      </c>
      <c r="G387" s="1">
        <v>23</v>
      </c>
      <c r="H387" s="2">
        <f>SUM(BG387:BI387)/(BK387*1000000)</f>
        <v>0.68801244585456689</v>
      </c>
      <c r="I387" s="3">
        <v>100</v>
      </c>
      <c r="J387" s="18">
        <v>79.436690590307805</v>
      </c>
      <c r="K387" s="18">
        <f>(P387*BG387+U387*BH387+AP387*BI387+AN387*BJ387)/(BK387*(1000000))</f>
        <v>113.21663443229436</v>
      </c>
      <c r="L387" s="18">
        <f>(T387*BG387+Y387*BH387+AT387*BI387+AO387*BJ387)/(BK387*(1000000))</f>
        <v>135.21898408734424</v>
      </c>
      <c r="M387" s="18">
        <f>L387/K387</f>
        <v>1.194338488910017</v>
      </c>
      <c r="N387" s="18">
        <f>J387*M387</f>
        <v>94.874297003640791</v>
      </c>
      <c r="O387" s="3">
        <v>100</v>
      </c>
      <c r="P387" s="18">
        <v>79.582465823228205</v>
      </c>
      <c r="Q387" s="18">
        <f>P387-S387</f>
        <v>73.626037134951105</v>
      </c>
      <c r="R387" s="18">
        <f>Q387*solar_capex_adj</f>
        <v>98.16804951326813</v>
      </c>
      <c r="S387" s="18">
        <v>5.9564286882771</v>
      </c>
      <c r="T387" s="18">
        <f>R387+S387</f>
        <v>104.12447820154523</v>
      </c>
      <c r="U387" s="18">
        <v>28.019456427372099</v>
      </c>
      <c r="V387" s="18">
        <f>U387-X387</f>
        <v>23.222672950244998</v>
      </c>
      <c r="W387" s="18">
        <f>V387*wind_capex_adj</f>
        <v>38.704454917074997</v>
      </c>
      <c r="X387" s="18">
        <v>4.7967834771271001</v>
      </c>
      <c r="Y387" s="18">
        <f>W387+X387</f>
        <v>43.501238394202097</v>
      </c>
      <c r="Z387" s="18">
        <v>84.400089659814498</v>
      </c>
      <c r="AA387" s="18">
        <f>Z387-AC387-AD387</f>
        <v>31.775454241904406</v>
      </c>
      <c r="AB387" s="18">
        <f>AA387*hdgt_capex_adj</f>
        <v>39.719317802380509</v>
      </c>
      <c r="AC387" s="18">
        <v>15.404536842245392</v>
      </c>
      <c r="AD387" s="18">
        <v>37.2200985756647</v>
      </c>
      <c r="AE387" s="18">
        <f>AD387*fuel_adj</f>
        <v>37.2200985756647</v>
      </c>
      <c r="AF387" s="18">
        <f>AB387+AC387+AE387</f>
        <v>92.343953220290601</v>
      </c>
      <c r="AG387" s="18">
        <v>339.34202847411598</v>
      </c>
      <c r="AH387" s="18">
        <f>AG387-AJ387-AK387</f>
        <v>263.82790525816205</v>
      </c>
      <c r="AI387" s="18">
        <f>AH387*aero_capex_adj</f>
        <v>316.59348630979446</v>
      </c>
      <c r="AJ387" s="18">
        <v>32.857328842472953</v>
      </c>
      <c r="AK387" s="18">
        <v>42.656794373480977</v>
      </c>
      <c r="AL387" s="18">
        <f>AK387*fuel_adj</f>
        <v>42.656794373480977</v>
      </c>
      <c r="AM387" s="18">
        <f>AI387+AJ387+AL387</f>
        <v>392.10760952574839</v>
      </c>
      <c r="AN387" s="18">
        <f>IF(F387=0, 0, IF(F387=3, Z387, (Z387*F387*384+AG387*G387*32)/(F387*384+G387*32)))</f>
        <v>251.93336373778402</v>
      </c>
      <c r="AO387" s="18">
        <f>IF(F387=0, 0, IF(F387=3, AF387, (AF387*F387*384+AM387*G387*32)/(F387*384+G387*32)))</f>
        <v>289.3314987924486</v>
      </c>
      <c r="AP387" s="18">
        <v>84.466245779048407</v>
      </c>
      <c r="AQ387" s="18">
        <f>AP387-AS387</f>
        <v>69.251885575621898</v>
      </c>
      <c r="AR387" s="18">
        <f>AQ387*bess_capex_adj</f>
        <v>69.251885575621898</v>
      </c>
      <c r="AS387" s="18">
        <v>15.214360203426509</v>
      </c>
      <c r="AT387" s="18">
        <f>AR387+AS387</f>
        <v>84.466245779048407</v>
      </c>
      <c r="AU387" s="18">
        <v>5799.9881175857199</v>
      </c>
      <c r="AV387" s="18"/>
      <c r="AW387" s="18">
        <v>1236.98744225377</v>
      </c>
      <c r="AX387" s="18">
        <f>AW387*solar_capex_adj</f>
        <v>1649.3165896716932</v>
      </c>
      <c r="AY387" s="18">
        <v>962.82746967105402</v>
      </c>
      <c r="AZ387" s="18">
        <f>AY387*wind_capex_adj</f>
        <v>1604.7124494517568</v>
      </c>
      <c r="BA387" s="18">
        <v>774.99103561877598</v>
      </c>
      <c r="BB387" s="18">
        <f>BA387*hdgt_capex_adj</f>
        <v>968.73879452347001</v>
      </c>
      <c r="BC387" s="18">
        <v>1872.4853069635201</v>
      </c>
      <c r="BD387" s="18">
        <f>BC387*aero_capex_adj</f>
        <v>2246.982368356224</v>
      </c>
      <c r="BE387" s="18">
        <v>952.69686307859695</v>
      </c>
      <c r="BF387" s="18">
        <f>BE387*bess_capex_adj</f>
        <v>952.69686307859695</v>
      </c>
      <c r="BG387" s="1">
        <v>1468631808.84849</v>
      </c>
      <c r="BH387" s="1">
        <v>3519484355.2087998</v>
      </c>
      <c r="BI387" s="1">
        <v>1038872861.62871</v>
      </c>
      <c r="BJ387" s="1">
        <v>2733010974.3139901</v>
      </c>
      <c r="BK387" s="1">
        <f>SUM(BG387:BJ387)/1000000</f>
        <v>8759.9999999999909</v>
      </c>
      <c r="BL387" s="1">
        <v>0.85940969153666402</v>
      </c>
      <c r="BM387" s="3">
        <f>0.815*BJ387/(BK387*1000)</f>
        <v>254.26985662852786</v>
      </c>
      <c r="BN387" s="24">
        <v>1390.6461534341099</v>
      </c>
      <c r="BO387" s="1">
        <v>211</v>
      </c>
      <c r="BP387" s="1">
        <v>3040</v>
      </c>
      <c r="BQ387" s="24">
        <v>4611.9232000000002</v>
      </c>
      <c r="BR387" s="1">
        <v>760</v>
      </c>
      <c r="BS387" s="1">
        <v>190</v>
      </c>
      <c r="BT387" s="1">
        <v>0.64164127564013596</v>
      </c>
    </row>
    <row r="388" spans="1:72" s="1" customFormat="1" hidden="1" x14ac:dyDescent="0.25">
      <c r="A388" s="1">
        <v>1098</v>
      </c>
      <c r="B388" s="22">
        <v>2472.2598283273001</v>
      </c>
      <c r="C388" s="22">
        <v>1003.19999999999</v>
      </c>
      <c r="D388" s="11">
        <v>3000</v>
      </c>
      <c r="E388" s="11">
        <v>12000</v>
      </c>
      <c r="F388" s="11">
        <v>0</v>
      </c>
      <c r="G388" s="11">
        <v>0</v>
      </c>
      <c r="H388" s="12">
        <f>SUM(BG388:BI388)/(BK388*1000000)</f>
        <v>1</v>
      </c>
      <c r="I388" s="13">
        <v>90.856164383561605</v>
      </c>
      <c r="J388" s="20">
        <v>76.785411674612405</v>
      </c>
      <c r="K388" s="18">
        <f>(P388*BG388+U388*BH388+AP388*BI388+AN388*BJ388)/(BK388*(1000000))</f>
        <v>77.05025787892987</v>
      </c>
      <c r="L388" s="18">
        <f>(T388*BG388+Y388*BH388+AT388*BI388+AO388*BJ388)/(BK388*(1000000))</f>
        <v>95.203001102217385</v>
      </c>
      <c r="M388" s="18">
        <f>L388/K388</f>
        <v>1.2355961384556451</v>
      </c>
      <c r="N388" s="18">
        <f>J388*M388</f>
        <v>94.875758154878099</v>
      </c>
      <c r="O388" s="13">
        <v>95.9278832509182</v>
      </c>
      <c r="P388" s="20">
        <v>118.10574747513699</v>
      </c>
      <c r="Q388" s="20">
        <f>P388-S388</f>
        <v>109.257546736153</v>
      </c>
      <c r="R388" s="18">
        <f>Q388*solar_capex_adj</f>
        <v>145.67672898153734</v>
      </c>
      <c r="S388" s="20">
        <v>8.8482007389839907</v>
      </c>
      <c r="T388" s="18">
        <f>R388+S388</f>
        <v>154.52492972052133</v>
      </c>
      <c r="U388" s="20">
        <v>28.0036294436504</v>
      </c>
      <c r="V388" s="20">
        <f>U388-X388</f>
        <v>23.205446161880499</v>
      </c>
      <c r="W388" s="18">
        <f>V388*wind_capex_adj</f>
        <v>38.675743603134165</v>
      </c>
      <c r="X388" s="20">
        <v>4.7981832817699015</v>
      </c>
      <c r="Y388" s="18">
        <f>W388+X388</f>
        <v>43.473926884904067</v>
      </c>
      <c r="Z388" s="20">
        <v>0</v>
      </c>
      <c r="AA388" s="20">
        <f>Z388-AC388-AD388</f>
        <v>0</v>
      </c>
      <c r="AB388" s="18">
        <f>AA388*hdgt_capex_adj</f>
        <v>0</v>
      </c>
      <c r="AC388" s="20">
        <v>0</v>
      </c>
      <c r="AD388" s="20">
        <v>0</v>
      </c>
      <c r="AE388" s="18">
        <f>AD388*fuel_adj</f>
        <v>0</v>
      </c>
      <c r="AF388" s="18">
        <f>AB388+AC388+AE388</f>
        <v>0</v>
      </c>
      <c r="AG388" s="20">
        <v>0</v>
      </c>
      <c r="AH388" s="20">
        <f>AG388-AJ388-AK388</f>
        <v>0</v>
      </c>
      <c r="AI388" s="18">
        <f>AH388*aero_capex_adj</f>
        <v>0</v>
      </c>
      <c r="AJ388" s="20">
        <v>0</v>
      </c>
      <c r="AK388" s="20">
        <v>0</v>
      </c>
      <c r="AL388" s="18">
        <f>AK388*fuel_adj</f>
        <v>0</v>
      </c>
      <c r="AM388" s="18">
        <f>AI388+AJ388+AL388</f>
        <v>0</v>
      </c>
      <c r="AN388" s="18">
        <f>IF(F388=0, 0, IF(F388=3, Z388, (Z388*F388*384+AG388*G388*32)/(F388*384+G388*32)))</f>
        <v>0</v>
      </c>
      <c r="AO388" s="18">
        <f>IF(F388=0, 0, IF(F388=3, AF388, (AF388*F388*384+AM388*G388*32)/(F388*384+G388*32)))</f>
        <v>0</v>
      </c>
      <c r="AP388" s="20">
        <v>148.81301450025401</v>
      </c>
      <c r="AQ388" s="20">
        <f>AP388-AS388</f>
        <v>121.32495344860899</v>
      </c>
      <c r="AR388" s="18">
        <f>AQ388*bess_capex_adj</f>
        <v>121.32495344860899</v>
      </c>
      <c r="AS388" s="20">
        <v>27.488061051645019</v>
      </c>
      <c r="AT388" s="18">
        <f>AR388+AS388</f>
        <v>148.81301450025401</v>
      </c>
      <c r="AU388" s="20">
        <v>7029.4163243739704</v>
      </c>
      <c r="AV388" s="20"/>
      <c r="AW388" s="20">
        <v>2965.7021454281999</v>
      </c>
      <c r="AX388" s="18">
        <f>AW388*solar_capex_adj</f>
        <v>3954.2695272375995</v>
      </c>
      <c r="AY388" s="20">
        <v>1203.43030218896</v>
      </c>
      <c r="AZ388" s="18">
        <f>AY388*wind_capex_adj</f>
        <v>2005.7171703149334</v>
      </c>
      <c r="BA388" s="20">
        <v>0</v>
      </c>
      <c r="BB388" s="18">
        <f>BA388*hdgt_capex_adj</f>
        <v>0</v>
      </c>
      <c r="BC388" s="20">
        <v>0</v>
      </c>
      <c r="BD388" s="18">
        <f>BC388*aero_capex_adj</f>
        <v>0</v>
      </c>
      <c r="BE388" s="20">
        <v>2860.2838767567901</v>
      </c>
      <c r="BF388" s="18">
        <f>BE388*bess_capex_adj</f>
        <v>2860.2838767567901</v>
      </c>
      <c r="BG388" s="11">
        <v>2318461325.04387</v>
      </c>
      <c r="BH388" s="11">
        <v>4402382404.6942797</v>
      </c>
      <c r="BI388" s="11">
        <v>1682438843.04228</v>
      </c>
      <c r="BJ388" s="11">
        <v>0</v>
      </c>
      <c r="BK388" s="11">
        <f>SUM(BG388:BJ388)/1000000</f>
        <v>8403.2825727804302</v>
      </c>
      <c r="BL388" s="11">
        <v>19.359030904635901</v>
      </c>
      <c r="BM388" s="13">
        <f>0.815*BJ388/(BK388*1000)</f>
        <v>0</v>
      </c>
      <c r="BN388" s="22">
        <v>3337.5507682418602</v>
      </c>
      <c r="BO388" s="11">
        <v>264</v>
      </c>
      <c r="BP388" s="11">
        <v>9120</v>
      </c>
      <c r="BQ388" s="22">
        <v>13835.7696</v>
      </c>
      <c r="BR388" s="11">
        <v>2280</v>
      </c>
      <c r="BS388" s="11">
        <v>570</v>
      </c>
      <c r="BT388" s="11">
        <v>0.347996042646188</v>
      </c>
    </row>
    <row r="389" spans="1:72" s="1" customFormat="1" x14ac:dyDescent="0.25">
      <c r="A389" s="1">
        <v>527</v>
      </c>
      <c r="B389" s="24">
        <v>618.06495708182604</v>
      </c>
      <c r="C389" s="24">
        <v>201.39999999999901</v>
      </c>
      <c r="D389" s="1">
        <v>1000</v>
      </c>
      <c r="E389" s="1">
        <v>4000</v>
      </c>
      <c r="F389" s="1">
        <v>3</v>
      </c>
      <c r="G389" s="1">
        <v>4</v>
      </c>
      <c r="H389" s="2">
        <f>SUM(BG389:BI389)/(BK389*1000000)</f>
        <v>0.26975164426549153</v>
      </c>
      <c r="I389" s="3">
        <v>100</v>
      </c>
      <c r="J389" s="18">
        <v>84.436606587940702</v>
      </c>
      <c r="K389" s="18">
        <f>(P389*BG389+U389*BH389+AP389*BI389+AN389*BJ389)/(BK389*(1000000))</f>
        <v>81.597175904556181</v>
      </c>
      <c r="L389" s="18">
        <f>(T389*BG389+Y389*BH389+AT389*BI389+AO389*BJ389)/(BK389*(1000000))</f>
        <v>91.721650090375235</v>
      </c>
      <c r="M389" s="18">
        <f>L389/K389</f>
        <v>1.1240787327941546</v>
      </c>
      <c r="N389" s="18">
        <f>J389*M389</f>
        <v>94.913393734810953</v>
      </c>
      <c r="O389" s="3">
        <v>100</v>
      </c>
      <c r="P389" s="18">
        <v>93.693039194435798</v>
      </c>
      <c r="Q389" s="18">
        <f>P389-S389</f>
        <v>86.696841794858003</v>
      </c>
      <c r="R389" s="18">
        <f>Q389*solar_capex_adj</f>
        <v>115.59578905981067</v>
      </c>
      <c r="S389" s="18">
        <v>6.9961973995777953</v>
      </c>
      <c r="T389" s="18">
        <f>R389+S389</f>
        <v>122.59198645938847</v>
      </c>
      <c r="U389" s="18">
        <v>28.078122206567102</v>
      </c>
      <c r="V389" s="18">
        <f>U389-X389</f>
        <v>23.281338729440002</v>
      </c>
      <c r="W389" s="18">
        <f>V389*wind_capex_adj</f>
        <v>38.802231215733336</v>
      </c>
      <c r="X389" s="18">
        <v>4.7967834771271001</v>
      </c>
      <c r="Y389" s="18">
        <f>W389+X389</f>
        <v>43.599014692860436</v>
      </c>
      <c r="Z389" s="18">
        <v>82.964840483028695</v>
      </c>
      <c r="AA389" s="18">
        <f>Z389-AC389-AD389</f>
        <v>33.216240065872796</v>
      </c>
      <c r="AB389" s="18">
        <f>AA389*hdgt_capex_adj</f>
        <v>41.520300082340995</v>
      </c>
      <c r="AC389" s="18">
        <v>15.052202258681902</v>
      </c>
      <c r="AD389" s="18">
        <v>34.696398158473997</v>
      </c>
      <c r="AE389" s="18">
        <f>AD389*fuel_adj</f>
        <v>34.696398158473997</v>
      </c>
      <c r="AF389" s="18">
        <f>AB389+AC389+AE389</f>
        <v>91.268900499496894</v>
      </c>
      <c r="AG389" s="18">
        <v>228.06309910563101</v>
      </c>
      <c r="AH389" s="18">
        <f>AG389-AJ389-AK389</f>
        <v>160.638474436531</v>
      </c>
      <c r="AI389" s="18">
        <f>AH389*aero_capex_adj</f>
        <v>192.7661693238372</v>
      </c>
      <c r="AJ389" s="18">
        <v>24.344876635133005</v>
      </c>
      <c r="AK389" s="18">
        <v>43.079748033967007</v>
      </c>
      <c r="AL389" s="18">
        <f>AK389*fuel_adj</f>
        <v>43.079748033967007</v>
      </c>
      <c r="AM389" s="18">
        <f>AI389+AJ389+AL389</f>
        <v>260.19079399293719</v>
      </c>
      <c r="AN389" s="18">
        <f>IF(F389=0, 0, IF(F389=3, Z389, (Z389*F389*384+AG389*G389*32)/(F389*384+G389*32)))</f>
        <v>82.964840483028695</v>
      </c>
      <c r="AO389" s="18">
        <f>IF(F389=0, 0, IF(F389=3, AF389, (AF389*F389*384+AM389*G389*32)/(F389*384+G389*32)))</f>
        <v>91.268900499496894</v>
      </c>
      <c r="AP389" s="18">
        <v>122.290312238653</v>
      </c>
      <c r="AQ389" s="18">
        <f>AP389-AS389</f>
        <v>100.334347607681</v>
      </c>
      <c r="AR389" s="18">
        <f>AQ389*bess_capex_adj</f>
        <v>100.334347607681</v>
      </c>
      <c r="AS389" s="18">
        <v>21.955964630972005</v>
      </c>
      <c r="AT389" s="18">
        <f>AR389+AS389</f>
        <v>122.290312238653</v>
      </c>
      <c r="AU389" s="18">
        <v>4598.9484311787801</v>
      </c>
      <c r="AV389" s="18"/>
      <c r="AW389" s="18">
        <v>744.06741314082399</v>
      </c>
      <c r="AX389" s="18">
        <f>AW389*solar_capex_adj</f>
        <v>992.08988418776528</v>
      </c>
      <c r="AY389" s="18">
        <v>242.45862071536601</v>
      </c>
      <c r="AZ389" s="18">
        <f>AY389*wind_capex_adj</f>
        <v>404.0977011922767</v>
      </c>
      <c r="BA389" s="18">
        <v>2330.8465202748998</v>
      </c>
      <c r="BB389" s="18">
        <f>BA389*hdgt_capex_adj</f>
        <v>2913.5581503436247</v>
      </c>
      <c r="BC389" s="18">
        <v>326.47228396308702</v>
      </c>
      <c r="BD389" s="18">
        <f>BC389*aero_capex_adj</f>
        <v>391.7667407557044</v>
      </c>
      <c r="BE389" s="18">
        <v>955.10359308460704</v>
      </c>
      <c r="BF389" s="18">
        <f>BE389*bess_capex_adj</f>
        <v>955.10359308460704</v>
      </c>
      <c r="BG389" s="1">
        <v>756028156.30603397</v>
      </c>
      <c r="BH389" s="1">
        <v>884041093.96239996</v>
      </c>
      <c r="BI389" s="1">
        <v>722955153.49726999</v>
      </c>
      <c r="BJ389" s="1">
        <v>6396975596.2342901</v>
      </c>
      <c r="BK389" s="1">
        <f>SUM(BG389:BJ389)/1000000</f>
        <v>8759.9999999999945</v>
      </c>
      <c r="BL389" s="1">
        <v>2.2711411645300002E-18</v>
      </c>
      <c r="BM389" s="3">
        <f>0.815*BJ389/(BK389*1000)</f>
        <v>595.15240992362442</v>
      </c>
      <c r="BN389" s="24">
        <v>834.38769206046595</v>
      </c>
      <c r="BO389" s="1">
        <v>53</v>
      </c>
      <c r="BP389" s="1">
        <v>3040</v>
      </c>
      <c r="BQ389" s="24">
        <v>4611.9232000000002</v>
      </c>
      <c r="BR389" s="1">
        <v>760</v>
      </c>
      <c r="BS389" s="1">
        <v>190</v>
      </c>
      <c r="BT389" s="1">
        <v>0.44643106774616997</v>
      </c>
    </row>
    <row r="390" spans="1:72" s="1" customFormat="1" hidden="1" x14ac:dyDescent="0.25">
      <c r="A390" s="1">
        <v>1173</v>
      </c>
      <c r="B390" s="22">
        <v>1236.12991416365</v>
      </c>
      <c r="C390" s="22">
        <v>600.4</v>
      </c>
      <c r="D390" s="11">
        <v>3000</v>
      </c>
      <c r="E390" s="11">
        <v>12000</v>
      </c>
      <c r="F390" s="11">
        <v>0</v>
      </c>
      <c r="G390" s="11">
        <v>0</v>
      </c>
      <c r="H390" s="12">
        <f>SUM(BG390:BI390)/(BK390*1000000)</f>
        <v>1</v>
      </c>
      <c r="I390" s="13">
        <v>36.267123287671197</v>
      </c>
      <c r="J390" s="20">
        <v>80.995420403335302</v>
      </c>
      <c r="K390" s="18">
        <f>(P390*BG390+U390*BH390+AP390*BI390+AN390*BJ390)/(BK390*(1000000))</f>
        <v>86.062806993586719</v>
      </c>
      <c r="L390" s="18">
        <f>(T390*BG390+Y390*BH390+AT390*BI390+AO390*BJ390)/(BK390*(1000000))</f>
        <v>100.85361380421462</v>
      </c>
      <c r="M390" s="18">
        <f>L390/K390</f>
        <v>1.1718606135136875</v>
      </c>
      <c r="N390" s="18">
        <f>J390*M390</f>
        <v>94.915343045651554</v>
      </c>
      <c r="O390" s="13">
        <v>64.583707420054196</v>
      </c>
      <c r="P390" s="20">
        <v>57.606433960727799</v>
      </c>
      <c r="Q390" s="20">
        <f>P390-S390</f>
        <v>53.3052866751474</v>
      </c>
      <c r="R390" s="18">
        <f>Q390*solar_capex_adj</f>
        <v>71.0737155668632</v>
      </c>
      <c r="S390" s="20">
        <v>4.3011472855803987</v>
      </c>
      <c r="T390" s="18">
        <f>R390+S390</f>
        <v>75.374862852443599</v>
      </c>
      <c r="U390" s="20">
        <v>28.0934455419101</v>
      </c>
      <c r="V390" s="20">
        <f>U390-X390</f>
        <v>23.294454272725201</v>
      </c>
      <c r="W390" s="18">
        <f>V390*wind_capex_adj</f>
        <v>38.824090454542002</v>
      </c>
      <c r="X390" s="20">
        <v>4.7989912691848993</v>
      </c>
      <c r="Y390" s="18">
        <f>W390+X390</f>
        <v>43.623081723726898</v>
      </c>
      <c r="Z390" s="20">
        <v>0</v>
      </c>
      <c r="AA390" s="20">
        <f>Z390-AC390-AD390</f>
        <v>0</v>
      </c>
      <c r="AB390" s="18">
        <f>AA390*hdgt_capex_adj</f>
        <v>0</v>
      </c>
      <c r="AC390" s="20">
        <v>0</v>
      </c>
      <c r="AD390" s="20">
        <v>0</v>
      </c>
      <c r="AE390" s="18">
        <f>AD390*fuel_adj</f>
        <v>0</v>
      </c>
      <c r="AF390" s="18">
        <f>AB390+AC390+AE390</f>
        <v>0</v>
      </c>
      <c r="AG390" s="20">
        <v>0</v>
      </c>
      <c r="AH390" s="20">
        <f>AG390-AJ390-AK390</f>
        <v>0</v>
      </c>
      <c r="AI390" s="18">
        <f>AH390*aero_capex_adj</f>
        <v>0</v>
      </c>
      <c r="AJ390" s="20">
        <v>0</v>
      </c>
      <c r="AK390" s="20">
        <v>0</v>
      </c>
      <c r="AL390" s="18">
        <f>AK390*fuel_adj</f>
        <v>0</v>
      </c>
      <c r="AM390" s="18">
        <f>AI390+AJ390+AL390</f>
        <v>0</v>
      </c>
      <c r="AN390" s="18">
        <f>IF(F390=0, 0, IF(F390=3, Z390, (Z390*F390*384+AG390*G390*32)/(F390*384+G390*32)))</f>
        <v>0</v>
      </c>
      <c r="AO390" s="18">
        <f>IF(F390=0, 0, IF(F390=3, AF390, (AF390*F390*384+AM390*G390*32)/(F390*384+G390*32)))</f>
        <v>0</v>
      </c>
      <c r="AP390" s="20">
        <v>445.06780012962201</v>
      </c>
      <c r="AQ390" s="20">
        <f>AP390-AS390</f>
        <v>359.80143305468499</v>
      </c>
      <c r="AR390" s="18">
        <f>AQ390*bess_capex_adj</f>
        <v>359.80143305468499</v>
      </c>
      <c r="AS390" s="20">
        <v>85.266367074937023</v>
      </c>
      <c r="AT390" s="18">
        <f>AR390+AS390</f>
        <v>445.06780012962201</v>
      </c>
      <c r="AU390" s="20">
        <v>5081.9353268683099</v>
      </c>
      <c r="AV390" s="20"/>
      <c r="AW390" s="20">
        <v>1488.2881599986999</v>
      </c>
      <c r="AX390" s="18">
        <f>AW390*solar_capex_adj</f>
        <v>1984.3842133315998</v>
      </c>
      <c r="AY390" s="20">
        <v>722.87564682697098</v>
      </c>
      <c r="AZ390" s="18">
        <f>AY390*wind_capex_adj</f>
        <v>1204.7927447116183</v>
      </c>
      <c r="BA390" s="20">
        <v>0</v>
      </c>
      <c r="BB390" s="18">
        <f>BA390*hdgt_capex_adj</f>
        <v>0</v>
      </c>
      <c r="BC390" s="20">
        <v>0</v>
      </c>
      <c r="BD390" s="18">
        <f>BC390*aero_capex_adj</f>
        <v>0</v>
      </c>
      <c r="BE390" s="20">
        <v>2870.7715200426301</v>
      </c>
      <c r="BF390" s="18">
        <f>BE390*bess_capex_adj</f>
        <v>2870.7715200426301</v>
      </c>
      <c r="BG390" s="11">
        <v>2407036693.90769</v>
      </c>
      <c r="BH390" s="11">
        <v>2634331764.85289</v>
      </c>
      <c r="BI390" s="11">
        <v>616164311.23615897</v>
      </c>
      <c r="BJ390" s="11">
        <v>0</v>
      </c>
      <c r="BK390" s="11">
        <f>SUM(BG390:BJ390)/1000000</f>
        <v>5657.5327699967393</v>
      </c>
      <c r="BL390" s="11">
        <v>2.4819126257770299E-2</v>
      </c>
      <c r="BM390" s="13">
        <f>0.815*BJ390/(BK390*1000)</f>
        <v>0</v>
      </c>
      <c r="BN390" s="22">
        <v>1668.7753841209301</v>
      </c>
      <c r="BO390" s="11">
        <v>158</v>
      </c>
      <c r="BP390" s="11">
        <v>9120</v>
      </c>
      <c r="BQ390" s="22">
        <v>13835.7696</v>
      </c>
      <c r="BR390" s="11">
        <v>2280</v>
      </c>
      <c r="BS390" s="11">
        <v>570</v>
      </c>
      <c r="BT390" s="11">
        <v>0.126570181651214</v>
      </c>
    </row>
    <row r="391" spans="1:72" s="1" customFormat="1" x14ac:dyDescent="0.25">
      <c r="A391" s="1">
        <v>509</v>
      </c>
      <c r="B391" s="24">
        <v>618.06495708182604</v>
      </c>
      <c r="C391" s="24">
        <v>402.79999999999899</v>
      </c>
      <c r="D391" s="1">
        <v>1000</v>
      </c>
      <c r="E391" s="1">
        <v>4000</v>
      </c>
      <c r="F391" s="1">
        <v>3</v>
      </c>
      <c r="G391" s="1">
        <v>4</v>
      </c>
      <c r="H391" s="2">
        <f>SUM(BG391:BI391)/(BK391*1000000)</f>
        <v>0.37516964659364122</v>
      </c>
      <c r="I391" s="3">
        <v>100</v>
      </c>
      <c r="J391" s="18">
        <v>82.868043006990206</v>
      </c>
      <c r="K391" s="18">
        <f>(P391*BG391+U391*BH391+AP391*BI391+AN391*BJ391)/(BK391*(1000000))</f>
        <v>79.743181399361831</v>
      </c>
      <c r="L391" s="18">
        <f>(T391*BG391+Y391*BH391+AT391*BI391+AO391*BJ391)/(BK391*(1000000))</f>
        <v>91.340973352205708</v>
      </c>
      <c r="M391" s="18">
        <f>L391/K391</f>
        <v>1.1454392933580235</v>
      </c>
      <c r="N391" s="18">
        <f>J391*M391</f>
        <v>94.92031262388916</v>
      </c>
      <c r="O391" s="3">
        <v>100</v>
      </c>
      <c r="P391" s="18">
        <v>84.757052065456506</v>
      </c>
      <c r="Q391" s="18">
        <f>P391-S391</f>
        <v>78.424547868286894</v>
      </c>
      <c r="R391" s="18">
        <f>Q391*solar_capex_adj</f>
        <v>104.56606382438252</v>
      </c>
      <c r="S391" s="18">
        <v>6.3325041971696123</v>
      </c>
      <c r="T391" s="18">
        <f>R391+S391</f>
        <v>110.89856802155214</v>
      </c>
      <c r="U391" s="18">
        <v>28.063937478703298</v>
      </c>
      <c r="V391" s="18">
        <f>U391-X391</f>
        <v>23.267154001576198</v>
      </c>
      <c r="W391" s="18">
        <f>V391*wind_capex_adj</f>
        <v>38.778590002626999</v>
      </c>
      <c r="X391" s="18">
        <v>4.7967834771271001</v>
      </c>
      <c r="Y391" s="18">
        <f>W391+X391</f>
        <v>43.575373479754099</v>
      </c>
      <c r="Z391" s="18">
        <v>89.5627098152831</v>
      </c>
      <c r="AA391" s="18">
        <f>Z391-AC391-AD391</f>
        <v>38.2968408335311</v>
      </c>
      <c r="AB391" s="18">
        <f>AA391*hdgt_capex_adj</f>
        <v>47.871051041913873</v>
      </c>
      <c r="AC391" s="18">
        <v>15.633560308591498</v>
      </c>
      <c r="AD391" s="18">
        <v>35.632308673160502</v>
      </c>
      <c r="AE391" s="18">
        <f>AD391*fuel_adj</f>
        <v>35.632308673160502</v>
      </c>
      <c r="AF391" s="18">
        <f>AB391+AC391+AE391</f>
        <v>99.13692002366588</v>
      </c>
      <c r="AG391" s="18">
        <v>401.40031222188702</v>
      </c>
      <c r="AH391" s="18">
        <f>AG391-AJ391-AK391</f>
        <v>321.45191170522997</v>
      </c>
      <c r="AI391" s="18">
        <f>AH391*aero_capex_adj</f>
        <v>385.74229404627596</v>
      </c>
      <c r="AJ391" s="18">
        <v>36.871144360041001</v>
      </c>
      <c r="AK391" s="18">
        <v>43.077256156616045</v>
      </c>
      <c r="AL391" s="18">
        <f>AK391*fuel_adj</f>
        <v>43.077256156616045</v>
      </c>
      <c r="AM391" s="18">
        <f>AI391+AJ391+AL391</f>
        <v>465.690694562933</v>
      </c>
      <c r="AN391" s="18">
        <f>IF(F391=0, 0, IF(F391=3, Z391, (Z391*F391*384+AG391*G391*32)/(F391*384+G391*32)))</f>
        <v>89.5627098152831</v>
      </c>
      <c r="AO391" s="18">
        <f>IF(F391=0, 0, IF(F391=3, AF391, (AF391*F391*384+AM391*G391*32)/(F391*384+G391*32)))</f>
        <v>99.13692002366588</v>
      </c>
      <c r="AP391" s="18">
        <v>128.52276160536101</v>
      </c>
      <c r="AQ391" s="18">
        <f>AP391-AS391</f>
        <v>105.436226059389</v>
      </c>
      <c r="AR391" s="18">
        <f>AQ391*bess_capex_adj</f>
        <v>105.436226059389</v>
      </c>
      <c r="AS391" s="18">
        <v>23.086535545972012</v>
      </c>
      <c r="AT391" s="18">
        <f>AR391+AS391</f>
        <v>128.52276160536101</v>
      </c>
      <c r="AU391" s="18">
        <v>4838.4573056485797</v>
      </c>
      <c r="AV391" s="18"/>
      <c r="AW391" s="18">
        <v>743.61407178058801</v>
      </c>
      <c r="AX391" s="18">
        <f>AW391*solar_capex_adj</f>
        <v>991.48542904078397</v>
      </c>
      <c r="AY391" s="18">
        <v>484.62179368238401</v>
      </c>
      <c r="AZ391" s="18">
        <f>AY391*wind_capex_adj</f>
        <v>807.70298947064009</v>
      </c>
      <c r="BA391" s="18">
        <v>2329.4263947414602</v>
      </c>
      <c r="BB391" s="18">
        <f>BA391*hdgt_capex_adj</f>
        <v>2911.7829934268252</v>
      </c>
      <c r="BC391" s="18">
        <v>326.27337269956797</v>
      </c>
      <c r="BD391" s="18">
        <f>BC391*aero_capex_adj</f>
        <v>391.52804723948157</v>
      </c>
      <c r="BE391" s="18">
        <v>954.52167274458395</v>
      </c>
      <c r="BF391" s="18">
        <f>BE391*bess_capex_adj</f>
        <v>954.52167274458395</v>
      </c>
      <c r="BG391" s="1">
        <v>832644565.204337</v>
      </c>
      <c r="BH391" s="1">
        <v>1768082187.9247999</v>
      </c>
      <c r="BI391" s="1">
        <v>685759351.03115797</v>
      </c>
      <c r="BJ391" s="1">
        <v>5473513895.8396997</v>
      </c>
      <c r="BK391" s="1">
        <f>SUM(BG391:BJ391)/1000000</f>
        <v>8759.9999999999945</v>
      </c>
      <c r="BL391" s="1">
        <v>9.9566298441263603E-6</v>
      </c>
      <c r="BM391" s="3">
        <f>0.815*BJ391/(BK391*1000)</f>
        <v>509.23673802618242</v>
      </c>
      <c r="BN391" s="24">
        <v>834.38769206046595</v>
      </c>
      <c r="BO391" s="1">
        <v>106</v>
      </c>
      <c r="BP391" s="1">
        <v>3040</v>
      </c>
      <c r="BQ391" s="24">
        <v>4611.9232000000002</v>
      </c>
      <c r="BR391" s="1">
        <v>760</v>
      </c>
      <c r="BS391" s="1">
        <v>190</v>
      </c>
      <c r="BT391" s="1">
        <v>0.42389473089261298</v>
      </c>
    </row>
    <row r="392" spans="1:72" s="1" customFormat="1" hidden="1" x14ac:dyDescent="0.25">
      <c r="A392" s="1">
        <v>1137</v>
      </c>
      <c r="B392" s="22">
        <v>1854.19487124548</v>
      </c>
      <c r="C392" s="22">
        <v>1603.6</v>
      </c>
      <c r="D392" s="11">
        <v>3000</v>
      </c>
      <c r="E392" s="11">
        <v>12000</v>
      </c>
      <c r="F392" s="11">
        <v>0</v>
      </c>
      <c r="G392" s="11">
        <v>0</v>
      </c>
      <c r="H392" s="12">
        <f>SUM(BG392:BI392)/(BK392*1000000)</f>
        <v>1.0000000000000002</v>
      </c>
      <c r="I392" s="13">
        <v>96.141552511415497</v>
      </c>
      <c r="J392" s="20">
        <v>75.032738252602101</v>
      </c>
      <c r="K392" s="18">
        <f>(P392*BG392+U392*BH392+AP392*BI392+AN392*BJ392)/(BK392*(1000000))</f>
        <v>75.282898568337046</v>
      </c>
      <c r="L392" s="18">
        <f>(T392*BG392+Y392*BH392+AT392*BI392+AO392*BJ392)/(BK392*(1000000))</f>
        <v>95.390931428668239</v>
      </c>
      <c r="M392" s="18">
        <f>L392/K392</f>
        <v>1.2670996101734631</v>
      </c>
      <c r="N392" s="18">
        <f>J392*M392</f>
        <v>95.073953390119613</v>
      </c>
      <c r="O392" s="13">
        <v>97.820986642514001</v>
      </c>
      <c r="P392" s="20">
        <v>121.731890921423</v>
      </c>
      <c r="Q392" s="20">
        <f>P392-S392</f>
        <v>112.612257532695</v>
      </c>
      <c r="R392" s="18">
        <f>Q392*solar_capex_adj</f>
        <v>150.14967671026</v>
      </c>
      <c r="S392" s="20">
        <v>9.1196333887280048</v>
      </c>
      <c r="T392" s="18">
        <f>R392+S392</f>
        <v>159.269310098988</v>
      </c>
      <c r="U392" s="20">
        <v>33.853012693805397</v>
      </c>
      <c r="V392" s="20">
        <f>U392-X392</f>
        <v>28.052718110481401</v>
      </c>
      <c r="W392" s="18">
        <f>V392*wind_capex_adj</f>
        <v>46.754530184135668</v>
      </c>
      <c r="X392" s="20">
        <v>5.8002945833239963</v>
      </c>
      <c r="Y392" s="18">
        <f>W392+X392</f>
        <v>52.554824767459664</v>
      </c>
      <c r="Z392" s="20">
        <v>0</v>
      </c>
      <c r="AA392" s="20">
        <f>Z392-AC392-AD392</f>
        <v>0</v>
      </c>
      <c r="AB392" s="18">
        <f>AA392*hdgt_capex_adj</f>
        <v>0</v>
      </c>
      <c r="AC392" s="20">
        <v>0</v>
      </c>
      <c r="AD392" s="20">
        <v>0</v>
      </c>
      <c r="AE392" s="18">
        <f>AD392*fuel_adj</f>
        <v>0</v>
      </c>
      <c r="AF392" s="18">
        <f>AB392+AC392+AE392</f>
        <v>0</v>
      </c>
      <c r="AG392" s="20">
        <v>0</v>
      </c>
      <c r="AH392" s="20">
        <f>AG392-AJ392-AK392</f>
        <v>0</v>
      </c>
      <c r="AI392" s="18">
        <f>AH392*aero_capex_adj</f>
        <v>0</v>
      </c>
      <c r="AJ392" s="20">
        <v>0</v>
      </c>
      <c r="AK392" s="20">
        <v>0</v>
      </c>
      <c r="AL392" s="18">
        <f>AK392*fuel_adj</f>
        <v>0</v>
      </c>
      <c r="AM392" s="18">
        <f>AI392+AJ392+AL392</f>
        <v>0</v>
      </c>
      <c r="AN392" s="18">
        <f>IF(F392=0, 0, IF(F392=3, Z392, (Z392*F392*384+AG392*G392*32)/(F392*384+G392*32)))</f>
        <v>0</v>
      </c>
      <c r="AO392" s="18">
        <f>IF(F392=0, 0, IF(F392=3, AF392, (AF392*F392*384+AM392*G392*32)/(F392*384+G392*32)))</f>
        <v>0</v>
      </c>
      <c r="AP392" s="20">
        <v>229.05722046709101</v>
      </c>
      <c r="AQ392" s="20">
        <f>AP392-AS392</f>
        <v>185.525340059646</v>
      </c>
      <c r="AR392" s="18">
        <f>AQ392*bess_capex_adj</f>
        <v>185.525340059646</v>
      </c>
      <c r="AS392" s="20">
        <v>43.531880407445016</v>
      </c>
      <c r="AT392" s="18">
        <f>AR392+AS392</f>
        <v>229.05722046709101</v>
      </c>
      <c r="AU392" s="20">
        <v>7008.4161249110402</v>
      </c>
      <c r="AV392" s="20"/>
      <c r="AW392" s="20">
        <v>2224.3370811767199</v>
      </c>
      <c r="AX392" s="18">
        <f>AW392*solar_capex_adj</f>
        <v>2965.7827749022931</v>
      </c>
      <c r="AY392" s="20">
        <v>1923.71740354294</v>
      </c>
      <c r="AZ392" s="18">
        <f>AY392*wind_capex_adj</f>
        <v>3206.1956725715668</v>
      </c>
      <c r="BA392" s="20">
        <v>0</v>
      </c>
      <c r="BB392" s="18">
        <f>BA392*hdgt_capex_adj</f>
        <v>0</v>
      </c>
      <c r="BC392" s="20">
        <v>0</v>
      </c>
      <c r="BD392" s="18">
        <f>BC392*aero_capex_adj</f>
        <v>0</v>
      </c>
      <c r="BE392" s="20">
        <v>2860.36164019137</v>
      </c>
      <c r="BF392" s="18">
        <f>BE392*bess_capex_adj</f>
        <v>2860.36164019137</v>
      </c>
      <c r="BG392" s="11">
        <v>1690078426.58109</v>
      </c>
      <c r="BH392" s="11">
        <v>5821197015.6630497</v>
      </c>
      <c r="BI392" s="11">
        <v>1057842987.64007</v>
      </c>
      <c r="BJ392" s="11">
        <v>0</v>
      </c>
      <c r="BK392" s="11">
        <f>SUM(BG392:BJ392)/1000000</f>
        <v>8569.118429884209</v>
      </c>
      <c r="BL392" s="11">
        <v>25.744904143186499</v>
      </c>
      <c r="BM392" s="13">
        <f>0.815*BJ392/(BK392*1000)</f>
        <v>0</v>
      </c>
      <c r="BN392" s="22">
        <v>2503.1630761813899</v>
      </c>
      <c r="BO392" s="11">
        <v>422</v>
      </c>
      <c r="BP392" s="11">
        <v>9120</v>
      </c>
      <c r="BQ392" s="22">
        <v>13835.7696</v>
      </c>
      <c r="BR392" s="11">
        <v>2280</v>
      </c>
      <c r="BS392" s="11">
        <v>570</v>
      </c>
      <c r="BT392" s="11">
        <v>0.219917078041757</v>
      </c>
    </row>
    <row r="393" spans="1:72" s="1" customFormat="1" hidden="1" x14ac:dyDescent="0.25">
      <c r="A393" s="1">
        <v>1194</v>
      </c>
      <c r="B393" s="22">
        <v>2060.21652360608</v>
      </c>
      <c r="C393" s="22">
        <v>402.79999999999899</v>
      </c>
      <c r="D393" s="11">
        <v>3000</v>
      </c>
      <c r="E393" s="11">
        <v>12000</v>
      </c>
      <c r="F393" s="11">
        <v>0</v>
      </c>
      <c r="G393" s="11">
        <v>0</v>
      </c>
      <c r="H393" s="12">
        <f>SUM(BG393:BI393)/(BK393*1000000)</f>
        <v>1</v>
      </c>
      <c r="I393" s="13">
        <v>61.255707762557002</v>
      </c>
      <c r="J393" s="20">
        <v>80.533114970102801</v>
      </c>
      <c r="K393" s="18">
        <f>(P393*BG393+U393*BH393+AP393*BI393+AN393*BJ393)/(BK393*(1000000))</f>
        <v>81.71342137612767</v>
      </c>
      <c r="L393" s="18">
        <f>(T393*BG393+Y393*BH393+AT393*BI393+AO393*BJ393)/(BK393*(1000000))</f>
        <v>96.471826795419304</v>
      </c>
      <c r="M393" s="18">
        <f>L393/K393</f>
        <v>1.1806117669624743</v>
      </c>
      <c r="N393" s="18">
        <f>J393*M393</f>
        <v>95.078343163845162</v>
      </c>
      <c r="O393" s="13">
        <v>75.893081674549506</v>
      </c>
      <c r="P393" s="20">
        <v>77.338778991463499</v>
      </c>
      <c r="Q393" s="20">
        <f>P393-S393</f>
        <v>71.555053729024294</v>
      </c>
      <c r="R393" s="18">
        <f>Q393*solar_capex_adj</f>
        <v>95.406738305365721</v>
      </c>
      <c r="S393" s="20">
        <v>5.783725262439205</v>
      </c>
      <c r="T393" s="18">
        <f>R393+S393</f>
        <v>101.19046356780493</v>
      </c>
      <c r="U393" s="20">
        <v>28.040367003191999</v>
      </c>
      <c r="V393" s="20">
        <f>U393-X393</f>
        <v>23.24354964151</v>
      </c>
      <c r="W393" s="18">
        <f>V393*wind_capex_adj</f>
        <v>38.73924940251667</v>
      </c>
      <c r="X393" s="20">
        <v>4.7968173616819989</v>
      </c>
      <c r="Y393" s="18">
        <f>W393+X393</f>
        <v>43.536066764198665</v>
      </c>
      <c r="Z393" s="20">
        <v>0</v>
      </c>
      <c r="AA393" s="20">
        <f>Z393-AC393-AD393</f>
        <v>0</v>
      </c>
      <c r="AB393" s="18">
        <f>AA393*hdgt_capex_adj</f>
        <v>0</v>
      </c>
      <c r="AC393" s="20">
        <v>0</v>
      </c>
      <c r="AD393" s="20">
        <v>0</v>
      </c>
      <c r="AE393" s="18">
        <f>AD393*fuel_adj</f>
        <v>0</v>
      </c>
      <c r="AF393" s="18">
        <f>AB393+AC393+AE393</f>
        <v>0</v>
      </c>
      <c r="AG393" s="20">
        <v>0</v>
      </c>
      <c r="AH393" s="20">
        <f>AG393-AJ393-AK393</f>
        <v>0</v>
      </c>
      <c r="AI393" s="18">
        <f>AH393*aero_capex_adj</f>
        <v>0</v>
      </c>
      <c r="AJ393" s="20">
        <v>0</v>
      </c>
      <c r="AK393" s="20">
        <v>0</v>
      </c>
      <c r="AL393" s="18">
        <f>AK393*fuel_adj</f>
        <v>0</v>
      </c>
      <c r="AM393" s="18">
        <f>AI393+AJ393+AL393</f>
        <v>0</v>
      </c>
      <c r="AN393" s="18">
        <f>IF(F393=0, 0, IF(F393=3, Z393, (Z393*F393*384+AG393*G393*32)/(F393*384+G393*32)))</f>
        <v>0</v>
      </c>
      <c r="AO393" s="18">
        <f>IF(F393=0, 0, IF(F393=3, AF393, (AF393*F393*384+AM393*G393*32)/(F393*384+G393*32)))</f>
        <v>0</v>
      </c>
      <c r="AP393" s="20">
        <v>138.03646857457599</v>
      </c>
      <c r="AQ393" s="20">
        <f>AP393-AS393</f>
        <v>112.366727592822</v>
      </c>
      <c r="AR393" s="18">
        <f>AQ393*bess_capex_adj</f>
        <v>112.366727592822</v>
      </c>
      <c r="AS393" s="20">
        <v>25.669740981753989</v>
      </c>
      <c r="AT393" s="18">
        <f>AR393+AS393</f>
        <v>138.03646857457599</v>
      </c>
      <c r="AU393" s="20">
        <v>5826.1044709445996</v>
      </c>
      <c r="AV393" s="20"/>
      <c r="AW393" s="20">
        <v>2476.1814437595499</v>
      </c>
      <c r="AX393" s="18">
        <f>AW393*solar_capex_adj</f>
        <v>3301.5752583460662</v>
      </c>
      <c r="AY393" s="20">
        <v>484.126728486064</v>
      </c>
      <c r="AZ393" s="18">
        <f>AY393*wind_capex_adj</f>
        <v>806.87788081010672</v>
      </c>
      <c r="BA393" s="20">
        <v>0</v>
      </c>
      <c r="BB393" s="18">
        <f>BA393*hdgt_capex_adj</f>
        <v>0</v>
      </c>
      <c r="BC393" s="20">
        <v>0</v>
      </c>
      <c r="BD393" s="18">
        <f>BC393*aero_capex_adj</f>
        <v>0</v>
      </c>
      <c r="BE393" s="20">
        <v>2865.7962986989801</v>
      </c>
      <c r="BF393" s="18">
        <f>BE393*bess_capex_adj</f>
        <v>2865.7962986989801</v>
      </c>
      <c r="BG393" s="11">
        <v>2964980305.3434</v>
      </c>
      <c r="BH393" s="11">
        <v>1768074848.5106399</v>
      </c>
      <c r="BI393" s="11">
        <v>1915178800.8364899</v>
      </c>
      <c r="BJ393" s="11">
        <v>0</v>
      </c>
      <c r="BK393" s="11">
        <f>SUM(BG393:BJ393)/1000000</f>
        <v>6648.2339546905296</v>
      </c>
      <c r="BL393" s="11">
        <v>1.16205344451128</v>
      </c>
      <c r="BM393" s="13">
        <f>0.815*BJ393/(BK393*1000)</f>
        <v>0</v>
      </c>
      <c r="BN393" s="22">
        <v>2781.2923068682198</v>
      </c>
      <c r="BO393" s="11">
        <v>106</v>
      </c>
      <c r="BP393" s="11">
        <v>9120</v>
      </c>
      <c r="BQ393" s="22">
        <v>13835.7696</v>
      </c>
      <c r="BR393" s="11">
        <v>2280</v>
      </c>
      <c r="BS393" s="11">
        <v>570</v>
      </c>
      <c r="BT393" s="11">
        <v>0.39384517652529899</v>
      </c>
    </row>
    <row r="394" spans="1:72" s="1" customFormat="1" hidden="1" x14ac:dyDescent="0.25">
      <c r="A394" s="1">
        <v>586</v>
      </c>
      <c r="B394" s="25">
        <v>2678.2814806879101</v>
      </c>
      <c r="C394" s="25">
        <v>1402.2</v>
      </c>
      <c r="D394" s="8">
        <v>2000</v>
      </c>
      <c r="E394" s="8">
        <v>8000</v>
      </c>
      <c r="F394" s="8">
        <v>0</v>
      </c>
      <c r="G394" s="8">
        <v>0</v>
      </c>
      <c r="H394" s="9">
        <f>SUM(BG394:BI394)/(BK394*1000000)</f>
        <v>1</v>
      </c>
      <c r="I394" s="10">
        <v>96.221461187214601</v>
      </c>
      <c r="J394" s="19">
        <v>73.356797051433901</v>
      </c>
      <c r="K394" s="18">
        <f>(P394*BG394+U394*BH394+AP394*BI394+AN394*BJ394)/(BK394*(1000000))</f>
        <v>73.55679478436312</v>
      </c>
      <c r="L394" s="18">
        <f>(T394*BG394+Y394*BH394+AT394*BI394+AO394*BJ394)/(BK394*(1000000))</f>
        <v>95.337971198972497</v>
      </c>
      <c r="M394" s="18">
        <f>L394/K394</f>
        <v>1.2961137238029798</v>
      </c>
      <c r="N394" s="18">
        <f>J394*M394</f>
        <v>95.078751392593446</v>
      </c>
      <c r="O394" s="10">
        <v>97.797274341717696</v>
      </c>
      <c r="P394" s="19">
        <v>154.75497821983399</v>
      </c>
      <c r="Q394" s="19">
        <f>P394-S394</f>
        <v>143.16068092276299</v>
      </c>
      <c r="R394" s="18">
        <f>Q394*solar_capex_adj</f>
        <v>190.88090789701732</v>
      </c>
      <c r="S394" s="19">
        <v>11.594297297070995</v>
      </c>
      <c r="T394" s="18">
        <f>R394+S394</f>
        <v>202.47520519408832</v>
      </c>
      <c r="U394" s="19">
        <v>31.073837330795101</v>
      </c>
      <c r="V394" s="19">
        <f>U394-X394</f>
        <v>25.749425814508701</v>
      </c>
      <c r="W394" s="18">
        <f>V394*wind_capex_adj</f>
        <v>42.915709690847834</v>
      </c>
      <c r="X394" s="19">
        <v>5.3244115162863999</v>
      </c>
      <c r="Y394" s="18">
        <f>W394+X394</f>
        <v>48.240121207134237</v>
      </c>
      <c r="Z394" s="19">
        <v>0</v>
      </c>
      <c r="AA394" s="19">
        <f>Z394-AC394-AD394</f>
        <v>0</v>
      </c>
      <c r="AB394" s="18">
        <f>AA394*hdgt_capex_adj</f>
        <v>0</v>
      </c>
      <c r="AC394" s="19">
        <v>0</v>
      </c>
      <c r="AD394" s="19">
        <v>0</v>
      </c>
      <c r="AE394" s="18">
        <f>AD394*fuel_adj</f>
        <v>0</v>
      </c>
      <c r="AF394" s="18">
        <f>AB394+AC394+AE394</f>
        <v>0</v>
      </c>
      <c r="AG394" s="19">
        <v>0</v>
      </c>
      <c r="AH394" s="19">
        <f>AG394-AJ394-AK394</f>
        <v>0</v>
      </c>
      <c r="AI394" s="18">
        <f>AH394*aero_capex_adj</f>
        <v>0</v>
      </c>
      <c r="AJ394" s="19">
        <v>0</v>
      </c>
      <c r="AK394" s="19">
        <v>0</v>
      </c>
      <c r="AL394" s="18">
        <f>AK394*fuel_adj</f>
        <v>0</v>
      </c>
      <c r="AM394" s="18">
        <f>AI394+AJ394+AL394</f>
        <v>0</v>
      </c>
      <c r="AN394" s="18">
        <f>IF(F394=0, 0, IF(F394=3, Z394, (Z394*F394*384+AG394*G394*32)/(F394*384+G394*32)))</f>
        <v>0</v>
      </c>
      <c r="AO394" s="18">
        <f>IF(F394=0, 0, IF(F394=3, AF394, (AF394*F394*384+AM394*G394*32)/(F394*384+G394*32)))</f>
        <v>0</v>
      </c>
      <c r="AP394" s="19">
        <v>145.886657589663</v>
      </c>
      <c r="AQ394" s="19">
        <f>AP394-AS394</f>
        <v>118.103696810063</v>
      </c>
      <c r="AR394" s="18">
        <f>AQ394*bess_capex_adj</f>
        <v>118.103696810063</v>
      </c>
      <c r="AS394" s="19">
        <v>27.782960779600003</v>
      </c>
      <c r="AT394" s="18">
        <f>AR394+AS394</f>
        <v>145.886657589663</v>
      </c>
      <c r="AU394" s="19">
        <v>6799.4576390608599</v>
      </c>
      <c r="AV394" s="19"/>
      <c r="AW394" s="19">
        <v>3212.7170863926499</v>
      </c>
      <c r="AX394" s="18">
        <f>AW394*solar_capex_adj</f>
        <v>4283.6227818568659</v>
      </c>
      <c r="AY394" s="19">
        <v>1682.0009140274101</v>
      </c>
      <c r="AZ394" s="18">
        <f>AY394*wind_capex_adj</f>
        <v>2803.3348567123503</v>
      </c>
      <c r="BA394" s="19">
        <v>0</v>
      </c>
      <c r="BB394" s="18">
        <f>BA394*hdgt_capex_adj</f>
        <v>0</v>
      </c>
      <c r="BC394" s="19">
        <v>0</v>
      </c>
      <c r="BD394" s="18">
        <f>BC394*aero_capex_adj</f>
        <v>0</v>
      </c>
      <c r="BE394" s="19">
        <v>1904.73963864079</v>
      </c>
      <c r="BF394" s="18">
        <f>BE394*bess_capex_adj</f>
        <v>1904.73963864079</v>
      </c>
      <c r="BG394" s="8">
        <v>1915594493.5598099</v>
      </c>
      <c r="BH394" s="8">
        <v>5545034271.5469103</v>
      </c>
      <c r="BI394" s="8">
        <v>1106412467.2277501</v>
      </c>
      <c r="BJ394" s="8">
        <v>0</v>
      </c>
      <c r="BK394" s="8">
        <f>SUM(BG394:BJ394)/1000000</f>
        <v>8567.0412323344699</v>
      </c>
      <c r="BL394" s="8">
        <v>32.845473512216103</v>
      </c>
      <c r="BM394" s="10">
        <f>0.815*BJ394/(BK394*1000)</f>
        <v>0</v>
      </c>
      <c r="BN394" s="25">
        <v>3615.6799989286801</v>
      </c>
      <c r="BO394" s="8">
        <v>369</v>
      </c>
      <c r="BP394" s="8">
        <v>6080</v>
      </c>
      <c r="BQ394" s="25">
        <v>9223.8464000000004</v>
      </c>
      <c r="BR394" s="8">
        <v>1520</v>
      </c>
      <c r="BS394" s="8">
        <v>380</v>
      </c>
      <c r="BT394" s="8">
        <v>0.34353181730672699</v>
      </c>
    </row>
    <row r="395" spans="1:72" s="1" customFormat="1" x14ac:dyDescent="0.25">
      <c r="A395" s="1">
        <v>293</v>
      </c>
      <c r="B395" s="24">
        <v>1236.12991416365</v>
      </c>
      <c r="C395" s="24">
        <v>1200.8</v>
      </c>
      <c r="D395" s="1">
        <v>1000</v>
      </c>
      <c r="E395" s="1">
        <v>4000</v>
      </c>
      <c r="F395" s="1">
        <v>2</v>
      </c>
      <c r="G395" s="1">
        <v>11</v>
      </c>
      <c r="H395" s="2">
        <f>SUM(BG395:BI395)/(BK395*1000000)</f>
        <v>0.86488810329438204</v>
      </c>
      <c r="I395" s="3">
        <v>100</v>
      </c>
      <c r="J395" s="18">
        <v>76.930967750069996</v>
      </c>
      <c r="K395" s="18">
        <f>(P395*BG395+U395*BH395+AP395*BI395+AN395*BJ395)/(BK395*(1000000))</f>
        <v>106.81961387101624</v>
      </c>
      <c r="L395" s="18">
        <f>(T395*BG395+Y395*BH395+AT395*BI395+AO395*BJ395)/(BK395*(1000000))</f>
        <v>132.05517313962977</v>
      </c>
      <c r="M395" s="18">
        <f>L395/K395</f>
        <v>1.2362446216954617</v>
      </c>
      <c r="N395" s="18">
        <f>J395*M395</f>
        <v>95.105495122851039</v>
      </c>
      <c r="O395" s="3">
        <v>100</v>
      </c>
      <c r="P395" s="18">
        <v>89.795872007000099</v>
      </c>
      <c r="Q395" s="18">
        <f>P395-S395</f>
        <v>83.070157845532293</v>
      </c>
      <c r="R395" s="18">
        <f>Q395*solar_capex_adj</f>
        <v>110.76021046070971</v>
      </c>
      <c r="S395" s="18">
        <v>6.7257141614678062</v>
      </c>
      <c r="T395" s="18">
        <f>R395+S395</f>
        <v>117.48592462217752</v>
      </c>
      <c r="U395" s="18">
        <v>28.658048997501801</v>
      </c>
      <c r="V395" s="18">
        <f>U395-X395</f>
        <v>23.748768444840501</v>
      </c>
      <c r="W395" s="18">
        <f>V395*wind_capex_adj</f>
        <v>39.581280741400839</v>
      </c>
      <c r="X395" s="18">
        <v>4.9092805526613006</v>
      </c>
      <c r="Y395" s="18">
        <f>W395+X395</f>
        <v>44.49056129406214</v>
      </c>
      <c r="Z395" s="18">
        <v>187.92093748185599</v>
      </c>
      <c r="AA395" s="18">
        <f>Z395-AC395-AD395</f>
        <v>120.17305897367802</v>
      </c>
      <c r="AB395" s="18">
        <f>AA395*hdgt_capex_adj</f>
        <v>150.21632371709754</v>
      </c>
      <c r="AC395" s="18">
        <v>25.179230908164982</v>
      </c>
      <c r="AD395" s="18">
        <v>42.56864760001298</v>
      </c>
      <c r="AE395" s="18">
        <f>AD395*fuel_adj</f>
        <v>42.56864760001298</v>
      </c>
      <c r="AF395" s="18">
        <f>AB395+AC395+AE395</f>
        <v>217.9642022252755</v>
      </c>
      <c r="AG395" s="18">
        <v>1108.7274294551701</v>
      </c>
      <c r="AH395" s="18">
        <f>AG395-AJ395-AK395</f>
        <v>971.53561870068995</v>
      </c>
      <c r="AI395" s="18">
        <f>AH395*aero_capex_adj</f>
        <v>1165.8427424408278</v>
      </c>
      <c r="AJ395" s="18">
        <v>89.058609867290102</v>
      </c>
      <c r="AK395" s="18">
        <v>48.133200887190014</v>
      </c>
      <c r="AL395" s="18">
        <f>AK395*fuel_adj</f>
        <v>48.133200887190014</v>
      </c>
      <c r="AM395" s="18">
        <f>AI395+AJ395+AL395</f>
        <v>1303.034553195308</v>
      </c>
      <c r="AN395" s="18">
        <f>IF(F395=0, 0, IF(F395=3, Z395, (Z395*F395*384+AG395*G395*32)/(F395*384+G395*32)))</f>
        <v>477.3172635306118</v>
      </c>
      <c r="AO395" s="18">
        <f>IF(F395=0, 0, IF(F395=3, AF395, (AF395*F395*384+AM395*G395*32)/(F395*384+G395*32)))</f>
        <v>558.98631253014287</v>
      </c>
      <c r="AP395" s="18">
        <v>95.865433805126003</v>
      </c>
      <c r="AQ395" s="18">
        <f>AP395-AS395</f>
        <v>78.178174424915994</v>
      </c>
      <c r="AR395" s="18">
        <f>AQ395*bess_capex_adj</f>
        <v>78.178174424915994</v>
      </c>
      <c r="AS395" s="18">
        <v>17.687259380210008</v>
      </c>
      <c r="AT395" s="18">
        <f>AR395+AS395</f>
        <v>95.865433805126003</v>
      </c>
      <c r="AU395" s="18">
        <v>6319.6272562256399</v>
      </c>
      <c r="AV395" s="18"/>
      <c r="AW395" s="18">
        <v>1483.22722170155</v>
      </c>
      <c r="AX395" s="18">
        <f>AW395*solar_capex_adj</f>
        <v>1977.6362956020666</v>
      </c>
      <c r="AY395" s="18">
        <v>1440.8350023826199</v>
      </c>
      <c r="AZ395" s="18">
        <f>AY395*wind_capex_adj</f>
        <v>2401.3916706376999</v>
      </c>
      <c r="BA395" s="18">
        <v>1548.77320138095</v>
      </c>
      <c r="BB395" s="18">
        <f>BA395*hdgt_capex_adj</f>
        <v>1935.9665017261875</v>
      </c>
      <c r="BC395" s="18">
        <v>894.83799983797996</v>
      </c>
      <c r="BD395" s="18">
        <f>BC395*aero_capex_adj</f>
        <v>1073.8055998055759</v>
      </c>
      <c r="BE395" s="18">
        <v>951.95383092253303</v>
      </c>
      <c r="BF395" s="18">
        <f>BE395*bess_capex_adj</f>
        <v>951.95383092253303</v>
      </c>
      <c r="BG395" s="1">
        <v>1547941193.24365</v>
      </c>
      <c r="BH395" s="1">
        <v>5150102143.8908596</v>
      </c>
      <c r="BI395" s="1">
        <v>878376447.72425699</v>
      </c>
      <c r="BJ395" s="1">
        <v>1183580215.1412101</v>
      </c>
      <c r="BK395" s="1">
        <f>SUM(BG395:BJ395)/1000000</f>
        <v>8759.9999999999764</v>
      </c>
      <c r="BL395" s="1">
        <v>8.9821264112040105</v>
      </c>
      <c r="BM395" s="3">
        <f>0.815*BJ395/(BK395*1000)</f>
        <v>110.11619581507863</v>
      </c>
      <c r="BN395" s="24">
        <v>1668.7753841209301</v>
      </c>
      <c r="BO395" s="1">
        <v>316</v>
      </c>
      <c r="BP395" s="1">
        <v>3040</v>
      </c>
      <c r="BQ395" s="24">
        <v>4611.9232000000002</v>
      </c>
      <c r="BR395" s="1">
        <v>760</v>
      </c>
      <c r="BS395" s="1">
        <v>190</v>
      </c>
      <c r="BT395" s="1">
        <v>0.54391706679305696</v>
      </c>
    </row>
    <row r="396" spans="1:72" s="1" customFormat="1" x14ac:dyDescent="0.25">
      <c r="A396" s="1">
        <v>426</v>
      </c>
      <c r="B396" s="24">
        <v>618.06495708182604</v>
      </c>
      <c r="C396" s="24">
        <v>1200.8</v>
      </c>
      <c r="D396" s="1">
        <v>1000</v>
      </c>
      <c r="E396" s="1">
        <v>4000</v>
      </c>
      <c r="F396" s="1">
        <v>3</v>
      </c>
      <c r="G396" s="1">
        <v>4</v>
      </c>
      <c r="H396" s="2">
        <f>SUM(BG396:BI396)/(BK396*1000000)</f>
        <v>0.78694097944064234</v>
      </c>
      <c r="I396" s="3">
        <v>100</v>
      </c>
      <c r="J396" s="18">
        <v>76.6017608802875</v>
      </c>
      <c r="K396" s="18">
        <f>(P396*BG396+U396*BH396+AP396*BI396+AN396*BJ396)/(BK396*(1000000))</f>
        <v>73.72809330001887</v>
      </c>
      <c r="L396" s="18">
        <f>(T396*BG396+Y396*BH396+AT396*BI396+AO396*BJ396)/(BK396*(1000000))</f>
        <v>91.607105824868086</v>
      </c>
      <c r="M396" s="18">
        <f>L396/K396</f>
        <v>1.2424993204706223</v>
      </c>
      <c r="N396" s="18">
        <f>J396*M396</f>
        <v>95.177635840610321</v>
      </c>
      <c r="O396" s="3">
        <v>99.999999999999901</v>
      </c>
      <c r="P396" s="18">
        <v>72.883764717084205</v>
      </c>
      <c r="Q396" s="18">
        <f>P396-S396</f>
        <v>67.428810001260601</v>
      </c>
      <c r="R396" s="18">
        <f>Q396*solar_capex_adj</f>
        <v>89.905080001680801</v>
      </c>
      <c r="S396" s="18">
        <v>5.4549547158236038</v>
      </c>
      <c r="T396" s="18">
        <f>R396+S396</f>
        <v>95.360034717504405</v>
      </c>
      <c r="U396" s="18">
        <v>28.677061281191399</v>
      </c>
      <c r="V396" s="18">
        <f>U396-X396</f>
        <v>23.767782385584301</v>
      </c>
      <c r="W396" s="18">
        <f>V396*wind_capex_adj</f>
        <v>39.612970642640505</v>
      </c>
      <c r="X396" s="18">
        <v>4.9092788956070983</v>
      </c>
      <c r="Y396" s="18">
        <f>W396+X396</f>
        <v>44.522249538247607</v>
      </c>
      <c r="Z396" s="18">
        <v>184.18220879952199</v>
      </c>
      <c r="AA396" s="18">
        <f>Z396-AC396-AD396</f>
        <v>114.34168399212302</v>
      </c>
      <c r="AB396" s="18">
        <f>AA396*hdgt_capex_adj</f>
        <v>142.92710499015379</v>
      </c>
      <c r="AC396" s="18">
        <v>25.463905795580985</v>
      </c>
      <c r="AD396" s="18">
        <v>44.376619011817979</v>
      </c>
      <c r="AE396" s="18">
        <f>AD396*fuel_adj</f>
        <v>44.376619011817979</v>
      </c>
      <c r="AF396" s="18">
        <f>AB396+AC396+AE396</f>
        <v>212.76762979755276</v>
      </c>
      <c r="AG396" s="18">
        <v>439.36700783077799</v>
      </c>
      <c r="AH396" s="18">
        <f>AG396-AJ396-AK396</f>
        <v>346.508392355132</v>
      </c>
      <c r="AI396" s="18">
        <f>AH396*aero_capex_adj</f>
        <v>415.81007082615838</v>
      </c>
      <c r="AJ396" s="18">
        <v>41.260609445624993</v>
      </c>
      <c r="AK396" s="18">
        <v>51.598006030020997</v>
      </c>
      <c r="AL396" s="18">
        <f>AK396*fuel_adj</f>
        <v>51.598006030020997</v>
      </c>
      <c r="AM396" s="18">
        <f>AI396+AJ396+AL396</f>
        <v>508.66868630180437</v>
      </c>
      <c r="AN396" s="18">
        <f>IF(F396=0, 0, IF(F396=3, Z396, (Z396*F396*384+AG396*G396*32)/(F396*384+G396*32)))</f>
        <v>184.18220879952199</v>
      </c>
      <c r="AO396" s="18">
        <f>IF(F396=0, 0, IF(F396=3, AF396, (AF396*F396*384+AM396*G396*32)/(F396*384+G396*32)))</f>
        <v>212.76762979755276</v>
      </c>
      <c r="AP396" s="18">
        <v>107.94951132132501</v>
      </c>
      <c r="AQ396" s="18">
        <f>AP396-AS396</f>
        <v>88.295272148052007</v>
      </c>
      <c r="AR396" s="18">
        <f>AQ396*bess_capex_adj</f>
        <v>88.295272148052007</v>
      </c>
      <c r="AS396" s="18">
        <v>19.654239173272998</v>
      </c>
      <c r="AT396" s="18">
        <f>AR396+AS396</f>
        <v>107.94951132132501</v>
      </c>
      <c r="AU396" s="18">
        <v>5787.5898369139404</v>
      </c>
      <c r="AV396" s="18"/>
      <c r="AW396" s="18">
        <v>742.20761836115503</v>
      </c>
      <c r="AX396" s="18">
        <f>AW396*solar_capex_adj</f>
        <v>989.61015781487333</v>
      </c>
      <c r="AY396" s="18">
        <v>1441.9890626643</v>
      </c>
      <c r="AZ396" s="18">
        <f>AY396*wind_capex_adj</f>
        <v>2403.3151044405004</v>
      </c>
      <c r="BA396" s="18">
        <v>2325.02057478386</v>
      </c>
      <c r="BB396" s="18">
        <f>BA396*hdgt_capex_adj</f>
        <v>2906.2757184798247</v>
      </c>
      <c r="BC396" s="18">
        <v>325.65626724377103</v>
      </c>
      <c r="BD396" s="18">
        <f>BC396*aero_capex_adj</f>
        <v>390.78752069252522</v>
      </c>
      <c r="BE396" s="18">
        <v>952.71631386085505</v>
      </c>
      <c r="BF396" s="18">
        <f>BE396*bess_capex_adj</f>
        <v>952.71631386085505</v>
      </c>
      <c r="BG396" s="1">
        <v>963860414.55521798</v>
      </c>
      <c r="BH396" s="1">
        <v>5150107206.3344402</v>
      </c>
      <c r="BI396" s="1">
        <v>779635359.01036203</v>
      </c>
      <c r="BJ396" s="1">
        <v>1866397020.0999701</v>
      </c>
      <c r="BK396" s="1">
        <f>SUM(BG396:BJ396)/1000000</f>
        <v>8759.9999999999909</v>
      </c>
      <c r="BL396" s="1">
        <v>2.56718373387017</v>
      </c>
      <c r="BM396" s="3">
        <f>0.815*BJ396/(BK396*1000)</f>
        <v>173.64310175587639</v>
      </c>
      <c r="BN396" s="24">
        <v>834.38769206046595</v>
      </c>
      <c r="BO396" s="1">
        <v>316</v>
      </c>
      <c r="BP396" s="1">
        <v>3040</v>
      </c>
      <c r="BQ396" s="24">
        <v>4611.9232000000002</v>
      </c>
      <c r="BR396" s="1">
        <v>760</v>
      </c>
      <c r="BS396" s="1">
        <v>190</v>
      </c>
      <c r="BT396" s="1">
        <v>0.48306746120980798</v>
      </c>
    </row>
    <row r="397" spans="1:72" s="1" customFormat="1" hidden="1" x14ac:dyDescent="0.25">
      <c r="A397" s="1">
        <v>641</v>
      </c>
      <c r="B397" s="25">
        <v>3296.3464377697401</v>
      </c>
      <c r="C397" s="25">
        <v>600.4</v>
      </c>
      <c r="D397" s="8">
        <v>2000</v>
      </c>
      <c r="E397" s="8">
        <v>8000</v>
      </c>
      <c r="F397" s="8">
        <v>0</v>
      </c>
      <c r="G397" s="8">
        <v>0</v>
      </c>
      <c r="H397" s="9">
        <f>SUM(BG397:BI397)/(BK397*1000000)</f>
        <v>1</v>
      </c>
      <c r="I397" s="10">
        <v>83.664383561643803</v>
      </c>
      <c r="J397" s="19">
        <v>76.022005192970298</v>
      </c>
      <c r="K397" s="18">
        <f>(P397*BG397+U397*BH397+AP397*BI397+AN397*BJ397)/(BK397*(1000000))</f>
        <v>76.069749631728229</v>
      </c>
      <c r="L397" s="18">
        <f>(T397*BG397+Y397*BH397+AT397*BI397+AO397*BJ397)/(BK397*(1000000))</f>
        <v>95.271569549535855</v>
      </c>
      <c r="M397" s="18">
        <f>L397/K397</f>
        <v>1.2524238611375509</v>
      </c>
      <c r="N397" s="18">
        <f>J397*M397</f>
        <v>95.211773275198809</v>
      </c>
      <c r="O397" s="10">
        <v>91.107523239526998</v>
      </c>
      <c r="P397" s="19">
        <v>122.907306477639</v>
      </c>
      <c r="Q397" s="19">
        <f>P397-S397</f>
        <v>113.701510748825</v>
      </c>
      <c r="R397" s="18">
        <f>Q397*solar_capex_adj</f>
        <v>151.60201433176667</v>
      </c>
      <c r="S397" s="19">
        <v>9.205795728813996</v>
      </c>
      <c r="T397" s="18">
        <f>R397+S397</f>
        <v>160.80781006058066</v>
      </c>
      <c r="U397" s="19">
        <v>28.001345278500899</v>
      </c>
      <c r="V397" s="19">
        <f>U397-X397</f>
        <v>23.204545846068001</v>
      </c>
      <c r="W397" s="18">
        <f>V397*wind_capex_adj</f>
        <v>38.674243076780002</v>
      </c>
      <c r="X397" s="19">
        <v>4.7967994324328984</v>
      </c>
      <c r="Y397" s="18">
        <f>W397+X397</f>
        <v>43.4710425092129</v>
      </c>
      <c r="Z397" s="19">
        <v>0</v>
      </c>
      <c r="AA397" s="19">
        <f>Z397-AC397-AD397</f>
        <v>0</v>
      </c>
      <c r="AB397" s="18">
        <f>AA397*hdgt_capex_adj</f>
        <v>0</v>
      </c>
      <c r="AC397" s="19">
        <v>0</v>
      </c>
      <c r="AD397" s="19">
        <v>0</v>
      </c>
      <c r="AE397" s="18">
        <f>AD397*fuel_adj</f>
        <v>0</v>
      </c>
      <c r="AF397" s="18">
        <f>AB397+AC397+AE397</f>
        <v>0</v>
      </c>
      <c r="AG397" s="19">
        <v>0</v>
      </c>
      <c r="AH397" s="19">
        <f>AG397-AJ397-AK397</f>
        <v>0</v>
      </c>
      <c r="AI397" s="18">
        <f>AH397*aero_capex_adj</f>
        <v>0</v>
      </c>
      <c r="AJ397" s="19">
        <v>0</v>
      </c>
      <c r="AK397" s="19">
        <v>0</v>
      </c>
      <c r="AL397" s="18">
        <f>AK397*fuel_adj</f>
        <v>0</v>
      </c>
      <c r="AM397" s="18">
        <f>AI397+AJ397+AL397</f>
        <v>0</v>
      </c>
      <c r="AN397" s="18">
        <f>IF(F397=0, 0, IF(F397=3, Z397, (Z397*F397*384+AG397*G397*32)/(F397*384+G397*32)))</f>
        <v>0</v>
      </c>
      <c r="AO397" s="18">
        <f>IF(F397=0, 0, IF(F397=3, AF397, (AF397*F397*384+AM397*G397*32)/(F397*384+G397*32)))</f>
        <v>0</v>
      </c>
      <c r="AP397" s="19">
        <v>70.887354846584898</v>
      </c>
      <c r="AQ397" s="19">
        <f>AP397-AS397</f>
        <v>57.756896282381703</v>
      </c>
      <c r="AR397" s="18">
        <f>AQ397*bess_capex_adj</f>
        <v>57.756896282381703</v>
      </c>
      <c r="AS397" s="19">
        <v>13.130458564203195</v>
      </c>
      <c r="AT397" s="18">
        <f>AR397+AS397</f>
        <v>70.887354846584898</v>
      </c>
      <c r="AU397" s="19">
        <v>6580.9619670997399</v>
      </c>
      <c r="AV397" s="19"/>
      <c r="AW397" s="19">
        <v>3955.25685103162</v>
      </c>
      <c r="AX397" s="18">
        <f>AW397*solar_capex_adj</f>
        <v>5273.6758013754934</v>
      </c>
      <c r="AY397" s="19">
        <v>720.41463425976997</v>
      </c>
      <c r="AZ397" s="18">
        <f>AY397*wind_capex_adj</f>
        <v>1200.6910570996167</v>
      </c>
      <c r="BA397" s="19">
        <v>0</v>
      </c>
      <c r="BB397" s="18">
        <f>BA397*hdgt_capex_adj</f>
        <v>0</v>
      </c>
      <c r="BC397" s="19">
        <v>0</v>
      </c>
      <c r="BD397" s="18">
        <f>BC397*aero_capex_adj</f>
        <v>0</v>
      </c>
      <c r="BE397" s="19">
        <v>1905.29048180834</v>
      </c>
      <c r="BF397" s="18">
        <f>BE397*bess_capex_adj</f>
        <v>1905.29048180834</v>
      </c>
      <c r="BG397" s="8">
        <v>2967788189.6330099</v>
      </c>
      <c r="BH397" s="8">
        <v>2635437705.2806101</v>
      </c>
      <c r="BI397" s="8">
        <v>2377793140.8689399</v>
      </c>
      <c r="BJ397" s="8">
        <v>0</v>
      </c>
      <c r="BK397" s="8">
        <f>SUM(BG397:BJ397)/1000000</f>
        <v>7981.0190357825604</v>
      </c>
      <c r="BL397" s="8">
        <v>25.177583691470801</v>
      </c>
      <c r="BM397" s="10">
        <f>0.815*BJ397/(BK397*1000)</f>
        <v>0</v>
      </c>
      <c r="BN397" s="25">
        <v>4450.0676909891499</v>
      </c>
      <c r="BO397" s="8">
        <v>158</v>
      </c>
      <c r="BP397" s="8">
        <v>6080</v>
      </c>
      <c r="BQ397" s="25">
        <v>9223.8464000000004</v>
      </c>
      <c r="BR397" s="8">
        <v>1520</v>
      </c>
      <c r="BS397" s="8">
        <v>380</v>
      </c>
      <c r="BT397" s="8">
        <v>0.73421928652753299</v>
      </c>
    </row>
    <row r="398" spans="1:72" s="1" customFormat="1" hidden="1" x14ac:dyDescent="0.25">
      <c r="A398" s="1">
        <v>559</v>
      </c>
      <c r="B398" s="25">
        <v>3090.3247854091301</v>
      </c>
      <c r="C398" s="25">
        <v>1003.19999999999</v>
      </c>
      <c r="D398" s="8">
        <v>2000</v>
      </c>
      <c r="E398" s="8">
        <v>8000</v>
      </c>
      <c r="F398" s="8">
        <v>0</v>
      </c>
      <c r="G398" s="8">
        <v>0</v>
      </c>
      <c r="H398" s="9">
        <f>SUM(BG398:BI398)/(BK398*1000000)</f>
        <v>0.99999999999999989</v>
      </c>
      <c r="I398" s="10">
        <v>91.929223744292202</v>
      </c>
      <c r="J398" s="19">
        <v>74.720888298698497</v>
      </c>
      <c r="K398" s="18">
        <f>(P398*BG398+U398*BH398+AP398*BI398+AN398*BJ398)/(BK398*(1000000))</f>
        <v>74.895689177827137</v>
      </c>
      <c r="L398" s="18">
        <f>(T398*BG398+Y398*BH398+AT398*BI398+AO398*BJ398)/(BK398*(1000000))</f>
        <v>95.469041679060496</v>
      </c>
      <c r="M398" s="18">
        <f>L398/K398</f>
        <v>1.2746934132935932</v>
      </c>
      <c r="N398" s="18">
        <f>J398*M398</f>
        <v>95.2462241497973</v>
      </c>
      <c r="O398" s="10">
        <v>96.268871408529293</v>
      </c>
      <c r="P398" s="19">
        <v>143.137570928645</v>
      </c>
      <c r="Q398" s="19">
        <f>P398-S398</f>
        <v>132.413457824869</v>
      </c>
      <c r="R398" s="18">
        <f>Q398*solar_capex_adj</f>
        <v>176.55127709982531</v>
      </c>
      <c r="S398" s="19">
        <v>10.724113103776006</v>
      </c>
      <c r="T398" s="18">
        <f>R398+S398</f>
        <v>187.27539020360132</v>
      </c>
      <c r="U398" s="19">
        <v>27.998288495977199</v>
      </c>
      <c r="V398" s="19">
        <f>U398-X398</f>
        <v>23.200784756149901</v>
      </c>
      <c r="W398" s="18">
        <f>V398*wind_capex_adj</f>
        <v>38.667974593583168</v>
      </c>
      <c r="X398" s="19">
        <v>4.7975037398272988</v>
      </c>
      <c r="Y398" s="18">
        <f>W398+X398</f>
        <v>43.465478333410466</v>
      </c>
      <c r="Z398" s="19">
        <v>0</v>
      </c>
      <c r="AA398" s="19">
        <f>Z398-AC398-AD398</f>
        <v>0</v>
      </c>
      <c r="AB398" s="18">
        <f>AA398*hdgt_capex_adj</f>
        <v>0</v>
      </c>
      <c r="AC398" s="19">
        <v>0</v>
      </c>
      <c r="AD398" s="19">
        <v>0</v>
      </c>
      <c r="AE398" s="18">
        <f>AD398*fuel_adj</f>
        <v>0</v>
      </c>
      <c r="AF398" s="18">
        <f>AB398+AC398+AE398</f>
        <v>0</v>
      </c>
      <c r="AG398" s="19">
        <v>0</v>
      </c>
      <c r="AH398" s="19">
        <f>AG398-AJ398-AK398</f>
        <v>0</v>
      </c>
      <c r="AI398" s="18">
        <f>AH398*aero_capex_adj</f>
        <v>0</v>
      </c>
      <c r="AJ398" s="19">
        <v>0</v>
      </c>
      <c r="AK398" s="19">
        <v>0</v>
      </c>
      <c r="AL398" s="18">
        <f>AK398*fuel_adj</f>
        <v>0</v>
      </c>
      <c r="AM398" s="18">
        <f>AI398+AJ398+AL398</f>
        <v>0</v>
      </c>
      <c r="AN398" s="18">
        <f>IF(F398=0, 0, IF(F398=3, Z398, (Z398*F398*384+AG398*G398*32)/(F398*384+G398*32)))</f>
        <v>0</v>
      </c>
      <c r="AO398" s="18">
        <f>IF(F398=0, 0, IF(F398=3, AF398, (AF398*F398*384+AM398*G398*32)/(F398*384+G398*32)))</f>
        <v>0</v>
      </c>
      <c r="AP398" s="19">
        <v>101.402598761055</v>
      </c>
      <c r="AQ398" s="19">
        <f>AP398-AS398</f>
        <v>82.586454431906404</v>
      </c>
      <c r="AR398" s="18">
        <f>AQ398*bess_capex_adj</f>
        <v>82.586454431906404</v>
      </c>
      <c r="AS398" s="19">
        <v>18.816144329148599</v>
      </c>
      <c r="AT398" s="18">
        <f>AR398+AS398</f>
        <v>101.402598761055</v>
      </c>
      <c r="AU398" s="19">
        <v>6814.9689885408598</v>
      </c>
      <c r="AV398" s="19"/>
      <c r="AW398" s="19">
        <v>3706.9080008927999</v>
      </c>
      <c r="AX398" s="18">
        <f>AW398*solar_capex_adj</f>
        <v>4942.5440011903993</v>
      </c>
      <c r="AY398" s="19">
        <v>1203.3589880434899</v>
      </c>
      <c r="AZ398" s="18">
        <f>AY398*wind_capex_adj</f>
        <v>2005.5983134058167</v>
      </c>
      <c r="BA398" s="19">
        <v>0</v>
      </c>
      <c r="BB398" s="18">
        <f>BA398*hdgt_capex_adj</f>
        <v>0</v>
      </c>
      <c r="BC398" s="19">
        <v>0</v>
      </c>
      <c r="BD398" s="18">
        <f>BC398*aero_capex_adj</f>
        <v>0</v>
      </c>
      <c r="BE398" s="19">
        <v>1904.7019996045699</v>
      </c>
      <c r="BF398" s="18">
        <f>BE398*bess_capex_adj</f>
        <v>1904.7019996045699</v>
      </c>
      <c r="BG398" s="8">
        <v>2387904066.7891598</v>
      </c>
      <c r="BH398" s="8">
        <v>4402955851.7805901</v>
      </c>
      <c r="BI398" s="8">
        <v>1642293216.8174</v>
      </c>
      <c r="BJ398" s="8">
        <v>0</v>
      </c>
      <c r="BK398" s="8">
        <f>SUM(BG398:BJ398)/1000000</f>
        <v>8433.1531353871505</v>
      </c>
      <c r="BL398" s="8">
        <v>29.720239187238199</v>
      </c>
      <c r="BM398" s="10">
        <f>0.815*BJ398/(BK398*1000)</f>
        <v>0</v>
      </c>
      <c r="BN398" s="25">
        <v>4171.93846030233</v>
      </c>
      <c r="BO398" s="8">
        <v>264</v>
      </c>
      <c r="BP398" s="8">
        <v>6080</v>
      </c>
      <c r="BQ398" s="25">
        <v>9223.8464000000004</v>
      </c>
      <c r="BR398" s="8">
        <v>1520</v>
      </c>
      <c r="BS398" s="8">
        <v>380</v>
      </c>
      <c r="BT398" s="8">
        <v>0.508319296846933</v>
      </c>
    </row>
    <row r="399" spans="1:72" s="1" customFormat="1" x14ac:dyDescent="0.25">
      <c r="A399" s="1">
        <v>344</v>
      </c>
      <c r="B399" s="24">
        <v>1442.15156652426</v>
      </c>
      <c r="C399" s="24">
        <v>801.8</v>
      </c>
      <c r="D399" s="1">
        <v>1000</v>
      </c>
      <c r="E399" s="1">
        <v>4000</v>
      </c>
      <c r="F399" s="1">
        <v>2</v>
      </c>
      <c r="G399" s="1">
        <v>11</v>
      </c>
      <c r="H399" s="2">
        <f>SUM(BG399:BI399)/(BK399*1000000)</f>
        <v>0.76193276603334192</v>
      </c>
      <c r="I399" s="3">
        <v>100</v>
      </c>
      <c r="J399" s="18">
        <v>78.715293219397594</v>
      </c>
      <c r="K399" s="18">
        <f>(P399*BG399+U399*BH399+AP399*BI399+AN399*BJ399)/(BK399*(1000000))</f>
        <v>113.8386996707938</v>
      </c>
      <c r="L399" s="18">
        <f>(T399*BG399+Y399*BH399+AT399*BI399+AO399*BJ399)/(BK399*(1000000))</f>
        <v>137.75011415651048</v>
      </c>
      <c r="M399" s="18">
        <f>L399/K399</f>
        <v>1.2100464477797557</v>
      </c>
      <c r="N399" s="18">
        <f>J399*M399</f>
        <v>95.249160946073943</v>
      </c>
      <c r="O399" s="3">
        <v>100</v>
      </c>
      <c r="P399" s="18">
        <v>86.2172353024838</v>
      </c>
      <c r="Q399" s="18">
        <f>P399-S399</f>
        <v>79.761517086480296</v>
      </c>
      <c r="R399" s="18">
        <f>Q399*solar_capex_adj</f>
        <v>106.34868944864039</v>
      </c>
      <c r="S399" s="18">
        <v>6.455718216003504</v>
      </c>
      <c r="T399" s="18">
        <f>R399+S399</f>
        <v>112.80440766464389</v>
      </c>
      <c r="U399" s="18">
        <v>28.008944102365099</v>
      </c>
      <c r="V399" s="18">
        <f>U399-X399</f>
        <v>23.212160625237999</v>
      </c>
      <c r="W399" s="18">
        <f>V399*wind_capex_adj</f>
        <v>38.686934375396667</v>
      </c>
      <c r="X399" s="18">
        <v>4.7967834771271001</v>
      </c>
      <c r="Y399" s="18">
        <f>W399+X399</f>
        <v>43.483717852523768</v>
      </c>
      <c r="Z399" s="18">
        <v>124.472014741306</v>
      </c>
      <c r="AA399" s="18">
        <f>Z399-AC399-AD399</f>
        <v>67.667570243251106</v>
      </c>
      <c r="AB399" s="18">
        <f>AA399*hdgt_capex_adj</f>
        <v>84.58446280406389</v>
      </c>
      <c r="AC399" s="18">
        <v>18.756835800910991</v>
      </c>
      <c r="AD399" s="18">
        <v>38.0476086971439</v>
      </c>
      <c r="AE399" s="18">
        <f>AD399*fuel_adj</f>
        <v>38.0476086971439</v>
      </c>
      <c r="AF399" s="18">
        <f>AB399+AC399+AE399</f>
        <v>141.38890730211878</v>
      </c>
      <c r="AG399" s="18">
        <v>718.36788250237305</v>
      </c>
      <c r="AH399" s="18">
        <f>AG399-AJ399-AK399</f>
        <v>614.99287089102791</v>
      </c>
      <c r="AI399" s="18">
        <f>AH399*aero_capex_adj</f>
        <v>737.99144506923346</v>
      </c>
      <c r="AJ399" s="18">
        <v>60.028627917527047</v>
      </c>
      <c r="AK399" s="18">
        <v>43.346383693818098</v>
      </c>
      <c r="AL399" s="18">
        <f>AK399*fuel_adj</f>
        <v>43.346383693818098</v>
      </c>
      <c r="AM399" s="18">
        <f>AI399+AJ399+AL399</f>
        <v>841.36645668057861</v>
      </c>
      <c r="AN399" s="18">
        <f>IF(F399=0, 0, IF(F399=3, Z399, (Z399*F399*384+AG399*G399*32)/(F399*384+G399*32)))</f>
        <v>311.12500175192713</v>
      </c>
      <c r="AO399" s="18">
        <f>IF(F399=0, 0, IF(F399=3, AF399, (AF399*F399*384+AM399*G399*32)/(F399*384+G399*32)))</f>
        <v>361.38185139249185</v>
      </c>
      <c r="AP399" s="18">
        <v>68.690075407668402</v>
      </c>
      <c r="AQ399" s="18">
        <f>AP399-AS399</f>
        <v>56.239661716388497</v>
      </c>
      <c r="AR399" s="18">
        <f>AQ399*bess_capex_adj</f>
        <v>56.239661716388497</v>
      </c>
      <c r="AS399" s="18">
        <v>12.450413691279905</v>
      </c>
      <c r="AT399" s="18">
        <f>AR399+AS399</f>
        <v>68.690075407668402</v>
      </c>
      <c r="AU399" s="18">
        <v>6090.0672042166898</v>
      </c>
      <c r="AV399" s="18"/>
      <c r="AW399" s="18">
        <v>1730.99848443465</v>
      </c>
      <c r="AX399" s="18">
        <f>AW399*solar_capex_adj</f>
        <v>2307.9979792462</v>
      </c>
      <c r="AY399" s="18">
        <v>962.39162168281905</v>
      </c>
      <c r="AZ399" s="18">
        <f>AY399*wind_capex_adj</f>
        <v>1603.9860361380317</v>
      </c>
      <c r="BA399" s="18">
        <v>1549.2804330013801</v>
      </c>
      <c r="BB399" s="18">
        <f>BA399*hdgt_capex_adj</f>
        <v>1936.6005412517252</v>
      </c>
      <c r="BC399" s="18">
        <v>895.13106413446906</v>
      </c>
      <c r="BD399" s="18">
        <f>BC399*aero_capex_adj</f>
        <v>1074.1572769613629</v>
      </c>
      <c r="BE399" s="18">
        <v>952.26560096336698</v>
      </c>
      <c r="BF399" s="18">
        <f>BE399*bess_capex_adj</f>
        <v>952.26560096336698</v>
      </c>
      <c r="BG399" s="1">
        <v>1887815133.7221501</v>
      </c>
      <c r="BH399" s="1">
        <v>3519484355.2087998</v>
      </c>
      <c r="BI399" s="1">
        <v>1267231541.5211101</v>
      </c>
      <c r="BJ399" s="1">
        <v>2085468969.54792</v>
      </c>
      <c r="BK399" s="1">
        <f>SUM(BG399:BJ399)/1000000</f>
        <v>8759.9999999999818</v>
      </c>
      <c r="BL399" s="1">
        <v>4.2742519755592898</v>
      </c>
      <c r="BM399" s="3">
        <f>0.815*BJ399/(BK399*1000)</f>
        <v>194.02479568282629</v>
      </c>
      <c r="BN399" s="24">
        <v>1946.90461480775</v>
      </c>
      <c r="BO399" s="1">
        <v>211</v>
      </c>
      <c r="BP399" s="1">
        <v>3040</v>
      </c>
      <c r="BQ399" s="24">
        <v>4611.9232000000002</v>
      </c>
      <c r="BR399" s="1">
        <v>760</v>
      </c>
      <c r="BS399" s="1">
        <v>190</v>
      </c>
      <c r="BT399" s="1">
        <v>0.78213957690654901</v>
      </c>
    </row>
    <row r="400" spans="1:72" s="1" customFormat="1" x14ac:dyDescent="0.25">
      <c r="A400" s="1">
        <v>306</v>
      </c>
      <c r="B400" s="24">
        <v>1030.10826180304</v>
      </c>
      <c r="C400" s="24">
        <v>1402.2</v>
      </c>
      <c r="D400" s="1">
        <v>1000</v>
      </c>
      <c r="E400" s="1">
        <v>4000</v>
      </c>
      <c r="F400" s="1">
        <v>2</v>
      </c>
      <c r="G400" s="1">
        <v>11</v>
      </c>
      <c r="H400" s="2">
        <f>SUM(BG400:BI400)/(BK400*1000000)</f>
        <v>0.87808392361143472</v>
      </c>
      <c r="I400" s="3">
        <v>100</v>
      </c>
      <c r="J400" s="18">
        <v>76.425831030106593</v>
      </c>
      <c r="K400" s="18">
        <f>(P400*BG400+U400*BH400+AP400*BI400+AN400*BJ400)/(BK400*(1000000))</f>
        <v>103.40310833777124</v>
      </c>
      <c r="L400" s="18">
        <f>(T400*BG400+Y400*BH400+AT400*BI400+AO400*BJ400)/(BK400*(1000000))</f>
        <v>128.87445948657526</v>
      </c>
      <c r="M400" s="18">
        <f>L400/K400</f>
        <v>1.2463306138302983</v>
      </c>
      <c r="N400" s="18">
        <f>J400*M400</f>
        <v>95.251852900243406</v>
      </c>
      <c r="O400" s="3">
        <v>100</v>
      </c>
      <c r="P400" s="18">
        <v>86.551830966323095</v>
      </c>
      <c r="Q400" s="18">
        <f>P400-S400</f>
        <v>80.069140882851201</v>
      </c>
      <c r="R400" s="18">
        <f>Q400*solar_capex_adj</f>
        <v>106.75885451046827</v>
      </c>
      <c r="S400" s="18">
        <v>6.4826900834718941</v>
      </c>
      <c r="T400" s="18">
        <f>R400+S400</f>
        <v>113.24154459394016</v>
      </c>
      <c r="U400" s="18">
        <v>31.079920179397998</v>
      </c>
      <c r="V400" s="18">
        <f>U400-X400</f>
        <v>25.755793160286601</v>
      </c>
      <c r="W400" s="18">
        <f>V400*wind_capex_adj</f>
        <v>42.926321933811003</v>
      </c>
      <c r="X400" s="18">
        <v>5.3241270191113976</v>
      </c>
      <c r="Y400" s="18">
        <f>W400+X400</f>
        <v>48.250448952922397</v>
      </c>
      <c r="Z400" s="18">
        <v>204.901044056454</v>
      </c>
      <c r="AA400" s="18">
        <f>Z400-AC400-AD400</f>
        <v>134.522498567459</v>
      </c>
      <c r="AB400" s="18">
        <f>AA400*hdgt_capex_adj</f>
        <v>168.15312320932375</v>
      </c>
      <c r="AC400" s="18">
        <v>26.870799757149996</v>
      </c>
      <c r="AD400" s="18">
        <v>43.507745731845006</v>
      </c>
      <c r="AE400" s="18">
        <f>AD400*fuel_adj</f>
        <v>43.507745731845006</v>
      </c>
      <c r="AF400" s="18">
        <f>AB400+AC400+AE400</f>
        <v>238.53166869831875</v>
      </c>
      <c r="AG400" s="18">
        <v>1146.0174326538399</v>
      </c>
      <c r="AH400" s="18">
        <f>AG400-AJ400-AK400</f>
        <v>1005.24011494813</v>
      </c>
      <c r="AI400" s="18">
        <f>AH400*aero_capex_adj</f>
        <v>1206.2881379377559</v>
      </c>
      <c r="AJ400" s="18">
        <v>91.952771948009968</v>
      </c>
      <c r="AK400" s="18">
        <v>48.82454575769998</v>
      </c>
      <c r="AL400" s="18">
        <f>AK400*fuel_adj</f>
        <v>48.82454575769998</v>
      </c>
      <c r="AM400" s="18">
        <f>AI400+AJ400+AL400</f>
        <v>1347.0654556434658</v>
      </c>
      <c r="AN400" s="18">
        <f>IF(F400=0, 0, IF(F400=3, Z400, (Z400*F400*384+AG400*G400*32)/(F400*384+G400*32)))</f>
        <v>500.68048047277534</v>
      </c>
      <c r="AO400" s="18">
        <f>IF(F400=0, 0, IF(F400=3, AF400, (AF400*F400*384+AM400*G400*32)/(F400*384+G400*32)))</f>
        <v>586.92800173822206</v>
      </c>
      <c r="AP400" s="18">
        <v>102.621333104808</v>
      </c>
      <c r="AQ400" s="18">
        <f>AP400-AS400</f>
        <v>83.504816653627401</v>
      </c>
      <c r="AR400" s="18">
        <f>AQ400*bess_capex_adj</f>
        <v>83.504816653627401</v>
      </c>
      <c r="AS400" s="18">
        <v>19.116516451180601</v>
      </c>
      <c r="AT400" s="18">
        <f>AR400+AS400</f>
        <v>102.621333104808</v>
      </c>
      <c r="AU400" s="18">
        <v>6314.1294307632897</v>
      </c>
      <c r="AV400" s="18"/>
      <c r="AW400" s="18">
        <v>1236.03201769369</v>
      </c>
      <c r="AX400" s="18">
        <f>AW400*solar_capex_adj</f>
        <v>1648.0426902582533</v>
      </c>
      <c r="AY400" s="18">
        <v>1682.5067417442699</v>
      </c>
      <c r="AZ400" s="18">
        <f>AY400*wind_capex_adj</f>
        <v>2804.1779029071167</v>
      </c>
      <c r="BA400" s="18">
        <v>1548.78489583547</v>
      </c>
      <c r="BB400" s="18">
        <f>BA400*hdgt_capex_adj</f>
        <v>1935.9811197943375</v>
      </c>
      <c r="BC400" s="18">
        <v>894.84475656794405</v>
      </c>
      <c r="BD400" s="18">
        <f>BC400*aero_capex_adj</f>
        <v>1073.8137078815328</v>
      </c>
      <c r="BE400" s="18">
        <v>951.96101892189699</v>
      </c>
      <c r="BF400" s="18">
        <f>BE400*bess_capex_adj</f>
        <v>951.96101892189699</v>
      </c>
      <c r="BG400" s="1">
        <v>1341444857.0442901</v>
      </c>
      <c r="BH400" s="1">
        <v>5545269686.9826899</v>
      </c>
      <c r="BI400" s="1">
        <v>805300626.80917501</v>
      </c>
      <c r="BJ400" s="1">
        <v>1067984829.16383</v>
      </c>
      <c r="BK400" s="1">
        <f>SUM(BG400:BJ400)/1000000</f>
        <v>8759.9999999999854</v>
      </c>
      <c r="BL400" s="1">
        <v>11.409811102927</v>
      </c>
      <c r="BM400" s="3">
        <f>0.815*BJ400/(BK400*1000)</f>
        <v>99.361602256680698</v>
      </c>
      <c r="BN400" s="24">
        <v>1390.6461534341099</v>
      </c>
      <c r="BO400" s="1">
        <v>369</v>
      </c>
      <c r="BP400" s="1">
        <v>3040</v>
      </c>
      <c r="BQ400" s="24">
        <v>4611.9232000000002</v>
      </c>
      <c r="BR400" s="1">
        <v>760</v>
      </c>
      <c r="BS400" s="1">
        <v>190</v>
      </c>
      <c r="BT400" s="1">
        <v>0.49888456647194301</v>
      </c>
    </row>
    <row r="401" spans="1:72" s="1" customFormat="1" x14ac:dyDescent="0.25">
      <c r="A401" s="1">
        <v>376</v>
      </c>
      <c r="B401" s="24">
        <v>1236.12991416365</v>
      </c>
      <c r="C401" s="24">
        <v>402.79999999999899</v>
      </c>
      <c r="D401" s="1">
        <v>1000</v>
      </c>
      <c r="E401" s="1">
        <v>4000</v>
      </c>
      <c r="F401" s="1">
        <v>2</v>
      </c>
      <c r="G401" s="1">
        <v>11</v>
      </c>
      <c r="H401" s="2">
        <f>SUM(BG401:BI401)/(BK401*1000000)</f>
        <v>0.53267821190496978</v>
      </c>
      <c r="I401" s="3">
        <v>100</v>
      </c>
      <c r="J401" s="18">
        <v>81.078839771723494</v>
      </c>
      <c r="K401" s="18">
        <f>(P401*BG401+U401*BH401+AP401*BI401+AN401*BJ401)/(BK401*(1000000))</f>
        <v>154.7258524240535</v>
      </c>
      <c r="L401" s="18">
        <f>(T401*BG401+Y401*BH401+AT401*BI401+AO401*BJ401)/(BK401*(1000000))</f>
        <v>181.82904269197917</v>
      </c>
      <c r="M401" s="18">
        <f>L401/K401</f>
        <v>1.1751691126163235</v>
      </c>
      <c r="N401" s="18">
        <f>J401*M401</f>
        <v>95.281348186497382</v>
      </c>
      <c r="O401" s="3">
        <v>100</v>
      </c>
      <c r="P401" s="18">
        <v>86.130258049226796</v>
      </c>
      <c r="Q401" s="18">
        <f>P401-S401</f>
        <v>79.688317046655001</v>
      </c>
      <c r="R401" s="18">
        <f>Q401*solar_capex_adj</f>
        <v>106.25108939553999</v>
      </c>
      <c r="S401" s="18">
        <v>6.4419410025717951</v>
      </c>
      <c r="T401" s="18">
        <f>R401+S401</f>
        <v>112.69303039811179</v>
      </c>
      <c r="U401" s="18">
        <v>28.037239151009999</v>
      </c>
      <c r="V401" s="18">
        <f>U401-X401</f>
        <v>23.240455673882899</v>
      </c>
      <c r="W401" s="18">
        <f>V401*wind_capex_adj</f>
        <v>38.734092789804834</v>
      </c>
      <c r="X401" s="18">
        <v>4.7967834771271001</v>
      </c>
      <c r="Y401" s="18">
        <f>W401+X401</f>
        <v>43.530876266931934</v>
      </c>
      <c r="Z401" s="18">
        <v>85.289199034725698</v>
      </c>
      <c r="AA401" s="18">
        <f>Z401-AC401-AD401</f>
        <v>34.201188493143505</v>
      </c>
      <c r="AB401" s="18">
        <f>AA401*hdgt_capex_adj</f>
        <v>42.751485616429378</v>
      </c>
      <c r="AC401" s="18">
        <v>15.185791292607092</v>
      </c>
      <c r="AD401" s="18">
        <v>35.902219248975101</v>
      </c>
      <c r="AE401" s="18">
        <f>AD401*fuel_adj</f>
        <v>35.902219248975101</v>
      </c>
      <c r="AF401" s="18">
        <f>AB401+AC401+AE401</f>
        <v>93.839496158011571</v>
      </c>
      <c r="AG401" s="18">
        <v>650.881732960759</v>
      </c>
      <c r="AH401" s="18">
        <f>AG401-AJ401-AK401</f>
        <v>553.83659586652993</v>
      </c>
      <c r="AI401" s="18">
        <f>AH401*aero_capex_adj</f>
        <v>664.6039150398359</v>
      </c>
      <c r="AJ401" s="18">
        <v>54.876591180409036</v>
      </c>
      <c r="AK401" s="18">
        <v>42.168545913820026</v>
      </c>
      <c r="AL401" s="18">
        <f>AK401*fuel_adj</f>
        <v>42.168545913820026</v>
      </c>
      <c r="AM401" s="18">
        <f>AI401+AJ401+AL401</f>
        <v>761.64905213406496</v>
      </c>
      <c r="AN401" s="18">
        <f>IF(F401=0, 0, IF(F401=3, Z401, (Z401*F401*384+AG401*G401*32)/(F401*384+G401*32)))</f>
        <v>263.04685255433623</v>
      </c>
      <c r="AO401" s="18">
        <f>IF(F401=0, 0, IF(F401=3, AF401, (AF401*F401*384+AM401*G401*32)/(F401*384+G401*32)))</f>
        <v>303.7224994647712</v>
      </c>
      <c r="AP401" s="18">
        <v>69.749606553331205</v>
      </c>
      <c r="AQ401" s="18">
        <f>AP401-AS401</f>
        <v>57.185175799401001</v>
      </c>
      <c r="AR401" s="18">
        <f>AQ401*bess_capex_adj</f>
        <v>57.185175799401001</v>
      </c>
      <c r="AS401" s="18">
        <v>12.564430753930203</v>
      </c>
      <c r="AT401" s="18">
        <f>AR401+AS401</f>
        <v>69.749606553331205</v>
      </c>
      <c r="AU401" s="18">
        <v>5370.4048647539003</v>
      </c>
      <c r="AV401" s="18"/>
      <c r="AW401" s="18">
        <v>1485.5215960251601</v>
      </c>
      <c r="AX401" s="18">
        <f>AW401*solar_capex_adj</f>
        <v>1980.69546136688</v>
      </c>
      <c r="AY401" s="18">
        <v>484.06570541073</v>
      </c>
      <c r="AZ401" s="18">
        <f>AY401*wind_capex_adj</f>
        <v>806.77617568455003</v>
      </c>
      <c r="BA401" s="18">
        <v>1551.1689674607201</v>
      </c>
      <c r="BB401" s="18">
        <f>BA401*hdgt_capex_adj</f>
        <v>1938.9612093259002</v>
      </c>
      <c r="BC401" s="18">
        <v>896.22220672184699</v>
      </c>
      <c r="BD401" s="18">
        <f>BC401*aero_capex_adj</f>
        <v>1075.4666480662163</v>
      </c>
      <c r="BE401" s="18">
        <v>953.42638913544295</v>
      </c>
      <c r="BF401" s="18">
        <f>BE401*bess_capex_adj</f>
        <v>953.42638913544295</v>
      </c>
      <c r="BG401" s="1">
        <v>1638174125.8317699</v>
      </c>
      <c r="BH401" s="1">
        <v>1768082187.9247999</v>
      </c>
      <c r="BI401" s="1">
        <v>1260004822.5309601</v>
      </c>
      <c r="BJ401" s="1">
        <v>4093738863.71246</v>
      </c>
      <c r="BK401" s="1">
        <f>SUM(BG401:BJ401)/1000000</f>
        <v>8759.9999999999909</v>
      </c>
      <c r="BL401" s="1">
        <v>0.927648046552071</v>
      </c>
      <c r="BM401" s="3">
        <f>0.815*BJ401/(BK401*1000)</f>
        <v>380.86725729744961</v>
      </c>
      <c r="BN401" s="24">
        <v>1668.7753841209301</v>
      </c>
      <c r="BO401" s="1">
        <v>106</v>
      </c>
      <c r="BP401" s="1">
        <v>3040</v>
      </c>
      <c r="BQ401" s="24">
        <v>4611.9232000000002</v>
      </c>
      <c r="BR401" s="1">
        <v>760</v>
      </c>
      <c r="BS401" s="1">
        <v>190</v>
      </c>
      <c r="BT401" s="1">
        <v>0.77771270658101299</v>
      </c>
    </row>
    <row r="402" spans="1:72" s="1" customFormat="1" x14ac:dyDescent="0.25">
      <c r="A402" s="1">
        <v>439</v>
      </c>
      <c r="B402" s="24">
        <v>412.043304721217</v>
      </c>
      <c r="C402" s="24">
        <v>1402.2</v>
      </c>
      <c r="D402" s="1">
        <v>1000</v>
      </c>
      <c r="E402" s="1">
        <v>4000</v>
      </c>
      <c r="F402" s="1">
        <v>3</v>
      </c>
      <c r="G402" s="1">
        <v>4</v>
      </c>
      <c r="H402" s="2">
        <f>SUM(BG402:BI402)/(BK402*1000000)</f>
        <v>0.80489725489186281</v>
      </c>
      <c r="I402" s="3">
        <v>100</v>
      </c>
      <c r="J402" s="18">
        <v>75.951216589772201</v>
      </c>
      <c r="K402" s="18">
        <f>(P402*BG402+U402*BH402+AP402*BI402+AN402*BJ402)/(BK402*(1000000))</f>
        <v>73.137980855248657</v>
      </c>
      <c r="L402" s="18">
        <f>(T402*BG402+Y402*BH402+AT402*BI402+AO402*BJ402)/(BK402*(1000000))</f>
        <v>91.785242793330099</v>
      </c>
      <c r="M402" s="18">
        <f>L402/K402</f>
        <v>1.2549600319837548</v>
      </c>
      <c r="N402" s="18">
        <f>J402*M402</f>
        <v>95.315741200705617</v>
      </c>
      <c r="O402" s="3">
        <v>100</v>
      </c>
      <c r="P402" s="18">
        <v>71.402040108838307</v>
      </c>
      <c r="Q402" s="18">
        <f>P402-S402</f>
        <v>66.058029350789496</v>
      </c>
      <c r="R402" s="18">
        <f>Q402*solar_capex_adj</f>
        <v>88.077372467719329</v>
      </c>
      <c r="S402" s="18">
        <v>5.3440107580488103</v>
      </c>
      <c r="T402" s="18">
        <f>R402+S402</f>
        <v>93.421383225768139</v>
      </c>
      <c r="U402" s="18">
        <v>31.100496059922399</v>
      </c>
      <c r="V402" s="18">
        <f>U402-X402</f>
        <v>25.7763849812969</v>
      </c>
      <c r="W402" s="18">
        <f>V402*wind_capex_adj</f>
        <v>42.960641635494838</v>
      </c>
      <c r="X402" s="18">
        <v>5.3241110786254993</v>
      </c>
      <c r="Y402" s="18">
        <f>W402+X402</f>
        <v>48.284752714120337</v>
      </c>
      <c r="Z402" s="18">
        <v>197.851838155162</v>
      </c>
      <c r="AA402" s="18">
        <f>Z402-AC402-AD402</f>
        <v>125.32649680895599</v>
      </c>
      <c r="AB402" s="18">
        <f>AA402*hdgt_capex_adj</f>
        <v>156.65812101119499</v>
      </c>
      <c r="AC402" s="18">
        <v>26.950263946406011</v>
      </c>
      <c r="AD402" s="18">
        <v>45.575077399799994</v>
      </c>
      <c r="AE402" s="18">
        <f>AD402*fuel_adj</f>
        <v>45.575077399799994</v>
      </c>
      <c r="AF402" s="18">
        <f>AB402+AC402+AE402</f>
        <v>229.183462357401</v>
      </c>
      <c r="AG402" s="18">
        <v>477.49145494572002</v>
      </c>
      <c r="AH402" s="18">
        <f>AG402-AJ402-AK402</f>
        <v>379.85325667724896</v>
      </c>
      <c r="AI402" s="18">
        <f>AH402*aero_capex_adj</f>
        <v>455.82390801269872</v>
      </c>
      <c r="AJ402" s="18">
        <v>44.296087757511032</v>
      </c>
      <c r="AK402" s="18">
        <v>53.342110510960026</v>
      </c>
      <c r="AL402" s="18">
        <f>AK402*fuel_adj</f>
        <v>53.342110510960026</v>
      </c>
      <c r="AM402" s="18">
        <f>AI402+AJ402+AL402</f>
        <v>553.46210628116978</v>
      </c>
      <c r="AN402" s="18">
        <f>IF(F402=0, 0, IF(F402=3, Z402, (Z402*F402*384+AG402*G402*32)/(F402*384+G402*32)))</f>
        <v>197.851838155162</v>
      </c>
      <c r="AO402" s="18">
        <f>IF(F402=0, 0, IF(F402=3, AF402, (AF402*F402*384+AM402*G402*32)/(F402*384+G402*32)))</f>
        <v>229.183462357401</v>
      </c>
      <c r="AP402" s="18">
        <v>98.066899279363099</v>
      </c>
      <c r="AQ402" s="18">
        <f>AP402-AS402</f>
        <v>80.043499625376697</v>
      </c>
      <c r="AR402" s="18">
        <f>AQ402*bess_capex_adj</f>
        <v>80.043499625376697</v>
      </c>
      <c r="AS402" s="18">
        <v>18.023399653986402</v>
      </c>
      <c r="AT402" s="18">
        <f>AR402+AS402</f>
        <v>98.066899279363099</v>
      </c>
      <c r="AU402" s="18">
        <v>5782.0924069499797</v>
      </c>
      <c r="AV402" s="18"/>
      <c r="AW402" s="18">
        <v>494.80957281704002</v>
      </c>
      <c r="AX402" s="18">
        <f>AW402*solar_capex_adj</f>
        <v>659.74609708938669</v>
      </c>
      <c r="AY402" s="18">
        <v>1683.85695157328</v>
      </c>
      <c r="AZ402" s="18">
        <f>AY402*wind_capex_adj</f>
        <v>2806.4282526221332</v>
      </c>
      <c r="BA402" s="18">
        <v>2325.0416910430399</v>
      </c>
      <c r="BB402" s="18">
        <f>BA402*hdgt_capex_adj</f>
        <v>2906.3021138037998</v>
      </c>
      <c r="BC402" s="18">
        <v>325.65922491314302</v>
      </c>
      <c r="BD402" s="18">
        <f>BC402*aero_capex_adj</f>
        <v>390.79106989577161</v>
      </c>
      <c r="BE402" s="18">
        <v>952.72496660346997</v>
      </c>
      <c r="BF402" s="18">
        <f>BE402*bess_capex_adj</f>
        <v>952.72496660346997</v>
      </c>
      <c r="BG402" s="1">
        <v>658922814.93808699</v>
      </c>
      <c r="BH402" s="1">
        <v>5545313279.7206001</v>
      </c>
      <c r="BI402" s="1">
        <v>846663858.19402599</v>
      </c>
      <c r="BJ402" s="1">
        <v>1709100047.14728</v>
      </c>
      <c r="BK402" s="1">
        <f>SUM(BG402:BJ402)/1000000</f>
        <v>8759.9999999999945</v>
      </c>
      <c r="BL402" s="1">
        <v>4.9556342157286704</v>
      </c>
      <c r="BM402" s="3">
        <f>0.815*BJ402/(BK402*1000)</f>
        <v>159.00873726313174</v>
      </c>
      <c r="BN402" s="24">
        <v>556.25846137364397</v>
      </c>
      <c r="BO402" s="1">
        <v>369</v>
      </c>
      <c r="BP402" s="1">
        <v>3040</v>
      </c>
      <c r="BQ402" s="24">
        <v>4611.9232000000002</v>
      </c>
      <c r="BR402" s="1">
        <v>760</v>
      </c>
      <c r="BS402" s="1">
        <v>190</v>
      </c>
      <c r="BT402" s="1">
        <v>0.52437400854504301</v>
      </c>
    </row>
    <row r="403" spans="1:72" s="1" customFormat="1" x14ac:dyDescent="0.25">
      <c r="A403" s="1">
        <v>833</v>
      </c>
      <c r="B403" s="25">
        <v>618.06495708182604</v>
      </c>
      <c r="C403" s="25">
        <v>1200.8</v>
      </c>
      <c r="D403" s="8">
        <v>2000</v>
      </c>
      <c r="E403" s="8">
        <v>8000</v>
      </c>
      <c r="F403" s="8">
        <v>2</v>
      </c>
      <c r="G403" s="8">
        <v>6</v>
      </c>
      <c r="H403" s="9">
        <f>SUM(BG403:BI403)/(BK403*1000000)</f>
        <v>0.7936174654935797</v>
      </c>
      <c r="I403" s="10">
        <v>100</v>
      </c>
      <c r="J403" s="19">
        <v>79.057645875640105</v>
      </c>
      <c r="K403" s="18">
        <f>(P403*BG403+U403*BH403+AP403*BI403+AN403*BJ403)/(BK403*(1000000))</f>
        <v>92.401266909116941</v>
      </c>
      <c r="L403" s="18">
        <f>(T403*BG403+Y403*BH403+AT403*BI403+AO403*BJ403)/(BK403*(1000000))</f>
        <v>111.43934521024673</v>
      </c>
      <c r="M403" s="18">
        <f>L403/K403</f>
        <v>1.2060369834523488</v>
      </c>
      <c r="N403" s="18">
        <f>J403*M403</f>
        <v>95.346444750701011</v>
      </c>
      <c r="O403" s="10">
        <v>100</v>
      </c>
      <c r="P403" s="19">
        <v>73.310946743099706</v>
      </c>
      <c r="Q403" s="19">
        <f>P403-S403</f>
        <v>67.823338757593504</v>
      </c>
      <c r="R403" s="18">
        <f>Q403*solar_capex_adj</f>
        <v>90.431118343457996</v>
      </c>
      <c r="S403" s="19">
        <v>5.4876079855062017</v>
      </c>
      <c r="T403" s="18">
        <f>R403+S403</f>
        <v>95.918726328964198</v>
      </c>
      <c r="U403" s="19">
        <v>28.673723159095701</v>
      </c>
      <c r="V403" s="19">
        <f>U403-X403</f>
        <v>23.764469932775398</v>
      </c>
      <c r="W403" s="18">
        <f>V403*wind_capex_adj</f>
        <v>39.607449887959</v>
      </c>
      <c r="X403" s="19">
        <v>4.9092532263203026</v>
      </c>
      <c r="Y403" s="18">
        <f>W403+X403</f>
        <v>44.516703114279302</v>
      </c>
      <c r="Z403" s="19">
        <v>146.73050888337201</v>
      </c>
      <c r="AA403" s="19">
        <f>Z403-AC403-AD403</f>
        <v>79.281662179628995</v>
      </c>
      <c r="AB403" s="18">
        <f>AA403*hdgt_capex_adj</f>
        <v>99.102077724536244</v>
      </c>
      <c r="AC403" s="19">
        <v>22.298563290319009</v>
      </c>
      <c r="AD403" s="19">
        <v>45.150283413424006</v>
      </c>
      <c r="AE403" s="18">
        <f>AD403*fuel_adj</f>
        <v>45.150283413424006</v>
      </c>
      <c r="AF403" s="18">
        <f>AB403+AC403+AE403</f>
        <v>166.55092442827925</v>
      </c>
      <c r="AG403" s="19">
        <v>586.19190572931097</v>
      </c>
      <c r="AH403" s="19">
        <f>AG403-AJ403-AK403</f>
        <v>481.74350705923109</v>
      </c>
      <c r="AI403" s="18">
        <f>AH403*aero_capex_adj</f>
        <v>578.09220847107724</v>
      </c>
      <c r="AJ403" s="19">
        <v>52.041296552390918</v>
      </c>
      <c r="AK403" s="19">
        <v>52.407102117688964</v>
      </c>
      <c r="AL403" s="18">
        <f>AK403*fuel_adj</f>
        <v>52.407102117688964</v>
      </c>
      <c r="AM403" s="18">
        <f>AI403+AJ403+AL403</f>
        <v>682.54060714115712</v>
      </c>
      <c r="AN403" s="18">
        <f>IF(F403=0, 0, IF(F403=3, Z403, (Z403*F403*384+AG403*G403*32)/(F403*384+G403*32)))</f>
        <v>234.62278825255981</v>
      </c>
      <c r="AO403" s="18">
        <f>IF(F403=0, 0, IF(F403=3, AF403, (AF403*F403*384+AM403*G403*32)/(F403*384+G403*32)))</f>
        <v>269.74886097085482</v>
      </c>
      <c r="AP403" s="19">
        <v>198.40627236642899</v>
      </c>
      <c r="AQ403" s="19">
        <f>AP403-AS403</f>
        <v>162.323559020494</v>
      </c>
      <c r="AR403" s="18">
        <f>AQ403*bess_capex_adj</f>
        <v>162.323559020494</v>
      </c>
      <c r="AS403" s="19">
        <v>36.082713345934991</v>
      </c>
      <c r="AT403" s="18">
        <f>AR403+AS403</f>
        <v>198.40627236642899</v>
      </c>
      <c r="AU403" s="19">
        <v>6128.6967324667803</v>
      </c>
      <c r="AV403" s="19"/>
      <c r="AW403" s="19">
        <v>742.10805913500599</v>
      </c>
      <c r="AX403" s="18">
        <f>AW403*solar_capex_adj</f>
        <v>989.47741218000795</v>
      </c>
      <c r="AY403" s="19">
        <v>1441.7956352301901</v>
      </c>
      <c r="AZ403" s="18">
        <f>AY403*wind_capex_adj</f>
        <v>2402.9927253836504</v>
      </c>
      <c r="BA403" s="19">
        <v>1549.8057987347199</v>
      </c>
      <c r="BB403" s="18">
        <f>BA403*hdgt_capex_adj</f>
        <v>1937.2572484184</v>
      </c>
      <c r="BC403" s="19">
        <v>488.41887589968701</v>
      </c>
      <c r="BD403" s="18">
        <f>BC403*aero_capex_adj</f>
        <v>586.10265107962437</v>
      </c>
      <c r="BE403" s="19">
        <v>1906.56836346717</v>
      </c>
      <c r="BF403" s="18">
        <f>BE403*bess_capex_adj</f>
        <v>1906.56836346717</v>
      </c>
      <c r="BG403" s="8">
        <v>958760463.30899704</v>
      </c>
      <c r="BH403" s="8">
        <v>5150123750.9871798</v>
      </c>
      <c r="BI403" s="8">
        <v>843204783.42756999</v>
      </c>
      <c r="BJ403" s="8">
        <v>1807911002.2762401</v>
      </c>
      <c r="BK403" s="8">
        <f>SUM(BG403:BJ403)/1000000</f>
        <v>8759.9999999999873</v>
      </c>
      <c r="BL403" s="8">
        <v>1.9995609859407399</v>
      </c>
      <c r="BM403" s="10">
        <f>0.815*BJ403/(BK403*1000)</f>
        <v>168.20176562273264</v>
      </c>
      <c r="BN403" s="25">
        <v>834.38769206046595</v>
      </c>
      <c r="BO403" s="8">
        <v>316</v>
      </c>
      <c r="BP403" s="8">
        <v>6080</v>
      </c>
      <c r="BQ403" s="25">
        <v>9223.8464000000004</v>
      </c>
      <c r="BR403" s="8">
        <v>1520</v>
      </c>
      <c r="BS403" s="8">
        <v>380</v>
      </c>
      <c r="BT403" s="8">
        <v>0.26242858366398603</v>
      </c>
    </row>
    <row r="404" spans="1:72" s="1" customFormat="1" x14ac:dyDescent="0.25">
      <c r="A404" s="1">
        <v>157</v>
      </c>
      <c r="B404" s="24">
        <v>1030.10826180304</v>
      </c>
      <c r="C404" s="24">
        <v>1200.8</v>
      </c>
      <c r="D404" s="1">
        <v>1000</v>
      </c>
      <c r="E404" s="1">
        <v>4000</v>
      </c>
      <c r="F404" s="1">
        <v>1</v>
      </c>
      <c r="G404" s="1">
        <v>23</v>
      </c>
      <c r="H404" s="2">
        <f>SUM(BG404:BI404)/(BK404*1000000)</f>
        <v>0.84293002842876597</v>
      </c>
      <c r="I404" s="3">
        <v>100</v>
      </c>
      <c r="J404" s="18">
        <v>77.834139495970405</v>
      </c>
      <c r="K404" s="18">
        <f>(P404*BG404+U404*BH404+AP404*BI404+AN404*BJ404)/(BK404*(1000000))</f>
        <v>112.34635719325175</v>
      </c>
      <c r="L404" s="18">
        <f>(T404*BG404+Y404*BH404+AT404*BI404+AO404*BJ404)/(BK404*(1000000))</f>
        <v>137.63497351168837</v>
      </c>
      <c r="M404" s="18">
        <f>L404/K404</f>
        <v>1.2250951161232277</v>
      </c>
      <c r="N404" s="18">
        <f>J404*M404</f>
        <v>95.354224164167377</v>
      </c>
      <c r="O404" s="3">
        <v>99.999999999999901</v>
      </c>
      <c r="P404" s="18">
        <v>83.370611887306197</v>
      </c>
      <c r="Q404" s="18">
        <f>P404-S404</f>
        <v>77.1265094274641</v>
      </c>
      <c r="R404" s="18">
        <f>Q404*solar_capex_adj</f>
        <v>102.83534590328546</v>
      </c>
      <c r="S404" s="18">
        <v>6.2441024598420967</v>
      </c>
      <c r="T404" s="18">
        <f>R404+S404</f>
        <v>109.07944836312755</v>
      </c>
      <c r="U404" s="18">
        <v>28.659655371375202</v>
      </c>
      <c r="V404" s="18">
        <f>U404-X404</f>
        <v>23.750352817978001</v>
      </c>
      <c r="W404" s="18">
        <f>V404*wind_capex_adj</f>
        <v>39.583921363296668</v>
      </c>
      <c r="X404" s="18">
        <v>4.9093025533972003</v>
      </c>
      <c r="Y404" s="18">
        <f>W404+X404</f>
        <v>44.493223916693864</v>
      </c>
      <c r="Z404" s="18">
        <v>124.569831209638</v>
      </c>
      <c r="AA404" s="18">
        <f>Z404-AC404-AD404</f>
        <v>62.266460838675798</v>
      </c>
      <c r="AB404" s="18">
        <f>AA404*hdgt_capex_adj</f>
        <v>77.833076048344751</v>
      </c>
      <c r="AC404" s="18">
        <v>19.779631213960002</v>
      </c>
      <c r="AD404" s="18">
        <v>42.523739157002197</v>
      </c>
      <c r="AE404" s="18">
        <f>AD404*fuel_adj</f>
        <v>42.523739157002197</v>
      </c>
      <c r="AF404" s="18">
        <f>AB404+AC404+AE404</f>
        <v>140.13644641930694</v>
      </c>
      <c r="AG404" s="18">
        <v>638.41967739654206</v>
      </c>
      <c r="AH404" s="18">
        <f>AG404-AJ404-AK404</f>
        <v>535.35962854827392</v>
      </c>
      <c r="AI404" s="18">
        <f>AH404*aero_capex_adj</f>
        <v>642.43155425792872</v>
      </c>
      <c r="AJ404" s="18">
        <v>55.416820281551054</v>
      </c>
      <c r="AK404" s="18">
        <v>47.643228566717085</v>
      </c>
      <c r="AL404" s="18">
        <f>AK404*fuel_adj</f>
        <v>47.643228566717085</v>
      </c>
      <c r="AM404" s="18">
        <f>AI404+AJ404+AL404</f>
        <v>745.49160310619686</v>
      </c>
      <c r="AN404" s="18">
        <f>IF(F404=0, 0, IF(F404=3, Z404, (Z404*F404*384+AG404*G404*32)/(F404*384+G404*32)))</f>
        <v>462.24258727531782</v>
      </c>
      <c r="AO404" s="18">
        <f>IF(F404=0, 0, IF(F404=3, AF404, (AF404*F404*384+AM404*G404*32)/(F404*384+G404*32)))</f>
        <v>537.94126367069168</v>
      </c>
      <c r="AP404" s="18">
        <v>100.37705635109</v>
      </c>
      <c r="AQ404" s="18">
        <f>AP404-AS404</f>
        <v>81.947447759736605</v>
      </c>
      <c r="AR404" s="18">
        <f>AQ404*bess_capex_adj</f>
        <v>81.947447759736605</v>
      </c>
      <c r="AS404" s="18">
        <v>18.4296085913534</v>
      </c>
      <c r="AT404" s="18">
        <f>AR404+AS404</f>
        <v>100.37705635109</v>
      </c>
      <c r="AU404" s="18">
        <v>6274.6134860143202</v>
      </c>
      <c r="AV404" s="18"/>
      <c r="AW404" s="18">
        <v>1236.0996051253701</v>
      </c>
      <c r="AX404" s="18">
        <f>AW404*solar_capex_adj</f>
        <v>1648.1328068338266</v>
      </c>
      <c r="AY404" s="18">
        <v>1440.9246686717099</v>
      </c>
      <c r="AZ404" s="18">
        <f>AY404*wind_capex_adj</f>
        <v>2401.5411144528498</v>
      </c>
      <c r="BA404" s="18">
        <v>774.43479244920297</v>
      </c>
      <c r="BB404" s="18">
        <f>BA404*hdgt_capex_adj</f>
        <v>968.04349056150375</v>
      </c>
      <c r="BC404" s="18">
        <v>1871.1413466926899</v>
      </c>
      <c r="BD404" s="18">
        <f>BC404*aero_capex_adj</f>
        <v>2245.3696160312279</v>
      </c>
      <c r="BE404" s="18">
        <v>952.01307307535103</v>
      </c>
      <c r="BF404" s="18">
        <f>BE404*bess_capex_adj</f>
        <v>952.01307307535103</v>
      </c>
      <c r="BG404" s="1">
        <v>1393588790.87657</v>
      </c>
      <c r="BH404" s="1">
        <v>5150097982.0290899</v>
      </c>
      <c r="BI404" s="1">
        <v>840380276.13032496</v>
      </c>
      <c r="BJ404" s="1">
        <v>1375932950.96401</v>
      </c>
      <c r="BK404" s="1">
        <f>SUM(BG404:BJ404)/1000000</f>
        <v>8759.9999999999945</v>
      </c>
      <c r="BL404" s="1">
        <v>6.3660943731804798</v>
      </c>
      <c r="BM404" s="3">
        <f>0.815*BJ404/(BK404*1000)</f>
        <v>128.01202683055581</v>
      </c>
      <c r="BN404" s="24">
        <v>1390.6461534341099</v>
      </c>
      <c r="BO404" s="1">
        <v>316</v>
      </c>
      <c r="BP404" s="1">
        <v>3040</v>
      </c>
      <c r="BQ404" s="24">
        <v>4611.9232000000002</v>
      </c>
      <c r="BR404" s="1">
        <v>760</v>
      </c>
      <c r="BS404" s="1">
        <v>190</v>
      </c>
      <c r="BT404" s="1">
        <v>0.52050200712308803</v>
      </c>
    </row>
    <row r="405" spans="1:72" s="1" customFormat="1" x14ac:dyDescent="0.25">
      <c r="A405" s="1">
        <v>170</v>
      </c>
      <c r="B405" s="24">
        <v>824.08660944243502</v>
      </c>
      <c r="C405" s="24">
        <v>1402.2</v>
      </c>
      <c r="D405" s="1">
        <v>1000</v>
      </c>
      <c r="E405" s="1">
        <v>4000</v>
      </c>
      <c r="F405" s="1">
        <v>1</v>
      </c>
      <c r="G405" s="1">
        <v>23</v>
      </c>
      <c r="H405" s="2">
        <f>SUM(BG405:BI405)/(BK405*1000000)</f>
        <v>0.85725599113535245</v>
      </c>
      <c r="I405" s="3">
        <v>100</v>
      </c>
      <c r="J405" s="18">
        <v>77.336777982446506</v>
      </c>
      <c r="K405" s="18">
        <f>(P405*BG405+U405*BH405+AP405*BI405+AN405*BJ405)/(BK405*(1000000))</f>
        <v>110.28897797995829</v>
      </c>
      <c r="L405" s="18">
        <f>(T405*BG405+Y405*BH405+AT405*BI405+AO405*BJ405)/(BK405*(1000000))</f>
        <v>136.06947571468231</v>
      </c>
      <c r="M405" s="18">
        <f>L405/K405</f>
        <v>1.2337540723190747</v>
      </c>
      <c r="N405" s="18">
        <f>J405*M405</f>
        <v>95.414564775879541</v>
      </c>
      <c r="O405" s="3">
        <v>100</v>
      </c>
      <c r="P405" s="18">
        <v>80.261650991599794</v>
      </c>
      <c r="Q405" s="18">
        <f>P405-S405</f>
        <v>74.250439037114404</v>
      </c>
      <c r="R405" s="18">
        <f>Q405*solar_capex_adj</f>
        <v>99.000585382819196</v>
      </c>
      <c r="S405" s="18">
        <v>6.0112119544853897</v>
      </c>
      <c r="T405" s="18">
        <f>R405+S405</f>
        <v>105.01179733730459</v>
      </c>
      <c r="U405" s="18">
        <v>31.0814714752252</v>
      </c>
      <c r="V405" s="18">
        <f>U405-X405</f>
        <v>25.757353788009802</v>
      </c>
      <c r="W405" s="18">
        <f>V405*wind_capex_adj</f>
        <v>42.928922980016338</v>
      </c>
      <c r="X405" s="18">
        <v>5.3241176872153986</v>
      </c>
      <c r="Y405" s="18">
        <f>W405+X405</f>
        <v>48.253040667231737</v>
      </c>
      <c r="Z405" s="18">
        <v>134.07722743709701</v>
      </c>
      <c r="AA405" s="18">
        <f>Z405-AC405-AD405</f>
        <v>69.421593822352094</v>
      </c>
      <c r="AB405" s="18">
        <f>AA405*hdgt_capex_adj</f>
        <v>86.77699227794011</v>
      </c>
      <c r="AC405" s="18">
        <v>20.816702637504008</v>
      </c>
      <c r="AD405" s="18">
        <v>43.838930977240906</v>
      </c>
      <c r="AE405" s="18">
        <f>AD405*fuel_adj</f>
        <v>43.838930977240906</v>
      </c>
      <c r="AF405" s="18">
        <f>AB405+AC405+AE405</f>
        <v>151.43262589268502</v>
      </c>
      <c r="AG405" s="18">
        <v>681.85430442116399</v>
      </c>
      <c r="AH405" s="18">
        <f>AG405-AJ405-AK405</f>
        <v>574.35076593765098</v>
      </c>
      <c r="AI405" s="18">
        <f>AH405*aero_capex_adj</f>
        <v>689.22091912518113</v>
      </c>
      <c r="AJ405" s="18">
        <v>58.796794582130019</v>
      </c>
      <c r="AK405" s="18">
        <v>48.706743901382993</v>
      </c>
      <c r="AL405" s="18">
        <f>AK405*fuel_adj</f>
        <v>48.706743901382993</v>
      </c>
      <c r="AM405" s="18">
        <f>AI405+AJ405+AL405</f>
        <v>796.72445760869414</v>
      </c>
      <c r="AN405" s="18">
        <f>IF(F405=0, 0, IF(F405=3, Z405, (Z405*F405*384+AG405*G405*32)/(F405*384+G405*32)))</f>
        <v>494.04502088376967</v>
      </c>
      <c r="AO405" s="18">
        <f>IF(F405=0, 0, IF(F405=3, AF405, (AF405*F405*384+AM405*G405*32)/(F405*384+G405*32)))</f>
        <v>575.48154387749094</v>
      </c>
      <c r="AP405" s="18">
        <v>103.16064644149699</v>
      </c>
      <c r="AQ405" s="18">
        <f>AP405-AS405</f>
        <v>84.047798425229004</v>
      </c>
      <c r="AR405" s="18">
        <f>AQ405*bess_capex_adj</f>
        <v>84.047798425229004</v>
      </c>
      <c r="AS405" s="18">
        <v>19.112848016267989</v>
      </c>
      <c r="AT405" s="18">
        <f>AR405+AS405</f>
        <v>103.16064644149699</v>
      </c>
      <c r="AU405" s="18">
        <v>6269.1156899664102</v>
      </c>
      <c r="AV405" s="18"/>
      <c r="AW405" s="18">
        <v>988.88726361033798</v>
      </c>
      <c r="AX405" s="18">
        <f>AW405*solar_capex_adj</f>
        <v>1318.5163514804506</v>
      </c>
      <c r="AY405" s="18">
        <v>1682.61163953699</v>
      </c>
      <c r="AZ405" s="18">
        <f>AY405*wind_capex_adj</f>
        <v>2804.3527325616501</v>
      </c>
      <c r="BA405" s="18">
        <v>774.44072829395805</v>
      </c>
      <c r="BB405" s="18">
        <f>BA405*hdgt_capex_adj</f>
        <v>968.05091036744761</v>
      </c>
      <c r="BC405" s="18">
        <v>1871.15568851289</v>
      </c>
      <c r="BD405" s="18">
        <f>BC405*aero_capex_adj</f>
        <v>2245.3868262154679</v>
      </c>
      <c r="BE405" s="18">
        <v>952.02037001224198</v>
      </c>
      <c r="BF405" s="18">
        <f>BE405*bess_capex_adj</f>
        <v>952.02037001224198</v>
      </c>
      <c r="BG405" s="1">
        <v>1162996092.5666399</v>
      </c>
      <c r="BH405" s="1">
        <v>5545302933.1375399</v>
      </c>
      <c r="BI405" s="1">
        <v>801263456.64148998</v>
      </c>
      <c r="BJ405" s="1">
        <v>1250437517.65431</v>
      </c>
      <c r="BK405" s="1">
        <f>SUM(BG405:BJ405)/1000000</f>
        <v>8759.9999999999782</v>
      </c>
      <c r="BL405" s="1">
        <v>8.8727967161511696</v>
      </c>
      <c r="BM405" s="3">
        <f>0.815*BJ405/(BK405*1000)</f>
        <v>116.33636722468781</v>
      </c>
      <c r="BN405" s="24">
        <v>1112.51692274728</v>
      </c>
      <c r="BO405" s="1">
        <v>369</v>
      </c>
      <c r="BP405" s="1">
        <v>3040</v>
      </c>
      <c r="BQ405" s="24">
        <v>4611.9232000000002</v>
      </c>
      <c r="BR405" s="1">
        <v>760</v>
      </c>
      <c r="BS405" s="1">
        <v>190</v>
      </c>
      <c r="BT405" s="1">
        <v>0.49639648319216301</v>
      </c>
    </row>
    <row r="406" spans="1:72" s="1" customFormat="1" hidden="1" x14ac:dyDescent="0.25">
      <c r="A406" s="1">
        <v>1180</v>
      </c>
      <c r="B406" s="22">
        <v>2678.2814806879101</v>
      </c>
      <c r="C406" s="22">
        <v>600.4</v>
      </c>
      <c r="D406" s="11">
        <v>3000</v>
      </c>
      <c r="E406" s="11">
        <v>12000</v>
      </c>
      <c r="F406" s="11">
        <v>0</v>
      </c>
      <c r="G406" s="11">
        <v>0</v>
      </c>
      <c r="H406" s="12">
        <f>SUM(BG406:BI406)/(BK406*1000000)</f>
        <v>1</v>
      </c>
      <c r="I406" s="13">
        <v>82.568493150684901</v>
      </c>
      <c r="J406" s="20">
        <v>78.778972249471295</v>
      </c>
      <c r="K406" s="18">
        <f>(P406*BG406+U406*BH406+AP406*BI406+AN406*BJ406)/(BK406*(1000000))</f>
        <v>79.073095576334595</v>
      </c>
      <c r="L406" s="18">
        <f>(T406*BG406+Y406*BH406+AT406*BI406+AO406*BJ406)/(BK406*(1000000))</f>
        <v>95.785697310577675</v>
      </c>
      <c r="M406" s="18">
        <f>L406/K406</f>
        <v>1.2113563610028304</v>
      </c>
      <c r="N406" s="18">
        <f>J406*M406</f>
        <v>95.429409147662511</v>
      </c>
      <c r="O406" s="13">
        <v>90.358567149534395</v>
      </c>
      <c r="P406" s="20">
        <v>102.920758194577</v>
      </c>
      <c r="Q406" s="20">
        <f>P406-S406</f>
        <v>95.212417322339405</v>
      </c>
      <c r="R406" s="18">
        <f>Q406*solar_capex_adj</f>
        <v>126.9498897631192</v>
      </c>
      <c r="S406" s="20">
        <v>7.7083408722375992</v>
      </c>
      <c r="T406" s="18">
        <f>R406+S406</f>
        <v>134.6582306353568</v>
      </c>
      <c r="U406" s="20">
        <v>28.003471135423698</v>
      </c>
      <c r="V406" s="20">
        <f>U406-X406</f>
        <v>23.206561802840099</v>
      </c>
      <c r="W406" s="18">
        <f>V406*wind_capex_adj</f>
        <v>38.677603004733498</v>
      </c>
      <c r="X406" s="20">
        <v>4.7969093325835992</v>
      </c>
      <c r="Y406" s="18">
        <f>W406+X406</f>
        <v>43.474512337317094</v>
      </c>
      <c r="Z406" s="20">
        <v>0</v>
      </c>
      <c r="AA406" s="20">
        <f>Z406-AC406-AD406</f>
        <v>0</v>
      </c>
      <c r="AB406" s="18">
        <f>AA406*hdgt_capex_adj</f>
        <v>0</v>
      </c>
      <c r="AC406" s="20">
        <v>0</v>
      </c>
      <c r="AD406" s="20">
        <v>0</v>
      </c>
      <c r="AE406" s="18">
        <f>AD406*fuel_adj</f>
        <v>0</v>
      </c>
      <c r="AF406" s="18">
        <f>AB406+AC406+AE406</f>
        <v>0</v>
      </c>
      <c r="AG406" s="20">
        <v>0</v>
      </c>
      <c r="AH406" s="20">
        <f>AG406-AJ406-AK406</f>
        <v>0</v>
      </c>
      <c r="AI406" s="18">
        <f>AH406*aero_capex_adj</f>
        <v>0</v>
      </c>
      <c r="AJ406" s="20">
        <v>0</v>
      </c>
      <c r="AK406" s="20">
        <v>0</v>
      </c>
      <c r="AL406" s="18">
        <f>AK406*fuel_adj</f>
        <v>0</v>
      </c>
      <c r="AM406" s="18">
        <f>AI406+AJ406+AL406</f>
        <v>0</v>
      </c>
      <c r="AN406" s="18">
        <f>IF(F406=0, 0, IF(F406=3, Z406, (Z406*F406*384+AG406*G406*32)/(F406*384+G406*32)))</f>
        <v>0</v>
      </c>
      <c r="AO406" s="18">
        <f>IF(F406=0, 0, IF(F406=3, AF406, (AF406*F406*384+AM406*G406*32)/(F406*384+G406*32)))</f>
        <v>0</v>
      </c>
      <c r="AP406" s="20">
        <v>106.539582571477</v>
      </c>
      <c r="AQ406" s="20">
        <f>AP406-AS406</f>
        <v>86.946851738268407</v>
      </c>
      <c r="AR406" s="18">
        <f>AQ406*bess_capex_adj</f>
        <v>86.946851738268407</v>
      </c>
      <c r="AS406" s="20">
        <v>19.592730833208591</v>
      </c>
      <c r="AT406" s="18">
        <f>AR406+AS406</f>
        <v>106.539582571477</v>
      </c>
      <c r="AU406" s="20">
        <v>6795.4935202495199</v>
      </c>
      <c r="AV406" s="20"/>
      <c r="AW406" s="20">
        <v>3213.8517525297302</v>
      </c>
      <c r="AX406" s="18">
        <f>AW406*solar_capex_adj</f>
        <v>4285.13567003964</v>
      </c>
      <c r="AY406" s="20">
        <v>720.46071562397299</v>
      </c>
      <c r="AZ406" s="18">
        <f>AY406*wind_capex_adj</f>
        <v>1200.7678593732883</v>
      </c>
      <c r="BA406" s="20">
        <v>0</v>
      </c>
      <c r="BB406" s="18">
        <f>BA406*hdgt_capex_adj</f>
        <v>0</v>
      </c>
      <c r="BC406" s="20">
        <v>0</v>
      </c>
      <c r="BD406" s="18">
        <f>BC406*aero_capex_adj</f>
        <v>0</v>
      </c>
      <c r="BE406" s="20">
        <v>2861.1810520958202</v>
      </c>
      <c r="BF406" s="18">
        <f>BE406*bess_capex_adj</f>
        <v>2861.1810520958202</v>
      </c>
      <c r="BG406" s="11">
        <v>2883493673.2786002</v>
      </c>
      <c r="BH406" s="11">
        <v>2635394827.8469601</v>
      </c>
      <c r="BI406" s="11">
        <v>2396521981.1736398</v>
      </c>
      <c r="BJ406" s="11">
        <v>0</v>
      </c>
      <c r="BK406" s="11">
        <f>SUM(BG406:BJ406)/1000000</f>
        <v>7915.4104822992003</v>
      </c>
      <c r="BL406" s="11">
        <v>12.967285740741101</v>
      </c>
      <c r="BM406" s="13">
        <f>0.815*BJ406/(BK406*1000)</f>
        <v>0</v>
      </c>
      <c r="BN406" s="22">
        <v>3615.6799989286801</v>
      </c>
      <c r="BO406" s="11">
        <v>158</v>
      </c>
      <c r="BP406" s="11">
        <v>9120</v>
      </c>
      <c r="BQ406" s="22">
        <v>13835.7696</v>
      </c>
      <c r="BR406" s="11">
        <v>2280</v>
      </c>
      <c r="BS406" s="11">
        <v>570</v>
      </c>
      <c r="BT406" s="11">
        <v>0.493983792054983</v>
      </c>
    </row>
    <row r="407" spans="1:72" s="1" customFormat="1" hidden="1" x14ac:dyDescent="0.25">
      <c r="A407" s="1">
        <v>1196</v>
      </c>
      <c r="B407" s="22">
        <v>2472.2598283273001</v>
      </c>
      <c r="C407" s="22">
        <v>402.79999999999899</v>
      </c>
      <c r="D407" s="11">
        <v>3000</v>
      </c>
      <c r="E407" s="11">
        <v>12000</v>
      </c>
      <c r="F407" s="11">
        <v>0</v>
      </c>
      <c r="G407" s="11">
        <v>0</v>
      </c>
      <c r="H407" s="12">
        <f>SUM(BG407:BI407)/(BK407*1000000)</f>
        <v>1</v>
      </c>
      <c r="I407" s="13">
        <v>72.1803652968036</v>
      </c>
      <c r="J407" s="20">
        <v>80.063158640429805</v>
      </c>
      <c r="K407" s="18">
        <f>(P407*BG407+U407*BH407+AP407*BI407+AN407*BJ407)/(BK407*(1000000))</f>
        <v>80.504530407862958</v>
      </c>
      <c r="L407" s="18">
        <f>(T407*BG407+Y407*BH407+AT407*BI407+AO407*BJ407)/(BK407*(1000000))</f>
        <v>95.978723362979167</v>
      </c>
      <c r="M407" s="18">
        <f>L407/K407</f>
        <v>1.1922151818875131</v>
      </c>
      <c r="N407" s="18">
        <f>J407*M407</f>
        <v>95.452513240988836</v>
      </c>
      <c r="O407" s="13">
        <v>82.651037549573303</v>
      </c>
      <c r="P407" s="20">
        <v>89.182866790391799</v>
      </c>
      <c r="Q407" s="20">
        <f>P407-S407</f>
        <v>82.507925993500805</v>
      </c>
      <c r="R407" s="18">
        <f>Q407*solar_capex_adj</f>
        <v>110.0105679913344</v>
      </c>
      <c r="S407" s="20">
        <v>6.6749407968909935</v>
      </c>
      <c r="T407" s="18">
        <f>R407+S407</f>
        <v>116.68550878822539</v>
      </c>
      <c r="U407" s="20">
        <v>28.019623164572</v>
      </c>
      <c r="V407" s="20">
        <f>U407-X407</f>
        <v>23.222836531240301</v>
      </c>
      <c r="W407" s="18">
        <f>V407*wind_capex_adj</f>
        <v>38.704727552067169</v>
      </c>
      <c r="X407" s="20">
        <v>4.7967866333316991</v>
      </c>
      <c r="Y407" s="18">
        <f>W407+X407</f>
        <v>43.501514185398868</v>
      </c>
      <c r="Z407" s="20">
        <v>0</v>
      </c>
      <c r="AA407" s="20">
        <f>Z407-AC407-AD407</f>
        <v>0</v>
      </c>
      <c r="AB407" s="18">
        <f>AA407*hdgt_capex_adj</f>
        <v>0</v>
      </c>
      <c r="AC407" s="20">
        <v>0</v>
      </c>
      <c r="AD407" s="20">
        <v>0</v>
      </c>
      <c r="AE407" s="18">
        <f>AD407*fuel_adj</f>
        <v>0</v>
      </c>
      <c r="AF407" s="18">
        <f>AB407+AC407+AE407</f>
        <v>0</v>
      </c>
      <c r="AG407" s="20">
        <v>0</v>
      </c>
      <c r="AH407" s="20">
        <f>AG407-AJ407-AK407</f>
        <v>0</v>
      </c>
      <c r="AI407" s="18">
        <f>AH407*aero_capex_adj</f>
        <v>0</v>
      </c>
      <c r="AJ407" s="20">
        <v>0</v>
      </c>
      <c r="AK407" s="20">
        <v>0</v>
      </c>
      <c r="AL407" s="18">
        <f>AK407*fuel_adj</f>
        <v>0</v>
      </c>
      <c r="AM407" s="18">
        <f>AI407+AJ407+AL407</f>
        <v>0</v>
      </c>
      <c r="AN407" s="18">
        <f>IF(F407=0, 0, IF(F407=3, Z407, (Z407*F407*384+AG407*G407*32)/(F407*384+G407*32)))</f>
        <v>0</v>
      </c>
      <c r="AO407" s="18">
        <f>IF(F407=0, 0, IF(F407=3, AF407, (AF407*F407*384+AM407*G407*32)/(F407*384+G407*32)))</f>
        <v>0</v>
      </c>
      <c r="AP407" s="20">
        <v>108.11050682646299</v>
      </c>
      <c r="AQ407" s="20">
        <f>AP407-AS407</f>
        <v>88.168463058293497</v>
      </c>
      <c r="AR407" s="18">
        <f>AQ407*bess_capex_adj</f>
        <v>88.168463058293497</v>
      </c>
      <c r="AS407" s="20">
        <v>19.942043768169498</v>
      </c>
      <c r="AT407" s="18">
        <f>AR407+AS407</f>
        <v>108.11050682646299</v>
      </c>
      <c r="AU407" s="20">
        <v>6315.7480585507701</v>
      </c>
      <c r="AV407" s="20"/>
      <c r="AW407" s="20">
        <v>2968.7888200720199</v>
      </c>
      <c r="AX407" s="18">
        <f>AW407*solar_capex_adj</f>
        <v>3958.3850934293596</v>
      </c>
      <c r="AY407" s="20">
        <v>483.69840541157402</v>
      </c>
      <c r="AZ407" s="18">
        <f>AY407*wind_capex_adj</f>
        <v>806.16400901929001</v>
      </c>
      <c r="BA407" s="20">
        <v>0</v>
      </c>
      <c r="BB407" s="18">
        <f>BA407*hdgt_capex_adj</f>
        <v>0</v>
      </c>
      <c r="BC407" s="20">
        <v>0</v>
      </c>
      <c r="BD407" s="18">
        <f>BC407*aero_capex_adj</f>
        <v>0</v>
      </c>
      <c r="BE407" s="20">
        <v>2863.2608330671601</v>
      </c>
      <c r="BF407" s="18">
        <f>BE407*bess_capex_adj</f>
        <v>2863.2608330671601</v>
      </c>
      <c r="BG407" s="11">
        <v>3078376159.43397</v>
      </c>
      <c r="BH407" s="11">
        <v>1768081969.8884399</v>
      </c>
      <c r="BI407" s="11">
        <v>2393772760.0201998</v>
      </c>
      <c r="BJ407" s="11">
        <v>0</v>
      </c>
      <c r="BK407" s="11">
        <f>SUM(BG407:BJ407)/1000000</f>
        <v>7240.2308893426098</v>
      </c>
      <c r="BL407" s="11">
        <v>6.0908439924702202</v>
      </c>
      <c r="BM407" s="13">
        <f>0.815*BJ407/(BK407*1000)</f>
        <v>0</v>
      </c>
      <c r="BN407" s="22">
        <v>3337.5507682418602</v>
      </c>
      <c r="BO407" s="11">
        <v>106</v>
      </c>
      <c r="BP407" s="11">
        <v>9120</v>
      </c>
      <c r="BQ407" s="22">
        <v>13835.7696</v>
      </c>
      <c r="BR407" s="11">
        <v>2280</v>
      </c>
      <c r="BS407" s="11">
        <v>570</v>
      </c>
      <c r="BT407" s="11">
        <v>0.492660515259914</v>
      </c>
    </row>
    <row r="408" spans="1:72" s="1" customFormat="1" x14ac:dyDescent="0.25">
      <c r="A408" s="1">
        <v>223</v>
      </c>
      <c r="B408" s="24">
        <v>1030.10826180304</v>
      </c>
      <c r="C408" s="24">
        <v>600.4</v>
      </c>
      <c r="D408" s="1">
        <v>1000</v>
      </c>
      <c r="E408" s="1">
        <v>4000</v>
      </c>
      <c r="F408" s="1">
        <v>1</v>
      </c>
      <c r="G408" s="1">
        <v>23</v>
      </c>
      <c r="H408" s="2">
        <f>SUM(BG408:BI408)/(BK408*1000000)</f>
        <v>0.58503601220029988</v>
      </c>
      <c r="I408" s="3">
        <v>100</v>
      </c>
      <c r="J408" s="18">
        <v>81.154696117167504</v>
      </c>
      <c r="K408" s="18">
        <f>(P408*BG408+U408*BH408+AP408*BI408+AN408*BJ408)/(BK408*(1000000))</f>
        <v>108.1067083064826</v>
      </c>
      <c r="L408" s="18">
        <f>(T408*BG408+Y408*BH408+AT408*BI408+AO408*BJ408)/(BK408*(1000000))</f>
        <v>127.24554423248898</v>
      </c>
      <c r="M408" s="18">
        <f>L408/K408</f>
        <v>1.1770365246136971</v>
      </c>
      <c r="N408" s="18">
        <f>J408*M408</f>
        <v>95.522041473831536</v>
      </c>
      <c r="O408" s="3">
        <v>99.999999998159296</v>
      </c>
      <c r="P408" s="18">
        <v>82.934765652055702</v>
      </c>
      <c r="Q408" s="18">
        <f>P408-S408</f>
        <v>76.729793357864594</v>
      </c>
      <c r="R408" s="18">
        <f>Q408*solar_capex_adj</f>
        <v>102.30639114381945</v>
      </c>
      <c r="S408" s="18">
        <v>6.2049722941911085</v>
      </c>
      <c r="T408" s="18">
        <f>R408+S408</f>
        <v>108.51136343801056</v>
      </c>
      <c r="U408" s="18">
        <v>28.029014036220101</v>
      </c>
      <c r="V408" s="18">
        <f>U408-X408</f>
        <v>23.232230559093001</v>
      </c>
      <c r="W408" s="18">
        <f>V408*wind_capex_adj</f>
        <v>38.720384265155005</v>
      </c>
      <c r="X408" s="18">
        <v>4.7967834771271001</v>
      </c>
      <c r="Y408" s="18">
        <f>W408+X408</f>
        <v>43.517167742282105</v>
      </c>
      <c r="Z408" s="18">
        <v>74.924506241917101</v>
      </c>
      <c r="AA408" s="18">
        <f>Z408-AC408-AD408</f>
        <v>25.113865749322997</v>
      </c>
      <c r="AB408" s="18">
        <f>AA408*hdgt_capex_adj</f>
        <v>31.392332186653746</v>
      </c>
      <c r="AC408" s="18">
        <v>14.4334935220378</v>
      </c>
      <c r="AD408" s="18">
        <v>35.377146970556304</v>
      </c>
      <c r="AE408" s="18">
        <f>AD408*fuel_adj</f>
        <v>35.377146970556304</v>
      </c>
      <c r="AF408" s="18">
        <f>AB408+AC408+AE408</f>
        <v>81.20297267924785</v>
      </c>
      <c r="AG408" s="18">
        <v>240.366297127671</v>
      </c>
      <c r="AH408" s="18">
        <f>AG408-AJ408-AK408</f>
        <v>173.384406214884</v>
      </c>
      <c r="AI408" s="18">
        <f>AH408*aero_capex_adj</f>
        <v>208.0612874578608</v>
      </c>
      <c r="AJ408" s="18">
        <v>25.503523984205003</v>
      </c>
      <c r="AK408" s="18">
        <v>41.478366928582005</v>
      </c>
      <c r="AL408" s="18">
        <f>AK408*fuel_adj</f>
        <v>41.478366928582005</v>
      </c>
      <c r="AM408" s="18">
        <f>AI408+AJ408+AL408</f>
        <v>275.04317837064781</v>
      </c>
      <c r="AN408" s="18">
        <f>IF(F408=0, 0, IF(F408=3, Z408, (Z408*F408*384+AG408*G408*32)/(F408*384+G408*32)))</f>
        <v>183.64339739541251</v>
      </c>
      <c r="AO408" s="18">
        <f>IF(F408=0, 0, IF(F408=3, AF408, (AF408*F408*384+AM408*G408*32)/(F408*384+G408*32)))</f>
        <v>208.58367927645352</v>
      </c>
      <c r="AP408" s="18">
        <v>82.118766548515694</v>
      </c>
      <c r="AQ408" s="18">
        <f>AP408-AS408</f>
        <v>67.352300141563305</v>
      </c>
      <c r="AR408" s="18">
        <f>AQ408*bess_capex_adj</f>
        <v>67.352300141563305</v>
      </c>
      <c r="AS408" s="18">
        <v>14.766466406952389</v>
      </c>
      <c r="AT408" s="18">
        <f>AR408+AS408</f>
        <v>82.118766548515694</v>
      </c>
      <c r="AU408" s="18">
        <v>5560.4279880946297</v>
      </c>
      <c r="AV408" s="18"/>
      <c r="AW408" s="18">
        <v>1237.49654136343</v>
      </c>
      <c r="AX408" s="18">
        <f>AW408*solar_capex_adj</f>
        <v>1649.9953884845731</v>
      </c>
      <c r="AY408" s="18">
        <v>721.27654052022694</v>
      </c>
      <c r="AZ408" s="18">
        <f>AY408*wind_capex_adj</f>
        <v>1202.1275675337117</v>
      </c>
      <c r="BA408" s="18">
        <v>775.30999378500405</v>
      </c>
      <c r="BB408" s="18">
        <f>BA408*hdgt_capex_adj</f>
        <v>969.13749223125501</v>
      </c>
      <c r="BC408" s="18">
        <v>1873.255953916</v>
      </c>
      <c r="BD408" s="18">
        <f>BC408*aero_capex_adj</f>
        <v>2247.9071446991998</v>
      </c>
      <c r="BE408" s="18">
        <v>953.08895850996703</v>
      </c>
      <c r="BF408" s="18">
        <f>BE408*bess_capex_adj</f>
        <v>953.08895850996703</v>
      </c>
      <c r="BG408" s="1">
        <v>1414496946.85024</v>
      </c>
      <c r="BH408" s="1">
        <v>2635443261.2463999</v>
      </c>
      <c r="BI408" s="1">
        <v>1074975258.68365</v>
      </c>
      <c r="BJ408" s="1">
        <v>3635084533.0584602</v>
      </c>
      <c r="BK408" s="1">
        <f>SUM(BG408:BJ408)/1000000</f>
        <v>8759.9999998387484</v>
      </c>
      <c r="BL408" s="1">
        <v>0.36069116043636201</v>
      </c>
      <c r="BM408" s="3">
        <f>0.815*BJ408/(BK408*1000)</f>
        <v>338.19565005675565</v>
      </c>
      <c r="BN408" s="24">
        <v>1390.6461534341099</v>
      </c>
      <c r="BO408" s="1">
        <v>158</v>
      </c>
      <c r="BP408" s="1">
        <v>3040</v>
      </c>
      <c r="BQ408" s="24">
        <v>4611.9232000000002</v>
      </c>
      <c r="BR408" s="1">
        <v>760</v>
      </c>
      <c r="BS408" s="1">
        <v>190</v>
      </c>
      <c r="BT408" s="1">
        <v>0.66366658058804096</v>
      </c>
    </row>
    <row r="409" spans="1:72" s="1" customFormat="1" x14ac:dyDescent="0.25">
      <c r="A409" s="1">
        <v>831</v>
      </c>
      <c r="B409" s="25">
        <v>206.02165236060799</v>
      </c>
      <c r="C409" s="25">
        <v>1200.8</v>
      </c>
      <c r="D409" s="8">
        <v>2000</v>
      </c>
      <c r="E409" s="8">
        <v>8000</v>
      </c>
      <c r="F409" s="8">
        <v>2</v>
      </c>
      <c r="G409" s="8">
        <v>8</v>
      </c>
      <c r="H409" s="9">
        <f>SUM(BG409:BI409)/(BK409*1000000)</f>
        <v>0.73075072380062189</v>
      </c>
      <c r="I409" s="10">
        <v>100</v>
      </c>
      <c r="J409" s="19">
        <v>80.404278430789205</v>
      </c>
      <c r="K409" s="18">
        <f>(P409*BG409+U409*BH409+AP409*BI409+AN409*BJ409)/(BK409*(1000000))</f>
        <v>108.89948678397327</v>
      </c>
      <c r="L409" s="18">
        <f>(T409*BG409+Y409*BH409+AT409*BI409+AO409*BJ409)/(BK409*(1000000))</f>
        <v>129.38692658152587</v>
      </c>
      <c r="M409" s="18">
        <f>L409/K409</f>
        <v>1.1881316469212941</v>
      </c>
      <c r="N409" s="18">
        <f>J409*M409</f>
        <v>95.530867751491868</v>
      </c>
      <c r="O409" s="10">
        <v>100</v>
      </c>
      <c r="P409" s="19">
        <v>66.629646809749204</v>
      </c>
      <c r="Q409" s="19">
        <f>P409-S409</f>
        <v>61.644742168904898</v>
      </c>
      <c r="R409" s="18">
        <f>Q409*solar_capex_adj</f>
        <v>82.192989558539864</v>
      </c>
      <c r="S409" s="19">
        <v>4.9849046408443058</v>
      </c>
      <c r="T409" s="18">
        <f>R409+S409</f>
        <v>87.17789419938417</v>
      </c>
      <c r="U409" s="19">
        <v>28.686946632575101</v>
      </c>
      <c r="V409" s="19">
        <f>U409-X409</f>
        <v>23.777707543223901</v>
      </c>
      <c r="W409" s="18">
        <f>V409*wind_capex_adj</f>
        <v>39.629512572039836</v>
      </c>
      <c r="X409" s="19">
        <v>4.9092390893511997</v>
      </c>
      <c r="Y409" s="18">
        <f>W409+X409</f>
        <v>44.538751661391032</v>
      </c>
      <c r="Z409" s="19">
        <v>130.45807938024001</v>
      </c>
      <c r="AA409" s="19">
        <f>Z409-AC409-AD409</f>
        <v>61.356670859554598</v>
      </c>
      <c r="AB409" s="18">
        <f>AA409*hdgt_capex_adj</f>
        <v>76.695838574443243</v>
      </c>
      <c r="AC409" s="19">
        <v>21.533566434641003</v>
      </c>
      <c r="AD409" s="19">
        <v>47.567842086044408</v>
      </c>
      <c r="AE409" s="18">
        <f>AD409*fuel_adj</f>
        <v>47.567842086044408</v>
      </c>
      <c r="AF409" s="18">
        <f>AB409+AC409+AE409</f>
        <v>145.79724709512865</v>
      </c>
      <c r="AG409" s="19">
        <v>651.32031539281195</v>
      </c>
      <c r="AH409" s="19">
        <f>AG409-AJ409-AK409</f>
        <v>537.76623181149898</v>
      </c>
      <c r="AI409" s="18">
        <f>AH409*aero_capex_adj</f>
        <v>645.31947817379876</v>
      </c>
      <c r="AJ409" s="19">
        <v>57.411570958303969</v>
      </c>
      <c r="AK409" s="19">
        <v>56.142512623008997</v>
      </c>
      <c r="AL409" s="18">
        <f>AK409*fuel_adj</f>
        <v>56.142512623008997</v>
      </c>
      <c r="AM409" s="18">
        <f>AI409+AJ409+AL409</f>
        <v>758.87356175511172</v>
      </c>
      <c r="AN409" s="18">
        <f>IF(F409=0, 0, IF(F409=3, Z409, (Z409*F409*384+AG409*G409*32)/(F409*384+G409*32)))</f>
        <v>260.67363838338298</v>
      </c>
      <c r="AO409" s="18">
        <f>IF(F409=0, 0, IF(F409=3, AF409, (AF409*F409*384+AM409*G409*32)/(F409*384+G409*32)))</f>
        <v>299.06632576012441</v>
      </c>
      <c r="AP409" s="19">
        <v>187.038977540312</v>
      </c>
      <c r="AQ409" s="19">
        <f>AP409-AS409</f>
        <v>153.29787963063899</v>
      </c>
      <c r="AR409" s="18">
        <f>AQ409*bess_capex_adj</f>
        <v>153.29787963063899</v>
      </c>
      <c r="AS409" s="19">
        <v>33.741097909673016</v>
      </c>
      <c r="AT409" s="18">
        <f>AR409+AS409</f>
        <v>187.038977540312</v>
      </c>
      <c r="AU409" s="19">
        <v>5800.0100134228096</v>
      </c>
      <c r="AV409" s="19"/>
      <c r="AW409" s="19">
        <v>247.50785884718701</v>
      </c>
      <c r="AX409" s="18">
        <f>AW409*solar_capex_adj</f>
        <v>330.01047846291601</v>
      </c>
      <c r="AY409" s="19">
        <v>1442.6029181801</v>
      </c>
      <c r="AZ409" s="18">
        <f>AY409*wind_capex_adj</f>
        <v>2404.3381969668335</v>
      </c>
      <c r="BA409" s="19">
        <v>1550.6735581913399</v>
      </c>
      <c r="BB409" s="18">
        <f>BA409*hdgt_capex_adj</f>
        <v>1938.3419477391749</v>
      </c>
      <c r="BC409" s="19">
        <v>651.58979858209204</v>
      </c>
      <c r="BD409" s="18">
        <f>BC409*aero_capex_adj</f>
        <v>781.90775829851043</v>
      </c>
      <c r="BE409" s="19">
        <v>1907.63587962207</v>
      </c>
      <c r="BF409" s="18">
        <f>BE409*bess_capex_adj</f>
        <v>1907.63587962207</v>
      </c>
      <c r="BG409" s="8">
        <v>354134096.06311703</v>
      </c>
      <c r="BH409" s="8">
        <v>5150153983.3680496</v>
      </c>
      <c r="BI409" s="8">
        <v>897088261.06227899</v>
      </c>
      <c r="BJ409" s="8">
        <v>2358623659.5065498</v>
      </c>
      <c r="BK409" s="8">
        <f>SUM(BG409:BJ409)/1000000</f>
        <v>8759.9999999999964</v>
      </c>
      <c r="BL409" s="8">
        <v>0.198843665122963</v>
      </c>
      <c r="BM409" s="10">
        <f>0.815*BJ409/(BK409*1000)</f>
        <v>219.43816010249301</v>
      </c>
      <c r="BN409" s="25">
        <v>278.12923068682198</v>
      </c>
      <c r="BO409" s="8">
        <v>316</v>
      </c>
      <c r="BP409" s="8">
        <v>6080</v>
      </c>
      <c r="BQ409" s="25">
        <v>9223.8464000000004</v>
      </c>
      <c r="BR409" s="8">
        <v>1520</v>
      </c>
      <c r="BS409" s="8">
        <v>380</v>
      </c>
      <c r="BT409" s="8">
        <v>0.27870712002751202</v>
      </c>
    </row>
    <row r="410" spans="1:72" s="1" customFormat="1" x14ac:dyDescent="0.25">
      <c r="A410" s="1">
        <v>360</v>
      </c>
      <c r="B410" s="24">
        <v>1442.15156652426</v>
      </c>
      <c r="C410" s="24">
        <v>600.4</v>
      </c>
      <c r="D410" s="1">
        <v>1000</v>
      </c>
      <c r="E410" s="1">
        <v>4000</v>
      </c>
      <c r="F410" s="1">
        <v>2</v>
      </c>
      <c r="G410" s="1">
        <v>11</v>
      </c>
      <c r="H410" s="2">
        <f>SUM(BG410:BI410)/(BK410*1000000)</f>
        <v>0.669519299815303</v>
      </c>
      <c r="I410" s="3">
        <v>100</v>
      </c>
      <c r="J410" s="18">
        <v>80.107639483406302</v>
      </c>
      <c r="K410" s="18">
        <f>(P410*BG410+U410*BH410+AP410*BI410+AN410*BJ410)/(BK410*(1000000))</f>
        <v>130.26869588320494</v>
      </c>
      <c r="L410" s="18">
        <f>(T410*BG410+Y410*BH410+AT410*BI410+AO410*BJ410)/(BK410*(1000000))</f>
        <v>155.39299926778557</v>
      </c>
      <c r="M410" s="18">
        <f>L410/K410</f>
        <v>1.1928652406799738</v>
      </c>
      <c r="N410" s="18">
        <f>J410*M410</f>
        <v>95.55761865267803</v>
      </c>
      <c r="O410" s="3">
        <v>99.999999391863497</v>
      </c>
      <c r="P410" s="18">
        <v>85.306486932382597</v>
      </c>
      <c r="Q410" s="18">
        <f>P410-S410</f>
        <v>78.921152440312497</v>
      </c>
      <c r="R410" s="18">
        <f>Q410*solar_capex_adj</f>
        <v>105.22820325375</v>
      </c>
      <c r="S410" s="18">
        <v>6.3853344920701005</v>
      </c>
      <c r="T410" s="18">
        <f>R410+S410</f>
        <v>111.6135377458201</v>
      </c>
      <c r="U410" s="18">
        <v>28.017546857009499</v>
      </c>
      <c r="V410" s="18">
        <f>U410-X410</f>
        <v>23.220763379882399</v>
      </c>
      <c r="W410" s="18">
        <f>V410*wind_capex_adj</f>
        <v>38.701272299804003</v>
      </c>
      <c r="X410" s="18">
        <v>4.7967834771271001</v>
      </c>
      <c r="Y410" s="18">
        <f>W410+X410</f>
        <v>43.498055776931103</v>
      </c>
      <c r="Z410" s="18">
        <v>101.82106163332099</v>
      </c>
      <c r="AA410" s="18">
        <f>Z410-AC410-AD410</f>
        <v>48.436749189565404</v>
      </c>
      <c r="AB410" s="18">
        <f>AA410*hdgt_capex_adj</f>
        <v>60.545936486956755</v>
      </c>
      <c r="AC410" s="18">
        <v>16.651317097228201</v>
      </c>
      <c r="AD410" s="18">
        <v>36.732995346527389</v>
      </c>
      <c r="AE410" s="18">
        <f>AD410*fuel_adj</f>
        <v>36.732995346527389</v>
      </c>
      <c r="AF410" s="18">
        <f>AB410+AC410+AE410</f>
        <v>113.93024893071234</v>
      </c>
      <c r="AG410" s="18">
        <v>675.28142072140304</v>
      </c>
      <c r="AH410" s="18">
        <f>AG410-AJ410-AK410</f>
        <v>576.13302909067897</v>
      </c>
      <c r="AI410" s="18">
        <f>AH410*aero_capex_adj</f>
        <v>691.35963490881477</v>
      </c>
      <c r="AJ410" s="18">
        <v>56.717612044726025</v>
      </c>
      <c r="AK410" s="18">
        <v>42.430779585998039</v>
      </c>
      <c r="AL410" s="18">
        <f>AK410*fuel_adj</f>
        <v>42.430779585998039</v>
      </c>
      <c r="AM410" s="18">
        <f>AI410+AJ410+AL410</f>
        <v>790.50802653953883</v>
      </c>
      <c r="AN410" s="18">
        <f>IF(F410=0, 0, IF(F410=3, Z410, (Z410*F410*384+AG410*G410*32)/(F410*384+G410*32)))</f>
        <v>282.0514602038611</v>
      </c>
      <c r="AO410" s="18">
        <f>IF(F410=0, 0, IF(F410=3, AF410, (AF410*F410*384+AM410*G410*32)/(F410*384+G410*32)))</f>
        <v>326.56897903634353</v>
      </c>
      <c r="AP410" s="18">
        <v>66.476699791981602</v>
      </c>
      <c r="AQ410" s="18">
        <f>AP410-AS410</f>
        <v>54.432705740293201</v>
      </c>
      <c r="AR410" s="18">
        <f>AQ410*bess_capex_adj</f>
        <v>54.432705740293201</v>
      </c>
      <c r="AS410" s="18">
        <v>12.043994051688401</v>
      </c>
      <c r="AT410" s="18">
        <f>AR410+AS410</f>
        <v>66.476699791981602</v>
      </c>
      <c r="AU410" s="18">
        <v>5850.4964977180998</v>
      </c>
      <c r="AV410" s="18"/>
      <c r="AW410" s="18">
        <v>1731.6400169266799</v>
      </c>
      <c r="AX410" s="18">
        <f>AW410*solar_capex_adj</f>
        <v>2308.8533559022399</v>
      </c>
      <c r="AY410" s="18">
        <v>720.92052617500599</v>
      </c>
      <c r="AZ410" s="18">
        <f>AY410*wind_capex_adj</f>
        <v>1201.5342102916768</v>
      </c>
      <c r="BA410" s="18">
        <v>1549.85461821644</v>
      </c>
      <c r="BB410" s="18">
        <f>BA410*hdgt_capex_adj</f>
        <v>1937.31827277055</v>
      </c>
      <c r="BC410" s="18">
        <v>895.46281235229503</v>
      </c>
      <c r="BD410" s="18">
        <f>BC410*aero_capex_adj</f>
        <v>1074.5553748227539</v>
      </c>
      <c r="BE410" s="18">
        <v>952.61852404767797</v>
      </c>
      <c r="BF410" s="18">
        <f>BE410*bess_capex_adj</f>
        <v>952.61852404767797</v>
      </c>
      <c r="BG410" s="1">
        <v>1916299579.9301701</v>
      </c>
      <c r="BH410" s="1">
        <v>2635443261.2463999</v>
      </c>
      <c r="BI410" s="1">
        <v>1313246189.5383301</v>
      </c>
      <c r="BJ410" s="1">
        <v>2895010916.01232</v>
      </c>
      <c r="BK410" s="1">
        <f>SUM(BG410:BJ410)/1000000</f>
        <v>8759.999946727221</v>
      </c>
      <c r="BL410" s="1">
        <v>3.0879257447853798</v>
      </c>
      <c r="BM410" s="3">
        <f>0.815*BJ410/(BK410*1000)</f>
        <v>269.34177065052796</v>
      </c>
      <c r="BN410" s="24">
        <v>1946.90461480775</v>
      </c>
      <c r="BO410" s="1">
        <v>158</v>
      </c>
      <c r="BP410" s="1">
        <v>3040</v>
      </c>
      <c r="BQ410" s="24">
        <v>4611.9232000000002</v>
      </c>
      <c r="BR410" s="1">
        <v>760</v>
      </c>
      <c r="BS410" s="1">
        <v>190</v>
      </c>
      <c r="BT410" s="1">
        <v>0.81028464310433801</v>
      </c>
    </row>
    <row r="411" spans="1:72" s="1" customFormat="1" hidden="1" x14ac:dyDescent="0.25">
      <c r="A411" s="1">
        <v>598</v>
      </c>
      <c r="B411" s="25">
        <v>2472.2598283273001</v>
      </c>
      <c r="C411" s="25">
        <v>1603.6</v>
      </c>
      <c r="D411" s="8">
        <v>2000</v>
      </c>
      <c r="E411" s="8">
        <v>8000</v>
      </c>
      <c r="F411" s="8">
        <v>0</v>
      </c>
      <c r="G411" s="8">
        <v>0</v>
      </c>
      <c r="H411" s="9">
        <f>SUM(BG411:BI411)/(BK411*1000000)</f>
        <v>1</v>
      </c>
      <c r="I411" s="10">
        <v>96.826484018264793</v>
      </c>
      <c r="J411" s="19">
        <v>73.183379092907799</v>
      </c>
      <c r="K411" s="18">
        <f>(P411*BG411+U411*BH411+AP411*BI411+AN411*BJ411)/(BK411*(1000000))</f>
        <v>73.374458073532026</v>
      </c>
      <c r="L411" s="18">
        <f>(T411*BG411+Y411*BH411+AT411*BI411+AO411*BJ411)/(BK411*(1000000))</f>
        <v>95.85664974031296</v>
      </c>
      <c r="M411" s="18">
        <f>L411/K411</f>
        <v>1.3064035122992046</v>
      </c>
      <c r="N411" s="18">
        <f>J411*M411</f>
        <v>95.607023488898932</v>
      </c>
      <c r="O411" s="10">
        <v>98.128950269044694</v>
      </c>
      <c r="P411" s="19">
        <v>154.76731407686901</v>
      </c>
      <c r="Q411" s="19">
        <f>P411-S411</f>
        <v>143.172167931362</v>
      </c>
      <c r="R411" s="18">
        <f>Q411*solar_capex_adj</f>
        <v>190.89622390848265</v>
      </c>
      <c r="S411" s="19">
        <v>11.595146145507016</v>
      </c>
      <c r="T411" s="18">
        <f>R411+S411</f>
        <v>202.49137005398967</v>
      </c>
      <c r="U411" s="19">
        <v>33.850005876546803</v>
      </c>
      <c r="V411" s="19">
        <f>U411-X411</f>
        <v>28.049939732369399</v>
      </c>
      <c r="W411" s="18">
        <f>V411*wind_capex_adj</f>
        <v>46.749899553949</v>
      </c>
      <c r="X411" s="19">
        <v>5.8000661441774035</v>
      </c>
      <c r="Y411" s="18">
        <f>W411+X411</f>
        <v>52.5499656981264</v>
      </c>
      <c r="Z411" s="19">
        <v>0</v>
      </c>
      <c r="AA411" s="19">
        <f>Z411-AC411-AD411</f>
        <v>0</v>
      </c>
      <c r="AB411" s="18">
        <f>AA411*hdgt_capex_adj</f>
        <v>0</v>
      </c>
      <c r="AC411" s="19">
        <v>0</v>
      </c>
      <c r="AD411" s="19">
        <v>0</v>
      </c>
      <c r="AE411" s="18">
        <f>AD411*fuel_adj</f>
        <v>0</v>
      </c>
      <c r="AF411" s="18">
        <f>AB411+AC411+AE411</f>
        <v>0</v>
      </c>
      <c r="AG411" s="19">
        <v>0</v>
      </c>
      <c r="AH411" s="19">
        <f>AG411-AJ411-AK411</f>
        <v>0</v>
      </c>
      <c r="AI411" s="18">
        <f>AH411*aero_capex_adj</f>
        <v>0</v>
      </c>
      <c r="AJ411" s="19">
        <v>0</v>
      </c>
      <c r="AK411" s="19">
        <v>0</v>
      </c>
      <c r="AL411" s="18">
        <f>AK411*fuel_adj</f>
        <v>0</v>
      </c>
      <c r="AM411" s="18">
        <f>AI411+AJ411+AL411</f>
        <v>0</v>
      </c>
      <c r="AN411" s="18">
        <f>IF(F411=0, 0, IF(F411=3, Z411, (Z411*F411*384+AG411*G411*32)/(F411*384+G411*32)))</f>
        <v>0</v>
      </c>
      <c r="AO411" s="18">
        <f>IF(F411=0, 0, IF(F411=3, AF411, (AF411*F411*384+AM411*G411*32)/(F411*384+G411*32)))</f>
        <v>0</v>
      </c>
      <c r="AP411" s="19">
        <v>158.98899790885301</v>
      </c>
      <c r="AQ411" s="19">
        <f>AP411-AS411</f>
        <v>128.47555376450299</v>
      </c>
      <c r="AR411" s="18">
        <f>AQ411*bess_capex_adj</f>
        <v>128.47555376450299</v>
      </c>
      <c r="AS411" s="19">
        <v>30.513444144350018</v>
      </c>
      <c r="AT411" s="18">
        <f>AR411+AS411</f>
        <v>158.98899790885301</v>
      </c>
      <c r="AU411" s="19">
        <v>6793.9614931348096</v>
      </c>
      <c r="AV411" s="19"/>
      <c r="AW411" s="19">
        <v>2965.6058374705499</v>
      </c>
      <c r="AX411" s="18">
        <f>AW411*solar_capex_adj</f>
        <v>3954.1411166273997</v>
      </c>
      <c r="AY411" s="19">
        <v>1923.60263532064</v>
      </c>
      <c r="AZ411" s="18">
        <f>AY411*wind_capex_adj</f>
        <v>3206.0043922010668</v>
      </c>
      <c r="BA411" s="19">
        <v>0</v>
      </c>
      <c r="BB411" s="18">
        <f>BA411*hdgt_capex_adj</f>
        <v>0</v>
      </c>
      <c r="BC411" s="19">
        <v>0</v>
      </c>
      <c r="BD411" s="18">
        <f>BC411*aero_capex_adj</f>
        <v>0</v>
      </c>
      <c r="BE411" s="19">
        <v>1904.7530203435999</v>
      </c>
      <c r="BF411" s="18">
        <f>BE411*bess_capex_adj</f>
        <v>1904.7530203435999</v>
      </c>
      <c r="BG411" s="8">
        <v>1768479730.2493801</v>
      </c>
      <c r="BH411" s="8">
        <v>5821405726.8247099</v>
      </c>
      <c r="BI411" s="8">
        <v>1006210586.49422</v>
      </c>
      <c r="BJ411" s="8">
        <v>0</v>
      </c>
      <c r="BK411" s="8">
        <f>SUM(BG411:BJ411)/1000000</f>
        <v>8596.0960435683101</v>
      </c>
      <c r="BL411" s="8">
        <v>34.520711252237099</v>
      </c>
      <c r="BM411" s="10">
        <f>0.815*BJ411/(BK411*1000)</f>
        <v>0</v>
      </c>
      <c r="BN411" s="25">
        <v>3337.5507682418602</v>
      </c>
      <c r="BO411" s="8">
        <v>422</v>
      </c>
      <c r="BP411" s="8">
        <v>6080</v>
      </c>
      <c r="BQ411" s="25">
        <v>9223.8464000000004</v>
      </c>
      <c r="BR411" s="8">
        <v>1520</v>
      </c>
      <c r="BS411" s="8">
        <v>380</v>
      </c>
      <c r="BT411" s="8">
        <v>0.31266049910654897</v>
      </c>
    </row>
    <row r="412" spans="1:72" s="1" customFormat="1" x14ac:dyDescent="0.25">
      <c r="A412" s="1">
        <v>477</v>
      </c>
      <c r="B412" s="24">
        <v>824.08660944243502</v>
      </c>
      <c r="C412" s="24">
        <v>801.8</v>
      </c>
      <c r="D412" s="1">
        <v>1000</v>
      </c>
      <c r="E412" s="1">
        <v>4000</v>
      </c>
      <c r="F412" s="1">
        <v>3</v>
      </c>
      <c r="G412" s="1">
        <v>4</v>
      </c>
      <c r="H412" s="2">
        <f>SUM(BG412:BI412)/(BK412*1000000)</f>
        <v>0.64316383330440219</v>
      </c>
      <c r="I412" s="3">
        <v>100</v>
      </c>
      <c r="J412" s="18">
        <v>79.5302221577886</v>
      </c>
      <c r="K412" s="18">
        <f>(P412*BG412+U412*BH412+AP412*BI412+AN412*BJ412)/(BK412*(1000000))</f>
        <v>76.495061264833723</v>
      </c>
      <c r="L412" s="18">
        <f>(T412*BG412+Y412*BH412+AT412*BI412+AO412*BJ412)/(BK412*(1000000))</f>
        <v>92.030639451450298</v>
      </c>
      <c r="M412" s="18">
        <f>L412/K412</f>
        <v>1.2030925647974948</v>
      </c>
      <c r="N412" s="18">
        <f>J412*M412</f>
        <v>95.682218954728441</v>
      </c>
      <c r="O412" s="3">
        <v>100</v>
      </c>
      <c r="P412" s="18">
        <v>76.165459081207302</v>
      </c>
      <c r="Q412" s="18">
        <f>P412-S412</f>
        <v>70.466971967464303</v>
      </c>
      <c r="R412" s="18">
        <f>Q412*solar_capex_adj</f>
        <v>93.955962623285728</v>
      </c>
      <c r="S412" s="18">
        <v>5.6984871137429991</v>
      </c>
      <c r="T412" s="18">
        <f>R412+S412</f>
        <v>99.654449737028727</v>
      </c>
      <c r="U412" s="18">
        <v>28.029113396869398</v>
      </c>
      <c r="V412" s="18">
        <f>U412-X412</f>
        <v>23.232329919742298</v>
      </c>
      <c r="W412" s="18">
        <f>V412*wind_capex_adj</f>
        <v>38.720549866237164</v>
      </c>
      <c r="X412" s="18">
        <v>4.7967834771271001</v>
      </c>
      <c r="Y412" s="18">
        <f>W412+X412</f>
        <v>43.517333343364264</v>
      </c>
      <c r="Z412" s="18">
        <v>124.800416880961</v>
      </c>
      <c r="AA412" s="18">
        <f>Z412-AC412-AD412</f>
        <v>67.429388180626702</v>
      </c>
      <c r="AB412" s="18">
        <f>AA412*hdgt_capex_adj</f>
        <v>84.286735225783374</v>
      </c>
      <c r="AC412" s="18">
        <v>18.997079350592998</v>
      </c>
      <c r="AD412" s="18">
        <v>38.373949349741295</v>
      </c>
      <c r="AE412" s="18">
        <f>AD412*fuel_adj</f>
        <v>38.373949349741295</v>
      </c>
      <c r="AF412" s="18">
        <f>AB412+AC412+AE412</f>
        <v>141.65776392611767</v>
      </c>
      <c r="AG412" s="18">
        <v>342.38188310621899</v>
      </c>
      <c r="AH412" s="18">
        <f>AG412-AJ412-AK412</f>
        <v>264.199438189158</v>
      </c>
      <c r="AI412" s="18">
        <f>AH412*aero_capex_adj</f>
        <v>317.03932582698957</v>
      </c>
      <c r="AJ412" s="18">
        <v>33.027725629527993</v>
      </c>
      <c r="AK412" s="18">
        <v>45.154719287532998</v>
      </c>
      <c r="AL412" s="18">
        <f>AK412*fuel_adj</f>
        <v>45.154719287532998</v>
      </c>
      <c r="AM412" s="18">
        <f>AI412+AJ412+AL412</f>
        <v>395.22177074405056</v>
      </c>
      <c r="AN412" s="18">
        <f>IF(F412=0, 0, IF(F412=3, Z412, (Z412*F412*384+AG412*G412*32)/(F412*384+G412*32)))</f>
        <v>124.800416880961</v>
      </c>
      <c r="AO412" s="18">
        <f>IF(F412=0, 0, IF(F412=3, AF412, (AF412*F412*384+AM412*G412*32)/(F412*384+G412*32)))</f>
        <v>141.65776392611767</v>
      </c>
      <c r="AP412" s="18">
        <v>99.079873137225604</v>
      </c>
      <c r="AQ412" s="18">
        <f>AP412-AS412</f>
        <v>81.273340556680395</v>
      </c>
      <c r="AR412" s="18">
        <f>AQ412*bess_capex_adj</f>
        <v>81.273340556680395</v>
      </c>
      <c r="AS412" s="18">
        <v>17.806532580545209</v>
      </c>
      <c r="AT412" s="18">
        <f>AR412+AS412</f>
        <v>99.079873137225604</v>
      </c>
      <c r="AU412" s="18">
        <v>5558.0473224125199</v>
      </c>
      <c r="AV412" s="18"/>
      <c r="AW412" s="18">
        <v>990.00146715547203</v>
      </c>
      <c r="AX412" s="18">
        <f>AW412*solar_capex_adj</f>
        <v>1320.001956207296</v>
      </c>
      <c r="AY412" s="18">
        <v>963.22785405082504</v>
      </c>
      <c r="AZ412" s="18">
        <f>AY412*wind_capex_adj</f>
        <v>1605.3797567513752</v>
      </c>
      <c r="BA412" s="18">
        <v>2325.9399289970402</v>
      </c>
      <c r="BB412" s="18">
        <f>BA412*hdgt_capex_adj</f>
        <v>2907.4249112463003</v>
      </c>
      <c r="BC412" s="18">
        <v>325.78503748545802</v>
      </c>
      <c r="BD412" s="18">
        <f>BC412*aero_capex_adj</f>
        <v>390.94204498254959</v>
      </c>
      <c r="BE412" s="18">
        <v>953.09303472372301</v>
      </c>
      <c r="BF412" s="18">
        <f>BE412*bess_capex_adj</f>
        <v>953.09303472372301</v>
      </c>
      <c r="BG412" s="1">
        <v>1229809841.9005799</v>
      </c>
      <c r="BH412" s="1">
        <v>3519484355.2087998</v>
      </c>
      <c r="BI412" s="1">
        <v>884820982.63716996</v>
      </c>
      <c r="BJ412" s="1">
        <v>3125884820.2534299</v>
      </c>
      <c r="BK412" s="1">
        <f>SUM(BG412:BJ412)/1000000</f>
        <v>8759.9999999999782</v>
      </c>
      <c r="BL412" s="1">
        <v>0.17301619670728399</v>
      </c>
      <c r="BM412" s="3">
        <f>0.815*BJ412/(BK412*1000)</f>
        <v>290.82147585691229</v>
      </c>
      <c r="BN412" s="24">
        <v>1112.51692274728</v>
      </c>
      <c r="BO412" s="1">
        <v>211</v>
      </c>
      <c r="BP412" s="1">
        <v>3040</v>
      </c>
      <c r="BQ412" s="24">
        <v>4611.9232000000002</v>
      </c>
      <c r="BR412" s="1">
        <v>760</v>
      </c>
      <c r="BS412" s="1">
        <v>190</v>
      </c>
      <c r="BT412" s="1">
        <v>0.54670426308577502</v>
      </c>
    </row>
    <row r="413" spans="1:72" s="1" customFormat="1" hidden="1" x14ac:dyDescent="0.25">
      <c r="A413" s="1">
        <v>1148</v>
      </c>
      <c r="B413" s="22">
        <v>1648.17321888487</v>
      </c>
      <c r="C413" s="22">
        <v>1801.19999999999</v>
      </c>
      <c r="D413" s="11">
        <v>3000</v>
      </c>
      <c r="E413" s="11">
        <v>12000</v>
      </c>
      <c r="F413" s="11">
        <v>0</v>
      </c>
      <c r="G413" s="11">
        <v>0</v>
      </c>
      <c r="H413" s="12">
        <f>SUM(BG413:BI413)/(BK413*1000000)</f>
        <v>0.99999999999999989</v>
      </c>
      <c r="I413" s="13">
        <v>96.609589041095802</v>
      </c>
      <c r="J413" s="20">
        <v>74.957952204387794</v>
      </c>
      <c r="K413" s="18">
        <f>(P413*BG413+U413*BH413+AP413*BI413+AN413*BJ413)/(BK413*(1000000))</f>
        <v>75.170519198971306</v>
      </c>
      <c r="L413" s="18">
        <f>(T413*BG413+Y413*BH413+AT413*BI413+AO413*BJ413)/(BK413*(1000000))</f>
        <v>95.9956285775053</v>
      </c>
      <c r="M413" s="18">
        <f>L413/K413</f>
        <v>1.2770382538320819</v>
      </c>
      <c r="N413" s="18">
        <f>J413*M413</f>
        <v>95.724172393920043</v>
      </c>
      <c r="O413" s="13">
        <v>97.965645404753701</v>
      </c>
      <c r="P413" s="20">
        <v>117.269220387074</v>
      </c>
      <c r="Q413" s="20">
        <f>P413-S413</f>
        <v>108.484017080782</v>
      </c>
      <c r="R413" s="18">
        <f>Q413*solar_capex_adj</f>
        <v>144.64535610770932</v>
      </c>
      <c r="S413" s="20">
        <v>8.7852033062920043</v>
      </c>
      <c r="T413" s="18">
        <f>R413+S413</f>
        <v>153.43055941400132</v>
      </c>
      <c r="U413" s="20">
        <v>36.745373832857602</v>
      </c>
      <c r="V413" s="20">
        <f>U413-X413</f>
        <v>30.449576938227199</v>
      </c>
      <c r="W413" s="18">
        <f>V413*wind_capex_adj</f>
        <v>50.749294897045331</v>
      </c>
      <c r="X413" s="20">
        <v>6.2957968946304028</v>
      </c>
      <c r="Y413" s="18">
        <f>W413+X413</f>
        <v>57.045091791675731</v>
      </c>
      <c r="Z413" s="20">
        <v>0</v>
      </c>
      <c r="AA413" s="20">
        <f>Z413-AC413-AD413</f>
        <v>0</v>
      </c>
      <c r="AB413" s="18">
        <f>AA413*hdgt_capex_adj</f>
        <v>0</v>
      </c>
      <c r="AC413" s="20">
        <v>0</v>
      </c>
      <c r="AD413" s="20">
        <v>0</v>
      </c>
      <c r="AE413" s="18">
        <f>AD413*fuel_adj</f>
        <v>0</v>
      </c>
      <c r="AF413" s="18">
        <f>AB413+AC413+AE413</f>
        <v>0</v>
      </c>
      <c r="AG413" s="20">
        <v>0</v>
      </c>
      <c r="AH413" s="20">
        <f>AG413-AJ413-AK413</f>
        <v>0</v>
      </c>
      <c r="AI413" s="18">
        <f>AH413*aero_capex_adj</f>
        <v>0</v>
      </c>
      <c r="AJ413" s="20">
        <v>0</v>
      </c>
      <c r="AK413" s="20">
        <v>0</v>
      </c>
      <c r="AL413" s="18">
        <f>AK413*fuel_adj</f>
        <v>0</v>
      </c>
      <c r="AM413" s="18">
        <f>AI413+AJ413+AL413</f>
        <v>0</v>
      </c>
      <c r="AN413" s="18">
        <f>IF(F413=0, 0, IF(F413=3, Z413, (Z413*F413*384+AG413*G413*32)/(F413*384+G413*32)))</f>
        <v>0</v>
      </c>
      <c r="AO413" s="18">
        <f>IF(F413=0, 0, IF(F413=3, AF413, (AF413*F413*384+AM413*G413*32)/(F413*384+G413*32)))</f>
        <v>0</v>
      </c>
      <c r="AP413" s="20">
        <v>241.38871251260699</v>
      </c>
      <c r="AQ413" s="20">
        <f>AP413-AS413</f>
        <v>195.29640325489601</v>
      </c>
      <c r="AR413" s="18">
        <f>AQ413*bess_capex_adj</f>
        <v>195.29640325489601</v>
      </c>
      <c r="AS413" s="20">
        <v>46.09230925771098</v>
      </c>
      <c r="AT413" s="18">
        <f>AR413+AS413</f>
        <v>241.38871251260699</v>
      </c>
      <c r="AU413" s="20">
        <v>6998.4044682242002</v>
      </c>
      <c r="AV413" s="20"/>
      <c r="AW413" s="20">
        <v>1977.21427186911</v>
      </c>
      <c r="AX413" s="18">
        <f>AW413*solar_capex_adj</f>
        <v>2636.2856958254797</v>
      </c>
      <c r="AY413" s="20">
        <v>2160.7912964999</v>
      </c>
      <c r="AZ413" s="18">
        <f>AY413*wind_capex_adj</f>
        <v>3601.3188274998333</v>
      </c>
      <c r="BA413" s="20">
        <v>0</v>
      </c>
      <c r="BB413" s="18">
        <f>BA413*hdgt_capex_adj</f>
        <v>0</v>
      </c>
      <c r="BC413" s="20">
        <v>0</v>
      </c>
      <c r="BD413" s="18">
        <f>BC413*aero_capex_adj</f>
        <v>0</v>
      </c>
      <c r="BE413" s="20">
        <v>2860.3988998551799</v>
      </c>
      <c r="BF413" s="18">
        <f>BE413*bess_capex_adj</f>
        <v>2860.3988998551799</v>
      </c>
      <c r="BG413" s="11">
        <v>1560603565.7037899</v>
      </c>
      <c r="BH413" s="11">
        <v>6023887239.6270103</v>
      </c>
      <c r="BI413" s="11">
        <v>997299732.12562299</v>
      </c>
      <c r="BJ413" s="11">
        <v>0</v>
      </c>
      <c r="BK413" s="11">
        <f>SUM(BG413:BJ413)/1000000</f>
        <v>8581.7905374564234</v>
      </c>
      <c r="BL413" s="11">
        <v>27.819599128818901</v>
      </c>
      <c r="BM413" s="13">
        <f>0.815*BJ413/(BK413*1000)</f>
        <v>0</v>
      </c>
      <c r="BN413" s="22">
        <v>2225.03384549457</v>
      </c>
      <c r="BO413" s="11">
        <v>474</v>
      </c>
      <c r="BP413" s="11">
        <v>9120</v>
      </c>
      <c r="BQ413" s="22">
        <v>13835.7696</v>
      </c>
      <c r="BR413" s="11">
        <v>2280</v>
      </c>
      <c r="BS413" s="11">
        <v>570</v>
      </c>
      <c r="BT413" s="11">
        <v>0.20748382673109</v>
      </c>
    </row>
    <row r="414" spans="1:72" s="1" customFormat="1" x14ac:dyDescent="0.25">
      <c r="A414" s="1">
        <v>412</v>
      </c>
      <c r="B414" s="24">
        <v>824.08660944243502</v>
      </c>
      <c r="C414" s="24">
        <v>1003.19999999999</v>
      </c>
      <c r="D414" s="1">
        <v>1000</v>
      </c>
      <c r="E414" s="1">
        <v>4000</v>
      </c>
      <c r="F414" s="1">
        <v>3</v>
      </c>
      <c r="G414" s="1">
        <v>4</v>
      </c>
      <c r="H414" s="2">
        <f>SUM(BG414:BI414)/(BK414*1000000)</f>
        <v>0.74450974281183202</v>
      </c>
      <c r="I414" s="3">
        <v>100</v>
      </c>
      <c r="J414" s="18">
        <v>77.959636424811194</v>
      </c>
      <c r="K414" s="18">
        <f>(P414*BG414+U414*BH414+AP414*BI414+AN414*BJ414)/(BK414*(1000000))</f>
        <v>74.951099287159607</v>
      </c>
      <c r="L414" s="18">
        <f>(T414*BG414+Y414*BH414+AT414*BI414+AO414*BJ414)/(BK414*(1000000))</f>
        <v>92.06210902479819</v>
      </c>
      <c r="M414" s="18">
        <f>L414/K414</f>
        <v>1.2282956474338194</v>
      </c>
      <c r="N414" s="18">
        <f>J414*M414</f>
        <v>95.757482096118636</v>
      </c>
      <c r="O414" s="3">
        <v>100</v>
      </c>
      <c r="P414" s="18">
        <v>74.533543677143399</v>
      </c>
      <c r="Q414" s="18">
        <f>P414-S414</f>
        <v>68.955026777467097</v>
      </c>
      <c r="R414" s="18">
        <f>Q414*solar_capex_adj</f>
        <v>91.940035703289453</v>
      </c>
      <c r="S414" s="18">
        <v>5.5785168996763019</v>
      </c>
      <c r="T414" s="18">
        <f>R414+S414</f>
        <v>97.518552602965755</v>
      </c>
      <c r="U414" s="18">
        <v>28.019547304551601</v>
      </c>
      <c r="V414" s="18">
        <f>U414-X414</f>
        <v>23.222763827424501</v>
      </c>
      <c r="W414" s="18">
        <f>V414*wind_capex_adj</f>
        <v>38.70460637904084</v>
      </c>
      <c r="X414" s="18">
        <v>4.7967834771271001</v>
      </c>
      <c r="Y414" s="18">
        <f>W414+X414</f>
        <v>43.50138985616794</v>
      </c>
      <c r="Z414" s="18">
        <v>157.923618917526</v>
      </c>
      <c r="AA414" s="18">
        <f>Z414-AC414-AD414</f>
        <v>94.528887189958994</v>
      </c>
      <c r="AB414" s="18">
        <f>AA414*hdgt_capex_adj</f>
        <v>118.16110898744874</v>
      </c>
      <c r="AC414" s="18">
        <v>22.404624467495012</v>
      </c>
      <c r="AD414" s="18">
        <v>40.990107260071994</v>
      </c>
      <c r="AE414" s="18">
        <f>AD414*fuel_adj</f>
        <v>40.990107260071994</v>
      </c>
      <c r="AF414" s="18">
        <f>AB414+AC414+AE414</f>
        <v>181.55584071501576</v>
      </c>
      <c r="AG414" s="18">
        <v>392.46206575258498</v>
      </c>
      <c r="AH414" s="18">
        <f>AG414-AJ414-AK414</f>
        <v>307.19977761291102</v>
      </c>
      <c r="AI414" s="18">
        <f>AH414*aero_capex_adj</f>
        <v>368.6397331354932</v>
      </c>
      <c r="AJ414" s="18">
        <v>37.143461514943965</v>
      </c>
      <c r="AK414" s="18">
        <v>48.118826624729991</v>
      </c>
      <c r="AL414" s="18">
        <f>AK414*fuel_adj</f>
        <v>48.118826624729991</v>
      </c>
      <c r="AM414" s="18">
        <f>AI414+AJ414+AL414</f>
        <v>453.90202127516716</v>
      </c>
      <c r="AN414" s="18">
        <f>IF(F414=0, 0, IF(F414=3, Z414, (Z414*F414*384+AG414*G414*32)/(F414*384+G414*32)))</f>
        <v>157.923618917526</v>
      </c>
      <c r="AO414" s="18">
        <f>IF(F414=0, 0, IF(F414=3, AF414, (AF414*F414*384+AM414*G414*32)/(F414*384+G414*32)))</f>
        <v>181.55584071501576</v>
      </c>
      <c r="AP414" s="18">
        <v>99.8143489909409</v>
      </c>
      <c r="AQ414" s="18">
        <f>AP414-AS414</f>
        <v>81.812142675718903</v>
      </c>
      <c r="AR414" s="18">
        <f>AQ414*bess_capex_adj</f>
        <v>81.812142675718903</v>
      </c>
      <c r="AS414" s="18">
        <v>18.002206315221997</v>
      </c>
      <c r="AT414" s="18">
        <f>AR414+AS414</f>
        <v>99.8143489909409</v>
      </c>
      <c r="AU414" s="18">
        <v>5797.6073579314398</v>
      </c>
      <c r="AV414" s="18"/>
      <c r="AW414" s="18">
        <v>989.59382636084297</v>
      </c>
      <c r="AX414" s="18">
        <f>AW414*solar_capex_adj</f>
        <v>1319.4584351477906</v>
      </c>
      <c r="AY414" s="18">
        <v>1204.6798421793101</v>
      </c>
      <c r="AZ414" s="18">
        <f>AY414*wind_capex_adj</f>
        <v>2007.7997369655168</v>
      </c>
      <c r="BA414" s="18">
        <v>2324.9822051629098</v>
      </c>
      <c r="BB414" s="18">
        <f>BA414*hdgt_capex_adj</f>
        <v>2906.2277564536371</v>
      </c>
      <c r="BC414" s="18">
        <v>325.65089296551002</v>
      </c>
      <c r="BD414" s="18">
        <f>BC414*aero_capex_adj</f>
        <v>390.78107155861204</v>
      </c>
      <c r="BE414" s="18">
        <v>952.70059126285901</v>
      </c>
      <c r="BF414" s="18">
        <f>BE414*bess_capex_adj</f>
        <v>952.70059126285901</v>
      </c>
      <c r="BG414" s="1">
        <v>1254148235.30918</v>
      </c>
      <c r="BH414" s="1">
        <v>4403525449.1711998</v>
      </c>
      <c r="BI414" s="1">
        <v>864231662.55126297</v>
      </c>
      <c r="BJ414" s="1">
        <v>2238094652.9683499</v>
      </c>
      <c r="BK414" s="1">
        <f>SUM(BG414:BJ414)/1000000</f>
        <v>8759.9999999999927</v>
      </c>
      <c r="BL414" s="1">
        <v>1.2640714443256</v>
      </c>
      <c r="BM414" s="3">
        <f>0.815*BJ414/(BK414*1000)</f>
        <v>208.22455960835694</v>
      </c>
      <c r="BN414" s="24">
        <v>1112.51692274728</v>
      </c>
      <c r="BO414" s="1">
        <v>264</v>
      </c>
      <c r="BP414" s="1">
        <v>3040</v>
      </c>
      <c r="BQ414" s="24">
        <v>4611.9232000000002</v>
      </c>
      <c r="BR414" s="1">
        <v>760</v>
      </c>
      <c r="BS414" s="1">
        <v>190</v>
      </c>
      <c r="BT414" s="1">
        <v>0.53450942929354295</v>
      </c>
    </row>
    <row r="415" spans="1:72" s="1" customFormat="1" x14ac:dyDescent="0.25">
      <c r="A415" s="1">
        <v>493</v>
      </c>
      <c r="B415" s="24">
        <v>824.08660944243502</v>
      </c>
      <c r="C415" s="24">
        <v>600.4</v>
      </c>
      <c r="D415" s="1">
        <v>1000</v>
      </c>
      <c r="E415" s="1">
        <v>4000</v>
      </c>
      <c r="F415" s="1">
        <v>3</v>
      </c>
      <c r="G415" s="1">
        <v>4</v>
      </c>
      <c r="H415" s="2">
        <f>SUM(BG415:BI415)/(BK415*1000000)</f>
        <v>0.53421791433181998</v>
      </c>
      <c r="I415" s="3">
        <v>100</v>
      </c>
      <c r="J415" s="18">
        <v>81.289847378711499</v>
      </c>
      <c r="K415" s="18">
        <f>(P415*BG415+U415*BH415+AP415*BI415+AN415*BJ415)/(BK415*(1000000))</f>
        <v>78.221454160266987</v>
      </c>
      <c r="L415" s="18">
        <f>(T415*BG415+Y415*BH415+AT415*BI415+AO415*BJ415)/(BK415*(1000000))</f>
        <v>92.182914724854214</v>
      </c>
      <c r="M415" s="18">
        <f>L415/K415</f>
        <v>1.178486333634015</v>
      </c>
      <c r="N415" s="18">
        <f>J415*M415</f>
        <v>95.798974199006366</v>
      </c>
      <c r="O415" s="3">
        <v>100</v>
      </c>
      <c r="P415" s="18">
        <v>81.331314231503399</v>
      </c>
      <c r="Q415" s="18">
        <f>P415-S415</f>
        <v>75.248871008673405</v>
      </c>
      <c r="R415" s="18">
        <f>Q415*solar_capex_adj</f>
        <v>100.33182801156454</v>
      </c>
      <c r="S415" s="18">
        <v>6.0824432228299941</v>
      </c>
      <c r="T415" s="18">
        <f>R415+S415</f>
        <v>106.41427123439453</v>
      </c>
      <c r="U415" s="18">
        <v>28.039594536569702</v>
      </c>
      <c r="V415" s="18">
        <f>U415-X415</f>
        <v>23.242811059442602</v>
      </c>
      <c r="W415" s="18">
        <f>V415*wind_capex_adj</f>
        <v>38.738018432404338</v>
      </c>
      <c r="X415" s="18">
        <v>4.7967834771271001</v>
      </c>
      <c r="Y415" s="18">
        <f>W415+X415</f>
        <v>43.534801909531438</v>
      </c>
      <c r="Z415" s="18">
        <v>105.175426103535</v>
      </c>
      <c r="AA415" s="18">
        <f>Z415-AC415-AD415</f>
        <v>51.487697190139386</v>
      </c>
      <c r="AB415" s="18">
        <f>AA415*hdgt_capex_adj</f>
        <v>64.359621487674232</v>
      </c>
      <c r="AC415" s="18">
        <v>17.056130143812808</v>
      </c>
      <c r="AD415" s="18">
        <v>36.631598769582808</v>
      </c>
      <c r="AE415" s="18">
        <f>AD415*fuel_adj</f>
        <v>36.631598769582808</v>
      </c>
      <c r="AF415" s="18">
        <f>AB415+AC415+AE415</f>
        <v>118.04735040106985</v>
      </c>
      <c r="AG415" s="18">
        <v>333.98154673470299</v>
      </c>
      <c r="AH415" s="18">
        <f>AG415-AJ415-AK415</f>
        <v>258.50658069609699</v>
      </c>
      <c r="AI415" s="18">
        <f>AH415*aero_capex_adj</f>
        <v>310.20789683531638</v>
      </c>
      <c r="AJ415" s="18">
        <v>32.116077093925014</v>
      </c>
      <c r="AK415" s="18">
        <v>43.358888944680984</v>
      </c>
      <c r="AL415" s="18">
        <f>AK415*fuel_adj</f>
        <v>43.358888944680984</v>
      </c>
      <c r="AM415" s="18">
        <f>AI415+AJ415+AL415</f>
        <v>385.68286287392237</v>
      </c>
      <c r="AN415" s="18">
        <f>IF(F415=0, 0, IF(F415=3, Z415, (Z415*F415*384+AG415*G415*32)/(F415*384+G415*32)))</f>
        <v>105.175426103535</v>
      </c>
      <c r="AO415" s="18">
        <f>IF(F415=0, 0, IF(F415=3, AF415, (AF415*F415*384+AM415*G415*32)/(F415*384+G415*32)))</f>
        <v>118.04735040106985</v>
      </c>
      <c r="AP415" s="18">
        <v>99.206550656723195</v>
      </c>
      <c r="AQ415" s="18">
        <f>AP415-AS415</f>
        <v>81.405163083789304</v>
      </c>
      <c r="AR415" s="18">
        <f>AQ415*bess_capex_adj</f>
        <v>81.405163083789304</v>
      </c>
      <c r="AS415" s="18">
        <v>17.801387572933891</v>
      </c>
      <c r="AT415" s="18">
        <f>AR415+AS415</f>
        <v>99.206550656723195</v>
      </c>
      <c r="AU415" s="18">
        <v>5318.4974229572999</v>
      </c>
      <c r="AV415" s="18"/>
      <c r="AW415" s="18">
        <v>990.44810095055698</v>
      </c>
      <c r="AX415" s="18">
        <f>AW415*solar_capex_adj</f>
        <v>1320.5974679340759</v>
      </c>
      <c r="AY415" s="18">
        <v>721.60502670108394</v>
      </c>
      <c r="AZ415" s="18">
        <f>AY415*wind_capex_adj</f>
        <v>1202.6750445018067</v>
      </c>
      <c r="BA415" s="18">
        <v>2326.9892641870301</v>
      </c>
      <c r="BB415" s="18">
        <f>BA415*hdgt_capex_adj</f>
        <v>2908.7365802337877</v>
      </c>
      <c r="BC415" s="18">
        <v>325.93201363903</v>
      </c>
      <c r="BD415" s="18">
        <f>BC415*aero_capex_adj</f>
        <v>391.11841636683602</v>
      </c>
      <c r="BE415" s="18">
        <v>953.52301747959802</v>
      </c>
      <c r="BF415" s="18">
        <f>BE415*bess_capex_adj</f>
        <v>953.52301747959802</v>
      </c>
      <c r="BG415" s="1">
        <v>1153969677.3371</v>
      </c>
      <c r="BH415" s="1">
        <v>2635443261.2463999</v>
      </c>
      <c r="BI415" s="1">
        <v>890335990.96323502</v>
      </c>
      <c r="BJ415" s="1">
        <v>4080251070.4532499</v>
      </c>
      <c r="BK415" s="1">
        <f>SUM(BG415:BJ415)/1000000</f>
        <v>8759.9999999999854</v>
      </c>
      <c r="BL415" s="1">
        <v>3.7188803731763101E-2</v>
      </c>
      <c r="BM415" s="3">
        <f>0.815*BJ415/(BK415*1000)</f>
        <v>379.61239981956669</v>
      </c>
      <c r="BN415" s="24">
        <v>1112.51692274728</v>
      </c>
      <c r="BO415" s="1">
        <v>158</v>
      </c>
      <c r="BP415" s="1">
        <v>3040</v>
      </c>
      <c r="BQ415" s="24">
        <v>4611.9232000000002</v>
      </c>
      <c r="BR415" s="1">
        <v>760</v>
      </c>
      <c r="BS415" s="1">
        <v>190</v>
      </c>
      <c r="BT415" s="1">
        <v>0.54985877608895095</v>
      </c>
    </row>
    <row r="416" spans="1:72" s="1" customFormat="1" hidden="1" x14ac:dyDescent="0.25">
      <c r="A416" s="1">
        <v>1164</v>
      </c>
      <c r="B416" s="22">
        <v>2678.2814806879101</v>
      </c>
      <c r="C416" s="22">
        <v>801.8</v>
      </c>
      <c r="D416" s="11">
        <v>3000</v>
      </c>
      <c r="E416" s="11">
        <v>12000</v>
      </c>
      <c r="F416" s="11">
        <v>0</v>
      </c>
      <c r="G416" s="11">
        <v>0</v>
      </c>
      <c r="H416" s="12">
        <f>SUM(BG416:BI416)/(BK416*1000000)</f>
        <v>0.99999999999999989</v>
      </c>
      <c r="I416" s="13">
        <v>87.922374429223694</v>
      </c>
      <c r="J416" s="20">
        <v>78.179498235117904</v>
      </c>
      <c r="K416" s="18">
        <f>(P416*BG416+U416*BH416+AP416*BI416+AN416*BJ416)/(BK416*(1000000))</f>
        <v>78.44081407674156</v>
      </c>
      <c r="L416" s="18">
        <f>(T416*BG416+Y416*BH416+AT416*BI416+AO416*BJ416)/(BK416*(1000000))</f>
        <v>96.119499060493624</v>
      </c>
      <c r="M416" s="18">
        <f>L416/K416</f>
        <v>1.2253761028851173</v>
      </c>
      <c r="N416" s="18">
        <f>J416*M416</f>
        <v>95.799288872862689</v>
      </c>
      <c r="O416" s="13">
        <v>94.196773765925002</v>
      </c>
      <c r="P416" s="20">
        <v>113.079381556963</v>
      </c>
      <c r="Q416" s="20">
        <f>P416-S416</f>
        <v>104.607688650708</v>
      </c>
      <c r="R416" s="18">
        <f>Q416*solar_capex_adj</f>
        <v>139.476918200944</v>
      </c>
      <c r="S416" s="20">
        <v>8.4716929062550008</v>
      </c>
      <c r="T416" s="18">
        <f>R416+S416</f>
        <v>147.94861110719899</v>
      </c>
      <c r="U416" s="20">
        <v>27.998465910275701</v>
      </c>
      <c r="V416" s="20">
        <f>U416-X416</f>
        <v>23.201139200218599</v>
      </c>
      <c r="W416" s="18">
        <f>V416*wind_capex_adj</f>
        <v>38.668565333697664</v>
      </c>
      <c r="X416" s="20">
        <v>4.7973267100571029</v>
      </c>
      <c r="Y416" s="18">
        <f>W416+X416</f>
        <v>43.465892043754764</v>
      </c>
      <c r="Z416" s="20">
        <v>0</v>
      </c>
      <c r="AA416" s="20">
        <f>Z416-AC416-AD416</f>
        <v>0</v>
      </c>
      <c r="AB416" s="18">
        <f>AA416*hdgt_capex_adj</f>
        <v>0</v>
      </c>
      <c r="AC416" s="20">
        <v>0</v>
      </c>
      <c r="AD416" s="20">
        <v>0</v>
      </c>
      <c r="AE416" s="18">
        <f>AD416*fuel_adj</f>
        <v>0</v>
      </c>
      <c r="AF416" s="18">
        <f>AB416+AC416+AE416</f>
        <v>0</v>
      </c>
      <c r="AG416" s="20">
        <v>0</v>
      </c>
      <c r="AH416" s="20">
        <f>AG416-AJ416-AK416</f>
        <v>0</v>
      </c>
      <c r="AI416" s="18">
        <f>AH416*aero_capex_adj</f>
        <v>0</v>
      </c>
      <c r="AJ416" s="20">
        <v>0</v>
      </c>
      <c r="AK416" s="20">
        <v>0</v>
      </c>
      <c r="AL416" s="18">
        <f>AK416*fuel_adj</f>
        <v>0</v>
      </c>
      <c r="AM416" s="18">
        <f>AI416+AJ416+AL416</f>
        <v>0</v>
      </c>
      <c r="AN416" s="18">
        <f>IF(F416=0, 0, IF(F416=3, Z416, (Z416*F416*384+AG416*G416*32)/(F416*384+G416*32)))</f>
        <v>0</v>
      </c>
      <c r="AO416" s="18">
        <f>IF(F416=0, 0, IF(F416=3, AF416, (AF416*F416*384+AM416*G416*32)/(F416*384+G416*32)))</f>
        <v>0</v>
      </c>
      <c r="AP416" s="20">
        <v>119.51890377439101</v>
      </c>
      <c r="AQ416" s="20">
        <f>AP416-AS416</f>
        <v>97.4878860996062</v>
      </c>
      <c r="AR416" s="18">
        <f>AQ416*bess_capex_adj</f>
        <v>97.4878860996062</v>
      </c>
      <c r="AS416" s="20">
        <v>22.031017674784806</v>
      </c>
      <c r="AT416" s="18">
        <f>AR416+AS416</f>
        <v>119.51890377439101</v>
      </c>
      <c r="AU416" s="20">
        <v>7034.9105940460904</v>
      </c>
      <c r="AV416" s="20"/>
      <c r="AW416" s="20">
        <v>3212.8212356333102</v>
      </c>
      <c r="AX416" s="18">
        <f>AW416*solar_capex_adj</f>
        <v>4283.7616475110799</v>
      </c>
      <c r="AY416" s="20">
        <v>961.82573986552597</v>
      </c>
      <c r="AZ416" s="18">
        <f>AY416*wind_capex_adj</f>
        <v>1603.0428997758768</v>
      </c>
      <c r="BA416" s="20">
        <v>0</v>
      </c>
      <c r="BB416" s="18">
        <f>BA416*hdgt_capex_adj</f>
        <v>0</v>
      </c>
      <c r="BC416" s="20">
        <v>0</v>
      </c>
      <c r="BD416" s="18">
        <f>BC416*aero_capex_adj</f>
        <v>0</v>
      </c>
      <c r="BE416" s="20">
        <v>2860.2636185472502</v>
      </c>
      <c r="BF416" s="18">
        <f>BE416*bess_capex_adj</f>
        <v>2860.2636185472502</v>
      </c>
      <c r="BG416" s="11">
        <v>2622541462.0318599</v>
      </c>
      <c r="BH416" s="11">
        <v>3519143854.9854698</v>
      </c>
      <c r="BI416" s="11">
        <v>2109952064.8777001</v>
      </c>
      <c r="BJ416" s="11">
        <v>0</v>
      </c>
      <c r="BK416" s="11">
        <f>SUM(BG416:BJ416)/1000000</f>
        <v>8251.6373818950306</v>
      </c>
      <c r="BL416" s="11">
        <v>17.5646687275554</v>
      </c>
      <c r="BM416" s="13">
        <f>0.815*BJ416/(BK416*1000)</f>
        <v>0</v>
      </c>
      <c r="BN416" s="22">
        <v>3615.6799989286801</v>
      </c>
      <c r="BO416" s="11">
        <v>211</v>
      </c>
      <c r="BP416" s="11">
        <v>9120</v>
      </c>
      <c r="BQ416" s="22">
        <v>13835.7696</v>
      </c>
      <c r="BR416" s="11">
        <v>2280</v>
      </c>
      <c r="BS416" s="11">
        <v>570</v>
      </c>
      <c r="BT416" s="11">
        <v>0.43557341512697501</v>
      </c>
    </row>
    <row r="417" spans="1:72" s="1" customFormat="1" x14ac:dyDescent="0.25">
      <c r="A417" s="1">
        <v>393</v>
      </c>
      <c r="B417" s="24">
        <v>1030.10826180304</v>
      </c>
      <c r="C417" s="24">
        <v>201.39999999999901</v>
      </c>
      <c r="D417" s="1">
        <v>1000</v>
      </c>
      <c r="E417" s="1">
        <v>4000</v>
      </c>
      <c r="F417" s="1">
        <v>2</v>
      </c>
      <c r="G417" s="1">
        <v>11</v>
      </c>
      <c r="H417" s="2">
        <f>SUM(BG417:BI417)/(BK417*1000000)</f>
        <v>0.38129425134447986</v>
      </c>
      <c r="I417" s="3">
        <v>100</v>
      </c>
      <c r="J417" s="18">
        <v>82.524367366544993</v>
      </c>
      <c r="K417" s="18">
        <f>(P417*BG417+U417*BH417+AP417*BI417+AN417*BJ417)/(BK417*(1000000))</f>
        <v>174.95726837540045</v>
      </c>
      <c r="L417" s="18">
        <f>(T417*BG417+Y417*BH417+AT417*BI417+AO417*BJ417)/(BK417*(1000000))</f>
        <v>203.11088256067998</v>
      </c>
      <c r="M417" s="18">
        <f>L417/K417</f>
        <v>1.1609170881936222</v>
      </c>
      <c r="N417" s="18">
        <f>J417*M417</f>
        <v>95.803948268190183</v>
      </c>
      <c r="O417" s="3">
        <v>100</v>
      </c>
      <c r="P417" s="18">
        <v>93.183074271256203</v>
      </c>
      <c r="Q417" s="18">
        <f>P417-S417</f>
        <v>86.220303385209107</v>
      </c>
      <c r="R417" s="18">
        <f>Q417*solar_capex_adj</f>
        <v>114.96040451361213</v>
      </c>
      <c r="S417" s="18">
        <v>6.962770886047096</v>
      </c>
      <c r="T417" s="18">
        <f>R417+S417</f>
        <v>121.92317539965923</v>
      </c>
      <c r="U417" s="18">
        <v>28.061307366235301</v>
      </c>
      <c r="V417" s="18">
        <f>U417-X417</f>
        <v>23.264523889108201</v>
      </c>
      <c r="W417" s="18">
        <f>V417*wind_capex_adj</f>
        <v>38.774206481847003</v>
      </c>
      <c r="X417" s="18">
        <v>4.7967834771271001</v>
      </c>
      <c r="Y417" s="18">
        <f>W417+X417</f>
        <v>43.570989958974103</v>
      </c>
      <c r="Z417" s="18">
        <v>75.510838185887593</v>
      </c>
      <c r="AA417" s="18">
        <f>Z417-AC417-AD417</f>
        <v>25.908460197649603</v>
      </c>
      <c r="AB417" s="18">
        <f>AA417*hdgt_capex_adj</f>
        <v>32.385575247062008</v>
      </c>
      <c r="AC417" s="18">
        <v>14.348588595242894</v>
      </c>
      <c r="AD417" s="18">
        <v>35.253789392995095</v>
      </c>
      <c r="AE417" s="18">
        <f>AD417*fuel_adj</f>
        <v>35.253789392995095</v>
      </c>
      <c r="AF417" s="18">
        <f>AB417+AC417+AE417</f>
        <v>81.987953235299997</v>
      </c>
      <c r="AG417" s="18">
        <v>599.11091581175799</v>
      </c>
      <c r="AH417" s="18">
        <f>AG417-AJ417-AK417</f>
        <v>505.94714816161195</v>
      </c>
      <c r="AI417" s="18">
        <f>AH417*aero_capex_adj</f>
        <v>607.13657779393429</v>
      </c>
      <c r="AJ417" s="18">
        <v>51.111346867720044</v>
      </c>
      <c r="AK417" s="18">
        <v>42.052420782425997</v>
      </c>
      <c r="AL417" s="18">
        <f>AK417*fuel_adj</f>
        <v>42.052420782425997</v>
      </c>
      <c r="AM417" s="18">
        <f>AI417+AJ417+AL417</f>
        <v>700.30034544408034</v>
      </c>
      <c r="AN417" s="18">
        <f>IF(F417=0, 0, IF(F417=3, Z417, (Z417*F417*384+AG417*G417*32)/(F417*384+G417*32)))</f>
        <v>240.07086258258968</v>
      </c>
      <c r="AO417" s="18">
        <f>IF(F417=0, 0, IF(F417=3, AF417, (AF417*F417*384+AM417*G417*32)/(F417*384+G417*32)))</f>
        <v>276.31470507234525</v>
      </c>
      <c r="AP417" s="18">
        <v>74.478903899060697</v>
      </c>
      <c r="AQ417" s="18">
        <f>AP417-AS417</f>
        <v>61.1345094357508</v>
      </c>
      <c r="AR417" s="18">
        <f>AQ417*bess_capex_adj</f>
        <v>61.1345094357508</v>
      </c>
      <c r="AS417" s="18">
        <v>13.344394463309897</v>
      </c>
      <c r="AT417" s="18">
        <f>AR417+AS417</f>
        <v>74.478903899060697</v>
      </c>
      <c r="AU417" s="18">
        <v>4885.8397042700399</v>
      </c>
      <c r="AV417" s="18"/>
      <c r="AW417" s="18">
        <v>1239.2166897625</v>
      </c>
      <c r="AX417" s="18">
        <f>AW417*solar_capex_adj</f>
        <v>1652.2889196833332</v>
      </c>
      <c r="AY417" s="18">
        <v>242.28350608636001</v>
      </c>
      <c r="AZ417" s="18">
        <f>AY417*wind_capex_adj</f>
        <v>403.80584347726671</v>
      </c>
      <c r="BA417" s="18">
        <v>1552.7753846963999</v>
      </c>
      <c r="BB417" s="18">
        <f>BA417*hdgt_capex_adj</f>
        <v>1940.9692308704998</v>
      </c>
      <c r="BC417" s="18">
        <v>897.15034983848</v>
      </c>
      <c r="BD417" s="18">
        <f>BC417*aero_capex_adj</f>
        <v>1076.580419806176</v>
      </c>
      <c r="BE417" s="18">
        <v>954.41377388629598</v>
      </c>
      <c r="BF417" s="18">
        <f>BE417*bess_capex_adj</f>
        <v>954.41377388629598</v>
      </c>
      <c r="BG417" s="1">
        <v>1269230950.37888</v>
      </c>
      <c r="BH417" s="1">
        <v>884041093.96239996</v>
      </c>
      <c r="BI417" s="1">
        <v>1186865597.4363599</v>
      </c>
      <c r="BJ417" s="1">
        <v>5419862358.2223501</v>
      </c>
      <c r="BK417" s="1">
        <f>SUM(BG417:BJ417)/1000000</f>
        <v>8759.9999999999909</v>
      </c>
      <c r="BL417" s="1">
        <v>6.5253803732483601E-2</v>
      </c>
      <c r="BM417" s="3">
        <f>0.815*BJ417/(BK417*1000)</f>
        <v>504.24518515424882</v>
      </c>
      <c r="BN417" s="24">
        <v>1390.6461534341099</v>
      </c>
      <c r="BO417" s="1">
        <v>53</v>
      </c>
      <c r="BP417" s="1">
        <v>3040</v>
      </c>
      <c r="BQ417" s="24">
        <v>4611.9232000000002</v>
      </c>
      <c r="BR417" s="1">
        <v>760</v>
      </c>
      <c r="BS417" s="1">
        <v>190</v>
      </c>
      <c r="BT417" s="1">
        <v>0.732661925321899</v>
      </c>
    </row>
    <row r="418" spans="1:72" s="1" customFormat="1" x14ac:dyDescent="0.25">
      <c r="A418" s="1">
        <v>318</v>
      </c>
      <c r="B418" s="24">
        <v>824.08660944243502</v>
      </c>
      <c r="C418" s="24">
        <v>1603.6</v>
      </c>
      <c r="D418" s="1">
        <v>1000</v>
      </c>
      <c r="E418" s="1">
        <v>4000</v>
      </c>
      <c r="F418" s="1">
        <v>2</v>
      </c>
      <c r="G418" s="1">
        <v>11</v>
      </c>
      <c r="H418" s="2">
        <f>SUM(BG418:BI418)/(BK418*1000000)</f>
        <v>0.88431110209915953</v>
      </c>
      <c r="I418" s="3">
        <v>100</v>
      </c>
      <c r="J418" s="18">
        <v>76.2382714402587</v>
      </c>
      <c r="K418" s="18">
        <f>(P418*BG418+U418*BH418+AP418*BI418+AN418*BJ418)/(BK418*(1000000))</f>
        <v>99.278597242096026</v>
      </c>
      <c r="L418" s="18">
        <f>(T418*BG418+Y418*BH418+AT418*BI418+AO418*BJ418)/(BK418*(1000000))</f>
        <v>124.79120607160831</v>
      </c>
      <c r="M418" s="18">
        <f>L418/K418</f>
        <v>1.2569799487325397</v>
      </c>
      <c r="N418" s="18">
        <f>J418*M418</f>
        <v>95.82997852643382</v>
      </c>
      <c r="O418" s="3">
        <v>100</v>
      </c>
      <c r="P418" s="18">
        <v>83.106077243817793</v>
      </c>
      <c r="Q418" s="18">
        <f>P418-S418</f>
        <v>76.881515999241302</v>
      </c>
      <c r="R418" s="18">
        <f>Q418*solar_capex_adj</f>
        <v>102.50868799898839</v>
      </c>
      <c r="S418" s="18">
        <v>6.224561244576492</v>
      </c>
      <c r="T418" s="18">
        <f>R418+S418</f>
        <v>108.73324924356488</v>
      </c>
      <c r="U418" s="18">
        <v>33.857251886034902</v>
      </c>
      <c r="V418" s="18">
        <f>U418-X418</f>
        <v>28.0573920883322</v>
      </c>
      <c r="W418" s="18">
        <f>V418*wind_capex_adj</f>
        <v>46.762320147220336</v>
      </c>
      <c r="X418" s="18">
        <v>5.7998597977027018</v>
      </c>
      <c r="Y418" s="18">
        <f>W418+X418</f>
        <v>52.562179944923038</v>
      </c>
      <c r="Z418" s="18">
        <v>214.855401166543</v>
      </c>
      <c r="AA418" s="18">
        <f>Z418-AC418-AD418</f>
        <v>143.59223725417701</v>
      </c>
      <c r="AB418" s="18">
        <f>AA418*hdgt_capex_adj</f>
        <v>179.49029656772126</v>
      </c>
      <c r="AC418" s="18">
        <v>27.875627097988996</v>
      </c>
      <c r="AD418" s="18">
        <v>43.387536814377</v>
      </c>
      <c r="AE418" s="18">
        <f>AD418*fuel_adj</f>
        <v>43.387536814377</v>
      </c>
      <c r="AF418" s="18">
        <f>AB418+AC418+AE418</f>
        <v>250.75346048008726</v>
      </c>
      <c r="AG418" s="18">
        <v>1093.6232915150299</v>
      </c>
      <c r="AH418" s="18">
        <f>AG418-AJ418-AK418</f>
        <v>955.51896235302024</v>
      </c>
      <c r="AI418" s="18">
        <f>AH418*aero_capex_adj</f>
        <v>1146.6227548236243</v>
      </c>
      <c r="AJ418" s="18">
        <v>88.29099055617985</v>
      </c>
      <c r="AK418" s="18">
        <v>49.813338605829813</v>
      </c>
      <c r="AL418" s="18">
        <f>AK418*fuel_adj</f>
        <v>49.813338605829813</v>
      </c>
      <c r="AM418" s="18">
        <f>AI418+AJ418+AL418</f>
        <v>1284.727083985634</v>
      </c>
      <c r="AN418" s="18">
        <f>IF(F418=0, 0, IF(F418=3, Z418, (Z418*F418*384+AG418*G418*32)/(F418*384+G418*32)))</f>
        <v>491.03959527606742</v>
      </c>
      <c r="AO418" s="18">
        <f>IF(F418=0, 0, IF(F418=3, AF418, (AF418*F418*384+AM418*G418*32)/(F418*384+G418*32)))</f>
        <v>575.71659929611621</v>
      </c>
      <c r="AP418" s="18">
        <v>101.76921073190201</v>
      </c>
      <c r="AQ418" s="18">
        <f>AP418-AS418</f>
        <v>82.7286766290717</v>
      </c>
      <c r="AR418" s="18">
        <f>AQ418*bess_capex_adj</f>
        <v>82.7286766290717</v>
      </c>
      <c r="AS418" s="18">
        <v>19.040534102830307</v>
      </c>
      <c r="AT418" s="18">
        <f>AR418+AS418</f>
        <v>101.76921073190201</v>
      </c>
      <c r="AU418" s="18">
        <v>6308.6316088580597</v>
      </c>
      <c r="AV418" s="18"/>
      <c r="AW418" s="18">
        <v>988.83309419298701</v>
      </c>
      <c r="AX418" s="18">
        <f>AW418*solar_capex_adj</f>
        <v>1318.4441255906493</v>
      </c>
      <c r="AY418" s="18">
        <v>1924.1821571651601</v>
      </c>
      <c r="AZ418" s="18">
        <f>AY418*wind_capex_adj</f>
        <v>3206.9702619419336</v>
      </c>
      <c r="BA418" s="18">
        <v>1548.79661172325</v>
      </c>
      <c r="BB418" s="18">
        <f>BA418*hdgt_capex_adj</f>
        <v>1935.9957646540624</v>
      </c>
      <c r="BC418" s="18">
        <v>894.85152568144201</v>
      </c>
      <c r="BD418" s="18">
        <f>BC418*aero_capex_adj</f>
        <v>1073.8218308177304</v>
      </c>
      <c r="BE418" s="18">
        <v>951.96822009521202</v>
      </c>
      <c r="BF418" s="18">
        <f>BE418*bess_capex_adj</f>
        <v>951.96822009521202</v>
      </c>
      <c r="BG418" s="1">
        <v>1123151306.9196301</v>
      </c>
      <c r="BH418" s="1">
        <v>5821601839.4373798</v>
      </c>
      <c r="BI418" s="1">
        <v>801812108.03161001</v>
      </c>
      <c r="BJ418" s="1">
        <v>1013434745.61136</v>
      </c>
      <c r="BK418" s="1">
        <f>SUM(BG418:BJ418)/1000000</f>
        <v>8759.9999999999818</v>
      </c>
      <c r="BL418" s="1">
        <v>14.101285335343899</v>
      </c>
      <c r="BM418" s="3">
        <f>0.815*BJ418/(BK418*1000)</f>
        <v>94.286451789184937</v>
      </c>
      <c r="BN418" s="24">
        <v>1112.51692274728</v>
      </c>
      <c r="BO418" s="1">
        <v>422</v>
      </c>
      <c r="BP418" s="1">
        <v>3040</v>
      </c>
      <c r="BQ418" s="24">
        <v>4611.9232000000002</v>
      </c>
      <c r="BR418" s="1">
        <v>760</v>
      </c>
      <c r="BS418" s="1">
        <v>190</v>
      </c>
      <c r="BT418" s="1">
        <v>0.49673810169086402</v>
      </c>
    </row>
    <row r="419" spans="1:72" s="1" customFormat="1" x14ac:dyDescent="0.25">
      <c r="A419" s="1">
        <v>192</v>
      </c>
      <c r="B419" s="24">
        <v>206.02165236060799</v>
      </c>
      <c r="C419" s="24">
        <v>1801.19999999999</v>
      </c>
      <c r="D419" s="1">
        <v>1000</v>
      </c>
      <c r="E419" s="1">
        <v>4000</v>
      </c>
      <c r="F419" s="1">
        <v>1</v>
      </c>
      <c r="G419" s="1">
        <v>23</v>
      </c>
      <c r="H419" s="2">
        <f>SUM(BG419:BI419)/(BK419*1000000)</f>
        <v>0.8345361578755317</v>
      </c>
      <c r="I419" s="3">
        <v>100</v>
      </c>
      <c r="J419" s="18">
        <v>76.571693329319203</v>
      </c>
      <c r="K419" s="18">
        <f>(P419*BG419+U419*BH419+AP419*BI419+AN419*BJ419)/(BK419*(1000000))</f>
        <v>92.826694368999441</v>
      </c>
      <c r="L419" s="18">
        <f>(T419*BG419+Y419*BH419+AT419*BI419+AO419*BJ419)/(BK419*(1000000))</f>
        <v>116.18608333938673</v>
      </c>
      <c r="M419" s="18">
        <f>L419/K419</f>
        <v>1.2516451666104833</v>
      </c>
      <c r="N419" s="18">
        <f>J419*M419</f>
        <v>95.840589854822568</v>
      </c>
      <c r="O419" s="3">
        <v>100</v>
      </c>
      <c r="P419" s="18">
        <v>73.524179026362603</v>
      </c>
      <c r="Q419" s="18">
        <f>P419-S419</f>
        <v>68.019507809549793</v>
      </c>
      <c r="R419" s="18">
        <f>Q419*solar_capex_adj</f>
        <v>90.692677079399715</v>
      </c>
      <c r="S419" s="18">
        <v>5.5046712168128096</v>
      </c>
      <c r="T419" s="18">
        <f>R419+S419</f>
        <v>96.197348296212525</v>
      </c>
      <c r="U419" s="18">
        <v>36.763434128327098</v>
      </c>
      <c r="V419" s="18">
        <f>U419-X419</f>
        <v>30.468005400985898</v>
      </c>
      <c r="W419" s="18">
        <f>V419*wind_capex_adj</f>
        <v>50.780009001643165</v>
      </c>
      <c r="X419" s="18">
        <v>6.2954287273412</v>
      </c>
      <c r="Y419" s="18">
        <f>W419+X419</f>
        <v>57.075437728984369</v>
      </c>
      <c r="Z419" s="18">
        <v>134.80809079968199</v>
      </c>
      <c r="AA419" s="18">
        <f>Z419-AC419-AD419</f>
        <v>69.683584188634711</v>
      </c>
      <c r="AB419" s="18">
        <f>AA419*hdgt_capex_adj</f>
        <v>87.104480235793389</v>
      </c>
      <c r="AC419" s="18">
        <v>21.247294633039985</v>
      </c>
      <c r="AD419" s="18">
        <v>43.877211978007296</v>
      </c>
      <c r="AE419" s="18">
        <f>AD419*fuel_adj</f>
        <v>43.877211978007296</v>
      </c>
      <c r="AF419" s="18">
        <f>AB419+AC419+AE419</f>
        <v>152.22898684684066</v>
      </c>
      <c r="AG419" s="18">
        <v>439.43268335126999</v>
      </c>
      <c r="AH419" s="18">
        <f>AG419-AJ419-AK419</f>
        <v>348.22468965439299</v>
      </c>
      <c r="AI419" s="18">
        <f>AH419*aero_capex_adj</f>
        <v>417.86962758527159</v>
      </c>
      <c r="AJ419" s="18">
        <v>41.575825662162003</v>
      </c>
      <c r="AK419" s="18">
        <v>49.632168034714994</v>
      </c>
      <c r="AL419" s="18">
        <f>AK419*fuel_adj</f>
        <v>49.632168034714994</v>
      </c>
      <c r="AM419" s="18">
        <f>AI419+AJ419+AL419</f>
        <v>509.07762128214858</v>
      </c>
      <c r="AN419" s="18">
        <f>IF(F419=0, 0, IF(F419=3, Z419, (Z419*F419*384+AG419*G419*32)/(F419*384+G419*32)))</f>
        <v>334.98996590501127</v>
      </c>
      <c r="AO419" s="18">
        <f>IF(F419=0, 0, IF(F419=3, AF419, (AF419*F419*384+AM419*G419*32)/(F419*384+G419*32)))</f>
        <v>386.72951804718582</v>
      </c>
      <c r="AP419" s="18">
        <v>85.493780500599101</v>
      </c>
      <c r="AQ419" s="18">
        <f>AP419-AS419</f>
        <v>69.532067445508702</v>
      </c>
      <c r="AR419" s="18">
        <f>AQ419*bess_capex_adj</f>
        <v>69.532067445508702</v>
      </c>
      <c r="AS419" s="18">
        <v>15.961713055090399</v>
      </c>
      <c r="AT419" s="18">
        <f>AR419+AS419</f>
        <v>85.493780500599101</v>
      </c>
      <c r="AU419" s="18">
        <v>6008.5261410454796</v>
      </c>
      <c r="AV419" s="18"/>
      <c r="AW419" s="18">
        <v>247.31582591870099</v>
      </c>
      <c r="AX419" s="18">
        <f>AW419*solar_capex_adj</f>
        <v>329.75443455826797</v>
      </c>
      <c r="AY419" s="18">
        <v>2162.2254774709199</v>
      </c>
      <c r="AZ419" s="18">
        <f>AY419*wind_capex_adj</f>
        <v>3603.7091291182001</v>
      </c>
      <c r="BA419" s="18">
        <v>774.73522166252701</v>
      </c>
      <c r="BB419" s="18">
        <f>BA419*hdgt_capex_adj</f>
        <v>968.41902707815871</v>
      </c>
      <c r="BC419" s="18">
        <v>1871.8672251375699</v>
      </c>
      <c r="BD419" s="18">
        <f>BC419*aero_capex_adj</f>
        <v>2246.2406701650839</v>
      </c>
      <c r="BE419" s="18">
        <v>952.38239085575901</v>
      </c>
      <c r="BF419" s="18">
        <f>BE419*bess_capex_adj</f>
        <v>952.38239085575901</v>
      </c>
      <c r="BG419" s="1">
        <v>320651001.19767898</v>
      </c>
      <c r="BH419" s="1">
        <v>6024196115.5263996</v>
      </c>
      <c r="BI419" s="1">
        <v>965689626.26556897</v>
      </c>
      <c r="BJ419" s="1">
        <v>1449463257.01034</v>
      </c>
      <c r="BK419" s="1">
        <f>SUM(BG419:BJ419)/1000000</f>
        <v>8759.9999999999873</v>
      </c>
      <c r="BL419" s="1">
        <v>13.050279126163399</v>
      </c>
      <c r="BM419" s="3">
        <f>0.815*BJ419/(BK419*1000)</f>
        <v>134.85303133144166</v>
      </c>
      <c r="BN419" s="24">
        <v>278.12923068682198</v>
      </c>
      <c r="BO419" s="1">
        <v>474</v>
      </c>
      <c r="BP419" s="1">
        <v>3040</v>
      </c>
      <c r="BQ419" s="24">
        <v>4611.9232000000002</v>
      </c>
      <c r="BR419" s="1">
        <v>760</v>
      </c>
      <c r="BS419" s="1">
        <v>190</v>
      </c>
      <c r="BT419" s="1">
        <v>0.59772690858719502</v>
      </c>
    </row>
    <row r="420" spans="1:72" s="1" customFormat="1" x14ac:dyDescent="0.25">
      <c r="A420" s="1">
        <v>451</v>
      </c>
      <c r="B420" s="24">
        <v>206.02165236060799</v>
      </c>
      <c r="C420" s="24">
        <v>1603.6</v>
      </c>
      <c r="D420" s="1">
        <v>1000</v>
      </c>
      <c r="E420" s="1">
        <v>4000</v>
      </c>
      <c r="F420" s="1">
        <v>3</v>
      </c>
      <c r="G420" s="1">
        <v>4</v>
      </c>
      <c r="H420" s="2">
        <f>SUM(BG420:BI420)/(BK420*1000000)</f>
        <v>0.81016968950150958</v>
      </c>
      <c r="I420" s="3">
        <v>100</v>
      </c>
      <c r="J420" s="18">
        <v>75.804191291798205</v>
      </c>
      <c r="K420" s="18">
        <f>(P420*BG420+U420*BH420+AP420*BI420+AN420*BJ420)/(BK420*(1000000))</f>
        <v>72.893468057157364</v>
      </c>
      <c r="L420" s="18">
        <f>(T420*BG420+Y420*BH420+AT420*BI420+AO420*BJ420)/(BK420*(1000000))</f>
        <v>92.252437348938145</v>
      </c>
      <c r="M420" s="18">
        <f>L420/K420</f>
        <v>1.2655789305648208</v>
      </c>
      <c r="N420" s="18">
        <f>J420*M420</f>
        <v>95.936187347405081</v>
      </c>
      <c r="O420" s="3">
        <v>100</v>
      </c>
      <c r="P420" s="18">
        <v>70.993929700129598</v>
      </c>
      <c r="Q420" s="18">
        <f>P420-S420</f>
        <v>65.680508272384699</v>
      </c>
      <c r="R420" s="18">
        <f>Q420*solar_capex_adj</f>
        <v>87.574011029846261</v>
      </c>
      <c r="S420" s="18">
        <v>5.313421427744899</v>
      </c>
      <c r="T420" s="18">
        <f>R420+S420</f>
        <v>92.88743245759116</v>
      </c>
      <c r="U420" s="18">
        <v>33.8797846780841</v>
      </c>
      <c r="V420" s="18">
        <f>U420-X420</f>
        <v>28.079929392806299</v>
      </c>
      <c r="W420" s="18">
        <f>V420*wind_capex_adj</f>
        <v>46.799882321343837</v>
      </c>
      <c r="X420" s="18">
        <v>5.7998552852778005</v>
      </c>
      <c r="Y420" s="18">
        <f>W420+X420</f>
        <v>52.599737606621638</v>
      </c>
      <c r="Z420" s="18">
        <v>201.34005321551101</v>
      </c>
      <c r="AA420" s="18">
        <f>Z420-AC420-AD420</f>
        <v>128.28717315344099</v>
      </c>
      <c r="AB420" s="18">
        <f>AA420*hdgt_capex_adj</f>
        <v>160.35896644180124</v>
      </c>
      <c r="AC420" s="18">
        <v>27.326464409955008</v>
      </c>
      <c r="AD420" s="18">
        <v>45.726415652115008</v>
      </c>
      <c r="AE420" s="18">
        <f>AD420*fuel_adj</f>
        <v>45.726415652115008</v>
      </c>
      <c r="AF420" s="18">
        <f>AB420+AC420+AE420</f>
        <v>233.41184650387126</v>
      </c>
      <c r="AG420" s="18">
        <v>555.83081051684201</v>
      </c>
      <c r="AH420" s="18">
        <f>AG420-AJ420-AK420</f>
        <v>452.11580848751697</v>
      </c>
      <c r="AI420" s="18">
        <f>AH420*aero_capex_adj</f>
        <v>542.53897018502039</v>
      </c>
      <c r="AJ420" s="18">
        <v>50.007796226460016</v>
      </c>
      <c r="AK420" s="18">
        <v>53.707205802865019</v>
      </c>
      <c r="AL420" s="18">
        <f>AK420*fuel_adj</f>
        <v>53.707205802865019</v>
      </c>
      <c r="AM420" s="18">
        <f>AI420+AJ420+AL420</f>
        <v>646.25397221434537</v>
      </c>
      <c r="AN420" s="18">
        <f>IF(F420=0, 0, IF(F420=3, Z420, (Z420*F420*384+AG420*G420*32)/(F420*384+G420*32)))</f>
        <v>201.34005321551101</v>
      </c>
      <c r="AO420" s="18">
        <f>IF(F420=0, 0, IF(F420=3, AF420, (AF420*F420*384+AM420*G420*32)/(F420*384+G420*32)))</f>
        <v>233.41184650387126</v>
      </c>
      <c r="AP420" s="18">
        <v>87.901444405384296</v>
      </c>
      <c r="AQ420" s="18">
        <f>AP420-AS420</f>
        <v>71.620905022807605</v>
      </c>
      <c r="AR420" s="18">
        <f>AQ420*bess_capex_adj</f>
        <v>71.620905022807605</v>
      </c>
      <c r="AS420" s="18">
        <v>16.280539382576691</v>
      </c>
      <c r="AT420" s="18">
        <f>AR420+AS420</f>
        <v>87.901444405384296</v>
      </c>
      <c r="AU420" s="18">
        <v>5776.5949816846996</v>
      </c>
      <c r="AV420" s="18"/>
      <c r="AW420" s="18">
        <v>247.40703788222601</v>
      </c>
      <c r="AX420" s="18">
        <f>AW420*solar_capex_adj</f>
        <v>329.87605050963464</v>
      </c>
      <c r="AY420" s="18">
        <v>1925.7292687542499</v>
      </c>
      <c r="AZ420" s="18">
        <f>AY420*wind_capex_adj</f>
        <v>3209.5487812570832</v>
      </c>
      <c r="BA420" s="18">
        <v>2325.0628497696298</v>
      </c>
      <c r="BB420" s="18">
        <f>BA420*hdgt_capex_adj</f>
        <v>2906.3285622120375</v>
      </c>
      <c r="BC420" s="18">
        <v>325.66218853075497</v>
      </c>
      <c r="BD420" s="18">
        <f>BC420*aero_capex_adj</f>
        <v>390.79462623690597</v>
      </c>
      <c r="BE420" s="18">
        <v>952.73363674782399</v>
      </c>
      <c r="BF420" s="18">
        <f>BE420*bess_capex_adj</f>
        <v>952.73363674782399</v>
      </c>
      <c r="BG420" s="1">
        <v>332143616.318479</v>
      </c>
      <c r="BH420" s="1">
        <v>5821604722.8336</v>
      </c>
      <c r="BI420" s="1">
        <v>943338216.12626803</v>
      </c>
      <c r="BJ420" s="1">
        <v>1662913537.59741</v>
      </c>
      <c r="BK420" s="1">
        <f>SUM(BG420:BJ420)/1000000</f>
        <v>8760.0000928757563</v>
      </c>
      <c r="BL420" s="1">
        <v>8.0549170101421392</v>
      </c>
      <c r="BM420" s="3">
        <f>0.815*BJ420/(BK420*1000)</f>
        <v>154.7117030562697</v>
      </c>
      <c r="BN420" s="24">
        <v>278.12923068682198</v>
      </c>
      <c r="BO420" s="1">
        <v>422</v>
      </c>
      <c r="BP420" s="1">
        <v>3040</v>
      </c>
      <c r="BQ420" s="24">
        <v>4611.9232000000002</v>
      </c>
      <c r="BR420" s="1">
        <v>760</v>
      </c>
      <c r="BS420" s="1">
        <v>190</v>
      </c>
      <c r="BT420" s="1">
        <v>0.58395231258251201</v>
      </c>
    </row>
    <row r="421" spans="1:72" s="1" customFormat="1" x14ac:dyDescent="0.25">
      <c r="A421" s="1">
        <v>528</v>
      </c>
      <c r="B421" s="24">
        <v>824.08660944243502</v>
      </c>
      <c r="C421" s="24">
        <v>201.39999999999901</v>
      </c>
      <c r="D421" s="1">
        <v>1000</v>
      </c>
      <c r="E421" s="1">
        <v>4000</v>
      </c>
      <c r="F421" s="1">
        <v>3</v>
      </c>
      <c r="G421" s="1">
        <v>4</v>
      </c>
      <c r="H421" s="2">
        <f>SUM(BG421:BI421)/(BK421*1000000)</f>
        <v>0.32538782482427209</v>
      </c>
      <c r="I421" s="3">
        <v>100</v>
      </c>
      <c r="J421" s="18">
        <v>84.690393999551802</v>
      </c>
      <c r="K421" s="18">
        <f>(P421*BG421+U421*BH421+AP421*BI421+AN421*BJ421)/(BK421*(1000000))</f>
        <v>81.554177254445506</v>
      </c>
      <c r="L421" s="18">
        <f>(T421*BG421+Y421*BH421+AT421*BI421+AO421*BJ421)/(BK421*(1000000))</f>
        <v>92.420379238597278</v>
      </c>
      <c r="M421" s="18">
        <f>L421/K421</f>
        <v>1.1332390608300749</v>
      </c>
      <c r="N421" s="18">
        <f>J421*M421</f>
        <v>95.974462557381088</v>
      </c>
      <c r="O421" s="3">
        <v>100</v>
      </c>
      <c r="P421" s="18">
        <v>95.974416048737098</v>
      </c>
      <c r="Q421" s="18">
        <f>P421-S421</f>
        <v>88.8037344384107</v>
      </c>
      <c r="R421" s="18">
        <f>Q421*solar_capex_adj</f>
        <v>118.40497925121426</v>
      </c>
      <c r="S421" s="18">
        <v>7.1706816103263975</v>
      </c>
      <c r="T421" s="18">
        <f>R421+S421</f>
        <v>125.57566086154065</v>
      </c>
      <c r="U421" s="18">
        <v>28.0636295651986</v>
      </c>
      <c r="V421" s="18">
        <f>U421-X421</f>
        <v>23.2668460880715</v>
      </c>
      <c r="W421" s="18">
        <f>V421*wind_capex_adj</f>
        <v>38.7780768134525</v>
      </c>
      <c r="X421" s="18">
        <v>4.7967834771271001</v>
      </c>
      <c r="Y421" s="18">
        <f>W421+X421</f>
        <v>43.574860290579601</v>
      </c>
      <c r="Z421" s="18">
        <v>85.713960708115096</v>
      </c>
      <c r="AA421" s="18">
        <f>Z421-AC421-AD421</f>
        <v>35.437037168915801</v>
      </c>
      <c r="AB421" s="18">
        <f>AA421*hdgt_capex_adj</f>
        <v>44.296296461144749</v>
      </c>
      <c r="AC421" s="18">
        <v>15.2696597337913</v>
      </c>
      <c r="AD421" s="18">
        <v>35.007263805407995</v>
      </c>
      <c r="AE421" s="18">
        <f>AD421*fuel_adj</f>
        <v>35.007263805407995</v>
      </c>
      <c r="AF421" s="18">
        <f>AB421+AC421+AE421</f>
        <v>94.573220000344037</v>
      </c>
      <c r="AG421" s="18">
        <v>338.68855354924199</v>
      </c>
      <c r="AH421" s="18">
        <f>AG421-AJ421-AK421</f>
        <v>263.23847764793607</v>
      </c>
      <c r="AI421" s="18">
        <f>AH421*aero_capex_adj</f>
        <v>315.88617317752329</v>
      </c>
      <c r="AJ421" s="18">
        <v>32.315841078821961</v>
      </c>
      <c r="AK421" s="18">
        <v>43.134234822483961</v>
      </c>
      <c r="AL421" s="18">
        <f>AK421*fuel_adj</f>
        <v>43.134234822483961</v>
      </c>
      <c r="AM421" s="18">
        <f>AI421+AJ421+AL421</f>
        <v>391.33624907882921</v>
      </c>
      <c r="AN421" s="18">
        <f>IF(F421=0, 0, IF(F421=3, Z421, (Z421*F421*384+AG421*G421*32)/(F421*384+G421*32)))</f>
        <v>85.713960708115096</v>
      </c>
      <c r="AO421" s="18">
        <f>IF(F421=0, 0, IF(F421=3, AF421, (AF421*F421*384+AM421*G421*32)/(F421*384+G421*32)))</f>
        <v>94.573220000344037</v>
      </c>
      <c r="AP421" s="18">
        <v>90.224160884383494</v>
      </c>
      <c r="AQ421" s="18">
        <f>AP421-AS421</f>
        <v>74.065119464842297</v>
      </c>
      <c r="AR421" s="18">
        <f>AQ421*bess_capex_adj</f>
        <v>74.065119464842297</v>
      </c>
      <c r="AS421" s="18">
        <v>16.159041419541197</v>
      </c>
      <c r="AT421" s="18">
        <f>AR421+AS421</f>
        <v>90.224160884383494</v>
      </c>
      <c r="AU421" s="18">
        <v>4843.9536611716003</v>
      </c>
      <c r="AV421" s="18"/>
      <c r="AW421" s="18">
        <v>991.47230789355297</v>
      </c>
      <c r="AX421" s="18">
        <f>AW421*solar_capex_adj</f>
        <v>1321.963077191404</v>
      </c>
      <c r="AY421" s="18">
        <v>242.307690140559</v>
      </c>
      <c r="AZ421" s="18">
        <f>AY421*wind_capex_adj</f>
        <v>403.846150234265</v>
      </c>
      <c r="BA421" s="18">
        <v>2329.3955675141501</v>
      </c>
      <c r="BB421" s="18">
        <f>BA421*hdgt_capex_adj</f>
        <v>2911.7444593926875</v>
      </c>
      <c r="BC421" s="18">
        <v>326.26905485400499</v>
      </c>
      <c r="BD421" s="18">
        <f>BC421*aero_capex_adj</f>
        <v>391.52286582480599</v>
      </c>
      <c r="BE421" s="18">
        <v>954.50904076933102</v>
      </c>
      <c r="BF421" s="18">
        <f>BE421*bess_capex_adj</f>
        <v>954.50904076933102</v>
      </c>
      <c r="BG421" s="1">
        <v>983764769.20308101</v>
      </c>
      <c r="BH421" s="1">
        <v>884041093.96239996</v>
      </c>
      <c r="BI421" s="1">
        <v>982591482.29513896</v>
      </c>
      <c r="BJ421" s="1">
        <v>5909602654.5393696</v>
      </c>
      <c r="BK421" s="1">
        <f>SUM(BG421:BJ421)/1000000</f>
        <v>8759.9999999999891</v>
      </c>
      <c r="BL421" s="1">
        <v>1.29779495116E-18</v>
      </c>
      <c r="BM421" s="3">
        <f>0.815*BJ421/(BK421*1000)</f>
        <v>549.80892276821828</v>
      </c>
      <c r="BN421" s="24">
        <v>1112.51692274728</v>
      </c>
      <c r="BO421" s="1">
        <v>53</v>
      </c>
      <c r="BP421" s="1">
        <v>3040</v>
      </c>
      <c r="BQ421" s="24">
        <v>4611.9232000000002</v>
      </c>
      <c r="BR421" s="1">
        <v>760</v>
      </c>
      <c r="BS421" s="1">
        <v>190</v>
      </c>
      <c r="BT421" s="1">
        <v>0.60665918073260705</v>
      </c>
    </row>
    <row r="422" spans="1:72" s="1" customFormat="1" x14ac:dyDescent="0.25">
      <c r="A422" s="1">
        <v>510</v>
      </c>
      <c r="B422" s="24">
        <v>824.08660944243502</v>
      </c>
      <c r="C422" s="24">
        <v>402.79999999999899</v>
      </c>
      <c r="D422" s="1">
        <v>1000</v>
      </c>
      <c r="E422" s="1">
        <v>4000</v>
      </c>
      <c r="F422" s="1">
        <v>3</v>
      </c>
      <c r="G422" s="1">
        <v>4</v>
      </c>
      <c r="H422" s="2">
        <f>SUM(BG422:BI422)/(BK422*1000000)</f>
        <v>0.42930157166579164</v>
      </c>
      <c r="I422" s="3">
        <v>100</v>
      </c>
      <c r="J422" s="18">
        <v>83.083243130291095</v>
      </c>
      <c r="K422" s="18">
        <f>(P422*BG422+U422*BH422+AP422*BI422+AN422*BJ422)/(BK422*(1000000))</f>
        <v>79.922089110351706</v>
      </c>
      <c r="L422" s="18">
        <f>(T422*BG422+Y422*BH422+AT422*BI422+AO422*BJ422)/(BK422*(1000000))</f>
        <v>92.329516194581743</v>
      </c>
      <c r="M422" s="18">
        <f>L422/K422</f>
        <v>1.1552440285575942</v>
      </c>
      <c r="N422" s="18">
        <f>J422*M422</f>
        <v>95.981420499467546</v>
      </c>
      <c r="O422" s="3">
        <v>100</v>
      </c>
      <c r="P422" s="18">
        <v>88.042249812843707</v>
      </c>
      <c r="Q422" s="18">
        <f>P422-S422</f>
        <v>81.460884484713404</v>
      </c>
      <c r="R422" s="18">
        <f>Q422*solar_capex_adj</f>
        <v>108.61451264628454</v>
      </c>
      <c r="S422" s="18">
        <v>6.5813653281303033</v>
      </c>
      <c r="T422" s="18">
        <f>R422+S422</f>
        <v>115.19587797441484</v>
      </c>
      <c r="U422" s="18">
        <v>28.0509002733017</v>
      </c>
      <c r="V422" s="18">
        <f>U422-X422</f>
        <v>23.2541167961746</v>
      </c>
      <c r="W422" s="18">
        <f>V422*wind_capex_adj</f>
        <v>38.756861326957669</v>
      </c>
      <c r="X422" s="18">
        <v>4.7967834771271001</v>
      </c>
      <c r="Y422" s="18">
        <f>W422+X422</f>
        <v>43.553644804084769</v>
      </c>
      <c r="Z422" s="18">
        <v>93.578093212740896</v>
      </c>
      <c r="AA422" s="18">
        <f>Z422-AC422-AD422</f>
        <v>41.821594008467407</v>
      </c>
      <c r="AB422" s="18">
        <f>AA422*hdgt_capex_adj</f>
        <v>52.276992510584257</v>
      </c>
      <c r="AC422" s="18">
        <v>15.947316922044493</v>
      </c>
      <c r="AD422" s="18">
        <v>35.809182282228996</v>
      </c>
      <c r="AE422" s="18">
        <f>AD422*fuel_adj</f>
        <v>35.809182282228996</v>
      </c>
      <c r="AF422" s="18">
        <f>AB422+AC422+AE422</f>
        <v>104.03349171485775</v>
      </c>
      <c r="AG422" s="18">
        <v>374.84802369459999</v>
      </c>
      <c r="AH422" s="18">
        <f>AG422-AJ422-AK422</f>
        <v>297.23350604891999</v>
      </c>
      <c r="AI422" s="18">
        <f>AH422*aero_capex_adj</f>
        <v>356.680207258704</v>
      </c>
      <c r="AJ422" s="18">
        <v>34.934942274485991</v>
      </c>
      <c r="AK422" s="18">
        <v>42.679575371194005</v>
      </c>
      <c r="AL422" s="18">
        <f>AK422*fuel_adj</f>
        <v>42.679575371194005</v>
      </c>
      <c r="AM422" s="18">
        <f>AI422+AJ422+AL422</f>
        <v>434.294724904384</v>
      </c>
      <c r="AN422" s="18">
        <f>IF(F422=0, 0, IF(F422=3, Z422, (Z422*F422*384+AG422*G422*32)/(F422*384+G422*32)))</f>
        <v>93.578093212740896</v>
      </c>
      <c r="AO422" s="18">
        <f>IF(F422=0, 0, IF(F422=3, AF422, (AF422*F422*384+AM422*G422*32)/(F422*384+G422*32)))</f>
        <v>104.03349171485775</v>
      </c>
      <c r="AP422" s="18">
        <v>95.898827807975593</v>
      </c>
      <c r="AQ422" s="18">
        <f>AP422-AS422</f>
        <v>78.710346658834297</v>
      </c>
      <c r="AR422" s="18">
        <f>AQ422*bess_capex_adj</f>
        <v>78.710346658834297</v>
      </c>
      <c r="AS422" s="18">
        <v>17.188481149141296</v>
      </c>
      <c r="AT422" s="18">
        <f>AR422+AS422</f>
        <v>95.898827807975593</v>
      </c>
      <c r="AU422" s="18">
        <v>5083.4786576389597</v>
      </c>
      <c r="AV422" s="18"/>
      <c r="AW422" s="18">
        <v>990.92987337677005</v>
      </c>
      <c r="AX422" s="18">
        <f>AW422*solar_capex_adj</f>
        <v>1321.2398311690267</v>
      </c>
      <c r="AY422" s="18">
        <v>484.35024719819103</v>
      </c>
      <c r="AZ422" s="18">
        <f>AY422*wind_capex_adj</f>
        <v>807.25041199698512</v>
      </c>
      <c r="BA422" s="18">
        <v>2328.1211551589099</v>
      </c>
      <c r="BB422" s="18">
        <f>BA422*hdgt_capex_adj</f>
        <v>2910.1514439486373</v>
      </c>
      <c r="BC422" s="18">
        <v>326.090553048456</v>
      </c>
      <c r="BD422" s="18">
        <f>BC422*aero_capex_adj</f>
        <v>391.30866365814717</v>
      </c>
      <c r="BE422" s="18">
        <v>953.98682885663004</v>
      </c>
      <c r="BF422" s="18">
        <f>BE422*bess_capex_adj</f>
        <v>953.98682885663004</v>
      </c>
      <c r="BG422" s="1">
        <v>1068331283.75287</v>
      </c>
      <c r="BH422" s="1">
        <v>1768082187.9247999</v>
      </c>
      <c r="BI422" s="1">
        <v>924268296.11466098</v>
      </c>
      <c r="BJ422" s="1">
        <v>4999318232.2076597</v>
      </c>
      <c r="BK422" s="1">
        <f>SUM(BG422:BJ422)/1000000</f>
        <v>8759.9999999999909</v>
      </c>
      <c r="BL422" s="1">
        <v>5.0080950704872503E-3</v>
      </c>
      <c r="BM422" s="3">
        <f>0.815*BJ422/(BK422*1000)</f>
        <v>465.11921909237975</v>
      </c>
      <c r="BN422" s="24">
        <v>1112.51692274728</v>
      </c>
      <c r="BO422" s="1">
        <v>106</v>
      </c>
      <c r="BP422" s="1">
        <v>3040</v>
      </c>
      <c r="BQ422" s="24">
        <v>4611.9232000000002</v>
      </c>
      <c r="BR422" s="1">
        <v>760</v>
      </c>
      <c r="BS422" s="1">
        <v>190</v>
      </c>
      <c r="BT422" s="1">
        <v>0.57098209688839496</v>
      </c>
    </row>
    <row r="423" spans="1:72" s="1" customFormat="1" x14ac:dyDescent="0.25">
      <c r="A423" s="1">
        <v>208</v>
      </c>
      <c r="B423" s="24">
        <v>1236.12991416365</v>
      </c>
      <c r="C423" s="24">
        <v>801.8</v>
      </c>
      <c r="D423" s="1">
        <v>1000</v>
      </c>
      <c r="E423" s="1">
        <v>4000</v>
      </c>
      <c r="F423" s="1">
        <v>1</v>
      </c>
      <c r="G423" s="1">
        <v>23</v>
      </c>
      <c r="H423" s="2">
        <f>SUM(BG423:BI423)/(BK423*1000000)</f>
        <v>0.72876942053498361</v>
      </c>
      <c r="I423" s="3">
        <v>100</v>
      </c>
      <c r="J423" s="18">
        <v>79.957464107456801</v>
      </c>
      <c r="K423" s="18">
        <f>(P423*BG423+U423*BH423+AP423*BI423+AN423*BJ423)/(BK423*(1000000))</f>
        <v>115.7937147102362</v>
      </c>
      <c r="L423" s="18">
        <f>(T423*BG423+Y423*BH423+AT423*BI423+AO423*BJ423)/(BK423*(1000000))</f>
        <v>139.00727831171088</v>
      </c>
      <c r="M423" s="18">
        <f>L423/K423</f>
        <v>1.2004734338091201</v>
      </c>
      <c r="N423" s="18">
        <f>J423*M423</f>
        <v>95.986811495748142</v>
      </c>
      <c r="O423" s="3">
        <v>100</v>
      </c>
      <c r="P423" s="18">
        <v>82.632425745839299</v>
      </c>
      <c r="Q423" s="18">
        <f>P423-S423</f>
        <v>76.445513610151593</v>
      </c>
      <c r="R423" s="18">
        <f>Q423*solar_capex_adj</f>
        <v>101.92735148020212</v>
      </c>
      <c r="S423" s="18">
        <v>6.1869121356877059</v>
      </c>
      <c r="T423" s="18">
        <f>R423+S423</f>
        <v>108.11426361588983</v>
      </c>
      <c r="U423" s="18">
        <v>28.010505607472702</v>
      </c>
      <c r="V423" s="18">
        <f>U423-X423</f>
        <v>23.213722130345602</v>
      </c>
      <c r="W423" s="18">
        <f>V423*wind_capex_adj</f>
        <v>38.689536883909341</v>
      </c>
      <c r="X423" s="18">
        <v>4.7967834771271001</v>
      </c>
      <c r="Y423" s="18">
        <f>W423+X423</f>
        <v>43.486320361036441</v>
      </c>
      <c r="Z423" s="18">
        <v>88.939478894527994</v>
      </c>
      <c r="AA423" s="18">
        <f>Z423-AC423-AD423</f>
        <v>35.780012124007207</v>
      </c>
      <c r="AB423" s="18">
        <f>AA423*hdgt_capex_adj</f>
        <v>44.725015155009011</v>
      </c>
      <c r="AC423" s="18">
        <v>15.717868232473293</v>
      </c>
      <c r="AD423" s="18">
        <v>37.441598538047494</v>
      </c>
      <c r="AE423" s="18">
        <f>AD423*fuel_adj</f>
        <v>37.441598538047494</v>
      </c>
      <c r="AF423" s="18">
        <f>AB423+AC423+AE423</f>
        <v>97.884481925529798</v>
      </c>
      <c r="AG423" s="18">
        <v>394.42768426428199</v>
      </c>
      <c r="AH423" s="18">
        <f>AG423-AJ423-AK423</f>
        <v>315.291080764627</v>
      </c>
      <c r="AI423" s="18">
        <f>AH423*aero_capex_adj</f>
        <v>378.34929691755241</v>
      </c>
      <c r="AJ423" s="18">
        <v>36.77581699109902</v>
      </c>
      <c r="AK423" s="18">
        <v>42.360786508555975</v>
      </c>
      <c r="AL423" s="18">
        <f>AK423*fuel_adj</f>
        <v>42.360786508555975</v>
      </c>
      <c r="AM423" s="18">
        <f>AI423+AJ423+AL423</f>
        <v>457.4859004172074</v>
      </c>
      <c r="AN423" s="18">
        <f>IF(F423=0, 0, IF(F423=3, Z423, (Z423*F423*384+AG423*G423*32)/(F423*384+G423*32)))</f>
        <v>289.68887099465206</v>
      </c>
      <c r="AO423" s="18">
        <f>IF(F423=0, 0, IF(F423=3, AF423, (AF423*F423*384+AM423*G423*32)/(F423*384+G423*32)))</f>
        <v>334.19398550577506</v>
      </c>
      <c r="AP423" s="18">
        <v>74.755553069805302</v>
      </c>
      <c r="AQ423" s="18">
        <f>AP423-AS423</f>
        <v>61.257181767672797</v>
      </c>
      <c r="AR423" s="18">
        <f>AQ423*bess_capex_adj</f>
        <v>61.257181767672797</v>
      </c>
      <c r="AS423" s="18">
        <v>13.498371302132504</v>
      </c>
      <c r="AT423" s="18">
        <f>AR423+AS423</f>
        <v>74.755553069805302</v>
      </c>
      <c r="AU423" s="18">
        <v>6045.0547348427099</v>
      </c>
      <c r="AV423" s="18"/>
      <c r="AW423" s="18">
        <v>1483.8127975050099</v>
      </c>
      <c r="AX423" s="18">
        <f>AW423*solar_capex_adj</f>
        <v>1978.4170633400131</v>
      </c>
      <c r="AY423" s="18">
        <v>962.456362723388</v>
      </c>
      <c r="AZ423" s="18">
        <f>AY423*wind_capex_adj</f>
        <v>1604.0939378723133</v>
      </c>
      <c r="BA423" s="18">
        <v>774.69232731769705</v>
      </c>
      <c r="BB423" s="18">
        <f>BA423*hdgt_capex_adj</f>
        <v>968.36540914712134</v>
      </c>
      <c r="BC423" s="18">
        <v>1871.76358648015</v>
      </c>
      <c r="BD423" s="18">
        <f>BC423*aero_capex_adj</f>
        <v>2246.1163037761798</v>
      </c>
      <c r="BE423" s="18">
        <v>952.32966081646202</v>
      </c>
      <c r="BF423" s="18">
        <f>BE423*bess_capex_adj</f>
        <v>952.32966081646202</v>
      </c>
      <c r="BG423" s="1">
        <v>1692996910.0772099</v>
      </c>
      <c r="BH423" s="1">
        <v>3519484355.2087998</v>
      </c>
      <c r="BI423" s="1">
        <v>1171538858.60044</v>
      </c>
      <c r="BJ423" s="1">
        <v>2375979876.1135402</v>
      </c>
      <c r="BK423" s="1">
        <f>SUM(BG423:BJ423)/1000000</f>
        <v>8759.9999999999909</v>
      </c>
      <c r="BL423" s="1">
        <v>2.1616838782807402</v>
      </c>
      <c r="BM423" s="3">
        <f>0.815*BJ423/(BK423*1000)</f>
        <v>221.05292226398825</v>
      </c>
      <c r="BN423" s="24">
        <v>1668.7753841209301</v>
      </c>
      <c r="BO423" s="1">
        <v>211</v>
      </c>
      <c r="BP423" s="1">
        <v>3040</v>
      </c>
      <c r="BQ423" s="24">
        <v>4611.9232000000002</v>
      </c>
      <c r="BR423" s="1">
        <v>760</v>
      </c>
      <c r="BS423" s="1">
        <v>190</v>
      </c>
      <c r="BT423" s="1">
        <v>0.72316623472806296</v>
      </c>
    </row>
    <row r="424" spans="1:72" s="1" customFormat="1" hidden="1" x14ac:dyDescent="0.25">
      <c r="A424" s="1">
        <v>98</v>
      </c>
      <c r="B424" s="24">
        <v>3296.3464377697401</v>
      </c>
      <c r="C424" s="24">
        <v>600.4</v>
      </c>
      <c r="D424" s="1">
        <v>1000</v>
      </c>
      <c r="E424" s="1">
        <v>4000</v>
      </c>
      <c r="F424" s="1">
        <v>0</v>
      </c>
      <c r="G424" s="1">
        <v>0</v>
      </c>
      <c r="H424" s="2">
        <f>SUM(BG424:BI424)/(BK424*1000000)</f>
        <v>1</v>
      </c>
      <c r="I424" s="3">
        <v>65.947488584474797</v>
      </c>
      <c r="J424" s="18">
        <v>74.221947348830597</v>
      </c>
      <c r="K424" s="18">
        <f>(P424*BG424+U424*BH424+AP424*BI424+AN424*BJ424)/(BK424*(1000000))</f>
        <v>74.182324589477787</v>
      </c>
      <c r="L424" s="18">
        <f>(T424*BG424+Y424*BH424+AT424*BI424+AO424*BJ424)/(BK424*(1000000))</f>
        <v>95.952874366919346</v>
      </c>
      <c r="M424" s="18">
        <f>L424/K424</f>
        <v>1.2934735450515871</v>
      </c>
      <c r="N424" s="18">
        <f>J424*M424</f>
        <v>96.004125357924153</v>
      </c>
      <c r="O424" s="3">
        <v>80.443266924365602</v>
      </c>
      <c r="P424" s="18">
        <v>123.027300763383</v>
      </c>
      <c r="Q424" s="18">
        <f>P424-S424</f>
        <v>113.82160095846901</v>
      </c>
      <c r="R424" s="18">
        <f>Q424*solar_capex_adj</f>
        <v>151.762134611292</v>
      </c>
      <c r="S424" s="18">
        <v>9.2056998049139906</v>
      </c>
      <c r="T424" s="18">
        <f>R424+S424</f>
        <v>160.96783441620599</v>
      </c>
      <c r="U424" s="18">
        <v>28.026095697235601</v>
      </c>
      <c r="V424" s="18">
        <f>U424-X424</f>
        <v>23.229296264802599</v>
      </c>
      <c r="W424" s="18">
        <f>V424*wind_capex_adj</f>
        <v>38.715493774671003</v>
      </c>
      <c r="X424" s="18">
        <v>4.7967994324330014</v>
      </c>
      <c r="Y424" s="18">
        <f>W424+X424</f>
        <v>43.512293207104008</v>
      </c>
      <c r="Z424" s="18">
        <v>0</v>
      </c>
      <c r="AA424" s="18">
        <f>Z424-AC424-AD424</f>
        <v>0</v>
      </c>
      <c r="AB424" s="18">
        <f>AA424*hdgt_capex_adj</f>
        <v>0</v>
      </c>
      <c r="AC424" s="18">
        <v>0</v>
      </c>
      <c r="AD424" s="18">
        <v>0</v>
      </c>
      <c r="AE424" s="18">
        <f>AD424*fuel_adj</f>
        <v>0</v>
      </c>
      <c r="AF424" s="18">
        <f>AB424+AC424+AE424</f>
        <v>0</v>
      </c>
      <c r="AG424" s="18">
        <v>0</v>
      </c>
      <c r="AH424" s="18">
        <f>AG424-AJ424-AK424</f>
        <v>0</v>
      </c>
      <c r="AI424" s="18">
        <f>AH424*aero_capex_adj</f>
        <v>0</v>
      </c>
      <c r="AJ424" s="18">
        <v>0</v>
      </c>
      <c r="AK424" s="18">
        <v>0</v>
      </c>
      <c r="AL424" s="18">
        <f>AK424*fuel_adj</f>
        <v>0</v>
      </c>
      <c r="AM424" s="18">
        <f>AI424+AJ424+AL424</f>
        <v>0</v>
      </c>
      <c r="AN424" s="18">
        <f>IF(F424=0, 0, IF(F424=3, Z424, (Z424*F424*384+AG424*G424*32)/(F424*384+G424*32)))</f>
        <v>0</v>
      </c>
      <c r="AO424" s="18">
        <f>IF(F424=0, 0, IF(F424=3, AF424, (AF424*F424*384+AM424*G424*32)/(F424*384+G424*32)))</f>
        <v>0</v>
      </c>
      <c r="AP424" s="18">
        <v>58.027360923276902</v>
      </c>
      <c r="AQ424" s="18">
        <f>AP424-AS424</f>
        <v>47.020345004603499</v>
      </c>
      <c r="AR424" s="18">
        <f>AQ424*bess_capex_adj</f>
        <v>47.020345004603499</v>
      </c>
      <c r="AS424" s="18">
        <v>11.007015918673403</v>
      </c>
      <c r="AT424" s="18">
        <f>AR424+AS424</f>
        <v>58.027360923276902</v>
      </c>
      <c r="AU424" s="18">
        <v>5633.6240581633701</v>
      </c>
      <c r="AV424" s="18"/>
      <c r="AW424" s="18">
        <v>3959.47560471529</v>
      </c>
      <c r="AX424" s="18">
        <f>AW424*solar_capex_adj</f>
        <v>5279.3008062870531</v>
      </c>
      <c r="AY424" s="18">
        <v>721.18304248369202</v>
      </c>
      <c r="AZ424" s="18">
        <f>AY424*wind_capex_adj</f>
        <v>1201.97173747282</v>
      </c>
      <c r="BA424" s="18">
        <v>0</v>
      </c>
      <c r="BB424" s="18">
        <f>BA424*hdgt_capex_adj</f>
        <v>0</v>
      </c>
      <c r="BC424" s="18">
        <v>0</v>
      </c>
      <c r="BD424" s="18">
        <f>BC424*aero_capex_adj</f>
        <v>0</v>
      </c>
      <c r="BE424" s="18">
        <v>952.96541096438898</v>
      </c>
      <c r="BF424" s="18">
        <f>BE424*bess_capex_adj</f>
        <v>952.96541096438898</v>
      </c>
      <c r="BG424" s="1">
        <v>2967814302.88622</v>
      </c>
      <c r="BH424" s="1">
        <v>2635437705.2806101</v>
      </c>
      <c r="BI424" s="1">
        <v>1443578174.4075899</v>
      </c>
      <c r="BJ424" s="1">
        <v>0</v>
      </c>
      <c r="BK424" s="1">
        <f>SUM(BG424:BJ424)/1000000</f>
        <v>7046.8301825744202</v>
      </c>
      <c r="BL424" s="1">
        <v>34.681550555096202</v>
      </c>
      <c r="BM424" s="3">
        <f>0.815*BJ424/(BK424*1000)</f>
        <v>0</v>
      </c>
      <c r="BN424" s="24">
        <v>4450.0676909891499</v>
      </c>
      <c r="BO424" s="1">
        <v>158</v>
      </c>
      <c r="BP424" s="1">
        <v>3040</v>
      </c>
      <c r="BQ424" s="24">
        <v>4611.9232000000002</v>
      </c>
      <c r="BR424" s="1">
        <v>760</v>
      </c>
      <c r="BS424" s="1">
        <v>190</v>
      </c>
      <c r="BT424" s="1">
        <v>0.89011438569308599</v>
      </c>
    </row>
    <row r="425" spans="1:72" s="1" customFormat="1" x14ac:dyDescent="0.25">
      <c r="A425" s="1">
        <v>279</v>
      </c>
      <c r="B425" s="24">
        <v>1442.15156652426</v>
      </c>
      <c r="C425" s="24">
        <v>1003.19999999999</v>
      </c>
      <c r="D425" s="1">
        <v>1000</v>
      </c>
      <c r="E425" s="1">
        <v>4000</v>
      </c>
      <c r="F425" s="1">
        <v>2</v>
      </c>
      <c r="G425" s="1">
        <v>11</v>
      </c>
      <c r="H425" s="2">
        <f>SUM(BG425:BI425)/(BK425*1000000)</f>
        <v>0.83470550714830904</v>
      </c>
      <c r="I425" s="3">
        <v>100</v>
      </c>
      <c r="J425" s="18">
        <v>78.090292034314302</v>
      </c>
      <c r="K425" s="18">
        <f>(P425*BG425+U425*BH425+AP425*BI425+AN425*BJ425)/(BK425*(1000000))</f>
        <v>100.82092113814869</v>
      </c>
      <c r="L425" s="18">
        <f>(T425*BG425+Y425*BH425+AT425*BI425+AO425*BJ425)/(BK425*(1000000))</f>
        <v>124.00362767748435</v>
      </c>
      <c r="M425" s="18">
        <f>L425/K425</f>
        <v>1.2299394438934934</v>
      </c>
      <c r="N425" s="18">
        <f>J425*M425</f>
        <v>96.046330358165037</v>
      </c>
      <c r="O425" s="3">
        <v>100</v>
      </c>
      <c r="P425" s="18">
        <v>89.781410712314695</v>
      </c>
      <c r="Q425" s="18">
        <f>P425-S425</f>
        <v>83.056694326692394</v>
      </c>
      <c r="R425" s="18">
        <f>Q425*solar_capex_adj</f>
        <v>110.74225910225653</v>
      </c>
      <c r="S425" s="18">
        <v>6.7247163856223011</v>
      </c>
      <c r="T425" s="18">
        <f>R425+S425</f>
        <v>117.46697548787883</v>
      </c>
      <c r="U425" s="18">
        <v>28.001026030209999</v>
      </c>
      <c r="V425" s="18">
        <f>U425-X425</f>
        <v>23.204242553082999</v>
      </c>
      <c r="W425" s="18">
        <f>V425*wind_capex_adj</f>
        <v>38.673737588471667</v>
      </c>
      <c r="X425" s="18">
        <v>4.7967834771270006</v>
      </c>
      <c r="Y425" s="18">
        <f>W425+X425</f>
        <v>43.470521065598668</v>
      </c>
      <c r="Z425" s="18">
        <v>161.34971999866301</v>
      </c>
      <c r="AA425" s="18">
        <f>Z425-AC425-AD425</f>
        <v>99.126449818094002</v>
      </c>
      <c r="AB425" s="18">
        <f>AA425*hdgt_capex_adj</f>
        <v>123.9080622726175</v>
      </c>
      <c r="AC425" s="18">
        <v>22.356541337533997</v>
      </c>
      <c r="AD425" s="18">
        <v>39.866728843035006</v>
      </c>
      <c r="AE425" s="18">
        <f>AD425*fuel_adj</f>
        <v>39.866728843035006</v>
      </c>
      <c r="AF425" s="18">
        <f>AB425+AC425+AE425</f>
        <v>186.13133245318647</v>
      </c>
      <c r="AG425" s="18">
        <v>772.72777827225798</v>
      </c>
      <c r="AH425" s="18">
        <f>AG425-AJ425-AK425</f>
        <v>663.03988795641601</v>
      </c>
      <c r="AI425" s="18">
        <f>AH425*aero_capex_adj</f>
        <v>795.64786554769921</v>
      </c>
      <c r="AJ425" s="18">
        <v>64.305722932263961</v>
      </c>
      <c r="AK425" s="18">
        <v>45.382167383578008</v>
      </c>
      <c r="AL425" s="18">
        <f>AK425*fuel_adj</f>
        <v>45.382167383578008</v>
      </c>
      <c r="AM425" s="18">
        <f>AI425+AJ425+AL425</f>
        <v>905.33575586354118</v>
      </c>
      <c r="AN425" s="18">
        <f>IF(F425=0, 0, IF(F425=3, Z425, (Z425*F425*384+AG425*G425*32)/(F425*384+G425*32)))</f>
        <v>353.49710974179283</v>
      </c>
      <c r="AO425" s="18">
        <f>IF(F425=0, 0, IF(F425=3, AF425, (AF425*F425*384+AM425*G425*32)/(F425*384+G425*32)))</f>
        <v>412.16700838215507</v>
      </c>
      <c r="AP425" s="18">
        <v>77.898821113819494</v>
      </c>
      <c r="AQ425" s="18">
        <f>AP425-AS425</f>
        <v>63.694212324148403</v>
      </c>
      <c r="AR425" s="18">
        <f>AQ425*bess_capex_adj</f>
        <v>63.694212324148403</v>
      </c>
      <c r="AS425" s="18">
        <v>14.204608789671092</v>
      </c>
      <c r="AT425" s="18">
        <f>AR425+AS425</f>
        <v>77.898821113819494</v>
      </c>
      <c r="AU425" s="18">
        <v>6329.6454950059497</v>
      </c>
      <c r="AV425" s="18"/>
      <c r="AW425" s="18">
        <v>1730.40801071178</v>
      </c>
      <c r="AX425" s="18">
        <f>AW425*solar_capex_adj</f>
        <v>2307.2106809490397</v>
      </c>
      <c r="AY425" s="18">
        <v>1203.7190518954001</v>
      </c>
      <c r="AZ425" s="18">
        <f>AY425*wind_capex_adj</f>
        <v>2006.1984198256669</v>
      </c>
      <c r="BA425" s="18">
        <v>1548.7519464699001</v>
      </c>
      <c r="BB425" s="18">
        <f>BA425*hdgt_capex_adj</f>
        <v>1935.939933087375</v>
      </c>
      <c r="BC425" s="18">
        <v>894.82571934263797</v>
      </c>
      <c r="BD425" s="18">
        <f>BC425*aero_capex_adj</f>
        <v>1073.7908632111655</v>
      </c>
      <c r="BE425" s="18">
        <v>951.94076658620702</v>
      </c>
      <c r="BF425" s="18">
        <f>BE425*bess_capex_adj</f>
        <v>951.94076658620702</v>
      </c>
      <c r="BG425" s="1">
        <v>1806261458.5246899</v>
      </c>
      <c r="BH425" s="1">
        <v>4403525449.1711998</v>
      </c>
      <c r="BI425" s="1">
        <v>1102233334.92329</v>
      </c>
      <c r="BJ425" s="1">
        <v>1447979757.38081</v>
      </c>
      <c r="BK425" s="1">
        <f>SUM(BG425:BJ425)/1000000</f>
        <v>8759.9999999999909</v>
      </c>
      <c r="BL425" s="1">
        <v>7.4205503398355397</v>
      </c>
      <c r="BM425" s="3">
        <f>0.815*BJ425/(BK425*1000)</f>
        <v>134.71501167412802</v>
      </c>
      <c r="BN425" s="24">
        <v>1946.90461480775</v>
      </c>
      <c r="BO425" s="1">
        <v>264</v>
      </c>
      <c r="BP425" s="1">
        <v>3040</v>
      </c>
      <c r="BQ425" s="24">
        <v>4611.9232000000002</v>
      </c>
      <c r="BR425" s="1">
        <v>760</v>
      </c>
      <c r="BS425" s="1">
        <v>190</v>
      </c>
      <c r="BT425" s="1">
        <v>0.68118946320414997</v>
      </c>
    </row>
    <row r="426" spans="1:72" s="1" customFormat="1" hidden="1" x14ac:dyDescent="0.25">
      <c r="A426" s="1">
        <v>114</v>
      </c>
      <c r="B426" s="24">
        <v>3090.3247854091301</v>
      </c>
      <c r="C426" s="24">
        <v>402.79999999999899</v>
      </c>
      <c r="D426" s="1">
        <v>1000</v>
      </c>
      <c r="E426" s="1">
        <v>4000</v>
      </c>
      <c r="F426" s="1">
        <v>0</v>
      </c>
      <c r="G426" s="1">
        <v>0</v>
      </c>
      <c r="H426" s="2">
        <f>SUM(BG426:BI426)/(BK426*1000000)</f>
        <v>1</v>
      </c>
      <c r="I426" s="3">
        <v>57.933789954337897</v>
      </c>
      <c r="J426" s="18">
        <v>75.066797416574005</v>
      </c>
      <c r="K426" s="18">
        <f>(P426*BG426+U426*BH426+AP426*BI426+AN426*BJ426)/(BK426*(1000000))</f>
        <v>75.020931495945916</v>
      </c>
      <c r="L426" s="18">
        <f>(T426*BG426+Y426*BH426+AT426*BI426+AO426*BJ426)/(BK426*(1000000))</f>
        <v>96.003511334992197</v>
      </c>
      <c r="M426" s="18">
        <f>L426/K426</f>
        <v>1.2796896735437118</v>
      </c>
      <c r="N426" s="18">
        <f>J426*M426</f>
        <v>96.06220547998754</v>
      </c>
      <c r="O426" s="3">
        <v>72.451922681282895</v>
      </c>
      <c r="P426" s="18">
        <v>107.325845817576</v>
      </c>
      <c r="Q426" s="18">
        <f>P426-S426</f>
        <v>99.301873443854106</v>
      </c>
      <c r="R426" s="18">
        <f>Q426*solar_capex_adj</f>
        <v>132.40249792513879</v>
      </c>
      <c r="S426" s="18">
        <v>8.0239723737218895</v>
      </c>
      <c r="T426" s="18">
        <f>R426+S426</f>
        <v>140.42647029886069</v>
      </c>
      <c r="U426" s="18">
        <v>28.047414512374498</v>
      </c>
      <c r="V426" s="18">
        <f>U426-X426</f>
        <v>23.250631035247402</v>
      </c>
      <c r="W426" s="18">
        <f>V426*wind_capex_adj</f>
        <v>38.751051725412339</v>
      </c>
      <c r="X426" s="18">
        <v>4.7967834771270965</v>
      </c>
      <c r="Y426" s="18">
        <f>W426+X426</f>
        <v>43.547835202539432</v>
      </c>
      <c r="Z426" s="18">
        <v>0</v>
      </c>
      <c r="AA426" s="18">
        <f>Z426-AC426-AD426</f>
        <v>0</v>
      </c>
      <c r="AB426" s="18">
        <f>AA426*hdgt_capex_adj</f>
        <v>0</v>
      </c>
      <c r="AC426" s="18">
        <v>0</v>
      </c>
      <c r="AD426" s="18">
        <v>0</v>
      </c>
      <c r="AE426" s="18">
        <f>AD426*fuel_adj</f>
        <v>0</v>
      </c>
      <c r="AF426" s="18">
        <f>AB426+AC426+AE426</f>
        <v>0</v>
      </c>
      <c r="AG426" s="18">
        <v>0</v>
      </c>
      <c r="AH426" s="18">
        <f>AG426-AJ426-AK426</f>
        <v>0</v>
      </c>
      <c r="AI426" s="18">
        <f>AH426*aero_capex_adj</f>
        <v>0</v>
      </c>
      <c r="AJ426" s="18">
        <v>0</v>
      </c>
      <c r="AK426" s="18">
        <v>0</v>
      </c>
      <c r="AL426" s="18">
        <f>AK426*fuel_adj</f>
        <v>0</v>
      </c>
      <c r="AM426" s="18">
        <f>AI426+AJ426+AL426</f>
        <v>0</v>
      </c>
      <c r="AN426" s="18">
        <f>IF(F426=0, 0, IF(F426=3, Z426, (Z426*F426*384+AG426*G426*32)/(F426*384+G426*32)))</f>
        <v>0</v>
      </c>
      <c r="AO426" s="18">
        <f>IF(F426=0, 0, IF(F426=3, AF426, (AF426*F426*384+AM426*G426*32)/(F426*384+G426*32)))</f>
        <v>0</v>
      </c>
      <c r="AP426" s="18">
        <v>60.440818604676402</v>
      </c>
      <c r="AQ426" s="18">
        <f>AP426-AS426</f>
        <v>48.931108956336999</v>
      </c>
      <c r="AR426" s="18">
        <f>AQ426*bess_capex_adj</f>
        <v>48.931108956336999</v>
      </c>
      <c r="AS426" s="18">
        <v>11.509709648339403</v>
      </c>
      <c r="AT426" s="18">
        <f>AR426+AS426</f>
        <v>60.440818604676402</v>
      </c>
      <c r="AU426" s="18">
        <v>5153.5514749461599</v>
      </c>
      <c r="AV426" s="18"/>
      <c r="AW426" s="18">
        <v>3715.4300036904301</v>
      </c>
      <c r="AX426" s="18">
        <f>AW426*solar_capex_adj</f>
        <v>4953.9066715872395</v>
      </c>
      <c r="AY426" s="18">
        <v>484.27764374558097</v>
      </c>
      <c r="AZ426" s="18">
        <f>AY426*wind_capex_adj</f>
        <v>807.12940624263501</v>
      </c>
      <c r="BA426" s="18">
        <v>0</v>
      </c>
      <c r="BB426" s="18">
        <f>BA426*hdgt_capex_adj</f>
        <v>0</v>
      </c>
      <c r="BC426" s="18">
        <v>0</v>
      </c>
      <c r="BD426" s="18">
        <f>BC426*aero_capex_adj</f>
        <v>0</v>
      </c>
      <c r="BE426" s="18">
        <v>953.84382751014698</v>
      </c>
      <c r="BF426" s="18">
        <f>BE426*bess_capex_adj</f>
        <v>953.84382751014698</v>
      </c>
      <c r="BG426" s="1">
        <v>3195286458.1371102</v>
      </c>
      <c r="BH426" s="1">
        <v>1768082187.9247999</v>
      </c>
      <c r="BI426" s="1">
        <v>1383419780.81846</v>
      </c>
      <c r="BJ426" s="1">
        <v>0</v>
      </c>
      <c r="BK426" s="1">
        <f>SUM(BG426:BJ426)/1000000</f>
        <v>6346.7884268803709</v>
      </c>
      <c r="BL426" s="1">
        <v>32.532598059369697</v>
      </c>
      <c r="BM426" s="3">
        <f>0.815*BJ426/(BK426*1000)</f>
        <v>0</v>
      </c>
      <c r="BN426" s="24">
        <v>4171.93846030233</v>
      </c>
      <c r="BO426" s="1">
        <v>106</v>
      </c>
      <c r="BP426" s="1">
        <v>3040</v>
      </c>
      <c r="BQ426" s="24">
        <v>4611.9232000000002</v>
      </c>
      <c r="BR426" s="1">
        <v>760</v>
      </c>
      <c r="BS426" s="1">
        <v>190</v>
      </c>
      <c r="BT426" s="1">
        <v>0.85253084168468596</v>
      </c>
    </row>
    <row r="427" spans="1:72" s="1" customFormat="1" x14ac:dyDescent="0.25">
      <c r="A427" s="1">
        <v>182</v>
      </c>
      <c r="B427" s="24">
        <v>618.06495708182604</v>
      </c>
      <c r="C427" s="24">
        <v>1603.6</v>
      </c>
      <c r="D427" s="1">
        <v>1000</v>
      </c>
      <c r="E427" s="1">
        <v>4000</v>
      </c>
      <c r="F427" s="1">
        <v>1</v>
      </c>
      <c r="G427" s="1">
        <v>23</v>
      </c>
      <c r="H427" s="2">
        <f>SUM(BG427:BI427)/(BK427*1000000)</f>
        <v>0.8631360762066278</v>
      </c>
      <c r="I427" s="3">
        <v>100</v>
      </c>
      <c r="J427" s="18">
        <v>77.206448091676805</v>
      </c>
      <c r="K427" s="18">
        <f>(P427*BG427+U427*BH427+AP427*BI427+AN427*BJ427)/(BK427*(1000000))</f>
        <v>102.88283274131385</v>
      </c>
      <c r="L427" s="18">
        <f>(T427*BG427+Y427*BH427+AT427*BI427+AO427*BJ427)/(BK427*(1000000))</f>
        <v>128.081994165308</v>
      </c>
      <c r="M427" s="18">
        <f>L427/K427</f>
        <v>1.2449306726162404</v>
      </c>
      <c r="N427" s="18">
        <f>J427*M427</f>
        <v>96.116675353082044</v>
      </c>
      <c r="O427" s="3">
        <v>100</v>
      </c>
      <c r="P427" s="18">
        <v>77.854384528141097</v>
      </c>
      <c r="Q427" s="18">
        <f>P427-S427</f>
        <v>72.023506684416702</v>
      </c>
      <c r="R427" s="18">
        <f>Q427*solar_capex_adj</f>
        <v>96.031342245888936</v>
      </c>
      <c r="S427" s="18">
        <v>5.8308778437243944</v>
      </c>
      <c r="T427" s="18">
        <f>R427+S427</f>
        <v>101.86222008961333</v>
      </c>
      <c r="U427" s="18">
        <v>33.859002334237701</v>
      </c>
      <c r="V427" s="18">
        <f>U427-X427</f>
        <v>28.059142883938701</v>
      </c>
      <c r="W427" s="18">
        <f>V427*wind_capex_adj</f>
        <v>46.765238139897839</v>
      </c>
      <c r="X427" s="18">
        <v>5.7998594502989995</v>
      </c>
      <c r="Y427" s="18">
        <f>W427+X427</f>
        <v>52.565097590196842</v>
      </c>
      <c r="Z427" s="18">
        <v>141.58524555855601</v>
      </c>
      <c r="AA427" s="18">
        <f>Z427-AC427-AD427</f>
        <v>76.012006818791789</v>
      </c>
      <c r="AB427" s="18">
        <f>AA427*hdgt_capex_adj</f>
        <v>95.01500852348974</v>
      </c>
      <c r="AC427" s="18">
        <v>21.623209782505015</v>
      </c>
      <c r="AD427" s="18">
        <v>43.950028957259207</v>
      </c>
      <c r="AE427" s="18">
        <f>AD427*fuel_adj</f>
        <v>43.950028957259207</v>
      </c>
      <c r="AF427" s="18">
        <f>AB427+AC427+AE427</f>
        <v>160.58824726325395</v>
      </c>
      <c r="AG427" s="18">
        <v>626.65887016480497</v>
      </c>
      <c r="AH427" s="18">
        <f>AG427-AJ427-AK427</f>
        <v>522.595999005316</v>
      </c>
      <c r="AI427" s="18">
        <f>AH427*aero_capex_adj</f>
        <v>627.11519880637923</v>
      </c>
      <c r="AJ427" s="18">
        <v>54.920692578411945</v>
      </c>
      <c r="AK427" s="18">
        <v>49.142178581077019</v>
      </c>
      <c r="AL427" s="18">
        <f>AK427*fuel_adj</f>
        <v>49.142178581077019</v>
      </c>
      <c r="AM427" s="18">
        <f>AI427+AJ427+AL427</f>
        <v>731.17806996586819</v>
      </c>
      <c r="AN427" s="18">
        <f>IF(F427=0, 0, IF(F427=3, Z427, (Z427*F427*384+AG427*G427*32)/(F427*384+G427*32)))</f>
        <v>460.34791315694821</v>
      </c>
      <c r="AO427" s="18">
        <f>IF(F427=0, 0, IF(F427=3, AF427, (AF427*F427*384+AM427*G427*32)/(F427*384+G427*32)))</f>
        <v>535.54727361068615</v>
      </c>
      <c r="AP427" s="18">
        <v>97.935027440534697</v>
      </c>
      <c r="AQ427" s="18">
        <f>AP427-AS427</f>
        <v>79.687768366277993</v>
      </c>
      <c r="AR427" s="18">
        <f>AQ427*bess_capex_adj</f>
        <v>79.687768366277993</v>
      </c>
      <c r="AS427" s="18">
        <v>18.247259074256704</v>
      </c>
      <c r="AT427" s="18">
        <f>AR427+AS427</f>
        <v>97.935027440534697</v>
      </c>
      <c r="AU427" s="18">
        <v>6263.61789755684</v>
      </c>
      <c r="AV427" s="18"/>
      <c r="AW427" s="18">
        <v>741.67114283767103</v>
      </c>
      <c r="AX427" s="18">
        <f>AW427*solar_capex_adj</f>
        <v>988.89485711689463</v>
      </c>
      <c r="AY427" s="18">
        <v>1924.3023423782799</v>
      </c>
      <c r="AZ427" s="18">
        <f>AY427*wind_capex_adj</f>
        <v>3207.1705706304665</v>
      </c>
      <c r="BA427" s="18">
        <v>774.44667509999499</v>
      </c>
      <c r="BB427" s="18">
        <f>BA427*hdgt_capex_adj</f>
        <v>968.05834387499374</v>
      </c>
      <c r="BC427" s="18">
        <v>1871.17005681705</v>
      </c>
      <c r="BD427" s="18">
        <f>BC427*aero_capex_adj</f>
        <v>2245.4040681804599</v>
      </c>
      <c r="BE427" s="18">
        <v>952.02768042384196</v>
      </c>
      <c r="BF427" s="18">
        <f>BE427*bess_capex_adj</f>
        <v>952.02768042384196</v>
      </c>
      <c r="BG427" s="1">
        <v>903314122.09128296</v>
      </c>
      <c r="BH427" s="1">
        <v>5821600869.8632898</v>
      </c>
      <c r="BI427" s="1">
        <v>836157035.61548197</v>
      </c>
      <c r="BJ427" s="1">
        <v>1198927972.42994</v>
      </c>
      <c r="BK427" s="1">
        <f>SUM(BG427:BJ427)/1000000</f>
        <v>8759.9999999999945</v>
      </c>
      <c r="BL427" s="1">
        <v>11.7468729290252</v>
      </c>
      <c r="BM427" s="3">
        <f>0.815*BJ427/(BK427*1000)</f>
        <v>111.54409789159835</v>
      </c>
      <c r="BN427" s="24">
        <v>834.38769206046595</v>
      </c>
      <c r="BO427" s="1">
        <v>422</v>
      </c>
      <c r="BP427" s="1">
        <v>3040</v>
      </c>
      <c r="BQ427" s="24">
        <v>4611.9232000000002</v>
      </c>
      <c r="BR427" s="1">
        <v>760</v>
      </c>
      <c r="BS427" s="1">
        <v>190</v>
      </c>
      <c r="BT427" s="1">
        <v>0.517902698907583</v>
      </c>
    </row>
    <row r="428" spans="1:72" s="1" customFormat="1" hidden="1" x14ac:dyDescent="0.25">
      <c r="A428" s="1">
        <v>625</v>
      </c>
      <c r="B428" s="25">
        <v>3296.3464377697401</v>
      </c>
      <c r="C428" s="25">
        <v>801.8</v>
      </c>
      <c r="D428" s="8">
        <v>2000</v>
      </c>
      <c r="E428" s="8">
        <v>8000</v>
      </c>
      <c r="F428" s="8">
        <v>0</v>
      </c>
      <c r="G428" s="8">
        <v>0</v>
      </c>
      <c r="H428" s="9">
        <f>SUM(BG428:BI428)/(BK428*1000000)</f>
        <v>1</v>
      </c>
      <c r="I428" s="10">
        <v>88.949771689497695</v>
      </c>
      <c r="J428" s="19">
        <v>76.003278095048501</v>
      </c>
      <c r="K428" s="18">
        <f>(P428*BG428+U428*BH428+AP428*BI428+AN428*BJ428)/(BK428*(1000000))</f>
        <v>76.11504602639782</v>
      </c>
      <c r="L428" s="18">
        <f>(T428*BG428+Y428*BH428+AT428*BI428+AO428*BJ428)/(BK428*(1000000))</f>
        <v>96.263908357392722</v>
      </c>
      <c r="M428" s="18">
        <f>L428/K428</f>
        <v>1.264715892361242</v>
      </c>
      <c r="N428" s="18">
        <f>J428*M428</f>
        <v>96.122553678358898</v>
      </c>
      <c r="O428" s="10">
        <v>94.520146840859994</v>
      </c>
      <c r="P428" s="19">
        <v>135.296124317172</v>
      </c>
      <c r="Q428" s="19">
        <f>P428-S428</f>
        <v>125.159440447393</v>
      </c>
      <c r="R428" s="18">
        <f>Q428*solar_capex_adj</f>
        <v>166.87925392985733</v>
      </c>
      <c r="S428" s="19">
        <v>10.136683869779006</v>
      </c>
      <c r="T428" s="18">
        <f>R428+S428</f>
        <v>177.01593779963633</v>
      </c>
      <c r="U428" s="19">
        <v>27.9951875016163</v>
      </c>
      <c r="V428" s="19">
        <f>U428-X428</f>
        <v>23.198187377250498</v>
      </c>
      <c r="W428" s="18">
        <f>V428*wind_capex_adj</f>
        <v>38.663645628750835</v>
      </c>
      <c r="X428" s="19">
        <v>4.7970001243658018</v>
      </c>
      <c r="Y428" s="18">
        <f>W428+X428</f>
        <v>43.460645753116637</v>
      </c>
      <c r="Z428" s="19">
        <v>0</v>
      </c>
      <c r="AA428" s="19">
        <f>Z428-AC428-AD428</f>
        <v>0</v>
      </c>
      <c r="AB428" s="18">
        <f>AA428*hdgt_capex_adj</f>
        <v>0</v>
      </c>
      <c r="AC428" s="19">
        <v>0</v>
      </c>
      <c r="AD428" s="19">
        <v>0</v>
      </c>
      <c r="AE428" s="18">
        <f>AD428*fuel_adj</f>
        <v>0</v>
      </c>
      <c r="AF428" s="18">
        <f>AB428+AC428+AE428</f>
        <v>0</v>
      </c>
      <c r="AG428" s="19">
        <v>0</v>
      </c>
      <c r="AH428" s="19">
        <f>AG428-AJ428-AK428</f>
        <v>0</v>
      </c>
      <c r="AI428" s="18">
        <f>AH428*aero_capex_adj</f>
        <v>0</v>
      </c>
      <c r="AJ428" s="19">
        <v>0</v>
      </c>
      <c r="AK428" s="19">
        <v>0</v>
      </c>
      <c r="AL428" s="18">
        <f>AK428*fuel_adj</f>
        <v>0</v>
      </c>
      <c r="AM428" s="18">
        <f>AI428+AJ428+AL428</f>
        <v>0</v>
      </c>
      <c r="AN428" s="18">
        <f>IF(F428=0, 0, IF(F428=3, Z428, (Z428*F428*384+AG428*G428*32)/(F428*384+G428*32)))</f>
        <v>0</v>
      </c>
      <c r="AO428" s="18">
        <f>IF(F428=0, 0, IF(F428=3, AF428, (AF428*F428*384+AM428*G428*32)/(F428*384+G428*32)))</f>
        <v>0</v>
      </c>
      <c r="AP428" s="19">
        <v>80.907569799333501</v>
      </c>
      <c r="AQ428" s="19">
        <f>AP428-AS428</f>
        <v>65.914169154081605</v>
      </c>
      <c r="AR428" s="18">
        <f>AQ428*bess_capex_adj</f>
        <v>65.914169154081605</v>
      </c>
      <c r="AS428" s="19">
        <v>14.993400645251896</v>
      </c>
      <c r="AT428" s="18">
        <f>AR428+AS428</f>
        <v>80.907569799333501</v>
      </c>
      <c r="AU428" s="19">
        <v>6820.4651587702701</v>
      </c>
      <c r="AV428" s="19"/>
      <c r="AW428" s="19">
        <v>3954.0076079054102</v>
      </c>
      <c r="AX428" s="18">
        <f>AW428*solar_capex_adj</f>
        <v>5272.0101438738802</v>
      </c>
      <c r="AY428" s="19">
        <v>961.76884313274797</v>
      </c>
      <c r="AZ428" s="18">
        <f>AY428*wind_capex_adj</f>
        <v>1602.9480718879133</v>
      </c>
      <c r="BA428" s="19">
        <v>0</v>
      </c>
      <c r="BB428" s="18">
        <f>BA428*hdgt_capex_adj</f>
        <v>0</v>
      </c>
      <c r="BC428" s="19">
        <v>0</v>
      </c>
      <c r="BD428" s="18">
        <f>BC428*aero_capex_adj</f>
        <v>0</v>
      </c>
      <c r="BE428" s="19">
        <v>1904.6887077321001</v>
      </c>
      <c r="BF428" s="18">
        <f>BE428*bess_capex_adj</f>
        <v>1904.6887077321001</v>
      </c>
      <c r="BG428" s="8">
        <v>2694242762.4489498</v>
      </c>
      <c r="BH428" s="8">
        <v>3519363327.2494502</v>
      </c>
      <c r="BI428" s="8">
        <v>2066358773.56093</v>
      </c>
      <c r="BJ428" s="8">
        <v>0</v>
      </c>
      <c r="BK428" s="8">
        <f>SUM(BG428:BJ428)/1000000</f>
        <v>8279.9648632593307</v>
      </c>
      <c r="BL428" s="8">
        <v>28.543846654267</v>
      </c>
      <c r="BM428" s="10">
        <f>0.815*BJ428/(BK428*1000)</f>
        <v>0</v>
      </c>
      <c r="BN428" s="25">
        <v>4450.0676909891499</v>
      </c>
      <c r="BO428" s="8">
        <v>211</v>
      </c>
      <c r="BP428" s="8">
        <v>6080</v>
      </c>
      <c r="BQ428" s="25">
        <v>9223.8464000000004</v>
      </c>
      <c r="BR428" s="8">
        <v>1520</v>
      </c>
      <c r="BS428" s="8">
        <v>380</v>
      </c>
      <c r="BT428" s="8">
        <v>0.63862289667647898</v>
      </c>
    </row>
    <row r="429" spans="1:72" s="1" customFormat="1" x14ac:dyDescent="0.25">
      <c r="A429" s="1">
        <v>240</v>
      </c>
      <c r="B429" s="24">
        <v>1030.10826180304</v>
      </c>
      <c r="C429" s="24">
        <v>402.79999999999899</v>
      </c>
      <c r="D429" s="1">
        <v>1000</v>
      </c>
      <c r="E429" s="1">
        <v>4000</v>
      </c>
      <c r="F429" s="1">
        <v>1</v>
      </c>
      <c r="G429" s="1">
        <v>23</v>
      </c>
      <c r="H429" s="2">
        <f>SUM(BG429:BI429)/(BK429*1000000)</f>
        <v>0.48345507723029668</v>
      </c>
      <c r="I429" s="3">
        <v>100</v>
      </c>
      <c r="J429" s="18">
        <v>83.095832306718407</v>
      </c>
      <c r="K429" s="18">
        <f>(P429*BG429+U429*BH429+AP429*BI429+AN429*BJ429)/(BK429*(1000000))</f>
        <v>98.680974320870192</v>
      </c>
      <c r="L429" s="18">
        <f>(T429*BG429+Y429*BH429+AT429*BI429+AO429*BJ429)/(BK429*(1000000))</f>
        <v>114.19814644797266</v>
      </c>
      <c r="M429" s="18">
        <f>L429/K429</f>
        <v>1.1572458342035312</v>
      </c>
      <c r="N429" s="18">
        <f>J429*M429</f>
        <v>96.162305776625089</v>
      </c>
      <c r="O429" s="3">
        <v>100</v>
      </c>
      <c r="P429" s="18">
        <v>87.731890938593295</v>
      </c>
      <c r="Q429" s="18">
        <f>P429-S429</f>
        <v>81.170691709079193</v>
      </c>
      <c r="R429" s="18">
        <f>Q429*solar_capex_adj</f>
        <v>108.22758894543892</v>
      </c>
      <c r="S429" s="18">
        <v>6.5611992295141022</v>
      </c>
      <c r="T429" s="18">
        <f>R429+S429</f>
        <v>114.78878817495303</v>
      </c>
      <c r="U429" s="18">
        <v>28.039278614405099</v>
      </c>
      <c r="V429" s="18">
        <f>U429-X429</f>
        <v>23.242495137277999</v>
      </c>
      <c r="W429" s="18">
        <f>V429*wind_capex_adj</f>
        <v>38.737491895463336</v>
      </c>
      <c r="X429" s="18">
        <v>4.7967834771271001</v>
      </c>
      <c r="Y429" s="18">
        <f>W429+X429</f>
        <v>43.534275372590436</v>
      </c>
      <c r="Z429" s="18">
        <v>71.063282536113704</v>
      </c>
      <c r="AA429" s="18">
        <f>Z429-AC429-AD429</f>
        <v>22.751680988846694</v>
      </c>
      <c r="AB429" s="18">
        <f>AA429*hdgt_capex_adj</f>
        <v>28.439601236058365</v>
      </c>
      <c r="AC429" s="18">
        <v>14.067843988092903</v>
      </c>
      <c r="AD429" s="18">
        <v>34.243757559174107</v>
      </c>
      <c r="AE429" s="18">
        <f>AD429*fuel_adj</f>
        <v>34.243757559174107</v>
      </c>
      <c r="AF429" s="18">
        <f>AB429+AC429+AE429</f>
        <v>76.751202783325368</v>
      </c>
      <c r="AG429" s="18">
        <v>167.641818841164</v>
      </c>
      <c r="AH429" s="18">
        <f>AG429-AJ429-AK429</f>
        <v>106.59126939347099</v>
      </c>
      <c r="AI429" s="18">
        <f>AH429*aero_capex_adj</f>
        <v>127.90952327216519</v>
      </c>
      <c r="AJ429" s="18">
        <v>20.179903758552001</v>
      </c>
      <c r="AK429" s="18">
        <v>40.870645689141</v>
      </c>
      <c r="AL429" s="18">
        <f>AK429*fuel_adj</f>
        <v>40.870645689141</v>
      </c>
      <c r="AM429" s="18">
        <f>AI429+AJ429+AL429</f>
        <v>188.9600727198582</v>
      </c>
      <c r="AN429" s="18">
        <f>IF(F429=0, 0, IF(F429=3, Z429, (Z429*F429*384+AG429*G429*32)/(F429*384+G429*32)))</f>
        <v>134.5291778222896</v>
      </c>
      <c r="AO429" s="18">
        <f>IF(F429=0, 0, IF(F429=3, AF429, (AF429*F429*384+AM429*G429*32)/(F429*384+G429*32)))</f>
        <v>150.4884601701898</v>
      </c>
      <c r="AP429" s="18">
        <v>78.574227777695199</v>
      </c>
      <c r="AQ429" s="18">
        <f>AP429-AS429</f>
        <v>64.463867415293606</v>
      </c>
      <c r="AR429" s="18">
        <f>AQ429*bess_capex_adj</f>
        <v>64.463867415293606</v>
      </c>
      <c r="AS429" s="18">
        <v>14.110360362401593</v>
      </c>
      <c r="AT429" s="18">
        <f>AR429+AS429</f>
        <v>78.574227777695199</v>
      </c>
      <c r="AU429" s="18">
        <v>5325.3976897676703</v>
      </c>
      <c r="AV429" s="18"/>
      <c r="AW429" s="18">
        <v>1238.0432981619299</v>
      </c>
      <c r="AX429" s="18">
        <f>AW429*solar_capex_adj</f>
        <v>1650.7243975492397</v>
      </c>
      <c r="AY429" s="18">
        <v>484.10818453854398</v>
      </c>
      <c r="AZ429" s="18">
        <f>AY429*wind_capex_adj</f>
        <v>806.84697423090665</v>
      </c>
      <c r="BA429" s="18">
        <v>775.65254505353698</v>
      </c>
      <c r="BB429" s="18">
        <f>BA429*hdgt_capex_adj</f>
        <v>969.5656813169212</v>
      </c>
      <c r="BC429" s="18">
        <v>1874.0836050599901</v>
      </c>
      <c r="BD429" s="18">
        <f>BC429*aero_capex_adj</f>
        <v>2248.9003260719878</v>
      </c>
      <c r="BE429" s="18">
        <v>953.51005695365996</v>
      </c>
      <c r="BF429" s="18">
        <f>BE429*bess_capex_adj</f>
        <v>953.51005695365996</v>
      </c>
      <c r="BG429" s="1">
        <v>1342330868.1563101</v>
      </c>
      <c r="BH429" s="1">
        <v>1768082187.9247999</v>
      </c>
      <c r="BI429" s="1">
        <v>1124653420.45628</v>
      </c>
      <c r="BJ429" s="1">
        <v>4524933523.4625902</v>
      </c>
      <c r="BK429" s="1">
        <f>SUM(BG429:BJ429)/1000000</f>
        <v>8759.9999999999818</v>
      </c>
      <c r="BL429" s="1">
        <v>0.160198292437883</v>
      </c>
      <c r="BM429" s="3">
        <f>0.815*BJ429/(BK429*1000)</f>
        <v>420.98411205730804</v>
      </c>
      <c r="BN429" s="24">
        <v>1390.6461534341099</v>
      </c>
      <c r="BO429" s="1">
        <v>106</v>
      </c>
      <c r="BP429" s="1">
        <v>3040</v>
      </c>
      <c r="BQ429" s="24">
        <v>4611.9232000000002</v>
      </c>
      <c r="BR429" s="1">
        <v>760</v>
      </c>
      <c r="BS429" s="1">
        <v>190</v>
      </c>
      <c r="BT429" s="1">
        <v>0.69429733469668697</v>
      </c>
    </row>
    <row r="430" spans="1:72" s="1" customFormat="1" x14ac:dyDescent="0.25">
      <c r="A430" s="1">
        <v>143</v>
      </c>
      <c r="B430" s="24">
        <v>1236.12991416365</v>
      </c>
      <c r="C430" s="24">
        <v>1003.19999999999</v>
      </c>
      <c r="D430" s="1">
        <v>1000</v>
      </c>
      <c r="E430" s="1">
        <v>4000</v>
      </c>
      <c r="F430" s="1">
        <v>1</v>
      </c>
      <c r="G430" s="1">
        <v>23</v>
      </c>
      <c r="H430" s="2">
        <f>SUM(BG430:BI430)/(BK430*1000000)</f>
        <v>0.80940450361523553</v>
      </c>
      <c r="I430" s="3">
        <v>100</v>
      </c>
      <c r="J430" s="18">
        <v>79.077118513034506</v>
      </c>
      <c r="K430" s="18">
        <f>(P430*BG430+U430*BH430+AP430*BI430+AN430*BJ430)/(BK430*(1000000))</f>
        <v>113.39047934862413</v>
      </c>
      <c r="L430" s="18">
        <f>(T430*BG430+Y430*BH430+AT430*BI430+AO430*BJ430)/(BK430*(1000000))</f>
        <v>137.90578504696828</v>
      </c>
      <c r="M430" s="18">
        <f>L430/K430</f>
        <v>1.2162025051765655</v>
      </c>
      <c r="N430" s="18">
        <f>J430*M430</f>
        <v>96.173789637696729</v>
      </c>
      <c r="O430" s="3">
        <v>99.999999537579299</v>
      </c>
      <c r="P430" s="18">
        <v>84.410683596996094</v>
      </c>
      <c r="Q430" s="18">
        <f>P430-S430</f>
        <v>78.088602737874794</v>
      </c>
      <c r="R430" s="18">
        <f>Q430*solar_capex_adj</f>
        <v>104.11813698383305</v>
      </c>
      <c r="S430" s="18">
        <v>6.3220808591213</v>
      </c>
      <c r="T430" s="18">
        <f>R430+S430</f>
        <v>110.44021784295435</v>
      </c>
      <c r="U430" s="18">
        <v>28.0024652803923</v>
      </c>
      <c r="V430" s="18">
        <f>U430-X430</f>
        <v>23.2056818032652</v>
      </c>
      <c r="W430" s="18">
        <f>V430*wind_capex_adj</f>
        <v>38.676136338775336</v>
      </c>
      <c r="X430" s="18">
        <v>4.7967834771271001</v>
      </c>
      <c r="Y430" s="18">
        <f>W430+X430</f>
        <v>43.472919815902436</v>
      </c>
      <c r="Z430" s="18">
        <v>108.649293739218</v>
      </c>
      <c r="AA430" s="18">
        <f>Z430-AC430-AD430</f>
        <v>51.023403140327702</v>
      </c>
      <c r="AB430" s="18">
        <f>AA430*hdgt_capex_adj</f>
        <v>63.779253925409627</v>
      </c>
      <c r="AC430" s="18">
        <v>17.801678655985</v>
      </c>
      <c r="AD430" s="18">
        <v>39.824211942905293</v>
      </c>
      <c r="AE430" s="18">
        <f>AD430*fuel_adj</f>
        <v>39.824211942905293</v>
      </c>
      <c r="AF430" s="18">
        <f>AB430+AC430+AE430</f>
        <v>121.40514452429991</v>
      </c>
      <c r="AG430" s="18">
        <v>530.66763260864195</v>
      </c>
      <c r="AH430" s="18">
        <f>AG430-AJ430-AK430</f>
        <v>439.12325370112205</v>
      </c>
      <c r="AI430" s="18">
        <f>AH430*aero_capex_adj</f>
        <v>526.9479044413464</v>
      </c>
      <c r="AJ430" s="18">
        <v>47.012294472240967</v>
      </c>
      <c r="AK430" s="18">
        <v>44.532084435278932</v>
      </c>
      <c r="AL430" s="18">
        <f>AK430*fuel_adj</f>
        <v>44.532084435278932</v>
      </c>
      <c r="AM430" s="18">
        <f>AI430+AJ430+AL430</f>
        <v>618.49228334886629</v>
      </c>
      <c r="AN430" s="18">
        <f>IF(F430=0, 0, IF(F430=3, Z430, (Z430*F430*384+AG430*G430*32)/(F430*384+G430*32)))</f>
        <v>385.97563071055373</v>
      </c>
      <c r="AO430" s="18">
        <f>IF(F430=0, 0, IF(F430=3, AF430, (AF430*F430*384+AM430*G430*32)/(F430*384+G430*32)))</f>
        <v>448.06240718044347</v>
      </c>
      <c r="AP430" s="18">
        <v>83.2140915024425</v>
      </c>
      <c r="AQ430" s="18">
        <f>AP430-AS430</f>
        <v>68.102095148578897</v>
      </c>
      <c r="AR430" s="18">
        <f>AQ430*bess_capex_adj</f>
        <v>68.102095148578897</v>
      </c>
      <c r="AS430" s="18">
        <v>15.111996353863603</v>
      </c>
      <c r="AT430" s="18">
        <f>AR430+AS430</f>
        <v>83.2140915024425</v>
      </c>
      <c r="AU430" s="18">
        <v>6284.6316714029599</v>
      </c>
      <c r="AV430" s="18"/>
      <c r="AW430" s="18">
        <v>1483.29886268013</v>
      </c>
      <c r="AX430" s="18">
        <f>AW430*solar_capex_adj</f>
        <v>1977.7318169068399</v>
      </c>
      <c r="AY430" s="18">
        <v>1203.7937129346899</v>
      </c>
      <c r="AZ430" s="18">
        <f>AY430*wind_capex_adj</f>
        <v>2006.32285489115</v>
      </c>
      <c r="BA430" s="18">
        <v>774.42400413956398</v>
      </c>
      <c r="BB430" s="18">
        <f>BA430*hdgt_capex_adj</f>
        <v>968.03000517445503</v>
      </c>
      <c r="BC430" s="18">
        <v>1871.11528064759</v>
      </c>
      <c r="BD430" s="18">
        <f>BC430*aero_capex_adj</f>
        <v>2245.338336777108</v>
      </c>
      <c r="BE430" s="18">
        <v>951.99981100098103</v>
      </c>
      <c r="BF430" s="18">
        <f>BE430*bess_capex_adj</f>
        <v>951.99981100098103</v>
      </c>
      <c r="BG430" s="1">
        <v>1650756710.4530201</v>
      </c>
      <c r="BH430" s="1">
        <v>4403525449.1711998</v>
      </c>
      <c r="BI430" s="1">
        <v>1036101297.97953</v>
      </c>
      <c r="BJ430" s="1">
        <v>1669616549.7279201</v>
      </c>
      <c r="BK430" s="1">
        <f>SUM(BG430:BJ430)/1000000</f>
        <v>8760.0000073316714</v>
      </c>
      <c r="BL430" s="1">
        <v>4.8311279774607803</v>
      </c>
      <c r="BM430" s="3">
        <f>0.815*BJ430/(BK430*1000)</f>
        <v>155.33532955358302</v>
      </c>
      <c r="BN430" s="24">
        <v>1668.7753841209301</v>
      </c>
      <c r="BO430" s="1">
        <v>264</v>
      </c>
      <c r="BP430" s="1">
        <v>3040</v>
      </c>
      <c r="BQ430" s="24">
        <v>4611.9232000000002</v>
      </c>
      <c r="BR430" s="1">
        <v>760</v>
      </c>
      <c r="BS430" s="1">
        <v>190</v>
      </c>
      <c r="BT430" s="1">
        <v>0.64042962295285299</v>
      </c>
    </row>
    <row r="431" spans="1:72" s="1" customFormat="1" x14ac:dyDescent="0.25">
      <c r="A431" s="1">
        <v>394</v>
      </c>
      <c r="B431" s="24">
        <v>1236.12991416365</v>
      </c>
      <c r="C431" s="24">
        <v>201.39999999999901</v>
      </c>
      <c r="D431" s="1">
        <v>1000</v>
      </c>
      <c r="E431" s="1">
        <v>4000</v>
      </c>
      <c r="F431" s="1">
        <v>2</v>
      </c>
      <c r="G431" s="1">
        <v>11</v>
      </c>
      <c r="H431" s="2">
        <f>SUM(BG431:BI431)/(BK431*1000000)</f>
        <v>0.43263501595623227</v>
      </c>
      <c r="I431" s="3">
        <v>100</v>
      </c>
      <c r="J431" s="18">
        <v>82.752418667323099</v>
      </c>
      <c r="K431" s="18">
        <f>(P431*BG431+U431*BH431+AP431*BI431+AN431*BJ431)/(BK431*(1000000))</f>
        <v>151.44219499723079</v>
      </c>
      <c r="L431" s="18">
        <f>(T431*BG431+Y431*BH431+AT431*BI431+AO431*BJ431)/(BK431*(1000000))</f>
        <v>176.0470928079462</v>
      </c>
      <c r="M431" s="18">
        <f>L431/K431</f>
        <v>1.162470557239119</v>
      </c>
      <c r="N431" s="18">
        <f>J431*M431</f>
        <v>96.197250241087957</v>
      </c>
      <c r="O431" s="3">
        <v>100</v>
      </c>
      <c r="P431" s="18">
        <v>88.164544090241293</v>
      </c>
      <c r="Q431" s="18">
        <f>P431-S431</f>
        <v>81.573415893912397</v>
      </c>
      <c r="R431" s="18">
        <f>Q431*solar_capex_adj</f>
        <v>108.76455452521652</v>
      </c>
      <c r="S431" s="18">
        <v>6.5911281963288957</v>
      </c>
      <c r="T431" s="18">
        <f>R431+S431</f>
        <v>115.35568272154542</v>
      </c>
      <c r="U431" s="18">
        <v>28.048531999585201</v>
      </c>
      <c r="V431" s="18">
        <f>U431-X431</f>
        <v>23.2517485224582</v>
      </c>
      <c r="W431" s="18">
        <f>V431*wind_capex_adj</f>
        <v>38.752914204097003</v>
      </c>
      <c r="X431" s="18">
        <v>4.7967834771270006</v>
      </c>
      <c r="Y431" s="18">
        <f>W431+X431</f>
        <v>43.549697681224004</v>
      </c>
      <c r="Z431" s="18">
        <v>78.322065871712397</v>
      </c>
      <c r="AA431" s="18">
        <f>Z431-AC431-AD431</f>
        <v>28.373638422408902</v>
      </c>
      <c r="AB431" s="18">
        <f>AA431*hdgt_capex_adj</f>
        <v>35.467048028011128</v>
      </c>
      <c r="AC431" s="18">
        <v>14.5939686453533</v>
      </c>
      <c r="AD431" s="18">
        <v>35.354458803950195</v>
      </c>
      <c r="AE431" s="18">
        <f>AD431*fuel_adj</f>
        <v>35.354458803950195</v>
      </c>
      <c r="AF431" s="18">
        <f>AB431+AC431+AE431</f>
        <v>85.415475477314629</v>
      </c>
      <c r="AG431" s="18">
        <v>515.84692628074902</v>
      </c>
      <c r="AH431" s="18">
        <f>AG431-AJ431-AK431</f>
        <v>429.06080618881697</v>
      </c>
      <c r="AI431" s="18">
        <f>AH431*aero_capex_adj</f>
        <v>514.87296742658032</v>
      </c>
      <c r="AJ431" s="18">
        <v>45.100585337841039</v>
      </c>
      <c r="AK431" s="18">
        <v>41.685534754091009</v>
      </c>
      <c r="AL431" s="18">
        <f>AK431*fuel_adj</f>
        <v>41.685534754091009</v>
      </c>
      <c r="AM431" s="18">
        <f>AI431+AJ431+AL431</f>
        <v>601.65908751851237</v>
      </c>
      <c r="AN431" s="18">
        <f>IF(F431=0, 0, IF(F431=3, Z431, (Z431*F431*384+AG431*G431*32)/(F431*384+G431*32)))</f>
        <v>215.82987914312389</v>
      </c>
      <c r="AO431" s="18">
        <f>IF(F431=0, 0, IF(F431=3, AF431, (AF431*F431*384+AM431*G431*32)/(F431*384+G431*32)))</f>
        <v>247.66346783311965</v>
      </c>
      <c r="AP431" s="18">
        <v>67.380539882204005</v>
      </c>
      <c r="AQ431" s="18">
        <f>AP431-AS431</f>
        <v>55.243138198072103</v>
      </c>
      <c r="AR431" s="18">
        <f>AQ431*bess_capex_adj</f>
        <v>55.243138198072103</v>
      </c>
      <c r="AS431" s="18">
        <v>12.137401684131902</v>
      </c>
      <c r="AT431" s="18">
        <f>AR431+AS431</f>
        <v>67.380539882204005</v>
      </c>
      <c r="AU431" s="18">
        <v>5130.8639566722604</v>
      </c>
      <c r="AV431" s="18"/>
      <c r="AW431" s="18">
        <v>1486.2434308581101</v>
      </c>
      <c r="AX431" s="18">
        <f>AW431*solar_capex_adj</f>
        <v>1981.6579078108134</v>
      </c>
      <c r="AY431" s="18">
        <v>242.15045970903901</v>
      </c>
      <c r="AZ431" s="18">
        <f>AY431*wind_capex_adj</f>
        <v>403.58409951506502</v>
      </c>
      <c r="BA431" s="18">
        <v>1551.92270123039</v>
      </c>
      <c r="BB431" s="18">
        <f>BA431*hdgt_capex_adj</f>
        <v>1939.9033765379875</v>
      </c>
      <c r="BC431" s="18">
        <v>896.65769309148902</v>
      </c>
      <c r="BD431" s="18">
        <f>BC431*aero_capex_adj</f>
        <v>1075.9892317097867</v>
      </c>
      <c r="BE431" s="18">
        <v>953.889671783219</v>
      </c>
      <c r="BF431" s="18">
        <f>BE431*bess_capex_adj</f>
        <v>953.889671783219</v>
      </c>
      <c r="BG431" s="1">
        <v>1604146459.0144601</v>
      </c>
      <c r="BH431" s="1">
        <v>884041093.96239996</v>
      </c>
      <c r="BI431" s="1">
        <v>1301695186.7997301</v>
      </c>
      <c r="BJ431" s="1">
        <v>4970117260.2234001</v>
      </c>
      <c r="BK431" s="1">
        <f>SUM(BG431:BJ431)/1000000</f>
        <v>8759.9999999999909</v>
      </c>
      <c r="BL431" s="1">
        <v>0.70885931779466205</v>
      </c>
      <c r="BM431" s="3">
        <f>0.815*BJ431/(BK431*1000)</f>
        <v>462.40246199567071</v>
      </c>
      <c r="BN431" s="24">
        <v>1668.7753841209301</v>
      </c>
      <c r="BO431" s="1">
        <v>53</v>
      </c>
      <c r="BP431" s="1">
        <v>3040</v>
      </c>
      <c r="BQ431" s="24">
        <v>4611.9232000000002</v>
      </c>
      <c r="BR431" s="1">
        <v>760</v>
      </c>
      <c r="BS431" s="1">
        <v>190</v>
      </c>
      <c r="BT431" s="1">
        <v>0.80341716293217502</v>
      </c>
    </row>
    <row r="432" spans="1:72" s="1" customFormat="1" x14ac:dyDescent="0.25">
      <c r="A432" s="1">
        <v>329</v>
      </c>
      <c r="B432" s="24">
        <v>618.06495708182604</v>
      </c>
      <c r="C432" s="24">
        <v>1801.19999999999</v>
      </c>
      <c r="D432" s="1">
        <v>1000</v>
      </c>
      <c r="E432" s="1">
        <v>4000</v>
      </c>
      <c r="F432" s="1">
        <v>2</v>
      </c>
      <c r="G432" s="1">
        <v>11</v>
      </c>
      <c r="H432" s="2">
        <f>SUM(BG432:BI432)/(BK432*1000000)</f>
        <v>0.88393721947423964</v>
      </c>
      <c r="I432" s="3">
        <v>100</v>
      </c>
      <c r="J432" s="18">
        <v>76.358303472384506</v>
      </c>
      <c r="K432" s="18">
        <f>(P432*BG432+U432*BH432+AP432*BI432+AN432*BJ432)/(BK432*(1000000))</f>
        <v>104.40824248206323</v>
      </c>
      <c r="L432" s="18">
        <f>(T432*BG432+Y432*BH432+AT432*BI432+AO432*BJ432)/(BK432*(1000000))</f>
        <v>131.56558191240362</v>
      </c>
      <c r="M432" s="18">
        <f>L432/K432</f>
        <v>1.2601072366006532</v>
      </c>
      <c r="N432" s="18">
        <f>J432*M432</f>
        <v>96.219650780100494</v>
      </c>
      <c r="O432" s="3">
        <v>100</v>
      </c>
      <c r="P432" s="18">
        <v>80.5749712305022</v>
      </c>
      <c r="Q432" s="18">
        <f>P432-S432</f>
        <v>74.540064424807994</v>
      </c>
      <c r="R432" s="18">
        <f>Q432*solar_capex_adj</f>
        <v>99.386752566410649</v>
      </c>
      <c r="S432" s="18">
        <v>6.0349068056942059</v>
      </c>
      <c r="T432" s="18">
        <f>R432+S432</f>
        <v>105.42165937210486</v>
      </c>
      <c r="U432" s="18">
        <v>36.750365926777</v>
      </c>
      <c r="V432" s="18">
        <f>U432-X432</f>
        <v>30.454978174378201</v>
      </c>
      <c r="W432" s="18">
        <f>V432*wind_capex_adj</f>
        <v>50.758296957297006</v>
      </c>
      <c r="X432" s="18">
        <v>6.2953877523987991</v>
      </c>
      <c r="Y432" s="18">
        <f>W432+X432</f>
        <v>57.053684709695801</v>
      </c>
      <c r="Z432" s="18">
        <v>212.63881885308001</v>
      </c>
      <c r="AA432" s="18">
        <f>Z432-AC432-AD432</f>
        <v>141.86515469595798</v>
      </c>
      <c r="AB432" s="18">
        <f>AA432*hdgt_capex_adj</f>
        <v>177.33144336994746</v>
      </c>
      <c r="AC432" s="18">
        <v>27.708240228739015</v>
      </c>
      <c r="AD432" s="18">
        <v>43.065423928383012</v>
      </c>
      <c r="AE432" s="18">
        <f>AD432*fuel_adj</f>
        <v>43.065423928383012</v>
      </c>
      <c r="AF432" s="18">
        <f>AB432+AC432+AE432</f>
        <v>248.10510752706949</v>
      </c>
      <c r="AG432" s="18">
        <v>1230.5010375541201</v>
      </c>
      <c r="AH432" s="18">
        <f>AG432-AJ432-AK432</f>
        <v>1082.4526128573998</v>
      </c>
      <c r="AI432" s="18">
        <f>AH432*aero_capex_adj</f>
        <v>1298.9431354288797</v>
      </c>
      <c r="AJ432" s="18">
        <v>98.193579850750211</v>
      </c>
      <c r="AK432" s="18">
        <v>49.854844845970092</v>
      </c>
      <c r="AL432" s="18">
        <f>AK432*fuel_adj</f>
        <v>49.854844845970092</v>
      </c>
      <c r="AM432" s="18">
        <f>AI432+AJ432+AL432</f>
        <v>1446.9915601256</v>
      </c>
      <c r="AN432" s="18">
        <f>IF(F432=0, 0, IF(F432=3, Z432, (Z432*F432*384+AG432*G432*32)/(F432*384+G432*32)))</f>
        <v>532.53837330197837</v>
      </c>
      <c r="AO432" s="18">
        <f>IF(F432=0, 0, IF(F432=3, AF432, (AF432*F432*384+AM432*G432*32)/(F432*384+G432*32)))</f>
        <v>624.89799262946474</v>
      </c>
      <c r="AP432" s="18">
        <v>96.258711984719099</v>
      </c>
      <c r="AQ432" s="18">
        <f>AP432-AS432</f>
        <v>78.182970202633996</v>
      </c>
      <c r="AR432" s="18">
        <f>AQ432*bess_capex_adj</f>
        <v>78.182970202633996</v>
      </c>
      <c r="AS432" s="18">
        <v>18.075741782085103</v>
      </c>
      <c r="AT432" s="18">
        <f>AR432+AS432</f>
        <v>96.258711984719099</v>
      </c>
      <c r="AU432" s="18">
        <v>6298.6133948529796</v>
      </c>
      <c r="AV432" s="18"/>
      <c r="AW432" s="18">
        <v>741.63506981522198</v>
      </c>
      <c r="AX432" s="18">
        <f>AW432*solar_capex_adj</f>
        <v>988.84675975362927</v>
      </c>
      <c r="AY432" s="18">
        <v>2161.31504050686</v>
      </c>
      <c r="AZ432" s="18">
        <f>AY432*wind_capex_adj</f>
        <v>3602.1917341781</v>
      </c>
      <c r="BA432" s="18">
        <v>1548.8180159158701</v>
      </c>
      <c r="BB432" s="18">
        <f>BA432*hdgt_capex_adj</f>
        <v>1936.0225198948376</v>
      </c>
      <c r="BC432" s="18">
        <v>894.86389242752102</v>
      </c>
      <c r="BD432" s="18">
        <f>BC432*aero_capex_adj</f>
        <v>1073.8366709130253</v>
      </c>
      <c r="BE432" s="18">
        <v>951.98137618749695</v>
      </c>
      <c r="BF432" s="18">
        <f>BE432*bess_capex_adj</f>
        <v>951.98137618749695</v>
      </c>
      <c r="BG432" s="1">
        <v>872674383.37829602</v>
      </c>
      <c r="BH432" s="1">
        <v>6024250608.0959301</v>
      </c>
      <c r="BI432" s="1">
        <v>846365051.12010896</v>
      </c>
      <c r="BJ432" s="1">
        <v>1016709957.40566</v>
      </c>
      <c r="BK432" s="1">
        <f>SUM(BG432:BJ432)/1000000</f>
        <v>8759.9999999999945</v>
      </c>
      <c r="BL432" s="1">
        <v>16.924363982795199</v>
      </c>
      <c r="BM432" s="3">
        <f>0.815*BJ432/(BK432*1000)</f>
        <v>94.591166128494677</v>
      </c>
      <c r="BN432" s="24">
        <v>834.38769206046595</v>
      </c>
      <c r="BO432" s="1">
        <v>474</v>
      </c>
      <c r="BP432" s="1">
        <v>3040</v>
      </c>
      <c r="BQ432" s="24">
        <v>4611.9232000000002</v>
      </c>
      <c r="BR432" s="1">
        <v>760</v>
      </c>
      <c r="BS432" s="1">
        <v>190</v>
      </c>
      <c r="BT432" s="1">
        <v>0.52419387516624705</v>
      </c>
    </row>
    <row r="433" spans="1:72" s="1" customFormat="1" x14ac:dyDescent="0.25">
      <c r="A433" s="1">
        <v>377</v>
      </c>
      <c r="B433" s="24">
        <v>1442.15156652426</v>
      </c>
      <c r="C433" s="24">
        <v>402.79999999999899</v>
      </c>
      <c r="D433" s="1">
        <v>1000</v>
      </c>
      <c r="E433" s="1">
        <v>4000</v>
      </c>
      <c r="F433" s="1">
        <v>2</v>
      </c>
      <c r="G433" s="1">
        <v>11</v>
      </c>
      <c r="H433" s="2">
        <f>SUM(BG433:BI433)/(BK433*1000000)</f>
        <v>0.57339457491490942</v>
      </c>
      <c r="I433" s="3">
        <v>100</v>
      </c>
      <c r="J433" s="18">
        <v>81.689920271513003</v>
      </c>
      <c r="K433" s="18">
        <f>(P433*BG433+U433*BH433+AP433*BI433+AN433*BJ433)/(BK433*(1000000))</f>
        <v>138.0969469570467</v>
      </c>
      <c r="L433" s="18">
        <f>(T433*BG433+Y433*BH433+AT433*BI433+AO433*BJ433)/(BK433*(1000000))</f>
        <v>162.83170998883324</v>
      </c>
      <c r="M433" s="18">
        <f>L433/K433</f>
        <v>1.179111584845391</v>
      </c>
      <c r="N433" s="18">
        <f>J433*M433</f>
        <v>96.321531357237333</v>
      </c>
      <c r="O433" s="3">
        <v>100</v>
      </c>
      <c r="P433" s="18">
        <v>85.674628738178498</v>
      </c>
      <c r="Q433" s="18">
        <f>P433-S433</f>
        <v>79.2640867711563</v>
      </c>
      <c r="R433" s="18">
        <f>Q433*solar_capex_adj</f>
        <v>105.6854490282084</v>
      </c>
      <c r="S433" s="18">
        <v>6.4105419670221977</v>
      </c>
      <c r="T433" s="18">
        <f>R433+S433</f>
        <v>112.09599099523059</v>
      </c>
      <c r="U433" s="18">
        <v>28.026742288645298</v>
      </c>
      <c r="V433" s="18">
        <f>U433-X433</f>
        <v>23.229958811518099</v>
      </c>
      <c r="W433" s="18">
        <f>V433*wind_capex_adj</f>
        <v>38.71659801919683</v>
      </c>
      <c r="X433" s="18">
        <v>4.7967834771271995</v>
      </c>
      <c r="Y433" s="18">
        <f>W433+X433</f>
        <v>43.51338149632403</v>
      </c>
      <c r="Z433" s="18">
        <v>89.082076222885703</v>
      </c>
      <c r="AA433" s="18">
        <f>Z433-AC433-AD433</f>
        <v>37.638896873969188</v>
      </c>
      <c r="AB433" s="18">
        <f>AA433*hdgt_capex_adj</f>
        <v>47.048621092461488</v>
      </c>
      <c r="AC433" s="18">
        <v>15.51613038161301</v>
      </c>
      <c r="AD433" s="18">
        <v>35.927048967303506</v>
      </c>
      <c r="AE433" s="18">
        <f>AD433*fuel_adj</f>
        <v>35.927048967303506</v>
      </c>
      <c r="AF433" s="18">
        <f>AB433+AC433+AE433</f>
        <v>98.491800441378004</v>
      </c>
      <c r="AG433" s="18">
        <v>579.54186791539803</v>
      </c>
      <c r="AH433" s="18">
        <f>AG433-AJ433-AK433</f>
        <v>487.892453521741</v>
      </c>
      <c r="AI433" s="18">
        <f>AH433*aero_capex_adj</f>
        <v>585.47094422608916</v>
      </c>
      <c r="AJ433" s="18">
        <v>49.744098812764037</v>
      </c>
      <c r="AK433" s="18">
        <v>41.905315580892989</v>
      </c>
      <c r="AL433" s="18">
        <f>AK433*fuel_adj</f>
        <v>41.905315580892989</v>
      </c>
      <c r="AM433" s="18">
        <f>AI433+AJ433+AL433</f>
        <v>677.12035861974618</v>
      </c>
      <c r="AN433" s="18">
        <f>IF(F433=0, 0, IF(F433=3, Z433, (Z433*F433*384+AG433*G433*32)/(F433*384+G433*32)))</f>
        <v>243.22658218338958</v>
      </c>
      <c r="AO433" s="18">
        <f>IF(F433=0, 0, IF(F433=3, AF433, (AF433*F433*384+AM433*G433*32)/(F433*384+G433*32)))</f>
        <v>280.34649015457944</v>
      </c>
      <c r="AP433" s="18">
        <v>65.061056136991596</v>
      </c>
      <c r="AQ433" s="18">
        <f>AP433-AS433</f>
        <v>53.273062978842098</v>
      </c>
      <c r="AR433" s="18">
        <f>AQ433*bess_capex_adj</f>
        <v>53.273062978842098</v>
      </c>
      <c r="AS433" s="18">
        <v>11.787993158149497</v>
      </c>
      <c r="AT433" s="18">
        <f>AR433+AS433</f>
        <v>65.061056136991596</v>
      </c>
      <c r="AU433" s="18">
        <v>5615.4543563568504</v>
      </c>
      <c r="AV433" s="18"/>
      <c r="AW433" s="18">
        <v>1732.3257470696899</v>
      </c>
      <c r="AX433" s="18">
        <f>AW433*solar_capex_adj</f>
        <v>2309.7676627595865</v>
      </c>
      <c r="AY433" s="18">
        <v>483.84707066636503</v>
      </c>
      <c r="AZ433" s="18">
        <f>AY433*wind_capex_adj</f>
        <v>806.41178444394177</v>
      </c>
      <c r="BA433" s="18">
        <v>1550.4683612684601</v>
      </c>
      <c r="BB433" s="18">
        <f>BA433*hdgt_capex_adj</f>
        <v>1938.0854515855751</v>
      </c>
      <c r="BC433" s="18">
        <v>895.81741598606197</v>
      </c>
      <c r="BD433" s="18">
        <f>BC433*aero_capex_adj</f>
        <v>1074.9808991832742</v>
      </c>
      <c r="BE433" s="18">
        <v>952.99576136625899</v>
      </c>
      <c r="BF433" s="18">
        <f>BE433*bess_capex_adj</f>
        <v>952.99576136625899</v>
      </c>
      <c r="BG433" s="1">
        <v>1914186658.83198</v>
      </c>
      <c r="BH433" s="1">
        <v>1768082187.9247999</v>
      </c>
      <c r="BI433" s="1">
        <v>1340667629.4978199</v>
      </c>
      <c r="BJ433" s="1">
        <v>3737063523.7453899</v>
      </c>
      <c r="BK433" s="1">
        <f>SUM(BG433:BJ433)/1000000</f>
        <v>8759.9999999999891</v>
      </c>
      <c r="BL433" s="1">
        <v>2.5976174052271901</v>
      </c>
      <c r="BM433" s="3">
        <f>0.815*BJ433/(BK433*1000)</f>
        <v>347.68342144434894</v>
      </c>
      <c r="BN433" s="24">
        <v>1946.90461480775</v>
      </c>
      <c r="BO433" s="1">
        <v>106</v>
      </c>
      <c r="BP433" s="1">
        <v>3040</v>
      </c>
      <c r="BQ433" s="24">
        <v>4611.9232000000002</v>
      </c>
      <c r="BR433" s="1">
        <v>760</v>
      </c>
      <c r="BS433" s="1">
        <v>190</v>
      </c>
      <c r="BT433" s="1">
        <v>0.82719563305597199</v>
      </c>
    </row>
    <row r="434" spans="1:72" s="1" customFormat="1" x14ac:dyDescent="0.25">
      <c r="A434" s="1">
        <v>609</v>
      </c>
      <c r="B434" s="25">
        <v>2266.2381759666901</v>
      </c>
      <c r="C434" s="25">
        <v>1801.19999999999</v>
      </c>
      <c r="D434" s="8">
        <v>2000</v>
      </c>
      <c r="E434" s="8">
        <v>8000</v>
      </c>
      <c r="F434" s="8">
        <v>0</v>
      </c>
      <c r="G434" s="8">
        <v>0</v>
      </c>
      <c r="H434" s="9">
        <f>SUM(BG434:BI434)/(BK434*1000000)</f>
        <v>1</v>
      </c>
      <c r="I434" s="10">
        <v>97.009132420091305</v>
      </c>
      <c r="J434" s="19">
        <v>73.182405655902897</v>
      </c>
      <c r="K434" s="18">
        <f>(P434*BG434+U434*BH434+AP434*BI434+AN434*BJ434)/(BK434*(1000000))</f>
        <v>73.368938500801519</v>
      </c>
      <c r="L434" s="18">
        <f>(T434*BG434+Y434*BH434+AT434*BI434+AO434*BJ434)/(BK434*(1000000))</f>
        <v>96.572337178917209</v>
      </c>
      <c r="M434" s="18">
        <f>L434/K434</f>
        <v>1.3162564315669116</v>
      </c>
      <c r="N434" s="18">
        <f>J434*M434</f>
        <v>96.326812122120913</v>
      </c>
      <c r="O434" s="10">
        <v>98.234990668259897</v>
      </c>
      <c r="P434" s="19">
        <v>152.302577038739</v>
      </c>
      <c r="Q434" s="19">
        <f>P434-S434</f>
        <v>140.892224124389</v>
      </c>
      <c r="R434" s="18">
        <f>Q434*solar_capex_adj</f>
        <v>187.85629883251866</v>
      </c>
      <c r="S434" s="19">
        <v>11.41035291435</v>
      </c>
      <c r="T434" s="18">
        <f>R434+S434</f>
        <v>199.26665174686866</v>
      </c>
      <c r="U434" s="19">
        <v>36.742337906132001</v>
      </c>
      <c r="V434" s="19">
        <f>U434-X434</f>
        <v>30.4467489307061</v>
      </c>
      <c r="W434" s="18">
        <f>V434*wind_capex_adj</f>
        <v>50.744581551176836</v>
      </c>
      <c r="X434" s="19">
        <v>6.2955889754259005</v>
      </c>
      <c r="Y434" s="18">
        <f>W434+X434</f>
        <v>57.040170526602736</v>
      </c>
      <c r="Z434" s="19">
        <v>0</v>
      </c>
      <c r="AA434" s="19">
        <f>Z434-AC434-AD434</f>
        <v>0</v>
      </c>
      <c r="AB434" s="18">
        <f>AA434*hdgt_capex_adj</f>
        <v>0</v>
      </c>
      <c r="AC434" s="19">
        <v>0</v>
      </c>
      <c r="AD434" s="19">
        <v>0</v>
      </c>
      <c r="AE434" s="18">
        <f>AD434*fuel_adj</f>
        <v>0</v>
      </c>
      <c r="AF434" s="18">
        <f>AB434+AC434+AE434</f>
        <v>0</v>
      </c>
      <c r="AG434" s="19">
        <v>0</v>
      </c>
      <c r="AH434" s="19">
        <f>AG434-AJ434-AK434</f>
        <v>0</v>
      </c>
      <c r="AI434" s="18">
        <f>AH434*aero_capex_adj</f>
        <v>0</v>
      </c>
      <c r="AJ434" s="19">
        <v>0</v>
      </c>
      <c r="AK434" s="19">
        <v>0</v>
      </c>
      <c r="AL434" s="18">
        <f>AK434*fuel_adj</f>
        <v>0</v>
      </c>
      <c r="AM434" s="18">
        <f>AI434+AJ434+AL434</f>
        <v>0</v>
      </c>
      <c r="AN434" s="18">
        <f>IF(F434=0, 0, IF(F434=3, Z434, (Z434*F434*384+AG434*G434*32)/(F434*384+G434*32)))</f>
        <v>0</v>
      </c>
      <c r="AO434" s="18">
        <f>IF(F434=0, 0, IF(F434=3, AF434, (AF434*F434*384+AM434*G434*32)/(F434*384+G434*32)))</f>
        <v>0</v>
      </c>
      <c r="AP434" s="19">
        <v>170.399048887634</v>
      </c>
      <c r="AQ434" s="19">
        <f>AP434-AS434</f>
        <v>137.52009597144001</v>
      </c>
      <c r="AR434" s="18">
        <f>AQ434*bess_capex_adj</f>
        <v>137.52009597144001</v>
      </c>
      <c r="AS434" s="19">
        <v>32.878952916193981</v>
      </c>
      <c r="AT434" s="18">
        <f>AR434+AS434</f>
        <v>170.399048887634</v>
      </c>
      <c r="AU434" s="19">
        <v>6783.94634041466</v>
      </c>
      <c r="AV434" s="19"/>
      <c r="AW434" s="19">
        <v>2718.5069060169599</v>
      </c>
      <c r="AX434" s="18">
        <f>AW434*solar_capex_adj</f>
        <v>3624.6758746892797</v>
      </c>
      <c r="AY434" s="19">
        <v>2160.6619688281598</v>
      </c>
      <c r="AZ434" s="18">
        <f>AY434*wind_capex_adj</f>
        <v>3601.1032813802667</v>
      </c>
      <c r="BA434" s="19">
        <v>0</v>
      </c>
      <c r="BB434" s="18">
        <f>BA434*hdgt_capex_adj</f>
        <v>0</v>
      </c>
      <c r="BC434" s="19">
        <v>0</v>
      </c>
      <c r="BD434" s="18">
        <f>BC434*aero_capex_adj</f>
        <v>0</v>
      </c>
      <c r="BE434" s="19">
        <v>1904.77746556953</v>
      </c>
      <c r="BF434" s="18">
        <f>BE434*bess_capex_adj</f>
        <v>1904.77746556953</v>
      </c>
      <c r="BG434" s="8">
        <v>1648037443.2649601</v>
      </c>
      <c r="BH434" s="8">
        <v>6024073202.7027798</v>
      </c>
      <c r="BI434" s="8">
        <v>933274536.57181704</v>
      </c>
      <c r="BJ434" s="8">
        <v>0</v>
      </c>
      <c r="BK434" s="8">
        <f>SUM(BG434:BJ434)/1000000</f>
        <v>8605.3851825395559</v>
      </c>
      <c r="BL434" s="8">
        <v>36.159912713775199</v>
      </c>
      <c r="BM434" s="10">
        <f>0.815*BJ434/(BK434*1000)</f>
        <v>0</v>
      </c>
      <c r="BN434" s="25">
        <v>3059.4215375550398</v>
      </c>
      <c r="BO434" s="8">
        <v>474</v>
      </c>
      <c r="BP434" s="8">
        <v>6080</v>
      </c>
      <c r="BQ434" s="25">
        <v>9223.8464000000004</v>
      </c>
      <c r="BR434" s="8">
        <v>1520</v>
      </c>
      <c r="BS434" s="8">
        <v>380</v>
      </c>
      <c r="BT434" s="8">
        <v>0.290187446929001</v>
      </c>
    </row>
    <row r="435" spans="1:72" s="1" customFormat="1" hidden="1" x14ac:dyDescent="0.25">
      <c r="A435" s="1">
        <v>658</v>
      </c>
      <c r="B435" s="25">
        <v>3296.3464377697401</v>
      </c>
      <c r="C435" s="25">
        <v>402.79999999999899</v>
      </c>
      <c r="D435" s="8">
        <v>2000</v>
      </c>
      <c r="E435" s="8">
        <v>8000</v>
      </c>
      <c r="F435" s="8">
        <v>0</v>
      </c>
      <c r="G435" s="8">
        <v>0</v>
      </c>
      <c r="H435" s="9">
        <f>SUM(BG435:BI435)/(BK435*1000000)</f>
        <v>1</v>
      </c>
      <c r="I435" s="10">
        <v>76.849315068493098</v>
      </c>
      <c r="J435" s="19">
        <v>77.729531814310505</v>
      </c>
      <c r="K435" s="18">
        <f>(P435*BG435+U435*BH435+AP435*BI435+AN435*BJ435)/(BK435*(1000000))</f>
        <v>77.67550398821848</v>
      </c>
      <c r="L435" s="18">
        <f>(T435*BG435+Y435*BH435+AT435*BI435+AO435*BJ435)/(BK435*(1000000))</f>
        <v>96.262302248980404</v>
      </c>
      <c r="M435" s="18">
        <f>L435/K435</f>
        <v>1.2392877716452422</v>
      </c>
      <c r="N435" s="18">
        <f>J435*M435</f>
        <v>96.32925827318482</v>
      </c>
      <c r="O435" s="10">
        <v>85.9447908936517</v>
      </c>
      <c r="P435" s="19">
        <v>113.21325849940099</v>
      </c>
      <c r="Q435" s="19">
        <f>P435-S435</f>
        <v>104.73617977497901</v>
      </c>
      <c r="R435" s="18">
        <f>Q435*solar_capex_adj</f>
        <v>139.64823969997201</v>
      </c>
      <c r="S435" s="19">
        <v>8.4770787244219861</v>
      </c>
      <c r="T435" s="18">
        <f>R435+S435</f>
        <v>148.12531842439398</v>
      </c>
      <c r="U435" s="19">
        <v>28.0090335024694</v>
      </c>
      <c r="V435" s="19">
        <f>U435-X435</f>
        <v>23.2122500253423</v>
      </c>
      <c r="W435" s="18">
        <f>V435*wind_capex_adj</f>
        <v>38.687083375570502</v>
      </c>
      <c r="X435" s="19">
        <v>4.7967834771271001</v>
      </c>
      <c r="Y435" s="18">
        <f>W435+X435</f>
        <v>43.483866852697602</v>
      </c>
      <c r="Z435" s="19">
        <v>0</v>
      </c>
      <c r="AA435" s="19">
        <f>Z435-AC435-AD435</f>
        <v>0</v>
      </c>
      <c r="AB435" s="18">
        <f>AA435*hdgt_capex_adj</f>
        <v>0</v>
      </c>
      <c r="AC435" s="19">
        <v>0</v>
      </c>
      <c r="AD435" s="19">
        <v>0</v>
      </c>
      <c r="AE435" s="18">
        <f>AD435*fuel_adj</f>
        <v>0</v>
      </c>
      <c r="AF435" s="18">
        <f>AB435+AC435+AE435</f>
        <v>0</v>
      </c>
      <c r="AG435" s="19">
        <v>0</v>
      </c>
      <c r="AH435" s="19">
        <f>AG435-AJ435-AK435</f>
        <v>0</v>
      </c>
      <c r="AI435" s="18">
        <f>AH435*aero_capex_adj</f>
        <v>0</v>
      </c>
      <c r="AJ435" s="19">
        <v>0</v>
      </c>
      <c r="AK435" s="19">
        <v>0</v>
      </c>
      <c r="AL435" s="18">
        <f>AK435*fuel_adj</f>
        <v>0</v>
      </c>
      <c r="AM435" s="18">
        <f>AI435+AJ435+AL435</f>
        <v>0</v>
      </c>
      <c r="AN435" s="18">
        <f>IF(F435=0, 0, IF(F435=3, Z435, (Z435*F435*384+AG435*G435*32)/(F435*384+G435*32)))</f>
        <v>0</v>
      </c>
      <c r="AO435" s="18">
        <f>IF(F435=0, 0, IF(F435=3, AF435, (AF435*F435*384+AM435*G435*32)/(F435*384+G435*32)))</f>
        <v>0</v>
      </c>
      <c r="AP435" s="19">
        <v>67.117003973821198</v>
      </c>
      <c r="AQ435" s="19">
        <f>AP435-AS435</f>
        <v>54.644467451668802</v>
      </c>
      <c r="AR435" s="18">
        <f>AQ435*bess_capex_adj</f>
        <v>54.644467451668802</v>
      </c>
      <c r="AS435" s="19">
        <v>12.472536522152396</v>
      </c>
      <c r="AT435" s="18">
        <f>AR435+AS435</f>
        <v>67.117003973821198</v>
      </c>
      <c r="AU435" s="19">
        <v>6345.9908246681198</v>
      </c>
      <c r="AV435" s="19"/>
      <c r="AW435" s="19">
        <v>3956.5832028823802</v>
      </c>
      <c r="AX435" s="18">
        <f>AW435*solar_capex_adj</f>
        <v>5275.44427050984</v>
      </c>
      <c r="AY435" s="19">
        <v>483.47822178523899</v>
      </c>
      <c r="AZ435" s="18">
        <f>AY435*wind_capex_adj</f>
        <v>805.79703630873166</v>
      </c>
      <c r="BA435" s="19">
        <v>0</v>
      </c>
      <c r="BB435" s="18">
        <f>BA435*hdgt_capex_adj</f>
        <v>0</v>
      </c>
      <c r="BC435" s="19">
        <v>0</v>
      </c>
      <c r="BD435" s="18">
        <f>BC435*aero_capex_adj</f>
        <v>0</v>
      </c>
      <c r="BE435" s="19">
        <v>1905.9294000005</v>
      </c>
      <c r="BF435" s="18">
        <f>BE435*bess_capex_adj</f>
        <v>1905.9294000005</v>
      </c>
      <c r="BG435" s="8">
        <v>3224525701.1411099</v>
      </c>
      <c r="BH435" s="8">
        <v>1768082187.9247999</v>
      </c>
      <c r="BI435" s="8">
        <v>2536155793.2179699</v>
      </c>
      <c r="BJ435" s="8">
        <v>0</v>
      </c>
      <c r="BK435" s="8">
        <f>SUM(BG435:BJ435)/1000000</f>
        <v>7528.7636822838804</v>
      </c>
      <c r="BL435" s="8">
        <v>23.018960877817801</v>
      </c>
      <c r="BM435" s="10">
        <f>0.815*BJ435/(BK435*1000)</f>
        <v>0</v>
      </c>
      <c r="BN435" s="25">
        <v>4450.0676909891499</v>
      </c>
      <c r="BO435" s="8">
        <v>106</v>
      </c>
      <c r="BP435" s="8">
        <v>6080</v>
      </c>
      <c r="BQ435" s="25">
        <v>9223.8464000000004</v>
      </c>
      <c r="BR435" s="8">
        <v>1520</v>
      </c>
      <c r="BS435" s="8">
        <v>380</v>
      </c>
      <c r="BT435" s="8">
        <v>0.78265743542799304</v>
      </c>
    </row>
    <row r="436" spans="1:72" s="1" customFormat="1" x14ac:dyDescent="0.25">
      <c r="A436" s="1">
        <v>818</v>
      </c>
      <c r="B436" s="25">
        <v>618.06495708182604</v>
      </c>
      <c r="C436" s="25">
        <v>1003.19999999999</v>
      </c>
      <c r="D436" s="8">
        <v>2000</v>
      </c>
      <c r="E436" s="8">
        <v>8000</v>
      </c>
      <c r="F436" s="8">
        <v>2</v>
      </c>
      <c r="G436" s="8">
        <v>7</v>
      </c>
      <c r="H436" s="9">
        <f>SUM(BG436:BI436)/(BK436*1000000)</f>
        <v>0.70930494106698738</v>
      </c>
      <c r="I436" s="10">
        <v>100</v>
      </c>
      <c r="J436" s="19">
        <v>81.232526396571103</v>
      </c>
      <c r="K436" s="18">
        <f>(P436*BG436+U436*BH436+AP436*BI436+AN436*BJ436)/(BK436*(1000000))</f>
        <v>103.39030743353324</v>
      </c>
      <c r="L436" s="18">
        <f>(T436*BG436+Y436*BH436+AT436*BI436+AO436*BJ436)/(BK436*(1000000))</f>
        <v>122.62145678749265</v>
      </c>
      <c r="M436" s="18">
        <f>L436/K436</f>
        <v>1.1860053406488087</v>
      </c>
      <c r="N436" s="18">
        <f>J436*M436</f>
        <v>96.342210140728653</v>
      </c>
      <c r="O436" s="10">
        <v>100</v>
      </c>
      <c r="P436" s="19">
        <v>71.452856578612</v>
      </c>
      <c r="Q436" s="19">
        <f>P436-S436</f>
        <v>66.1055924347108</v>
      </c>
      <c r="R436" s="18">
        <f>Q436*solar_capex_adj</f>
        <v>88.140789912947724</v>
      </c>
      <c r="S436" s="19">
        <v>5.3472641439011994</v>
      </c>
      <c r="T436" s="18">
        <f>R436+S436</f>
        <v>93.488054056848924</v>
      </c>
      <c r="U436" s="19">
        <v>28.022723003003399</v>
      </c>
      <c r="V436" s="19">
        <f>U436-X436</f>
        <v>23.225939525876299</v>
      </c>
      <c r="W436" s="18">
        <f>V436*wind_capex_adj</f>
        <v>38.709899209793832</v>
      </c>
      <c r="X436" s="19">
        <v>4.7967834771271001</v>
      </c>
      <c r="Y436" s="18">
        <f>W436+X436</f>
        <v>43.506682686920932</v>
      </c>
      <c r="Z436" s="19">
        <v>116.980303402074</v>
      </c>
      <c r="AA436" s="19">
        <f>Z436-AC436-AD436</f>
        <v>56.088143408844203</v>
      </c>
      <c r="AB436" s="18">
        <f>AA436*hdgt_capex_adj</f>
        <v>70.110179261055251</v>
      </c>
      <c r="AC436" s="19">
        <v>19.022040907025598</v>
      </c>
      <c r="AD436" s="19">
        <v>41.870119086204198</v>
      </c>
      <c r="AE436" s="18">
        <f>AD436*fuel_adj</f>
        <v>41.870119086204198</v>
      </c>
      <c r="AF436" s="18">
        <f>AB436+AC436+AE436</f>
        <v>131.00233925428506</v>
      </c>
      <c r="AG436" s="19">
        <v>540.54831622876202</v>
      </c>
      <c r="AH436" s="19">
        <f>AG436-AJ436-AK436</f>
        <v>442.93639743128398</v>
      </c>
      <c r="AI436" s="18">
        <f>AH436*aero_capex_adj</f>
        <v>531.5236769175408</v>
      </c>
      <c r="AJ436" s="19">
        <v>48.070009091470013</v>
      </c>
      <c r="AK436" s="19">
        <v>49.541909706008028</v>
      </c>
      <c r="AL436" s="18">
        <f>AK436*fuel_adj</f>
        <v>49.541909706008028</v>
      </c>
      <c r="AM436" s="18">
        <f>AI436+AJ436+AL436</f>
        <v>629.13559571501878</v>
      </c>
      <c r="AN436" s="18">
        <f>IF(F436=0, 0, IF(F436=3, Z436, (Z436*F436*384+AG436*G436*32)/(F436*384+G436*32)))</f>
        <v>212.62469339519708</v>
      </c>
      <c r="AO436" s="18">
        <f>IF(F436=0, 0, IF(F436=3, AF436, (AF436*F436*384+AM436*G436*32)/(F436*384+G436*32)))</f>
        <v>243.48404232606364</v>
      </c>
      <c r="AP436" s="19">
        <v>206.58681786333801</v>
      </c>
      <c r="AQ436" s="19">
        <f>AP436-AS436</f>
        <v>169.381200888145</v>
      </c>
      <c r="AR436" s="18">
        <f>AQ436*bess_capex_adj</f>
        <v>169.381200888145</v>
      </c>
      <c r="AS436" s="19">
        <v>37.20561697519301</v>
      </c>
      <c r="AT436" s="18">
        <f>AR436+AS436</f>
        <v>206.58681786333801</v>
      </c>
      <c r="AU436" s="19">
        <v>5974.36196537874</v>
      </c>
      <c r="AV436" s="19"/>
      <c r="AW436" s="19">
        <v>742.29686452398096</v>
      </c>
      <c r="AX436" s="18">
        <f>AW436*solar_capex_adj</f>
        <v>989.7291526986412</v>
      </c>
      <c r="AY436" s="19">
        <v>1204.84458139546</v>
      </c>
      <c r="AZ436" s="18">
        <f>AY436*wind_capex_adj</f>
        <v>2008.0743023257667</v>
      </c>
      <c r="BA436" s="19">
        <v>1550.2000966850801</v>
      </c>
      <c r="BB436" s="18">
        <f>BA436*hdgt_capex_adj</f>
        <v>1937.7501208563501</v>
      </c>
      <c r="BC436" s="19">
        <v>569.96699466309599</v>
      </c>
      <c r="BD436" s="18">
        <f>BC436*aero_capex_adj</f>
        <v>683.96039359571512</v>
      </c>
      <c r="BE436" s="19">
        <v>1907.05342811111</v>
      </c>
      <c r="BF436" s="18">
        <f>BE436*bess_capex_adj</f>
        <v>1907.05342811111</v>
      </c>
      <c r="BG436" s="8">
        <v>984691605.17716897</v>
      </c>
      <c r="BH436" s="8">
        <v>4403525449.1711998</v>
      </c>
      <c r="BI436" s="8">
        <v>825294229.39843905</v>
      </c>
      <c r="BJ436" s="8">
        <v>2546488716.25319</v>
      </c>
      <c r="BK436" s="8">
        <f>SUM(BG436:BJ436)/1000000</f>
        <v>8759.9999999999982</v>
      </c>
      <c r="BL436" s="8">
        <v>0.14250192003339601</v>
      </c>
      <c r="BM436" s="10">
        <f>0.815*BJ436/(BK436*1000)</f>
        <v>236.91647303040529</v>
      </c>
      <c r="BN436" s="25">
        <v>834.38769206046595</v>
      </c>
      <c r="BO436" s="8">
        <v>264</v>
      </c>
      <c r="BP436" s="8">
        <v>6080</v>
      </c>
      <c r="BQ436" s="25">
        <v>9223.8464000000004</v>
      </c>
      <c r="BR436" s="8">
        <v>1520</v>
      </c>
      <c r="BS436" s="8">
        <v>380</v>
      </c>
      <c r="BT436" s="8">
        <v>0.25570145720158299</v>
      </c>
    </row>
    <row r="437" spans="1:72" s="1" customFormat="1" hidden="1" x14ac:dyDescent="0.25">
      <c r="A437" s="1">
        <v>1193</v>
      </c>
      <c r="B437" s="22">
        <v>1854.19487124548</v>
      </c>
      <c r="C437" s="22">
        <v>402.79999999999899</v>
      </c>
      <c r="D437" s="11">
        <v>3000</v>
      </c>
      <c r="E437" s="11">
        <v>12000</v>
      </c>
      <c r="F437" s="11">
        <v>0</v>
      </c>
      <c r="G437" s="11">
        <v>0</v>
      </c>
      <c r="H437" s="12">
        <f>SUM(BG437:BI437)/(BK437*1000000)</f>
        <v>1</v>
      </c>
      <c r="I437" s="13">
        <v>53.7785388127853</v>
      </c>
      <c r="J437" s="20">
        <v>82.114717575316604</v>
      </c>
      <c r="K437" s="18">
        <f>(P437*BG437+U437*BH437+AP437*BI437+AN437*BJ437)/(BK437*(1000000))</f>
        <v>84.03736524453565</v>
      </c>
      <c r="L437" s="18">
        <f>(T437*BG437+Y437*BH437+AT437*BI437+AO437*BJ437)/(BK437*(1000000))</f>
        <v>98.657286246483068</v>
      </c>
      <c r="M437" s="18">
        <f>L437/K437</f>
        <v>1.1739692928188041</v>
      </c>
      <c r="N437" s="18">
        <f>J437*M437</f>
        <v>96.400156921910266</v>
      </c>
      <c r="O437" s="13">
        <v>71.169262998455395</v>
      </c>
      <c r="P437" s="20">
        <v>71.427508481137906</v>
      </c>
      <c r="Q437" s="20">
        <f>P437-S437</f>
        <v>66.088376703598897</v>
      </c>
      <c r="R437" s="18">
        <f>Q437*solar_capex_adj</f>
        <v>88.117835604798529</v>
      </c>
      <c r="S437" s="20">
        <v>5.3391317775390092</v>
      </c>
      <c r="T437" s="18">
        <f>R437+S437</f>
        <v>93.456967382337538</v>
      </c>
      <c r="U437" s="20">
        <v>28.052616131618201</v>
      </c>
      <c r="V437" s="20">
        <f>U437-X437</f>
        <v>23.255734479543801</v>
      </c>
      <c r="W437" s="18">
        <f>V437*wind_capex_adj</f>
        <v>38.759557465906333</v>
      </c>
      <c r="X437" s="20">
        <v>4.7968816520744006</v>
      </c>
      <c r="Y437" s="18">
        <f>W437+X437</f>
        <v>43.55643911798073</v>
      </c>
      <c r="Z437" s="20">
        <v>0</v>
      </c>
      <c r="AA437" s="20">
        <f>Z437-AC437-AD437</f>
        <v>0</v>
      </c>
      <c r="AB437" s="18">
        <f>AA437*hdgt_capex_adj</f>
        <v>0</v>
      </c>
      <c r="AC437" s="20">
        <v>0</v>
      </c>
      <c r="AD437" s="20">
        <v>0</v>
      </c>
      <c r="AE437" s="18">
        <f>AD437*fuel_adj</f>
        <v>0</v>
      </c>
      <c r="AF437" s="18">
        <f>AB437+AC437+AE437</f>
        <v>0</v>
      </c>
      <c r="AG437" s="20">
        <v>0</v>
      </c>
      <c r="AH437" s="20">
        <f>AG437-AJ437-AK437</f>
        <v>0</v>
      </c>
      <c r="AI437" s="18">
        <f>AH437*aero_capex_adj</f>
        <v>0</v>
      </c>
      <c r="AJ437" s="20">
        <v>0</v>
      </c>
      <c r="AK437" s="20">
        <v>0</v>
      </c>
      <c r="AL437" s="18">
        <f>AK437*fuel_adj</f>
        <v>0</v>
      </c>
      <c r="AM437" s="18">
        <f>AI437+AJ437+AL437</f>
        <v>0</v>
      </c>
      <c r="AN437" s="18">
        <f>IF(F437=0, 0, IF(F437=3, Z437, (Z437*F437*384+AG437*G437*32)/(F437*384+G437*32)))</f>
        <v>0</v>
      </c>
      <c r="AO437" s="18">
        <f>IF(F437=0, 0, IF(F437=3, AF437, (AF437*F437*384+AM437*G437*32)/(F437*384+G437*32)))</f>
        <v>0</v>
      </c>
      <c r="AP437" s="20">
        <v>170.14703608015299</v>
      </c>
      <c r="AQ437" s="20">
        <f>AP437-AS437</f>
        <v>138.322209027973</v>
      </c>
      <c r="AR437" s="18">
        <f>AQ437*bess_capex_adj</f>
        <v>138.322209027973</v>
      </c>
      <c r="AS437" s="20">
        <v>31.824827052179984</v>
      </c>
      <c r="AT437" s="18">
        <f>AR437+AS437</f>
        <v>170.14703608015299</v>
      </c>
      <c r="AU437" s="20">
        <v>5581.3359006632199</v>
      </c>
      <c r="AV437" s="20"/>
      <c r="AW437" s="20">
        <v>2229.7016827862399</v>
      </c>
      <c r="AX437" s="18">
        <f>AW437*solar_capex_adj</f>
        <v>2972.9355770483198</v>
      </c>
      <c r="AY437" s="20">
        <v>484.37402764630701</v>
      </c>
      <c r="AZ437" s="18">
        <f>AY437*wind_capex_adj</f>
        <v>807.29004607717843</v>
      </c>
      <c r="BA437" s="20">
        <v>0</v>
      </c>
      <c r="BB437" s="18">
        <f>BA437*hdgt_capex_adj</f>
        <v>0</v>
      </c>
      <c r="BC437" s="20">
        <v>0</v>
      </c>
      <c r="BD437" s="18">
        <f>BC437*aero_capex_adj</f>
        <v>0</v>
      </c>
      <c r="BE437" s="20">
        <v>2867.2601902306701</v>
      </c>
      <c r="BF437" s="18">
        <f>BE437*bess_capex_adj</f>
        <v>2867.2601902306701</v>
      </c>
      <c r="BG437" s="11">
        <v>2893179405.25629</v>
      </c>
      <c r="BH437" s="11">
        <v>1768058102.04827</v>
      </c>
      <c r="BI437" s="11">
        <v>1573189931.3601201</v>
      </c>
      <c r="BJ437" s="11">
        <v>0</v>
      </c>
      <c r="BK437" s="11">
        <f>SUM(BG437:BJ437)/1000000</f>
        <v>6234.4274386646794</v>
      </c>
      <c r="BL437" s="11">
        <v>0.166470075635231</v>
      </c>
      <c r="BM437" s="13">
        <f>0.815*BJ437/(BK437*1000)</f>
        <v>0</v>
      </c>
      <c r="BN437" s="22">
        <v>2503.1630761813899</v>
      </c>
      <c r="BO437" s="11">
        <v>106</v>
      </c>
      <c r="BP437" s="11">
        <v>9120</v>
      </c>
      <c r="BQ437" s="22">
        <v>13835.7696</v>
      </c>
      <c r="BR437" s="11">
        <v>2280</v>
      </c>
      <c r="BS437" s="11">
        <v>570</v>
      </c>
      <c r="BT437" s="11">
        <v>0.32334211562581699</v>
      </c>
    </row>
    <row r="438" spans="1:72" s="1" customFormat="1" x14ac:dyDescent="0.25">
      <c r="A438" s="1">
        <v>847</v>
      </c>
      <c r="B438" s="25">
        <v>618.06495708182604</v>
      </c>
      <c r="C438" s="25">
        <v>1402.2</v>
      </c>
      <c r="D438" s="8">
        <v>2000</v>
      </c>
      <c r="E438" s="8">
        <v>8000</v>
      </c>
      <c r="F438" s="8">
        <v>2</v>
      </c>
      <c r="G438" s="8">
        <v>6</v>
      </c>
      <c r="H438" s="9">
        <f>SUM(BG438:BI438)/(BK438*1000000)</f>
        <v>0.84241673347455248</v>
      </c>
      <c r="I438" s="10">
        <v>100</v>
      </c>
      <c r="J438" s="19">
        <v>78.850974250827505</v>
      </c>
      <c r="K438" s="18">
        <f>(P438*BG438+U438*BH438+AP438*BI438+AN438*BJ438)/(BK438*(1000000))</f>
        <v>93.986071550197991</v>
      </c>
      <c r="L438" s="18">
        <f>(T438*BG438+Y438*BH438+AT438*BI438+AO438*BJ438)/(BK438*(1000000))</f>
        <v>114.9231683927373</v>
      </c>
      <c r="M438" s="18">
        <f>L438/K438</f>
        <v>1.2227680814529713</v>
      </c>
      <c r="N438" s="18">
        <f>J438*M438</f>
        <v>96.416454505381992</v>
      </c>
      <c r="O438" s="10">
        <v>99.999999996818403</v>
      </c>
      <c r="P438" s="19">
        <v>75.261080084849297</v>
      </c>
      <c r="Q438" s="19">
        <f>P438-S438</f>
        <v>69.625578780910004</v>
      </c>
      <c r="R438" s="18">
        <f>Q438*solar_capex_adj</f>
        <v>92.834105041213334</v>
      </c>
      <c r="S438" s="19">
        <v>5.6355013039392929</v>
      </c>
      <c r="T438" s="18">
        <f>R438+S438</f>
        <v>98.469606345152627</v>
      </c>
      <c r="U438" s="19">
        <v>31.0873653564569</v>
      </c>
      <c r="V438" s="19">
        <f>U438-X438</f>
        <v>25.7632467947798</v>
      </c>
      <c r="W438" s="18">
        <f>V438*wind_capex_adj</f>
        <v>42.938744657966332</v>
      </c>
      <c r="X438" s="19">
        <v>5.3241185616770998</v>
      </c>
      <c r="Y438" s="18">
        <f>W438+X438</f>
        <v>48.262863219643435</v>
      </c>
      <c r="Z438" s="19">
        <v>173.83909515465999</v>
      </c>
      <c r="AA438" s="19">
        <f>Z438-AC438-AD438</f>
        <v>103.08095933353401</v>
      </c>
      <c r="AB438" s="18">
        <f>AA438*hdgt_capex_adj</f>
        <v>128.85119916691752</v>
      </c>
      <c r="AC438" s="19">
        <v>24.769401677700984</v>
      </c>
      <c r="AD438" s="19">
        <v>45.988734143424992</v>
      </c>
      <c r="AE438" s="18">
        <f>AD438*fuel_adj</f>
        <v>45.988734143424992</v>
      </c>
      <c r="AF438" s="18">
        <f>AB438+AC438+AE438</f>
        <v>199.60933498804349</v>
      </c>
      <c r="AG438" s="19">
        <v>810.92609573039397</v>
      </c>
      <c r="AH438" s="19">
        <f>AG438-AJ438-AK438</f>
        <v>688.75836742244803</v>
      </c>
      <c r="AI438" s="18">
        <f>AH438*aero_capex_adj</f>
        <v>826.51004090693766</v>
      </c>
      <c r="AJ438" s="19">
        <v>68.342691504895015</v>
      </c>
      <c r="AK438" s="19">
        <v>53.825036803050921</v>
      </c>
      <c r="AL438" s="18">
        <f>AK438*fuel_adj</f>
        <v>53.825036803050921</v>
      </c>
      <c r="AM438" s="18">
        <f>AI438+AJ438+AL438</f>
        <v>948.6777692148836</v>
      </c>
      <c r="AN438" s="18">
        <f>IF(F438=0, 0, IF(F438=3, Z438, (Z438*F438*384+AG438*G438*32)/(F438*384+G438*32)))</f>
        <v>301.25649526980681</v>
      </c>
      <c r="AO438" s="18">
        <f>IF(F438=0, 0, IF(F438=3, AF438, (AF438*F438*384+AM438*G438*32)/(F438*384+G438*32)))</f>
        <v>349.4230218334115</v>
      </c>
      <c r="AP438" s="19">
        <v>183.01803600605999</v>
      </c>
      <c r="AQ438" s="19">
        <f>AP438-AS438</f>
        <v>149.349322854137</v>
      </c>
      <c r="AR438" s="18">
        <f>AQ438*bess_capex_adj</f>
        <v>149.349322854137</v>
      </c>
      <c r="AS438" s="19">
        <v>33.668713151922987</v>
      </c>
      <c r="AT438" s="18">
        <f>AR438+AS438</f>
        <v>183.01803600605999</v>
      </c>
      <c r="AU438" s="19">
        <v>6368.17294495653</v>
      </c>
      <c r="AV438" s="19"/>
      <c r="AW438" s="19">
        <v>741.83501097840997</v>
      </c>
      <c r="AX438" s="18">
        <f>AW438*solar_capex_adj</f>
        <v>989.11334797121322</v>
      </c>
      <c r="AY438" s="19">
        <v>1682.99632664049</v>
      </c>
      <c r="AZ438" s="18">
        <f>AY438*wind_capex_adj</f>
        <v>2804.9938777341499</v>
      </c>
      <c r="BA438" s="19">
        <v>1549.2355696269501</v>
      </c>
      <c r="BB438" s="18">
        <f>BA438*hdgt_capex_adj</f>
        <v>1936.5444620336875</v>
      </c>
      <c r="BC438" s="19">
        <v>488.23916908735799</v>
      </c>
      <c r="BD438" s="18">
        <f>BC438*aero_capex_adj</f>
        <v>585.88700290482961</v>
      </c>
      <c r="BE438" s="19">
        <v>1905.86686862331</v>
      </c>
      <c r="BF438" s="18">
        <f>BE438*bess_capex_adj</f>
        <v>1905.86686862331</v>
      </c>
      <c r="BG438" s="8">
        <v>933921772.39139903</v>
      </c>
      <c r="BH438" s="8">
        <v>5545314088.7457104</v>
      </c>
      <c r="BI438" s="8">
        <v>900334723.86518204</v>
      </c>
      <c r="BJ438" s="8">
        <v>1380429414.7190001</v>
      </c>
      <c r="BK438" s="8">
        <f>SUM(BG438:BJ438)/1000000</f>
        <v>8759.9999997212926</v>
      </c>
      <c r="BL438" s="8">
        <v>5.8201045470852204</v>
      </c>
      <c r="BM438" s="10">
        <f>0.815*BJ438/(BK438*1000)</f>
        <v>128.43036221823968</v>
      </c>
      <c r="BN438" s="25">
        <v>834.38769206046595</v>
      </c>
      <c r="BO438" s="8">
        <v>369</v>
      </c>
      <c r="BP438" s="8">
        <v>6080</v>
      </c>
      <c r="BQ438" s="25">
        <v>9223.8464000000004</v>
      </c>
      <c r="BR438" s="8">
        <v>1520</v>
      </c>
      <c r="BS438" s="8">
        <v>380</v>
      </c>
      <c r="BT438" s="8">
        <v>0.28003394893105399</v>
      </c>
    </row>
    <row r="439" spans="1:72" s="1" customFormat="1" x14ac:dyDescent="0.25">
      <c r="A439" s="1">
        <v>224</v>
      </c>
      <c r="B439" s="24">
        <v>1236.12991416365</v>
      </c>
      <c r="C439" s="24">
        <v>600.4</v>
      </c>
      <c r="D439" s="1">
        <v>1000</v>
      </c>
      <c r="E439" s="1">
        <v>4000</v>
      </c>
      <c r="F439" s="1">
        <v>1</v>
      </c>
      <c r="G439" s="1">
        <v>23</v>
      </c>
      <c r="H439" s="2">
        <f>SUM(BG439:BI439)/(BK439*1000000)</f>
        <v>0.63173848923710596</v>
      </c>
      <c r="I439" s="3">
        <v>100</v>
      </c>
      <c r="J439" s="18">
        <v>81.484408622134197</v>
      </c>
      <c r="K439" s="18">
        <f>(P439*BG439+U439*BH439+AP439*BI439+AN439*BJ439)/(BK439*(1000000))</f>
        <v>111.55113376111659</v>
      </c>
      <c r="L439" s="18">
        <f>(T439*BG439+Y439*BH439+AT439*BI439+AO439*BJ439)/(BK439*(1000000))</f>
        <v>132.10287763707331</v>
      </c>
      <c r="M439" s="18">
        <f>L439/K439</f>
        <v>1.1842360824406111</v>
      </c>
      <c r="N439" s="18">
        <f>J439*M439</f>
        <v>96.496776846666151</v>
      </c>
      <c r="O439" s="3">
        <v>100</v>
      </c>
      <c r="P439" s="18">
        <v>83.766566618629696</v>
      </c>
      <c r="Q439" s="18">
        <f>P439-S439</f>
        <v>77.496922412522807</v>
      </c>
      <c r="R439" s="18">
        <f>Q439*solar_capex_adj</f>
        <v>103.32922988336374</v>
      </c>
      <c r="S439" s="18">
        <v>6.2696442061068893</v>
      </c>
      <c r="T439" s="18">
        <f>R439+S439</f>
        <v>109.59887408947063</v>
      </c>
      <c r="U439" s="18">
        <v>28.0192468825486</v>
      </c>
      <c r="V439" s="18">
        <f>U439-X439</f>
        <v>23.2224634054215</v>
      </c>
      <c r="W439" s="18">
        <f>V439*wind_capex_adj</f>
        <v>38.7041056757025</v>
      </c>
      <c r="X439" s="18">
        <v>4.7967834771271001</v>
      </c>
      <c r="Y439" s="18">
        <f>W439+X439</f>
        <v>43.5008891528296</v>
      </c>
      <c r="Z439" s="18">
        <v>77.671354924328099</v>
      </c>
      <c r="AA439" s="18">
        <f>Z439-AC439-AD439</f>
        <v>27.439534782428801</v>
      </c>
      <c r="AB439" s="18">
        <f>AA439*hdgt_capex_adj</f>
        <v>34.299418478036003</v>
      </c>
      <c r="AC439" s="18">
        <v>14.628638966041898</v>
      </c>
      <c r="AD439" s="18">
        <v>35.603181175857401</v>
      </c>
      <c r="AE439" s="18">
        <f>AD439*fuel_adj</f>
        <v>35.603181175857401</v>
      </c>
      <c r="AF439" s="18">
        <f>AB439+AC439+AE439</f>
        <v>84.531238619935294</v>
      </c>
      <c r="AG439" s="18">
        <v>277.775861935303</v>
      </c>
      <c r="AH439" s="18">
        <f>AG439-AJ439-AK439</f>
        <v>208.22736201833001</v>
      </c>
      <c r="AI439" s="18">
        <f>AH439*aero_capex_adj</f>
        <v>249.872834421996</v>
      </c>
      <c r="AJ439" s="18">
        <v>28.181767606044986</v>
      </c>
      <c r="AK439" s="18">
        <v>41.366732310928001</v>
      </c>
      <c r="AL439" s="18">
        <f>AK439*fuel_adj</f>
        <v>41.366732310928001</v>
      </c>
      <c r="AM439" s="18">
        <f>AI439+AJ439+AL439</f>
        <v>319.42133433896902</v>
      </c>
      <c r="AN439" s="18">
        <f>IF(F439=0, 0, IF(F439=3, Z439, (Z439*F439*384+AG439*G439*32)/(F439*384+G439*32)))</f>
        <v>209.16860238868304</v>
      </c>
      <c r="AO439" s="18">
        <f>IF(F439=0, 0, IF(F439=3, AF439, (AF439*F439*384+AM439*G439*32)/(F439*384+G439*32)))</f>
        <v>238.88758723530029</v>
      </c>
      <c r="AP439" s="18">
        <v>72.102071166936199</v>
      </c>
      <c r="AQ439" s="18">
        <f>AP439-AS439</f>
        <v>59.103529760616297</v>
      </c>
      <c r="AR439" s="18">
        <f>AQ439*bess_capex_adj</f>
        <v>59.103529760616297</v>
      </c>
      <c r="AS439" s="18">
        <v>12.998541406319902</v>
      </c>
      <c r="AT439" s="18">
        <f>AR439+AS439</f>
        <v>72.102071166936199</v>
      </c>
      <c r="AU439" s="18">
        <v>5805.48556274764</v>
      </c>
      <c r="AV439" s="18"/>
      <c r="AW439" s="18">
        <v>1484.37153667452</v>
      </c>
      <c r="AX439" s="18">
        <f>AW439*solar_capex_adj</f>
        <v>1979.1620488993599</v>
      </c>
      <c r="AY439" s="18">
        <v>720.97330580529194</v>
      </c>
      <c r="AZ439" s="18">
        <f>AY439*wind_capex_adj</f>
        <v>1201.6221763421534</v>
      </c>
      <c r="BA439" s="18">
        <v>774.98404265288798</v>
      </c>
      <c r="BB439" s="18">
        <f>BA439*hdgt_capex_adj</f>
        <v>968.73005331611</v>
      </c>
      <c r="BC439" s="18">
        <v>1872.46841099276</v>
      </c>
      <c r="BD439" s="18">
        <f>BC439*aero_capex_adj</f>
        <v>2246.9620931913119</v>
      </c>
      <c r="BE439" s="18">
        <v>952.68826662217396</v>
      </c>
      <c r="BF439" s="18">
        <f>BE439*bess_capex_adj</f>
        <v>952.68826662217396</v>
      </c>
      <c r="BG439" s="1">
        <v>1678507009.14341</v>
      </c>
      <c r="BH439" s="1">
        <v>2635443261.2463999</v>
      </c>
      <c r="BI439" s="1">
        <v>1220078956.6572001</v>
      </c>
      <c r="BJ439" s="1">
        <v>3225970870.0342398</v>
      </c>
      <c r="BK439" s="1">
        <f>SUM(BG439:BJ439)/1000000</f>
        <v>8760.0000970812489</v>
      </c>
      <c r="BL439" s="1">
        <v>1.24625481158931</v>
      </c>
      <c r="BM439" s="3">
        <f>0.815*BJ439/(BK439*1000)</f>
        <v>300.13313127175866</v>
      </c>
      <c r="BN439" s="24">
        <v>1668.7753841209301</v>
      </c>
      <c r="BO439" s="1">
        <v>158</v>
      </c>
      <c r="BP439" s="1">
        <v>3040</v>
      </c>
      <c r="BQ439" s="24">
        <v>4611.9232000000002</v>
      </c>
      <c r="BR439" s="1">
        <v>760</v>
      </c>
      <c r="BS439" s="1">
        <v>190</v>
      </c>
      <c r="BT439" s="1">
        <v>0.75309594319187201</v>
      </c>
    </row>
    <row r="440" spans="1:72" s="1" customFormat="1" x14ac:dyDescent="0.25">
      <c r="A440" s="1">
        <v>817</v>
      </c>
      <c r="B440" s="25">
        <v>412.043304721217</v>
      </c>
      <c r="C440" s="25">
        <v>1003.19999999999</v>
      </c>
      <c r="D440" s="8">
        <v>2000</v>
      </c>
      <c r="E440" s="8">
        <v>8000</v>
      </c>
      <c r="F440" s="8">
        <v>2</v>
      </c>
      <c r="G440" s="8">
        <v>8</v>
      </c>
      <c r="H440" s="9">
        <f>SUM(BG440:BI440)/(BK440*1000000)</f>
        <v>0.66806921811191067</v>
      </c>
      <c r="I440" s="10">
        <v>100</v>
      </c>
      <c r="J440" s="19">
        <v>81.937035068562096</v>
      </c>
      <c r="K440" s="18">
        <f>(P440*BG440+U440*BH440+AP440*BI440+AN440*BJ440)/(BK440*(1000000))</f>
        <v>106.93117079629373</v>
      </c>
      <c r="L440" s="18">
        <f>(T440*BG440+Y440*BH440+AT440*BI440+AO440*BJ440)/(BK440*(1000000))</f>
        <v>126.04453764773679</v>
      </c>
      <c r="M440" s="18">
        <f>L440/K440</f>
        <v>1.1787445766198001</v>
      </c>
      <c r="N440" s="18">
        <f>J440*M440</f>
        <v>96.582835711373946</v>
      </c>
      <c r="O440" s="10">
        <v>100</v>
      </c>
      <c r="P440" s="19">
        <v>67.795106431427897</v>
      </c>
      <c r="Q440" s="19">
        <f>P440-S440</f>
        <v>62.722922931255098</v>
      </c>
      <c r="R440" s="18">
        <f>Q440*solar_capex_adj</f>
        <v>83.630563908340122</v>
      </c>
      <c r="S440" s="19">
        <v>5.0721835001727982</v>
      </c>
      <c r="T440" s="18">
        <f>R440+S440</f>
        <v>88.70274740851292</v>
      </c>
      <c r="U440" s="19">
        <v>28.029396506185599</v>
      </c>
      <c r="V440" s="19">
        <f>U440-X440</f>
        <v>23.232613029058498</v>
      </c>
      <c r="W440" s="18">
        <f>V440*wind_capex_adj</f>
        <v>38.7210217150975</v>
      </c>
      <c r="X440" s="19">
        <v>4.7967834771271001</v>
      </c>
      <c r="Y440" s="18">
        <f>W440+X440</f>
        <v>43.5178051922246</v>
      </c>
      <c r="Z440" s="19">
        <v>111.12428645888301</v>
      </c>
      <c r="AA440" s="19">
        <f>Z440-AC440-AD440</f>
        <v>49.770522723816995</v>
      </c>
      <c r="AB440" s="18">
        <f>AA440*hdgt_capex_adj</f>
        <v>62.213153404771248</v>
      </c>
      <c r="AC440" s="19">
        <v>18.744530058524802</v>
      </c>
      <c r="AD440" s="19">
        <v>42.609233676541209</v>
      </c>
      <c r="AE440" s="18">
        <f>AD440*fuel_adj</f>
        <v>42.609233676541209</v>
      </c>
      <c r="AF440" s="18">
        <f>AB440+AC440+AE440</f>
        <v>123.56691713983726</v>
      </c>
      <c r="AG440" s="19">
        <v>490.63006260413198</v>
      </c>
      <c r="AH440" s="19">
        <f>AG440-AJ440-AK440</f>
        <v>395.97466493875402</v>
      </c>
      <c r="AI440" s="18">
        <f>AH440*aero_capex_adj</f>
        <v>475.16959792650482</v>
      </c>
      <c r="AJ440" s="19">
        <v>44.703920729773984</v>
      </c>
      <c r="AK440" s="19">
        <v>49.951476935603978</v>
      </c>
      <c r="AL440" s="18">
        <f>AK440*fuel_adj</f>
        <v>49.951476935603978</v>
      </c>
      <c r="AM440" s="18">
        <f>AI440+AJ440+AL440</f>
        <v>569.82499559188273</v>
      </c>
      <c r="AN440" s="18">
        <f>IF(F440=0, 0, IF(F440=3, Z440, (Z440*F440*384+AG440*G440*32)/(F440*384+G440*32)))</f>
        <v>206.00073049519523</v>
      </c>
      <c r="AO440" s="18">
        <f>IF(F440=0, 0, IF(F440=3, AF440, (AF440*F440*384+AM440*G440*32)/(F440*384+G440*32)))</f>
        <v>235.13143675284863</v>
      </c>
      <c r="AP440" s="19">
        <v>221.745147058312</v>
      </c>
      <c r="AQ440" s="19">
        <f>AP440-AS440</f>
        <v>181.420325257716</v>
      </c>
      <c r="AR440" s="18">
        <f>AQ440*bess_capex_adj</f>
        <v>181.420325257716</v>
      </c>
      <c r="AS440" s="19">
        <v>40.324821800595998</v>
      </c>
      <c r="AT440" s="18">
        <f>AR440+AS440</f>
        <v>221.745147058312</v>
      </c>
      <c r="AU440" s="19">
        <v>5810.0224462994001</v>
      </c>
      <c r="AV440" s="19"/>
      <c r="AW440" s="19">
        <v>495.00676565973998</v>
      </c>
      <c r="AX440" s="18">
        <f>AW440*solar_capex_adj</f>
        <v>660.00902087965324</v>
      </c>
      <c r="AY440" s="19">
        <v>1205.19076907665</v>
      </c>
      <c r="AZ440" s="18">
        <f>AY440*wind_capex_adj</f>
        <v>2008.6512817944167</v>
      </c>
      <c r="BA440" s="19">
        <v>1550.6455152769399</v>
      </c>
      <c r="BB440" s="18">
        <f>BA440*hdgt_capex_adj</f>
        <v>1938.3068940961748</v>
      </c>
      <c r="BC440" s="19">
        <v>651.57801500788298</v>
      </c>
      <c r="BD440" s="18">
        <f>BC440*aero_capex_adj</f>
        <v>781.8936180094596</v>
      </c>
      <c r="BE440" s="19">
        <v>1907.60138127817</v>
      </c>
      <c r="BF440" s="18">
        <f>BE440*bess_capex_adj</f>
        <v>1907.60138127817</v>
      </c>
      <c r="BG440" s="8">
        <v>694757462.98405898</v>
      </c>
      <c r="BH440" s="8">
        <v>4403525449.1711998</v>
      </c>
      <c r="BI440" s="8">
        <v>754003438.50507498</v>
      </c>
      <c r="BJ440" s="8">
        <v>2907713649.3396602</v>
      </c>
      <c r="BK440" s="8">
        <f>SUM(BG440:BJ440)/1000000</f>
        <v>8759.9999999999945</v>
      </c>
      <c r="BL440" s="8">
        <v>4.7691684284775302E-3</v>
      </c>
      <c r="BM440" s="10">
        <f>0.815*BJ440/(BK440*1000)</f>
        <v>270.52358723879274</v>
      </c>
      <c r="BN440" s="25">
        <v>556.25846137364397</v>
      </c>
      <c r="BO440" s="8">
        <v>264</v>
      </c>
      <c r="BP440" s="8">
        <v>6080</v>
      </c>
      <c r="BQ440" s="25">
        <v>9223.8464000000004</v>
      </c>
      <c r="BR440" s="8">
        <v>1520</v>
      </c>
      <c r="BS440" s="8">
        <v>380</v>
      </c>
      <c r="BT440" s="8">
        <v>0.23362436978677101</v>
      </c>
    </row>
    <row r="441" spans="1:72" s="1" customFormat="1" hidden="1" x14ac:dyDescent="0.25">
      <c r="A441" s="1">
        <v>666</v>
      </c>
      <c r="B441" s="25">
        <v>1236.12991416365</v>
      </c>
      <c r="C441" s="25">
        <v>201.39999999999901</v>
      </c>
      <c r="D441" s="8">
        <v>2000</v>
      </c>
      <c r="E441" s="8">
        <v>8000</v>
      </c>
      <c r="F441" s="8">
        <v>0</v>
      </c>
      <c r="G441" s="8">
        <v>0</v>
      </c>
      <c r="H441" s="9">
        <f>SUM(BG441:BI441)/(BK441*1000000)</f>
        <v>1</v>
      </c>
      <c r="I441" s="10">
        <v>24.977168949771599</v>
      </c>
      <c r="J441" s="19">
        <v>83.501708363899198</v>
      </c>
      <c r="K441" s="18">
        <f>(P441*BG441+U441*BH441+AP441*BI441+AN441*BJ441)/(BK441*(1000000))</f>
        <v>92.262872938994619</v>
      </c>
      <c r="L441" s="18">
        <f>(T441*BG441+Y441*BH441+AT441*BI441+AO441*BJ441)/(BK441*(1000000))</f>
        <v>106.75802516891869</v>
      </c>
      <c r="M441" s="18">
        <f>L441/K441</f>
        <v>1.1571070981011879</v>
      </c>
      <c r="N441" s="18">
        <f>J441*M441</f>
        <v>96.620419451443098</v>
      </c>
      <c r="O441" s="10">
        <v>44.785293262556301</v>
      </c>
      <c r="P441" s="19">
        <v>51.513718919244099</v>
      </c>
      <c r="Q441" s="19">
        <f>P441-S441</f>
        <v>47.683000739006197</v>
      </c>
      <c r="R441" s="18">
        <f>Q441*solar_capex_adj</f>
        <v>63.577334318674929</v>
      </c>
      <c r="S441" s="19">
        <v>3.830718180237902</v>
      </c>
      <c r="T441" s="18">
        <f>R441+S441</f>
        <v>67.408052498912838</v>
      </c>
      <c r="U441" s="19">
        <v>28.1824873939456</v>
      </c>
      <c r="V441" s="19">
        <f>U441-X441</f>
        <v>23.385700760613901</v>
      </c>
      <c r="W441" s="18">
        <f>V441*wind_capex_adj</f>
        <v>38.976167934356504</v>
      </c>
      <c r="X441" s="19">
        <v>4.7967866333316991</v>
      </c>
      <c r="Y441" s="18">
        <f>W441+X441</f>
        <v>43.772954567688203</v>
      </c>
      <c r="Z441" s="19">
        <v>0</v>
      </c>
      <c r="AA441" s="19">
        <f>Z441-AC441-AD441</f>
        <v>0</v>
      </c>
      <c r="AB441" s="18">
        <f>AA441*hdgt_capex_adj</f>
        <v>0</v>
      </c>
      <c r="AC441" s="19">
        <v>0</v>
      </c>
      <c r="AD441" s="19">
        <v>0</v>
      </c>
      <c r="AE441" s="18">
        <f>AD441*fuel_adj</f>
        <v>0</v>
      </c>
      <c r="AF441" s="18">
        <f>AB441+AC441+AE441</f>
        <v>0</v>
      </c>
      <c r="AG441" s="19">
        <v>0</v>
      </c>
      <c r="AH441" s="19">
        <f>AG441-AJ441-AK441</f>
        <v>0</v>
      </c>
      <c r="AI441" s="18">
        <f>AH441*aero_capex_adj</f>
        <v>0</v>
      </c>
      <c r="AJ441" s="19">
        <v>0</v>
      </c>
      <c r="AK441" s="19">
        <v>0</v>
      </c>
      <c r="AL441" s="18">
        <f>AK441*fuel_adj</f>
        <v>0</v>
      </c>
      <c r="AM441" s="18">
        <f>AI441+AJ441+AL441</f>
        <v>0</v>
      </c>
      <c r="AN441" s="18">
        <f>IF(F441=0, 0, IF(F441=3, Z441, (Z441*F441*384+AG441*G441*32)/(F441*384+G441*32)))</f>
        <v>0</v>
      </c>
      <c r="AO441" s="18">
        <f>IF(F441=0, 0, IF(F441=3, AF441, (AF441*F441*384+AM441*G441*32)/(F441*384+G441*32)))</f>
        <v>0</v>
      </c>
      <c r="AP441" s="19">
        <v>601.02788870324196</v>
      </c>
      <c r="AQ441" s="19">
        <f>AP441-AS441</f>
        <v>483.59215832719599</v>
      </c>
      <c r="AR441" s="18">
        <f>AQ441*bess_capex_adj</f>
        <v>483.59215832719599</v>
      </c>
      <c r="AS441" s="19">
        <v>117.43573037604597</v>
      </c>
      <c r="AT441" s="18">
        <f>AR441+AS441</f>
        <v>601.02788870324196</v>
      </c>
      <c r="AU441" s="19">
        <v>3658.5199071540001</v>
      </c>
      <c r="AV441" s="19"/>
      <c r="AW441" s="19">
        <v>1494.80462634838</v>
      </c>
      <c r="AX441" s="18">
        <f>AW441*solar_capex_adj</f>
        <v>1993.0728351311732</v>
      </c>
      <c r="AY441" s="19">
        <v>243.54531695825199</v>
      </c>
      <c r="AZ441" s="18">
        <f>AY441*wind_capex_adj</f>
        <v>405.90886159708668</v>
      </c>
      <c r="BA441" s="19">
        <v>0</v>
      </c>
      <c r="BB441" s="18">
        <f>BA441*hdgt_capex_adj</f>
        <v>0</v>
      </c>
      <c r="BC441" s="19">
        <v>0</v>
      </c>
      <c r="BD441" s="18">
        <f>BC441*aero_capex_adj</f>
        <v>0</v>
      </c>
      <c r="BE441" s="19">
        <v>1920.1699638473599</v>
      </c>
      <c r="BF441" s="18">
        <f>BE441*bess_capex_adj</f>
        <v>1920.1699638473599</v>
      </c>
      <c r="BG441" s="8">
        <v>2710692373.4077702</v>
      </c>
      <c r="BH441" s="8">
        <v>884040984.944224</v>
      </c>
      <c r="BI441" s="8">
        <v>328458331.44793499</v>
      </c>
      <c r="BJ441" s="8">
        <v>0</v>
      </c>
      <c r="BK441" s="8">
        <f>SUM(BG441:BJ441)/1000000</f>
        <v>3923.191689799929</v>
      </c>
      <c r="BL441" s="8">
        <v>0.33910231319738598</v>
      </c>
      <c r="BM441" s="10">
        <f>0.815*BJ441/(BK441*1000)</f>
        <v>0</v>
      </c>
      <c r="BN441" s="25">
        <v>1668.7753841209301</v>
      </c>
      <c r="BO441" s="8">
        <v>53</v>
      </c>
      <c r="BP441" s="8">
        <v>6080</v>
      </c>
      <c r="BQ441" s="25">
        <v>9223.8464000000004</v>
      </c>
      <c r="BR441" s="8">
        <v>1520</v>
      </c>
      <c r="BS441" s="8">
        <v>380</v>
      </c>
      <c r="BT441" s="8">
        <v>0.101206033645835</v>
      </c>
    </row>
    <row r="442" spans="1:72" s="1" customFormat="1" x14ac:dyDescent="0.25">
      <c r="A442" s="1">
        <v>427</v>
      </c>
      <c r="B442" s="24">
        <v>824.08660944243502</v>
      </c>
      <c r="C442" s="24">
        <v>1200.8</v>
      </c>
      <c r="D442" s="1">
        <v>1000</v>
      </c>
      <c r="E442" s="1">
        <v>4000</v>
      </c>
      <c r="F442" s="1">
        <v>3</v>
      </c>
      <c r="G442" s="1">
        <v>4</v>
      </c>
      <c r="H442" s="2">
        <f>SUM(BG442:BI442)/(BK442*1000000)</f>
        <v>0.81661698960016293</v>
      </c>
      <c r="I442" s="3">
        <v>100</v>
      </c>
      <c r="J442" s="18">
        <v>77.233606134927697</v>
      </c>
      <c r="K442" s="18">
        <f>(P442*BG442+U442*BH442+AP442*BI442+AN442*BJ442)/(BK442*(1000000))</f>
        <v>74.415762607584213</v>
      </c>
      <c r="L442" s="18">
        <f>(T442*BG442+Y442*BH442+AT442*BI442+AO442*BJ442)/(BK442*(1000000))</f>
        <v>93.102537481059855</v>
      </c>
      <c r="M442" s="18">
        <f>L442/K442</f>
        <v>1.2511131273627658</v>
      </c>
      <c r="N442" s="18">
        <f>J442*M442</f>
        <v>96.627978508973484</v>
      </c>
      <c r="O442" s="3">
        <v>100</v>
      </c>
      <c r="P442" s="18">
        <v>77.730000195718603</v>
      </c>
      <c r="Q442" s="18">
        <f>P442-S442</f>
        <v>71.910246616041107</v>
      </c>
      <c r="R442" s="18">
        <f>Q442*solar_capex_adj</f>
        <v>95.880328821388133</v>
      </c>
      <c r="S442" s="18">
        <v>5.8197535796774957</v>
      </c>
      <c r="T442" s="18">
        <f>R442+S442</f>
        <v>101.70008240106563</v>
      </c>
      <c r="U442" s="18">
        <v>28.667954356064399</v>
      </c>
      <c r="V442" s="18">
        <f>U442-X442</f>
        <v>23.758659288697299</v>
      </c>
      <c r="W442" s="18">
        <f>V442*wind_capex_adj</f>
        <v>39.597765481162163</v>
      </c>
      <c r="X442" s="18">
        <v>4.9092950673671005</v>
      </c>
      <c r="Y442" s="18">
        <f>W442+X442</f>
        <v>44.507060548529267</v>
      </c>
      <c r="Z442" s="18">
        <v>203.247264933791</v>
      </c>
      <c r="AA442" s="18">
        <f>Z442-AC442-AD442</f>
        <v>132.78358684166099</v>
      </c>
      <c r="AB442" s="18">
        <f>AA442*hdgt_capex_adj</f>
        <v>165.97948355207623</v>
      </c>
      <c r="AC442" s="18">
        <v>26.932137880824001</v>
      </c>
      <c r="AD442" s="18">
        <v>43.531540211306009</v>
      </c>
      <c r="AE442" s="18">
        <f>AD442*fuel_adj</f>
        <v>43.531540211306009</v>
      </c>
      <c r="AF442" s="18">
        <f>AB442+AC442+AE442</f>
        <v>236.44316164420624</v>
      </c>
      <c r="AG442" s="18">
        <v>427.69975549606801</v>
      </c>
      <c r="AH442" s="18">
        <f>AG442-AJ442-AK442</f>
        <v>336.97975400971501</v>
      </c>
      <c r="AI442" s="18">
        <f>AH442*aero_capex_adj</f>
        <v>404.37570481165801</v>
      </c>
      <c r="AJ442" s="18">
        <v>40.196678130584019</v>
      </c>
      <c r="AK442" s="18">
        <v>50.52332335576898</v>
      </c>
      <c r="AL442" s="18">
        <f>AK442*fuel_adj</f>
        <v>50.52332335576898</v>
      </c>
      <c r="AM442" s="18">
        <f>AI442+AJ442+AL442</f>
        <v>495.09570629801101</v>
      </c>
      <c r="AN442" s="18">
        <f>IF(F442=0, 0, IF(F442=3, Z442, (Z442*F442*384+AG442*G442*32)/(F442*384+G442*32)))</f>
        <v>203.247264933791</v>
      </c>
      <c r="AO442" s="18">
        <f>IF(F442=0, 0, IF(F442=3, AF442, (AF442*F442*384+AM442*G442*32)/(F442*384+G442*32)))</f>
        <v>236.44316164420624</v>
      </c>
      <c r="AP442" s="18">
        <v>105.164592591109</v>
      </c>
      <c r="AQ442" s="18">
        <f>AP442-AS442</f>
        <v>85.9421836957453</v>
      </c>
      <c r="AR442" s="18">
        <f>AQ442*bess_capex_adj</f>
        <v>85.9421836957453</v>
      </c>
      <c r="AS442" s="18">
        <v>19.222408895363699</v>
      </c>
      <c r="AT442" s="18">
        <f>AR442+AS442</f>
        <v>105.164592591109</v>
      </c>
      <c r="AU442" s="18">
        <v>6032.6560144903297</v>
      </c>
      <c r="AV442" s="18"/>
      <c r="AW442" s="18">
        <v>989.22704424952894</v>
      </c>
      <c r="AX442" s="18">
        <f>AW442*solar_capex_adj</f>
        <v>1318.9693923327052</v>
      </c>
      <c r="AY442" s="18">
        <v>1441.4308170090501</v>
      </c>
      <c r="AZ442" s="18">
        <f>AY442*wind_capex_adj</f>
        <v>2402.3846950150837</v>
      </c>
      <c r="BA442" s="18">
        <v>2324.1204759774</v>
      </c>
      <c r="BB442" s="18">
        <f>BA442*hdgt_capex_adj</f>
        <v>2905.1505949717503</v>
      </c>
      <c r="BC442" s="18">
        <v>325.53019402934899</v>
      </c>
      <c r="BD442" s="18">
        <f>BC442*aero_capex_adj</f>
        <v>390.63623283521878</v>
      </c>
      <c r="BE442" s="18">
        <v>952.34748322499001</v>
      </c>
      <c r="BF442" s="18">
        <f>BE442*bess_capex_adj</f>
        <v>952.34748322499001</v>
      </c>
      <c r="BG442" s="1">
        <v>1201338704.2038901</v>
      </c>
      <c r="BH442" s="1">
        <v>5150095175.34023</v>
      </c>
      <c r="BI442" s="1">
        <v>802130949.35329294</v>
      </c>
      <c r="BJ442" s="1">
        <v>1606435171.1025701</v>
      </c>
      <c r="BK442" s="1">
        <f>SUM(BG442:BJ442)/1000000</f>
        <v>8759.9999999999836</v>
      </c>
      <c r="BL442" s="1">
        <v>4.2362293672834896</v>
      </c>
      <c r="BM442" s="3">
        <f>0.815*BJ442/(BK442*1000)</f>
        <v>149.45715347586724</v>
      </c>
      <c r="BN442" s="24">
        <v>1112.51692274728</v>
      </c>
      <c r="BO442" s="1">
        <v>316</v>
      </c>
      <c r="BP442" s="1">
        <v>3040</v>
      </c>
      <c r="BQ442" s="24">
        <v>4611.9232000000002</v>
      </c>
      <c r="BR442" s="1">
        <v>760</v>
      </c>
      <c r="BS442" s="1">
        <v>190</v>
      </c>
      <c r="BT442" s="1">
        <v>0.49693084577568197</v>
      </c>
    </row>
    <row r="443" spans="1:72" s="1" customFormat="1" hidden="1" x14ac:dyDescent="0.25">
      <c r="A443" s="1">
        <v>1197</v>
      </c>
      <c r="B443" s="22">
        <v>2678.2814806879101</v>
      </c>
      <c r="C443" s="22">
        <v>402.79999999999899</v>
      </c>
      <c r="D443" s="11">
        <v>3000</v>
      </c>
      <c r="E443" s="11">
        <v>12000</v>
      </c>
      <c r="F443" s="11">
        <v>0</v>
      </c>
      <c r="G443" s="11">
        <v>0</v>
      </c>
      <c r="H443" s="12">
        <f>SUM(BG443:BI443)/(BK443*1000000)</f>
        <v>1</v>
      </c>
      <c r="I443" s="13">
        <v>76.107305936073004</v>
      </c>
      <c r="J443" s="20">
        <v>80.724458116529107</v>
      </c>
      <c r="K443" s="18">
        <f>(P443*BG443+U443*BH443+AP443*BI443+AN443*BJ443)/(BK443*(1000000))</f>
        <v>81.021240235051096</v>
      </c>
      <c r="L443" s="18">
        <f>(T443*BG443+Y443*BH443+AT443*BI443+AO443*BJ443)/(BK443*(1000000))</f>
        <v>96.986469513316678</v>
      </c>
      <c r="M443" s="18">
        <f>L443/K443</f>
        <v>1.1970499245870438</v>
      </c>
      <c r="N443" s="18">
        <f>J443*M443</f>
        <v>96.631206500721149</v>
      </c>
      <c r="O443" s="13">
        <v>85.074122616129699</v>
      </c>
      <c r="P443" s="20">
        <v>95.129503125102602</v>
      </c>
      <c r="Q443" s="20">
        <f>P443-S443</f>
        <v>88.006939741882206</v>
      </c>
      <c r="R443" s="18">
        <f>Q443*solar_capex_adj</f>
        <v>117.3425863225096</v>
      </c>
      <c r="S443" s="20">
        <v>7.1225633832203954</v>
      </c>
      <c r="T443" s="18">
        <f>R443+S443</f>
        <v>124.46514970573</v>
      </c>
      <c r="U443" s="20">
        <v>28.010642642406001</v>
      </c>
      <c r="V443" s="20">
        <f>U443-X443</f>
        <v>23.213858969964299</v>
      </c>
      <c r="W443" s="18">
        <f>V443*wind_capex_adj</f>
        <v>38.689764949940503</v>
      </c>
      <c r="X443" s="20">
        <v>4.7967836724417019</v>
      </c>
      <c r="Y443" s="18">
        <f>W443+X443</f>
        <v>43.486548622382202</v>
      </c>
      <c r="Z443" s="20">
        <v>0</v>
      </c>
      <c r="AA443" s="20">
        <f>Z443-AC443-AD443</f>
        <v>0</v>
      </c>
      <c r="AB443" s="18">
        <f>AA443*hdgt_capex_adj</f>
        <v>0</v>
      </c>
      <c r="AC443" s="20">
        <v>0</v>
      </c>
      <c r="AD443" s="20">
        <v>0</v>
      </c>
      <c r="AE443" s="18">
        <f>AD443*fuel_adj</f>
        <v>0</v>
      </c>
      <c r="AF443" s="18">
        <f>AB443+AC443+AE443</f>
        <v>0</v>
      </c>
      <c r="AG443" s="20">
        <v>0</v>
      </c>
      <c r="AH443" s="20">
        <f>AG443-AJ443-AK443</f>
        <v>0</v>
      </c>
      <c r="AI443" s="18">
        <f>AH443*aero_capex_adj</f>
        <v>0</v>
      </c>
      <c r="AJ443" s="20">
        <v>0</v>
      </c>
      <c r="AK443" s="20">
        <v>0</v>
      </c>
      <c r="AL443" s="18">
        <f>AK443*fuel_adj</f>
        <v>0</v>
      </c>
      <c r="AM443" s="18">
        <f>AI443+AJ443+AL443</f>
        <v>0</v>
      </c>
      <c r="AN443" s="18">
        <f>IF(F443=0, 0, IF(F443=3, Z443, (Z443*F443*384+AG443*G443*32)/(F443*384+G443*32)))</f>
        <v>0</v>
      </c>
      <c r="AO443" s="18">
        <f>IF(F443=0, 0, IF(F443=3, AF443, (AF443*F443*384+AM443*G443*32)/(F443*384+G443*32)))</f>
        <v>0</v>
      </c>
      <c r="AP443" s="20">
        <v>100.411921754045</v>
      </c>
      <c r="AQ443" s="20">
        <f>AP443-AS443</f>
        <v>81.905944373606502</v>
      </c>
      <c r="AR443" s="18">
        <f>AQ443*bess_capex_adj</f>
        <v>81.905944373606502</v>
      </c>
      <c r="AS443" s="20">
        <v>18.505977380438495</v>
      </c>
      <c r="AT443" s="18">
        <f>AR443+AS443</f>
        <v>100.411921754045</v>
      </c>
      <c r="AU443" s="20">
        <v>6560.6139733149703</v>
      </c>
      <c r="AV443" s="20"/>
      <c r="AW443" s="20">
        <v>3214.9465482904802</v>
      </c>
      <c r="AX443" s="18">
        <f>AW443*solar_capex_adj</f>
        <v>4286.59539772064</v>
      </c>
      <c r="AY443" s="20">
        <v>483.51171413050702</v>
      </c>
      <c r="AZ443" s="18">
        <f>AY443*wind_capex_adj</f>
        <v>805.85285688417844</v>
      </c>
      <c r="BA443" s="20">
        <v>0</v>
      </c>
      <c r="BB443" s="18">
        <f>BA443*hdgt_capex_adj</f>
        <v>0</v>
      </c>
      <c r="BC443" s="20">
        <v>0</v>
      </c>
      <c r="BD443" s="18">
        <f>BC443*aero_capex_adj</f>
        <v>0</v>
      </c>
      <c r="BE443" s="20">
        <v>2862.1557108939801</v>
      </c>
      <c r="BF443" s="18">
        <f>BE443*bess_capex_adj</f>
        <v>2862.1557108939801</v>
      </c>
      <c r="BG443" s="11">
        <v>3123097619.0187502</v>
      </c>
      <c r="BH443" s="11">
        <v>1768082187.9247999</v>
      </c>
      <c r="BI443" s="11">
        <v>2561313334.2294002</v>
      </c>
      <c r="BJ443" s="11">
        <v>0</v>
      </c>
      <c r="BK443" s="11">
        <f>SUM(BG443:BJ443)/1000000</f>
        <v>7452.4931411729503</v>
      </c>
      <c r="BL443" s="11">
        <v>9.2202451932744491</v>
      </c>
      <c r="BM443" s="13">
        <f>0.815*BJ443/(BK443*1000)</f>
        <v>0</v>
      </c>
      <c r="BN443" s="22">
        <v>3615.6799989286801</v>
      </c>
      <c r="BO443" s="11">
        <v>106</v>
      </c>
      <c r="BP443" s="11">
        <v>9120</v>
      </c>
      <c r="BQ443" s="22">
        <v>13835.7696</v>
      </c>
      <c r="BR443" s="11">
        <v>2280</v>
      </c>
      <c r="BS443" s="11">
        <v>570</v>
      </c>
      <c r="BT443" s="11">
        <v>0.52732511326392695</v>
      </c>
    </row>
    <row r="444" spans="1:72" s="1" customFormat="1" x14ac:dyDescent="0.25">
      <c r="A444" s="1">
        <v>834</v>
      </c>
      <c r="B444" s="25">
        <v>824.08660944243502</v>
      </c>
      <c r="C444" s="25">
        <v>1200.8</v>
      </c>
      <c r="D444" s="8">
        <v>2000</v>
      </c>
      <c r="E444" s="8">
        <v>8000</v>
      </c>
      <c r="F444" s="8">
        <v>2</v>
      </c>
      <c r="G444" s="8">
        <v>6</v>
      </c>
      <c r="H444" s="9">
        <f>SUM(BG444:BI444)/(BK444*1000000)</f>
        <v>0.82491929590379987</v>
      </c>
      <c r="I444" s="10">
        <v>100</v>
      </c>
      <c r="J444" s="19">
        <v>79.586922207364097</v>
      </c>
      <c r="K444" s="18">
        <f>(P444*BG444+U444*BH444+AP444*BI444+AN444*BJ444)/(BK444*(1000000))</f>
        <v>89.879754722465918</v>
      </c>
      <c r="L444" s="18">
        <f>(T444*BG444+Y444*BH444+AT444*BI444+AO444*BJ444)/(BK444*(1000000))</f>
        <v>109.14739409665617</v>
      </c>
      <c r="M444" s="18">
        <f>L444/K444</f>
        <v>1.2143712945555492</v>
      </c>
      <c r="N444" s="18">
        <f>J444*M444</f>
        <v>96.648073750648521</v>
      </c>
      <c r="O444" s="10">
        <v>99.999999999999901</v>
      </c>
      <c r="P444" s="19">
        <v>78.299979282372803</v>
      </c>
      <c r="Q444" s="19">
        <f>P444-S444</f>
        <v>72.436883279911996</v>
      </c>
      <c r="R444" s="18">
        <f>Q444*solar_capex_adj</f>
        <v>96.582511039882661</v>
      </c>
      <c r="S444" s="19">
        <v>5.8630960024608072</v>
      </c>
      <c r="T444" s="18">
        <f>R444+S444</f>
        <v>102.44560704234347</v>
      </c>
      <c r="U444" s="19">
        <v>28.664793126778999</v>
      </c>
      <c r="V444" s="19">
        <f>U444-X444</f>
        <v>23.755538881810001</v>
      </c>
      <c r="W444" s="18">
        <f>V444*wind_capex_adj</f>
        <v>39.592564803016671</v>
      </c>
      <c r="X444" s="19">
        <v>4.9092542449689986</v>
      </c>
      <c r="Y444" s="18">
        <f>W444+X444</f>
        <v>44.50181904798567</v>
      </c>
      <c r="Z444" s="19">
        <v>161.12100768275499</v>
      </c>
      <c r="AA444" s="19">
        <f>Z444-AC444-AD444</f>
        <v>93.295080232781999</v>
      </c>
      <c r="AB444" s="18">
        <f>AA444*hdgt_capex_adj</f>
        <v>116.61885029097749</v>
      </c>
      <c r="AC444" s="19">
        <v>23.372472419133999</v>
      </c>
      <c r="AD444" s="19">
        <v>44.453455030838995</v>
      </c>
      <c r="AE444" s="18">
        <f>AD444*fuel_adj</f>
        <v>44.453455030838995</v>
      </c>
      <c r="AF444" s="18">
        <f>AB444+AC444+AE444</f>
        <v>184.44477774095049</v>
      </c>
      <c r="AG444" s="19">
        <v>589.10620417535802</v>
      </c>
      <c r="AH444" s="19">
        <f>AG444-AJ444-AK444</f>
        <v>485.59496089356503</v>
      </c>
      <c r="AI444" s="18">
        <f>AH444*aero_capex_adj</f>
        <v>582.71395307227806</v>
      </c>
      <c r="AJ444" s="19">
        <v>52.056270530214988</v>
      </c>
      <c r="AK444" s="19">
        <v>51.454972751577998</v>
      </c>
      <c r="AL444" s="18">
        <f>AK444*fuel_adj</f>
        <v>51.454972751577998</v>
      </c>
      <c r="AM444" s="18">
        <f>AI444+AJ444+AL444</f>
        <v>686.22519635407104</v>
      </c>
      <c r="AN444" s="18">
        <f>IF(F444=0, 0, IF(F444=3, Z444, (Z444*F444*384+AG444*G444*32)/(F444*384+G444*32)))</f>
        <v>246.71804698127559</v>
      </c>
      <c r="AO444" s="18">
        <f>IF(F444=0, 0, IF(F444=3, AF444, (AF444*F444*384+AM444*G444*32)/(F444*384+G444*32)))</f>
        <v>284.80086146357462</v>
      </c>
      <c r="AP444" s="19">
        <v>190.17057222828299</v>
      </c>
      <c r="AQ444" s="19">
        <f>AP444-AS444</f>
        <v>155.467427033457</v>
      </c>
      <c r="AR444" s="18">
        <f>AQ444*bess_capex_adj</f>
        <v>155.467427033457</v>
      </c>
      <c r="AS444" s="19">
        <v>34.703145194825993</v>
      </c>
      <c r="AT444" s="18">
        <f>AR444+AS444</f>
        <v>190.17057222828299</v>
      </c>
      <c r="AU444" s="19">
        <v>6373.6685399303797</v>
      </c>
      <c r="AV444" s="19"/>
      <c r="AW444" s="19">
        <v>989.10534621242596</v>
      </c>
      <c r="AX444" s="18">
        <f>AW444*solar_capex_adj</f>
        <v>1318.8071282832345</v>
      </c>
      <c r="AY444" s="19">
        <v>1441.2534873433599</v>
      </c>
      <c r="AZ444" s="18">
        <f>AY444*wind_capex_adj</f>
        <v>2402.0891455722667</v>
      </c>
      <c r="BA444" s="19">
        <v>1549.22303657464</v>
      </c>
      <c r="BB444" s="18">
        <f>BA444*hdgt_capex_adj</f>
        <v>1936.5287957183</v>
      </c>
      <c r="BC444" s="19">
        <v>488.23521931550403</v>
      </c>
      <c r="BD444" s="18">
        <f>BC444*aero_capex_adj</f>
        <v>585.88226317860483</v>
      </c>
      <c r="BE444" s="19">
        <v>1905.85145048444</v>
      </c>
      <c r="BF444" s="18">
        <f>BE444*bess_capex_adj</f>
        <v>1905.85145048444</v>
      </c>
      <c r="BG444" s="8">
        <v>1193341177.0976</v>
      </c>
      <c r="BH444" s="8">
        <v>5150125506.0622597</v>
      </c>
      <c r="BI444" s="8">
        <v>882826348.95740795</v>
      </c>
      <c r="BJ444" s="8">
        <v>1533706967.88271</v>
      </c>
      <c r="BK444" s="8">
        <f>SUM(BG444:BJ444)/1000000</f>
        <v>8759.9999999999764</v>
      </c>
      <c r="BL444" s="8">
        <v>3.4992822739932099</v>
      </c>
      <c r="BM444" s="10">
        <f>0.815*BJ444/(BK444*1000)</f>
        <v>142.6907738384032</v>
      </c>
      <c r="BN444" s="25">
        <v>1112.51692274728</v>
      </c>
      <c r="BO444" s="8">
        <v>316</v>
      </c>
      <c r="BP444" s="8">
        <v>6080</v>
      </c>
      <c r="BQ444" s="25">
        <v>9223.8464000000004</v>
      </c>
      <c r="BR444" s="8">
        <v>1520</v>
      </c>
      <c r="BS444" s="8">
        <v>380</v>
      </c>
      <c r="BT444" s="8">
        <v>0.27463853075695699</v>
      </c>
    </row>
    <row r="445" spans="1:72" s="1" customFormat="1" x14ac:dyDescent="0.25">
      <c r="A445" s="1">
        <v>845</v>
      </c>
      <c r="B445" s="25">
        <v>206.02165236060799</v>
      </c>
      <c r="C445" s="25">
        <v>1402.2</v>
      </c>
      <c r="D445" s="8">
        <v>2000</v>
      </c>
      <c r="E445" s="8">
        <v>8000</v>
      </c>
      <c r="F445" s="8">
        <v>2</v>
      </c>
      <c r="G445" s="8">
        <v>9</v>
      </c>
      <c r="H445" s="9">
        <f>SUM(BG445:BI445)/(BK445*1000000)</f>
        <v>0.78778172691613757</v>
      </c>
      <c r="I445" s="10">
        <v>100</v>
      </c>
      <c r="J445" s="19">
        <v>80.357821466511098</v>
      </c>
      <c r="K445" s="18">
        <f>(P445*BG445+U445*BH445+AP445*BI445+AN445*BJ445)/(BK445*(1000000))</f>
        <v>110.91546385025228</v>
      </c>
      <c r="L445" s="18">
        <f>(T445*BG445+Y445*BH445+AT445*BI445+AO445*BJ445)/(BK445*(1000000))</f>
        <v>133.50624259947193</v>
      </c>
      <c r="M445" s="18">
        <f>L445/K445</f>
        <v>1.2036756459831393</v>
      </c>
      <c r="N445" s="18">
        <f>J445*M445</f>
        <v>96.724752663500524</v>
      </c>
      <c r="O445" s="10">
        <v>99.999999999999901</v>
      </c>
      <c r="P445" s="19">
        <v>68.615340225908994</v>
      </c>
      <c r="Q445" s="19">
        <f>P445-S445</f>
        <v>63.479282333324697</v>
      </c>
      <c r="R445" s="18">
        <f>Q445*solar_capex_adj</f>
        <v>84.639043111099596</v>
      </c>
      <c r="S445" s="19">
        <v>5.1360578925842972</v>
      </c>
      <c r="T445" s="18">
        <f>R445+S445</f>
        <v>89.775101003683886</v>
      </c>
      <c r="U445" s="19">
        <v>31.097174563343099</v>
      </c>
      <c r="V445" s="19">
        <f>U445-X445</f>
        <v>25.7730611875376</v>
      </c>
      <c r="W445" s="18">
        <f>V445*wind_capex_adj</f>
        <v>42.955101979229333</v>
      </c>
      <c r="X445" s="19">
        <v>5.3241133758054993</v>
      </c>
      <c r="Y445" s="18">
        <f>W445+X445</f>
        <v>48.279215355034836</v>
      </c>
      <c r="Z445" s="19">
        <v>149.405004415165</v>
      </c>
      <c r="AA445" s="19">
        <f>Z445-AC445-AD445</f>
        <v>78.224396723636005</v>
      </c>
      <c r="AB445" s="18">
        <f>AA445*hdgt_capex_adj</f>
        <v>97.780495904545006</v>
      </c>
      <c r="AC445" s="19">
        <v>23.238354871775002</v>
      </c>
      <c r="AD445" s="19">
        <v>47.942252819753989</v>
      </c>
      <c r="AE445" s="18">
        <f>AD445*fuel_adj</f>
        <v>47.942252819753989</v>
      </c>
      <c r="AF445" s="18">
        <f>AB445+AC445+AE445</f>
        <v>168.961103596074</v>
      </c>
      <c r="AG445" s="19">
        <v>803.96991157752404</v>
      </c>
      <c r="AH445" s="19">
        <f>AG445-AJ445-AK445</f>
        <v>679.52529630762194</v>
      </c>
      <c r="AI445" s="18">
        <f>AH445*aero_capex_adj</f>
        <v>815.43035556914629</v>
      </c>
      <c r="AJ445" s="19">
        <v>68.509895354779019</v>
      </c>
      <c r="AK445" s="19">
        <v>55.934719915123083</v>
      </c>
      <c r="AL445" s="18">
        <f>AK445*fuel_adj</f>
        <v>55.934719915123083</v>
      </c>
      <c r="AM445" s="18">
        <f>AI445+AJ445+AL445</f>
        <v>939.87497083904839</v>
      </c>
      <c r="AN445" s="18">
        <f>IF(F445=0, 0, IF(F445=3, Z445, (Z445*F445*384+AG445*G445*32)/(F445*384+G445*32)))</f>
        <v>327.92270636853561</v>
      </c>
      <c r="AO445" s="18">
        <f>IF(F445=0, 0, IF(F445=3, AF445, (AF445*F445*384+AM445*G445*32)/(F445*384+G445*32)))</f>
        <v>379.21034011688516</v>
      </c>
      <c r="AP445" s="19">
        <v>164.00217592086801</v>
      </c>
      <c r="AQ445" s="19">
        <f>AP445-AS445</f>
        <v>134.07747547819599</v>
      </c>
      <c r="AR445" s="18">
        <f>AQ445*bess_capex_adj</f>
        <v>134.07747547819599</v>
      </c>
      <c r="AS445" s="19">
        <v>29.92470044267202</v>
      </c>
      <c r="AT445" s="18">
        <f>AR445+AS445</f>
        <v>164.00217592086801</v>
      </c>
      <c r="AU445" s="19">
        <v>6120.0723405751296</v>
      </c>
      <c r="AV445" s="19"/>
      <c r="AW445" s="19">
        <v>247.37277751031201</v>
      </c>
      <c r="AX445" s="18">
        <f>AW445*solar_capex_adj</f>
        <v>329.8303700137493</v>
      </c>
      <c r="AY445" s="19">
        <v>1683.63909642771</v>
      </c>
      <c r="AZ445" s="18">
        <f>AY445*wind_capex_adj</f>
        <v>2806.0651607128502</v>
      </c>
      <c r="BA445" s="19">
        <v>1549.8272535193501</v>
      </c>
      <c r="BB445" s="18">
        <f>BA445*hdgt_capex_adj</f>
        <v>1937.2840668991876</v>
      </c>
      <c r="BC445" s="19">
        <v>732.63845601231299</v>
      </c>
      <c r="BD445" s="18">
        <f>BC445*aero_capex_adj</f>
        <v>879.16614721477561</v>
      </c>
      <c r="BE445" s="19">
        <v>1906.5947571054401</v>
      </c>
      <c r="BF445" s="18">
        <f>BE445*bess_capex_adj</f>
        <v>1906.5947571054401</v>
      </c>
      <c r="BG445" s="8">
        <v>343576013.38693798</v>
      </c>
      <c r="BH445" s="8">
        <v>5545318022.7169905</v>
      </c>
      <c r="BI445" s="8">
        <v>1012073953.89393</v>
      </c>
      <c r="BJ445" s="8">
        <v>1859032088.9738801</v>
      </c>
      <c r="BK445" s="8">
        <f>SUM(BG445:BJ445)/1000000</f>
        <v>8760.0000789717396</v>
      </c>
      <c r="BL445" s="8">
        <v>2.5757884852357602</v>
      </c>
      <c r="BM445" s="10">
        <f>0.815*BJ445/(BK445*1000)</f>
        <v>172.95789256334777</v>
      </c>
      <c r="BN445" s="25">
        <v>278.12923068682198</v>
      </c>
      <c r="BO445" s="8">
        <v>369</v>
      </c>
      <c r="BP445" s="8">
        <v>6080</v>
      </c>
      <c r="BQ445" s="25">
        <v>9223.8464000000004</v>
      </c>
      <c r="BR445" s="8">
        <v>1520</v>
      </c>
      <c r="BS445" s="8">
        <v>380</v>
      </c>
      <c r="BT445" s="8">
        <v>0.31446301745569499</v>
      </c>
    </row>
    <row r="446" spans="1:72" s="1" customFormat="1" x14ac:dyDescent="0.25">
      <c r="A446" s="1">
        <v>478</v>
      </c>
      <c r="B446" s="24">
        <v>1030.10826180304</v>
      </c>
      <c r="C446" s="24">
        <v>801.8</v>
      </c>
      <c r="D446" s="1">
        <v>1000</v>
      </c>
      <c r="E446" s="1">
        <v>4000</v>
      </c>
      <c r="F446" s="1">
        <v>3</v>
      </c>
      <c r="G446" s="1">
        <v>4</v>
      </c>
      <c r="H446" s="2">
        <f>SUM(BG446:BI446)/(BK446*1000000)</f>
        <v>0.68801244585456689</v>
      </c>
      <c r="I446" s="3">
        <v>100</v>
      </c>
      <c r="J446" s="18">
        <v>79.760466289455593</v>
      </c>
      <c r="K446" s="18">
        <f>(P446*BG446+U446*BH446+AP446*BI446+AN446*BJ446)/(BK446*(1000000))</f>
        <v>76.719613495726691</v>
      </c>
      <c r="L446" s="18">
        <f>(T446*BG446+Y446*BH446+AT446*BI446+AO446*BJ446)/(BK446*(1000000))</f>
        <v>93.059945600655354</v>
      </c>
      <c r="M446" s="18">
        <f>L446/K446</f>
        <v>1.212987674994463</v>
      </c>
      <c r="N446" s="18">
        <f>J446*M446</f>
        <v>96.748462560920984</v>
      </c>
      <c r="O446" s="3">
        <v>100</v>
      </c>
      <c r="P446" s="18">
        <v>79.582089018622895</v>
      </c>
      <c r="Q446" s="18">
        <f>P446-S446</f>
        <v>73.625660330345696</v>
      </c>
      <c r="R446" s="18">
        <f>Q446*solar_capex_adj</f>
        <v>98.167547107127589</v>
      </c>
      <c r="S446" s="18">
        <v>5.9564286882771995</v>
      </c>
      <c r="T446" s="18">
        <f>R446+S446</f>
        <v>104.12397579540479</v>
      </c>
      <c r="U446" s="18">
        <v>28.019337577975101</v>
      </c>
      <c r="V446" s="18">
        <f>U446-X446</f>
        <v>23.222554100848001</v>
      </c>
      <c r="W446" s="18">
        <f>V446*wind_capex_adj</f>
        <v>38.704256834746673</v>
      </c>
      <c r="X446" s="18">
        <v>4.7967834771271001</v>
      </c>
      <c r="Y446" s="18">
        <f>W446+X446</f>
        <v>43.501040311873773</v>
      </c>
      <c r="Z446" s="18">
        <v>134.951526380139</v>
      </c>
      <c r="AA446" s="18">
        <f>Z446-AC446-AD446</f>
        <v>77.000353968781297</v>
      </c>
      <c r="AB446" s="18">
        <f>AA446*hdgt_capex_adj</f>
        <v>96.250442460976615</v>
      </c>
      <c r="AC446" s="18">
        <v>19.809284896486005</v>
      </c>
      <c r="AD446" s="18">
        <v>38.141887514871698</v>
      </c>
      <c r="AE446" s="18">
        <f>AD446*fuel_adj</f>
        <v>38.141887514871698</v>
      </c>
      <c r="AF446" s="18">
        <f>AB446+AC446+AE446</f>
        <v>154.20161487233432</v>
      </c>
      <c r="AG446" s="18">
        <v>327.898403641752</v>
      </c>
      <c r="AH446" s="18">
        <f>AG446-AJ446-AK446</f>
        <v>251.88875615110197</v>
      </c>
      <c r="AI446" s="18">
        <f>AH446*aero_capex_adj</f>
        <v>302.26650738132236</v>
      </c>
      <c r="AJ446" s="18">
        <v>31.851943867354009</v>
      </c>
      <c r="AK446" s="18">
        <v>44.157703623296015</v>
      </c>
      <c r="AL446" s="18">
        <f>AK446*fuel_adj</f>
        <v>44.157703623296015</v>
      </c>
      <c r="AM446" s="18">
        <f>AI446+AJ446+AL446</f>
        <v>378.27615487197238</v>
      </c>
      <c r="AN446" s="18">
        <f>IF(F446=0, 0, IF(F446=3, Z446, (Z446*F446*384+AG446*G446*32)/(F446*384+G446*32)))</f>
        <v>134.951526380139</v>
      </c>
      <c r="AO446" s="18">
        <f>IF(F446=0, 0, IF(F446=3, AF446, (AF446*F446*384+AM446*G446*32)/(F446*384+G446*32)))</f>
        <v>154.20161487233432</v>
      </c>
      <c r="AP446" s="18">
        <v>84.465970062295796</v>
      </c>
      <c r="AQ446" s="18">
        <f>AP446-AS446</f>
        <v>69.251609858869301</v>
      </c>
      <c r="AR446" s="18">
        <f>AQ446*bess_capex_adj</f>
        <v>69.251609858869301</v>
      </c>
      <c r="AS446" s="18">
        <v>15.214360203426494</v>
      </c>
      <c r="AT446" s="18">
        <f>AR446+AS446</f>
        <v>84.465970062295796</v>
      </c>
      <c r="AU446" s="18">
        <v>5803.1048010800596</v>
      </c>
      <c r="AV446" s="18"/>
      <c r="AW446" s="18">
        <v>1236.9811115780601</v>
      </c>
      <c r="AX446" s="18">
        <f>AW446*solar_capex_adj</f>
        <v>1649.3081487707468</v>
      </c>
      <c r="AY446" s="18">
        <v>962.82254209599</v>
      </c>
      <c r="AZ446" s="18">
        <f>AY446*wind_capex_adj</f>
        <v>1604.70423682665</v>
      </c>
      <c r="BA446" s="18">
        <v>2324.9612080687798</v>
      </c>
      <c r="BB446" s="18">
        <f>BA446*hdgt_capex_adj</f>
        <v>2906.2015100859749</v>
      </c>
      <c r="BC446" s="18">
        <v>325.64795198710601</v>
      </c>
      <c r="BD446" s="18">
        <f>BC446*aero_capex_adj</f>
        <v>390.77754238452718</v>
      </c>
      <c r="BE446" s="18">
        <v>952.69198735012606</v>
      </c>
      <c r="BF446" s="18">
        <f>BE446*bess_capex_adj</f>
        <v>952.69198735012606</v>
      </c>
      <c r="BG446" s="1">
        <v>1468631808.84849</v>
      </c>
      <c r="BH446" s="1">
        <v>3519484355.2087998</v>
      </c>
      <c r="BI446" s="1">
        <v>1038872861.62871</v>
      </c>
      <c r="BJ446" s="1">
        <v>2733010974.3139901</v>
      </c>
      <c r="BK446" s="1">
        <f>SUM(BG446:BJ446)/1000000</f>
        <v>8759.9999999999909</v>
      </c>
      <c r="BL446" s="1">
        <v>0.85940969153666402</v>
      </c>
      <c r="BM446" s="3">
        <f>0.815*BJ446/(BK446*1000)</f>
        <v>254.26985662852786</v>
      </c>
      <c r="BN446" s="24">
        <v>1390.6461534341099</v>
      </c>
      <c r="BO446" s="1">
        <v>211</v>
      </c>
      <c r="BP446" s="1">
        <v>3040</v>
      </c>
      <c r="BQ446" s="24">
        <v>4611.9232000000002</v>
      </c>
      <c r="BR446" s="1">
        <v>760</v>
      </c>
      <c r="BS446" s="1">
        <v>190</v>
      </c>
      <c r="BT446" s="1">
        <v>0.64164127564013596</v>
      </c>
    </row>
    <row r="447" spans="1:72" s="1" customFormat="1" x14ac:dyDescent="0.25">
      <c r="A447" s="1">
        <v>494</v>
      </c>
      <c r="B447" s="24">
        <v>1030.10826180304</v>
      </c>
      <c r="C447" s="24">
        <v>600.4</v>
      </c>
      <c r="D447" s="1">
        <v>1000</v>
      </c>
      <c r="E447" s="1">
        <v>4000</v>
      </c>
      <c r="F447" s="1">
        <v>3</v>
      </c>
      <c r="G447" s="1">
        <v>4</v>
      </c>
      <c r="H447" s="2">
        <f>SUM(BG447:BI447)/(BK447*1000000)</f>
        <v>0.58503601220029988</v>
      </c>
      <c r="I447" s="3">
        <v>100</v>
      </c>
      <c r="J447" s="18">
        <v>81.447393965249404</v>
      </c>
      <c r="K447" s="18">
        <f>(P447*BG447+U447*BH447+AP447*BI447+AN447*BJ447)/(BK447*(1000000))</f>
        <v>78.307926133611957</v>
      </c>
      <c r="L447" s="18">
        <f>(T447*BG447+Y447*BH447+AT447*BI447+AO447*BJ447)/(BK447*(1000000))</f>
        <v>93.073162438964587</v>
      </c>
      <c r="M447" s="18">
        <f>L447/K447</f>
        <v>1.1885535351831387</v>
      </c>
      <c r="N447" s="18">
        <f>J447*M447</f>
        <v>96.804588028851015</v>
      </c>
      <c r="O447" s="3">
        <v>99.999999998159296</v>
      </c>
      <c r="P447" s="18">
        <v>82.934336501334499</v>
      </c>
      <c r="Q447" s="18">
        <f>P447-S447</f>
        <v>76.729364207143405</v>
      </c>
      <c r="R447" s="18">
        <f>Q447*solar_capex_adj</f>
        <v>102.30581894285787</v>
      </c>
      <c r="S447" s="18">
        <v>6.2049722941910943</v>
      </c>
      <c r="T447" s="18">
        <f>R447+S447</f>
        <v>108.51079123704896</v>
      </c>
      <c r="U447" s="18">
        <v>28.028884098055698</v>
      </c>
      <c r="V447" s="18">
        <f>U447-X447</f>
        <v>23.232100620928598</v>
      </c>
      <c r="W447" s="18">
        <f>V447*wind_capex_adj</f>
        <v>38.720167701547666</v>
      </c>
      <c r="X447" s="18">
        <v>4.7967834771271001</v>
      </c>
      <c r="Y447" s="18">
        <f>W447+X447</f>
        <v>43.516951178674766</v>
      </c>
      <c r="Z447" s="18">
        <v>111.83321926174</v>
      </c>
      <c r="AA447" s="18">
        <f>Z447-AC447-AD447</f>
        <v>57.602765937542699</v>
      </c>
      <c r="AB447" s="18">
        <f>AA447*hdgt_capex_adj</f>
        <v>72.003457421928374</v>
      </c>
      <c r="AC447" s="18">
        <v>17.599467820792</v>
      </c>
      <c r="AD447" s="18">
        <v>36.630985503405299</v>
      </c>
      <c r="AE447" s="18">
        <f>AD447*fuel_adj</f>
        <v>36.630985503405299</v>
      </c>
      <c r="AF447" s="18">
        <f>AB447+AC447+AE447</f>
        <v>126.23391074612567</v>
      </c>
      <c r="AG447" s="18">
        <v>326.07747926523098</v>
      </c>
      <c r="AH447" s="18">
        <f>AG447-AJ447-AK447</f>
        <v>251.12517066193203</v>
      </c>
      <c r="AI447" s="18">
        <f>AH447*aero_capex_adj</f>
        <v>301.35020479431842</v>
      </c>
      <c r="AJ447" s="18">
        <v>31.512270312484986</v>
      </c>
      <c r="AK447" s="18">
        <v>43.440038290813959</v>
      </c>
      <c r="AL447" s="18">
        <f>AK447*fuel_adj</f>
        <v>43.440038290813959</v>
      </c>
      <c r="AM447" s="18">
        <f>AI447+AJ447+AL447</f>
        <v>376.30251339761736</v>
      </c>
      <c r="AN447" s="18">
        <f>IF(F447=0, 0, IF(F447=3, Z447, (Z447*F447*384+AG447*G447*32)/(F447*384+G447*32)))</f>
        <v>111.83321926174</v>
      </c>
      <c r="AO447" s="18">
        <f>IF(F447=0, 0, IF(F447=3, AF447, (AF447*F447*384+AM447*G447*32)/(F447*384+G447*32)))</f>
        <v>126.23391074612567</v>
      </c>
      <c r="AP447" s="18">
        <v>82.118473981213498</v>
      </c>
      <c r="AQ447" s="18">
        <f>AP447-AS447</f>
        <v>67.352007574261194</v>
      </c>
      <c r="AR447" s="18">
        <f>AQ447*bess_capex_adj</f>
        <v>67.352007574261194</v>
      </c>
      <c r="AS447" s="18">
        <v>14.766466406952304</v>
      </c>
      <c r="AT447" s="18">
        <f>AR447+AS447</f>
        <v>82.118473981213498</v>
      </c>
      <c r="AU447" s="18">
        <v>5563.5445487576799</v>
      </c>
      <c r="AV447" s="18"/>
      <c r="AW447" s="18">
        <v>1237.4896200293599</v>
      </c>
      <c r="AX447" s="18">
        <f>AW447*solar_capex_adj</f>
        <v>1649.9861600391464</v>
      </c>
      <c r="AY447" s="18">
        <v>721.27250641125897</v>
      </c>
      <c r="AZ447" s="18">
        <f>AY447*wind_capex_adj</f>
        <v>1202.120844018765</v>
      </c>
      <c r="BA447" s="18">
        <v>2325.9169723987102</v>
      </c>
      <c r="BB447" s="18">
        <f>BA447*hdgt_capex_adj</f>
        <v>2907.3962154983878</v>
      </c>
      <c r="BC447" s="18">
        <v>325.78182204719297</v>
      </c>
      <c r="BD447" s="18">
        <f>BC447*aero_capex_adj</f>
        <v>390.93818645663157</v>
      </c>
      <c r="BE447" s="18">
        <v>953.083627871163</v>
      </c>
      <c r="BF447" s="18">
        <f>BE447*bess_capex_adj</f>
        <v>953.083627871163</v>
      </c>
      <c r="BG447" s="1">
        <v>1414496946.85024</v>
      </c>
      <c r="BH447" s="1">
        <v>2635443261.2463999</v>
      </c>
      <c r="BI447" s="1">
        <v>1074975258.68365</v>
      </c>
      <c r="BJ447" s="1">
        <v>3635084533.0584602</v>
      </c>
      <c r="BK447" s="1">
        <f>SUM(BG447:BJ447)/1000000</f>
        <v>8759.9999998387484</v>
      </c>
      <c r="BL447" s="1">
        <v>0.36069116043636201</v>
      </c>
      <c r="BM447" s="3">
        <f>0.815*BJ447/(BK447*1000)</f>
        <v>338.19565005675565</v>
      </c>
      <c r="BN447" s="24">
        <v>1390.6461534341099</v>
      </c>
      <c r="BO447" s="1">
        <v>158</v>
      </c>
      <c r="BP447" s="1">
        <v>3040</v>
      </c>
      <c r="BQ447" s="24">
        <v>4611.9232000000002</v>
      </c>
      <c r="BR447" s="1">
        <v>760</v>
      </c>
      <c r="BS447" s="1">
        <v>190</v>
      </c>
      <c r="BT447" s="1">
        <v>0.66366658058804096</v>
      </c>
    </row>
    <row r="448" spans="1:72" s="1" customFormat="1" x14ac:dyDescent="0.25">
      <c r="A448" s="1">
        <v>440</v>
      </c>
      <c r="B448" s="24">
        <v>618.06495708182604</v>
      </c>
      <c r="C448" s="24">
        <v>1402.2</v>
      </c>
      <c r="D448" s="1">
        <v>1000</v>
      </c>
      <c r="E448" s="1">
        <v>4000</v>
      </c>
      <c r="F448" s="1">
        <v>3</v>
      </c>
      <c r="G448" s="1">
        <v>4</v>
      </c>
      <c r="H448" s="2">
        <f>SUM(BG448:BI448)/(BK448*1000000)</f>
        <v>0.83274478109620476</v>
      </c>
      <c r="I448" s="3">
        <v>100</v>
      </c>
      <c r="J448" s="18">
        <v>76.659357226168297</v>
      </c>
      <c r="K448" s="18">
        <f>(P448*BG448+U448*BH448+AP448*BI448+AN448*BJ448)/(BK448*(1000000))</f>
        <v>73.587877036641061</v>
      </c>
      <c r="L448" s="18">
        <f>(T448*BG448+Y448*BH448+AT448*BI448+AO448*BJ448)/(BK448*(1000000))</f>
        <v>92.978410265932823</v>
      </c>
      <c r="M448" s="18">
        <f>L448/K448</f>
        <v>1.2635017343907988</v>
      </c>
      <c r="N448" s="18">
        <f>J448*M448</f>
        <v>96.859230812547466</v>
      </c>
      <c r="O448" s="3">
        <v>99.999999996818403</v>
      </c>
      <c r="P448" s="18">
        <v>75.100406905731901</v>
      </c>
      <c r="Q448" s="18">
        <f>P448-S448</f>
        <v>69.477577944638796</v>
      </c>
      <c r="R448" s="18">
        <f>Q448*solar_capex_adj</f>
        <v>92.636770592851718</v>
      </c>
      <c r="S448" s="18">
        <v>5.6228289610931057</v>
      </c>
      <c r="T448" s="18">
        <f>R448+S448</f>
        <v>98.259599553944824</v>
      </c>
      <c r="U448" s="18">
        <v>31.090575763617</v>
      </c>
      <c r="V448" s="18">
        <f>U448-X448</f>
        <v>25.766451292859099</v>
      </c>
      <c r="W448" s="18">
        <f>V448*wind_capex_adj</f>
        <v>42.944085488098501</v>
      </c>
      <c r="X448" s="18">
        <v>5.3241244707579014</v>
      </c>
      <c r="Y448" s="18">
        <f>W448+X448</f>
        <v>48.268209958856403</v>
      </c>
      <c r="Z448" s="18">
        <v>217.79307447044999</v>
      </c>
      <c r="AA448" s="18">
        <f>Z448-AC448-AD448</f>
        <v>144.49594394496302</v>
      </c>
      <c r="AB448" s="18">
        <f>AA448*hdgt_capex_adj</f>
        <v>180.61992993120379</v>
      </c>
      <c r="AC448" s="18">
        <v>28.462319087310988</v>
      </c>
      <c r="AD448" s="18">
        <v>44.83481143817599</v>
      </c>
      <c r="AE448" s="18">
        <f>AD448*fuel_adj</f>
        <v>44.83481143817599</v>
      </c>
      <c r="AF448" s="18">
        <f>AB448+AC448+AE448</f>
        <v>253.91706045669076</v>
      </c>
      <c r="AG448" s="18">
        <v>586.67898314715706</v>
      </c>
      <c r="AH448" s="18">
        <f>AG448-AJ448-AK448</f>
        <v>481.96041463774088</v>
      </c>
      <c r="AI448" s="18">
        <f>AH448*aero_capex_adj</f>
        <v>578.35249756528901</v>
      </c>
      <c r="AJ448" s="18">
        <v>51.912456017716067</v>
      </c>
      <c r="AK448" s="18">
        <v>52.806112491700105</v>
      </c>
      <c r="AL448" s="18">
        <f>AK448*fuel_adj</f>
        <v>52.806112491700105</v>
      </c>
      <c r="AM448" s="18">
        <f>AI448+AJ448+AL448</f>
        <v>683.07106607470519</v>
      </c>
      <c r="AN448" s="18">
        <f>IF(F448=0, 0, IF(F448=3, Z448, (Z448*F448*384+AG448*G448*32)/(F448*384+G448*32)))</f>
        <v>217.79307447044999</v>
      </c>
      <c r="AO448" s="18">
        <f>IF(F448=0, 0, IF(F448=3, AF448, (AF448*F448*384+AM448*G448*32)/(F448*384+G448*32)))</f>
        <v>253.91706045669076</v>
      </c>
      <c r="AP448" s="18">
        <v>101.814041194528</v>
      </c>
      <c r="AQ448" s="18">
        <f>AP448-AS448</f>
        <v>83.039002067671206</v>
      </c>
      <c r="AR448" s="18">
        <f>AQ448*bess_capex_adj</f>
        <v>83.039002067671206</v>
      </c>
      <c r="AS448" s="18">
        <v>18.775039126856797</v>
      </c>
      <c r="AT448" s="18">
        <f>AR448+AS448</f>
        <v>101.814041194528</v>
      </c>
      <c r="AU448" s="18">
        <v>6027.1583886339804</v>
      </c>
      <c r="AV448" s="18"/>
      <c r="AW448" s="18">
        <v>741.92645885936099</v>
      </c>
      <c r="AX448" s="18">
        <f>AW448*solar_capex_adj</f>
        <v>989.23527847914795</v>
      </c>
      <c r="AY448" s="18">
        <v>1683.2037938608801</v>
      </c>
      <c r="AZ448" s="18">
        <f>AY448*wind_capex_adj</f>
        <v>2805.3396564348004</v>
      </c>
      <c r="BA448" s="18">
        <v>2324.1398217300002</v>
      </c>
      <c r="BB448" s="18">
        <f>BA448*hdgt_capex_adj</f>
        <v>2905.1747771625005</v>
      </c>
      <c r="BC448" s="18">
        <v>325.53290371099501</v>
      </c>
      <c r="BD448" s="18">
        <f>BC448*aero_capex_adj</f>
        <v>390.63948445319403</v>
      </c>
      <c r="BE448" s="18">
        <v>952.35541047273398</v>
      </c>
      <c r="BF448" s="18">
        <f>BE448*bess_capex_adj</f>
        <v>952.35541047273398</v>
      </c>
      <c r="BG448" s="1">
        <v>936074554.52894998</v>
      </c>
      <c r="BH448" s="1">
        <v>5545296543.7874298</v>
      </c>
      <c r="BI448" s="1">
        <v>813473183.85427594</v>
      </c>
      <c r="BJ448" s="1">
        <v>1465155717.5506301</v>
      </c>
      <c r="BK448" s="1">
        <f>SUM(BG448:BJ448)/1000000</f>
        <v>8759.9999997212853</v>
      </c>
      <c r="BL448" s="1">
        <v>6.6988259913901604</v>
      </c>
      <c r="BM448" s="3">
        <f>0.815*BJ448/(BK448*1000)</f>
        <v>136.31300340659314</v>
      </c>
      <c r="BN448" s="24">
        <v>834.38769206046595</v>
      </c>
      <c r="BO448" s="1">
        <v>369</v>
      </c>
      <c r="BP448" s="1">
        <v>3040</v>
      </c>
      <c r="BQ448" s="24">
        <v>4611.9232000000002</v>
      </c>
      <c r="BR448" s="1">
        <v>760</v>
      </c>
      <c r="BS448" s="1">
        <v>190</v>
      </c>
      <c r="BT448" s="1">
        <v>0.50392046318020201</v>
      </c>
    </row>
    <row r="449" spans="1:72" s="1" customFormat="1" hidden="1" x14ac:dyDescent="0.25">
      <c r="A449" s="1">
        <v>131</v>
      </c>
      <c r="B449" s="24">
        <v>2884.3031330485201</v>
      </c>
      <c r="C449" s="24">
        <v>201.39999999999901</v>
      </c>
      <c r="D449" s="1">
        <v>1000</v>
      </c>
      <c r="E449" s="1">
        <v>4000</v>
      </c>
      <c r="F449" s="1">
        <v>0</v>
      </c>
      <c r="G449" s="1">
        <v>0</v>
      </c>
      <c r="H449" s="2">
        <f>SUM(BG449:BI449)/(BK449*1000000)</f>
        <v>1</v>
      </c>
      <c r="I449" s="3">
        <v>51.6666666666666</v>
      </c>
      <c r="J449" s="18">
        <v>76.762154187651603</v>
      </c>
      <c r="K449" s="18">
        <f>(P449*BG449+U449*BH449+AP449*BI449+AN449*BJ449)/(BK449*(1000000))</f>
        <v>76.695208130598544</v>
      </c>
      <c r="L449" s="18">
        <f>(T449*BG449+Y449*BH449+AT449*BI449+AO449*BJ449)/(BK449*(1000000))</f>
        <v>96.829617924298915</v>
      </c>
      <c r="M449" s="18">
        <f>L449/K449</f>
        <v>1.2625250036405793</v>
      </c>
      <c r="N449" s="18">
        <f>J449*M449</f>
        <v>96.914138995223553</v>
      </c>
      <c r="O449" s="3">
        <v>63.877799565296797</v>
      </c>
      <c r="P449" s="18">
        <v>94.465508892753206</v>
      </c>
      <c r="Q449" s="18">
        <f>P449-S449</f>
        <v>87.410421230529806</v>
      </c>
      <c r="R449" s="18">
        <f>Q449*solar_capex_adj</f>
        <v>116.54722830737308</v>
      </c>
      <c r="S449" s="18">
        <v>7.0550876622234</v>
      </c>
      <c r="T449" s="18">
        <f>R449+S449</f>
        <v>123.60231596959648</v>
      </c>
      <c r="U449" s="18">
        <v>28.073811305597101</v>
      </c>
      <c r="V449" s="18">
        <f>U449-X449</f>
        <v>23.277027828470001</v>
      </c>
      <c r="W449" s="18">
        <f>V449*wind_capex_adj</f>
        <v>38.795046380783333</v>
      </c>
      <c r="X449" s="18">
        <v>4.7967834771271001</v>
      </c>
      <c r="Y449" s="18">
        <f>W449+X449</f>
        <v>43.591829857910433</v>
      </c>
      <c r="Z449" s="18">
        <v>0</v>
      </c>
      <c r="AA449" s="18">
        <f>Z449-AC449-AD449</f>
        <v>0</v>
      </c>
      <c r="AB449" s="18">
        <f>AA449*hdgt_capex_adj</f>
        <v>0</v>
      </c>
      <c r="AC449" s="18">
        <v>0</v>
      </c>
      <c r="AD449" s="18">
        <v>0</v>
      </c>
      <c r="AE449" s="18">
        <f>AD449*fuel_adj</f>
        <v>0</v>
      </c>
      <c r="AF449" s="18">
        <f>AB449+AC449+AE449</f>
        <v>0</v>
      </c>
      <c r="AG449" s="18">
        <v>0</v>
      </c>
      <c r="AH449" s="18">
        <f>AG449-AJ449-AK449</f>
        <v>0</v>
      </c>
      <c r="AI449" s="18">
        <f>AH449*aero_capex_adj</f>
        <v>0</v>
      </c>
      <c r="AJ449" s="18">
        <v>0</v>
      </c>
      <c r="AK449" s="18">
        <v>0</v>
      </c>
      <c r="AL449" s="18">
        <f>AK449*fuel_adj</f>
        <v>0</v>
      </c>
      <c r="AM449" s="18">
        <f>AI449+AJ449+AL449</f>
        <v>0</v>
      </c>
      <c r="AN449" s="18">
        <f>IF(F449=0, 0, IF(F449=3, Z449, (Z449*F449*384+AG449*G449*32)/(F449*384+G449*32)))</f>
        <v>0</v>
      </c>
      <c r="AO449" s="18">
        <f>IF(F449=0, 0, IF(F449=3, AF449, (AF449*F449*384+AM449*G449*32)/(F449*384+G449*32)))</f>
        <v>0</v>
      </c>
      <c r="AP449" s="18">
        <v>63.497655437735901</v>
      </c>
      <c r="AQ449" s="18">
        <f>AP449-AS449</f>
        <v>51.378415857248797</v>
      </c>
      <c r="AR449" s="18">
        <f>AQ449*bess_capex_adj</f>
        <v>51.378415857248797</v>
      </c>
      <c r="AS449" s="18">
        <v>12.119239580487104</v>
      </c>
      <c r="AT449" s="18">
        <f>AR449+AS449</f>
        <v>63.497655437735901</v>
      </c>
      <c r="AU449" s="18">
        <v>4669.0121083341301</v>
      </c>
      <c r="AV449" s="18"/>
      <c r="AW449" s="18">
        <v>3471.67164175278</v>
      </c>
      <c r="AX449" s="18">
        <f>AW449*solar_capex_adj</f>
        <v>4628.8955223370394</v>
      </c>
      <c r="AY449" s="18">
        <v>242.41372574109599</v>
      </c>
      <c r="AZ449" s="18">
        <f>AY449*wind_capex_adj</f>
        <v>404.02287623515997</v>
      </c>
      <c r="BA449" s="18">
        <v>0</v>
      </c>
      <c r="BB449" s="18">
        <f>BA449*hdgt_capex_adj</f>
        <v>0</v>
      </c>
      <c r="BC449" s="18">
        <v>0</v>
      </c>
      <c r="BD449" s="18">
        <f>BC449*aero_capex_adj</f>
        <v>0</v>
      </c>
      <c r="BE449" s="18">
        <v>954.92674084025202</v>
      </c>
      <c r="BF449" s="18">
        <f>BE449*bess_capex_adj</f>
        <v>954.92674084025202</v>
      </c>
      <c r="BG449" s="1">
        <v>3395960810.7849302</v>
      </c>
      <c r="BH449" s="1">
        <v>884041093.96239996</v>
      </c>
      <c r="BI449" s="1">
        <v>1315693337.1726699</v>
      </c>
      <c r="BJ449" s="1">
        <v>0</v>
      </c>
      <c r="BK449" s="1">
        <f>SUM(BG449:BJ449)/1000000</f>
        <v>5595.6952419199997</v>
      </c>
      <c r="BL449" s="1">
        <v>30.137816542004501</v>
      </c>
      <c r="BM449" s="3">
        <f>0.815*BJ449/(BK449*1000)</f>
        <v>0</v>
      </c>
      <c r="BN449" s="24">
        <v>3893.8092296155</v>
      </c>
      <c r="BO449" s="1">
        <v>53</v>
      </c>
      <c r="BP449" s="1">
        <v>3040</v>
      </c>
      <c r="BQ449" s="24">
        <v>4611.9232000000002</v>
      </c>
      <c r="BR449" s="1">
        <v>760</v>
      </c>
      <c r="BS449" s="1">
        <v>190</v>
      </c>
      <c r="BT449" s="1">
        <v>0.81079449903134104</v>
      </c>
    </row>
    <row r="450" spans="1:72" s="1" customFormat="1" x14ac:dyDescent="0.25">
      <c r="A450" s="1">
        <v>846</v>
      </c>
      <c r="B450" s="25">
        <v>412.043304721217</v>
      </c>
      <c r="C450" s="25">
        <v>1402.2</v>
      </c>
      <c r="D450" s="8">
        <v>2000</v>
      </c>
      <c r="E450" s="8">
        <v>8000</v>
      </c>
      <c r="F450" s="8">
        <v>2</v>
      </c>
      <c r="G450" s="8">
        <v>8</v>
      </c>
      <c r="H450" s="9">
        <f>SUM(BG450:BI450)/(BK450*1000000)</f>
        <v>0.81518954854667647</v>
      </c>
      <c r="I450" s="10">
        <v>100</v>
      </c>
      <c r="J450" s="19">
        <v>79.960901806475206</v>
      </c>
      <c r="K450" s="18">
        <f>(P450*BG450+U450*BH450+AP450*BI450+AN450*BJ450)/(BK450*(1000000))</f>
        <v>102.5468890154654</v>
      </c>
      <c r="L450" s="18">
        <f>(T450*BG450+Y450*BH450+AT450*BI450+AO450*BJ450)/(BK450*(1000000))</f>
        <v>124.34661608769449</v>
      </c>
      <c r="M450" s="18">
        <f>L450/K450</f>
        <v>1.2125830172082686</v>
      </c>
      <c r="N450" s="18">
        <f>J450*M450</f>
        <v>96.959231571189804</v>
      </c>
      <c r="O450" s="10">
        <v>100</v>
      </c>
      <c r="P450" s="19">
        <v>71.492969702619504</v>
      </c>
      <c r="Q450" s="19">
        <f>P450-S450</f>
        <v>66.140242084462002</v>
      </c>
      <c r="R450" s="18">
        <f>Q450*solar_capex_adj</f>
        <v>88.186989445949337</v>
      </c>
      <c r="S450" s="19">
        <v>5.3527276181575019</v>
      </c>
      <c r="T450" s="18">
        <f>R450+S450</f>
        <v>93.539717064106839</v>
      </c>
      <c r="U450" s="19">
        <v>31.090469473323701</v>
      </c>
      <c r="V450" s="19">
        <f>U450-X450</f>
        <v>25.766371727573301</v>
      </c>
      <c r="W450" s="18">
        <f>V450*wind_capex_adj</f>
        <v>42.943952879288837</v>
      </c>
      <c r="X450" s="19">
        <v>5.3240977457504002</v>
      </c>
      <c r="Y450" s="18">
        <f>W450+X450</f>
        <v>48.268050625039237</v>
      </c>
      <c r="Z450" s="19">
        <v>159.986978306015</v>
      </c>
      <c r="AA450" s="19">
        <f>Z450-AC450-AD450</f>
        <v>89.406206644366009</v>
      </c>
      <c r="AB450" s="18">
        <f>AA450*hdgt_capex_adj</f>
        <v>111.75775830545751</v>
      </c>
      <c r="AC450" s="19">
        <v>23.833532739905991</v>
      </c>
      <c r="AD450" s="19">
        <v>46.747238921743005</v>
      </c>
      <c r="AE450" s="18">
        <f>AD450*fuel_adj</f>
        <v>46.747238921743005</v>
      </c>
      <c r="AF450" s="18">
        <f>AB450+AC450+AE450</f>
        <v>182.33852996710652</v>
      </c>
      <c r="AG450" s="19">
        <v>789.59796747513894</v>
      </c>
      <c r="AH450" s="19">
        <f>AG450-AJ450-AK450</f>
        <v>667.97706880753015</v>
      </c>
      <c r="AI450" s="18">
        <f>AH450*aero_capex_adj</f>
        <v>801.5724825690362</v>
      </c>
      <c r="AJ450" s="19">
        <v>67.125211191536891</v>
      </c>
      <c r="AK450" s="19">
        <v>54.495687476071907</v>
      </c>
      <c r="AL450" s="18">
        <f>AK450*fuel_adj</f>
        <v>54.495687476071907</v>
      </c>
      <c r="AM450" s="18">
        <f>AI450+AJ450+AL450</f>
        <v>923.193381236645</v>
      </c>
      <c r="AN450" s="18">
        <f>IF(F450=0, 0, IF(F450=3, Z450, (Z450*F450*384+AG450*G450*32)/(F450*384+G450*32)))</f>
        <v>317.38972559829597</v>
      </c>
      <c r="AO450" s="18">
        <f>IF(F450=0, 0, IF(F450=3, AF450, (AF450*F450*384+AM450*G450*32)/(F450*384+G450*32)))</f>
        <v>367.55224278449111</v>
      </c>
      <c r="AP450" s="19">
        <v>175.951332634968</v>
      </c>
      <c r="AQ450" s="19">
        <f>AP450-AS450</f>
        <v>143.715384692557</v>
      </c>
      <c r="AR450" s="18">
        <f>AQ450*bess_capex_adj</f>
        <v>143.715384692557</v>
      </c>
      <c r="AS450" s="19">
        <v>32.235947942411002</v>
      </c>
      <c r="AT450" s="18">
        <f>AR450+AS450</f>
        <v>175.951332634968</v>
      </c>
      <c r="AU450" s="19">
        <v>6284.42773744841</v>
      </c>
      <c r="AV450" s="19"/>
      <c r="AW450" s="19">
        <v>494.61859467990399</v>
      </c>
      <c r="AX450" s="18">
        <f>AW450*solar_capex_adj</f>
        <v>659.49145957320525</v>
      </c>
      <c r="AY450" s="19">
        <v>1683.20704526289</v>
      </c>
      <c r="AZ450" s="18">
        <f>AY450*wind_capex_adj</f>
        <v>2805.3450754381502</v>
      </c>
      <c r="BA450" s="19">
        <v>1549.4295408078999</v>
      </c>
      <c r="BB450" s="18">
        <f>BA450*hdgt_capex_adj</f>
        <v>1936.7869260098748</v>
      </c>
      <c r="BC450" s="19">
        <v>651.06706506927299</v>
      </c>
      <c r="BD450" s="18">
        <f>BC450*aero_capex_adj</f>
        <v>781.2804780831276</v>
      </c>
      <c r="BE450" s="19">
        <v>1906.1054916284199</v>
      </c>
      <c r="BF450" s="18">
        <f>BE450*bess_capex_adj</f>
        <v>1906.1054916284199</v>
      </c>
      <c r="BG450" s="8">
        <v>657707656.26629698</v>
      </c>
      <c r="BH450" s="8">
        <v>5545321575.7437296</v>
      </c>
      <c r="BI450" s="8">
        <v>938031213.25884497</v>
      </c>
      <c r="BJ450" s="8">
        <v>1618939554.7311101</v>
      </c>
      <c r="BK450" s="8">
        <f>SUM(BG450:BJ450)/1000000</f>
        <v>8759.9999999999836</v>
      </c>
      <c r="BL450" s="8">
        <v>4.0616839652416203</v>
      </c>
      <c r="BM450" s="10">
        <f>0.815*BJ450/(BK450*1000)</f>
        <v>150.6205179344586</v>
      </c>
      <c r="BN450" s="25">
        <v>556.25846137364397</v>
      </c>
      <c r="BO450" s="8">
        <v>369</v>
      </c>
      <c r="BP450" s="8">
        <v>6080</v>
      </c>
      <c r="BQ450" s="25">
        <v>9223.8464000000004</v>
      </c>
      <c r="BR450" s="8">
        <v>1520</v>
      </c>
      <c r="BS450" s="8">
        <v>380</v>
      </c>
      <c r="BT450" s="8">
        <v>0.29164889723412002</v>
      </c>
    </row>
    <row r="451" spans="1:72" s="1" customFormat="1" x14ac:dyDescent="0.25">
      <c r="A451" s="1">
        <v>511</v>
      </c>
      <c r="B451" s="24">
        <v>1030.10826180304</v>
      </c>
      <c r="C451" s="24">
        <v>402.79999999999899</v>
      </c>
      <c r="D451" s="1">
        <v>1000</v>
      </c>
      <c r="E451" s="1">
        <v>4000</v>
      </c>
      <c r="F451" s="1">
        <v>3</v>
      </c>
      <c r="G451" s="1">
        <v>4</v>
      </c>
      <c r="H451" s="2">
        <f>SUM(BG451:BI451)/(BK451*1000000)</f>
        <v>0.48345507723029668</v>
      </c>
      <c r="I451" s="3">
        <v>100</v>
      </c>
      <c r="J451" s="18">
        <v>83.227481481964503</v>
      </c>
      <c r="K451" s="18">
        <f>(P451*BG451+U451*BH451+AP451*BI451+AN451*BJ451)/(BK451*(1000000))</f>
        <v>79.988841047878068</v>
      </c>
      <c r="L451" s="18">
        <f>(T451*BG451+Y451*BH451+AT451*BI451+AO451*BJ451)/(BK451*(1000000))</f>
        <v>93.208610508467871</v>
      </c>
      <c r="M451" s="18">
        <f>L451/K451</f>
        <v>1.165270171281479</v>
      </c>
      <c r="N451" s="18">
        <f>J451*M451</f>
        <v>96.982501601814903</v>
      </c>
      <c r="O451" s="3">
        <v>100</v>
      </c>
      <c r="P451" s="18">
        <v>87.731393638056801</v>
      </c>
      <c r="Q451" s="18">
        <f>P451-S451</f>
        <v>81.170194408542699</v>
      </c>
      <c r="R451" s="18">
        <f>Q451*solar_capex_adj</f>
        <v>108.22692587805693</v>
      </c>
      <c r="S451" s="18">
        <v>6.5611992295141022</v>
      </c>
      <c r="T451" s="18">
        <f>R451+S451</f>
        <v>114.78812510757103</v>
      </c>
      <c r="U451" s="18">
        <v>28.039136216883801</v>
      </c>
      <c r="V451" s="18">
        <f>U451-X451</f>
        <v>23.242352739756701</v>
      </c>
      <c r="W451" s="18">
        <f>V451*wind_capex_adj</f>
        <v>38.737254566261171</v>
      </c>
      <c r="X451" s="18">
        <v>4.7967834771271001</v>
      </c>
      <c r="Y451" s="18">
        <f>W451+X451</f>
        <v>43.534038043388271</v>
      </c>
      <c r="Z451" s="18">
        <v>98.342607844067103</v>
      </c>
      <c r="AA451" s="18">
        <f>Z451-AC451-AD451</f>
        <v>46.046939199119691</v>
      </c>
      <c r="AB451" s="18">
        <f>AA451*hdgt_capex_adj</f>
        <v>57.558673998899614</v>
      </c>
      <c r="AC451" s="18">
        <v>16.345169585301107</v>
      </c>
      <c r="AD451" s="18">
        <v>35.950499059646305</v>
      </c>
      <c r="AE451" s="18">
        <f>AD451*fuel_adj</f>
        <v>35.950499059646305</v>
      </c>
      <c r="AF451" s="18">
        <f>AB451+AC451+AE451</f>
        <v>109.85434264384703</v>
      </c>
      <c r="AG451" s="18">
        <v>362.68211421271201</v>
      </c>
      <c r="AH451" s="18">
        <f>AG451-AJ451-AK451</f>
        <v>285.92466384033003</v>
      </c>
      <c r="AI451" s="18">
        <f>AH451*aero_capex_adj</f>
        <v>343.10959660839603</v>
      </c>
      <c r="AJ451" s="18">
        <v>34.04464748673098</v>
      </c>
      <c r="AK451" s="18">
        <v>42.712802885651001</v>
      </c>
      <c r="AL451" s="18">
        <f>AK451*fuel_adj</f>
        <v>42.712802885651001</v>
      </c>
      <c r="AM451" s="18">
        <f>AI451+AJ451+AL451</f>
        <v>419.86704698077801</v>
      </c>
      <c r="AN451" s="18">
        <f>IF(F451=0, 0, IF(F451=3, Z451, (Z451*F451*384+AG451*G451*32)/(F451*384+G451*32)))</f>
        <v>98.342607844067103</v>
      </c>
      <c r="AO451" s="18">
        <f>IF(F451=0, 0, IF(F451=3, AF451, (AF451*F451*384+AM451*G451*32)/(F451*384+G451*32)))</f>
        <v>109.85434264384703</v>
      </c>
      <c r="AP451" s="18">
        <v>78.573921402914706</v>
      </c>
      <c r="AQ451" s="18">
        <f>AP451-AS451</f>
        <v>64.463561040513198</v>
      </c>
      <c r="AR451" s="18">
        <f>AQ451*bess_capex_adj</f>
        <v>64.463561040513198</v>
      </c>
      <c r="AS451" s="18">
        <v>14.110360362401508</v>
      </c>
      <c r="AT451" s="18">
        <f>AR451+AS451</f>
        <v>78.573921402914706</v>
      </c>
      <c r="AU451" s="18">
        <v>5328.5141124172796</v>
      </c>
      <c r="AV451" s="18"/>
      <c r="AW451" s="18">
        <v>1238.0357131631699</v>
      </c>
      <c r="AX451" s="18">
        <f>AW451*solar_capex_adj</f>
        <v>1650.7142842175599</v>
      </c>
      <c r="AY451" s="18">
        <v>484.105218600287</v>
      </c>
      <c r="AZ451" s="18">
        <f>AY451*wind_capex_adj</f>
        <v>806.84203100047841</v>
      </c>
      <c r="BA451" s="18">
        <v>2326.9433788168999</v>
      </c>
      <c r="BB451" s="18">
        <f>BA451*hdgt_capex_adj</f>
        <v>2908.6792235211251</v>
      </c>
      <c r="BC451" s="18">
        <v>325.92558666005101</v>
      </c>
      <c r="BD451" s="18">
        <f>BC451*aero_capex_adj</f>
        <v>391.11070399206119</v>
      </c>
      <c r="BE451" s="18">
        <v>953.50421517686902</v>
      </c>
      <c r="BF451" s="18">
        <f>BE451*bess_capex_adj</f>
        <v>953.50421517686902</v>
      </c>
      <c r="BG451" s="1">
        <v>1342330868.1563101</v>
      </c>
      <c r="BH451" s="1">
        <v>1768082187.9247999</v>
      </c>
      <c r="BI451" s="1">
        <v>1124653420.45628</v>
      </c>
      <c r="BJ451" s="1">
        <v>4524933523.4625902</v>
      </c>
      <c r="BK451" s="1">
        <f>SUM(BG451:BJ451)/1000000</f>
        <v>8759.9999999999818</v>
      </c>
      <c r="BL451" s="1">
        <v>0.160198292437883</v>
      </c>
      <c r="BM451" s="3">
        <f>0.815*BJ451/(BK451*1000)</f>
        <v>420.98411205730804</v>
      </c>
      <c r="BN451" s="24">
        <v>1390.6461534341099</v>
      </c>
      <c r="BO451" s="1">
        <v>106</v>
      </c>
      <c r="BP451" s="1">
        <v>3040</v>
      </c>
      <c r="BQ451" s="24">
        <v>4611.9232000000002</v>
      </c>
      <c r="BR451" s="1">
        <v>760</v>
      </c>
      <c r="BS451" s="1">
        <v>190</v>
      </c>
      <c r="BT451" s="1">
        <v>0.69429733469668697</v>
      </c>
    </row>
    <row r="452" spans="1:72" s="1" customFormat="1" x14ac:dyDescent="0.25">
      <c r="A452" s="1">
        <v>395</v>
      </c>
      <c r="B452" s="24">
        <v>1442.15156652426</v>
      </c>
      <c r="C452" s="24">
        <v>201.39999999999901</v>
      </c>
      <c r="D452" s="1">
        <v>1000</v>
      </c>
      <c r="E452" s="1">
        <v>4000</v>
      </c>
      <c r="F452" s="1">
        <v>2</v>
      </c>
      <c r="G452" s="1">
        <v>11</v>
      </c>
      <c r="H452" s="2">
        <f>SUM(BG452:BI452)/(BK452*1000000)</f>
        <v>0.47521970543309877</v>
      </c>
      <c r="I452" s="3">
        <v>100</v>
      </c>
      <c r="J452" s="18">
        <v>83.261298125044505</v>
      </c>
      <c r="K452" s="18">
        <f>(P452*BG452+U452*BH452+AP452*BI452+AN452*BJ452)/(BK452*(1000000))</f>
        <v>133.22151815583092</v>
      </c>
      <c r="L452" s="18">
        <f>(T452*BG452+Y452*BH452+AT452*BI452+AO452*BJ452)/(BK452*(1000000))</f>
        <v>155.17837980219969</v>
      </c>
      <c r="M452" s="18">
        <f>L452/K452</f>
        <v>1.1648146782165141</v>
      </c>
      <c r="N452" s="18">
        <f>J452*M452</f>
        <v>96.983982183412962</v>
      </c>
      <c r="O452" s="3">
        <v>100</v>
      </c>
      <c r="P452" s="18">
        <v>85.970498302400401</v>
      </c>
      <c r="Q452" s="18">
        <f>P452-S452</f>
        <v>79.540443084287304</v>
      </c>
      <c r="R452" s="18">
        <f>Q452*solar_capex_adj</f>
        <v>106.05392411238307</v>
      </c>
      <c r="S452" s="18">
        <v>6.4300552181130968</v>
      </c>
      <c r="T452" s="18">
        <f>R452+S452</f>
        <v>112.48397933049617</v>
      </c>
      <c r="U452" s="18">
        <v>28.03699254192</v>
      </c>
      <c r="V452" s="18">
        <f>U452-X452</f>
        <v>23.240209064793</v>
      </c>
      <c r="W452" s="18">
        <f>V452*wind_capex_adj</f>
        <v>38.733681774655004</v>
      </c>
      <c r="X452" s="18">
        <v>4.7967834771270006</v>
      </c>
      <c r="Y452" s="18">
        <f>W452+X452</f>
        <v>43.530465251782005</v>
      </c>
      <c r="Z452" s="18">
        <v>81.060357231671006</v>
      </c>
      <c r="AA452" s="18">
        <f>Z452-AC452-AD452</f>
        <v>30.928521053498791</v>
      </c>
      <c r="AB452" s="18">
        <f>AA452*hdgt_capex_adj</f>
        <v>38.660651316873491</v>
      </c>
      <c r="AC452" s="18">
        <v>14.844694167752507</v>
      </c>
      <c r="AD452" s="18">
        <v>35.287142010419707</v>
      </c>
      <c r="AE452" s="18">
        <f>AD452*fuel_adj</f>
        <v>35.287142010419707</v>
      </c>
      <c r="AF452" s="18">
        <f>AB452+AC452+AE452</f>
        <v>88.792487495045705</v>
      </c>
      <c r="AG452" s="18">
        <v>439.845793820251</v>
      </c>
      <c r="AH452" s="18">
        <f>AG452-AJ452-AK452</f>
        <v>358.63901188248997</v>
      </c>
      <c r="AI452" s="18">
        <f>AH452*aero_capex_adj</f>
        <v>430.36681425898797</v>
      </c>
      <c r="AJ452" s="18">
        <v>39.655055507663008</v>
      </c>
      <c r="AK452" s="18">
        <v>41.551726430098029</v>
      </c>
      <c r="AL452" s="18">
        <f>AK452*fuel_adj</f>
        <v>41.551726430098029</v>
      </c>
      <c r="AM452" s="18">
        <f>AI452+AJ452+AL452</f>
        <v>511.57359619674901</v>
      </c>
      <c r="AN452" s="18">
        <f>IF(F452=0, 0, IF(F452=3, Z452, (Z452*F452*384+AG452*G452*32)/(F452*384+G452*32)))</f>
        <v>193.82149444522474</v>
      </c>
      <c r="AO452" s="18">
        <f>IF(F452=0, 0, IF(F452=3, AF452, (AF452*F452*384+AM452*G452*32)/(F452*384+G452*32)))</f>
        <v>221.66655022986674</v>
      </c>
      <c r="AP452" s="18">
        <v>63.570123782281797</v>
      </c>
      <c r="AQ452" s="18">
        <f>AP452-AS452</f>
        <v>52.045319520529397</v>
      </c>
      <c r="AR452" s="18">
        <f>AQ452*bess_capex_adj</f>
        <v>52.045319520529397</v>
      </c>
      <c r="AS452" s="18">
        <v>11.524804261752401</v>
      </c>
      <c r="AT452" s="18">
        <f>AR452+AS452</f>
        <v>63.570123782281797</v>
      </c>
      <c r="AU452" s="18">
        <v>5375.9018993515401</v>
      </c>
      <c r="AV452" s="18"/>
      <c r="AW452" s="18">
        <v>1733.09013833728</v>
      </c>
      <c r="AX452" s="18">
        <f>AW452*solar_capex_adj</f>
        <v>2310.7868511163733</v>
      </c>
      <c r="AY452" s="18">
        <v>242.030284446705</v>
      </c>
      <c r="AZ452" s="18">
        <f>AY452*wind_capex_adj</f>
        <v>403.38380741117498</v>
      </c>
      <c r="BA452" s="18">
        <v>1551.15250769879</v>
      </c>
      <c r="BB452" s="18">
        <f>BA452*hdgt_capex_adj</f>
        <v>1938.9406346234875</v>
      </c>
      <c r="BC452" s="18">
        <v>896.21269673004997</v>
      </c>
      <c r="BD452" s="18">
        <f>BC452*aero_capex_adj</f>
        <v>1075.4552360760599</v>
      </c>
      <c r="BE452" s="18">
        <v>953.416272138708</v>
      </c>
      <c r="BF452" s="18">
        <f>BE452*bess_capex_adj</f>
        <v>953.416272138708</v>
      </c>
      <c r="BG452" s="1">
        <v>1909949922.87942</v>
      </c>
      <c r="BH452" s="1">
        <v>884041093.96239996</v>
      </c>
      <c r="BI452" s="1">
        <v>1368933602.75212</v>
      </c>
      <c r="BJ452" s="1">
        <v>4597075380.4060497</v>
      </c>
      <c r="BK452" s="1">
        <f>SUM(BG452:BJ452)/1000000</f>
        <v>8759.9999999999891</v>
      </c>
      <c r="BL452" s="1">
        <v>2.2550502929584999</v>
      </c>
      <c r="BM452" s="3">
        <f>0.815*BJ452/(BK452*1000)</f>
        <v>427.6959400720246</v>
      </c>
      <c r="BN452" s="24">
        <v>1946.90461480775</v>
      </c>
      <c r="BO452" s="1">
        <v>53</v>
      </c>
      <c r="BP452" s="1">
        <v>3040</v>
      </c>
      <c r="BQ452" s="24">
        <v>4611.9232000000002</v>
      </c>
      <c r="BR452" s="1">
        <v>760</v>
      </c>
      <c r="BS452" s="1">
        <v>190</v>
      </c>
      <c r="BT452" s="1">
        <v>0.84462701681447006</v>
      </c>
    </row>
    <row r="453" spans="1:72" s="1" customFormat="1" x14ac:dyDescent="0.25">
      <c r="A453" s="1">
        <v>258</v>
      </c>
      <c r="B453" s="24">
        <v>1030.10826180304</v>
      </c>
      <c r="C453" s="24">
        <v>201.39999999999901</v>
      </c>
      <c r="D453" s="1">
        <v>1000</v>
      </c>
      <c r="E453" s="1">
        <v>4000</v>
      </c>
      <c r="F453" s="1">
        <v>1</v>
      </c>
      <c r="G453" s="1">
        <v>23</v>
      </c>
      <c r="H453" s="2">
        <f>SUM(BG453:BI453)/(BK453*1000000)</f>
        <v>0.38129425134447986</v>
      </c>
      <c r="I453" s="3">
        <v>100</v>
      </c>
      <c r="J453" s="18">
        <v>85.449726002558606</v>
      </c>
      <c r="K453" s="18">
        <f>(P453*BG453+U453*BH453+AP453*BI453+AN453*BJ453)/(BK453*(1000000))</f>
        <v>93.206298094632018</v>
      </c>
      <c r="L453" s="18">
        <f>(T453*BG453+Y453*BH453+AT453*BI453+AO453*BJ453)/(BK453*(1000000))</f>
        <v>105.79123611621038</v>
      </c>
      <c r="M453" s="18">
        <f>L453/K453</f>
        <v>1.1350223995464439</v>
      </c>
      <c r="N453" s="18">
        <f>J453*M453</f>
        <v>96.987353048010235</v>
      </c>
      <c r="O453" s="3">
        <v>100</v>
      </c>
      <c r="P453" s="18">
        <v>93.144059622216304</v>
      </c>
      <c r="Q453" s="18">
        <f>P453-S453</f>
        <v>86.181288736169193</v>
      </c>
      <c r="R453" s="18">
        <f>Q453*solar_capex_adj</f>
        <v>114.90838498155892</v>
      </c>
      <c r="S453" s="18">
        <v>6.9627708860471103</v>
      </c>
      <c r="T453" s="18">
        <f>R453+S453</f>
        <v>121.87115586760603</v>
      </c>
      <c r="U453" s="18">
        <v>28.0507801794942</v>
      </c>
      <c r="V453" s="18">
        <f>U453-X453</f>
        <v>23.2539967023671</v>
      </c>
      <c r="W453" s="18">
        <f>V453*wind_capex_adj</f>
        <v>38.756661170611835</v>
      </c>
      <c r="X453" s="18">
        <v>4.7967834771271001</v>
      </c>
      <c r="Y453" s="18">
        <f>W453+X453</f>
        <v>43.553444647738935</v>
      </c>
      <c r="Z453" s="18">
        <v>70.239366644158395</v>
      </c>
      <c r="AA453" s="18">
        <f>Z453-AC453-AD453</f>
        <v>22.267451005362204</v>
      </c>
      <c r="AB453" s="18">
        <f>AA453*hdgt_capex_adj</f>
        <v>27.834313756702755</v>
      </c>
      <c r="AC453" s="18">
        <v>13.982492829502995</v>
      </c>
      <c r="AD453" s="18">
        <v>33.989422809293195</v>
      </c>
      <c r="AE453" s="18">
        <f>AD453*fuel_adj</f>
        <v>33.989422809293195</v>
      </c>
      <c r="AF453" s="18">
        <f>AB453+AC453+AE453</f>
        <v>75.806229395498946</v>
      </c>
      <c r="AG453" s="18">
        <v>127.631469189968</v>
      </c>
      <c r="AH453" s="18">
        <f>AG453-AJ453-AK453</f>
        <v>69.818134124496993</v>
      </c>
      <c r="AI453" s="18">
        <f>AH453*aero_capex_adj</f>
        <v>83.781760949396386</v>
      </c>
      <c r="AJ453" s="18">
        <v>17.274808530433006</v>
      </c>
      <c r="AK453" s="18">
        <v>40.538526535038002</v>
      </c>
      <c r="AL453" s="18">
        <f>AK453*fuel_adj</f>
        <v>40.538526535038002</v>
      </c>
      <c r="AM453" s="18">
        <f>AI453+AJ453+AL453</f>
        <v>141.59509601486741</v>
      </c>
      <c r="AN453" s="18">
        <f>IF(F453=0, 0, IF(F453=3, Z453, (Z453*F453*384+AG453*G453*32)/(F453*384+G453*32)))</f>
        <v>107.95417688854756</v>
      </c>
      <c r="AO453" s="18">
        <f>IF(F453=0, 0, IF(F453=3, AF453, (AF453*F453*384+AM453*G453*32)/(F453*384+G453*32)))</f>
        <v>119.03891317394108</v>
      </c>
      <c r="AP453" s="18">
        <v>74.457483691422297</v>
      </c>
      <c r="AQ453" s="18">
        <f>AP453-AS453</f>
        <v>61.113089228112401</v>
      </c>
      <c r="AR453" s="18">
        <f>AQ453*bess_capex_adj</f>
        <v>61.113089228112401</v>
      </c>
      <c r="AS453" s="18">
        <v>13.344394463309897</v>
      </c>
      <c r="AT453" s="18">
        <f>AR453+AS453</f>
        <v>74.457483691422297</v>
      </c>
      <c r="AU453" s="18">
        <v>5085.8590936579703</v>
      </c>
      <c r="AV453" s="18"/>
      <c r="AW453" s="18">
        <v>1238.65594476002</v>
      </c>
      <c r="AX453" s="18">
        <f>AW453*solar_capex_adj</f>
        <v>1651.5412596800265</v>
      </c>
      <c r="AY453" s="18">
        <v>242.17387290731699</v>
      </c>
      <c r="AZ453" s="18">
        <f>AY453*wind_capex_adj</f>
        <v>403.62312151219498</v>
      </c>
      <c r="BA453" s="18">
        <v>776.03637726177305</v>
      </c>
      <c r="BB453" s="18">
        <f>BA453*hdgt_capex_adj</f>
        <v>970.04547157721629</v>
      </c>
      <c r="BC453" s="18">
        <v>1875.0109966519301</v>
      </c>
      <c r="BD453" s="18">
        <f>BC453*aero_capex_adj</f>
        <v>2250.0131959823161</v>
      </c>
      <c r="BE453" s="18">
        <v>953.98190207693006</v>
      </c>
      <c r="BF453" s="18">
        <f>BE453*bess_capex_adj</f>
        <v>953.98190207693006</v>
      </c>
      <c r="BG453" s="1">
        <v>1269230950.37888</v>
      </c>
      <c r="BH453" s="1">
        <v>884041093.96239996</v>
      </c>
      <c r="BI453" s="1">
        <v>1186865597.4363599</v>
      </c>
      <c r="BJ453" s="1">
        <v>5419862358.2223501</v>
      </c>
      <c r="BK453" s="1">
        <f>SUM(BG453:BJ453)/1000000</f>
        <v>8759.9999999999909</v>
      </c>
      <c r="BL453" s="1">
        <v>6.5253803732483601E-2</v>
      </c>
      <c r="BM453" s="3">
        <f>0.815*BJ453/(BK453*1000)</f>
        <v>504.24518515424882</v>
      </c>
      <c r="BN453" s="24">
        <v>1390.6461534341099</v>
      </c>
      <c r="BO453" s="1">
        <v>53</v>
      </c>
      <c r="BP453" s="1">
        <v>3040</v>
      </c>
      <c r="BQ453" s="24">
        <v>4611.9232000000002</v>
      </c>
      <c r="BR453" s="1">
        <v>760</v>
      </c>
      <c r="BS453" s="1">
        <v>190</v>
      </c>
      <c r="BT453" s="1">
        <v>0.732661925321899</v>
      </c>
    </row>
    <row r="454" spans="1:72" s="1" customFormat="1" x14ac:dyDescent="0.25">
      <c r="A454" s="1">
        <v>883</v>
      </c>
      <c r="B454" s="25">
        <v>618.06495708182604</v>
      </c>
      <c r="C454" s="25">
        <v>801.8</v>
      </c>
      <c r="D454" s="8">
        <v>2000</v>
      </c>
      <c r="E454" s="8">
        <v>8000</v>
      </c>
      <c r="F454" s="8">
        <v>2</v>
      </c>
      <c r="G454" s="8">
        <v>7</v>
      </c>
      <c r="H454" s="9">
        <f>SUM(BG454:BI454)/(BK454*1000000)</f>
        <v>0.59600849872433781</v>
      </c>
      <c r="I454" s="10">
        <v>100</v>
      </c>
      <c r="J454" s="19">
        <v>82.887972917946996</v>
      </c>
      <c r="K454" s="18">
        <f>(P454*BG454+U454*BH454+AP454*BI454+AN454*BJ454)/(BK454*(1000000))</f>
        <v>123.05499892504818</v>
      </c>
      <c r="L454" s="18">
        <f>(T454*BG454+Y454*BH454+AT454*BI454+AO454*BJ454)/(BK454*(1000000))</f>
        <v>144.00967714481061</v>
      </c>
      <c r="M454" s="18">
        <f>L454/K454</f>
        <v>1.1702870944115464</v>
      </c>
      <c r="N454" s="18">
        <f>J454*M454</f>
        <v>97.002724987807142</v>
      </c>
      <c r="O454" s="10">
        <v>100</v>
      </c>
      <c r="P454" s="19">
        <v>73.9888265262815</v>
      </c>
      <c r="Q454" s="19">
        <f>P454-S454</f>
        <v>68.453954848071703</v>
      </c>
      <c r="R454" s="18">
        <f>Q454*solar_capex_adj</f>
        <v>91.271939797428928</v>
      </c>
      <c r="S454" s="19">
        <v>5.5348716782097966</v>
      </c>
      <c r="T454" s="18">
        <f>R454+S454</f>
        <v>96.806811475638725</v>
      </c>
      <c r="U454" s="19">
        <v>28.032588021674901</v>
      </c>
      <c r="V454" s="19">
        <f>U454-X454</f>
        <v>23.235804544547801</v>
      </c>
      <c r="W454" s="18">
        <f>V454*wind_capex_adj</f>
        <v>38.726340907579669</v>
      </c>
      <c r="X454" s="19">
        <v>4.7967834771271001</v>
      </c>
      <c r="Y454" s="18">
        <f>W454+X454</f>
        <v>43.523124384706769</v>
      </c>
      <c r="Z454" s="19">
        <v>95.101057759764501</v>
      </c>
      <c r="AA454" s="19">
        <f>Z454-AC454-AD454</f>
        <v>39.79819677491799</v>
      </c>
      <c r="AB454" s="18">
        <f>AA454*hdgt_capex_adj</f>
        <v>49.747745968647486</v>
      </c>
      <c r="AC454" s="19">
        <v>16.503406029596206</v>
      </c>
      <c r="AD454" s="19">
        <v>38.799454955250305</v>
      </c>
      <c r="AE454" s="18">
        <f>AD454*fuel_adj</f>
        <v>38.799454955250305</v>
      </c>
      <c r="AF454" s="18">
        <f>AB454+AC454+AE454</f>
        <v>105.050606953494</v>
      </c>
      <c r="AG454" s="19">
        <v>597.73888015546004</v>
      </c>
      <c r="AH454" s="19">
        <f>AG454-AJ454-AK454</f>
        <v>500.9087479088239</v>
      </c>
      <c r="AI454" s="18">
        <f>AH454*aero_capex_adj</f>
        <v>601.09049749058863</v>
      </c>
      <c r="AJ454" s="19">
        <v>51.52140554005905</v>
      </c>
      <c r="AK454" s="19">
        <v>45.30872670657709</v>
      </c>
      <c r="AL454" s="18">
        <f>AK454*fuel_adj</f>
        <v>45.30872670657709</v>
      </c>
      <c r="AM454" s="18">
        <f>AI454+AJ454+AL454</f>
        <v>697.92062973722477</v>
      </c>
      <c r="AN454" s="18">
        <f>IF(F454=0, 0, IF(F454=3, Z454, (Z454*F454*384+AG454*G454*32)/(F454*384+G454*32)))</f>
        <v>208.59992088137315</v>
      </c>
      <c r="AO454" s="18">
        <f>IF(F454=0, 0, IF(F454=3, AF454, (AF454*F454*384+AM454*G454*32)/(F454*384+G454*32)))</f>
        <v>238.92448306594932</v>
      </c>
      <c r="AP454" s="19">
        <v>227.687297941455</v>
      </c>
      <c r="AQ454" s="19">
        <f>AP454-AS454</f>
        <v>186.266160644758</v>
      </c>
      <c r="AR454" s="18">
        <f>AQ454*bess_capex_adj</f>
        <v>186.266160644758</v>
      </c>
      <c r="AS454" s="19">
        <v>41.421137296696998</v>
      </c>
      <c r="AT454" s="18">
        <f>AR454+AS454</f>
        <v>227.687297941455</v>
      </c>
      <c r="AU454" s="19">
        <v>5734.9151099044702</v>
      </c>
      <c r="AV454" s="19"/>
      <c r="AW454" s="19">
        <v>742.61214875263897</v>
      </c>
      <c r="AX454" s="18">
        <f>AW454*solar_capex_adj</f>
        <v>990.1495316701853</v>
      </c>
      <c r="AY454" s="19">
        <v>963.371914306794</v>
      </c>
      <c r="AZ454" s="18">
        <f>AY454*wind_capex_adj</f>
        <v>1605.6198571779901</v>
      </c>
      <c r="BA454" s="19">
        <v>1550.85853088454</v>
      </c>
      <c r="BB454" s="18">
        <f>BA454*hdgt_capex_adj</f>
        <v>1938.5731636056748</v>
      </c>
      <c r="BC454" s="19">
        <v>570.209083257109</v>
      </c>
      <c r="BD454" s="18">
        <f>BC454*aero_capex_adj</f>
        <v>684.25089990853076</v>
      </c>
      <c r="BE454" s="19">
        <v>1907.8634327033801</v>
      </c>
      <c r="BF454" s="18">
        <f>BE454*bess_capex_adj</f>
        <v>1907.8634327033801</v>
      </c>
      <c r="BG454" s="8">
        <v>952174345.98991501</v>
      </c>
      <c r="BH454" s="8">
        <v>3519484355.2087998</v>
      </c>
      <c r="BI454" s="8">
        <v>749375747.62648201</v>
      </c>
      <c r="BJ454" s="8">
        <v>3538965551.1747999</v>
      </c>
      <c r="BK454" s="8">
        <f>SUM(BG454:BJ454)/1000000</f>
        <v>8759.9999999999964</v>
      </c>
      <c r="BL454" s="8">
        <v>1.45069473387902E-3</v>
      </c>
      <c r="BM454" s="10">
        <f>0.815*BJ454/(BK454*1000)</f>
        <v>329.25307353966474</v>
      </c>
      <c r="BN454" s="25">
        <v>834.38769206046595</v>
      </c>
      <c r="BO454" s="8">
        <v>211</v>
      </c>
      <c r="BP454" s="8">
        <v>6080</v>
      </c>
      <c r="BQ454" s="25">
        <v>9223.8464000000004</v>
      </c>
      <c r="BR454" s="8">
        <v>1520</v>
      </c>
      <c r="BS454" s="8">
        <v>380</v>
      </c>
      <c r="BT454" s="8">
        <v>0.231982310622769</v>
      </c>
    </row>
    <row r="455" spans="1:72" s="1" customFormat="1" x14ac:dyDescent="0.25">
      <c r="A455" s="1">
        <v>529</v>
      </c>
      <c r="B455" s="24">
        <v>1030.10826180304</v>
      </c>
      <c r="C455" s="24">
        <v>201.39999999999901</v>
      </c>
      <c r="D455" s="1">
        <v>1000</v>
      </c>
      <c r="E455" s="1">
        <v>4000</v>
      </c>
      <c r="F455" s="1">
        <v>3</v>
      </c>
      <c r="G455" s="1">
        <v>4</v>
      </c>
      <c r="H455" s="2">
        <f>SUM(BG455:BI455)/(BK455*1000000)</f>
        <v>0.38129425134447986</v>
      </c>
      <c r="I455" s="3">
        <v>100</v>
      </c>
      <c r="J455" s="18">
        <v>84.961726952906105</v>
      </c>
      <c r="K455" s="18">
        <f>(P455*BG455+U455*BH455+AP455*BI455+AN455*BJ455)/(BK455*(1000000))</f>
        <v>81.732272580460204</v>
      </c>
      <c r="L455" s="18">
        <f>(T455*BG455+Y455*BH455+AT455*BI455+AO455*BJ455)/(BK455*(1000000))</f>
        <v>93.407256870230512</v>
      </c>
      <c r="M455" s="18">
        <f>L455/K455</f>
        <v>1.142844239137937</v>
      </c>
      <c r="N455" s="18">
        <f>J455*M455</f>
        <v>97.098020195339132</v>
      </c>
      <c r="O455" s="3">
        <v>100</v>
      </c>
      <c r="P455" s="18">
        <v>93.143477635432404</v>
      </c>
      <c r="Q455" s="18">
        <f>P455-S455</f>
        <v>86.180706749385294</v>
      </c>
      <c r="R455" s="18">
        <f>Q455*solar_capex_adj</f>
        <v>114.90760899918038</v>
      </c>
      <c r="S455" s="18">
        <v>6.9627708860471103</v>
      </c>
      <c r="T455" s="18">
        <f>R455+S455</f>
        <v>121.87037988522749</v>
      </c>
      <c r="U455" s="18">
        <v>28.050623144029199</v>
      </c>
      <c r="V455" s="18">
        <f>U455-X455</f>
        <v>23.253839666902099</v>
      </c>
      <c r="W455" s="18">
        <f>V455*wind_capex_adj</f>
        <v>38.756399444836831</v>
      </c>
      <c r="X455" s="18">
        <v>4.7967834771271001</v>
      </c>
      <c r="Y455" s="18">
        <f>W455+X455</f>
        <v>43.553182921963931</v>
      </c>
      <c r="Z455" s="18">
        <v>89.409202842615102</v>
      </c>
      <c r="AA455" s="18">
        <f>Z455-AC455-AD455</f>
        <v>38.456245258764604</v>
      </c>
      <c r="AB455" s="18">
        <f>AA455*hdgt_capex_adj</f>
        <v>48.070306573455753</v>
      </c>
      <c r="AC455" s="18">
        <v>15.568466461795197</v>
      </c>
      <c r="AD455" s="18">
        <v>35.384491122055302</v>
      </c>
      <c r="AE455" s="18">
        <f>AD455*fuel_adj</f>
        <v>35.384491122055302</v>
      </c>
      <c r="AF455" s="18">
        <f>AB455+AC455+AE455</f>
        <v>99.023264157306244</v>
      </c>
      <c r="AG455" s="18">
        <v>355.42362509651701</v>
      </c>
      <c r="AH455" s="18">
        <f>AG455-AJ455-AK455</f>
        <v>279.28184958527697</v>
      </c>
      <c r="AI455" s="18">
        <f>AH455*aero_capex_adj</f>
        <v>335.13821950233233</v>
      </c>
      <c r="AJ455" s="18">
        <v>33.507054373711014</v>
      </c>
      <c r="AK455" s="18">
        <v>42.634721137529027</v>
      </c>
      <c r="AL455" s="18">
        <f>AK455*fuel_adj</f>
        <v>42.634721137529027</v>
      </c>
      <c r="AM455" s="18">
        <f>AI455+AJ455+AL455</f>
        <v>411.27999501357237</v>
      </c>
      <c r="AN455" s="18">
        <f>IF(F455=0, 0, IF(F455=3, Z455, (Z455*F455*384+AG455*G455*32)/(F455*384+G455*32)))</f>
        <v>89.409202842615102</v>
      </c>
      <c r="AO455" s="18">
        <f>IF(F455=0, 0, IF(F455=3, AF455, (AF455*F455*384+AM455*G455*32)/(F455*384+G455*32)))</f>
        <v>99.023264157306244</v>
      </c>
      <c r="AP455" s="18">
        <v>74.457164163294706</v>
      </c>
      <c r="AQ455" s="18">
        <f>AP455-AS455</f>
        <v>61.112769699984803</v>
      </c>
      <c r="AR455" s="18">
        <f>AQ455*bess_capex_adj</f>
        <v>61.112769699984803</v>
      </c>
      <c r="AS455" s="18">
        <v>13.344394463309904</v>
      </c>
      <c r="AT455" s="18">
        <f>AR455+AS455</f>
        <v>74.457164163294706</v>
      </c>
      <c r="AU455" s="18">
        <v>5088.9753541617401</v>
      </c>
      <c r="AV455" s="18"/>
      <c r="AW455" s="18">
        <v>1238.64758005116</v>
      </c>
      <c r="AX455" s="18">
        <f>AW455*solar_capex_adj</f>
        <v>1651.5301067348801</v>
      </c>
      <c r="AY455" s="18">
        <v>242.17223749439299</v>
      </c>
      <c r="AZ455" s="18">
        <f>AY455*wind_capex_adj</f>
        <v>403.6203958239883</v>
      </c>
      <c r="BA455" s="18">
        <v>2328.09340994168</v>
      </c>
      <c r="BB455" s="18">
        <f>BA455*hdgt_capex_adj</f>
        <v>2910.1167624271002</v>
      </c>
      <c r="BC455" s="18">
        <v>326.08666688762997</v>
      </c>
      <c r="BD455" s="18">
        <f>BC455*aero_capex_adj</f>
        <v>391.30400026515593</v>
      </c>
      <c r="BE455" s="18">
        <v>953.97545978687799</v>
      </c>
      <c r="BF455" s="18">
        <f>BE455*bess_capex_adj</f>
        <v>953.97545978687799</v>
      </c>
      <c r="BG455" s="1">
        <v>1269230950.37888</v>
      </c>
      <c r="BH455" s="1">
        <v>884041093.96239996</v>
      </c>
      <c r="BI455" s="1">
        <v>1186865597.4363599</v>
      </c>
      <c r="BJ455" s="1">
        <v>5419862358.2223501</v>
      </c>
      <c r="BK455" s="1">
        <f>SUM(BG455:BJ455)/1000000</f>
        <v>8759.9999999999909</v>
      </c>
      <c r="BL455" s="1">
        <v>6.5253803732483601E-2</v>
      </c>
      <c r="BM455" s="3">
        <f>0.815*BJ455/(BK455*1000)</f>
        <v>504.24518515424882</v>
      </c>
      <c r="BN455" s="24">
        <v>1390.6461534341099</v>
      </c>
      <c r="BO455" s="1">
        <v>53</v>
      </c>
      <c r="BP455" s="1">
        <v>3040</v>
      </c>
      <c r="BQ455" s="24">
        <v>4611.9232000000002</v>
      </c>
      <c r="BR455" s="1">
        <v>760</v>
      </c>
      <c r="BS455" s="1">
        <v>190</v>
      </c>
      <c r="BT455" s="1">
        <v>0.732661925321899</v>
      </c>
    </row>
    <row r="456" spans="1:72" s="1" customFormat="1" x14ac:dyDescent="0.25">
      <c r="A456" s="1">
        <v>241</v>
      </c>
      <c r="B456" s="24">
        <v>1236.12991416365</v>
      </c>
      <c r="C456" s="24">
        <v>402.79999999999899</v>
      </c>
      <c r="D456" s="1">
        <v>1000</v>
      </c>
      <c r="E456" s="1">
        <v>4000</v>
      </c>
      <c r="F456" s="1">
        <v>1</v>
      </c>
      <c r="G456" s="1">
        <v>23</v>
      </c>
      <c r="H456" s="2">
        <f>SUM(BG456:BI456)/(BK456*1000000)</f>
        <v>0.53267821190496978</v>
      </c>
      <c r="I456" s="3">
        <v>100</v>
      </c>
      <c r="J456" s="18">
        <v>83.308677628684293</v>
      </c>
      <c r="K456" s="18">
        <f>(P456*BG456+U456*BH456+AP456*BI456+AN456*BJ456)/(BK456*(1000000))</f>
        <v>102.01202746598696</v>
      </c>
      <c r="L456" s="18">
        <f>(T456*BG456+Y456*BH456+AT456*BI456+AO456*BJ456)/(BK456*(1000000))</f>
        <v>118.92845558217762</v>
      </c>
      <c r="M456" s="18">
        <f>L456/K456</f>
        <v>1.1658277806686175</v>
      </c>
      <c r="N456" s="18">
        <f>J456*M456</f>
        <v>97.123570750286305</v>
      </c>
      <c r="O456" s="3">
        <v>100</v>
      </c>
      <c r="P456" s="18">
        <v>86.100625104323598</v>
      </c>
      <c r="Q456" s="18">
        <f>P456-S456</f>
        <v>79.658684101751803</v>
      </c>
      <c r="R456" s="18">
        <f>Q456*solar_capex_adj</f>
        <v>106.21157880233574</v>
      </c>
      <c r="S456" s="18">
        <v>6.4419410025717951</v>
      </c>
      <c r="T456" s="18">
        <f>R456+S456</f>
        <v>112.65351980490753</v>
      </c>
      <c r="U456" s="18">
        <v>28.028596941360799</v>
      </c>
      <c r="V456" s="18">
        <f>U456-X456</f>
        <v>23.231813464233699</v>
      </c>
      <c r="W456" s="18">
        <f>V456*wind_capex_adj</f>
        <v>38.719689107056169</v>
      </c>
      <c r="X456" s="18">
        <v>4.7967834771271001</v>
      </c>
      <c r="Y456" s="18">
        <f>W456+X456</f>
        <v>43.516472584183269</v>
      </c>
      <c r="Z456" s="18">
        <v>72.669343884202604</v>
      </c>
      <c r="AA456" s="18">
        <f>Z456-AC456-AD456</f>
        <v>23.970702683856594</v>
      </c>
      <c r="AB456" s="18">
        <f>AA456*hdgt_capex_adj</f>
        <v>29.96337835482074</v>
      </c>
      <c r="AC456" s="18">
        <v>14.183515611579004</v>
      </c>
      <c r="AD456" s="18">
        <v>34.515125588767006</v>
      </c>
      <c r="AE456" s="18">
        <f>AD456*fuel_adj</f>
        <v>34.515125588767006</v>
      </c>
      <c r="AF456" s="18">
        <f>AB456+AC456+AE456</f>
        <v>78.662019555166751</v>
      </c>
      <c r="AG456" s="18">
        <v>190.75379106702999</v>
      </c>
      <c r="AH456" s="18">
        <f>AG456-AJ456-AK456</f>
        <v>128.04887909014801</v>
      </c>
      <c r="AI456" s="18">
        <f>AH456*aero_capex_adj</f>
        <v>153.6586549081776</v>
      </c>
      <c r="AJ456" s="18">
        <v>21.835870690838988</v>
      </c>
      <c r="AK456" s="18">
        <v>40.869041286043</v>
      </c>
      <c r="AL456" s="18">
        <f>AK456*fuel_adj</f>
        <v>40.869041286043</v>
      </c>
      <c r="AM456" s="18">
        <f>AI456+AJ456+AL456</f>
        <v>216.36356688505958</v>
      </c>
      <c r="AN456" s="18">
        <f>IF(F456=0, 0, IF(F456=3, Z456, (Z456*F456*384+AG456*G456*32)/(F456*384+G456*32)))</f>
        <v>150.2676948900606</v>
      </c>
      <c r="AO456" s="18">
        <f>IF(F456=0, 0, IF(F456=3, AF456, (AF456*F456*384+AM456*G456*32)/(F456*384+G456*32)))</f>
        <v>169.15160780052489</v>
      </c>
      <c r="AP456" s="18">
        <v>69.733049612650007</v>
      </c>
      <c r="AQ456" s="18">
        <f>AP456-AS456</f>
        <v>57.168618858719903</v>
      </c>
      <c r="AR456" s="18">
        <f>AQ456*bess_capex_adj</f>
        <v>57.168618858719903</v>
      </c>
      <c r="AS456" s="18">
        <v>12.564430753930104</v>
      </c>
      <c r="AT456" s="18">
        <f>AR456+AS456</f>
        <v>69.733049612650007</v>
      </c>
      <c r="AU456" s="18">
        <v>5570.4451342057801</v>
      </c>
      <c r="AV456" s="18"/>
      <c r="AW456" s="18">
        <v>1484.9691890822201</v>
      </c>
      <c r="AX456" s="18">
        <f>AW456*solar_capex_adj</f>
        <v>1979.9589187762933</v>
      </c>
      <c r="AY456" s="18">
        <v>483.88570045003399</v>
      </c>
      <c r="AZ456" s="18">
        <f>AY456*wind_capex_adj</f>
        <v>806.47616741672334</v>
      </c>
      <c r="BA456" s="18">
        <v>775.29607442362703</v>
      </c>
      <c r="BB456" s="18">
        <f>BA456*hdgt_capex_adj</f>
        <v>969.12009302953379</v>
      </c>
      <c r="BC456" s="18">
        <v>1873.22232281775</v>
      </c>
      <c r="BD456" s="18">
        <f>BC456*aero_capex_adj</f>
        <v>2247.8667873812997</v>
      </c>
      <c r="BE456" s="18">
        <v>953.07184743214702</v>
      </c>
      <c r="BF456" s="18">
        <f>BE456*bess_capex_adj</f>
        <v>953.07184743214702</v>
      </c>
      <c r="BG456" s="1">
        <v>1638174125.8317699</v>
      </c>
      <c r="BH456" s="1">
        <v>1768082187.9247999</v>
      </c>
      <c r="BI456" s="1">
        <v>1260004822.5309601</v>
      </c>
      <c r="BJ456" s="1">
        <v>4093738863.71246</v>
      </c>
      <c r="BK456" s="1">
        <f>SUM(BG456:BJ456)/1000000</f>
        <v>8759.9999999999909</v>
      </c>
      <c r="BL456" s="1">
        <v>0.927648046552071</v>
      </c>
      <c r="BM456" s="3">
        <f>0.815*BJ456/(BK456*1000)</f>
        <v>380.86725729744961</v>
      </c>
      <c r="BN456" s="24">
        <v>1668.7753841209301</v>
      </c>
      <c r="BO456" s="1">
        <v>106</v>
      </c>
      <c r="BP456" s="1">
        <v>3040</v>
      </c>
      <c r="BQ456" s="24">
        <v>4611.9232000000002</v>
      </c>
      <c r="BR456" s="1">
        <v>760</v>
      </c>
      <c r="BS456" s="1">
        <v>190</v>
      </c>
      <c r="BT456" s="1">
        <v>0.77771270658101299</v>
      </c>
    </row>
    <row r="457" spans="1:72" s="1" customFormat="1" x14ac:dyDescent="0.25">
      <c r="A457" s="1">
        <v>819</v>
      </c>
      <c r="B457" s="25">
        <v>824.08660944243502</v>
      </c>
      <c r="C457" s="25">
        <v>1003.19999999999</v>
      </c>
      <c r="D457" s="8">
        <v>2000</v>
      </c>
      <c r="E457" s="8">
        <v>8000</v>
      </c>
      <c r="F457" s="8">
        <v>2</v>
      </c>
      <c r="G457" s="8">
        <v>7</v>
      </c>
      <c r="H457" s="9">
        <f>SUM(BG457:BI457)/(BK457*1000000)</f>
        <v>0.74941446302401915</v>
      </c>
      <c r="I457" s="10">
        <v>100</v>
      </c>
      <c r="J457" s="19">
        <v>81.392282680272103</v>
      </c>
      <c r="K457" s="18">
        <f>(P457*BG457+U457*BH457+AP457*BI457+AN457*BJ457)/(BK457*(1000000))</f>
        <v>102.69349218547944</v>
      </c>
      <c r="L457" s="18">
        <f>(T457*BG457+Y457*BH457+AT457*BI457+AO457*BJ457)/(BK457*(1000000))</f>
        <v>122.56267750341105</v>
      </c>
      <c r="M457" s="18">
        <f>L457/K457</f>
        <v>1.1934804717911915</v>
      </c>
      <c r="N457" s="18">
        <f>J457*M457</f>
        <v>97.140099933413182</v>
      </c>
      <c r="O457" s="10">
        <v>100</v>
      </c>
      <c r="P457" s="19">
        <v>76.060408695168803</v>
      </c>
      <c r="Q457" s="19">
        <f>P457-S457</f>
        <v>70.366239997089906</v>
      </c>
      <c r="R457" s="18">
        <f>Q457*solar_capex_adj</f>
        <v>93.821653329453198</v>
      </c>
      <c r="S457" s="19">
        <v>5.6941686980788973</v>
      </c>
      <c r="T457" s="18">
        <f>R457+S457</f>
        <v>99.515822027532096</v>
      </c>
      <c r="U457" s="19">
        <v>28.013497009480801</v>
      </c>
      <c r="V457" s="19">
        <f>U457-X457</f>
        <v>23.216713532353701</v>
      </c>
      <c r="W457" s="18">
        <f>V457*wind_capex_adj</f>
        <v>38.694522553922837</v>
      </c>
      <c r="X457" s="19">
        <v>4.7967834771271001</v>
      </c>
      <c r="Y457" s="18">
        <f>W457+X457</f>
        <v>43.491306031049938</v>
      </c>
      <c r="Z457" s="19">
        <v>125.38742909036201</v>
      </c>
      <c r="AA457" s="19">
        <f>Z457-AC457-AD457</f>
        <v>64.549849475566688</v>
      </c>
      <c r="AB457" s="18">
        <f>AA457*hdgt_capex_adj</f>
        <v>80.687311844458364</v>
      </c>
      <c r="AC457" s="19">
        <v>19.574643033755009</v>
      </c>
      <c r="AD457" s="19">
        <v>41.262936581040307</v>
      </c>
      <c r="AE457" s="18">
        <f>AD457*fuel_adj</f>
        <v>41.262936581040307</v>
      </c>
      <c r="AF457" s="18">
        <f>AB457+AC457+AE457</f>
        <v>141.52489145925369</v>
      </c>
      <c r="AG457" s="19">
        <v>601.196011786903</v>
      </c>
      <c r="AH457" s="19">
        <f>AG457-AJ457-AK457</f>
        <v>500.58081170333401</v>
      </c>
      <c r="AI457" s="18">
        <f>AH457*aero_capex_adj</f>
        <v>600.69697404400074</v>
      </c>
      <c r="AJ457" s="19">
        <v>52.278306530755003</v>
      </c>
      <c r="AK457" s="19">
        <v>48.33689355281399</v>
      </c>
      <c r="AL457" s="18">
        <f>AK457*fuel_adj</f>
        <v>48.33689355281399</v>
      </c>
      <c r="AM457" s="18">
        <f>AI457+AJ457+AL457</f>
        <v>701.31217412756973</v>
      </c>
      <c r="AN457" s="18">
        <f>IF(F457=0, 0, IF(F457=3, Z457, (Z457*F457*384+AG457*G457*32)/(F457*384+G457*32)))</f>
        <v>232.82807679603255</v>
      </c>
      <c r="AO457" s="18">
        <f>IF(F457=0, 0, IF(F457=3, AF457, (AF457*F457*384+AM457*G457*32)/(F457*384+G457*32)))</f>
        <v>267.92847141661537</v>
      </c>
      <c r="AP457" s="19">
        <v>184.22954926673</v>
      </c>
      <c r="AQ457" s="19">
        <f>AP457-AS457</f>
        <v>150.99705435236501</v>
      </c>
      <c r="AR457" s="18">
        <f>AQ457*bess_capex_adj</f>
        <v>150.99705435236501</v>
      </c>
      <c r="AS457" s="19">
        <v>33.232494914364992</v>
      </c>
      <c r="AT457" s="18">
        <f>AR457+AS457</f>
        <v>184.22954926673</v>
      </c>
      <c r="AU457" s="19">
        <v>6219.3227826611901</v>
      </c>
      <c r="AV457" s="19"/>
      <c r="AW457" s="19">
        <v>989.33600456606302</v>
      </c>
      <c r="AX457" s="18">
        <f>AW457*solar_capex_adj</f>
        <v>1319.1146727547507</v>
      </c>
      <c r="AY457" s="19">
        <v>1204.36598339121</v>
      </c>
      <c r="AZ457" s="18">
        <f>AY457*wind_capex_adj</f>
        <v>2007.27663898535</v>
      </c>
      <c r="BA457" s="19">
        <v>1549.58431379996</v>
      </c>
      <c r="BB457" s="18">
        <f>BA457*hdgt_capex_adj</f>
        <v>1936.98039224995</v>
      </c>
      <c r="BC457" s="19">
        <v>569.74058781333099</v>
      </c>
      <c r="BD457" s="18">
        <f>BC457*aero_capex_adj</f>
        <v>683.68870537599719</v>
      </c>
      <c r="BE457" s="19">
        <v>1906.2958930906</v>
      </c>
      <c r="BF457" s="18">
        <f>BE457*bess_capex_adj</f>
        <v>1906.2958930906</v>
      </c>
      <c r="BG457" s="8">
        <v>1229875263.4196701</v>
      </c>
      <c r="BH457" s="8">
        <v>4403525449.1711998</v>
      </c>
      <c r="BI457" s="8">
        <v>931469983.49953103</v>
      </c>
      <c r="BJ457" s="8">
        <v>2195129303.9095898</v>
      </c>
      <c r="BK457" s="8">
        <f>SUM(BG457:BJ457)/1000000</f>
        <v>8759.9999999999909</v>
      </c>
      <c r="BL457" s="8">
        <v>0.74048914332522597</v>
      </c>
      <c r="BM457" s="10">
        <f>0.815*BJ457/(BK457*1000)</f>
        <v>204.22721263542437</v>
      </c>
      <c r="BN457" s="25">
        <v>1112.51692274728</v>
      </c>
      <c r="BO457" s="8">
        <v>264</v>
      </c>
      <c r="BP457" s="8">
        <v>6080</v>
      </c>
      <c r="BQ457" s="25">
        <v>9223.8464000000004</v>
      </c>
      <c r="BR457" s="8">
        <v>1520</v>
      </c>
      <c r="BS457" s="8">
        <v>380</v>
      </c>
      <c r="BT457" s="8">
        <v>0.28904579650321499</v>
      </c>
    </row>
    <row r="458" spans="1:72" s="1" customFormat="1" x14ac:dyDescent="0.25">
      <c r="A458" s="1">
        <v>408</v>
      </c>
      <c r="B458" s="24">
        <v>1030.10826180304</v>
      </c>
      <c r="C458" s="24">
        <v>1003.19999999999</v>
      </c>
      <c r="D458" s="1">
        <v>1000</v>
      </c>
      <c r="E458" s="1">
        <v>4000</v>
      </c>
      <c r="F458" s="1">
        <v>3</v>
      </c>
      <c r="G458" s="1">
        <v>4</v>
      </c>
      <c r="H458" s="2">
        <f>SUM(BG458:BI458)/(BK458*1000000)</f>
        <v>0.77881939021973956</v>
      </c>
      <c r="I458" s="3">
        <v>100</v>
      </c>
      <c r="J458" s="18">
        <v>78.534265098204003</v>
      </c>
      <c r="K458" s="18">
        <f>(P458*BG458+U458*BH458+AP458*BI458+AN458*BJ458)/(BK458*(1000000))</f>
        <v>75.568375027420558</v>
      </c>
      <c r="L458" s="18">
        <f>(T458*BG458+Y458*BH458+AT458*BI458+AO458*BJ458)/(BK458*(1000000))</f>
        <v>93.478063773033355</v>
      </c>
      <c r="M458" s="18">
        <f>L458/K458</f>
        <v>1.2369997864730335</v>
      </c>
      <c r="N458" s="18">
        <f>J458*M458</f>
        <v>97.146869157294958</v>
      </c>
      <c r="O458" s="3">
        <v>100</v>
      </c>
      <c r="P458" s="18">
        <v>79.426390659091396</v>
      </c>
      <c r="Q458" s="18">
        <f>P458-S458</f>
        <v>73.479542736085506</v>
      </c>
      <c r="R458" s="18">
        <f>Q458*solar_capex_adj</f>
        <v>97.972723648113998</v>
      </c>
      <c r="S458" s="18">
        <v>5.9468479230058904</v>
      </c>
      <c r="T458" s="18">
        <f>R458+S458</f>
        <v>103.91957157111989</v>
      </c>
      <c r="U458" s="18">
        <v>28.010588883137402</v>
      </c>
      <c r="V458" s="18">
        <f>U458-X458</f>
        <v>23.213805406010302</v>
      </c>
      <c r="W458" s="18">
        <f>V458*wind_capex_adj</f>
        <v>38.689675676683841</v>
      </c>
      <c r="X458" s="18">
        <v>4.7967834771271001</v>
      </c>
      <c r="Y458" s="18">
        <f>W458+X458</f>
        <v>43.486459153810941</v>
      </c>
      <c r="Z458" s="18">
        <v>173.348706930482</v>
      </c>
      <c r="AA458" s="18">
        <f>Z458-AC458-AD458</f>
        <v>109.13686717210101</v>
      </c>
      <c r="AB458" s="18">
        <f>AA458*hdgt_capex_adj</f>
        <v>136.42108396512626</v>
      </c>
      <c r="AC458" s="18">
        <v>23.616723489529988</v>
      </c>
      <c r="AD458" s="18">
        <v>40.595116268851001</v>
      </c>
      <c r="AE458" s="18">
        <f>AD458*fuel_adj</f>
        <v>40.595116268851001</v>
      </c>
      <c r="AF458" s="18">
        <f>AB458+AC458+AE458</f>
        <v>200.63292372350725</v>
      </c>
      <c r="AG458" s="18">
        <v>385.376783365976</v>
      </c>
      <c r="AH458" s="18">
        <f>AG458-AJ458-AK458</f>
        <v>302.32403053459603</v>
      </c>
      <c r="AI458" s="18">
        <f>AH458*aero_capex_adj</f>
        <v>362.78883664151522</v>
      </c>
      <c r="AJ458" s="18">
        <v>36.451964642412975</v>
      </c>
      <c r="AK458" s="18">
        <v>46.600788188966987</v>
      </c>
      <c r="AL458" s="18">
        <f>AK458*fuel_adj</f>
        <v>46.600788188966987</v>
      </c>
      <c r="AM458" s="18">
        <f>AI458+AJ458+AL458</f>
        <v>445.84158947289518</v>
      </c>
      <c r="AN458" s="18">
        <f>IF(F458=0, 0, IF(F458=3, Z458, (Z458*F458*384+AG458*G458*32)/(F458*384+G458*32)))</f>
        <v>173.348706930482</v>
      </c>
      <c r="AO458" s="18">
        <f>IF(F458=0, 0, IF(F458=3, AF458, (AF458*F458*384+AM458*G458*32)/(F458*384+G458*32)))</f>
        <v>200.63292372350725</v>
      </c>
      <c r="AP458" s="18">
        <v>90.573135595784095</v>
      </c>
      <c r="AQ458" s="18">
        <f>AP458-AS458</f>
        <v>74.186919377451403</v>
      </c>
      <c r="AR458" s="18">
        <f>AQ458*bess_capex_adj</f>
        <v>74.186919377451403</v>
      </c>
      <c r="AS458" s="18">
        <v>16.386216218332692</v>
      </c>
      <c r="AT458" s="18">
        <f>AR458+AS458</f>
        <v>90.573135595784095</v>
      </c>
      <c r="AU458" s="18">
        <v>6042.6738909857604</v>
      </c>
      <c r="AV458" s="18"/>
      <c r="AW458" s="18">
        <v>1236.51510037971</v>
      </c>
      <c r="AX458" s="18">
        <f>AW458*solar_capex_adj</f>
        <v>1648.68680050628</v>
      </c>
      <c r="AY458" s="18">
        <v>1204.21512446631</v>
      </c>
      <c r="AZ458" s="18">
        <f>AY458*wind_capex_adj</f>
        <v>2007.0252074438501</v>
      </c>
      <c r="BA458" s="18">
        <v>2324.0853192224999</v>
      </c>
      <c r="BB458" s="18">
        <f>BA458*hdgt_capex_adj</f>
        <v>2905.106649028125</v>
      </c>
      <c r="BC458" s="18">
        <v>325.52526976429402</v>
      </c>
      <c r="BD458" s="18">
        <f>BC458*aero_capex_adj</f>
        <v>390.63032371715281</v>
      </c>
      <c r="BE458" s="18">
        <v>952.33307715293301</v>
      </c>
      <c r="BF458" s="18">
        <f>BE458*bess_capex_adj</f>
        <v>952.33307715293301</v>
      </c>
      <c r="BG458" s="1">
        <v>1464740946.3211501</v>
      </c>
      <c r="BH458" s="1">
        <v>4403525449.1711998</v>
      </c>
      <c r="BI458" s="1">
        <v>954191462.83256102</v>
      </c>
      <c r="BJ458" s="1">
        <v>1937542141.6750801</v>
      </c>
      <c r="BK458" s="1">
        <f>SUM(BG458:BJ458)/1000000</f>
        <v>8759.9999999999909</v>
      </c>
      <c r="BL458" s="1">
        <v>2.7752834784531699</v>
      </c>
      <c r="BM458" s="3">
        <f>0.815*BJ458/(BK458*1000)</f>
        <v>180.2621969709123</v>
      </c>
      <c r="BN458" s="24">
        <v>1390.6461534341099</v>
      </c>
      <c r="BO458" s="1">
        <v>264</v>
      </c>
      <c r="BP458" s="1">
        <v>3040</v>
      </c>
      <c r="BQ458" s="24">
        <v>4611.9232000000002</v>
      </c>
      <c r="BR458" s="1">
        <v>760</v>
      </c>
      <c r="BS458" s="1">
        <v>190</v>
      </c>
      <c r="BT458" s="1">
        <v>0.58994983338275497</v>
      </c>
    </row>
    <row r="459" spans="1:72" s="1" customFormat="1" x14ac:dyDescent="0.25">
      <c r="A459" s="1">
        <v>413</v>
      </c>
      <c r="B459" s="24">
        <v>1030.10826180304</v>
      </c>
      <c r="C459" s="24">
        <v>1003.19999999999</v>
      </c>
      <c r="D459" s="1">
        <v>1000</v>
      </c>
      <c r="E459" s="1">
        <v>4000</v>
      </c>
      <c r="F459" s="1">
        <v>3</v>
      </c>
      <c r="G459" s="1">
        <v>4</v>
      </c>
      <c r="H459" s="2">
        <f>SUM(BG459:BI459)/(BK459*1000000)</f>
        <v>0.77881939021973956</v>
      </c>
      <c r="I459" s="3">
        <v>100</v>
      </c>
      <c r="J459" s="18">
        <v>78.534265098204003</v>
      </c>
      <c r="K459" s="18">
        <f>(P459*BG459+U459*BH459+AP459*BI459+AN459*BJ459)/(BK459*(1000000))</f>
        <v>75.568375027420558</v>
      </c>
      <c r="L459" s="18">
        <f>(T459*BG459+Y459*BH459+AT459*BI459+AO459*BJ459)/(BK459*(1000000))</f>
        <v>93.478063773033355</v>
      </c>
      <c r="M459" s="18">
        <f>L459/K459</f>
        <v>1.2369997864730335</v>
      </c>
      <c r="N459" s="18">
        <f>J459*M459</f>
        <v>97.146869157294958</v>
      </c>
      <c r="O459" s="3">
        <v>100</v>
      </c>
      <c r="P459" s="18">
        <v>79.426390659091396</v>
      </c>
      <c r="Q459" s="18">
        <f>P459-S459</f>
        <v>73.479542736085506</v>
      </c>
      <c r="R459" s="18">
        <f>Q459*solar_capex_adj</f>
        <v>97.972723648113998</v>
      </c>
      <c r="S459" s="18">
        <v>5.9468479230058904</v>
      </c>
      <c r="T459" s="18">
        <f>R459+S459</f>
        <v>103.91957157111989</v>
      </c>
      <c r="U459" s="18">
        <v>28.010588883137402</v>
      </c>
      <c r="V459" s="18">
        <f>U459-X459</f>
        <v>23.213805406010302</v>
      </c>
      <c r="W459" s="18">
        <f>V459*wind_capex_adj</f>
        <v>38.689675676683841</v>
      </c>
      <c r="X459" s="18">
        <v>4.7967834771271001</v>
      </c>
      <c r="Y459" s="18">
        <f>W459+X459</f>
        <v>43.486459153810941</v>
      </c>
      <c r="Z459" s="18">
        <v>173.348706930482</v>
      </c>
      <c r="AA459" s="18">
        <f>Z459-AC459-AD459</f>
        <v>109.13686717210101</v>
      </c>
      <c r="AB459" s="18">
        <f>AA459*hdgt_capex_adj</f>
        <v>136.42108396512626</v>
      </c>
      <c r="AC459" s="18">
        <v>23.616723489529988</v>
      </c>
      <c r="AD459" s="18">
        <v>40.595116268851001</v>
      </c>
      <c r="AE459" s="18">
        <f>AD459*fuel_adj</f>
        <v>40.595116268851001</v>
      </c>
      <c r="AF459" s="18">
        <f>AB459+AC459+AE459</f>
        <v>200.63292372350725</v>
      </c>
      <c r="AG459" s="18">
        <v>385.376783365976</v>
      </c>
      <c r="AH459" s="18">
        <f>AG459-AJ459-AK459</f>
        <v>302.32403053459603</v>
      </c>
      <c r="AI459" s="18">
        <f>AH459*aero_capex_adj</f>
        <v>362.78883664151522</v>
      </c>
      <c r="AJ459" s="18">
        <v>36.451964642412975</v>
      </c>
      <c r="AK459" s="18">
        <v>46.600788188966987</v>
      </c>
      <c r="AL459" s="18">
        <f>AK459*fuel_adj</f>
        <v>46.600788188966987</v>
      </c>
      <c r="AM459" s="18">
        <f>AI459+AJ459+AL459</f>
        <v>445.84158947289518</v>
      </c>
      <c r="AN459" s="18">
        <f>IF(F459=0, 0, IF(F459=3, Z459, (Z459*F459*384+AG459*G459*32)/(F459*384+G459*32)))</f>
        <v>173.348706930482</v>
      </c>
      <c r="AO459" s="18">
        <f>IF(F459=0, 0, IF(F459=3, AF459, (AF459*F459*384+AM459*G459*32)/(F459*384+G459*32)))</f>
        <v>200.63292372350725</v>
      </c>
      <c r="AP459" s="18">
        <v>90.573135595784095</v>
      </c>
      <c r="AQ459" s="18">
        <f>AP459-AS459</f>
        <v>74.186919377451403</v>
      </c>
      <c r="AR459" s="18">
        <f>AQ459*bess_capex_adj</f>
        <v>74.186919377451403</v>
      </c>
      <c r="AS459" s="18">
        <v>16.386216218332692</v>
      </c>
      <c r="AT459" s="18">
        <f>AR459+AS459</f>
        <v>90.573135595784095</v>
      </c>
      <c r="AU459" s="18">
        <v>6042.6738909857604</v>
      </c>
      <c r="AV459" s="18"/>
      <c r="AW459" s="18">
        <v>1236.51510037971</v>
      </c>
      <c r="AX459" s="18">
        <f>AW459*solar_capex_adj</f>
        <v>1648.68680050628</v>
      </c>
      <c r="AY459" s="18">
        <v>1204.21512446631</v>
      </c>
      <c r="AZ459" s="18">
        <f>AY459*wind_capex_adj</f>
        <v>2007.0252074438501</v>
      </c>
      <c r="BA459" s="18">
        <v>2324.0853192224999</v>
      </c>
      <c r="BB459" s="18">
        <f>BA459*hdgt_capex_adj</f>
        <v>2905.106649028125</v>
      </c>
      <c r="BC459" s="18">
        <v>325.52526976429402</v>
      </c>
      <c r="BD459" s="18">
        <f>BC459*aero_capex_adj</f>
        <v>390.63032371715281</v>
      </c>
      <c r="BE459" s="18">
        <v>952.33307715293301</v>
      </c>
      <c r="BF459" s="18">
        <f>BE459*bess_capex_adj</f>
        <v>952.33307715293301</v>
      </c>
      <c r="BG459" s="1">
        <v>1464740946.3211501</v>
      </c>
      <c r="BH459" s="1">
        <v>4403525449.1711998</v>
      </c>
      <c r="BI459" s="1">
        <v>954191462.83256102</v>
      </c>
      <c r="BJ459" s="1">
        <v>1937542141.6750801</v>
      </c>
      <c r="BK459" s="1">
        <f>SUM(BG459:BJ459)/1000000</f>
        <v>8759.9999999999909</v>
      </c>
      <c r="BL459" s="1">
        <v>2.7752834784531699</v>
      </c>
      <c r="BM459" s="3">
        <f>0.815*BJ459/(BK459*1000)</f>
        <v>180.2621969709123</v>
      </c>
      <c r="BN459" s="24">
        <v>1390.6461534341099</v>
      </c>
      <c r="BO459" s="1">
        <v>264</v>
      </c>
      <c r="BP459" s="1">
        <v>3040</v>
      </c>
      <c r="BQ459" s="24">
        <v>4611.9232000000002</v>
      </c>
      <c r="BR459" s="1">
        <v>760</v>
      </c>
      <c r="BS459" s="1">
        <v>190</v>
      </c>
      <c r="BT459" s="1">
        <v>0.58994983338275497</v>
      </c>
    </row>
    <row r="460" spans="1:72" s="1" customFormat="1" hidden="1" x14ac:dyDescent="0.25">
      <c r="A460" s="1">
        <v>1153</v>
      </c>
      <c r="B460" s="22">
        <v>412.043304721217</v>
      </c>
      <c r="C460" s="22">
        <v>801.8</v>
      </c>
      <c r="D460" s="11">
        <v>3000</v>
      </c>
      <c r="E460" s="11">
        <v>12000</v>
      </c>
      <c r="F460" s="11">
        <v>0</v>
      </c>
      <c r="G460" s="11">
        <v>0</v>
      </c>
      <c r="H460" s="12">
        <f>SUM(BG460:BI460)/(BK460*1000000)</f>
        <v>1</v>
      </c>
      <c r="I460" s="13">
        <v>4.7374429223744201</v>
      </c>
      <c r="J460" s="20">
        <v>84.2758059863217</v>
      </c>
      <c r="K460" s="18">
        <f>(P460*BG460+U460*BH460+AP460*BI460+AN460*BJ460)/(BK460*(1000000))</f>
        <v>99.982716139764946</v>
      </c>
      <c r="L460" s="18">
        <f>(T460*BG460+Y460*BH460+AT460*BI460+AO460*BJ460)/(BK460*(1000000))</f>
        <v>115.28421583908896</v>
      </c>
      <c r="M460" s="18">
        <f>L460/K460</f>
        <v>1.1530414484632943</v>
      </c>
      <c r="N460" s="18">
        <f>J460*M460</f>
        <v>97.173497404879939</v>
      </c>
      <c r="O460" s="13">
        <v>51.751060297398702</v>
      </c>
      <c r="P460" s="20">
        <v>46.957345949530797</v>
      </c>
      <c r="Q460" s="20">
        <f>P460-S460</f>
        <v>43.459241740215603</v>
      </c>
      <c r="R460" s="18">
        <f>Q460*solar_capex_adj</f>
        <v>57.945655653620804</v>
      </c>
      <c r="S460" s="20">
        <v>3.4981042093151942</v>
      </c>
      <c r="T460" s="18">
        <f>R460+S460</f>
        <v>61.443759862935998</v>
      </c>
      <c r="U460" s="20">
        <v>28.2460297925643</v>
      </c>
      <c r="V460" s="20">
        <f>U460-X460</f>
        <v>23.430762418040199</v>
      </c>
      <c r="W460" s="18">
        <f>V460*wind_capex_adj</f>
        <v>39.051270696733667</v>
      </c>
      <c r="X460" s="20">
        <v>4.815267374524101</v>
      </c>
      <c r="Y460" s="18">
        <f>W460+X460</f>
        <v>43.866538071257764</v>
      </c>
      <c r="Z460" s="20">
        <v>0</v>
      </c>
      <c r="AA460" s="20">
        <f>Z460-AC460-AD460</f>
        <v>0</v>
      </c>
      <c r="AB460" s="18">
        <f>AA460*hdgt_capex_adj</f>
        <v>0</v>
      </c>
      <c r="AC460" s="20">
        <v>0</v>
      </c>
      <c r="AD460" s="20">
        <v>0</v>
      </c>
      <c r="AE460" s="18">
        <f>AD460*fuel_adj</f>
        <v>0</v>
      </c>
      <c r="AF460" s="18">
        <f>AB460+AC460+AE460</f>
        <v>0</v>
      </c>
      <c r="AG460" s="20">
        <v>0</v>
      </c>
      <c r="AH460" s="20">
        <f>AG460-AJ460-AK460</f>
        <v>0</v>
      </c>
      <c r="AI460" s="18">
        <f>AH460*aero_capex_adj</f>
        <v>0</v>
      </c>
      <c r="AJ460" s="20">
        <v>0</v>
      </c>
      <c r="AK460" s="20">
        <v>0</v>
      </c>
      <c r="AL460" s="18">
        <f>AK460*fuel_adj</f>
        <v>0</v>
      </c>
      <c r="AM460" s="18">
        <f>AI460+AJ460+AL460</f>
        <v>0</v>
      </c>
      <c r="AN460" s="18">
        <f>IF(F460=0, 0, IF(F460=3, Z460, (Z460*F460*384+AG460*G460*32)/(F460*384+G460*32)))</f>
        <v>0</v>
      </c>
      <c r="AO460" s="18">
        <f>IF(F460=0, 0, IF(F460=3, AF460, (AF460*F460*384+AM460*G460*32)/(F460*384+G460*32)))</f>
        <v>0</v>
      </c>
      <c r="AP460" s="20">
        <v>15820.8462663953</v>
      </c>
      <c r="AQ460" s="20">
        <f>AP460-AS460</f>
        <v>12735.608446456499</v>
      </c>
      <c r="AR460" s="18">
        <f>AQ460*bess_capex_adj</f>
        <v>12735.608446456499</v>
      </c>
      <c r="AS460" s="20">
        <v>3085.2378199388004</v>
      </c>
      <c r="AT460" s="18">
        <f>AR460+AS460</f>
        <v>15820.8462663953</v>
      </c>
      <c r="AU460" s="20">
        <v>4342.8479045857503</v>
      </c>
      <c r="AV460" s="20"/>
      <c r="AW460" s="20">
        <v>497.31230463892302</v>
      </c>
      <c r="AX460" s="18">
        <f>AW460*solar_capex_adj</f>
        <v>663.08307285189733</v>
      </c>
      <c r="AY460" s="20">
        <v>967.72596785494102</v>
      </c>
      <c r="AZ460" s="18">
        <f>AY460*wind_capex_adj</f>
        <v>1612.8766130915685</v>
      </c>
      <c r="BA460" s="20">
        <v>0</v>
      </c>
      <c r="BB460" s="18">
        <f>BA460*hdgt_capex_adj</f>
        <v>0</v>
      </c>
      <c r="BC460" s="20">
        <v>0</v>
      </c>
      <c r="BD460" s="18">
        <f>BC460*aero_capex_adj</f>
        <v>0</v>
      </c>
      <c r="BE460" s="20">
        <v>2877.8096320918798</v>
      </c>
      <c r="BF460" s="18">
        <f>BE460*bess_capex_adj</f>
        <v>2877.8096320918798</v>
      </c>
      <c r="BG460" s="11">
        <v>1008011489.41108</v>
      </c>
      <c r="BH460" s="11">
        <v>3505983107.5574899</v>
      </c>
      <c r="BI460" s="11">
        <v>19398285.083551299</v>
      </c>
      <c r="BJ460" s="11">
        <v>0</v>
      </c>
      <c r="BK460" s="11">
        <f>SUM(BG460:BJ460)/1000000</f>
        <v>4533.3928820521214</v>
      </c>
      <c r="BL460" s="11">
        <v>3.9432511903710103E-2</v>
      </c>
      <c r="BM460" s="13">
        <f>0.815*BJ460/(BK460*1000)</f>
        <v>0</v>
      </c>
      <c r="BN460" s="22">
        <v>556.25846137364397</v>
      </c>
      <c r="BO460" s="11">
        <v>211</v>
      </c>
      <c r="BP460" s="11">
        <v>9120</v>
      </c>
      <c r="BQ460" s="22">
        <v>13835.7696</v>
      </c>
      <c r="BR460" s="11">
        <v>2280</v>
      </c>
      <c r="BS460" s="11">
        <v>570</v>
      </c>
      <c r="BT460" s="11">
        <v>3.9847235907275597E-3</v>
      </c>
    </row>
    <row r="461" spans="1:72" s="1" customFormat="1" hidden="1" x14ac:dyDescent="0.25">
      <c r="A461" s="1">
        <v>1172</v>
      </c>
      <c r="B461" s="22">
        <v>1030.10826180304</v>
      </c>
      <c r="C461" s="22">
        <v>600.4</v>
      </c>
      <c r="D461" s="11">
        <v>3000</v>
      </c>
      <c r="E461" s="11">
        <v>12000</v>
      </c>
      <c r="F461" s="11">
        <v>0</v>
      </c>
      <c r="G461" s="11">
        <v>0</v>
      </c>
      <c r="H461" s="12">
        <f>SUM(BG461:BI461)/(BK461*1000000)</f>
        <v>1</v>
      </c>
      <c r="I461" s="13">
        <v>24.440639269406301</v>
      </c>
      <c r="J461" s="20">
        <v>83.547880634029198</v>
      </c>
      <c r="K461" s="18">
        <f>(P461*BG461+U461*BH461+AP461*BI461+AN461*BJ461)/(BK461*(1000000))</f>
        <v>90.89651810543684</v>
      </c>
      <c r="L461" s="18">
        <f>(T461*BG461+Y461*BH461+AT461*BI461+AO461*BJ461)/(BK461*(1000000))</f>
        <v>105.76809691869691</v>
      </c>
      <c r="M461" s="18">
        <f>L461/K461</f>
        <v>1.1636099943455431</v>
      </c>
      <c r="N461" s="18">
        <f>J461*M461</f>
        <v>97.217148912144822</v>
      </c>
      <c r="O461" s="13">
        <v>59.019222360977103</v>
      </c>
      <c r="P461" s="20">
        <v>52.376138239943103</v>
      </c>
      <c r="Q461" s="20">
        <f>P461-S461</f>
        <v>48.468078050961303</v>
      </c>
      <c r="R461" s="18">
        <f>Q461*solar_capex_adj</f>
        <v>64.624104067948394</v>
      </c>
      <c r="S461" s="20">
        <v>3.9080601889817999</v>
      </c>
      <c r="T461" s="18">
        <f>R461+S461</f>
        <v>68.532164256930201</v>
      </c>
      <c r="U461" s="20">
        <v>28.116462074983001</v>
      </c>
      <c r="V461" s="20">
        <f>U461-X461</f>
        <v>23.316368133668501</v>
      </c>
      <c r="W461" s="18">
        <f>V461*wind_capex_adj</f>
        <v>38.860613556114167</v>
      </c>
      <c r="X461" s="20">
        <v>4.8000939413145005</v>
      </c>
      <c r="Y461" s="18">
        <f>W461+X461</f>
        <v>43.660707497428668</v>
      </c>
      <c r="Z461" s="20">
        <v>0</v>
      </c>
      <c r="AA461" s="20">
        <f>Z461-AC461-AD461</f>
        <v>0</v>
      </c>
      <c r="AB461" s="18">
        <f>AA461*hdgt_capex_adj</f>
        <v>0</v>
      </c>
      <c r="AC461" s="20">
        <v>0</v>
      </c>
      <c r="AD461" s="20">
        <v>0</v>
      </c>
      <c r="AE461" s="18">
        <f>AD461*fuel_adj</f>
        <v>0</v>
      </c>
      <c r="AF461" s="18">
        <f>AB461+AC461+AE461</f>
        <v>0</v>
      </c>
      <c r="AG461" s="20">
        <v>0</v>
      </c>
      <c r="AH461" s="20">
        <f>AG461-AJ461-AK461</f>
        <v>0</v>
      </c>
      <c r="AI461" s="18">
        <f>AH461*aero_capex_adj</f>
        <v>0</v>
      </c>
      <c r="AJ461" s="20">
        <v>0</v>
      </c>
      <c r="AK461" s="20">
        <v>0</v>
      </c>
      <c r="AL461" s="18">
        <f>AK461*fuel_adj</f>
        <v>0</v>
      </c>
      <c r="AM461" s="18">
        <f>AI461+AJ461+AL461</f>
        <v>0</v>
      </c>
      <c r="AN461" s="18">
        <f>IF(F461=0, 0, IF(F461=3, Z461, (Z461*F461*384+AG461*G461*32)/(F461*384+G461*32)))</f>
        <v>0</v>
      </c>
      <c r="AO461" s="18">
        <f>IF(F461=0, 0, IF(F461=3, AF461, (AF461*F461*384+AM461*G461*32)/(F461*384+G461*32)))</f>
        <v>0</v>
      </c>
      <c r="AP461" s="20">
        <v>897.36440346542599</v>
      </c>
      <c r="AQ461" s="20">
        <f>AP461-AS461</f>
        <v>723.66913490973604</v>
      </c>
      <c r="AR461" s="18">
        <f>AQ461*bess_capex_adj</f>
        <v>723.66913490973604</v>
      </c>
      <c r="AS461" s="20">
        <v>173.69526855568995</v>
      </c>
      <c r="AT461" s="18">
        <f>AR461+AS461</f>
        <v>897.36440346542599</v>
      </c>
      <c r="AU461" s="20">
        <v>4837.3232175904704</v>
      </c>
      <c r="AV461" s="20"/>
      <c r="AW461" s="20">
        <v>1241.12169352915</v>
      </c>
      <c r="AX461" s="18">
        <f>AW461*solar_capex_adj</f>
        <v>1654.8289247055332</v>
      </c>
      <c r="AY461" s="20">
        <v>723.38946538551204</v>
      </c>
      <c r="AZ461" s="18">
        <f>AY461*wind_capex_adj</f>
        <v>1205.6491089758536</v>
      </c>
      <c r="BA461" s="20">
        <v>0</v>
      </c>
      <c r="BB461" s="18">
        <f>BA461*hdgt_capex_adj</f>
        <v>0</v>
      </c>
      <c r="BC461" s="20">
        <v>0</v>
      </c>
      <c r="BD461" s="18">
        <f>BC461*aero_capex_adj</f>
        <v>0</v>
      </c>
      <c r="BE461" s="20">
        <v>2872.81205867581</v>
      </c>
      <c r="BF461" s="18">
        <f>BE461*bess_capex_adj</f>
        <v>2872.81205867581</v>
      </c>
      <c r="BG461" s="11">
        <v>2225030059.2933798</v>
      </c>
      <c r="BH461" s="11">
        <v>2633750641.2129898</v>
      </c>
      <c r="BI461" s="11">
        <v>311303178.31521899</v>
      </c>
      <c r="BJ461" s="11">
        <v>0</v>
      </c>
      <c r="BK461" s="11">
        <f>SUM(BG461:BJ461)/1000000</f>
        <v>5170.0838788215888</v>
      </c>
      <c r="BL461" s="11">
        <v>5.5773721368553901E-2</v>
      </c>
      <c r="BM461" s="13">
        <f>0.815*BJ461/(BK461*1000)</f>
        <v>0</v>
      </c>
      <c r="BN461" s="22">
        <v>1390.6461534341099</v>
      </c>
      <c r="BO461" s="11">
        <v>158</v>
      </c>
      <c r="BP461" s="11">
        <v>9120</v>
      </c>
      <c r="BQ461" s="22">
        <v>13835.7696</v>
      </c>
      <c r="BR461" s="11">
        <v>2280</v>
      </c>
      <c r="BS461" s="11">
        <v>570</v>
      </c>
      <c r="BT461" s="11">
        <v>6.39467413309108E-2</v>
      </c>
    </row>
    <row r="462" spans="1:72" s="1" customFormat="1" x14ac:dyDescent="0.25">
      <c r="A462" s="1">
        <v>345</v>
      </c>
      <c r="B462" s="24">
        <v>1648.17321888487</v>
      </c>
      <c r="C462" s="24">
        <v>801.8</v>
      </c>
      <c r="D462" s="1">
        <v>1000</v>
      </c>
      <c r="E462" s="1">
        <v>4000</v>
      </c>
      <c r="F462" s="1">
        <v>2</v>
      </c>
      <c r="G462" s="1">
        <v>11</v>
      </c>
      <c r="H462" s="2">
        <f>SUM(BG462:BI462)/(BK462*1000000)</f>
        <v>0.7877934752519723</v>
      </c>
      <c r="I462" s="3">
        <v>100</v>
      </c>
      <c r="J462" s="18">
        <v>79.892058863254505</v>
      </c>
      <c r="K462" s="18">
        <f>(P462*BG462+U462*BH462+AP462*BI462+AN462*BJ462)/(BK462*(1000000))</f>
        <v>107.57063269740598</v>
      </c>
      <c r="L462" s="18">
        <f>(T462*BG462+Y462*BH462+AT462*BI462+AO462*BJ462)/(BK462*(1000000))</f>
        <v>130.90600163781119</v>
      </c>
      <c r="M462" s="18">
        <f>L462/K462</f>
        <v>1.2169306655102339</v>
      </c>
      <c r="N462" s="18">
        <f>J462*M462</f>
        <v>97.223096361443083</v>
      </c>
      <c r="O462" s="3">
        <v>100</v>
      </c>
      <c r="P462" s="18">
        <v>90.537454804836102</v>
      </c>
      <c r="Q462" s="18">
        <f>P462-S462</f>
        <v>83.756062843096103</v>
      </c>
      <c r="R462" s="18">
        <f>Q462*solar_capex_adj</f>
        <v>111.67475045746147</v>
      </c>
      <c r="S462" s="18">
        <v>6.7813919617399989</v>
      </c>
      <c r="T462" s="18">
        <f>R462+S462</f>
        <v>118.45614241920147</v>
      </c>
      <c r="U462" s="18">
        <v>28.000851719087901</v>
      </c>
      <c r="V462" s="18">
        <f>U462-X462</f>
        <v>23.204068241960801</v>
      </c>
      <c r="W462" s="18">
        <f>V462*wind_capex_adj</f>
        <v>38.673447069934667</v>
      </c>
      <c r="X462" s="18">
        <v>4.7967834771271001</v>
      </c>
      <c r="Y462" s="18">
        <f>W462+X462</f>
        <v>43.470230547061767</v>
      </c>
      <c r="Z462" s="18">
        <v>133.93170869732501</v>
      </c>
      <c r="AA462" s="18">
        <f>Z462-AC462-AD462</f>
        <v>76.441977565107194</v>
      </c>
      <c r="AB462" s="18">
        <f>AA462*hdgt_capex_adj</f>
        <v>95.552471956383997</v>
      </c>
      <c r="AC462" s="18">
        <v>19.562717855066012</v>
      </c>
      <c r="AD462" s="18">
        <v>37.927013277151801</v>
      </c>
      <c r="AE462" s="18">
        <f>AD462*fuel_adj</f>
        <v>37.927013277151801</v>
      </c>
      <c r="AF462" s="18">
        <f>AB462+AC462+AE462</f>
        <v>153.04220308860181</v>
      </c>
      <c r="AG462" s="18">
        <v>686.753077377463</v>
      </c>
      <c r="AH462" s="18">
        <f>AG462-AJ462-AK462</f>
        <v>585.94315111806998</v>
      </c>
      <c r="AI462" s="18">
        <f>AH462*aero_capex_adj</f>
        <v>703.1317813416839</v>
      </c>
      <c r="AJ462" s="18">
        <v>57.708822742877032</v>
      </c>
      <c r="AK462" s="18">
        <v>43.101103516515991</v>
      </c>
      <c r="AL462" s="18">
        <f>AK462*fuel_adj</f>
        <v>43.101103516515991</v>
      </c>
      <c r="AM462" s="18">
        <f>AI462+AJ462+AL462</f>
        <v>803.94170760107693</v>
      </c>
      <c r="AN462" s="18">
        <f>IF(F462=0, 0, IF(F462=3, Z462, (Z462*F462*384+AG462*G462*32)/(F462*384+G462*32)))</f>
        <v>307.67556742536834</v>
      </c>
      <c r="AO462" s="18">
        <f>IF(F462=0, 0, IF(F462=3, AF462, (AF462*F462*384+AM462*G462*32)/(F462*384+G462*32)))</f>
        <v>357.61061879252253</v>
      </c>
      <c r="AP462" s="18">
        <v>64.809946688887706</v>
      </c>
      <c r="AQ462" s="18">
        <f>AP462-AS462</f>
        <v>53.007940731512399</v>
      </c>
      <c r="AR462" s="18">
        <f>AQ462*bess_capex_adj</f>
        <v>53.007940731512399</v>
      </c>
      <c r="AS462" s="18">
        <v>11.802005957375307</v>
      </c>
      <c r="AT462" s="18">
        <f>AR462+AS462</f>
        <v>64.809946688887706</v>
      </c>
      <c r="AU462" s="18">
        <v>6335.1433304548</v>
      </c>
      <c r="AV462" s="18"/>
      <c r="AW462" s="18">
        <v>1977.59429922659</v>
      </c>
      <c r="AX462" s="18">
        <f>AW462*solar_capex_adj</f>
        <v>2636.7923989687865</v>
      </c>
      <c r="AY462" s="18">
        <v>962.05610608859502</v>
      </c>
      <c r="AZ462" s="18">
        <f>AY462*wind_capex_adj</f>
        <v>1603.4268434809917</v>
      </c>
      <c r="BA462" s="18">
        <v>1548.7403121884099</v>
      </c>
      <c r="BB462" s="18">
        <f>BA462*hdgt_capex_adj</f>
        <v>1935.9253902355124</v>
      </c>
      <c r="BC462" s="18">
        <v>894.818997378978</v>
      </c>
      <c r="BD462" s="18">
        <f>BC462*aero_capex_adj</f>
        <v>1073.7827968547736</v>
      </c>
      <c r="BE462" s="18">
        <v>951.93361557221499</v>
      </c>
      <c r="BF462" s="18">
        <f>BE462*bess_capex_adj</f>
        <v>951.93361557221499</v>
      </c>
      <c r="BG462" s="1">
        <v>2046939777.5827799</v>
      </c>
      <c r="BH462" s="1">
        <v>3519484355.2087998</v>
      </c>
      <c r="BI462" s="1">
        <v>1334646710.4156899</v>
      </c>
      <c r="BJ462" s="1">
        <v>1858929156.7927201</v>
      </c>
      <c r="BK462" s="1">
        <f>SUM(BG462:BJ462)/1000000</f>
        <v>8759.9999999999909</v>
      </c>
      <c r="BL462" s="1">
        <v>7.0350078116345003</v>
      </c>
      <c r="BM462" s="3">
        <f>0.815*BJ462/(BK462*1000)</f>
        <v>172.94831766964251</v>
      </c>
      <c r="BN462" s="24">
        <v>2225.03384549457</v>
      </c>
      <c r="BO462" s="1">
        <v>211</v>
      </c>
      <c r="BP462" s="1">
        <v>3040</v>
      </c>
      <c r="BQ462" s="24">
        <v>4611.9232000000002</v>
      </c>
      <c r="BR462" s="1">
        <v>760</v>
      </c>
      <c r="BS462" s="1">
        <v>190</v>
      </c>
      <c r="BT462" s="1">
        <v>0.82368674021520905</v>
      </c>
    </row>
    <row r="463" spans="1:72" s="1" customFormat="1" x14ac:dyDescent="0.25">
      <c r="A463" s="1">
        <v>816</v>
      </c>
      <c r="B463" s="25">
        <v>206.02165236060799</v>
      </c>
      <c r="C463" s="25">
        <v>1003.19999999999</v>
      </c>
      <c r="D463" s="8">
        <v>2000</v>
      </c>
      <c r="E463" s="8">
        <v>8000</v>
      </c>
      <c r="F463" s="8">
        <v>2</v>
      </c>
      <c r="G463" s="8">
        <v>9</v>
      </c>
      <c r="H463" s="9">
        <f>SUM(BG463:BI463)/(BK463*1000000)</f>
        <v>0.62926420024274632</v>
      </c>
      <c r="I463" s="10">
        <v>100</v>
      </c>
      <c r="J463" s="19">
        <v>82.929975568707903</v>
      </c>
      <c r="K463" s="18">
        <f>(P463*BG463+U463*BH463+AP463*BI463+AN463*BJ463)/(BK463*(1000000))</f>
        <v>120.89702724739837</v>
      </c>
      <c r="L463" s="18">
        <f>(T463*BG463+Y463*BH463+AT463*BI463+AO463*BJ463)/(BK463*(1000000))</f>
        <v>141.74063337078246</v>
      </c>
      <c r="M463" s="18">
        <f>L463/K463</f>
        <v>1.1724079292762977</v>
      </c>
      <c r="N463" s="18">
        <f>J463*M463</f>
        <v>97.227760931442788</v>
      </c>
      <c r="O463" s="10">
        <v>100</v>
      </c>
      <c r="P463" s="19">
        <v>65.654221976522194</v>
      </c>
      <c r="Q463" s="19">
        <f>P463-S463</f>
        <v>60.743601222059198</v>
      </c>
      <c r="R463" s="18">
        <f>Q463*solar_capex_adj</f>
        <v>80.991468296078921</v>
      </c>
      <c r="S463" s="19">
        <v>4.9106207544629967</v>
      </c>
      <c r="T463" s="18">
        <f>R463+S463</f>
        <v>85.902089050541917</v>
      </c>
      <c r="U463" s="19">
        <v>28.0365022263009</v>
      </c>
      <c r="V463" s="19">
        <f>U463-X463</f>
        <v>23.2397187491738</v>
      </c>
      <c r="W463" s="18">
        <f>V463*wind_capex_adj</f>
        <v>38.732864581956335</v>
      </c>
      <c r="X463" s="19">
        <v>4.7967834771271001</v>
      </c>
      <c r="Y463" s="18">
        <f>W463+X463</f>
        <v>43.529648059083435</v>
      </c>
      <c r="Z463" s="19">
        <v>106.984781173142</v>
      </c>
      <c r="AA463" s="19">
        <f>Z463-AC463-AD463</f>
        <v>44.553518503116997</v>
      </c>
      <c r="AB463" s="18">
        <f>AA463*hdgt_capex_adj</f>
        <v>55.691898128896248</v>
      </c>
      <c r="AC463" s="19">
        <v>18.663159312797703</v>
      </c>
      <c r="AD463" s="19">
        <v>43.768103357227297</v>
      </c>
      <c r="AE463" s="18">
        <f>AD463*fuel_adj</f>
        <v>43.768103357227297</v>
      </c>
      <c r="AF463" s="18">
        <f>AB463+AC463+AE463</f>
        <v>118.12316079892125</v>
      </c>
      <c r="AG463" s="19">
        <v>556.82941150411705</v>
      </c>
      <c r="AH463" s="19">
        <f>AG463-AJ463-AK463</f>
        <v>455.97718379333298</v>
      </c>
      <c r="AI463" s="18">
        <f>AH463*aero_capex_adj</f>
        <v>547.17262055199956</v>
      </c>
      <c r="AJ463" s="19">
        <v>49.77786454099703</v>
      </c>
      <c r="AK463" s="19">
        <v>51.074363169787034</v>
      </c>
      <c r="AL463" s="18">
        <f>AK463*fuel_adj</f>
        <v>51.074363169787034</v>
      </c>
      <c r="AM463" s="18">
        <f>AI463+AJ463+AL463</f>
        <v>648.02484826278362</v>
      </c>
      <c r="AN463" s="18">
        <f>IF(F463=0, 0, IF(F463=3, Z463, (Z463*F463*384+AG463*G463*32)/(F463*384+G463*32)))</f>
        <v>229.66968035431702</v>
      </c>
      <c r="AO463" s="18">
        <f>IF(F463=0, 0, IF(F463=3, AF463, (AF463*F463*384+AM463*G463*32)/(F463*384+G463*32)))</f>
        <v>262.64180283452009</v>
      </c>
      <c r="AP463" s="19">
        <v>221.72630094279</v>
      </c>
      <c r="AQ463" s="19">
        <f>AP463-AS463</f>
        <v>181.41211126555601</v>
      </c>
      <c r="AR463" s="18">
        <f>AQ463*bess_capex_adj</f>
        <v>181.41211126555601</v>
      </c>
      <c r="AS463" s="19">
        <v>40.314189677233998</v>
      </c>
      <c r="AT463" s="18">
        <f>AR463+AS463</f>
        <v>221.72630094279</v>
      </c>
      <c r="AU463" s="19">
        <v>5645.6925286184896</v>
      </c>
      <c r="AV463" s="19"/>
      <c r="AW463" s="19">
        <v>247.57908201031799</v>
      </c>
      <c r="AX463" s="18">
        <f>AW463*solar_capex_adj</f>
        <v>330.10544268042395</v>
      </c>
      <c r="AY463" s="19">
        <v>1205.55937799205</v>
      </c>
      <c r="AZ463" s="18">
        <f>AY463*wind_capex_adj</f>
        <v>2009.2656299867501</v>
      </c>
      <c r="BA463" s="19">
        <v>1551.1197819044501</v>
      </c>
      <c r="BB463" s="18">
        <f>BA463*hdgt_capex_adj</f>
        <v>1938.8997273805626</v>
      </c>
      <c r="BC463" s="19">
        <v>733.249463463795</v>
      </c>
      <c r="BD463" s="18">
        <f>BC463*aero_capex_adj</f>
        <v>879.89935615655395</v>
      </c>
      <c r="BE463" s="19">
        <v>1908.1848232478701</v>
      </c>
      <c r="BF463" s="18">
        <f>BE463*bess_capex_adj</f>
        <v>1908.1848232478701</v>
      </c>
      <c r="BG463" s="8">
        <v>359729692.15390301</v>
      </c>
      <c r="BH463" s="8">
        <v>4403525449.1711998</v>
      </c>
      <c r="BI463" s="8">
        <v>749099252.80135202</v>
      </c>
      <c r="BJ463" s="8">
        <v>3247645605.8735399</v>
      </c>
      <c r="BK463" s="8">
        <f>SUM(BG463:BJ463)/1000000</f>
        <v>8759.9999999999964</v>
      </c>
      <c r="BL463" s="8">
        <v>7.5833284096980097E-4</v>
      </c>
      <c r="BM463" s="10">
        <f>0.815*BJ463/(BK463*1000)</f>
        <v>302.14967680216165</v>
      </c>
      <c r="BN463" s="25">
        <v>278.12923068682198</v>
      </c>
      <c r="BO463" s="8">
        <v>264</v>
      </c>
      <c r="BP463" s="8">
        <v>6080</v>
      </c>
      <c r="BQ463" s="25">
        <v>9223.8464000000004</v>
      </c>
      <c r="BR463" s="8">
        <v>1520</v>
      </c>
      <c r="BS463" s="8">
        <v>380</v>
      </c>
      <c r="BT463" s="8">
        <v>0.232081560586824</v>
      </c>
    </row>
    <row r="464" spans="1:72" s="1" customFormat="1" x14ac:dyDescent="0.25">
      <c r="A464" s="1">
        <v>193</v>
      </c>
      <c r="B464" s="24">
        <v>412.043304721217</v>
      </c>
      <c r="C464" s="24">
        <v>1801.19999999999</v>
      </c>
      <c r="D464" s="1">
        <v>1000</v>
      </c>
      <c r="E464" s="1">
        <v>4000</v>
      </c>
      <c r="F464" s="1">
        <v>1</v>
      </c>
      <c r="G464" s="1">
        <v>23</v>
      </c>
      <c r="H464" s="2">
        <f>SUM(BG464:BI464)/(BK464*1000000)</f>
        <v>0.86095191680900784</v>
      </c>
      <c r="I464" s="3">
        <v>100</v>
      </c>
      <c r="J464" s="18">
        <v>77.415237167377796</v>
      </c>
      <c r="K464" s="18">
        <f>(P464*BG464+U464*BH464+AP464*BI464+AN464*BJ464)/(BK464*(1000000))</f>
        <v>96.481510087376677</v>
      </c>
      <c r="L464" s="18">
        <f>(T464*BG464+Y464*BH464+AT464*BI464+AO464*BJ464)/(BK464*(1000000))</f>
        <v>121.17598001859801</v>
      </c>
      <c r="M464" s="18">
        <f>L464/K464</f>
        <v>1.2559502842446937</v>
      </c>
      <c r="N464" s="18">
        <f>J464*M464</f>
        <v>97.229689125238522</v>
      </c>
      <c r="O464" s="3">
        <v>100</v>
      </c>
      <c r="P464" s="18">
        <v>76.596615685510798</v>
      </c>
      <c r="Q464" s="18">
        <f>P464-S464</f>
        <v>70.860012465578606</v>
      </c>
      <c r="R464" s="18">
        <f>Q464*solar_capex_adj</f>
        <v>94.480016620771465</v>
      </c>
      <c r="S464" s="18">
        <v>5.7366032199321921</v>
      </c>
      <c r="T464" s="18">
        <f>R464+S464</f>
        <v>100.21661984070366</v>
      </c>
      <c r="U464" s="18">
        <v>36.752432158025499</v>
      </c>
      <c r="V464" s="18">
        <f>U464-X464</f>
        <v>30.457017404088301</v>
      </c>
      <c r="W464" s="18">
        <f>V464*wind_capex_adj</f>
        <v>50.761695673480503</v>
      </c>
      <c r="X464" s="18">
        <v>6.2954147539371981</v>
      </c>
      <c r="Y464" s="18">
        <f>W464+X464</f>
        <v>57.057110427417697</v>
      </c>
      <c r="Z464" s="18">
        <v>144.579885379259</v>
      </c>
      <c r="AA464" s="18">
        <f>Z464-AC464-AD464</f>
        <v>79.391654488234011</v>
      </c>
      <c r="AB464" s="18">
        <f>AA464*hdgt_capex_adj</f>
        <v>99.23956811029251</v>
      </c>
      <c r="AC464" s="18">
        <v>21.917959706777992</v>
      </c>
      <c r="AD464" s="18">
        <v>43.270271184246994</v>
      </c>
      <c r="AE464" s="18">
        <f>AD464*fuel_adj</f>
        <v>43.270271184246994</v>
      </c>
      <c r="AF464" s="18">
        <f>AB464+AC464+AE464</f>
        <v>164.42779900131751</v>
      </c>
      <c r="AG464" s="18">
        <v>542.67109710304101</v>
      </c>
      <c r="AH464" s="18">
        <f>AG464-AJ464-AK464</f>
        <v>444.82990200620895</v>
      </c>
      <c r="AI464" s="18">
        <f>AH464*aero_capex_adj</f>
        <v>533.79588240745068</v>
      </c>
      <c r="AJ464" s="18">
        <v>48.843594364116029</v>
      </c>
      <c r="AK464" s="18">
        <v>48.997600732716023</v>
      </c>
      <c r="AL464" s="18">
        <f>AK464*fuel_adj</f>
        <v>48.997600732716023</v>
      </c>
      <c r="AM464" s="18">
        <f>AI464+AJ464+AL464</f>
        <v>631.63707750428273</v>
      </c>
      <c r="AN464" s="18">
        <f>IF(F464=0, 0, IF(F464=3, Z464, (Z464*F464*384+AG464*G464*32)/(F464*384+G464*32)))</f>
        <v>406.18268165488712</v>
      </c>
      <c r="AO464" s="18">
        <f>IF(F464=0, 0, IF(F464=3, AF464, (AF464*F464*384+AM464*G464*32)/(F464*384+G464*32)))</f>
        <v>471.45103916040898</v>
      </c>
      <c r="AP464" s="18">
        <v>90.723170632043505</v>
      </c>
      <c r="AQ464" s="18">
        <f>AP464-AS464</f>
        <v>73.7389163273359</v>
      </c>
      <c r="AR464" s="18">
        <f>AQ464*bess_capex_adj</f>
        <v>73.7389163273359</v>
      </c>
      <c r="AS464" s="18">
        <v>16.984254304707605</v>
      </c>
      <c r="AT464" s="18">
        <f>AR464+AS464</f>
        <v>90.723170632043505</v>
      </c>
      <c r="AU464" s="18">
        <v>6253.5997375090401</v>
      </c>
      <c r="AV464" s="18"/>
      <c r="AW464" s="18">
        <v>494.45436512443098</v>
      </c>
      <c r="AX464" s="18">
        <f>AW464*solar_capex_adj</f>
        <v>659.2724868325746</v>
      </c>
      <c r="AY464" s="18">
        <v>2161.4504889594</v>
      </c>
      <c r="AZ464" s="18">
        <f>AY464*wind_capex_adj</f>
        <v>3602.417481599</v>
      </c>
      <c r="BA464" s="18">
        <v>774.45753975446098</v>
      </c>
      <c r="BB464" s="18">
        <f>BA464*hdgt_capex_adj</f>
        <v>968.0719246930762</v>
      </c>
      <c r="BC464" s="18">
        <v>1871.1963073217901</v>
      </c>
      <c r="BD464" s="18">
        <f>BC464*aero_capex_adj</f>
        <v>2245.435568786148</v>
      </c>
      <c r="BE464" s="18">
        <v>952.04103634894602</v>
      </c>
      <c r="BF464" s="18">
        <f>BE464*bess_capex_adj</f>
        <v>952.04103634894602</v>
      </c>
      <c r="BG464" s="1">
        <v>613996318.614676</v>
      </c>
      <c r="BH464" s="1">
        <v>6024232688.7016296</v>
      </c>
      <c r="BI464" s="1">
        <v>903709783.93059504</v>
      </c>
      <c r="BJ464" s="1">
        <v>1218061208.7530899</v>
      </c>
      <c r="BK464" s="1">
        <f>SUM(BG464:BJ464)/1000000</f>
        <v>8759.9999999999909</v>
      </c>
      <c r="BL464" s="1">
        <v>14.8449880702456</v>
      </c>
      <c r="BM464" s="3">
        <f>0.815*BJ464/(BK464*1000)</f>
        <v>113.32418780065859</v>
      </c>
      <c r="BN464" s="24">
        <v>556.25846137364397</v>
      </c>
      <c r="BO464" s="1">
        <v>474</v>
      </c>
      <c r="BP464" s="1">
        <v>3040</v>
      </c>
      <c r="BQ464" s="24">
        <v>4611.9232000000002</v>
      </c>
      <c r="BR464" s="1">
        <v>760</v>
      </c>
      <c r="BS464" s="1">
        <v>190</v>
      </c>
      <c r="BT464" s="1">
        <v>0.55953211713516504</v>
      </c>
    </row>
    <row r="465" spans="1:72" s="1" customFormat="1" hidden="1" x14ac:dyDescent="0.25">
      <c r="A465" s="1">
        <v>1113</v>
      </c>
      <c r="B465" s="22">
        <v>2472.2598283273001</v>
      </c>
      <c r="C465" s="22">
        <v>1200.8</v>
      </c>
      <c r="D465" s="11">
        <v>3000</v>
      </c>
      <c r="E465" s="11">
        <v>12000</v>
      </c>
      <c r="F465" s="11">
        <v>0</v>
      </c>
      <c r="G465" s="11">
        <v>0</v>
      </c>
      <c r="H465" s="12">
        <f>SUM(BG465:BI465)/(BK465*1000000)</f>
        <v>0.99999999999999989</v>
      </c>
      <c r="I465" s="13">
        <v>95.136986301369802</v>
      </c>
      <c r="J465" s="20">
        <v>77.865948269867502</v>
      </c>
      <c r="K465" s="18">
        <f>(P465*BG465+U465*BH465+AP465*BI465+AN465*BJ465)/(BK465*(1000000))</f>
        <v>78.047252571437554</v>
      </c>
      <c r="L465" s="18">
        <f>(T465*BG465+Y465*BH465+AT465*BI465+AO465*BJ465)/(BK465*(1000000))</f>
        <v>97.460417504815538</v>
      </c>
      <c r="M465" s="18">
        <f>L465/K465</f>
        <v>1.2487360450722964</v>
      </c>
      <c r="N465" s="18">
        <f>J465*M465</f>
        <v>97.234016288318372</v>
      </c>
      <c r="O465" s="13">
        <v>97.548051087574805</v>
      </c>
      <c r="P465" s="20">
        <v>132.889083247472</v>
      </c>
      <c r="Q465" s="20">
        <f>P465-S465</f>
        <v>122.930660105166</v>
      </c>
      <c r="R465" s="18">
        <f>Q465*solar_capex_adj</f>
        <v>163.90754680688798</v>
      </c>
      <c r="S465" s="20">
        <v>9.9584231423060032</v>
      </c>
      <c r="T465" s="18">
        <f>R465+S465</f>
        <v>173.86596994919398</v>
      </c>
      <c r="U465" s="20">
        <v>28.648384535997899</v>
      </c>
      <c r="V465" s="20">
        <f>U465-X465</f>
        <v>23.7385398665749</v>
      </c>
      <c r="W465" s="18">
        <f>V465*wind_capex_adj</f>
        <v>39.56423311095817</v>
      </c>
      <c r="X465" s="20">
        <v>4.9098446694229985</v>
      </c>
      <c r="Y465" s="18">
        <f>W465+X465</f>
        <v>44.474077780381165</v>
      </c>
      <c r="Z465" s="20">
        <v>0</v>
      </c>
      <c r="AA465" s="20">
        <f>Z465-AC465-AD465</f>
        <v>0</v>
      </c>
      <c r="AB465" s="18">
        <f>AA465*hdgt_capex_adj</f>
        <v>0</v>
      </c>
      <c r="AC465" s="20">
        <v>0</v>
      </c>
      <c r="AD465" s="20">
        <v>0</v>
      </c>
      <c r="AE465" s="18">
        <f>AD465*fuel_adj</f>
        <v>0</v>
      </c>
      <c r="AF465" s="18">
        <f>AB465+AC465+AE465</f>
        <v>0</v>
      </c>
      <c r="AG465" s="20">
        <v>0</v>
      </c>
      <c r="AH465" s="20">
        <f>AG465-AJ465-AK465</f>
        <v>0</v>
      </c>
      <c r="AI465" s="18">
        <f>AH465*aero_capex_adj</f>
        <v>0</v>
      </c>
      <c r="AJ465" s="20">
        <v>0</v>
      </c>
      <c r="AK465" s="20">
        <v>0</v>
      </c>
      <c r="AL465" s="18">
        <f>AK465*fuel_adj</f>
        <v>0</v>
      </c>
      <c r="AM465" s="18">
        <f>AI465+AJ465+AL465</f>
        <v>0</v>
      </c>
      <c r="AN465" s="18">
        <f>IF(F465=0, 0, IF(F465=3, Z465, (Z465*F465*384+AG465*G465*32)/(F465*384+G465*32)))</f>
        <v>0</v>
      </c>
      <c r="AO465" s="18">
        <f>IF(F465=0, 0, IF(F465=3, AF465, (AF465*F465*384+AM465*G465*32)/(F465*384+G465*32)))</f>
        <v>0</v>
      </c>
      <c r="AP465" s="20">
        <v>183.90128360172599</v>
      </c>
      <c r="AQ465" s="20">
        <f>AP465-AS465</f>
        <v>149.54452764324199</v>
      </c>
      <c r="AR465" s="18">
        <f>AQ465*bess_capex_adj</f>
        <v>149.54452764324199</v>
      </c>
      <c r="AS465" s="20">
        <v>34.356755958484001</v>
      </c>
      <c r="AT465" s="18">
        <f>AR465+AS465</f>
        <v>183.90128360172599</v>
      </c>
      <c r="AU465" s="20">
        <v>7264.3336963820902</v>
      </c>
      <c r="AV465" s="20"/>
      <c r="AW465" s="20">
        <v>2964.8361094274701</v>
      </c>
      <c r="AX465" s="18">
        <f>AW465*solar_capex_adj</f>
        <v>3953.1148125699601</v>
      </c>
      <c r="AY465" s="20">
        <v>1440.04896225218</v>
      </c>
      <c r="AZ465" s="18">
        <f>AY465*wind_capex_adj</f>
        <v>2400.0816037536333</v>
      </c>
      <c r="BA465" s="20">
        <v>0</v>
      </c>
      <c r="BB465" s="18">
        <f>BA465*hdgt_capex_adj</f>
        <v>0</v>
      </c>
      <c r="BC465" s="20">
        <v>0</v>
      </c>
      <c r="BD465" s="18">
        <f>BC465*aero_capex_adj</f>
        <v>0</v>
      </c>
      <c r="BE465" s="20">
        <v>2859.4486247024302</v>
      </c>
      <c r="BF465" s="18">
        <f>BE465*bess_capex_adj</f>
        <v>2859.4486247024302</v>
      </c>
      <c r="BG465" s="11">
        <v>2059561202.1879699</v>
      </c>
      <c r="BH465" s="11">
        <v>5149546990.1568298</v>
      </c>
      <c r="BI465" s="11">
        <v>1336101082.9267499</v>
      </c>
      <c r="BJ465" s="11">
        <v>0</v>
      </c>
      <c r="BK465" s="11">
        <f>SUM(BG465:BJ465)/1000000</f>
        <v>8545.2092752715507</v>
      </c>
      <c r="BL465" s="11">
        <v>24.494361973632898</v>
      </c>
      <c r="BM465" s="13">
        <f>0.815*BJ465/(BK465*1000)</f>
        <v>0</v>
      </c>
      <c r="BN465" s="22">
        <v>3337.5507682418602</v>
      </c>
      <c r="BO465" s="11">
        <v>316</v>
      </c>
      <c r="BP465" s="11">
        <v>9120</v>
      </c>
      <c r="BQ465" s="22">
        <v>13835.7696</v>
      </c>
      <c r="BR465" s="11">
        <v>2280</v>
      </c>
      <c r="BS465" s="11">
        <v>570</v>
      </c>
      <c r="BT465" s="11">
        <v>0.27707562206647801</v>
      </c>
    </row>
    <row r="466" spans="1:72" s="1" customFormat="1" x14ac:dyDescent="0.25">
      <c r="A466" s="1">
        <v>158</v>
      </c>
      <c r="B466" s="24">
        <v>1236.12991416365</v>
      </c>
      <c r="C466" s="24">
        <v>1200.8</v>
      </c>
      <c r="D466" s="1">
        <v>1000</v>
      </c>
      <c r="E466" s="1">
        <v>4000</v>
      </c>
      <c r="F466" s="1">
        <v>1</v>
      </c>
      <c r="G466" s="1">
        <v>23</v>
      </c>
      <c r="H466" s="2">
        <f>SUM(BG466:BI466)/(BK466*1000000)</f>
        <v>0.86488810329438204</v>
      </c>
      <c r="I466" s="3">
        <v>100</v>
      </c>
      <c r="J466" s="18">
        <v>79.0274814731969</v>
      </c>
      <c r="K466" s="18">
        <f>(P466*BG466+U466*BH466+AP466*BI466+AN466*BJ466)/(BK466*(1000000))</f>
        <v>110.83385086195761</v>
      </c>
      <c r="L466" s="18">
        <f>(T466*BG466+Y466*BH466+AT466*BI466+AO466*BJ466)/(BK466*(1000000))</f>
        <v>136.43025976882191</v>
      </c>
      <c r="M466" s="18">
        <f>L466/K466</f>
        <v>1.2309439643917484</v>
      </c>
      <c r="N466" s="18">
        <f>J466*M466</f>
        <v>97.278401340512431</v>
      </c>
      <c r="O466" s="3">
        <v>100</v>
      </c>
      <c r="P466" s="18">
        <v>89.773802119972899</v>
      </c>
      <c r="Q466" s="18">
        <f>P466-S466</f>
        <v>83.048087958505107</v>
      </c>
      <c r="R466" s="18">
        <f>Q466*solar_capex_adj</f>
        <v>110.73078394467348</v>
      </c>
      <c r="S466" s="18">
        <v>6.725714161467792</v>
      </c>
      <c r="T466" s="18">
        <f>R466+S466</f>
        <v>117.45649810614127</v>
      </c>
      <c r="U466" s="18">
        <v>28.6517394797375</v>
      </c>
      <c r="V466" s="18">
        <f>U466-X466</f>
        <v>23.7424589270761</v>
      </c>
      <c r="W466" s="18">
        <f>V466*wind_capex_adj</f>
        <v>39.570764878460167</v>
      </c>
      <c r="X466" s="18">
        <v>4.9092805526614001</v>
      </c>
      <c r="Y466" s="18">
        <f>W466+X466</f>
        <v>44.480045431121567</v>
      </c>
      <c r="Z466" s="18">
        <v>135.42900774245399</v>
      </c>
      <c r="AA466" s="18">
        <f>Z466-AC466-AD466</f>
        <v>72.60486925961591</v>
      </c>
      <c r="AB466" s="18">
        <f>AA466*hdgt_capex_adj</f>
        <v>90.756086574519884</v>
      </c>
      <c r="AC466" s="18">
        <v>20.554322866757985</v>
      </c>
      <c r="AD466" s="18">
        <v>42.269815616080095</v>
      </c>
      <c r="AE466" s="18">
        <f>AD466*fuel_adj</f>
        <v>42.269815616080095</v>
      </c>
      <c r="AF466" s="18">
        <f>AB466+AC466+AE466</f>
        <v>153.58022505735795</v>
      </c>
      <c r="AG466" s="18">
        <v>701.009797858708</v>
      </c>
      <c r="AH466" s="18">
        <f>AG466-AJ466-AK466</f>
        <v>594.57730242626508</v>
      </c>
      <c r="AI466" s="18">
        <f>AH466*aero_capex_adj</f>
        <v>713.49276291151807</v>
      </c>
      <c r="AJ466" s="18">
        <v>59.759966294859964</v>
      </c>
      <c r="AK466" s="18">
        <v>46.672529137582956</v>
      </c>
      <c r="AL466" s="18">
        <f>AK466*fuel_adj</f>
        <v>46.672529137582956</v>
      </c>
      <c r="AM466" s="18">
        <f>AI466+AJ466+AL466</f>
        <v>819.92525834396099</v>
      </c>
      <c r="AN466" s="18">
        <f>IF(F466=0, 0, IF(F466=3, Z466, (Z466*F466*384+AG466*G466*32)/(F466*384+G466*32)))</f>
        <v>507.09638410456381</v>
      </c>
      <c r="AO466" s="18">
        <f>IF(F466=0, 0, IF(F466=3, AF466, (AF466*F466*384+AM466*G466*32)/(F466*384+G466*32)))</f>
        <v>591.46410407426856</v>
      </c>
      <c r="AP466" s="18">
        <v>95.848807281497002</v>
      </c>
      <c r="AQ466" s="18">
        <f>AP466-AS466</f>
        <v>78.161547901286895</v>
      </c>
      <c r="AR466" s="18">
        <f>AQ466*bess_capex_adj</f>
        <v>78.161547901286895</v>
      </c>
      <c r="AS466" s="18">
        <v>17.687259380210108</v>
      </c>
      <c r="AT466" s="18">
        <f>AR466+AS466</f>
        <v>95.848807281497002</v>
      </c>
      <c r="AU466" s="18">
        <v>6519.6949666869496</v>
      </c>
      <c r="AV466" s="18"/>
      <c r="AW466" s="18">
        <v>1482.83316133056</v>
      </c>
      <c r="AX466" s="18">
        <f>AW466*solar_capex_adj</f>
        <v>1977.1108817740799</v>
      </c>
      <c r="AY466" s="18">
        <v>1440.4522046782199</v>
      </c>
      <c r="AZ466" s="18">
        <f>AY466*wind_capex_adj</f>
        <v>2400.7536744637</v>
      </c>
      <c r="BA466" s="18">
        <v>774.18086345299105</v>
      </c>
      <c r="BB466" s="18">
        <f>BA466*hdgt_capex_adj</f>
        <v>967.72607931623884</v>
      </c>
      <c r="BC466" s="18">
        <v>1870.5278191903501</v>
      </c>
      <c r="BD466" s="18">
        <f>BC466*aero_capex_adj</f>
        <v>2244.6333830284202</v>
      </c>
      <c r="BE466" s="18">
        <v>951.70091803481898</v>
      </c>
      <c r="BF466" s="18">
        <f>BE466*bess_capex_adj</f>
        <v>951.70091803481898</v>
      </c>
      <c r="BG466" s="1">
        <v>1547941193.24365</v>
      </c>
      <c r="BH466" s="1">
        <v>5150102143.8908596</v>
      </c>
      <c r="BI466" s="1">
        <v>878376447.72425699</v>
      </c>
      <c r="BJ466" s="1">
        <v>1183580215.1412101</v>
      </c>
      <c r="BK466" s="1">
        <f>SUM(BG466:BJ466)/1000000</f>
        <v>8759.9999999999764</v>
      </c>
      <c r="BL466" s="1">
        <v>8.9821264112040105</v>
      </c>
      <c r="BM466" s="3">
        <f>0.815*BJ466/(BK466*1000)</f>
        <v>110.11619581507863</v>
      </c>
      <c r="BN466" s="24">
        <v>1668.7753841209301</v>
      </c>
      <c r="BO466" s="1">
        <v>316</v>
      </c>
      <c r="BP466" s="1">
        <v>3040</v>
      </c>
      <c r="BQ466" s="24">
        <v>4611.9232000000002</v>
      </c>
      <c r="BR466" s="1">
        <v>760</v>
      </c>
      <c r="BS466" s="1">
        <v>190</v>
      </c>
      <c r="BT466" s="1">
        <v>0.54391706679305696</v>
      </c>
    </row>
    <row r="467" spans="1:72" s="1" customFormat="1" x14ac:dyDescent="0.25">
      <c r="A467" s="1">
        <v>361</v>
      </c>
      <c r="B467" s="24">
        <v>1648.17321888487</v>
      </c>
      <c r="C467" s="24">
        <v>600.4</v>
      </c>
      <c r="D467" s="1">
        <v>1000</v>
      </c>
      <c r="E467" s="1">
        <v>4000</v>
      </c>
      <c r="F467" s="1">
        <v>2</v>
      </c>
      <c r="G467" s="1">
        <v>11</v>
      </c>
      <c r="H467" s="2">
        <f>SUM(BG467:BI467)/(BK467*1000000)</f>
        <v>0.69937813277019001</v>
      </c>
      <c r="I467" s="3">
        <v>100</v>
      </c>
      <c r="J467" s="18">
        <v>81.168250762137703</v>
      </c>
      <c r="K467" s="18">
        <f>(P467*BG467+U467*BH467+AP467*BI467+AN467*BJ467)/(BK467*(1000000))</f>
        <v>119.62232514279923</v>
      </c>
      <c r="L467" s="18">
        <f>(T467*BG467+Y467*BH467+AT467*BI467+AO467*BJ467)/(BK467*(1000000))</f>
        <v>143.39009268552121</v>
      </c>
      <c r="M467" s="18">
        <f>L467/K467</f>
        <v>1.1986900648716634</v>
      </c>
      <c r="N467" s="18">
        <f>J467*M467</f>
        <v>97.295575771586286</v>
      </c>
      <c r="O467" s="3">
        <v>100</v>
      </c>
      <c r="P467" s="18">
        <v>87.992745811965904</v>
      </c>
      <c r="Q467" s="18">
        <f>P467-S467</f>
        <v>81.404032428057704</v>
      </c>
      <c r="R467" s="18">
        <f>Q467*solar_capex_adj</f>
        <v>108.53870990407694</v>
      </c>
      <c r="S467" s="18">
        <v>6.5887133839081997</v>
      </c>
      <c r="T467" s="18">
        <f>R467+S467</f>
        <v>115.12742328798514</v>
      </c>
      <c r="U467" s="18">
        <v>28.0087550508396</v>
      </c>
      <c r="V467" s="18">
        <f>U467-X467</f>
        <v>23.2119715737125</v>
      </c>
      <c r="W467" s="18">
        <f>V467*wind_capex_adj</f>
        <v>38.686619289520834</v>
      </c>
      <c r="X467" s="18">
        <v>4.7967834771271001</v>
      </c>
      <c r="Y467" s="18">
        <f>W467+X467</f>
        <v>43.483402766647934</v>
      </c>
      <c r="Z467" s="18">
        <v>107.47281585295499</v>
      </c>
      <c r="AA467" s="18">
        <f>Z467-AC467-AD467</f>
        <v>53.6116003110115</v>
      </c>
      <c r="AB467" s="18">
        <f>AA467*hdgt_capex_adj</f>
        <v>67.014500388764375</v>
      </c>
      <c r="AC467" s="18">
        <v>17.135226798185698</v>
      </c>
      <c r="AD467" s="18">
        <v>36.725988743757796</v>
      </c>
      <c r="AE467" s="18">
        <f>AD467*fuel_adj</f>
        <v>36.725988743757796</v>
      </c>
      <c r="AF467" s="18">
        <f>AB467+AC467+AE467</f>
        <v>120.87571593070787</v>
      </c>
      <c r="AG467" s="18">
        <v>612.71021540646996</v>
      </c>
      <c r="AH467" s="18">
        <f>AG467-AJ467-AK467</f>
        <v>518.47799655400297</v>
      </c>
      <c r="AI467" s="18">
        <f>AH467*aero_capex_adj</f>
        <v>622.17359586480359</v>
      </c>
      <c r="AJ467" s="18">
        <v>52.22277470816698</v>
      </c>
      <c r="AK467" s="18">
        <v>42.009444144300005</v>
      </c>
      <c r="AL467" s="18">
        <f>AK467*fuel_adj</f>
        <v>42.009444144300005</v>
      </c>
      <c r="AM467" s="18">
        <f>AI467+AJ467+AL467</f>
        <v>716.40581471727057</v>
      </c>
      <c r="AN467" s="18">
        <f>IF(F467=0, 0, IF(F467=3, Z467, (Z467*F467*384+AG467*G467*32)/(F467*384+G467*32)))</f>
        <v>266.26171285548821</v>
      </c>
      <c r="AO467" s="18">
        <f>IF(F467=0, 0, IF(F467=3, AF467, (AF467*F467*384+AM467*G467*32)/(F467*384+G467*32)))</f>
        <v>308.04231840648475</v>
      </c>
      <c r="AP467" s="18">
        <v>63.061465784767002</v>
      </c>
      <c r="AQ467" s="18">
        <f>AP467-AS467</f>
        <v>51.575320846598999</v>
      </c>
      <c r="AR467" s="18">
        <f>AQ467*bess_capex_adj</f>
        <v>51.575320846598999</v>
      </c>
      <c r="AS467" s="18">
        <v>11.486144938168003</v>
      </c>
      <c r="AT467" s="18">
        <f>AR467+AS467</f>
        <v>63.061465784767002</v>
      </c>
      <c r="AU467" s="18">
        <v>6095.5648763847503</v>
      </c>
      <c r="AV467" s="18"/>
      <c r="AW467" s="18">
        <v>1978.2678700700301</v>
      </c>
      <c r="AX467" s="18">
        <f>AW467*solar_capex_adj</f>
        <v>2637.6904934267068</v>
      </c>
      <c r="AY467" s="18">
        <v>720.64757246429804</v>
      </c>
      <c r="AZ467" s="18">
        <f>AY467*wind_capex_adj</f>
        <v>1201.0792874404967</v>
      </c>
      <c r="BA467" s="18">
        <v>1549.26781488134</v>
      </c>
      <c r="BB467" s="18">
        <f>BA467*hdgt_capex_adj</f>
        <v>1936.584768601675</v>
      </c>
      <c r="BC467" s="18">
        <v>895.12377373630602</v>
      </c>
      <c r="BD467" s="18">
        <f>BC467*aero_capex_adj</f>
        <v>1074.1485284835671</v>
      </c>
      <c r="BE467" s="18">
        <v>952.25784523276297</v>
      </c>
      <c r="BF467" s="18">
        <f>BE467*bess_capex_adj</f>
        <v>952.25784523276297</v>
      </c>
      <c r="BG467" s="1">
        <v>2115228900.9781401</v>
      </c>
      <c r="BH467" s="1">
        <v>2635443261.2463999</v>
      </c>
      <c r="BI467" s="1">
        <v>1375880280.84231</v>
      </c>
      <c r="BJ467" s="1">
        <v>2633447556.9331298</v>
      </c>
      <c r="BK467" s="1">
        <f>SUM(BG467:BJ467)/1000000</f>
        <v>8759.9999999999782</v>
      </c>
      <c r="BL467" s="1">
        <v>5.6474016458287801</v>
      </c>
      <c r="BM467" s="3">
        <f>0.815*BJ467/(BK467*1000)</f>
        <v>245.0068217922952</v>
      </c>
      <c r="BN467" s="24">
        <v>2225.03384549457</v>
      </c>
      <c r="BO467" s="1">
        <v>158</v>
      </c>
      <c r="BP467" s="1">
        <v>3040</v>
      </c>
      <c r="BQ467" s="24">
        <v>4611.9232000000002</v>
      </c>
      <c r="BR467" s="1">
        <v>760</v>
      </c>
      <c r="BS467" s="1">
        <v>190</v>
      </c>
      <c r="BT467" s="1">
        <v>0.84865717935014495</v>
      </c>
    </row>
    <row r="468" spans="1:72" s="1" customFormat="1" hidden="1" x14ac:dyDescent="0.25">
      <c r="A468" s="1">
        <v>1126</v>
      </c>
      <c r="B468" s="22">
        <v>2266.2381759666901</v>
      </c>
      <c r="C468" s="22">
        <v>1402.2</v>
      </c>
      <c r="D468" s="11">
        <v>3000</v>
      </c>
      <c r="E468" s="11">
        <v>12000</v>
      </c>
      <c r="F468" s="11">
        <v>0</v>
      </c>
      <c r="G468" s="11">
        <v>0</v>
      </c>
      <c r="H468" s="12">
        <f>SUM(BG468:BI468)/(BK468*1000000)</f>
        <v>1</v>
      </c>
      <c r="I468" s="13">
        <v>96.518264840182596</v>
      </c>
      <c r="J468" s="20">
        <v>77.337172018369898</v>
      </c>
      <c r="K468" s="18">
        <f>(P468*BG468+U468*BH468+AP468*BI468+AN468*BJ468)/(BK468*(1000000))</f>
        <v>77.499035041889258</v>
      </c>
      <c r="L468" s="18">
        <f>(T468*BG468+Y468*BH468+AT468*BI468+AO468*BJ468)/(BK468*(1000000))</f>
        <v>97.587647213632209</v>
      </c>
      <c r="M468" s="18">
        <f>L468/K468</f>
        <v>1.2592111264467329</v>
      </c>
      <c r="N468" s="18">
        <f>J468*M468</f>
        <v>97.383827493456309</v>
      </c>
      <c r="O468" s="13">
        <v>98.066483065376801</v>
      </c>
      <c r="P468" s="20">
        <v>134.14329395928399</v>
      </c>
      <c r="Q468" s="20">
        <f>P468-S468</f>
        <v>124.09094421662</v>
      </c>
      <c r="R468" s="18">
        <f>Q468*solar_capex_adj</f>
        <v>165.45459228882666</v>
      </c>
      <c r="S468" s="20">
        <v>10.052349742663992</v>
      </c>
      <c r="T468" s="18">
        <f>R468+S468</f>
        <v>175.50694203149067</v>
      </c>
      <c r="U468" s="20">
        <v>31.068381765936099</v>
      </c>
      <c r="V468" s="20">
        <f>U468-X468</f>
        <v>25.743819897741801</v>
      </c>
      <c r="W468" s="18">
        <f>V468*wind_capex_adj</f>
        <v>42.906366496236338</v>
      </c>
      <c r="X468" s="20">
        <v>5.3245618681942979</v>
      </c>
      <c r="Y468" s="18">
        <f>W468+X468</f>
        <v>48.230928364430639</v>
      </c>
      <c r="Z468" s="20">
        <v>0</v>
      </c>
      <c r="AA468" s="20">
        <f>Z468-AC468-AD468</f>
        <v>0</v>
      </c>
      <c r="AB468" s="18">
        <f>AA468*hdgt_capex_adj</f>
        <v>0</v>
      </c>
      <c r="AC468" s="20">
        <v>0</v>
      </c>
      <c r="AD468" s="20">
        <v>0</v>
      </c>
      <c r="AE468" s="18">
        <f>AD468*fuel_adj</f>
        <v>0</v>
      </c>
      <c r="AF468" s="18">
        <f>AB468+AC468+AE468</f>
        <v>0</v>
      </c>
      <c r="AG468" s="20">
        <v>0</v>
      </c>
      <c r="AH468" s="20">
        <f>AG468-AJ468-AK468</f>
        <v>0</v>
      </c>
      <c r="AI468" s="18">
        <f>AH468*aero_capex_adj</f>
        <v>0</v>
      </c>
      <c r="AJ468" s="20">
        <v>0</v>
      </c>
      <c r="AK468" s="20">
        <v>0</v>
      </c>
      <c r="AL468" s="18">
        <f>AK468*fuel_adj</f>
        <v>0</v>
      </c>
      <c r="AM468" s="18">
        <f>AI468+AJ468+AL468</f>
        <v>0</v>
      </c>
      <c r="AN468" s="18">
        <f>IF(F468=0, 0, IF(F468=3, Z468, (Z468*F468*384+AG468*G468*32)/(F468*384+G468*32)))</f>
        <v>0</v>
      </c>
      <c r="AO468" s="18">
        <f>IF(F468=0, 0, IF(F468=3, AF468, (AF468*F468*384+AM468*G468*32)/(F468*384+G468*32)))</f>
        <v>0</v>
      </c>
      <c r="AP468" s="20">
        <v>206.46599978241599</v>
      </c>
      <c r="AQ468" s="20">
        <f>AP468-AS468</f>
        <v>167.43852280553301</v>
      </c>
      <c r="AR468" s="18">
        <f>AQ468*bess_capex_adj</f>
        <v>167.43852280553301</v>
      </c>
      <c r="AS468" s="20">
        <v>39.02747697688298</v>
      </c>
      <c r="AT468" s="18">
        <f>AR468+AS468</f>
        <v>206.46599978241599</v>
      </c>
      <c r="AU468" s="20">
        <v>7258.8390414389696</v>
      </c>
      <c r="AV468" s="20"/>
      <c r="AW468" s="20">
        <v>2717.7843384971002</v>
      </c>
      <c r="AX468" s="18">
        <f>AW468*solar_capex_adj</f>
        <v>3623.7124513294666</v>
      </c>
      <c r="AY468" s="20">
        <v>1681.5872399709499</v>
      </c>
      <c r="AZ468" s="18">
        <f>AY468*wind_capex_adj</f>
        <v>2802.6453999515834</v>
      </c>
      <c r="BA468" s="20">
        <v>0</v>
      </c>
      <c r="BB468" s="18">
        <f>BA468*hdgt_capex_adj</f>
        <v>0</v>
      </c>
      <c r="BC468" s="20">
        <v>0</v>
      </c>
      <c r="BD468" s="18">
        <f>BC468*aero_capex_adj</f>
        <v>0</v>
      </c>
      <c r="BE468" s="20">
        <v>2859.4674629709102</v>
      </c>
      <c r="BF468" s="18">
        <f>BE468*bess_capex_adj</f>
        <v>2859.4674629709102</v>
      </c>
      <c r="BG468" s="11">
        <v>1871435090.8913</v>
      </c>
      <c r="BH468" s="11">
        <v>5544883979.5809898</v>
      </c>
      <c r="BI468" s="11">
        <v>1174304846.0547099</v>
      </c>
      <c r="BJ468" s="11">
        <v>0</v>
      </c>
      <c r="BK468" s="11">
        <f>SUM(BG468:BJ468)/1000000</f>
        <v>8590.6239165269999</v>
      </c>
      <c r="BL468" s="11">
        <v>26.508145341549898</v>
      </c>
      <c r="BM468" s="13">
        <f>0.815*BJ468/(BK468*1000)</f>
        <v>0</v>
      </c>
      <c r="BN468" s="22">
        <v>3059.4215375550398</v>
      </c>
      <c r="BO468" s="11">
        <v>369</v>
      </c>
      <c r="BP468" s="11">
        <v>9120</v>
      </c>
      <c r="BQ468" s="22">
        <v>13835.7696</v>
      </c>
      <c r="BR468" s="11">
        <v>2280</v>
      </c>
      <c r="BS468" s="11">
        <v>570</v>
      </c>
      <c r="BT468" s="11">
        <v>0.243840194604868</v>
      </c>
    </row>
    <row r="469" spans="1:72" s="1" customFormat="1" hidden="1" x14ac:dyDescent="0.25">
      <c r="A469" s="1">
        <v>675</v>
      </c>
      <c r="B469" s="25">
        <v>3090.3247854091301</v>
      </c>
      <c r="C469" s="25">
        <v>201.39999999999901</v>
      </c>
      <c r="D469" s="8">
        <v>2000</v>
      </c>
      <c r="E469" s="8">
        <v>8000</v>
      </c>
      <c r="F469" s="8">
        <v>0</v>
      </c>
      <c r="G469" s="8">
        <v>0</v>
      </c>
      <c r="H469" s="9">
        <f>SUM(BG469:BI469)/(BK469*1000000)</f>
        <v>1</v>
      </c>
      <c r="I469" s="10">
        <v>67.157534246575295</v>
      </c>
      <c r="J469" s="19">
        <v>79.716613490898595</v>
      </c>
      <c r="K469" s="18">
        <f>(P469*BG469+U469*BH469+AP469*BI469+AN469*BJ469)/(BK469*(1000000))</f>
        <v>79.618806523468052</v>
      </c>
      <c r="L469" s="18">
        <f>(T469*BG469+Y469*BH469+AT469*BI469+AO469*BJ469)/(BK469*(1000000))</f>
        <v>97.276232062518943</v>
      </c>
      <c r="M469" s="18">
        <f>L469/K469</f>
        <v>1.2217745569176082</v>
      </c>
      <c r="N469" s="18">
        <f>J469*M469</f>
        <v>97.395730126814854</v>
      </c>
      <c r="O469" s="10">
        <v>77.216316114063503</v>
      </c>
      <c r="P469" s="19">
        <v>99.799275924200501</v>
      </c>
      <c r="Q469" s="19">
        <f>P469-S469</f>
        <v>92.3320210967197</v>
      </c>
      <c r="R469" s="18">
        <f>Q469*solar_capex_adj</f>
        <v>123.10936146229292</v>
      </c>
      <c r="S469" s="19">
        <v>7.4672548274808008</v>
      </c>
      <c r="T469" s="18">
        <f>R469+S469</f>
        <v>130.57661628977371</v>
      </c>
      <c r="U469" s="19">
        <v>28.027258845507198</v>
      </c>
      <c r="V469" s="19">
        <f>U469-X469</f>
        <v>23.230475368380102</v>
      </c>
      <c r="W469" s="18">
        <f>V469*wind_capex_adj</f>
        <v>38.717458947300173</v>
      </c>
      <c r="X469" s="19">
        <v>4.7967834771270965</v>
      </c>
      <c r="Y469" s="18">
        <f>W469+X469</f>
        <v>43.514242424427266</v>
      </c>
      <c r="Z469" s="19">
        <v>0</v>
      </c>
      <c r="AA469" s="19">
        <f>Z469-AC469-AD469</f>
        <v>0</v>
      </c>
      <c r="AB469" s="18">
        <f>AA469*hdgt_capex_adj</f>
        <v>0</v>
      </c>
      <c r="AC469" s="19">
        <v>0</v>
      </c>
      <c r="AD469" s="19">
        <v>0</v>
      </c>
      <c r="AE469" s="18">
        <f>AD469*fuel_adj</f>
        <v>0</v>
      </c>
      <c r="AF469" s="18">
        <f>AB469+AC469+AE469</f>
        <v>0</v>
      </c>
      <c r="AG469" s="19">
        <v>0</v>
      </c>
      <c r="AH469" s="19">
        <f>AG469-AJ469-AK469</f>
        <v>0</v>
      </c>
      <c r="AI469" s="18">
        <f>AH469*aero_capex_adj</f>
        <v>0</v>
      </c>
      <c r="AJ469" s="19">
        <v>0</v>
      </c>
      <c r="AK469" s="19">
        <v>0</v>
      </c>
      <c r="AL469" s="18">
        <f>AK469*fuel_adj</f>
        <v>0</v>
      </c>
      <c r="AM469" s="18">
        <f>AI469+AJ469+AL469</f>
        <v>0</v>
      </c>
      <c r="AN469" s="18">
        <f>IF(F469=0, 0, IF(F469=3, Z469, (Z469*F469*384+AG469*G469*32)/(F469*384+G469*32)))</f>
        <v>0</v>
      </c>
      <c r="AO469" s="18">
        <f>IF(F469=0, 0, IF(F469=3, AF469, (AF469*F469*384+AM469*G469*32)/(F469*384+G469*32)))</f>
        <v>0</v>
      </c>
      <c r="AP469" s="19">
        <v>69.911147571971796</v>
      </c>
      <c r="AQ469" s="19">
        <f>AP469-AS469</f>
        <v>56.856936932630902</v>
      </c>
      <c r="AR469" s="18">
        <f>AQ469*bess_capex_adj</f>
        <v>56.856936932630902</v>
      </c>
      <c r="AS469" s="19">
        <v>13.054210639340894</v>
      </c>
      <c r="AT469" s="18">
        <f>AR469+AS469</f>
        <v>69.911147571971796</v>
      </c>
      <c r="AU469" s="19">
        <v>5861.5639216734298</v>
      </c>
      <c r="AV469" s="19"/>
      <c r="AW469" s="19">
        <v>3712.2091461872701</v>
      </c>
      <c r="AX469" s="18">
        <f>AW469*solar_capex_adj</f>
        <v>4949.6121949163598</v>
      </c>
      <c r="AY469" s="19">
        <v>241.928914906313</v>
      </c>
      <c r="AZ469" s="18">
        <f>AY469*wind_capex_adj</f>
        <v>403.21485817718832</v>
      </c>
      <c r="BA469" s="19">
        <v>0</v>
      </c>
      <c r="BB469" s="18">
        <f>BA469*hdgt_capex_adj</f>
        <v>0</v>
      </c>
      <c r="BC469" s="19">
        <v>0</v>
      </c>
      <c r="BD469" s="18">
        <f>BC469*aero_capex_adj</f>
        <v>0</v>
      </c>
      <c r="BE469" s="19">
        <v>1907.42586057984</v>
      </c>
      <c r="BF469" s="18">
        <f>BE469*bess_capex_adj</f>
        <v>1907.42586057984</v>
      </c>
      <c r="BG469" s="8">
        <v>3435850248.59094</v>
      </c>
      <c r="BH469" s="8">
        <v>884041093.96239996</v>
      </c>
      <c r="BI469" s="8">
        <v>2444257949.03862</v>
      </c>
      <c r="BJ469" s="8">
        <v>0</v>
      </c>
      <c r="BK469" s="8">
        <f>SUM(BG469:BJ469)/1000000</f>
        <v>6764.1492915919598</v>
      </c>
      <c r="BL469" s="8">
        <v>19.338269384386201</v>
      </c>
      <c r="BM469" s="10">
        <f>0.815*BJ469/(BK469*1000)</f>
        <v>0</v>
      </c>
      <c r="BN469" s="25">
        <v>4171.93846030233</v>
      </c>
      <c r="BO469" s="8">
        <v>53</v>
      </c>
      <c r="BP469" s="8">
        <v>6080</v>
      </c>
      <c r="BQ469" s="25">
        <v>9223.8464000000004</v>
      </c>
      <c r="BR469" s="8">
        <v>1520</v>
      </c>
      <c r="BS469" s="8">
        <v>380</v>
      </c>
      <c r="BT469" s="8">
        <v>0.75397693230614504</v>
      </c>
    </row>
    <row r="470" spans="1:72" s="1" customFormat="1" x14ac:dyDescent="0.25">
      <c r="A470" s="1">
        <v>171</v>
      </c>
      <c r="B470" s="24">
        <v>1030.10826180304</v>
      </c>
      <c r="C470" s="24">
        <v>1402.2</v>
      </c>
      <c r="D470" s="1">
        <v>1000</v>
      </c>
      <c r="E470" s="1">
        <v>4000</v>
      </c>
      <c r="F470" s="1">
        <v>1</v>
      </c>
      <c r="G470" s="1">
        <v>23</v>
      </c>
      <c r="H470" s="2">
        <f>SUM(BG470:BI470)/(BK470*1000000)</f>
        <v>0.87808392361143472</v>
      </c>
      <c r="I470" s="3">
        <v>100</v>
      </c>
      <c r="J470" s="18">
        <v>78.520900312226701</v>
      </c>
      <c r="K470" s="18">
        <f>(P470*BG470+U470*BH470+AP470*BI470+AN470*BJ470)/(BK470*(1000000))</f>
        <v>107.07958441244284</v>
      </c>
      <c r="L470" s="18">
        <f>(T470*BG470+Y470*BH470+AT470*BI470+AO470*BJ470)/(BK470*(1000000))</f>
        <v>132.84831414219755</v>
      </c>
      <c r="M470" s="18">
        <f>L470/K470</f>
        <v>1.2406502590680613</v>
      </c>
      <c r="N470" s="18">
        <f>J470*M470</f>
        <v>97.416975314621467</v>
      </c>
      <c r="O470" s="3">
        <v>100</v>
      </c>
      <c r="P470" s="18">
        <v>86.530520202077497</v>
      </c>
      <c r="Q470" s="18">
        <f>P470-S470</f>
        <v>80.047830118605603</v>
      </c>
      <c r="R470" s="18">
        <f>Q470*solar_capex_adj</f>
        <v>106.73044015814079</v>
      </c>
      <c r="S470" s="18">
        <v>6.4826900834718941</v>
      </c>
      <c r="T470" s="18">
        <f>R470+S470</f>
        <v>113.21313024161269</v>
      </c>
      <c r="U470" s="18">
        <v>31.073065158475501</v>
      </c>
      <c r="V470" s="18">
        <f>U470-X470</f>
        <v>25.7489381393641</v>
      </c>
      <c r="W470" s="18">
        <f>V470*wind_capex_adj</f>
        <v>42.914896898940171</v>
      </c>
      <c r="X470" s="18">
        <v>5.3241270191114012</v>
      </c>
      <c r="Y470" s="18">
        <f>W470+X470</f>
        <v>48.239023918051572</v>
      </c>
      <c r="Z470" s="18">
        <v>147.40800419995199</v>
      </c>
      <c r="AA470" s="18">
        <f>Z470-AC470-AD470</f>
        <v>82.425016130583018</v>
      </c>
      <c r="AB470" s="18">
        <f>AA470*hdgt_capex_adj</f>
        <v>103.03127016322877</v>
      </c>
      <c r="AC470" s="18">
        <v>21.804812099089986</v>
      </c>
      <c r="AD470" s="18">
        <v>43.178175970278986</v>
      </c>
      <c r="AE470" s="18">
        <f>AD470*fuel_adj</f>
        <v>43.178175970278986</v>
      </c>
      <c r="AF470" s="18">
        <f>AB470+AC470+AE470</f>
        <v>168.01425823259774</v>
      </c>
      <c r="AG470" s="18">
        <v>731.00136008629795</v>
      </c>
      <c r="AH470" s="18">
        <f>AG470-AJ470-AK470</f>
        <v>621.28331394483098</v>
      </c>
      <c r="AI470" s="18">
        <f>AH470*aero_capex_adj</f>
        <v>745.53997673379718</v>
      </c>
      <c r="AJ470" s="18">
        <v>62.129653534651993</v>
      </c>
      <c r="AK470" s="18">
        <v>47.588392606814978</v>
      </c>
      <c r="AL470" s="18">
        <f>AK470*fuel_adj</f>
        <v>47.588392606814978</v>
      </c>
      <c r="AM470" s="18">
        <f>AI470+AJ470+AL470</f>
        <v>855.25802287526415</v>
      </c>
      <c r="AN470" s="18">
        <f>IF(F470=0, 0, IF(F470=3, Z470, (Z470*F470*384+AG470*G470*32)/(F470*384+G470*32)))</f>
        <v>530.91220949669355</v>
      </c>
      <c r="AO470" s="18">
        <f>IF(F470=0, 0, IF(F470=3, AF470, (AF470*F470*384+AM470*G470*32)/(F470*384+G470*32)))</f>
        <v>619.63158928349276</v>
      </c>
      <c r="AP470" s="18">
        <v>102.603330650186</v>
      </c>
      <c r="AQ470" s="18">
        <f>AP470-AS470</f>
        <v>83.486814199005593</v>
      </c>
      <c r="AR470" s="18">
        <f>AQ470*bess_capex_adj</f>
        <v>83.486814199005593</v>
      </c>
      <c r="AS470" s="18">
        <v>19.116516451180402</v>
      </c>
      <c r="AT470" s="18">
        <f>AR470+AS470</f>
        <v>102.603330650186</v>
      </c>
      <c r="AU470" s="18">
        <v>6514.1970181406296</v>
      </c>
      <c r="AV470" s="18"/>
      <c r="AW470" s="18">
        <v>1235.7030421777999</v>
      </c>
      <c r="AX470" s="18">
        <f>AW470*solar_capex_adj</f>
        <v>1647.6040562370665</v>
      </c>
      <c r="AY470" s="18">
        <v>1682.0589349597899</v>
      </c>
      <c r="AZ470" s="18">
        <f>AY470*wind_capex_adj</f>
        <v>2803.4315582663166</v>
      </c>
      <c r="BA470" s="18">
        <v>774.18633986276097</v>
      </c>
      <c r="BB470" s="18">
        <f>BA470*hdgt_capex_adj</f>
        <v>967.73292482845125</v>
      </c>
      <c r="BC470" s="18">
        <v>1870.5410509522101</v>
      </c>
      <c r="BD470" s="18">
        <f>BC470*aero_capex_adj</f>
        <v>2244.649261142652</v>
      </c>
      <c r="BE470" s="18">
        <v>951.70765018805605</v>
      </c>
      <c r="BF470" s="18">
        <f>BE470*bess_capex_adj</f>
        <v>951.70765018805605</v>
      </c>
      <c r="BG470" s="1">
        <v>1341444857.0442901</v>
      </c>
      <c r="BH470" s="1">
        <v>5545269686.9826899</v>
      </c>
      <c r="BI470" s="1">
        <v>805300626.80917501</v>
      </c>
      <c r="BJ470" s="1">
        <v>1067984829.16383</v>
      </c>
      <c r="BK470" s="1">
        <f>SUM(BG470:BJ470)/1000000</f>
        <v>8759.9999999999854</v>
      </c>
      <c r="BL470" s="1">
        <v>11.409811102927</v>
      </c>
      <c r="BM470" s="3">
        <f>0.815*BJ470/(BK470*1000)</f>
        <v>99.361602256680698</v>
      </c>
      <c r="BN470" s="24">
        <v>1390.6461534341099</v>
      </c>
      <c r="BO470" s="1">
        <v>369</v>
      </c>
      <c r="BP470" s="1">
        <v>3040</v>
      </c>
      <c r="BQ470" s="24">
        <v>4611.9232000000002</v>
      </c>
      <c r="BR470" s="1">
        <v>760</v>
      </c>
      <c r="BS470" s="1">
        <v>190</v>
      </c>
      <c r="BT470" s="1">
        <v>0.49888456647194301</v>
      </c>
    </row>
    <row r="471" spans="1:72" s="1" customFormat="1" x14ac:dyDescent="0.25">
      <c r="A471" s="1">
        <v>294</v>
      </c>
      <c r="B471" s="24">
        <v>1442.15156652426</v>
      </c>
      <c r="C471" s="24">
        <v>1200.8</v>
      </c>
      <c r="D471" s="1">
        <v>1000</v>
      </c>
      <c r="E471" s="1">
        <v>4000</v>
      </c>
      <c r="F471" s="1">
        <v>2</v>
      </c>
      <c r="G471" s="1">
        <v>11</v>
      </c>
      <c r="H471" s="2">
        <f>SUM(BG471:BI471)/(BK471*1000000)</f>
        <v>0.88208709217340608</v>
      </c>
      <c r="I471" s="3">
        <v>100</v>
      </c>
      <c r="J471" s="18">
        <v>78.374735033048196</v>
      </c>
      <c r="K471" s="18">
        <f>(P471*BG471+U471*BH471+AP471*BI471+AN471*BJ471)/(BK471*(1000000))</f>
        <v>101.80835333757263</v>
      </c>
      <c r="L471" s="18">
        <f>(T471*BG471+Y471*BH471+AT471*BI471+AO471*BJ471)/(BK471*(1000000))</f>
        <v>126.64332370492005</v>
      </c>
      <c r="M471" s="18">
        <f>L471/K471</f>
        <v>1.2439384348453264</v>
      </c>
      <c r="N471" s="18">
        <f>J471*M471</f>
        <v>97.493345228427145</v>
      </c>
      <c r="O471" s="3">
        <v>99.999999237237802</v>
      </c>
      <c r="P471" s="18">
        <v>96.693920202459196</v>
      </c>
      <c r="Q471" s="18">
        <f>P471-S471</f>
        <v>89.449376499934701</v>
      </c>
      <c r="R471" s="18">
        <f>Q471*solar_capex_adj</f>
        <v>119.26583533324626</v>
      </c>
      <c r="S471" s="18">
        <v>7.2445437025244956</v>
      </c>
      <c r="T471" s="18">
        <f>R471+S471</f>
        <v>126.51037903577075</v>
      </c>
      <c r="U471" s="18">
        <v>28.650300230156201</v>
      </c>
      <c r="V471" s="18">
        <f>U471-X471</f>
        <v>23.741032572015602</v>
      </c>
      <c r="W471" s="18">
        <f>V471*wind_capex_adj</f>
        <v>39.568387620026002</v>
      </c>
      <c r="X471" s="18">
        <v>4.9092676581405996</v>
      </c>
      <c r="Y471" s="18">
        <f>W471+X471</f>
        <v>44.477655278166601</v>
      </c>
      <c r="Z471" s="18">
        <v>207.45126742215899</v>
      </c>
      <c r="AA471" s="18">
        <f>Z471-AC471-AD471</f>
        <v>138.76871454398301</v>
      </c>
      <c r="AB471" s="18">
        <f>AA471*hdgt_capex_adj</f>
        <v>173.46089317997877</v>
      </c>
      <c r="AC471" s="18">
        <v>26.788164101182986</v>
      </c>
      <c r="AD471" s="18">
        <v>41.894388776992997</v>
      </c>
      <c r="AE471" s="18">
        <f>AD471*fuel_adj</f>
        <v>41.894388776992997</v>
      </c>
      <c r="AF471" s="18">
        <f>AB471+AC471+AE471</f>
        <v>242.14344605815475</v>
      </c>
      <c r="AG471" s="18">
        <v>1084.12519330282</v>
      </c>
      <c r="AH471" s="18">
        <f>AG471-AJ471-AK471</f>
        <v>949.46351728174909</v>
      </c>
      <c r="AI471" s="18">
        <f>AH471*aero_capex_adj</f>
        <v>1139.356220738099</v>
      </c>
      <c r="AJ471" s="18">
        <v>87.243052721961021</v>
      </c>
      <c r="AK471" s="18">
        <v>47.418623299109868</v>
      </c>
      <c r="AL471" s="18">
        <f>AK471*fuel_adj</f>
        <v>47.418623299109868</v>
      </c>
      <c r="AM471" s="18">
        <f>AI471+AJ471+AL471</f>
        <v>1274.0178967591698</v>
      </c>
      <c r="AN471" s="18">
        <f>IF(F471=0, 0, IF(F471=3, Z471, (Z471*F471*384+AG471*G471*32)/(F471*384+G471*32)))</f>
        <v>482.97735841322384</v>
      </c>
      <c r="AO471" s="18">
        <f>IF(F471=0, 0, IF(F471=3, AF471, (AF471*F471*384+AM471*G471*32)/(F471*384+G471*32)))</f>
        <v>566.44684484990228</v>
      </c>
      <c r="AP471" s="18">
        <v>92.5402832244568</v>
      </c>
      <c r="AQ471" s="18">
        <f>AP471-AS471</f>
        <v>75.388463734275504</v>
      </c>
      <c r="AR471" s="18">
        <f>AQ471*bess_capex_adj</f>
        <v>75.388463734275504</v>
      </c>
      <c r="AS471" s="18">
        <v>17.151819490181296</v>
      </c>
      <c r="AT471" s="18">
        <f>AR471+AS471</f>
        <v>92.5402832244568</v>
      </c>
      <c r="AU471" s="18">
        <v>6564.7099700976196</v>
      </c>
      <c r="AV471" s="18"/>
      <c r="AW471" s="18">
        <v>1729.87263514194</v>
      </c>
      <c r="AX471" s="18">
        <f>AW471*solar_capex_adj</f>
        <v>2306.49684685592</v>
      </c>
      <c r="AY471" s="18">
        <v>1440.3694511006099</v>
      </c>
      <c r="AZ471" s="18">
        <f>AY471*wind_capex_adj</f>
        <v>2400.6157518343498</v>
      </c>
      <c r="BA471" s="18">
        <v>1548.2727739564</v>
      </c>
      <c r="BB471" s="18">
        <f>BA471*hdgt_capex_adj</f>
        <v>1935.3409674454999</v>
      </c>
      <c r="BC471" s="18">
        <v>894.54886681627602</v>
      </c>
      <c r="BD471" s="18">
        <f>BC471*aero_capex_adj</f>
        <v>1073.4586401795311</v>
      </c>
      <c r="BE471" s="18">
        <v>951.64624308237899</v>
      </c>
      <c r="BF471" s="18">
        <f>BE471*bess_capex_adj</f>
        <v>951.64624308237899</v>
      </c>
      <c r="BG471" s="1">
        <v>1671035154.5908</v>
      </c>
      <c r="BH471" s="1">
        <v>5150129677.04953</v>
      </c>
      <c r="BI471" s="1">
        <v>905918036.85942698</v>
      </c>
      <c r="BJ471" s="1">
        <v>1032917064.68226</v>
      </c>
      <c r="BK471" s="1">
        <f>SUM(BG471:BJ471)/1000000</f>
        <v>8759.9999331820181</v>
      </c>
      <c r="BL471" s="1">
        <v>11.9851231795302</v>
      </c>
      <c r="BM471" s="3">
        <f>0.815*BJ471/(BK471*1000)</f>
        <v>96.099019878674028</v>
      </c>
      <c r="BN471" s="24">
        <v>1946.90461480775</v>
      </c>
      <c r="BO471" s="1">
        <v>316</v>
      </c>
      <c r="BP471" s="1">
        <v>3040</v>
      </c>
      <c r="BQ471" s="24">
        <v>4611.9232000000002</v>
      </c>
      <c r="BR471" s="1">
        <v>760</v>
      </c>
      <c r="BS471" s="1">
        <v>190</v>
      </c>
      <c r="BT471" s="1">
        <v>0.56088959278768202</v>
      </c>
    </row>
    <row r="472" spans="1:72" s="1" customFormat="1" x14ac:dyDescent="0.25">
      <c r="A472" s="1">
        <v>209</v>
      </c>
      <c r="B472" s="24">
        <v>1442.15156652426</v>
      </c>
      <c r="C472" s="24">
        <v>801.8</v>
      </c>
      <c r="D472" s="1">
        <v>1000</v>
      </c>
      <c r="E472" s="1">
        <v>4000</v>
      </c>
      <c r="F472" s="1">
        <v>1</v>
      </c>
      <c r="G472" s="1">
        <v>23</v>
      </c>
      <c r="H472" s="2">
        <f>SUM(BG472:BI472)/(BK472*1000000)</f>
        <v>0.76193276603334192</v>
      </c>
      <c r="I472" s="3">
        <v>100</v>
      </c>
      <c r="J472" s="18">
        <v>80.819873806960402</v>
      </c>
      <c r="K472" s="18">
        <f>(P472*BG472+U472*BH472+AP472*BI472+AN472*BJ472)/(BK472*(1000000))</f>
        <v>114.75612851511238</v>
      </c>
      <c r="L472" s="18">
        <f>(T472*BG472+Y472*BH472+AT472*BI472+AO472*BJ472)/(BK472*(1000000))</f>
        <v>138.44194559756252</v>
      </c>
      <c r="M472" s="18">
        <f>L472/K472</f>
        <v>1.2064013259155124</v>
      </c>
      <c r="N472" s="18">
        <f>J472*M472</f>
        <v>97.501202921041425</v>
      </c>
      <c r="O472" s="3">
        <v>100</v>
      </c>
      <c r="P472" s="18">
        <v>86.194364783877703</v>
      </c>
      <c r="Q472" s="18">
        <f>P472-S472</f>
        <v>79.738646567874099</v>
      </c>
      <c r="R472" s="18">
        <f>Q472*solar_capex_adj</f>
        <v>106.31819542383212</v>
      </c>
      <c r="S472" s="18">
        <v>6.4557182160036035</v>
      </c>
      <c r="T472" s="18">
        <f>R472+S472</f>
        <v>112.77391363983573</v>
      </c>
      <c r="U472" s="18">
        <v>28.002288334385</v>
      </c>
      <c r="V472" s="18">
        <f>U472-X472</f>
        <v>23.2055048572579</v>
      </c>
      <c r="W472" s="18">
        <f>V472*wind_capex_adj</f>
        <v>38.675841428763171</v>
      </c>
      <c r="X472" s="18">
        <v>4.7967834771271001</v>
      </c>
      <c r="Y472" s="18">
        <f>W472+X472</f>
        <v>43.472624905890271</v>
      </c>
      <c r="Z472" s="18">
        <v>94.541825739736495</v>
      </c>
      <c r="AA472" s="18">
        <f>Z472-AC472-AD472</f>
        <v>40.7914400347534</v>
      </c>
      <c r="AB472" s="18">
        <f>AA472*hdgt_capex_adj</f>
        <v>50.989300043441752</v>
      </c>
      <c r="AC472" s="18">
        <v>16.145168990773399</v>
      </c>
      <c r="AD472" s="18">
        <v>37.605216714209696</v>
      </c>
      <c r="AE472" s="18">
        <f>AD472*fuel_adj</f>
        <v>37.605216714209696</v>
      </c>
      <c r="AF472" s="18">
        <f>AB472+AC472+AE472</f>
        <v>104.73968574842485</v>
      </c>
      <c r="AG472" s="18">
        <v>430.04945751808498</v>
      </c>
      <c r="AH472" s="18">
        <f>AG472-AJ472-AK472</f>
        <v>348.68528741022203</v>
      </c>
      <c r="AI472" s="18">
        <f>AH472*aero_capex_adj</f>
        <v>418.42234489226644</v>
      </c>
      <c r="AJ472" s="18">
        <v>39.310167541435987</v>
      </c>
      <c r="AK472" s="18">
        <v>42.054002566426959</v>
      </c>
      <c r="AL472" s="18">
        <f>AK472*fuel_adj</f>
        <v>42.054002566426959</v>
      </c>
      <c r="AM472" s="18">
        <f>AI472+AJ472+AL472</f>
        <v>499.78651500012938</v>
      </c>
      <c r="AN472" s="18">
        <f>IF(F472=0, 0, IF(F472=3, Z472, (Z472*F472*384+AG472*G472*32)/(F472*384+G472*32)))</f>
        <v>315.01826947979407</v>
      </c>
      <c r="AO472" s="18">
        <f>IF(F472=0, 0, IF(F472=3, AF472, (AF472*F472*384+AM472*G472*32)/(F472*384+G472*32)))</f>
        <v>364.3418878281164</v>
      </c>
      <c r="AP472" s="18">
        <v>68.677439849417993</v>
      </c>
      <c r="AQ472" s="18">
        <f>AP472-AS472</f>
        <v>56.227026158138102</v>
      </c>
      <c r="AR472" s="18">
        <f>AQ472*bess_capex_adj</f>
        <v>56.227026158138102</v>
      </c>
      <c r="AS472" s="18">
        <v>12.450413691279891</v>
      </c>
      <c r="AT472" s="18">
        <f>AR472+AS472</f>
        <v>68.677439849417993</v>
      </c>
      <c r="AU472" s="18">
        <v>6290.1294776649502</v>
      </c>
      <c r="AV472" s="18"/>
      <c r="AW472" s="18">
        <v>1730.5021444138999</v>
      </c>
      <c r="AX472" s="18">
        <f>AW472*solar_capex_adj</f>
        <v>2307.3361925518666</v>
      </c>
      <c r="AY472" s="18">
        <v>962.11566911453701</v>
      </c>
      <c r="AZ472" s="18">
        <f>AY472*wind_capex_adj</f>
        <v>1603.5261151908951</v>
      </c>
      <c r="BA472" s="18">
        <v>774.41809906697802</v>
      </c>
      <c r="BB472" s="18">
        <f>BA472*hdgt_capex_adj</f>
        <v>968.02262383372249</v>
      </c>
      <c r="BC472" s="18">
        <v>1871.1010131772</v>
      </c>
      <c r="BD472" s="18">
        <f>BC472*aero_capex_adj</f>
        <v>2245.3212158126398</v>
      </c>
      <c r="BE472" s="18">
        <v>951.99255189233202</v>
      </c>
      <c r="BF472" s="18">
        <f>BE472*bess_capex_adj</f>
        <v>951.99255189233202</v>
      </c>
      <c r="BG472" s="1">
        <v>1887815133.7221501</v>
      </c>
      <c r="BH472" s="1">
        <v>3519484355.2087998</v>
      </c>
      <c r="BI472" s="1">
        <v>1267231541.5211101</v>
      </c>
      <c r="BJ472" s="1">
        <v>2085468969.54792</v>
      </c>
      <c r="BK472" s="1">
        <f>SUM(BG472:BJ472)/1000000</f>
        <v>8759.9999999999818</v>
      </c>
      <c r="BL472" s="1">
        <v>4.2742519755592898</v>
      </c>
      <c r="BM472" s="3">
        <f>0.815*BJ472/(BK472*1000)</f>
        <v>194.02479568282629</v>
      </c>
      <c r="BN472" s="24">
        <v>1946.90461480775</v>
      </c>
      <c r="BO472" s="1">
        <v>211</v>
      </c>
      <c r="BP472" s="1">
        <v>3040</v>
      </c>
      <c r="BQ472" s="24">
        <v>4611.9232000000002</v>
      </c>
      <c r="BR472" s="1">
        <v>760</v>
      </c>
      <c r="BS472" s="1">
        <v>190</v>
      </c>
      <c r="BT472" s="1">
        <v>0.78213957690654901</v>
      </c>
    </row>
    <row r="473" spans="1:72" s="1" customFormat="1" hidden="1" x14ac:dyDescent="0.25">
      <c r="A473" s="1">
        <v>1181</v>
      </c>
      <c r="B473" s="22">
        <v>2884.3031330485201</v>
      </c>
      <c r="C473" s="22">
        <v>600.4</v>
      </c>
      <c r="D473" s="11">
        <v>3000</v>
      </c>
      <c r="E473" s="11">
        <v>12000</v>
      </c>
      <c r="F473" s="11">
        <v>0</v>
      </c>
      <c r="G473" s="11">
        <v>0</v>
      </c>
      <c r="H473" s="12">
        <f>SUM(BG473:BI473)/(BK473*1000000)</f>
        <v>1</v>
      </c>
      <c r="I473" s="13">
        <v>84.897260273972606</v>
      </c>
      <c r="J473" s="20">
        <v>80.248506780675001</v>
      </c>
      <c r="K473" s="18">
        <f>(P473*BG473+U473*BH473+AP473*BI473+AN473*BJ473)/(BK473*(1000000))</f>
        <v>80.46967905007746</v>
      </c>
      <c r="L473" s="18">
        <f>(T473*BG473+Y473*BH473+AT473*BI473+AO473*BJ473)/(BK473*(1000000))</f>
        <v>97.780676650115495</v>
      </c>
      <c r="M473" s="18">
        <f>L473/K473</f>
        <v>1.2151244767518601</v>
      </c>
      <c r="N473" s="18">
        <f>J473*M473</f>
        <v>97.511924811985807</v>
      </c>
      <c r="O473" s="13">
        <v>91.813452774395302</v>
      </c>
      <c r="P473" s="20">
        <v>109.536359283293</v>
      </c>
      <c r="Q473" s="20">
        <f>P473-S473</f>
        <v>101.330049216684</v>
      </c>
      <c r="R473" s="18">
        <f>Q473*solar_capex_adj</f>
        <v>135.10673228891199</v>
      </c>
      <c r="S473" s="20">
        <v>8.2063100666089923</v>
      </c>
      <c r="T473" s="18">
        <f>R473+S473</f>
        <v>143.31304235552096</v>
      </c>
      <c r="U473" s="20">
        <v>27.9955189029594</v>
      </c>
      <c r="V473" s="20">
        <f>U473-X473</f>
        <v>23.198669037190999</v>
      </c>
      <c r="W473" s="18">
        <f>V473*wind_capex_adj</f>
        <v>38.664448395318331</v>
      </c>
      <c r="X473" s="20">
        <v>4.7968498657684009</v>
      </c>
      <c r="Y473" s="18">
        <f>W473+X473</f>
        <v>43.461298261086732</v>
      </c>
      <c r="Z473" s="20">
        <v>0</v>
      </c>
      <c r="AA473" s="20">
        <f>Z473-AC473-AD473</f>
        <v>0</v>
      </c>
      <c r="AB473" s="18">
        <f>AA473*hdgt_capex_adj</f>
        <v>0</v>
      </c>
      <c r="AC473" s="20">
        <v>0</v>
      </c>
      <c r="AD473" s="20">
        <v>0</v>
      </c>
      <c r="AE473" s="18">
        <f>AD473*fuel_adj</f>
        <v>0</v>
      </c>
      <c r="AF473" s="18">
        <f>AB473+AC473+AE473</f>
        <v>0</v>
      </c>
      <c r="AG473" s="20">
        <v>0</v>
      </c>
      <c r="AH473" s="20">
        <f>AG473-AJ473-AK473</f>
        <v>0</v>
      </c>
      <c r="AI473" s="18">
        <f>AH473*aero_capex_adj</f>
        <v>0</v>
      </c>
      <c r="AJ473" s="20">
        <v>0</v>
      </c>
      <c r="AK473" s="20">
        <v>0</v>
      </c>
      <c r="AL473" s="18">
        <f>AK473*fuel_adj</f>
        <v>0</v>
      </c>
      <c r="AM473" s="18">
        <f>AI473+AJ473+AL473</f>
        <v>0</v>
      </c>
      <c r="AN473" s="18">
        <f>IF(F473=0, 0, IF(F473=3, Z473, (Z473*F473*384+AG473*G473*32)/(F473*384+G473*32)))</f>
        <v>0</v>
      </c>
      <c r="AO473" s="18">
        <f>IF(F473=0, 0, IF(F473=3, AF473, (AF473*F473*384+AM473*G473*32)/(F473*384+G473*32)))</f>
        <v>0</v>
      </c>
      <c r="AP473" s="20">
        <v>101.95846160884</v>
      </c>
      <c r="AQ473" s="20">
        <f>AP473-AS473</f>
        <v>83.206828525144203</v>
      </c>
      <c r="AR473" s="18">
        <f>AQ473*bess_capex_adj</f>
        <v>83.206828525144203</v>
      </c>
      <c r="AS473" s="20">
        <v>18.751633083695793</v>
      </c>
      <c r="AT473" s="18">
        <f>AR473+AS473</f>
        <v>101.95846160884</v>
      </c>
      <c r="AU473" s="20">
        <v>7040.4048734474</v>
      </c>
      <c r="AV473" s="20"/>
      <c r="AW473" s="20">
        <v>3459.9368684067599</v>
      </c>
      <c r="AX473" s="18">
        <f>AW473*solar_capex_adj</f>
        <v>4613.2491578756799</v>
      </c>
      <c r="AY473" s="20">
        <v>720.22460884539498</v>
      </c>
      <c r="AZ473" s="18">
        <f>AY473*wind_capex_adj</f>
        <v>1200.3743480756584</v>
      </c>
      <c r="BA473" s="20">
        <v>0</v>
      </c>
      <c r="BB473" s="18">
        <f>BA473*hdgt_capex_adj</f>
        <v>0</v>
      </c>
      <c r="BC473" s="20">
        <v>0</v>
      </c>
      <c r="BD473" s="18">
        <f>BC473*aero_capex_adj</f>
        <v>0</v>
      </c>
      <c r="BE473" s="20">
        <v>2860.2433961952402</v>
      </c>
      <c r="BF473" s="18">
        <f>BE473*bess_capex_adj</f>
        <v>2860.2433961952402</v>
      </c>
      <c r="BG473" s="11">
        <v>2915356150.8048401</v>
      </c>
      <c r="BH473" s="11">
        <v>2635421200.5006399</v>
      </c>
      <c r="BI473" s="11">
        <v>2492081111.7315402</v>
      </c>
      <c r="BJ473" s="11">
        <v>0</v>
      </c>
      <c r="BK473" s="11">
        <f>SUM(BG473:BJ473)/1000000</f>
        <v>8042.8584630370196</v>
      </c>
      <c r="BL473" s="11">
        <v>16.242371729534501</v>
      </c>
      <c r="BM473" s="13">
        <f>0.815*BJ473/(BK473*1000)</f>
        <v>0</v>
      </c>
      <c r="BN473" s="22">
        <v>3893.8092296155</v>
      </c>
      <c r="BO473" s="11">
        <v>158</v>
      </c>
      <c r="BP473" s="11">
        <v>9120</v>
      </c>
      <c r="BQ473" s="22">
        <v>13835.7696</v>
      </c>
      <c r="BR473" s="11">
        <v>2280</v>
      </c>
      <c r="BS473" s="11">
        <v>570</v>
      </c>
      <c r="BT473" s="11">
        <v>0.513827248066135</v>
      </c>
    </row>
    <row r="474" spans="1:72" s="1" customFormat="1" x14ac:dyDescent="0.25">
      <c r="A474" s="1">
        <v>452</v>
      </c>
      <c r="B474" s="24">
        <v>412.043304721217</v>
      </c>
      <c r="C474" s="24">
        <v>1603.6</v>
      </c>
      <c r="D474" s="1">
        <v>1000</v>
      </c>
      <c r="E474" s="1">
        <v>4000</v>
      </c>
      <c r="F474" s="1">
        <v>3</v>
      </c>
      <c r="G474" s="1">
        <v>4</v>
      </c>
      <c r="H474" s="2">
        <f>SUM(BG474:BI474)/(BK474*1000000)</f>
        <v>0.83828368824411292</v>
      </c>
      <c r="I474" s="3">
        <v>100</v>
      </c>
      <c r="J474" s="18">
        <v>76.545708409445297</v>
      </c>
      <c r="K474" s="18">
        <f>(P474*BG474+U474*BH474+AP474*BI474+AN474*BJ474)/(BK474*(1000000))</f>
        <v>73.382446767770844</v>
      </c>
      <c r="L474" s="18">
        <f>(T474*BG474+Y474*BH474+AT474*BI474+AO474*BJ474)/(BK474*(1000000))</f>
        <v>93.495580738273901</v>
      </c>
      <c r="M474" s="18">
        <f>L474/K474</f>
        <v>1.2740864451433995</v>
      </c>
      <c r="N474" s="18">
        <f>J474*M474</f>
        <v>97.525849518373377</v>
      </c>
      <c r="O474" s="3">
        <v>99.999999999999901</v>
      </c>
      <c r="P474" s="18">
        <v>73.983422606599902</v>
      </c>
      <c r="Q474" s="18">
        <f>P474-S474</f>
        <v>68.444265911678102</v>
      </c>
      <c r="R474" s="18">
        <f>Q474*solar_capex_adj</f>
        <v>91.259021215570797</v>
      </c>
      <c r="S474" s="18">
        <v>5.5391566949218003</v>
      </c>
      <c r="T474" s="18">
        <f>R474+S474</f>
        <v>96.798177910492598</v>
      </c>
      <c r="U474" s="18">
        <v>33.868973006567103</v>
      </c>
      <c r="V474" s="18">
        <f>U474-X474</f>
        <v>28.069100304663099</v>
      </c>
      <c r="W474" s="18">
        <f>V474*wind_capex_adj</f>
        <v>46.781833841105168</v>
      </c>
      <c r="X474" s="18">
        <v>5.7998727019040039</v>
      </c>
      <c r="Y474" s="18">
        <f>W474+X474</f>
        <v>52.581706543009176</v>
      </c>
      <c r="Z474" s="18">
        <v>223.19322102093199</v>
      </c>
      <c r="AA474" s="18">
        <f>Z474-AC474-AD474</f>
        <v>148.942569622104</v>
      </c>
      <c r="AB474" s="18">
        <f>AA474*hdgt_capex_adj</f>
        <v>186.17821202763</v>
      </c>
      <c r="AC474" s="18">
        <v>29.033120063404994</v>
      </c>
      <c r="AD474" s="18">
        <v>45.21753133542299</v>
      </c>
      <c r="AE474" s="18">
        <f>AD474*fuel_adj</f>
        <v>45.21753133542299</v>
      </c>
      <c r="AF474" s="18">
        <f>AB474+AC474+AE474</f>
        <v>260.42886342645795</v>
      </c>
      <c r="AG474" s="18">
        <v>698.16725019224896</v>
      </c>
      <c r="AH474" s="18">
        <f>AG474-AJ474-AK474</f>
        <v>584.99451967463506</v>
      </c>
      <c r="AI474" s="18">
        <f>AH474*aero_capex_adj</f>
        <v>701.993423609562</v>
      </c>
      <c r="AJ474" s="18">
        <v>60.051432691057926</v>
      </c>
      <c r="AK474" s="18">
        <v>53.121297826555974</v>
      </c>
      <c r="AL474" s="18">
        <f>AK474*fuel_adj</f>
        <v>53.121297826555974</v>
      </c>
      <c r="AM474" s="18">
        <f>AI474+AJ474+AL474</f>
        <v>815.1661541271759</v>
      </c>
      <c r="AN474" s="18">
        <f>IF(F474=0, 0, IF(F474=3, Z474, (Z474*F474*384+AG474*G474*32)/(F474*384+G474*32)))</f>
        <v>223.19322102093199</v>
      </c>
      <c r="AO474" s="18">
        <f>IF(F474=0, 0, IF(F474=3, AF474, (AF474*F474*384+AM474*G474*32)/(F474*384+G474*32)))</f>
        <v>260.42886342645795</v>
      </c>
      <c r="AP474" s="18">
        <v>93.044733825646404</v>
      </c>
      <c r="AQ474" s="18">
        <f>AP474-AS474</f>
        <v>75.769209701000506</v>
      </c>
      <c r="AR474" s="18">
        <f>AQ474*bess_capex_adj</f>
        <v>75.769209701000506</v>
      </c>
      <c r="AS474" s="18">
        <v>17.275524124645898</v>
      </c>
      <c r="AT474" s="18">
        <f>AR474+AS474</f>
        <v>93.044733825646404</v>
      </c>
      <c r="AU474" s="18">
        <v>6021.6607668976603</v>
      </c>
      <c r="AV474" s="18"/>
      <c r="AW474" s="18">
        <v>494.62176427918001</v>
      </c>
      <c r="AX474" s="18">
        <f>AW474*solar_capex_adj</f>
        <v>659.49568570557335</v>
      </c>
      <c r="AY474" s="18">
        <v>1924.98082631082</v>
      </c>
      <c r="AZ474" s="18">
        <f>AY474*wind_capex_adj</f>
        <v>3208.3013771847</v>
      </c>
      <c r="BA474" s="18">
        <v>2324.1592047201202</v>
      </c>
      <c r="BB474" s="18">
        <f>BA474*hdgt_capex_adj</f>
        <v>2905.19900590015</v>
      </c>
      <c r="BC474" s="18">
        <v>325.535618608351</v>
      </c>
      <c r="BD474" s="18">
        <f>BC474*aero_capex_adj</f>
        <v>390.64274233002118</v>
      </c>
      <c r="BE474" s="18">
        <v>952.36335297917799</v>
      </c>
      <c r="BF474" s="18">
        <f>BE474*bess_capex_adj</f>
        <v>952.36335297917799</v>
      </c>
      <c r="BG474" s="1">
        <v>635727900.72934401</v>
      </c>
      <c r="BH474" s="1">
        <v>5821584893.23207</v>
      </c>
      <c r="BI474" s="1">
        <v>886052315.05701005</v>
      </c>
      <c r="BJ474" s="1">
        <v>1416634890.98157</v>
      </c>
      <c r="BK474" s="1">
        <f>SUM(BG474:BJ474)/1000000</f>
        <v>8759.9999999999945</v>
      </c>
      <c r="BL474" s="1">
        <v>9.7245856717216999</v>
      </c>
      <c r="BM474" s="3">
        <f>0.815*BJ474/(BK474*1000)</f>
        <v>131.79879408104799</v>
      </c>
      <c r="BN474" s="24">
        <v>556.25846137364397</v>
      </c>
      <c r="BO474" s="1">
        <v>422</v>
      </c>
      <c r="BP474" s="1">
        <v>3040</v>
      </c>
      <c r="BQ474" s="24">
        <v>4611.9232000000002</v>
      </c>
      <c r="BR474" s="1">
        <v>760</v>
      </c>
      <c r="BS474" s="1">
        <v>190</v>
      </c>
      <c r="BT474" s="1">
        <v>0.54865034457623296</v>
      </c>
    </row>
    <row r="475" spans="1:72" s="1" customFormat="1" hidden="1" x14ac:dyDescent="0.25">
      <c r="A475" s="1">
        <v>1099</v>
      </c>
      <c r="B475" s="22">
        <v>2678.2814806879101</v>
      </c>
      <c r="C475" s="22">
        <v>1003.19999999999</v>
      </c>
      <c r="D475" s="11">
        <v>3000</v>
      </c>
      <c r="E475" s="11">
        <v>12000</v>
      </c>
      <c r="F475" s="11">
        <v>0</v>
      </c>
      <c r="G475" s="11">
        <v>0</v>
      </c>
      <c r="H475" s="12">
        <f>SUM(BG475:BI475)/(BK475*1000000)</f>
        <v>1</v>
      </c>
      <c r="I475" s="13">
        <v>92.671232876712295</v>
      </c>
      <c r="J475" s="20">
        <v>78.791107978691898</v>
      </c>
      <c r="K475" s="18">
        <f>(P475*BG475+U475*BH475+AP475*BI475+AN475*BJ475)/(BK475*(1000000))</f>
        <v>79.012134570999535</v>
      </c>
      <c r="L475" s="18">
        <f>(T475*BG475+Y475*BH475+AT475*BI475+AO475*BJ475)/(BK475*(1000000))</f>
        <v>97.843324176774217</v>
      </c>
      <c r="M475" s="18">
        <f>L475/K475</f>
        <v>1.2383328802344045</v>
      </c>
      <c r="N475" s="18">
        <f>J475*M475</f>
        <v>97.569619680113505</v>
      </c>
      <c r="O475" s="13">
        <v>96.675272991374399</v>
      </c>
      <c r="P475" s="20">
        <v>126.402666420204</v>
      </c>
      <c r="Q475" s="20">
        <f>P475-S475</f>
        <v>116.930216514731</v>
      </c>
      <c r="R475" s="18">
        <f>Q475*solar_capex_adj</f>
        <v>155.90695535297465</v>
      </c>
      <c r="S475" s="20">
        <v>9.4724499054729989</v>
      </c>
      <c r="T475" s="18">
        <f>R475+S475</f>
        <v>165.37940525844766</v>
      </c>
      <c r="U475" s="20">
        <v>27.994963868157999</v>
      </c>
      <c r="V475" s="20">
        <f>U475-X475</f>
        <v>23.197056748568102</v>
      </c>
      <c r="W475" s="18">
        <f>V475*wind_capex_adj</f>
        <v>38.661761247613505</v>
      </c>
      <c r="X475" s="20">
        <v>4.7979071195898975</v>
      </c>
      <c r="Y475" s="18">
        <f>W475+X475</f>
        <v>43.459668367203406</v>
      </c>
      <c r="Z475" s="20">
        <v>0</v>
      </c>
      <c r="AA475" s="20">
        <f>Z475-AC475-AD475</f>
        <v>0</v>
      </c>
      <c r="AB475" s="18">
        <f>AA475*hdgt_capex_adj</f>
        <v>0</v>
      </c>
      <c r="AC475" s="20">
        <v>0</v>
      </c>
      <c r="AD475" s="20">
        <v>0</v>
      </c>
      <c r="AE475" s="18">
        <f>AD475*fuel_adj</f>
        <v>0</v>
      </c>
      <c r="AF475" s="18">
        <f>AB475+AC475+AE475</f>
        <v>0</v>
      </c>
      <c r="AG475" s="20">
        <v>0</v>
      </c>
      <c r="AH475" s="20">
        <f>AG475-AJ475-AK475</f>
        <v>0</v>
      </c>
      <c r="AI475" s="18">
        <f>AH475*aero_capex_adj</f>
        <v>0</v>
      </c>
      <c r="AJ475" s="20">
        <v>0</v>
      </c>
      <c r="AK475" s="20">
        <v>0</v>
      </c>
      <c r="AL475" s="18">
        <f>AK475*fuel_adj</f>
        <v>0</v>
      </c>
      <c r="AM475" s="18">
        <f>AI475+AJ475+AL475</f>
        <v>0</v>
      </c>
      <c r="AN475" s="18">
        <f>IF(F475=0, 0, IF(F475=3, Z475, (Z475*F475*384+AG475*G475*32)/(F475*384+G475*32)))</f>
        <v>0</v>
      </c>
      <c r="AO475" s="18">
        <f>IF(F475=0, 0, IF(F475=3, AF475, (AF475*F475*384+AM475*G475*32)/(F475*384+G475*32)))</f>
        <v>0</v>
      </c>
      <c r="AP475" s="20">
        <v>144.94172901725</v>
      </c>
      <c r="AQ475" s="20">
        <f>AP475-AS475</f>
        <v>118.143985603313</v>
      </c>
      <c r="AR475" s="18">
        <f>AQ475*bess_capex_adj</f>
        <v>118.143985603313</v>
      </c>
      <c r="AS475" s="20">
        <v>26.797743413936999</v>
      </c>
      <c r="AT475" s="18">
        <f>AR475+AS475</f>
        <v>144.94172901725</v>
      </c>
      <c r="AU475" s="20">
        <v>7274.3461710932597</v>
      </c>
      <c r="AV475" s="20"/>
      <c r="AW475" s="20">
        <v>3211.86731940051</v>
      </c>
      <c r="AX475" s="18">
        <f>AW475*solar_capex_adj</f>
        <v>4282.4897592006801</v>
      </c>
      <c r="AY475" s="20">
        <v>1203.06447177276</v>
      </c>
      <c r="AZ475" s="18">
        <f>AY475*wind_capex_adj</f>
        <v>2005.1074529546001</v>
      </c>
      <c r="BA475" s="20">
        <v>0</v>
      </c>
      <c r="BB475" s="18">
        <f>BA475*hdgt_capex_adj</f>
        <v>0</v>
      </c>
      <c r="BC475" s="20">
        <v>0</v>
      </c>
      <c r="BD475" s="18">
        <f>BC475*aero_capex_adj</f>
        <v>0</v>
      </c>
      <c r="BE475" s="20">
        <v>2859.4143799199801</v>
      </c>
      <c r="BF475" s="18">
        <f>BE475*bess_capex_adj</f>
        <v>2859.4143799199801</v>
      </c>
      <c r="BG475" s="11">
        <v>2344771937.11904</v>
      </c>
      <c r="BH475" s="11">
        <v>4402615469.0435495</v>
      </c>
      <c r="BI475" s="11">
        <v>1721366507.8817899</v>
      </c>
      <c r="BJ475" s="11">
        <v>0</v>
      </c>
      <c r="BK475" s="11">
        <f>SUM(BG475:BJ475)/1000000</f>
        <v>8468.7539140443805</v>
      </c>
      <c r="BL475" s="11">
        <v>22.562541220346301</v>
      </c>
      <c r="BM475" s="13">
        <f>0.815*BJ475/(BK475*1000)</f>
        <v>0</v>
      </c>
      <c r="BN475" s="22">
        <v>3615.6799989286801</v>
      </c>
      <c r="BO475" s="11">
        <v>264</v>
      </c>
      <c r="BP475" s="11">
        <v>9120</v>
      </c>
      <c r="BQ475" s="22">
        <v>13835.7696</v>
      </c>
      <c r="BR475" s="11">
        <v>2280</v>
      </c>
      <c r="BS475" s="11">
        <v>570</v>
      </c>
      <c r="BT475" s="11">
        <v>0.35599342797004502</v>
      </c>
    </row>
    <row r="476" spans="1:72" s="1" customFormat="1" x14ac:dyDescent="0.25">
      <c r="A476" s="1">
        <v>899</v>
      </c>
      <c r="B476" s="25">
        <v>618.06495708182604</v>
      </c>
      <c r="C476" s="25">
        <v>600.4</v>
      </c>
      <c r="D476" s="8">
        <v>2000</v>
      </c>
      <c r="E476" s="8">
        <v>8000</v>
      </c>
      <c r="F476" s="8">
        <v>2</v>
      </c>
      <c r="G476" s="8">
        <v>7</v>
      </c>
      <c r="H476" s="9">
        <f>SUM(BG476:BI476)/(BK476*1000000)</f>
        <v>0.482790332917238</v>
      </c>
      <c r="I476" s="10">
        <v>100</v>
      </c>
      <c r="J476" s="19">
        <v>84.548177706561503</v>
      </c>
      <c r="K476" s="18">
        <f>(P476*BG476+U476*BH476+AP476*BI476+AN476*BJ476)/(BK476*(1000000))</f>
        <v>126.2151503523489</v>
      </c>
      <c r="L476" s="18">
        <f>(T476*BG476+Y476*BH476+AT476*BI476+AO476*BJ476)/(BK476*(1000000))</f>
        <v>145.81784104781886</v>
      </c>
      <c r="M476" s="18">
        <f>L476/K476</f>
        <v>1.155311708941011</v>
      </c>
      <c r="N476" s="18">
        <f>J476*M476</f>
        <v>97.679499674015858</v>
      </c>
      <c r="O476" s="10">
        <v>100</v>
      </c>
      <c r="P476" s="19">
        <v>78.4763168035023</v>
      </c>
      <c r="Q476" s="19">
        <f>P476-S476</f>
        <v>72.608279194655793</v>
      </c>
      <c r="R476" s="18">
        <f>Q476*solar_capex_adj</f>
        <v>96.811038926207715</v>
      </c>
      <c r="S476" s="19">
        <v>5.8680376088465067</v>
      </c>
      <c r="T476" s="18">
        <f>R476+S476</f>
        <v>102.67907653505422</v>
      </c>
      <c r="U476" s="19">
        <v>28.043412370957</v>
      </c>
      <c r="V476" s="19">
        <f>U476-X476</f>
        <v>23.24662889383</v>
      </c>
      <c r="W476" s="18">
        <f>V476*wind_capex_adj</f>
        <v>38.744381489716666</v>
      </c>
      <c r="X476" s="19">
        <v>4.7967834771270006</v>
      </c>
      <c r="Y476" s="18">
        <f>W476+X476</f>
        <v>43.541164966843667</v>
      </c>
      <c r="Z476" s="19">
        <v>82.920173942233305</v>
      </c>
      <c r="AA476" s="19">
        <f>Z476-AC476-AD476</f>
        <v>31.145214069732887</v>
      </c>
      <c r="AB476" s="18">
        <f>AA476*hdgt_capex_adj</f>
        <v>38.931517587166113</v>
      </c>
      <c r="AC476" s="19">
        <v>15.174617490429711</v>
      </c>
      <c r="AD476" s="19">
        <v>36.600342382070707</v>
      </c>
      <c r="AE476" s="18">
        <f>AD476*fuel_adj</f>
        <v>36.600342382070707</v>
      </c>
      <c r="AF476" s="18">
        <f>AB476+AC476+AE476</f>
        <v>90.70647745966653</v>
      </c>
      <c r="AG476" s="19">
        <v>486.71755726505597</v>
      </c>
      <c r="AH476" s="19">
        <f>AG476-AJ476-AK476</f>
        <v>399.96662930061103</v>
      </c>
      <c r="AI476" s="18">
        <f>AH476*aero_capex_adj</f>
        <v>479.95995516073322</v>
      </c>
      <c r="AJ476" s="19">
        <v>43.228198502099985</v>
      </c>
      <c r="AK476" s="19">
        <v>43.522729462344955</v>
      </c>
      <c r="AL476" s="18">
        <f>AK476*fuel_adj</f>
        <v>43.522729462344955</v>
      </c>
      <c r="AM476" s="18">
        <f>AI476+AJ476+AL476</f>
        <v>566.71088312517816</v>
      </c>
      <c r="AN476" s="18">
        <f>IF(F476=0, 0, IF(F476=3, Z476, (Z476*F476*384+AG476*G476*32)/(F476*384+G476*32)))</f>
        <v>174.10022824093522</v>
      </c>
      <c r="AO476" s="18">
        <f>IF(F476=0, 0, IF(F476=3, AF476, (AF476*F476*384+AM476*G476*32)/(F476*384+G476*32)))</f>
        <v>198.19134325510464</v>
      </c>
      <c r="AP476" s="19">
        <v>247.76929061480601</v>
      </c>
      <c r="AQ476" s="19">
        <f>AP476-AS476</f>
        <v>202.70670428525099</v>
      </c>
      <c r="AR476" s="18">
        <f>AQ476*bess_capex_adj</f>
        <v>202.70670428525099</v>
      </c>
      <c r="AS476" s="19">
        <v>45.062586329555018</v>
      </c>
      <c r="AT476" s="18">
        <f>AR476+AS476</f>
        <v>247.76929061480601</v>
      </c>
      <c r="AU476" s="19">
        <v>5495.4895652922196</v>
      </c>
      <c r="AV476" s="19"/>
      <c r="AW476" s="19">
        <v>742.95809301567897</v>
      </c>
      <c r="AX476" s="18">
        <f>AW476*solar_capex_adj</f>
        <v>990.61079068757192</v>
      </c>
      <c r="AY476" s="19">
        <v>721.72355661891595</v>
      </c>
      <c r="AZ476" s="18">
        <f>AY476*wind_capex_adj</f>
        <v>1202.8725943648599</v>
      </c>
      <c r="BA476" s="19">
        <v>1551.5809949762499</v>
      </c>
      <c r="BB476" s="18">
        <f>BA476*hdgt_capex_adj</f>
        <v>1939.4762437203124</v>
      </c>
      <c r="BC476" s="19">
        <v>570.47471392503905</v>
      </c>
      <c r="BD476" s="18">
        <f>BC476*aero_capex_adj</f>
        <v>684.56965671004684</v>
      </c>
      <c r="BE476" s="19">
        <v>1908.75220675632</v>
      </c>
      <c r="BF476" s="18">
        <f>BE476*bess_capex_adj</f>
        <v>1908.75220675632</v>
      </c>
      <c r="BG476" s="8">
        <v>897630795.95393503</v>
      </c>
      <c r="BH476" s="8">
        <v>2635443261.2463999</v>
      </c>
      <c r="BI476" s="8">
        <v>696169259.15466499</v>
      </c>
      <c r="BJ476" s="8">
        <v>4530756683.64499</v>
      </c>
      <c r="BK476" s="8">
        <f>SUM(BG476:BJ476)/1000000</f>
        <v>8759.9999999999909</v>
      </c>
      <c r="BL476" s="8">
        <v>3.9881292307447999E-4</v>
      </c>
      <c r="BM476" s="10">
        <f>0.815*BJ476/(BK476*1000)</f>
        <v>421.52587867245097</v>
      </c>
      <c r="BN476" s="25">
        <v>834.38769206046595</v>
      </c>
      <c r="BO476" s="8">
        <v>158</v>
      </c>
      <c r="BP476" s="8">
        <v>6080</v>
      </c>
      <c r="BQ476" s="25">
        <v>9223.8464000000004</v>
      </c>
      <c r="BR476" s="8">
        <v>1520</v>
      </c>
      <c r="BS476" s="8">
        <v>380</v>
      </c>
      <c r="BT476" s="8">
        <v>0.21536366716938099</v>
      </c>
    </row>
    <row r="477" spans="1:72" s="1" customFormat="1" x14ac:dyDescent="0.25">
      <c r="A477" s="1">
        <v>884</v>
      </c>
      <c r="B477" s="25">
        <v>824.08660944243502</v>
      </c>
      <c r="C477" s="25">
        <v>801.8</v>
      </c>
      <c r="D477" s="8">
        <v>2000</v>
      </c>
      <c r="E477" s="8">
        <v>8000</v>
      </c>
      <c r="F477" s="8">
        <v>2</v>
      </c>
      <c r="G477" s="8">
        <v>7</v>
      </c>
      <c r="H477" s="9">
        <f>SUM(BG477:BI477)/(BK477*1000000)</f>
        <v>0.64442571632747114</v>
      </c>
      <c r="I477" s="10">
        <v>100</v>
      </c>
      <c r="J477" s="19">
        <v>83.113241303089694</v>
      </c>
      <c r="K477" s="18">
        <f>(P477*BG477+U477*BH477+AP477*BI477+AN477*BJ477)/(BK477*(1000000))</f>
        <v>111.3655258212542</v>
      </c>
      <c r="L477" s="18">
        <f>(T477*BG477+Y477*BH477+AT477*BI477+AO477*BJ477)/(BK477*(1000000))</f>
        <v>130.90768308781233</v>
      </c>
      <c r="M477" s="18">
        <f>L477/K477</f>
        <v>1.1754776186117419</v>
      </c>
      <c r="N477" s="18">
        <f>J477*M477</f>
        <v>97.697754962058951</v>
      </c>
      <c r="O477" s="10">
        <v>100</v>
      </c>
      <c r="P477" s="19">
        <v>78.3702961582146</v>
      </c>
      <c r="Q477" s="19">
        <f>P477-S477</f>
        <v>72.505306255000903</v>
      </c>
      <c r="R477" s="18">
        <f>Q477*solar_capex_adj</f>
        <v>96.673741673334533</v>
      </c>
      <c r="S477" s="19">
        <v>5.8649899032136972</v>
      </c>
      <c r="T477" s="18">
        <f>R477+S477</f>
        <v>102.53873157654823</v>
      </c>
      <c r="U477" s="19">
        <v>28.022506875645401</v>
      </c>
      <c r="V477" s="19">
        <f>U477-X477</f>
        <v>23.225723398518301</v>
      </c>
      <c r="W477" s="18">
        <f>V477*wind_capex_adj</f>
        <v>38.709538997530501</v>
      </c>
      <c r="X477" s="19">
        <v>4.7967834771271001</v>
      </c>
      <c r="Y477" s="18">
        <f>W477+X477</f>
        <v>43.506322474657601</v>
      </c>
      <c r="Z477" s="19">
        <v>100.522713604334</v>
      </c>
      <c r="AA477" s="19">
        <f>Z477-AC477-AD477</f>
        <v>45.238725176858999</v>
      </c>
      <c r="AB477" s="18">
        <f>AA477*hdgt_capex_adj</f>
        <v>56.548406471073747</v>
      </c>
      <c r="AC477" s="19">
        <v>16.855338762539802</v>
      </c>
      <c r="AD477" s="19">
        <v>38.4286496649352</v>
      </c>
      <c r="AE477" s="18">
        <f>AD477*fuel_adj</f>
        <v>38.4286496649352</v>
      </c>
      <c r="AF477" s="18">
        <f>AB477+AC477+AE477</f>
        <v>111.83239489854876</v>
      </c>
      <c r="AG477" s="19">
        <v>520.93967090625404</v>
      </c>
      <c r="AH477" s="19">
        <f>AG477-AJ477-AK477</f>
        <v>429.95043366644995</v>
      </c>
      <c r="AI477" s="18">
        <f>AH477*aero_capex_adj</f>
        <v>515.94052039973997</v>
      </c>
      <c r="AJ477" s="19">
        <v>45.937013009225041</v>
      </c>
      <c r="AK477" s="19">
        <v>45.052224230579043</v>
      </c>
      <c r="AL477" s="18">
        <f>AK477*fuel_adj</f>
        <v>45.052224230579043</v>
      </c>
      <c r="AM477" s="18">
        <f>AI477+AJ477+AL477</f>
        <v>606.92975763954405</v>
      </c>
      <c r="AN477" s="18">
        <f>IF(F477=0, 0, IF(F477=3, Z477, (Z477*F477*384+AG477*G477*32)/(F477*384+G477*32)))</f>
        <v>195.45557493057399</v>
      </c>
      <c r="AO477" s="18">
        <f>IF(F477=0, 0, IF(F477=3, AF477, (AF477*F477*384+AM477*G477*32)/(F477*384+G477*32)))</f>
        <v>223.62857358199932</v>
      </c>
      <c r="AP477" s="19">
        <v>187.75424153184801</v>
      </c>
      <c r="AQ477" s="19">
        <f>AP477-AS477</f>
        <v>153.959038563706</v>
      </c>
      <c r="AR477" s="18">
        <f>AQ477*bess_capex_adj</f>
        <v>153.959038563706</v>
      </c>
      <c r="AS477" s="19">
        <v>33.795202968142007</v>
      </c>
      <c r="AT477" s="18">
        <f>AR477+AS477</f>
        <v>187.75424153184801</v>
      </c>
      <c r="AU477" s="19">
        <v>5979.8569305689898</v>
      </c>
      <c r="AV477" s="19"/>
      <c r="AW477" s="19">
        <v>989.71994284313905</v>
      </c>
      <c r="AX477" s="18">
        <f>AW477*solar_capex_adj</f>
        <v>1319.6265904575187</v>
      </c>
      <c r="AY477" s="19">
        <v>962.95394328581199</v>
      </c>
      <c r="AZ477" s="18">
        <f>AY477*wind_capex_adj</f>
        <v>1604.9232388096866</v>
      </c>
      <c r="BA477" s="19">
        <v>1550.1856714063599</v>
      </c>
      <c r="BB477" s="18">
        <f>BA477*hdgt_capex_adj</f>
        <v>1937.7320892579498</v>
      </c>
      <c r="BC477" s="19">
        <v>569.96169087503699</v>
      </c>
      <c r="BD477" s="18">
        <f>BC477*aero_capex_adj</f>
        <v>683.95402905004437</v>
      </c>
      <c r="BE477" s="19">
        <v>1907.0356821586399</v>
      </c>
      <c r="BF477" s="18">
        <f>BE477*bess_capex_adj</f>
        <v>1907.0356821586399</v>
      </c>
      <c r="BG477" s="8">
        <v>1197434942.74348</v>
      </c>
      <c r="BH477" s="8">
        <v>3519484355.2087998</v>
      </c>
      <c r="BI477" s="8">
        <v>928249977.07636094</v>
      </c>
      <c r="BJ477" s="8">
        <v>3114830724.9713502</v>
      </c>
      <c r="BK477" s="8">
        <f>SUM(BG477:BJ477)/1000000</f>
        <v>8759.9999999999909</v>
      </c>
      <c r="BL477" s="8">
        <v>7.8159799722647802E-4</v>
      </c>
      <c r="BM477" s="10">
        <f>0.815*BJ477/(BK477*1000)</f>
        <v>289.79304119311109</v>
      </c>
      <c r="BN477" s="25">
        <v>1112.51692274728</v>
      </c>
      <c r="BO477" s="8">
        <v>211</v>
      </c>
      <c r="BP477" s="8">
        <v>6080</v>
      </c>
      <c r="BQ477" s="25">
        <v>9223.8464000000004</v>
      </c>
      <c r="BR477" s="8">
        <v>1520</v>
      </c>
      <c r="BS477" s="8">
        <v>380</v>
      </c>
      <c r="BT477" s="8">
        <v>0.287160398142359</v>
      </c>
    </row>
    <row r="478" spans="1:72" s="1" customFormat="1" x14ac:dyDescent="0.25">
      <c r="A478" s="1">
        <v>307</v>
      </c>
      <c r="B478" s="24">
        <v>1236.12991416365</v>
      </c>
      <c r="C478" s="24">
        <v>1402.2</v>
      </c>
      <c r="D478" s="1">
        <v>1000</v>
      </c>
      <c r="E478" s="1">
        <v>4000</v>
      </c>
      <c r="F478" s="1">
        <v>2</v>
      </c>
      <c r="G478" s="1">
        <v>11</v>
      </c>
      <c r="H478" s="2">
        <f>SUM(BG478:BI478)/(BK478*1000000)</f>
        <v>0.89553363310226775</v>
      </c>
      <c r="I478" s="3">
        <v>100</v>
      </c>
      <c r="J478" s="18">
        <v>77.841278838234203</v>
      </c>
      <c r="K478" s="18">
        <f>(P478*BG478+U478*BH478+AP478*BI478+AN478*BJ478)/(BK478*(1000000))</f>
        <v>97.439748377378862</v>
      </c>
      <c r="L478" s="18">
        <f>(T478*BG478+Y478*BH478+AT478*BI478+AO478*BJ478)/(BK478*(1000000))</f>
        <v>122.33902327005246</v>
      </c>
      <c r="M478" s="18">
        <f>L478/K478</f>
        <v>1.255535090220472</v>
      </c>
      <c r="N478" s="18">
        <f>J478*M478</f>
        <v>97.732457049039297</v>
      </c>
      <c r="O478" s="3">
        <v>99.999999999999901</v>
      </c>
      <c r="P478" s="18">
        <v>93.950494217417301</v>
      </c>
      <c r="Q478" s="18">
        <f>P478-S478</f>
        <v>86.911540066358498</v>
      </c>
      <c r="R478" s="18">
        <f>Q478*solar_capex_adj</f>
        <v>115.88205342181132</v>
      </c>
      <c r="S478" s="18">
        <v>7.0389541510588032</v>
      </c>
      <c r="T478" s="18">
        <f>R478+S478</f>
        <v>122.92100757287012</v>
      </c>
      <c r="U478" s="18">
        <v>31.0715610346106</v>
      </c>
      <c r="V478" s="18">
        <f>U478-X478</f>
        <v>25.747437828382498</v>
      </c>
      <c r="W478" s="18">
        <f>V478*wind_capex_adj</f>
        <v>42.912396380637496</v>
      </c>
      <c r="X478" s="18">
        <v>5.3241232062281014</v>
      </c>
      <c r="Y478" s="18">
        <f>W478+X478</f>
        <v>48.236519586865597</v>
      </c>
      <c r="Z478" s="18">
        <v>230.025026382969</v>
      </c>
      <c r="AA478" s="18">
        <f>Z478-AC478-AD478</f>
        <v>158.38416345093299</v>
      </c>
      <c r="AB478" s="18">
        <f>AA478*hdgt_capex_adj</f>
        <v>197.98020431366623</v>
      </c>
      <c r="AC478" s="18">
        <v>28.927020484458012</v>
      </c>
      <c r="AD478" s="18">
        <v>42.713842447578003</v>
      </c>
      <c r="AE478" s="18">
        <f>AD478*fuel_adj</f>
        <v>42.713842447578003</v>
      </c>
      <c r="AF478" s="18">
        <f>AB478+AC478+AE478</f>
        <v>269.62106724570225</v>
      </c>
      <c r="AG478" s="18">
        <v>1097.4552997752901</v>
      </c>
      <c r="AH478" s="18">
        <f>AG478-AJ478-AK478</f>
        <v>961.17391969058986</v>
      </c>
      <c r="AI478" s="18">
        <f>AH478*aero_capex_adj</f>
        <v>1153.4087036287078</v>
      </c>
      <c r="AJ478" s="18">
        <v>88.286413668570049</v>
      </c>
      <c r="AK478" s="18">
        <v>47.994966416130183</v>
      </c>
      <c r="AL478" s="18">
        <f>AK478*fuel_adj</f>
        <v>47.994966416130183</v>
      </c>
      <c r="AM478" s="18">
        <f>AI478+AJ478+AL478</f>
        <v>1289.6900837134081</v>
      </c>
      <c r="AN478" s="18">
        <f>IF(F478=0, 0, IF(F478=3, Z478, (Z478*F478*384+AG478*G478*32)/(F478*384+G478*32)))</f>
        <v>502.64596944912711</v>
      </c>
      <c r="AO478" s="18">
        <f>IF(F478=0, 0, IF(F478=3, AF478, (AF478*F478*384+AM478*G478*32)/(F478*384+G478*32)))</f>
        <v>590.2141867069812</v>
      </c>
      <c r="AP478" s="18">
        <v>100.323673084692</v>
      </c>
      <c r="AQ478" s="18">
        <f>AP478-AS478</f>
        <v>81.535612700144696</v>
      </c>
      <c r="AR478" s="18">
        <f>AQ478*bess_capex_adj</f>
        <v>81.535612700144696</v>
      </c>
      <c r="AS478" s="18">
        <v>18.788060384547308</v>
      </c>
      <c r="AT478" s="18">
        <f>AR478+AS478</f>
        <v>100.323673084692</v>
      </c>
      <c r="AU478" s="18">
        <v>6559.2119954733498</v>
      </c>
      <c r="AV478" s="18"/>
      <c r="AW478" s="18">
        <v>1482.75831178052</v>
      </c>
      <c r="AX478" s="18">
        <f>AW478*solar_capex_adj</f>
        <v>1977.0110823740265</v>
      </c>
      <c r="AY478" s="18">
        <v>1681.9621311287101</v>
      </c>
      <c r="AZ478" s="18">
        <f>AY478*wind_capex_adj</f>
        <v>2803.2702185478502</v>
      </c>
      <c r="BA478" s="18">
        <v>1548.2835696448799</v>
      </c>
      <c r="BB478" s="18">
        <f>BA478*hdgt_capex_adj</f>
        <v>1935.3544620560999</v>
      </c>
      <c r="BC478" s="18">
        <v>894.55510426426201</v>
      </c>
      <c r="BD478" s="18">
        <f>BC478*aero_capex_adj</f>
        <v>1073.4661251171144</v>
      </c>
      <c r="BE478" s="18">
        <v>951.652878654971</v>
      </c>
      <c r="BF478" s="18">
        <f>BE478*bess_capex_adj</f>
        <v>951.652878654971</v>
      </c>
      <c r="BG478" s="1">
        <v>1477257785.60588</v>
      </c>
      <c r="BH478" s="1">
        <v>5545299383.7409401</v>
      </c>
      <c r="BI478" s="1">
        <v>822317456.62903702</v>
      </c>
      <c r="BJ478" s="1">
        <v>915125374.02413404</v>
      </c>
      <c r="BK478" s="1">
        <f>SUM(BG478:BJ478)/1000000</f>
        <v>8759.9999999999909</v>
      </c>
      <c r="BL478" s="1">
        <v>14.177861020301</v>
      </c>
      <c r="BM478" s="3">
        <f>0.815*BJ478/(BK478*1000)</f>
        <v>85.140089021651832</v>
      </c>
      <c r="BN478" s="24">
        <v>1668.7753841209301</v>
      </c>
      <c r="BO478" s="1">
        <v>369</v>
      </c>
      <c r="BP478" s="1">
        <v>3040</v>
      </c>
      <c r="BQ478" s="24">
        <v>4611.9232000000002</v>
      </c>
      <c r="BR478" s="1">
        <v>760</v>
      </c>
      <c r="BS478" s="1">
        <v>190</v>
      </c>
      <c r="BT478" s="1">
        <v>0.50937137015659195</v>
      </c>
    </row>
    <row r="479" spans="1:72" s="1" customFormat="1" x14ac:dyDescent="0.25">
      <c r="A479" s="1">
        <v>259</v>
      </c>
      <c r="B479" s="24">
        <v>1236.12991416365</v>
      </c>
      <c r="C479" s="24">
        <v>201.39999999999901</v>
      </c>
      <c r="D479" s="1">
        <v>1000</v>
      </c>
      <c r="E479" s="1">
        <v>4000</v>
      </c>
      <c r="F479" s="1">
        <v>1</v>
      </c>
      <c r="G479" s="1">
        <v>23</v>
      </c>
      <c r="H479" s="2">
        <f>SUM(BG479:BI479)/(BK479*1000000)</f>
        <v>0.43263501595623227</v>
      </c>
      <c r="I479" s="3">
        <v>100</v>
      </c>
      <c r="J479" s="18">
        <v>85.450591155266693</v>
      </c>
      <c r="K479" s="18">
        <f>(P479*BG479+U479*BH479+AP479*BI479+AN479*BJ479)/(BK479*(1000000))</f>
        <v>95.02344874131893</v>
      </c>
      <c r="L479" s="18">
        <f>(T479*BG479+Y479*BH479+AT479*BI479+AO479*BJ479)/(BK479*(1000000))</f>
        <v>108.74350950072248</v>
      </c>
      <c r="M479" s="18">
        <f>L479/K479</f>
        <v>1.1443860535598269</v>
      </c>
      <c r="N479" s="18">
        <f>J479*M479</f>
        <v>97.7884647865299</v>
      </c>
      <c r="O479" s="3">
        <v>100</v>
      </c>
      <c r="P479" s="18">
        <v>88.131199954895393</v>
      </c>
      <c r="Q479" s="18">
        <f>P479-S479</f>
        <v>81.540071758566597</v>
      </c>
      <c r="R479" s="18">
        <f>Q479*solar_capex_adj</f>
        <v>108.7200956780888</v>
      </c>
      <c r="S479" s="18">
        <v>6.5911281963287962</v>
      </c>
      <c r="T479" s="18">
        <f>R479+S479</f>
        <v>115.31122387441759</v>
      </c>
      <c r="U479" s="18">
        <v>28.039027561880001</v>
      </c>
      <c r="V479" s="18">
        <f>U479-X479</f>
        <v>23.242244084753001</v>
      </c>
      <c r="W479" s="18">
        <f>V479*wind_capex_adj</f>
        <v>38.737073474588335</v>
      </c>
      <c r="X479" s="18">
        <v>4.7967834771270006</v>
      </c>
      <c r="Y479" s="18">
        <f>W479+X479</f>
        <v>43.533856951715336</v>
      </c>
      <c r="Z479" s="18">
        <v>71.102894046579095</v>
      </c>
      <c r="AA479" s="18">
        <f>Z479-AC479-AD479</f>
        <v>22.996833804957305</v>
      </c>
      <c r="AB479" s="18">
        <f>AA479*hdgt_capex_adj</f>
        <v>28.746042256196631</v>
      </c>
      <c r="AC479" s="18">
        <v>14.058971516562295</v>
      </c>
      <c r="AD479" s="18">
        <v>34.047088725059496</v>
      </c>
      <c r="AE479" s="18">
        <f>AD479*fuel_adj</f>
        <v>34.047088725059496</v>
      </c>
      <c r="AF479" s="18">
        <f>AB479+AC479+AE479</f>
        <v>76.852102497818422</v>
      </c>
      <c r="AG479" s="18">
        <v>140.043905994933</v>
      </c>
      <c r="AH479" s="18">
        <f>AG479-AJ479-AK479</f>
        <v>81.278004070574511</v>
      </c>
      <c r="AI479" s="18">
        <f>AH479*aero_capex_adj</f>
        <v>97.53360488468941</v>
      </c>
      <c r="AJ479" s="18">
        <v>18.169233301907994</v>
      </c>
      <c r="AK479" s="18">
        <v>40.596668622450494</v>
      </c>
      <c r="AL479" s="18">
        <f>AK479*fuel_adj</f>
        <v>40.596668622450494</v>
      </c>
      <c r="AM479" s="18">
        <f>AI479+AJ479+AL479</f>
        <v>156.2995068090479</v>
      </c>
      <c r="AN479" s="18">
        <f>IF(F479=0, 0, IF(F479=3, Z479, (Z479*F479*384+AG479*G479*32)/(F479*384+G479*32)))</f>
        <v>116.40698761264025</v>
      </c>
      <c r="AO479" s="18">
        <f>IF(F479=0, 0, IF(F479=3, AF479, (AF479*F479*384+AM479*G479*32)/(F479*384+G479*32)))</f>
        <v>129.06039675948352</v>
      </c>
      <c r="AP479" s="18">
        <v>67.362949931120696</v>
      </c>
      <c r="AQ479" s="18">
        <f>AP479-AS479</f>
        <v>55.2255482469889</v>
      </c>
      <c r="AR479" s="18">
        <f>AQ479*bess_capex_adj</f>
        <v>55.2255482469889</v>
      </c>
      <c r="AS479" s="18">
        <v>12.137401684131795</v>
      </c>
      <c r="AT479" s="18">
        <f>AR479+AS479</f>
        <v>67.362949931120696</v>
      </c>
      <c r="AU479" s="18">
        <v>5330.8946751449703</v>
      </c>
      <c r="AV479" s="18"/>
      <c r="AW479" s="18">
        <v>1485.6359106069101</v>
      </c>
      <c r="AX479" s="18">
        <f>AW479*solar_capex_adj</f>
        <v>1980.8478808092134</v>
      </c>
      <c r="AY479" s="18">
        <v>242.051477735388</v>
      </c>
      <c r="AZ479" s="18">
        <f>AY479*wind_capex_adj</f>
        <v>403.41912955898005</v>
      </c>
      <c r="BA479" s="18">
        <v>775.64416688549295</v>
      </c>
      <c r="BB479" s="18">
        <f>BA479*hdgt_capex_adj</f>
        <v>969.55520860686624</v>
      </c>
      <c r="BC479" s="18">
        <v>1874.06336224963</v>
      </c>
      <c r="BD479" s="18">
        <f>BC479*aero_capex_adj</f>
        <v>2248.8760346995559</v>
      </c>
      <c r="BE479" s="18">
        <v>953.49975766754301</v>
      </c>
      <c r="BF479" s="18">
        <f>BE479*bess_capex_adj</f>
        <v>953.49975766754301</v>
      </c>
      <c r="BG479" s="1">
        <v>1604146459.0144601</v>
      </c>
      <c r="BH479" s="1">
        <v>884041093.96239996</v>
      </c>
      <c r="BI479" s="1">
        <v>1301695186.7997301</v>
      </c>
      <c r="BJ479" s="1">
        <v>4970117260.2234001</v>
      </c>
      <c r="BK479" s="1">
        <f>SUM(BG479:BJ479)/1000000</f>
        <v>8759.9999999999909</v>
      </c>
      <c r="BL479" s="1">
        <v>0.70885931779466205</v>
      </c>
      <c r="BM479" s="3">
        <f>0.815*BJ479/(BK479*1000)</f>
        <v>462.40246199567071</v>
      </c>
      <c r="BN479" s="24">
        <v>1668.7753841209301</v>
      </c>
      <c r="BO479" s="1">
        <v>53</v>
      </c>
      <c r="BP479" s="1">
        <v>3040</v>
      </c>
      <c r="BQ479" s="24">
        <v>4611.9232000000002</v>
      </c>
      <c r="BR479" s="1">
        <v>760</v>
      </c>
      <c r="BS479" s="1">
        <v>190</v>
      </c>
      <c r="BT479" s="1">
        <v>0.80341716293217502</v>
      </c>
    </row>
    <row r="480" spans="1:72" s="1" customFormat="1" x14ac:dyDescent="0.25">
      <c r="A480" s="1">
        <v>696</v>
      </c>
      <c r="B480" s="25">
        <v>206.02165236060799</v>
      </c>
      <c r="C480" s="25">
        <v>1200.8</v>
      </c>
      <c r="D480" s="8">
        <v>2000</v>
      </c>
      <c r="E480" s="8">
        <v>8000</v>
      </c>
      <c r="F480" s="8">
        <v>1</v>
      </c>
      <c r="G480" s="8">
        <v>20</v>
      </c>
      <c r="H480" s="9">
        <f>SUM(BG480:BI480)/(BK480*1000000)</f>
        <v>0.73075072380062189</v>
      </c>
      <c r="I480" s="10">
        <v>100</v>
      </c>
      <c r="J480" s="19">
        <v>82.605430490984304</v>
      </c>
      <c r="K480" s="18">
        <f>(P480*BG480+U480*BH480+AP480*BI480+AN480*BJ480)/(BK480*(1000000))</f>
        <v>98.341245095181733</v>
      </c>
      <c r="L480" s="18">
        <f>(T480*BG480+Y480*BH480+AT480*BI480+AO480*BJ480)/(BK480*(1000000))</f>
        <v>116.43013349868097</v>
      </c>
      <c r="M480" s="18">
        <f>L480/K480</f>
        <v>1.1839399977699236</v>
      </c>
      <c r="N480" s="18">
        <f>J480*M480</f>
        <v>97.799873191279545</v>
      </c>
      <c r="O480" s="10">
        <v>100</v>
      </c>
      <c r="P480" s="19">
        <v>66.608162893305902</v>
      </c>
      <c r="Q480" s="19">
        <f>P480-S480</f>
        <v>61.623258252461603</v>
      </c>
      <c r="R480" s="18">
        <f>Q480*solar_capex_adj</f>
        <v>82.164344336615471</v>
      </c>
      <c r="S480" s="19">
        <v>4.9849046408442987</v>
      </c>
      <c r="T480" s="18">
        <f>R480+S480</f>
        <v>87.149248977459763</v>
      </c>
      <c r="U480" s="19">
        <v>28.678659822312</v>
      </c>
      <c r="V480" s="19">
        <f>U480-X480</f>
        <v>23.7694207329608</v>
      </c>
      <c r="W480" s="18">
        <f>V480*wind_capex_adj</f>
        <v>39.615701221601334</v>
      </c>
      <c r="X480" s="19">
        <v>4.9092390893511997</v>
      </c>
      <c r="Y480" s="18">
        <f>W480+X480</f>
        <v>44.52494031095253</v>
      </c>
      <c r="Z480" s="19">
        <v>107.802139075532</v>
      </c>
      <c r="AA480" s="19">
        <f>Z480-AC480-AD480</f>
        <v>41.836949238177404</v>
      </c>
      <c r="AB480" s="18">
        <f>AA480*hdgt_capex_adj</f>
        <v>52.296186547721753</v>
      </c>
      <c r="AC480" s="19">
        <v>19.6345502619603</v>
      </c>
      <c r="AD480" s="19">
        <v>46.330639575394294</v>
      </c>
      <c r="AE480" s="18">
        <f>AD480*fuel_adj</f>
        <v>46.330639575394294</v>
      </c>
      <c r="AF480" s="18">
        <f>AB480+AC480+AE480</f>
        <v>118.26137638507635</v>
      </c>
      <c r="AG480" s="19">
        <v>289.71421058031001</v>
      </c>
      <c r="AH480" s="19">
        <f>AG480-AJ480-AK480</f>
        <v>204.60255088787</v>
      </c>
      <c r="AI480" s="18">
        <f>AH480*aero_capex_adj</f>
        <v>245.52306106544398</v>
      </c>
      <c r="AJ480" s="19">
        <v>31.496232883986011</v>
      </c>
      <c r="AK480" s="19">
        <v>53.615426808454004</v>
      </c>
      <c r="AL480" s="18">
        <f>AK480*fuel_adj</f>
        <v>53.615426808454004</v>
      </c>
      <c r="AM480" s="18">
        <f>AI480+AJ480+AL480</f>
        <v>330.634720757884</v>
      </c>
      <c r="AN480" s="18">
        <f>IF(F480=0, 0, IF(F480=3, Z480, (Z480*F480*384+AG480*G480*32)/(F480*384+G480*32)))</f>
        <v>221.49718376601825</v>
      </c>
      <c r="AO480" s="18">
        <f>IF(F480=0, 0, IF(F480=3, AF480, (AF480*F480*384+AM480*G480*32)/(F480*384+G480*32)))</f>
        <v>250.99471661808113</v>
      </c>
      <c r="AP480" s="19">
        <v>186.99728944436799</v>
      </c>
      <c r="AQ480" s="19">
        <f>AP480-AS480</f>
        <v>153.25619153469501</v>
      </c>
      <c r="AR480" s="18">
        <f>AQ480*bess_capex_adj</f>
        <v>153.25619153469501</v>
      </c>
      <c r="AS480" s="19">
        <v>33.741097909672987</v>
      </c>
      <c r="AT480" s="18">
        <f>AR480+AS480</f>
        <v>186.99728944436799</v>
      </c>
      <c r="AU480" s="19">
        <v>5999.9661445381498</v>
      </c>
      <c r="AV480" s="19"/>
      <c r="AW480" s="19">
        <v>247.42159945228201</v>
      </c>
      <c r="AX480" s="18">
        <f>AW480*solar_capex_adj</f>
        <v>329.89546593637601</v>
      </c>
      <c r="AY480" s="19">
        <v>1442.1001541249</v>
      </c>
      <c r="AZ480" s="18">
        <f>AY480*wind_capex_adj</f>
        <v>2403.5002568748332</v>
      </c>
      <c r="BA480" s="19">
        <v>775.06656512459699</v>
      </c>
      <c r="BB480" s="18">
        <f>BA480*hdgt_capex_adj</f>
        <v>968.8332064057463</v>
      </c>
      <c r="BC480" s="19">
        <v>1628.4067797167199</v>
      </c>
      <c r="BD480" s="18">
        <f>BC480*aero_capex_adj</f>
        <v>1954.0881356600639</v>
      </c>
      <c r="BE480" s="19">
        <v>1906.9710461196501</v>
      </c>
      <c r="BF480" s="18">
        <f>BE480*bess_capex_adj</f>
        <v>1906.9710461196501</v>
      </c>
      <c r="BG480" s="8">
        <v>354134096.06311703</v>
      </c>
      <c r="BH480" s="8">
        <v>5150153983.3680496</v>
      </c>
      <c r="BI480" s="8">
        <v>897088261.06227899</v>
      </c>
      <c r="BJ480" s="8">
        <v>2358623659.5065498</v>
      </c>
      <c r="BK480" s="8">
        <f>SUM(BG480:BJ480)/1000000</f>
        <v>8759.9999999999964</v>
      </c>
      <c r="BL480" s="8">
        <v>0.198843665122963</v>
      </c>
      <c r="BM480" s="10">
        <f>0.815*BJ480/(BK480*1000)</f>
        <v>219.43816010249301</v>
      </c>
      <c r="BN480" s="25">
        <v>278.12923068682198</v>
      </c>
      <c r="BO480" s="8">
        <v>316</v>
      </c>
      <c r="BP480" s="8">
        <v>6080</v>
      </c>
      <c r="BQ480" s="25">
        <v>9223.8464000000004</v>
      </c>
      <c r="BR480" s="8">
        <v>1520</v>
      </c>
      <c r="BS480" s="8">
        <v>380</v>
      </c>
      <c r="BT480" s="8">
        <v>0.27870712002751202</v>
      </c>
    </row>
    <row r="481" spans="1:72" s="1" customFormat="1" x14ac:dyDescent="0.25">
      <c r="A481" s="1">
        <v>378</v>
      </c>
      <c r="B481" s="24">
        <v>1648.17321888487</v>
      </c>
      <c r="C481" s="24">
        <v>402.79999999999899</v>
      </c>
      <c r="D481" s="1">
        <v>1000</v>
      </c>
      <c r="E481" s="1">
        <v>4000</v>
      </c>
      <c r="F481" s="1">
        <v>2</v>
      </c>
      <c r="G481" s="1">
        <v>11</v>
      </c>
      <c r="H481" s="2">
        <f>SUM(BG481:BI481)/(BK481*1000000)</f>
        <v>0.60630460352891113</v>
      </c>
      <c r="I481" s="3">
        <v>100</v>
      </c>
      <c r="J481" s="18">
        <v>82.657250928263096</v>
      </c>
      <c r="K481" s="18">
        <f>(P481*BG481+U481*BH481+AP481*BI481+AN481*BJ481)/(BK481*(1000000))</f>
        <v>133.79502139321391</v>
      </c>
      <c r="L481" s="18">
        <f>(T481*BG481+Y481*BH481+AT481*BI481+AO481*BJ481)/(BK481*(1000000))</f>
        <v>158.36063337482051</v>
      </c>
      <c r="M481" s="18">
        <f>L481/K481</f>
        <v>1.1836063235074348</v>
      </c>
      <c r="N481" s="18">
        <f>J481*M481</f>
        <v>97.833644882432978</v>
      </c>
      <c r="O481" s="3">
        <v>99.999999999999901</v>
      </c>
      <c r="P481" s="18">
        <v>86.874110128865993</v>
      </c>
      <c r="Q481" s="18">
        <f>P481-S481</f>
        <v>80.371339342886202</v>
      </c>
      <c r="R481" s="18">
        <f>Q481*solar_capex_adj</f>
        <v>107.16178579051493</v>
      </c>
      <c r="S481" s="18">
        <v>6.5027707859797914</v>
      </c>
      <c r="T481" s="18">
        <f>R481+S481</f>
        <v>113.66455657649472</v>
      </c>
      <c r="U481" s="18">
        <v>28.0171722522851</v>
      </c>
      <c r="V481" s="18">
        <f>U481-X481</f>
        <v>23.220388775158</v>
      </c>
      <c r="W481" s="18">
        <f>V481*wind_capex_adj</f>
        <v>38.700647958596669</v>
      </c>
      <c r="X481" s="18">
        <v>4.7967834771271001</v>
      </c>
      <c r="Y481" s="18">
        <f>W481+X481</f>
        <v>43.497431435723769</v>
      </c>
      <c r="Z481" s="18">
        <v>92.644646205269595</v>
      </c>
      <c r="AA481" s="18">
        <f>Z481-AC481-AD481</f>
        <v>40.8172825034966</v>
      </c>
      <c r="AB481" s="18">
        <f>AA481*hdgt_capex_adj</f>
        <v>51.021603129370746</v>
      </c>
      <c r="AC481" s="18">
        <v>15.820311498555</v>
      </c>
      <c r="AD481" s="18">
        <v>36.007052203217995</v>
      </c>
      <c r="AE481" s="18">
        <f>AD481*fuel_adj</f>
        <v>36.007052203217995</v>
      </c>
      <c r="AF481" s="18">
        <f>AB481+AC481+AE481</f>
        <v>102.84896683114374</v>
      </c>
      <c r="AG481" s="18">
        <v>581.41020212203898</v>
      </c>
      <c r="AH481" s="18">
        <f>AG481-AJ481-AK481</f>
        <v>489.64329102880106</v>
      </c>
      <c r="AI481" s="18">
        <f>AH481*aero_capex_adj</f>
        <v>587.5719492345612</v>
      </c>
      <c r="AJ481" s="18">
        <v>49.923630935555934</v>
      </c>
      <c r="AK481" s="18">
        <v>41.843280157681988</v>
      </c>
      <c r="AL481" s="18">
        <f>AK481*fuel_adj</f>
        <v>41.843280157681988</v>
      </c>
      <c r="AM481" s="18">
        <f>AI481+AJ481+AL481</f>
        <v>679.33886032779913</v>
      </c>
      <c r="AN481" s="18">
        <f>IF(F481=0, 0, IF(F481=3, Z481, (Z481*F481*384+AG481*G481*32)/(F481*384+G481*32)))</f>
        <v>246.25667806482565</v>
      </c>
      <c r="AO481" s="18">
        <f>IF(F481=0, 0, IF(F481=3, AF481, (AF481*F481*384+AM481*G481*32)/(F481*384+G481*32)))</f>
        <v>284.03150478723541</v>
      </c>
      <c r="AP481" s="18">
        <v>62.084859706635498</v>
      </c>
      <c r="AQ481" s="18">
        <f>AP481-AS481</f>
        <v>50.769203489743099</v>
      </c>
      <c r="AR481" s="18">
        <f>AQ481*bess_capex_adj</f>
        <v>50.769203489743099</v>
      </c>
      <c r="AS481" s="18">
        <v>11.3156562168924</v>
      </c>
      <c r="AT481" s="18">
        <f>AR481+AS481</f>
        <v>62.084859706635498</v>
      </c>
      <c r="AU481" s="18">
        <v>5860.51411449637</v>
      </c>
      <c r="AV481" s="18"/>
      <c r="AW481" s="18">
        <v>1978.9852360689799</v>
      </c>
      <c r="AX481" s="18">
        <f>AW481*solar_capex_adj</f>
        <v>2638.6469814253064</v>
      </c>
      <c r="AY481" s="18">
        <v>483.64774039218798</v>
      </c>
      <c r="AZ481" s="18">
        <f>AY481*wind_capex_adj</f>
        <v>806.07956732031334</v>
      </c>
      <c r="BA481" s="18">
        <v>1549.8296154698601</v>
      </c>
      <c r="BB481" s="18">
        <f>BA481*hdgt_capex_adj</f>
        <v>1937.2870193373251</v>
      </c>
      <c r="BC481" s="18">
        <v>895.448366462016</v>
      </c>
      <c r="BD481" s="18">
        <f>BC481*aero_capex_adj</f>
        <v>1074.5380397544191</v>
      </c>
      <c r="BE481" s="18">
        <v>952.60315610331702</v>
      </c>
      <c r="BF481" s="18">
        <f>BE481*bess_capex_adj</f>
        <v>952.60315610331702</v>
      </c>
      <c r="BG481" s="1">
        <v>2148065661.7151399</v>
      </c>
      <c r="BH481" s="1">
        <v>1768082187.9247999</v>
      </c>
      <c r="BI481" s="1">
        <v>1395080477.2733099</v>
      </c>
      <c r="BJ481" s="1">
        <v>3448771673.08673</v>
      </c>
      <c r="BK481" s="1">
        <f>SUM(BG481:BJ481)/1000000</f>
        <v>8759.9999999999818</v>
      </c>
      <c r="BL481" s="1">
        <v>4.9666779922278002</v>
      </c>
      <c r="BM481" s="3">
        <f>0.815*BJ481/(BK481*1000)</f>
        <v>320.86174812393728</v>
      </c>
      <c r="BN481" s="24">
        <v>2225.03384549457</v>
      </c>
      <c r="BO481" s="1">
        <v>106</v>
      </c>
      <c r="BP481" s="1">
        <v>3040</v>
      </c>
      <c r="BQ481" s="24">
        <v>4611.9232000000002</v>
      </c>
      <c r="BR481" s="1">
        <v>760</v>
      </c>
      <c r="BS481" s="1">
        <v>190</v>
      </c>
      <c r="BT481" s="1">
        <v>0.86050165649440802</v>
      </c>
    </row>
    <row r="482" spans="1:72" s="1" customFormat="1" x14ac:dyDescent="0.25">
      <c r="A482" s="1">
        <v>225</v>
      </c>
      <c r="B482" s="24">
        <v>1442.15156652426</v>
      </c>
      <c r="C482" s="24">
        <v>600.4</v>
      </c>
      <c r="D482" s="1">
        <v>1000</v>
      </c>
      <c r="E482" s="1">
        <v>4000</v>
      </c>
      <c r="F482" s="1">
        <v>1</v>
      </c>
      <c r="G482" s="1">
        <v>23</v>
      </c>
      <c r="H482" s="2">
        <f>SUM(BG482:BI482)/(BK482*1000000)</f>
        <v>0.669519299815303</v>
      </c>
      <c r="I482" s="3">
        <v>100</v>
      </c>
      <c r="J482" s="18">
        <v>82.2090799187107</v>
      </c>
      <c r="K482" s="18">
        <f>(P482*BG482+U482*BH482+AP482*BI482+AN482*BJ482)/(BK482*(1000000))</f>
        <v>111.68755143651285</v>
      </c>
      <c r="L482" s="18">
        <f>(T482*BG482+Y482*BH482+AT482*BI482+AO482*BJ482)/(BK482*(1000000))</f>
        <v>132.9627414645386</v>
      </c>
      <c r="M482" s="18">
        <f>L482/K482</f>
        <v>1.1904884631669923</v>
      </c>
      <c r="N482" s="18">
        <f>J482*M482</f>
        <v>97.868961210798346</v>
      </c>
      <c r="O482" s="3">
        <v>99.999999391863497</v>
      </c>
      <c r="P482" s="18">
        <v>85.281902956887095</v>
      </c>
      <c r="Q482" s="18">
        <f>P482-S482</f>
        <v>78.896568464817094</v>
      </c>
      <c r="R482" s="18">
        <f>Q482*solar_capex_adj</f>
        <v>105.19542461975612</v>
      </c>
      <c r="S482" s="18">
        <v>6.385334492070001</v>
      </c>
      <c r="T482" s="18">
        <f>R482+S482</f>
        <v>111.58075911182613</v>
      </c>
      <c r="U482" s="18">
        <v>28.0103135784743</v>
      </c>
      <c r="V482" s="18">
        <f>U482-X482</f>
        <v>23.2135301013472</v>
      </c>
      <c r="W482" s="18">
        <f>V482*wind_capex_adj</f>
        <v>38.689216835578669</v>
      </c>
      <c r="X482" s="18">
        <v>4.7967834771271001</v>
      </c>
      <c r="Y482" s="18">
        <f>W482+X482</f>
        <v>43.486000312705769</v>
      </c>
      <c r="Z482" s="18">
        <v>81.245892203339196</v>
      </c>
      <c r="AA482" s="18">
        <f>Z482-AC482-AD482</f>
        <v>30.470073240621403</v>
      </c>
      <c r="AB482" s="18">
        <f>AA482*hdgt_capex_adj</f>
        <v>38.08759155077675</v>
      </c>
      <c r="AC482" s="18">
        <v>14.905548404817694</v>
      </c>
      <c r="AD482" s="18">
        <v>35.870270557900099</v>
      </c>
      <c r="AE482" s="18">
        <f>AD482*fuel_adj</f>
        <v>35.870270557900099</v>
      </c>
      <c r="AF482" s="18">
        <f>AB482+AC482+AE482</f>
        <v>88.863410513494543</v>
      </c>
      <c r="AG482" s="18">
        <v>301.30436515198301</v>
      </c>
      <c r="AH482" s="18">
        <f>AG482-AJ482-AK482</f>
        <v>230.30455270608394</v>
      </c>
      <c r="AI482" s="18">
        <f>AH482*aero_capex_adj</f>
        <v>276.36546324730074</v>
      </c>
      <c r="AJ482" s="18">
        <v>29.853483628936033</v>
      </c>
      <c r="AK482" s="18">
        <v>41.146328816963035</v>
      </c>
      <c r="AL482" s="18">
        <f>AK482*fuel_adj</f>
        <v>41.146328816963035</v>
      </c>
      <c r="AM482" s="18">
        <f>AI482+AJ482+AL482</f>
        <v>347.36527569319981</v>
      </c>
      <c r="AN482" s="18">
        <f>IF(F482=0, 0, IF(F482=3, Z482, (Z482*F482*384+AG482*G482*32)/(F482*384+G482*32)))</f>
        <v>225.85574585530514</v>
      </c>
      <c r="AO482" s="18">
        <f>IF(F482=0, 0, IF(F482=3, AF482, (AF482*F482*384+AM482*G482*32)/(F482*384+G482*32)))</f>
        <v>258.73606477444372</v>
      </c>
      <c r="AP482" s="18">
        <v>66.463416118268697</v>
      </c>
      <c r="AQ482" s="18">
        <f>AP482-AS482</f>
        <v>54.419422066580303</v>
      </c>
      <c r="AR482" s="18">
        <f>AQ482*bess_capex_adj</f>
        <v>54.419422066580303</v>
      </c>
      <c r="AS482" s="18">
        <v>12.043994051688394</v>
      </c>
      <c r="AT482" s="18">
        <f>AR482+AS482</f>
        <v>66.463416118268697</v>
      </c>
      <c r="AU482" s="18">
        <v>6050.55237402903</v>
      </c>
      <c r="AV482" s="18"/>
      <c r="AW482" s="18">
        <v>1731.1006102603201</v>
      </c>
      <c r="AX482" s="18">
        <f>AW482*solar_capex_adj</f>
        <v>2308.13414701376</v>
      </c>
      <c r="AY482" s="18">
        <v>720.69595909759198</v>
      </c>
      <c r="AZ482" s="18">
        <f>AY482*wind_capex_adj</f>
        <v>1201.1599318293199</v>
      </c>
      <c r="BA482" s="18">
        <v>774.68591889293805</v>
      </c>
      <c r="BB482" s="18">
        <f>BA482*hdgt_capex_adj</f>
        <v>968.35739861617253</v>
      </c>
      <c r="BC482" s="18">
        <v>1871.74810284143</v>
      </c>
      <c r="BD482" s="18">
        <f>BC482*aero_capex_adj</f>
        <v>2246.0977234097159</v>
      </c>
      <c r="BE482" s="18">
        <v>952.32178293673906</v>
      </c>
      <c r="BF482" s="18">
        <f>BE482*bess_capex_adj</f>
        <v>952.32178293673906</v>
      </c>
      <c r="BG482" s="1">
        <v>1916299579.9301701</v>
      </c>
      <c r="BH482" s="1">
        <v>2635443261.2463999</v>
      </c>
      <c r="BI482" s="1">
        <v>1313246189.5383301</v>
      </c>
      <c r="BJ482" s="1">
        <v>2895010916.01232</v>
      </c>
      <c r="BK482" s="1">
        <f>SUM(BG482:BJ482)/1000000</f>
        <v>8759.999946727221</v>
      </c>
      <c r="BL482" s="1">
        <v>3.0879257447853798</v>
      </c>
      <c r="BM482" s="3">
        <f>0.815*BJ482/(BK482*1000)</f>
        <v>269.34177065052796</v>
      </c>
      <c r="BN482" s="24">
        <v>1946.90461480775</v>
      </c>
      <c r="BO482" s="1">
        <v>158</v>
      </c>
      <c r="BP482" s="1">
        <v>3040</v>
      </c>
      <c r="BQ482" s="24">
        <v>4611.9232000000002</v>
      </c>
      <c r="BR482" s="1">
        <v>760</v>
      </c>
      <c r="BS482" s="1">
        <v>190</v>
      </c>
      <c r="BT482" s="1">
        <v>0.81028464310433801</v>
      </c>
    </row>
    <row r="483" spans="1:72" s="1" customFormat="1" x14ac:dyDescent="0.25">
      <c r="A483" s="1">
        <v>881</v>
      </c>
      <c r="B483" s="25">
        <v>206.02165236060799</v>
      </c>
      <c r="C483" s="25">
        <v>801.8</v>
      </c>
      <c r="D483" s="8">
        <v>2000</v>
      </c>
      <c r="E483" s="8">
        <v>8000</v>
      </c>
      <c r="F483" s="8">
        <v>2</v>
      </c>
      <c r="G483" s="8">
        <v>9</v>
      </c>
      <c r="H483" s="9">
        <f>SUM(BG483:BI483)/(BK483*1000000)</f>
        <v>0.51031831018428297</v>
      </c>
      <c r="I483" s="10">
        <v>100</v>
      </c>
      <c r="J483" s="19">
        <v>84.465911767759806</v>
      </c>
      <c r="K483" s="18">
        <f>(P483*BG483+U483*BH483+AP483*BI483+AN483*BJ483)/(BK483*(1000000))</f>
        <v>129.41733845920186</v>
      </c>
      <c r="L483" s="18">
        <f>(T483*BG483+Y483*BH483+AT483*BI483+AO483*BJ483)/(BK483*(1000000))</f>
        <v>149.95822075305742</v>
      </c>
      <c r="M483" s="18">
        <f>L483/K483</f>
        <v>1.1587181635660895</v>
      </c>
      <c r="N483" s="18">
        <f>J483*M483</f>
        <v>97.872186167473984</v>
      </c>
      <c r="O483" s="10">
        <v>100</v>
      </c>
      <c r="P483" s="19">
        <v>66.120137288837299</v>
      </c>
      <c r="Q483" s="19">
        <f>P483-S483</f>
        <v>61.176875969546202</v>
      </c>
      <c r="R483" s="18">
        <f>Q483*solar_capex_adj</f>
        <v>81.569167959394932</v>
      </c>
      <c r="S483" s="19">
        <v>4.9432613192910964</v>
      </c>
      <c r="T483" s="18">
        <f>R483+S483</f>
        <v>86.512429278686028</v>
      </c>
      <c r="U483" s="19">
        <v>28.047720151810299</v>
      </c>
      <c r="V483" s="19">
        <f>U483-X483</f>
        <v>23.250936674683199</v>
      </c>
      <c r="W483" s="18">
        <f>V483*wind_capex_adj</f>
        <v>38.751561124471998</v>
      </c>
      <c r="X483" s="19">
        <v>4.7967834771271001</v>
      </c>
      <c r="Y483" s="18">
        <f>W483+X483</f>
        <v>43.548344601599098</v>
      </c>
      <c r="Z483" s="19">
        <v>89.680354381026106</v>
      </c>
      <c r="AA483" s="19">
        <f>Z483-AC483-AD483</f>
        <v>33.571826642835887</v>
      </c>
      <c r="AB483" s="18">
        <f>AA483*hdgt_capex_adj</f>
        <v>41.964783303544863</v>
      </c>
      <c r="AC483" s="19">
        <v>16.492647395828612</v>
      </c>
      <c r="AD483" s="19">
        <v>39.615880342361606</v>
      </c>
      <c r="AE483" s="18">
        <f>AD483*fuel_adj</f>
        <v>39.615880342361606</v>
      </c>
      <c r="AF483" s="18">
        <f>AB483+AC483+AE483</f>
        <v>98.073311041735082</v>
      </c>
      <c r="AG483" s="19">
        <v>483.33302800286998</v>
      </c>
      <c r="AH483" s="19">
        <f>AG483-AJ483-AK483</f>
        <v>392.83809616791706</v>
      </c>
      <c r="AI483" s="18">
        <f>AH483*aero_capex_adj</f>
        <v>471.40571540150046</v>
      </c>
      <c r="AJ483" s="19">
        <v>43.767604798047955</v>
      </c>
      <c r="AK483" s="19">
        <v>46.727327036904967</v>
      </c>
      <c r="AL483" s="18">
        <f>AK483*fuel_adj</f>
        <v>46.727327036904967</v>
      </c>
      <c r="AM483" s="18">
        <f>AI483+AJ483+AL483</f>
        <v>561.90064723645344</v>
      </c>
      <c r="AN483" s="18">
        <f>IF(F483=0, 0, IF(F483=3, Z483, (Z483*F483*384+AG483*G483*32)/(F483*384+G483*32)))</f>
        <v>197.04017445971078</v>
      </c>
      <c r="AO483" s="18">
        <f>IF(F483=0, 0, IF(F483=3, AF483, (AF483*F483*384+AM483*G483*32)/(F483*384+G483*32)))</f>
        <v>224.57167545847645</v>
      </c>
      <c r="AP483" s="19">
        <v>279.839964055971</v>
      </c>
      <c r="AQ483" s="19">
        <f>AP483-AS483</f>
        <v>228.93725146931101</v>
      </c>
      <c r="AR483" s="18">
        <f>AQ483*bess_capex_adj</f>
        <v>228.93725146931101</v>
      </c>
      <c r="AS483" s="19">
        <v>50.902712586659987</v>
      </c>
      <c r="AT483" s="18">
        <f>AR483+AS483</f>
        <v>279.839964055971</v>
      </c>
      <c r="AU483" s="19">
        <v>5406.27572702828</v>
      </c>
      <c r="AV483" s="19"/>
      <c r="AW483" s="19">
        <v>247.69858963989199</v>
      </c>
      <c r="AX483" s="18">
        <f>AW483*solar_capex_adj</f>
        <v>330.26478618652266</v>
      </c>
      <c r="AY483" s="19">
        <v>963.99930248903695</v>
      </c>
      <c r="AZ483" s="18">
        <f>AY483*wind_capex_adj</f>
        <v>1606.665504148395</v>
      </c>
      <c r="BA483" s="19">
        <v>1551.86851498326</v>
      </c>
      <c r="BB483" s="18">
        <f>BA483*hdgt_capex_adj</f>
        <v>1939.8356437290749</v>
      </c>
      <c r="BC483" s="19">
        <v>733.60340655363098</v>
      </c>
      <c r="BD483" s="18">
        <f>BC483*aero_capex_adj</f>
        <v>880.32408786435712</v>
      </c>
      <c r="BE483" s="19">
        <v>1909.1059133624501</v>
      </c>
      <c r="BF483" s="18">
        <f>BE483*bess_capex_adj</f>
        <v>1909.1059133624501</v>
      </c>
      <c r="BG483" s="8">
        <v>357217203.65672201</v>
      </c>
      <c r="BH483" s="8">
        <v>3519484355.2087998</v>
      </c>
      <c r="BI483" s="8">
        <v>593686838.34879601</v>
      </c>
      <c r="BJ483" s="8">
        <v>4289611602.7856798</v>
      </c>
      <c r="BK483" s="8">
        <f>SUM(BG483:BJ483)/1000000</f>
        <v>8759.9999999999982</v>
      </c>
      <c r="BL483" s="8">
        <v>7.583328409698E-4</v>
      </c>
      <c r="BM483" s="10">
        <f>0.815*BJ483/(BK483*1000)</f>
        <v>399.09057719980933</v>
      </c>
      <c r="BN483" s="25">
        <v>278.12923068682198</v>
      </c>
      <c r="BO483" s="8">
        <v>211</v>
      </c>
      <c r="BP483" s="8">
        <v>6080</v>
      </c>
      <c r="BQ483" s="25">
        <v>9223.8464000000004</v>
      </c>
      <c r="BR483" s="8">
        <v>1520</v>
      </c>
      <c r="BS483" s="8">
        <v>380</v>
      </c>
      <c r="BT483" s="8">
        <v>0.18394698002996501</v>
      </c>
    </row>
    <row r="484" spans="1:72" s="1" customFormat="1" x14ac:dyDescent="0.25">
      <c r="A484" s="1">
        <v>1138</v>
      </c>
      <c r="B484" s="22">
        <v>2060.21652360608</v>
      </c>
      <c r="C484" s="22">
        <v>1603.6</v>
      </c>
      <c r="D484" s="11">
        <v>3000</v>
      </c>
      <c r="E484" s="11">
        <v>12000</v>
      </c>
      <c r="F484" s="11">
        <v>0</v>
      </c>
      <c r="G484" s="11">
        <v>0</v>
      </c>
      <c r="H484" s="12">
        <f>SUM(BG484:BI484)/(BK484*1000000)</f>
        <v>1</v>
      </c>
      <c r="I484" s="13">
        <v>97.146118721461093</v>
      </c>
      <c r="J484" s="20">
        <v>77.110140914944395</v>
      </c>
      <c r="K484" s="18">
        <f>(P484*BG484+U484*BH484+AP484*BI484+AN484*BJ484)/(BK484*(1000000))</f>
        <v>77.244525798917621</v>
      </c>
      <c r="L484" s="18">
        <f>(T484*BG484+Y484*BH484+AT484*BI484+AO484*BJ484)/(BK484*(1000000))</f>
        <v>98.044660760679932</v>
      </c>
      <c r="M484" s="18">
        <f>L484/K484</f>
        <v>1.2692764923680038</v>
      </c>
      <c r="N484" s="18">
        <f>J484*M484</f>
        <v>97.874089186523122</v>
      </c>
      <c r="O484" s="13">
        <v>98.375256754381596</v>
      </c>
      <c r="P484" s="20">
        <v>132.65243335957101</v>
      </c>
      <c r="Q484" s="20">
        <f>P484-S484</f>
        <v>122.711865519656</v>
      </c>
      <c r="R484" s="18">
        <f>Q484*solar_capex_adj</f>
        <v>163.61582069287465</v>
      </c>
      <c r="S484" s="20">
        <v>9.9405678399150048</v>
      </c>
      <c r="T484" s="18">
        <f>R484+S484</f>
        <v>173.55638853278964</v>
      </c>
      <c r="U484" s="20">
        <v>33.843844027451503</v>
      </c>
      <c r="V484" s="20">
        <f>U484-X484</f>
        <v>28.043649561703699</v>
      </c>
      <c r="W484" s="18">
        <f>V484*wind_capex_adj</f>
        <v>46.739415936172833</v>
      </c>
      <c r="X484" s="20">
        <v>5.8001944657478042</v>
      </c>
      <c r="Y484" s="18">
        <f>W484+X484</f>
        <v>52.53961040192064</v>
      </c>
      <c r="Z484" s="20">
        <v>0</v>
      </c>
      <c r="AA484" s="20">
        <f>Z484-AC484-AD484</f>
        <v>0</v>
      </c>
      <c r="AB484" s="18">
        <f>AA484*hdgt_capex_adj</f>
        <v>0</v>
      </c>
      <c r="AC484" s="20">
        <v>0</v>
      </c>
      <c r="AD484" s="20">
        <v>0</v>
      </c>
      <c r="AE484" s="18">
        <f>AD484*fuel_adj</f>
        <v>0</v>
      </c>
      <c r="AF484" s="18">
        <f>AB484+AC484+AE484</f>
        <v>0</v>
      </c>
      <c r="AG484" s="20">
        <v>0</v>
      </c>
      <c r="AH484" s="20">
        <f>AG484-AJ484-AK484</f>
        <v>0</v>
      </c>
      <c r="AI484" s="18">
        <f>AH484*aero_capex_adj</f>
        <v>0</v>
      </c>
      <c r="AJ484" s="20">
        <v>0</v>
      </c>
      <c r="AK484" s="20">
        <v>0</v>
      </c>
      <c r="AL484" s="18">
        <f>AK484*fuel_adj</f>
        <v>0</v>
      </c>
      <c r="AM484" s="18">
        <f>AI484+AJ484+AL484</f>
        <v>0</v>
      </c>
      <c r="AN484" s="18">
        <f>IF(F484=0, 0, IF(F484=3, Z484, (Z484*F484*384+AG484*G484*32)/(F484*384+G484*32)))</f>
        <v>0</v>
      </c>
      <c r="AO484" s="18">
        <f>IF(F484=0, 0, IF(F484=3, AF484, (AF484*F484*384+AM484*G484*32)/(F484*384+G484*32)))</f>
        <v>0</v>
      </c>
      <c r="AP484" s="20">
        <v>223.55016832524399</v>
      </c>
      <c r="AQ484" s="20">
        <f>AP484-AS484</f>
        <v>180.980660142565</v>
      </c>
      <c r="AR484" s="18">
        <f>AQ484*bess_capex_adj</f>
        <v>180.980660142565</v>
      </c>
      <c r="AS484" s="20">
        <v>42.569508182678987</v>
      </c>
      <c r="AT484" s="18">
        <f>AR484+AS484</f>
        <v>223.55016832524399</v>
      </c>
      <c r="AU484" s="20">
        <v>7253.3443952430698</v>
      </c>
      <c r="AV484" s="20"/>
      <c r="AW484" s="20">
        <v>2470.7293399940399</v>
      </c>
      <c r="AX484" s="18">
        <f>AW484*solar_capex_adj</f>
        <v>3294.3057866587196</v>
      </c>
      <c r="AY484" s="20">
        <v>1923.1287217711799</v>
      </c>
      <c r="AZ484" s="18">
        <f>AY484*wind_capex_adj</f>
        <v>3205.2145362852998</v>
      </c>
      <c r="BA484" s="20">
        <v>0</v>
      </c>
      <c r="BB484" s="18">
        <f>BA484*hdgt_capex_adj</f>
        <v>0</v>
      </c>
      <c r="BC484" s="20">
        <v>0</v>
      </c>
      <c r="BD484" s="18">
        <f>BC484*aero_capex_adj</f>
        <v>0</v>
      </c>
      <c r="BE484" s="20">
        <v>2859.4863334778502</v>
      </c>
      <c r="BF484" s="18">
        <f>BE484*bess_capex_adj</f>
        <v>2859.4863334778502</v>
      </c>
      <c r="BG484" s="11">
        <v>1721478036.0211301</v>
      </c>
      <c r="BH484" s="11">
        <v>5821290675.4560099</v>
      </c>
      <c r="BI484" s="11">
        <v>1074903780.2066801</v>
      </c>
      <c r="BJ484" s="11">
        <v>0</v>
      </c>
      <c r="BK484" s="11">
        <f>SUM(BG484:BJ484)/1000000</f>
        <v>8617.6724916838211</v>
      </c>
      <c r="BL484" s="11">
        <v>28.529127003975201</v>
      </c>
      <c r="BM484" s="13">
        <f>0.815*BJ484/(BK484*1000)</f>
        <v>0</v>
      </c>
      <c r="BN484" s="22">
        <v>2781.2923068682198</v>
      </c>
      <c r="BO484" s="11">
        <v>422</v>
      </c>
      <c r="BP484" s="11">
        <v>9120</v>
      </c>
      <c r="BQ484" s="22">
        <v>13835.7696</v>
      </c>
      <c r="BR484" s="11">
        <v>2280</v>
      </c>
      <c r="BS484" s="11">
        <v>570</v>
      </c>
      <c r="BT484" s="11">
        <v>0.223421729093191</v>
      </c>
    </row>
    <row r="485" spans="1:72" s="1" customFormat="1" x14ac:dyDescent="0.25">
      <c r="A485" s="1">
        <v>319</v>
      </c>
      <c r="B485" s="24">
        <v>1030.10826180304</v>
      </c>
      <c r="C485" s="24">
        <v>1603.6</v>
      </c>
      <c r="D485" s="1">
        <v>1000</v>
      </c>
      <c r="E485" s="1">
        <v>4000</v>
      </c>
      <c r="F485" s="1">
        <v>2</v>
      </c>
      <c r="G485" s="1">
        <v>11</v>
      </c>
      <c r="H485" s="2">
        <f>SUM(BG485:BI485)/(BK485*1000000)</f>
        <v>0.90215254164203229</v>
      </c>
      <c r="I485" s="3">
        <v>100</v>
      </c>
      <c r="J485" s="18">
        <v>77.639057507158796</v>
      </c>
      <c r="K485" s="18">
        <f>(P485*BG485+U485*BH485+AP485*BI485+AN485*BJ485)/(BK485*(1000000))</f>
        <v>100.82032914915105</v>
      </c>
      <c r="L485" s="18">
        <f>(T485*BG485+Y485*BH485+AT485*BI485+AO485*BJ485)/(BK485*(1000000))</f>
        <v>127.15129864604141</v>
      </c>
      <c r="M485" s="18">
        <f>L485/K485</f>
        <v>1.261167263776108</v>
      </c>
      <c r="N485" s="18">
        <f>J485*M485</f>
        <v>97.915837718459358</v>
      </c>
      <c r="O485" s="3">
        <v>100</v>
      </c>
      <c r="P485" s="18">
        <v>89.730388414010704</v>
      </c>
      <c r="Q485" s="18">
        <f>P485-S485</f>
        <v>83.007656255218805</v>
      </c>
      <c r="R485" s="18">
        <f>Q485*solar_capex_adj</f>
        <v>110.6768750069584</v>
      </c>
      <c r="S485" s="18">
        <v>6.7227321587918993</v>
      </c>
      <c r="T485" s="18">
        <f>R485+S485</f>
        <v>117.3996071657503</v>
      </c>
      <c r="U485" s="18">
        <v>33.848240174320701</v>
      </c>
      <c r="V485" s="18">
        <f>U485-X485</f>
        <v>28.048365564737999</v>
      </c>
      <c r="W485" s="18">
        <f>V485*wind_capex_adj</f>
        <v>46.747275941230001</v>
      </c>
      <c r="X485" s="18">
        <v>5.7998746095827016</v>
      </c>
      <c r="Y485" s="18">
        <f>W485+X485</f>
        <v>52.547150550812702</v>
      </c>
      <c r="Z485" s="18">
        <v>241.17761971056899</v>
      </c>
      <c r="AA485" s="18">
        <f>Z485-AC485-AD485</f>
        <v>168.35982026202601</v>
      </c>
      <c r="AB485" s="18">
        <f>AA485*hdgt_capex_adj</f>
        <v>210.44977532753251</v>
      </c>
      <c r="AC485" s="18">
        <v>29.985664932117004</v>
      </c>
      <c r="AD485" s="18">
        <v>42.832134516425981</v>
      </c>
      <c r="AE485" s="18">
        <f>AD485*fuel_adj</f>
        <v>42.832134516425981</v>
      </c>
      <c r="AF485" s="18">
        <f>AB485+AC485+AE485</f>
        <v>283.26757477607549</v>
      </c>
      <c r="AG485" s="18">
        <v>1287.76327050891</v>
      </c>
      <c r="AH485" s="18">
        <f>AG485-AJ485-AK485</f>
        <v>1137.2406847771599</v>
      </c>
      <c r="AI485" s="18">
        <f>AH485*aero_capex_adj</f>
        <v>1364.6888217325918</v>
      </c>
      <c r="AJ485" s="18">
        <v>102.09578276571006</v>
      </c>
      <c r="AK485" s="18">
        <v>48.426802966039986</v>
      </c>
      <c r="AL485" s="18">
        <f>AK485*fuel_adj</f>
        <v>48.426802966039986</v>
      </c>
      <c r="AM485" s="18">
        <f>AI485+AJ485+AL485</f>
        <v>1515.2114074643418</v>
      </c>
      <c r="AN485" s="18">
        <f>IF(F485=0, 0, IF(F485=3, Z485, (Z485*F485*384+AG485*G485*32)/(F485*384+G485*32)))</f>
        <v>570.10453853290471</v>
      </c>
      <c r="AO485" s="18">
        <f>IF(F485=0, 0, IF(F485=3, AF485, (AF485*F485*384+AM485*G485*32)/(F485*384+G485*32)))</f>
        <v>670.4499221923877</v>
      </c>
      <c r="AP485" s="18">
        <v>103.340576134611</v>
      </c>
      <c r="AQ485" s="18">
        <f>AP485-AS485</f>
        <v>83.903674522399399</v>
      </c>
      <c r="AR485" s="18">
        <f>AQ485*bess_capex_adj</f>
        <v>83.903674522399399</v>
      </c>
      <c r="AS485" s="18">
        <v>19.436901612211599</v>
      </c>
      <c r="AT485" s="18">
        <f>AR485+AS485</f>
        <v>103.340576134611</v>
      </c>
      <c r="AU485" s="18">
        <v>6553.7140240039498</v>
      </c>
      <c r="AV485" s="18"/>
      <c r="AW485" s="18">
        <v>1235.64055732267</v>
      </c>
      <c r="AX485" s="18">
        <f>AW485*solar_capex_adj</f>
        <v>1647.5207430968933</v>
      </c>
      <c r="AY485" s="18">
        <v>1923.5582037313</v>
      </c>
      <c r="AZ485" s="18">
        <f>AY485*wind_capex_adj</f>
        <v>3205.9303395521665</v>
      </c>
      <c r="BA485" s="18">
        <v>1548.29438434283</v>
      </c>
      <c r="BB485" s="18">
        <f>BA485*hdgt_capex_adj</f>
        <v>1935.3679804285375</v>
      </c>
      <c r="BC485" s="18">
        <v>894.56135269539402</v>
      </c>
      <c r="BD485" s="18">
        <f>BC485*aero_capex_adj</f>
        <v>1073.4736232344728</v>
      </c>
      <c r="BE485" s="18">
        <v>951.65952591174096</v>
      </c>
      <c r="BF485" s="18">
        <f>BE485*bess_capex_adj</f>
        <v>951.65952591174096</v>
      </c>
      <c r="BG485" s="1">
        <v>1293550657.5946801</v>
      </c>
      <c r="BH485" s="1">
        <v>5821587329.3140097</v>
      </c>
      <c r="BI485" s="1">
        <v>787718277.87550795</v>
      </c>
      <c r="BJ485" s="1">
        <v>857143735.21579599</v>
      </c>
      <c r="BK485" s="1">
        <f>SUM(BG485:BJ485)/1000000</f>
        <v>8759.9999999999945</v>
      </c>
      <c r="BL485" s="1">
        <v>16.676155810267399</v>
      </c>
      <c r="BM485" s="3">
        <f>0.815*BJ485/(BK485*1000)</f>
        <v>79.745678561743631</v>
      </c>
      <c r="BN485" s="24">
        <v>1390.6461534341099</v>
      </c>
      <c r="BO485" s="1">
        <v>422</v>
      </c>
      <c r="BP485" s="1">
        <v>3040</v>
      </c>
      <c r="BQ485" s="24">
        <v>4611.9232000000002</v>
      </c>
      <c r="BR485" s="1">
        <v>760</v>
      </c>
      <c r="BS485" s="1">
        <v>190</v>
      </c>
      <c r="BT485" s="1">
        <v>0.48805309842179501</v>
      </c>
    </row>
    <row r="486" spans="1:72" s="1" customFormat="1" x14ac:dyDescent="0.25">
      <c r="A486" s="1">
        <v>914</v>
      </c>
      <c r="B486" s="25">
        <v>206.02165236060799</v>
      </c>
      <c r="C486" s="25">
        <v>402.79999999999899</v>
      </c>
      <c r="D486" s="8">
        <v>2000</v>
      </c>
      <c r="E486" s="8">
        <v>8000</v>
      </c>
      <c r="F486" s="8">
        <v>2</v>
      </c>
      <c r="G486" s="8">
        <v>9</v>
      </c>
      <c r="H486" s="9">
        <f>SUM(BG486:BI486)/(BK486*1000000)</f>
        <v>0.27653417563065702</v>
      </c>
      <c r="I486" s="10">
        <v>100</v>
      </c>
      <c r="J486" s="19">
        <v>87.631621850008401</v>
      </c>
      <c r="K486" s="18">
        <f>(P486*BG486+U486*BH486+AP486*BI486+AN486*BJ486)/(BK486*(1000000))</f>
        <v>106.77164013535679</v>
      </c>
      <c r="L486" s="18">
        <f>(T486*BG486+Y486*BH486+AT486*BI486+AO486*BJ486)/(BK486*(1000000))</f>
        <v>119.37463368877864</v>
      </c>
      <c r="M486" s="18">
        <f>L486/K486</f>
        <v>1.1180369013480056</v>
      </c>
      <c r="N486" s="18">
        <f>J486*M486</f>
        <v>97.975386953283575</v>
      </c>
      <c r="O486" s="10">
        <v>100</v>
      </c>
      <c r="P486" s="19">
        <v>69.389998158495999</v>
      </c>
      <c r="Q486" s="19">
        <f>P486-S486</f>
        <v>64.207609514450397</v>
      </c>
      <c r="R486" s="18">
        <f>Q486*solar_capex_adj</f>
        <v>85.610146019267191</v>
      </c>
      <c r="S486" s="19">
        <v>5.1823886440456022</v>
      </c>
      <c r="T486" s="18">
        <f>R486+S486</f>
        <v>90.792534663312793</v>
      </c>
      <c r="U486" s="19">
        <v>28.073582096162198</v>
      </c>
      <c r="V486" s="19">
        <f>U486-X486</f>
        <v>23.276798619035102</v>
      </c>
      <c r="W486" s="18">
        <f>V486*wind_capex_adj</f>
        <v>38.794664365058502</v>
      </c>
      <c r="X486" s="19">
        <v>4.7967834771270965</v>
      </c>
      <c r="Y486" s="18">
        <f>W486+X486</f>
        <v>43.591447842185602</v>
      </c>
      <c r="Z486" s="19">
        <v>73.367820584321294</v>
      </c>
      <c r="AA486" s="19">
        <f>Z486-AC486-AD486</f>
        <v>23.608575789739604</v>
      </c>
      <c r="AB486" s="18">
        <f>AA486*hdgt_capex_adj</f>
        <v>29.510719737174504</v>
      </c>
      <c r="AC486" s="19">
        <v>14.439959932856596</v>
      </c>
      <c r="AD486" s="19">
        <v>35.319284861725095</v>
      </c>
      <c r="AE486" s="18">
        <f>AD486*fuel_adj</f>
        <v>35.319284861725095</v>
      </c>
      <c r="AF486" s="18">
        <f>AB486+AC486+AE486</f>
        <v>79.269964531756187</v>
      </c>
      <c r="AG486" s="19">
        <v>205.88479635373699</v>
      </c>
      <c r="AH486" s="19">
        <f>AG486-AJ486-AK486</f>
        <v>140.27578555224602</v>
      </c>
      <c r="AI486" s="18">
        <f>AH486*aero_capex_adj</f>
        <v>168.33094266269521</v>
      </c>
      <c r="AJ486" s="19">
        <v>23.06248963562399</v>
      </c>
      <c r="AK486" s="19">
        <v>42.546521165866977</v>
      </c>
      <c r="AL486" s="18">
        <f>AK486*fuel_adj</f>
        <v>42.546521165866977</v>
      </c>
      <c r="AM486" s="18">
        <f>AI486+AJ486+AL486</f>
        <v>233.93995346418617</v>
      </c>
      <c r="AN486" s="18">
        <f>IF(F486=0, 0, IF(F486=3, Z486, (Z486*F486*384+AG486*G486*32)/(F486*384+G486*32)))</f>
        <v>109.50881397598012</v>
      </c>
      <c r="AO486" s="18">
        <f>IF(F486=0, 0, IF(F486=3, AF486, (AF486*F486*384+AM486*G486*32)/(F486*384+G486*32)))</f>
        <v>121.45268878605528</v>
      </c>
      <c r="AP486" s="19">
        <v>534.201143845047</v>
      </c>
      <c r="AQ486" s="19">
        <f>AP486-AS486</f>
        <v>437.08434627762898</v>
      </c>
      <c r="AR486" s="18">
        <f>AQ486*bess_capex_adj</f>
        <v>437.08434627762898</v>
      </c>
      <c r="AS486" s="19">
        <v>97.116797567418018</v>
      </c>
      <c r="AT486" s="18">
        <f>AR486+AS486</f>
        <v>534.201143845047</v>
      </c>
      <c r="AU486" s="19">
        <v>4932.0402321273696</v>
      </c>
      <c r="AV486" s="19"/>
      <c r="AW486" s="19">
        <v>247.97410400866499</v>
      </c>
      <c r="AX486" s="18">
        <f>AW486*solar_capex_adj</f>
        <v>330.63213867821997</v>
      </c>
      <c r="AY486" s="19">
        <v>484.82267737499302</v>
      </c>
      <c r="AZ486" s="18">
        <f>AY486*wind_capex_adj</f>
        <v>808.03779562498835</v>
      </c>
      <c r="BA486" s="19">
        <v>1553.59465349275</v>
      </c>
      <c r="BB486" s="18">
        <f>BA486*hdgt_capex_adj</f>
        <v>1941.9933168659375</v>
      </c>
      <c r="BC486" s="19">
        <v>734.41939133489302</v>
      </c>
      <c r="BD486" s="18">
        <f>BC486*aero_capex_adj</f>
        <v>881.30326960187165</v>
      </c>
      <c r="BE486" s="19">
        <v>1911.2294059160599</v>
      </c>
      <c r="BF486" s="18">
        <f>BE486*bess_capex_adj</f>
        <v>1911.2294059160599</v>
      </c>
      <c r="BG486" s="8">
        <v>339694822.71514201</v>
      </c>
      <c r="BH486" s="8">
        <v>1768082187.9247999</v>
      </c>
      <c r="BI486" s="8">
        <v>314662367.88461202</v>
      </c>
      <c r="BJ486" s="8">
        <v>6337560621.47544</v>
      </c>
      <c r="BK486" s="8">
        <f>SUM(BG486:BJ486)/1000000</f>
        <v>8759.9999999999945</v>
      </c>
      <c r="BL486" s="8">
        <v>5.2679580563237899E-4</v>
      </c>
      <c r="BM486" s="10">
        <f>0.815*BJ486/(BK486*1000)</f>
        <v>589.62464686101441</v>
      </c>
      <c r="BN486" s="25">
        <v>278.12923068682198</v>
      </c>
      <c r="BO486" s="8">
        <v>106</v>
      </c>
      <c r="BP486" s="8">
        <v>6080</v>
      </c>
      <c r="BQ486" s="25">
        <v>9223.8464000000004</v>
      </c>
      <c r="BR486" s="8">
        <v>1520</v>
      </c>
      <c r="BS486" s="8">
        <v>380</v>
      </c>
      <c r="BT486" s="8">
        <v>9.7482420263864805E-2</v>
      </c>
    </row>
    <row r="487" spans="1:72" s="1" customFormat="1" x14ac:dyDescent="0.25">
      <c r="A487" s="1">
        <v>183</v>
      </c>
      <c r="B487" s="24">
        <v>824.08660944243502</v>
      </c>
      <c r="C487" s="24">
        <v>1603.6</v>
      </c>
      <c r="D487" s="1">
        <v>1000</v>
      </c>
      <c r="E487" s="1">
        <v>4000</v>
      </c>
      <c r="F487" s="1">
        <v>1</v>
      </c>
      <c r="G487" s="1">
        <v>23</v>
      </c>
      <c r="H487" s="2">
        <f>SUM(BG487:BI487)/(BK487*1000000)</f>
        <v>0.88431110209915953</v>
      </c>
      <c r="I487" s="3">
        <v>100</v>
      </c>
      <c r="J487" s="18">
        <v>78.352248781151602</v>
      </c>
      <c r="K487" s="18">
        <f>(P487*BG487+U487*BH487+AP487*BI487+AN487*BJ487)/(BK487*(1000000))</f>
        <v>103.24030757866267</v>
      </c>
      <c r="L487" s="18">
        <f>(T487*BG487+Y487*BH487+AT487*BI487+AO487*BJ487)/(BK487*(1000000))</f>
        <v>129.09922641168916</v>
      </c>
      <c r="M487" s="18">
        <f>L487/K487</f>
        <v>1.2504730898183698</v>
      </c>
      <c r="N487" s="18">
        <f>J487*M487</f>
        <v>97.977378627584244</v>
      </c>
      <c r="O487" s="3">
        <v>100</v>
      </c>
      <c r="P487" s="18">
        <v>83.085578121118502</v>
      </c>
      <c r="Q487" s="18">
        <f>P487-S487</f>
        <v>76.861016876541896</v>
      </c>
      <c r="R487" s="18">
        <f>Q487*solar_capex_adj</f>
        <v>102.48135583538919</v>
      </c>
      <c r="S487" s="18">
        <v>6.2245612445766056</v>
      </c>
      <c r="T487" s="18">
        <f>R487+S487</f>
        <v>108.7059170799658</v>
      </c>
      <c r="U487" s="18">
        <v>33.849770869101597</v>
      </c>
      <c r="V487" s="18">
        <f>U487-X487</f>
        <v>28.049911071398999</v>
      </c>
      <c r="W487" s="18">
        <f>V487*wind_capex_adj</f>
        <v>46.749851785665001</v>
      </c>
      <c r="X487" s="18">
        <v>5.7998597977025987</v>
      </c>
      <c r="Y487" s="18">
        <f>W487+X487</f>
        <v>52.549711583367596</v>
      </c>
      <c r="Z487" s="18">
        <v>155.21170292032301</v>
      </c>
      <c r="AA487" s="18">
        <f>Z487-AC487-AD487</f>
        <v>89.492551854812987</v>
      </c>
      <c r="AB487" s="18">
        <f>AA487*hdgt_capex_adj</f>
        <v>111.86568981851623</v>
      </c>
      <c r="AC487" s="18">
        <v>22.612765851145014</v>
      </c>
      <c r="AD487" s="18">
        <v>43.106385214365005</v>
      </c>
      <c r="AE487" s="18">
        <f>AD487*fuel_adj</f>
        <v>43.106385214365005</v>
      </c>
      <c r="AF487" s="18">
        <f>AB487+AC487+AE487</f>
        <v>177.58484088402622</v>
      </c>
      <c r="AG487" s="18">
        <v>718.48696230257099</v>
      </c>
      <c r="AH487" s="18">
        <f>AG487-AJ487-AK487</f>
        <v>608.96876908154502</v>
      </c>
      <c r="AI487" s="18">
        <f>AH487*aero_capex_adj</f>
        <v>730.76252289785396</v>
      </c>
      <c r="AJ487" s="18">
        <v>61.325378206764981</v>
      </c>
      <c r="AK487" s="18">
        <v>48.192815014260987</v>
      </c>
      <c r="AL487" s="18">
        <f>AK487*fuel_adj</f>
        <v>48.192815014260987</v>
      </c>
      <c r="AM487" s="18">
        <f>AI487+AJ487+AL487</f>
        <v>840.28071611887992</v>
      </c>
      <c r="AN487" s="18">
        <f>IF(F487=0, 0, IF(F487=3, Z487, (Z487*F487*384+AG487*G487*32)/(F487*384+G487*32)))</f>
        <v>525.36401622865742</v>
      </c>
      <c r="AO487" s="18">
        <f>IF(F487=0, 0, IF(F487=3, AF487, (AF487*F487*384+AM487*G487*32)/(F487*384+G487*32)))</f>
        <v>613.07070175264437</v>
      </c>
      <c r="AP487" s="18">
        <v>101.751247484045</v>
      </c>
      <c r="AQ487" s="18">
        <f>AP487-AS487</f>
        <v>82.710713381214802</v>
      </c>
      <c r="AR487" s="18">
        <f>AQ487*bess_capex_adj</f>
        <v>82.710713381214802</v>
      </c>
      <c r="AS487" s="18">
        <v>19.040534102830193</v>
      </c>
      <c r="AT487" s="18">
        <f>AR487+AS487</f>
        <v>101.751247484045</v>
      </c>
      <c r="AU487" s="18">
        <v>6508.69907281833</v>
      </c>
      <c r="AV487" s="18"/>
      <c r="AW487" s="18">
        <v>988.56943900014096</v>
      </c>
      <c r="AX487" s="18">
        <f>AW487*solar_capex_adj</f>
        <v>1318.0925853335211</v>
      </c>
      <c r="AY487" s="18">
        <v>1923.66910736869</v>
      </c>
      <c r="AZ487" s="18">
        <f>AY487*wind_capex_adj</f>
        <v>3206.1151789478167</v>
      </c>
      <c r="BA487" s="18">
        <v>774.19182598562804</v>
      </c>
      <c r="BB487" s="18">
        <f>BA487*hdgt_capex_adj</f>
        <v>967.73978248203503</v>
      </c>
      <c r="BC487" s="18">
        <v>1870.55430618226</v>
      </c>
      <c r="BD487" s="18">
        <f>BC487*aero_capex_adj</f>
        <v>2244.6651674187119</v>
      </c>
      <c r="BE487" s="18">
        <v>951.71439428160704</v>
      </c>
      <c r="BF487" s="18">
        <f>BE487*bess_capex_adj</f>
        <v>951.71439428160704</v>
      </c>
      <c r="BG487" s="1">
        <v>1123151306.9196301</v>
      </c>
      <c r="BH487" s="1">
        <v>5821601839.4373798</v>
      </c>
      <c r="BI487" s="1">
        <v>801812108.03161001</v>
      </c>
      <c r="BJ487" s="1">
        <v>1013434745.61136</v>
      </c>
      <c r="BK487" s="1">
        <f>SUM(BG487:BJ487)/1000000</f>
        <v>8759.9999999999818</v>
      </c>
      <c r="BL487" s="1">
        <v>14.101285335343899</v>
      </c>
      <c r="BM487" s="3">
        <f>0.815*BJ487/(BK487*1000)</f>
        <v>94.286451789184937</v>
      </c>
      <c r="BN487" s="24">
        <v>1112.51692274728</v>
      </c>
      <c r="BO487" s="1">
        <v>422</v>
      </c>
      <c r="BP487" s="1">
        <v>3040</v>
      </c>
      <c r="BQ487" s="24">
        <v>4611.9232000000002</v>
      </c>
      <c r="BR487" s="1">
        <v>760</v>
      </c>
      <c r="BS487" s="1">
        <v>190</v>
      </c>
      <c r="BT487" s="1">
        <v>0.49673810169086402</v>
      </c>
    </row>
    <row r="488" spans="1:72" s="1" customFormat="1" x14ac:dyDescent="0.25">
      <c r="A488" s="1">
        <v>495</v>
      </c>
      <c r="B488" s="24">
        <v>1236.12991416365</v>
      </c>
      <c r="C488" s="24">
        <v>600.4</v>
      </c>
      <c r="D488" s="1">
        <v>1000</v>
      </c>
      <c r="E488" s="1">
        <v>4000</v>
      </c>
      <c r="F488" s="1">
        <v>3</v>
      </c>
      <c r="G488" s="1">
        <v>4</v>
      </c>
      <c r="H488" s="2">
        <f>SUM(BG488:BI488)/(BK488*1000000)</f>
        <v>0.63173848923710596</v>
      </c>
      <c r="I488" s="3">
        <v>100</v>
      </c>
      <c r="J488" s="18">
        <v>81.782404162784303</v>
      </c>
      <c r="K488" s="18">
        <f>(P488*BG488+U488*BH488+AP488*BI488+AN488*BJ488)/(BK488*(1000000))</f>
        <v>78.504375538467215</v>
      </c>
      <c r="L488" s="18">
        <f>(T488*BG488+Y488*BH488+AT488*BI488+AO488*BJ488)/(BK488*(1000000))</f>
        <v>94.052722497800787</v>
      </c>
      <c r="M488" s="18">
        <f>L488/K488</f>
        <v>1.1980570745603201</v>
      </c>
      <c r="N488" s="18">
        <f>J488*M488</f>
        <v>97.979987881775102</v>
      </c>
      <c r="O488" s="3">
        <v>100</v>
      </c>
      <c r="P488" s="18">
        <v>83.766170792796899</v>
      </c>
      <c r="Q488" s="18">
        <f>P488-S488</f>
        <v>77.496526586689995</v>
      </c>
      <c r="R488" s="18">
        <f>Q488*solar_capex_adj</f>
        <v>103.32870211558665</v>
      </c>
      <c r="S488" s="18">
        <v>6.2696442061069035</v>
      </c>
      <c r="T488" s="18">
        <f>R488+S488</f>
        <v>109.59834632169355</v>
      </c>
      <c r="U488" s="18">
        <v>28.019128270729801</v>
      </c>
      <c r="V488" s="18">
        <f>U488-X488</f>
        <v>23.222344793602701</v>
      </c>
      <c r="W488" s="18">
        <f>V488*wind_capex_adj</f>
        <v>38.703907989337836</v>
      </c>
      <c r="X488" s="18">
        <v>4.7967834771271001</v>
      </c>
      <c r="Y488" s="18">
        <f>W488+X488</f>
        <v>43.500691466464936</v>
      </c>
      <c r="Z488" s="18">
        <v>119.431790408282</v>
      </c>
      <c r="AA488" s="18">
        <f>Z488-AC488-AD488</f>
        <v>64.530343125170901</v>
      </c>
      <c r="AB488" s="18">
        <f>AA488*hdgt_capex_adj</f>
        <v>80.662928906463634</v>
      </c>
      <c r="AC488" s="18">
        <v>18.240262805214996</v>
      </c>
      <c r="AD488" s="18">
        <v>36.6611844778961</v>
      </c>
      <c r="AE488" s="18">
        <f>AD488*fuel_adj</f>
        <v>36.6611844778961</v>
      </c>
      <c r="AF488" s="18">
        <f>AB488+AC488+AE488</f>
        <v>135.56437618957472</v>
      </c>
      <c r="AG488" s="18">
        <v>346.13355787656297</v>
      </c>
      <c r="AH488" s="18">
        <f>AG488-AJ488-AK488</f>
        <v>269.76934687033201</v>
      </c>
      <c r="AI488" s="18">
        <f>AH488*aero_capex_adj</f>
        <v>323.72321624439843</v>
      </c>
      <c r="AJ488" s="18">
        <v>32.974623141791994</v>
      </c>
      <c r="AK488" s="18">
        <v>43.389587864438965</v>
      </c>
      <c r="AL488" s="18">
        <f>AK488*fuel_adj</f>
        <v>43.389587864438965</v>
      </c>
      <c r="AM488" s="18">
        <f>AI488+AJ488+AL488</f>
        <v>400.08742725062939</v>
      </c>
      <c r="AN488" s="18">
        <f>IF(F488=0, 0, IF(F488=3, Z488, (Z488*F488*384+AG488*G488*32)/(F488*384+G488*32)))</f>
        <v>119.431790408282</v>
      </c>
      <c r="AO488" s="18">
        <f>IF(F488=0, 0, IF(F488=3, AF488, (AF488*F488*384+AM488*G488*32)/(F488*384+G488*32)))</f>
        <v>135.56437618957472</v>
      </c>
      <c r="AP488" s="18">
        <v>72.101836076443902</v>
      </c>
      <c r="AQ488" s="18">
        <f>AP488-AS488</f>
        <v>59.103294670124001</v>
      </c>
      <c r="AR488" s="18">
        <f>AQ488*bess_capex_adj</f>
        <v>59.103294670124001</v>
      </c>
      <c r="AS488" s="18">
        <v>12.998541406319902</v>
      </c>
      <c r="AT488" s="18">
        <f>AR488+AS488</f>
        <v>72.101836076443902</v>
      </c>
      <c r="AU488" s="18">
        <v>5808.6022488736498</v>
      </c>
      <c r="AV488" s="18"/>
      <c r="AW488" s="18">
        <v>1484.36395504958</v>
      </c>
      <c r="AX488" s="18">
        <f>AW488*solar_capex_adj</f>
        <v>1979.1519400661066</v>
      </c>
      <c r="AY488" s="18">
        <v>720.96962333829504</v>
      </c>
      <c r="AZ488" s="18">
        <f>AY488*wind_capex_adj</f>
        <v>1201.6160388971584</v>
      </c>
      <c r="BA488" s="18">
        <v>2324.94025295661</v>
      </c>
      <c r="BB488" s="18">
        <f>BA488*hdgt_capex_adj</f>
        <v>2906.1753161957627</v>
      </c>
      <c r="BC488" s="18">
        <v>325.645016888947</v>
      </c>
      <c r="BD488" s="18">
        <f>BC488*aero_capex_adj</f>
        <v>390.77402026673639</v>
      </c>
      <c r="BE488" s="18">
        <v>952.68340064021299</v>
      </c>
      <c r="BF488" s="18">
        <f>BE488*bess_capex_adj</f>
        <v>952.68340064021299</v>
      </c>
      <c r="BG488" s="1">
        <v>1678507009.14341</v>
      </c>
      <c r="BH488" s="1">
        <v>2635443261.2463999</v>
      </c>
      <c r="BI488" s="1">
        <v>1220078956.6572001</v>
      </c>
      <c r="BJ488" s="1">
        <v>3225970870.0342398</v>
      </c>
      <c r="BK488" s="1">
        <f>SUM(BG488:BJ488)/1000000</f>
        <v>8760.0000970812489</v>
      </c>
      <c r="BL488" s="1">
        <v>1.24625481158931</v>
      </c>
      <c r="BM488" s="3">
        <f>0.815*BJ488/(BK488*1000)</f>
        <v>300.13313127175866</v>
      </c>
      <c r="BN488" s="24">
        <v>1668.7753841209301</v>
      </c>
      <c r="BO488" s="1">
        <v>158</v>
      </c>
      <c r="BP488" s="1">
        <v>3040</v>
      </c>
      <c r="BQ488" s="24">
        <v>4611.9232000000002</v>
      </c>
      <c r="BR488" s="1">
        <v>760</v>
      </c>
      <c r="BS488" s="1">
        <v>190</v>
      </c>
      <c r="BT488" s="1">
        <v>0.75309594319187201</v>
      </c>
    </row>
    <row r="489" spans="1:72" s="1" customFormat="1" x14ac:dyDescent="0.25">
      <c r="A489" s="1">
        <v>848</v>
      </c>
      <c r="B489" s="25">
        <v>824.08660944243502</v>
      </c>
      <c r="C489" s="25">
        <v>1402.2</v>
      </c>
      <c r="D489" s="8">
        <v>2000</v>
      </c>
      <c r="E489" s="8">
        <v>8000</v>
      </c>
      <c r="F489" s="8">
        <v>2</v>
      </c>
      <c r="G489" s="8">
        <v>6</v>
      </c>
      <c r="H489" s="9">
        <f>SUM(BG489:BI489)/(BK489*1000000)</f>
        <v>0.86769495901248839</v>
      </c>
      <c r="I489" s="10">
        <v>100</v>
      </c>
      <c r="J489" s="19">
        <v>79.7295248928164</v>
      </c>
      <c r="K489" s="18">
        <f>(P489*BG489+U489*BH489+AP489*BI489+AN489*BJ489)/(BK489*(1000000))</f>
        <v>95.177311348789829</v>
      </c>
      <c r="L489" s="18">
        <f>(T489*BG489+Y489*BH489+AT489*BI489+AO489*BJ489)/(BK489*(1000000))</f>
        <v>116.96636652005326</v>
      </c>
      <c r="M489" s="18">
        <f>L489/K489</f>
        <v>1.2289311902435924</v>
      </c>
      <c r="N489" s="18">
        <f>J489*M489</f>
        <v>97.982099924084991</v>
      </c>
      <c r="O489" s="10">
        <v>100</v>
      </c>
      <c r="P489" s="19">
        <v>80.5509910079534</v>
      </c>
      <c r="Q489" s="19">
        <f>P489-S489</f>
        <v>74.517451428933796</v>
      </c>
      <c r="R489" s="18">
        <f>Q489*solar_capex_adj</f>
        <v>99.356601905245057</v>
      </c>
      <c r="S489" s="19">
        <v>6.0335395790196031</v>
      </c>
      <c r="T489" s="18">
        <f>R489+S489</f>
        <v>105.39014148426466</v>
      </c>
      <c r="U489" s="19">
        <v>31.0784004697</v>
      </c>
      <c r="V489" s="19">
        <f>U489-X489</f>
        <v>25.754289141356701</v>
      </c>
      <c r="W489" s="18">
        <f>V489*wind_capex_adj</f>
        <v>42.923815235594503</v>
      </c>
      <c r="X489" s="19">
        <v>5.3241113283432995</v>
      </c>
      <c r="Y489" s="18">
        <f>W489+X489</f>
        <v>48.247926563937803</v>
      </c>
      <c r="Z489" s="19">
        <v>193.45687495203899</v>
      </c>
      <c r="AA489" s="19">
        <f>Z489-AC489-AD489</f>
        <v>121.58799858736802</v>
      </c>
      <c r="AB489" s="18">
        <f>AA489*hdgt_capex_adj</f>
        <v>151.98499823421002</v>
      </c>
      <c r="AC489" s="19">
        <v>26.262811348464993</v>
      </c>
      <c r="AD489" s="19">
        <v>45.606065016205974</v>
      </c>
      <c r="AE489" s="18">
        <f>AD489*fuel_adj</f>
        <v>45.606065016205974</v>
      </c>
      <c r="AF489" s="18">
        <f>AB489+AC489+AE489</f>
        <v>223.85387459888099</v>
      </c>
      <c r="AG489" s="19">
        <v>967.18441918990504</v>
      </c>
      <c r="AH489" s="19">
        <f>AG489-AJ489-AK489</f>
        <v>834.97463476891699</v>
      </c>
      <c r="AI489" s="18">
        <f>AH489*aero_capex_adj</f>
        <v>1001.9695617227003</v>
      </c>
      <c r="AJ489" s="19">
        <v>79.476197555964063</v>
      </c>
      <c r="AK489" s="19">
        <v>52.733586865023995</v>
      </c>
      <c r="AL489" s="18">
        <f>AK489*fuel_adj</f>
        <v>52.733586865023995</v>
      </c>
      <c r="AM489" s="18">
        <f>AI489+AJ489+AL489</f>
        <v>1134.1793461436882</v>
      </c>
      <c r="AN489" s="18">
        <f>IF(F489=0, 0, IF(F489=3, Z489, (Z489*F489*384+AG489*G489*32)/(F489*384+G489*32)))</f>
        <v>348.20238379961216</v>
      </c>
      <c r="AO489" s="18">
        <f>IF(F489=0, 0, IF(F489=3, AF489, (AF489*F489*384+AM489*G489*32)/(F489*384+G489*32)))</f>
        <v>405.91896890784238</v>
      </c>
      <c r="AP489" s="19">
        <v>183.34965418015</v>
      </c>
      <c r="AQ489" s="19">
        <f>AP489-AS489</f>
        <v>149.45896321109299</v>
      </c>
      <c r="AR489" s="18">
        <f>AQ489*bess_capex_adj</f>
        <v>149.45896321109299</v>
      </c>
      <c r="AS489" s="19">
        <v>33.890690969057005</v>
      </c>
      <c r="AT489" s="18">
        <f>AR489+AS489</f>
        <v>183.34965418015</v>
      </c>
      <c r="AU489" s="19">
        <v>6613.1601325748898</v>
      </c>
      <c r="AV489" s="19"/>
      <c r="AW489" s="19">
        <v>988.77078533536701</v>
      </c>
      <c r="AX489" s="18">
        <f>AW489*solar_capex_adj</f>
        <v>1318.3610471138227</v>
      </c>
      <c r="AY489" s="19">
        <v>1682.41344940103</v>
      </c>
      <c r="AZ489" s="18">
        <f>AY489*wind_capex_adj</f>
        <v>2804.0224156683835</v>
      </c>
      <c r="BA489" s="19">
        <v>1548.69901815753</v>
      </c>
      <c r="BB489" s="18">
        <f>BA489*hdgt_capex_adj</f>
        <v>1935.8737726969125</v>
      </c>
      <c r="BC489" s="19">
        <v>488.07007573013101</v>
      </c>
      <c r="BD489" s="18">
        <f>BC489*aero_capex_adj</f>
        <v>585.68409087615714</v>
      </c>
      <c r="BE489" s="19">
        <v>1905.2068039508199</v>
      </c>
      <c r="BF489" s="18">
        <f>BE489*bess_capex_adj</f>
        <v>1905.2068039508199</v>
      </c>
      <c r="BG489" s="8">
        <v>1158200142.1035199</v>
      </c>
      <c r="BH489" s="8">
        <v>5545310078.9549799</v>
      </c>
      <c r="BI489" s="8">
        <v>897497619.89088798</v>
      </c>
      <c r="BJ489" s="8">
        <v>1158992159.0506001</v>
      </c>
      <c r="BK489" s="8">
        <f>SUM(BG489:BJ489)/1000000</f>
        <v>8759.9999999999891</v>
      </c>
      <c r="BL489" s="8">
        <v>7.9313895029718298</v>
      </c>
      <c r="BM489" s="10">
        <f>0.815*BJ489/(BK489*1000)</f>
        <v>107.82860840482194</v>
      </c>
      <c r="BN489" s="25">
        <v>1112.51692274728</v>
      </c>
      <c r="BO489" s="8">
        <v>369</v>
      </c>
      <c r="BP489" s="8">
        <v>6080</v>
      </c>
      <c r="BQ489" s="25">
        <v>9223.8464000000004</v>
      </c>
      <c r="BR489" s="8">
        <v>1520</v>
      </c>
      <c r="BS489" s="8">
        <v>380</v>
      </c>
      <c r="BT489" s="8">
        <v>0.27915986545145699</v>
      </c>
    </row>
    <row r="490" spans="1:72" s="1" customFormat="1" x14ac:dyDescent="0.25">
      <c r="A490" s="1">
        <v>144</v>
      </c>
      <c r="B490" s="24">
        <v>1442.15156652426</v>
      </c>
      <c r="C490" s="24">
        <v>1003.19999999999</v>
      </c>
      <c r="D490" s="1">
        <v>1000</v>
      </c>
      <c r="E490" s="1">
        <v>4000</v>
      </c>
      <c r="F490" s="1">
        <v>1</v>
      </c>
      <c r="G490" s="1">
        <v>23</v>
      </c>
      <c r="H490" s="2">
        <f>SUM(BG490:BI490)/(BK490*1000000)</f>
        <v>0.83470550714830904</v>
      </c>
      <c r="I490" s="3">
        <v>100</v>
      </c>
      <c r="J490" s="18">
        <v>80.197096128053204</v>
      </c>
      <c r="K490" s="18">
        <f>(P490*BG490+U490*BH490+AP490*BI490+AN490*BJ490)/(BK490*(1000000))</f>
        <v>109.8879512407815</v>
      </c>
      <c r="L490" s="18">
        <f>(T490*BG490+Y490*BH490+AT490*BI490+AO490*BJ490)/(BK490*(1000000))</f>
        <v>134.35858230608812</v>
      </c>
      <c r="M490" s="18">
        <f>L490/K490</f>
        <v>1.2226871170951916</v>
      </c>
      <c r="N490" s="18">
        <f>J490*M490</f>
        <v>98.055956264215325</v>
      </c>
      <c r="O490" s="3">
        <v>100</v>
      </c>
      <c r="P490" s="18">
        <v>89.759416298040705</v>
      </c>
      <c r="Q490" s="18">
        <f>P490-S490</f>
        <v>83.034699912418404</v>
      </c>
      <c r="R490" s="18">
        <f>Q490*solar_capex_adj</f>
        <v>110.71293321655787</v>
      </c>
      <c r="S490" s="18">
        <v>6.7247163856223011</v>
      </c>
      <c r="T490" s="18">
        <f>R490+S490</f>
        <v>117.43764960218017</v>
      </c>
      <c r="U490" s="18">
        <v>27.994881266952099</v>
      </c>
      <c r="V490" s="18">
        <f>U490-X490</f>
        <v>23.198097789824999</v>
      </c>
      <c r="W490" s="18">
        <f>V490*wind_capex_adj</f>
        <v>38.663496316375003</v>
      </c>
      <c r="X490" s="18">
        <v>4.7967834771271001</v>
      </c>
      <c r="Y490" s="18">
        <f>W490+X490</f>
        <v>43.460279793502103</v>
      </c>
      <c r="Z490" s="18">
        <v>117.80327667570801</v>
      </c>
      <c r="AA490" s="18">
        <f>Z490-AC490-AD490</f>
        <v>59.700890556294397</v>
      </c>
      <c r="AB490" s="18">
        <f>AA490*hdgt_capex_adj</f>
        <v>74.626113195367992</v>
      </c>
      <c r="AC490" s="18">
        <v>18.522764562935009</v>
      </c>
      <c r="AD490" s="18">
        <v>39.5796215564786</v>
      </c>
      <c r="AE490" s="18">
        <f>AD490*fuel_adj</f>
        <v>39.5796215564786</v>
      </c>
      <c r="AF490" s="18">
        <f>AB490+AC490+AE490</f>
        <v>132.7284993147816</v>
      </c>
      <c r="AG490" s="18">
        <v>560.02657571164605</v>
      </c>
      <c r="AH490" s="18">
        <f>AG490-AJ490-AK490</f>
        <v>466.91506231526898</v>
      </c>
      <c r="AI490" s="18">
        <f>AH490*aero_capex_adj</f>
        <v>560.29807477832276</v>
      </c>
      <c r="AJ490" s="18">
        <v>49.057644843839057</v>
      </c>
      <c r="AK490" s="18">
        <v>44.053868552538006</v>
      </c>
      <c r="AL490" s="18">
        <f>AK490*fuel_adj</f>
        <v>44.053868552538006</v>
      </c>
      <c r="AM490" s="18">
        <f>AI490+AJ490+AL490</f>
        <v>653.40958817469982</v>
      </c>
      <c r="AN490" s="18">
        <f>IF(F490=0, 0, IF(F490=3, Z490, (Z490*F490*384+AG490*G490*32)/(F490*384+G490*32)))</f>
        <v>408.40715889932443</v>
      </c>
      <c r="AO490" s="18">
        <f>IF(F490=0, 0, IF(F490=3, AF490, (AF490*F490*384+AM490*G490*32)/(F490*384+G490*32)))</f>
        <v>474.89035770844214</v>
      </c>
      <c r="AP490" s="18">
        <v>77.885512068292002</v>
      </c>
      <c r="AQ490" s="18">
        <f>AP490-AS490</f>
        <v>63.680903278620903</v>
      </c>
      <c r="AR490" s="18">
        <f>AQ490*bess_capex_adj</f>
        <v>63.680903278620903</v>
      </c>
      <c r="AS490" s="18">
        <v>14.204608789671099</v>
      </c>
      <c r="AT490" s="18">
        <f>AR490+AS490</f>
        <v>77.885512068292002</v>
      </c>
      <c r="AU490" s="18">
        <v>6529.7134289003297</v>
      </c>
      <c r="AV490" s="18"/>
      <c r="AW490" s="18">
        <v>1729.9497778028201</v>
      </c>
      <c r="AX490" s="18">
        <f>AW490*solar_capex_adj</f>
        <v>2306.5997037370935</v>
      </c>
      <c r="AY490" s="18">
        <v>1203.4002925743</v>
      </c>
      <c r="AZ490" s="18">
        <f>AY490*wind_capex_adj</f>
        <v>2005.6671542905001</v>
      </c>
      <c r="BA490" s="18">
        <v>774.17090913871004</v>
      </c>
      <c r="BB490" s="18">
        <f>BA490*hdgt_capex_adj</f>
        <v>967.71363642338758</v>
      </c>
      <c r="BC490" s="18">
        <v>1870.5037681931401</v>
      </c>
      <c r="BD490" s="18">
        <f>BC490*aero_capex_adj</f>
        <v>2244.6045218317681</v>
      </c>
      <c r="BE490" s="18">
        <v>951.68868119135402</v>
      </c>
      <c r="BF490" s="18">
        <f>BE490*bess_capex_adj</f>
        <v>951.68868119135402</v>
      </c>
      <c r="BG490" s="1">
        <v>1806261458.5246899</v>
      </c>
      <c r="BH490" s="1">
        <v>4403525449.1711998</v>
      </c>
      <c r="BI490" s="1">
        <v>1102233334.92329</v>
      </c>
      <c r="BJ490" s="1">
        <v>1447979757.38081</v>
      </c>
      <c r="BK490" s="1">
        <f>SUM(BG490:BJ490)/1000000</f>
        <v>8759.9999999999909</v>
      </c>
      <c r="BL490" s="1">
        <v>7.4205503398355397</v>
      </c>
      <c r="BM490" s="3">
        <f>0.815*BJ490/(BK490*1000)</f>
        <v>134.71501167412802</v>
      </c>
      <c r="BN490" s="24">
        <v>1946.90461480775</v>
      </c>
      <c r="BO490" s="1">
        <v>264</v>
      </c>
      <c r="BP490" s="1">
        <v>3040</v>
      </c>
      <c r="BQ490" s="24">
        <v>4611.9232000000002</v>
      </c>
      <c r="BR490" s="1">
        <v>760</v>
      </c>
      <c r="BS490" s="1">
        <v>190</v>
      </c>
      <c r="BT490" s="1">
        <v>0.68118946320414997</v>
      </c>
    </row>
    <row r="491" spans="1:72" s="1" customFormat="1" x14ac:dyDescent="0.25">
      <c r="A491" s="1">
        <v>835</v>
      </c>
      <c r="B491" s="25">
        <v>1030.10826180304</v>
      </c>
      <c r="C491" s="25">
        <v>1200.8</v>
      </c>
      <c r="D491" s="8">
        <v>2000</v>
      </c>
      <c r="E491" s="8">
        <v>8000</v>
      </c>
      <c r="F491" s="8">
        <v>2</v>
      </c>
      <c r="G491" s="8">
        <v>6</v>
      </c>
      <c r="H491" s="9">
        <f>SUM(BG491:BI491)/(BK491*1000000)</f>
        <v>0.85362792359813222</v>
      </c>
      <c r="I491" s="10">
        <v>100</v>
      </c>
      <c r="J491" s="19">
        <v>80.336440949480206</v>
      </c>
      <c r="K491" s="18">
        <f>(P491*BG491+U491*BH491+AP491*BI491+AN491*BJ491)/(BK491*(1000000))</f>
        <v>91.909902720309887</v>
      </c>
      <c r="L491" s="18">
        <f>(T491*BG491+Y491*BH491+AT491*BI491+AO491*BJ491)/(BK491*(1000000))</f>
        <v>112.1862919782664</v>
      </c>
      <c r="M491" s="18">
        <f>L491/K491</f>
        <v>1.2206115843649556</v>
      </c>
      <c r="N491" s="18">
        <f>J491*M491</f>
        <v>98.059590469586738</v>
      </c>
      <c r="O491" s="10">
        <v>100</v>
      </c>
      <c r="P491" s="19">
        <v>84.286944172470001</v>
      </c>
      <c r="Q491" s="19">
        <f>P491-S491</f>
        <v>77.973525650067899</v>
      </c>
      <c r="R491" s="18">
        <f>Q491*solar_capex_adj</f>
        <v>103.9647008667572</v>
      </c>
      <c r="S491" s="19">
        <v>6.3134185224021024</v>
      </c>
      <c r="T491" s="18">
        <f>R491+S491</f>
        <v>110.2781193891593</v>
      </c>
      <c r="U491" s="19">
        <v>28.656662183738799</v>
      </c>
      <c r="V491" s="19">
        <f>U491-X491</f>
        <v>23.747394029360301</v>
      </c>
      <c r="W491" s="18">
        <f>V491*wind_capex_adj</f>
        <v>39.578990048933839</v>
      </c>
      <c r="X491" s="19">
        <v>4.9092681543784984</v>
      </c>
      <c r="Y491" s="18">
        <f>W491+X491</f>
        <v>44.488258203312341</v>
      </c>
      <c r="Z491" s="19">
        <v>178.93659262195101</v>
      </c>
      <c r="AA491" s="19">
        <f>Z491-AC491-AD491</f>
        <v>110.047844429517</v>
      </c>
      <c r="AB491" s="18">
        <f>AA491*hdgt_capex_adj</f>
        <v>137.55980553689625</v>
      </c>
      <c r="AC491" s="19">
        <v>24.749103322363993</v>
      </c>
      <c r="AD491" s="19">
        <v>44.139644870070015</v>
      </c>
      <c r="AE491" s="18">
        <f>AD491*fuel_adj</f>
        <v>44.139644870070015</v>
      </c>
      <c r="AF491" s="18">
        <f>AB491+AC491+AE491</f>
        <v>206.44855372933026</v>
      </c>
      <c r="AG491" s="19">
        <v>738.88197771895102</v>
      </c>
      <c r="AH491" s="19">
        <f>AG491-AJ491-AK491</f>
        <v>624.80393743412696</v>
      </c>
      <c r="AI491" s="18">
        <f>AH491*aero_capex_adj</f>
        <v>749.76472492095229</v>
      </c>
      <c r="AJ491" s="19">
        <v>62.77080146398805</v>
      </c>
      <c r="AK491" s="19">
        <v>51.307238820836005</v>
      </c>
      <c r="AL491" s="18">
        <f>AK491*fuel_adj</f>
        <v>51.307238820836005</v>
      </c>
      <c r="AM491" s="18">
        <f>AI491+AJ491+AL491</f>
        <v>863.84276520577635</v>
      </c>
      <c r="AN491" s="18">
        <f>IF(F491=0, 0, IF(F491=3, Z491, (Z491*F491*384+AG491*G491*32)/(F491*384+G491*32)))</f>
        <v>290.92566964135102</v>
      </c>
      <c r="AO491" s="18">
        <f>IF(F491=0, 0, IF(F491=3, AF491, (AF491*F491*384+AM491*G491*32)/(F491*384+G491*32)))</f>
        <v>337.9273960246195</v>
      </c>
      <c r="AP491" s="19">
        <v>177.307815313937</v>
      </c>
      <c r="AQ491" s="19">
        <f>AP491-AS491</f>
        <v>144.830199867006</v>
      </c>
      <c r="AR491" s="18">
        <f>AQ491*bess_capex_adj</f>
        <v>144.830199867006</v>
      </c>
      <c r="AS491" s="19">
        <v>32.477615446930997</v>
      </c>
      <c r="AT491" s="18">
        <f>AR491+AS491</f>
        <v>177.307815313937</v>
      </c>
      <c r="AU491" s="19">
        <v>6618.6560587464301</v>
      </c>
      <c r="AV491" s="19"/>
      <c r="AW491" s="19">
        <v>1235.95427363011</v>
      </c>
      <c r="AX491" s="18">
        <f>AW491*solar_capex_adj</f>
        <v>1647.9390315068133</v>
      </c>
      <c r="AY491" s="19">
        <v>1440.7552553527701</v>
      </c>
      <c r="AZ491" s="18">
        <f>AY491*wind_capex_adj</f>
        <v>2401.2587589212835</v>
      </c>
      <c r="BA491" s="19">
        <v>1548.6874802105699</v>
      </c>
      <c r="BB491" s="18">
        <f>BA491*hdgt_capex_adj</f>
        <v>1935.8593502632125</v>
      </c>
      <c r="BC491" s="19">
        <v>488.066439564174</v>
      </c>
      <c r="BD491" s="18">
        <f>BC491*aero_capex_adj</f>
        <v>585.67972747700878</v>
      </c>
      <c r="BE491" s="19">
        <v>1905.1926099887901</v>
      </c>
      <c r="BF491" s="18">
        <f>BE491*bess_capex_adj</f>
        <v>1905.1926099887901</v>
      </c>
      <c r="BG491" s="8">
        <v>1378162981.35115</v>
      </c>
      <c r="BH491" s="8">
        <v>5150116853.3584995</v>
      </c>
      <c r="BI491" s="8">
        <v>949500776.00997806</v>
      </c>
      <c r="BJ491" s="8">
        <v>1282219389.28036</v>
      </c>
      <c r="BK491" s="8">
        <f>SUM(BG491:BJ491)/1000000</f>
        <v>8759.9999999999891</v>
      </c>
      <c r="BL491" s="8">
        <v>5.3669371161736104</v>
      </c>
      <c r="BM491" s="10">
        <f>0.815*BJ491/(BK491*1000)</f>
        <v>119.29324226752222</v>
      </c>
      <c r="BN491" s="25">
        <v>1390.6461534341099</v>
      </c>
      <c r="BO491" s="8">
        <v>316</v>
      </c>
      <c r="BP491" s="8">
        <v>6080</v>
      </c>
      <c r="BQ491" s="25">
        <v>9223.8464000000004</v>
      </c>
      <c r="BR491" s="8">
        <v>1520</v>
      </c>
      <c r="BS491" s="8">
        <v>380</v>
      </c>
      <c r="BT491" s="8">
        <v>0.29518298943953297</v>
      </c>
    </row>
    <row r="492" spans="1:72" s="1" customFormat="1" x14ac:dyDescent="0.25">
      <c r="A492" s="1">
        <v>898</v>
      </c>
      <c r="B492" s="25">
        <v>412.043304721217</v>
      </c>
      <c r="C492" s="25">
        <v>600.4</v>
      </c>
      <c r="D492" s="8">
        <v>2000</v>
      </c>
      <c r="E492" s="8">
        <v>8000</v>
      </c>
      <c r="F492" s="8">
        <v>2</v>
      </c>
      <c r="G492" s="8">
        <v>8</v>
      </c>
      <c r="H492" s="9">
        <f>SUM(BG492:BI492)/(BK492*1000000)</f>
        <v>0.43485374051840253</v>
      </c>
      <c r="I492" s="10">
        <v>100</v>
      </c>
      <c r="J492" s="19">
        <v>85.300841750113307</v>
      </c>
      <c r="K492" s="18">
        <f>(P492*BG492+U492*BH492+AP492*BI492+AN492*BJ492)/(BK492*(1000000))</f>
        <v>128.17966766634791</v>
      </c>
      <c r="L492" s="18">
        <f>(T492*BG492+Y492*BH492+AT492*BI492+AO492*BJ492)/(BK492*(1000000))</f>
        <v>147.35583860235158</v>
      </c>
      <c r="M492" s="18">
        <f>L492/K492</f>
        <v>1.1496038434576012</v>
      </c>
      <c r="N492" s="18">
        <f>J492*M492</f>
        <v>98.062175526098869</v>
      </c>
      <c r="O492" s="10">
        <v>100</v>
      </c>
      <c r="P492" s="19">
        <v>72.491666565823095</v>
      </c>
      <c r="Q492" s="19">
        <f>P492-S492</f>
        <v>67.072867085597096</v>
      </c>
      <c r="R492" s="18">
        <f>Q492*solar_capex_adj</f>
        <v>89.43048944746279</v>
      </c>
      <c r="S492" s="19">
        <v>5.4187994802259993</v>
      </c>
      <c r="T492" s="18">
        <f>R492+S492</f>
        <v>94.849288927688789</v>
      </c>
      <c r="U492" s="19">
        <v>28.051471505609999</v>
      </c>
      <c r="V492" s="19">
        <f>U492-X492</f>
        <v>23.254688028482899</v>
      </c>
      <c r="W492" s="18">
        <f>V492*wind_capex_adj</f>
        <v>38.757813380804834</v>
      </c>
      <c r="X492" s="19">
        <v>4.7967834771271001</v>
      </c>
      <c r="Y492" s="18">
        <f>W492+X492</f>
        <v>43.554596857931934</v>
      </c>
      <c r="Z492" s="19">
        <v>80.689783966281198</v>
      </c>
      <c r="AA492" s="19">
        <f>Z492-AC492-AD492</f>
        <v>28.833247198644301</v>
      </c>
      <c r="AB492" s="18">
        <f>AA492*hdgt_capex_adj</f>
        <v>36.041558998305376</v>
      </c>
      <c r="AC492" s="19">
        <v>15.111619623235995</v>
      </c>
      <c r="AD492" s="19">
        <v>36.744917144400901</v>
      </c>
      <c r="AE492" s="18">
        <f>AD492*fuel_adj</f>
        <v>36.744917144400901</v>
      </c>
      <c r="AF492" s="18">
        <f>AB492+AC492+AE492</f>
        <v>87.898095765942273</v>
      </c>
      <c r="AG492" s="19">
        <v>430.20620475680499</v>
      </c>
      <c r="AH492" s="19">
        <f>AG492-AJ492-AK492</f>
        <v>346.851187301187</v>
      </c>
      <c r="AI492" s="18">
        <f>AH492*aero_capex_adj</f>
        <v>416.22142476142437</v>
      </c>
      <c r="AJ492" s="19">
        <v>39.300355814288991</v>
      </c>
      <c r="AK492" s="19">
        <v>44.054661641329005</v>
      </c>
      <c r="AL492" s="18">
        <f>AK492*fuel_adj</f>
        <v>44.054661641329005</v>
      </c>
      <c r="AM492" s="18">
        <f>AI492+AJ492+AL492</f>
        <v>499.57644221704237</v>
      </c>
      <c r="AN492" s="18">
        <f>IF(F492=0, 0, IF(F492=3, Z492, (Z492*F492*384+AG492*G492*32)/(F492*384+G492*32)))</f>
        <v>168.06888916391216</v>
      </c>
      <c r="AO492" s="18">
        <f>IF(F492=0, 0, IF(F492=3, AF492, (AF492*F492*384+AM492*G492*32)/(F492*384+G492*32)))</f>
        <v>190.81768237871728</v>
      </c>
      <c r="AP492" s="19">
        <v>323.41121103252402</v>
      </c>
      <c r="AQ492" s="19">
        <f>AP492-AS492</f>
        <v>264.59389043362501</v>
      </c>
      <c r="AR492" s="18">
        <f>AQ492*bess_capex_adj</f>
        <v>264.59389043362501</v>
      </c>
      <c r="AS492" s="19">
        <v>58.817320598899016</v>
      </c>
      <c r="AT492" s="18">
        <f>AR492+AS492</f>
        <v>323.41121103252402</v>
      </c>
      <c r="AU492" s="19">
        <v>5331.1808270518804</v>
      </c>
      <c r="AV492" s="19"/>
      <c r="AW492" s="19">
        <v>495.47710767651301</v>
      </c>
      <c r="AX492" s="18">
        <f>AW492*solar_capex_adj</f>
        <v>660.63614356868402</v>
      </c>
      <c r="AY492" s="19">
        <v>721.97376353500499</v>
      </c>
      <c r="AZ492" s="18">
        <f>AY492*wind_capex_adj</f>
        <v>1203.2896058916751</v>
      </c>
      <c r="BA492" s="19">
        <v>1552.1188966316099</v>
      </c>
      <c r="BB492" s="18">
        <f>BA492*hdgt_capex_adj</f>
        <v>1940.1486207895123</v>
      </c>
      <c r="BC492" s="19">
        <v>652.19712678356905</v>
      </c>
      <c r="BD492" s="18">
        <f>BC492*aero_capex_adj</f>
        <v>782.63655214028279</v>
      </c>
      <c r="BE492" s="19">
        <v>1909.4139324251801</v>
      </c>
      <c r="BF492" s="18">
        <f>BE492*bess_capex_adj</f>
        <v>1909.4139324251801</v>
      </c>
      <c r="BG492" s="8">
        <v>648710595.57853794</v>
      </c>
      <c r="BH492" s="8">
        <v>2635443261.2463999</v>
      </c>
      <c r="BI492" s="8">
        <v>525164910.116265</v>
      </c>
      <c r="BJ492" s="8">
        <v>4950681233.0587902</v>
      </c>
      <c r="BK492" s="8">
        <f>SUM(BG492:BJ492)/1000000</f>
        <v>8759.9999999999927</v>
      </c>
      <c r="BL492" s="8">
        <v>1.5599463518367E-3</v>
      </c>
      <c r="BM492" s="10">
        <f>0.815*BJ492/(BK492*1000)</f>
        <v>460.59420147750194</v>
      </c>
      <c r="BN492" s="25">
        <v>556.25846137364397</v>
      </c>
      <c r="BO492" s="8">
        <v>158</v>
      </c>
      <c r="BP492" s="8">
        <v>6080</v>
      </c>
      <c r="BQ492" s="25">
        <v>9223.8464000000004</v>
      </c>
      <c r="BR492" s="8">
        <v>1520</v>
      </c>
      <c r="BS492" s="8">
        <v>380</v>
      </c>
      <c r="BT492" s="8">
        <v>0.162618203079023</v>
      </c>
    </row>
    <row r="493" spans="1:72" s="1" customFormat="1" hidden="1" x14ac:dyDescent="0.25">
      <c r="A493" s="1">
        <v>642</v>
      </c>
      <c r="B493" s="25">
        <v>3502.3680901303501</v>
      </c>
      <c r="C493" s="25">
        <v>600.4</v>
      </c>
      <c r="D493" s="8">
        <v>2000</v>
      </c>
      <c r="E493" s="8">
        <v>8000</v>
      </c>
      <c r="F493" s="8">
        <v>0</v>
      </c>
      <c r="G493" s="8">
        <v>0</v>
      </c>
      <c r="H493" s="9">
        <f>SUM(BG493:BI493)/(BK493*1000000)</f>
        <v>1</v>
      </c>
      <c r="I493" s="10">
        <v>85.079908675799004</v>
      </c>
      <c r="J493" s="19">
        <v>78.179233984721606</v>
      </c>
      <c r="K493" s="18">
        <f>(P493*BG493+U493*BH493+AP493*BI493+AN493*BJ493)/(BK493*(1000000))</f>
        <v>78.202925146384459</v>
      </c>
      <c r="L493" s="18">
        <f>(T493*BG493+Y493*BH493+AT493*BI493+AO493*BJ493)/(BK493*(1000000))</f>
        <v>98.108041767855283</v>
      </c>
      <c r="M493" s="18">
        <f>L493/K493</f>
        <v>1.2545316122665662</v>
      </c>
      <c r="N493" s="18">
        <f>J493*M493</f>
        <v>98.078320456617917</v>
      </c>
      <c r="O493" s="10">
        <v>91.868553204253899</v>
      </c>
      <c r="P493" s="19">
        <v>129.556782529526</v>
      </c>
      <c r="Q493" s="19">
        <f>P493-S493</f>
        <v>119.850040244524</v>
      </c>
      <c r="R493" s="18">
        <f>Q493*solar_capex_adj</f>
        <v>159.80005365936532</v>
      </c>
      <c r="S493" s="19">
        <v>9.706742285002008</v>
      </c>
      <c r="T493" s="18">
        <f>R493+S493</f>
        <v>169.50679594436733</v>
      </c>
      <c r="U493" s="19">
        <v>27.993807814970701</v>
      </c>
      <c r="V493" s="19">
        <f>U493-X493</f>
        <v>23.197016411321801</v>
      </c>
      <c r="W493" s="18">
        <f>V493*wind_capex_adj</f>
        <v>38.661694018869667</v>
      </c>
      <c r="X493" s="19">
        <v>4.7967914036488999</v>
      </c>
      <c r="Y493" s="18">
        <f>W493+X493</f>
        <v>43.458485422518564</v>
      </c>
      <c r="Z493" s="19">
        <v>0</v>
      </c>
      <c r="AA493" s="19">
        <f>Z493-AC493-AD493</f>
        <v>0</v>
      </c>
      <c r="AB493" s="18">
        <f>AA493*hdgt_capex_adj</f>
        <v>0</v>
      </c>
      <c r="AC493" s="19">
        <v>0</v>
      </c>
      <c r="AD493" s="19">
        <v>0</v>
      </c>
      <c r="AE493" s="18">
        <f>AD493*fuel_adj</f>
        <v>0</v>
      </c>
      <c r="AF493" s="18">
        <f>AB493+AC493+AE493</f>
        <v>0</v>
      </c>
      <c r="AG493" s="19">
        <v>0</v>
      </c>
      <c r="AH493" s="19">
        <f>AG493-AJ493-AK493</f>
        <v>0</v>
      </c>
      <c r="AI493" s="18">
        <f>AH493*aero_capex_adj</f>
        <v>0</v>
      </c>
      <c r="AJ493" s="19">
        <v>0</v>
      </c>
      <c r="AK493" s="19">
        <v>0</v>
      </c>
      <c r="AL493" s="18">
        <f>AK493*fuel_adj</f>
        <v>0</v>
      </c>
      <c r="AM493" s="18">
        <f>AI493+AJ493+AL493</f>
        <v>0</v>
      </c>
      <c r="AN493" s="18">
        <f>IF(F493=0, 0, IF(F493=3, Z493, (Z493*F493*384+AG493*G493*32)/(F493*384+G493*32)))</f>
        <v>0</v>
      </c>
      <c r="AO493" s="18">
        <f>IF(F493=0, 0, IF(F493=3, AF493, (AF493*F493*384+AM493*G493*32)/(F493*384+G493*32)))</f>
        <v>0</v>
      </c>
      <c r="AP493" s="19">
        <v>69.450811199612303</v>
      </c>
      <c r="AQ493" s="19">
        <f>AP493-AS493</f>
        <v>56.574450776775102</v>
      </c>
      <c r="AR493" s="18">
        <f>AQ493*bess_capex_adj</f>
        <v>56.574450776775102</v>
      </c>
      <c r="AS493" s="19">
        <v>12.876360422837202</v>
      </c>
      <c r="AT493" s="18">
        <f>AR493+AS493</f>
        <v>69.450811199612303</v>
      </c>
      <c r="AU493" s="19">
        <v>6825.9613353177301</v>
      </c>
      <c r="AV493" s="19"/>
      <c r="AW493" s="19">
        <v>4201.1038172961398</v>
      </c>
      <c r="AX493" s="18">
        <f>AW493*solar_capex_adj</f>
        <v>5601.4717563948525</v>
      </c>
      <c r="AY493" s="19">
        <v>720.182078809063</v>
      </c>
      <c r="AZ493" s="18">
        <f>AY493*wind_capex_adj</f>
        <v>1200.3034646817716</v>
      </c>
      <c r="BA493" s="19">
        <v>0</v>
      </c>
      <c r="BB493" s="18">
        <f>BA493*hdgt_capex_adj</f>
        <v>0</v>
      </c>
      <c r="BC493" s="19">
        <v>0</v>
      </c>
      <c r="BD493" s="18">
        <f>BC493*aero_capex_adj</f>
        <v>0</v>
      </c>
      <c r="BE493" s="19">
        <v>1904.6754392125199</v>
      </c>
      <c r="BF493" s="18">
        <f>BE493*bess_capex_adj</f>
        <v>1904.6754392125199</v>
      </c>
      <c r="BG493" s="8">
        <v>2989582525.5043101</v>
      </c>
      <c r="BH493" s="8">
        <v>2635441402.8272099</v>
      </c>
      <c r="BI493" s="8">
        <v>2422661332.3611202</v>
      </c>
      <c r="BJ493" s="8">
        <v>0</v>
      </c>
      <c r="BK493" s="8">
        <f>SUM(BG493:BJ493)/1000000</f>
        <v>8047.6852606926404</v>
      </c>
      <c r="BL493" s="8">
        <v>28.025833481699902</v>
      </c>
      <c r="BM493" s="10">
        <f>0.815*BJ493/(BK493*1000)</f>
        <v>0</v>
      </c>
      <c r="BN493" s="25">
        <v>4728.1969216759699</v>
      </c>
      <c r="BO493" s="8">
        <v>158</v>
      </c>
      <c r="BP493" s="8">
        <v>6080</v>
      </c>
      <c r="BQ493" s="25">
        <v>9223.8464000000004</v>
      </c>
      <c r="BR493" s="8">
        <v>1520</v>
      </c>
      <c r="BS493" s="8">
        <v>380</v>
      </c>
      <c r="BT493" s="8">
        <v>0.74804576609033202</v>
      </c>
    </row>
    <row r="494" spans="1:72" s="1" customFormat="1" x14ac:dyDescent="0.25">
      <c r="A494" s="1">
        <v>479</v>
      </c>
      <c r="B494" s="24">
        <v>1236.12991416365</v>
      </c>
      <c r="C494" s="24">
        <v>801.8</v>
      </c>
      <c r="D494" s="1">
        <v>1000</v>
      </c>
      <c r="E494" s="1">
        <v>4000</v>
      </c>
      <c r="F494" s="1">
        <v>3</v>
      </c>
      <c r="G494" s="1">
        <v>4</v>
      </c>
      <c r="H494" s="2">
        <f>SUM(BG494:BI494)/(BK494*1000000)</f>
        <v>0.72876942053498361</v>
      </c>
      <c r="I494" s="3">
        <v>100</v>
      </c>
      <c r="J494" s="18">
        <v>80.265971429573597</v>
      </c>
      <c r="K494" s="18">
        <f>(P494*BG494+U494*BH494+AP494*BI494+AN494*BJ494)/(BK494*(1000000))</f>
        <v>76.998646110131915</v>
      </c>
      <c r="L494" s="18">
        <f>(T494*BG494+Y494*BH494+AT494*BI494+AO494*BJ494)/(BK494*(1000000))</f>
        <v>94.090598707812944</v>
      </c>
      <c r="M494" s="18">
        <f>L494/K494</f>
        <v>1.221977313383332</v>
      </c>
      <c r="N494" s="18">
        <f>J494*M494</f>
        <v>98.083196123613632</v>
      </c>
      <c r="O494" s="3">
        <v>100</v>
      </c>
      <c r="P494" s="18">
        <v>82.632067083274706</v>
      </c>
      <c r="Q494" s="18">
        <f>P494-S494</f>
        <v>76.4451549475869</v>
      </c>
      <c r="R494" s="18">
        <f>Q494*solar_capex_adj</f>
        <v>101.9268732634492</v>
      </c>
      <c r="S494" s="18">
        <v>6.1869121356878054</v>
      </c>
      <c r="T494" s="18">
        <f>R494+S494</f>
        <v>108.113785399137</v>
      </c>
      <c r="U494" s="18">
        <v>28.0103966946965</v>
      </c>
      <c r="V494" s="18">
        <f>U494-X494</f>
        <v>23.213613217569399</v>
      </c>
      <c r="W494" s="18">
        <f>V494*wind_capex_adj</f>
        <v>38.689355362615665</v>
      </c>
      <c r="X494" s="18">
        <v>4.7967834771271001</v>
      </c>
      <c r="Y494" s="18">
        <f>W494+X494</f>
        <v>43.486138839742765</v>
      </c>
      <c r="Z494" s="18">
        <v>146.65586334964399</v>
      </c>
      <c r="AA494" s="18">
        <f>Z494-AC494-AD494</f>
        <v>87.742160685281007</v>
      </c>
      <c r="AB494" s="18">
        <f>AA494*hdgt_capex_adj</f>
        <v>109.67770085660126</v>
      </c>
      <c r="AC494" s="18">
        <v>20.773932489953992</v>
      </c>
      <c r="AD494" s="18">
        <v>38.139770174408994</v>
      </c>
      <c r="AE494" s="18">
        <f>AD494*fuel_adj</f>
        <v>38.139770174408994</v>
      </c>
      <c r="AF494" s="18">
        <f>AB494+AC494+AE494</f>
        <v>168.59140352096423</v>
      </c>
      <c r="AG494" s="18">
        <v>375.165832280632</v>
      </c>
      <c r="AH494" s="18">
        <f>AG494-AJ494-AK494</f>
        <v>295.73873798893499</v>
      </c>
      <c r="AI494" s="18">
        <f>AH494*aero_capex_adj</f>
        <v>354.88648558672196</v>
      </c>
      <c r="AJ494" s="18">
        <v>35.235367727333028</v>
      </c>
      <c r="AK494" s="18">
        <v>44.191726564363989</v>
      </c>
      <c r="AL494" s="18">
        <f>AK494*fuel_adj</f>
        <v>44.191726564363989</v>
      </c>
      <c r="AM494" s="18">
        <f>AI494+AJ494+AL494</f>
        <v>434.31357987841898</v>
      </c>
      <c r="AN494" s="18">
        <f>IF(F494=0, 0, IF(F494=3, Z494, (Z494*F494*384+AG494*G494*32)/(F494*384+G494*32)))</f>
        <v>146.65586334964399</v>
      </c>
      <c r="AO494" s="18">
        <f>IF(F494=0, 0, IF(F494=3, AF494, (AF494*F494*384+AM494*G494*32)/(F494*384+G494*32)))</f>
        <v>168.59140352096423</v>
      </c>
      <c r="AP494" s="18">
        <v>74.755328902290699</v>
      </c>
      <c r="AQ494" s="18">
        <f>AP494-AS494</f>
        <v>61.256957600158202</v>
      </c>
      <c r="AR494" s="18">
        <f>AQ494*bess_capex_adj</f>
        <v>61.256957600158202</v>
      </c>
      <c r="AS494" s="18">
        <v>13.498371302132497</v>
      </c>
      <c r="AT494" s="18">
        <f>AR494+AS494</f>
        <v>74.755328902290699</v>
      </c>
      <c r="AU494" s="18">
        <v>6048.1715284059101</v>
      </c>
      <c r="AV494" s="18"/>
      <c r="AW494" s="18">
        <v>1483.8058358394001</v>
      </c>
      <c r="AX494" s="18">
        <f>AW494*solar_capex_adj</f>
        <v>1978.4077811192001</v>
      </c>
      <c r="AY494" s="18">
        <v>962.45184712723199</v>
      </c>
      <c r="AZ494" s="18">
        <f>AY494*wind_capex_adj</f>
        <v>1604.0864118787201</v>
      </c>
      <c r="BA494" s="18">
        <v>2324.0660779853902</v>
      </c>
      <c r="BB494" s="18">
        <f>BA494*hdgt_capex_adj</f>
        <v>2905.0825974817376</v>
      </c>
      <c r="BC494" s="18">
        <v>325.52257472171101</v>
      </c>
      <c r="BD494" s="18">
        <f>BC494*aero_capex_adj</f>
        <v>390.62708966605322</v>
      </c>
      <c r="BE494" s="18">
        <v>952.32519273216997</v>
      </c>
      <c r="BF494" s="18">
        <f>BE494*bess_capex_adj</f>
        <v>952.32519273216997</v>
      </c>
      <c r="BG494" s="1">
        <v>1692996910.0772099</v>
      </c>
      <c r="BH494" s="1">
        <v>3519484355.2087998</v>
      </c>
      <c r="BI494" s="1">
        <v>1171538858.60044</v>
      </c>
      <c r="BJ494" s="1">
        <v>2375979876.1135402</v>
      </c>
      <c r="BK494" s="1">
        <f>SUM(BG494:BJ494)/1000000</f>
        <v>8759.9999999999909</v>
      </c>
      <c r="BL494" s="1">
        <v>2.1616838782807402</v>
      </c>
      <c r="BM494" s="3">
        <f>0.815*BJ494/(BK494*1000)</f>
        <v>221.05292226398825</v>
      </c>
      <c r="BN494" s="24">
        <v>1668.7753841209301</v>
      </c>
      <c r="BO494" s="1">
        <v>211</v>
      </c>
      <c r="BP494" s="1">
        <v>3040</v>
      </c>
      <c r="BQ494" s="24">
        <v>4611.9232000000002</v>
      </c>
      <c r="BR494" s="1">
        <v>760</v>
      </c>
      <c r="BS494" s="1">
        <v>190</v>
      </c>
      <c r="BT494" s="1">
        <v>0.72316623472806296</v>
      </c>
    </row>
    <row r="495" spans="1:72" s="1" customFormat="1" x14ac:dyDescent="0.25">
      <c r="A495" s="1">
        <v>512</v>
      </c>
      <c r="B495" s="24">
        <v>1236.12991416365</v>
      </c>
      <c r="C495" s="24">
        <v>402.79999999999899</v>
      </c>
      <c r="D495" s="1">
        <v>1000</v>
      </c>
      <c r="E495" s="1">
        <v>4000</v>
      </c>
      <c r="F495" s="1">
        <v>3</v>
      </c>
      <c r="G495" s="1">
        <v>4</v>
      </c>
      <c r="H495" s="2">
        <f>SUM(BG495:BI495)/(BK495*1000000)</f>
        <v>0.53267821190496978</v>
      </c>
      <c r="I495" s="3">
        <v>100</v>
      </c>
      <c r="J495" s="18">
        <v>83.481587538930697</v>
      </c>
      <c r="K495" s="18">
        <f>(P495*BG495+U495*BH495+AP495*BI495+AN495*BJ495)/(BK495*(1000000))</f>
        <v>80.197127768665666</v>
      </c>
      <c r="L495" s="18">
        <f>(T495*BG495+Y495*BH495+AT495*BI495+AO495*BJ495)/(BK495*(1000000))</f>
        <v>94.225822137199216</v>
      </c>
      <c r="M495" s="18">
        <f>L495/K495</f>
        <v>1.1749276409125313</v>
      </c>
      <c r="N495" s="18">
        <f>J495*M495</f>
        <v>98.084824706748819</v>
      </c>
      <c r="O495" s="3">
        <v>100</v>
      </c>
      <c r="P495" s="18">
        <v>86.100181258917701</v>
      </c>
      <c r="Q495" s="18">
        <f>P495-S495</f>
        <v>79.658240256345906</v>
      </c>
      <c r="R495" s="18">
        <f>Q495*solar_capex_adj</f>
        <v>106.2109870084612</v>
      </c>
      <c r="S495" s="18">
        <v>6.4419410025717951</v>
      </c>
      <c r="T495" s="18">
        <f>R495+S495</f>
        <v>112.652928011033</v>
      </c>
      <c r="U495" s="18">
        <v>28.0284674974239</v>
      </c>
      <c r="V495" s="18">
        <f>U495-X495</f>
        <v>23.2316840202969</v>
      </c>
      <c r="W495" s="18">
        <f>V495*wind_capex_adj</f>
        <v>38.719473367161498</v>
      </c>
      <c r="X495" s="18">
        <v>4.7967834771270006</v>
      </c>
      <c r="Y495" s="18">
        <f>W495+X495</f>
        <v>43.516256844288499</v>
      </c>
      <c r="Z495" s="18">
        <v>103.587322918064</v>
      </c>
      <c r="AA495" s="18">
        <f>Z495-AC495-AD495</f>
        <v>50.818732924832005</v>
      </c>
      <c r="AB495" s="18">
        <f>AA495*hdgt_capex_adj</f>
        <v>63.523416156040007</v>
      </c>
      <c r="AC495" s="18">
        <v>16.801386678198199</v>
      </c>
      <c r="AD495" s="18">
        <v>35.9672033150338</v>
      </c>
      <c r="AE495" s="18">
        <f>AD495*fuel_adj</f>
        <v>35.9672033150338</v>
      </c>
      <c r="AF495" s="18">
        <f>AB495+AC495+AE495</f>
        <v>116.292006149272</v>
      </c>
      <c r="AG495" s="18">
        <v>346.13297612719299</v>
      </c>
      <c r="AH495" s="18">
        <f>AG495-AJ495-AK495</f>
        <v>270.49273545723401</v>
      </c>
      <c r="AI495" s="18">
        <f>AH495*aero_capex_adj</f>
        <v>324.59128254868079</v>
      </c>
      <c r="AJ495" s="18">
        <v>32.884771759859973</v>
      </c>
      <c r="AK495" s="18">
        <v>42.755468910099012</v>
      </c>
      <c r="AL495" s="18">
        <f>AK495*fuel_adj</f>
        <v>42.755468910099012</v>
      </c>
      <c r="AM495" s="18">
        <f>AI495+AJ495+AL495</f>
        <v>400.23152321863978</v>
      </c>
      <c r="AN495" s="18">
        <f>IF(F495=0, 0, IF(F495=3, Z495, (Z495*F495*384+AG495*G495*32)/(F495*384+G495*32)))</f>
        <v>103.587322918064</v>
      </c>
      <c r="AO495" s="18">
        <f>IF(F495=0, 0, IF(F495=3, AF495, (AF495*F495*384+AM495*G495*32)/(F495*384+G495*32)))</f>
        <v>116.292006149272</v>
      </c>
      <c r="AP495" s="18">
        <v>69.7328016210285</v>
      </c>
      <c r="AQ495" s="18">
        <f>AP495-AS495</f>
        <v>57.168370867098297</v>
      </c>
      <c r="AR495" s="18">
        <f>AQ495*bess_capex_adj</f>
        <v>57.168370867098297</v>
      </c>
      <c r="AS495" s="18">
        <v>12.564430753930203</v>
      </c>
      <c r="AT495" s="18">
        <f>AR495+AS495</f>
        <v>69.7328016210285</v>
      </c>
      <c r="AU495" s="18">
        <v>5573.56170034344</v>
      </c>
      <c r="AV495" s="18"/>
      <c r="AW495" s="18">
        <v>1484.9609150721799</v>
      </c>
      <c r="AX495" s="18">
        <f>AW495*solar_capex_adj</f>
        <v>1979.9478867629064</v>
      </c>
      <c r="AY495" s="18">
        <v>483.88300431655398</v>
      </c>
      <c r="AZ495" s="18">
        <f>AY495*wind_capex_adj</f>
        <v>806.47167386092337</v>
      </c>
      <c r="BA495" s="18">
        <v>2325.8752637949101</v>
      </c>
      <c r="BB495" s="18">
        <f>BA495*hdgt_capex_adj</f>
        <v>2907.3440797436378</v>
      </c>
      <c r="BC495" s="18">
        <v>325.775980091051</v>
      </c>
      <c r="BD495" s="18">
        <f>BC495*aero_capex_adj</f>
        <v>390.93117610926117</v>
      </c>
      <c r="BE495" s="18">
        <v>953.06653706874204</v>
      </c>
      <c r="BF495" s="18">
        <f>BE495*bess_capex_adj</f>
        <v>953.06653706874204</v>
      </c>
      <c r="BG495" s="1">
        <v>1638174125.8317699</v>
      </c>
      <c r="BH495" s="1">
        <v>1768082187.9247999</v>
      </c>
      <c r="BI495" s="1">
        <v>1260004822.5309601</v>
      </c>
      <c r="BJ495" s="1">
        <v>4093738863.71246</v>
      </c>
      <c r="BK495" s="1">
        <f>SUM(BG495:BJ495)/1000000</f>
        <v>8759.9999999999909</v>
      </c>
      <c r="BL495" s="1">
        <v>0.927648046552071</v>
      </c>
      <c r="BM495" s="3">
        <f>0.815*BJ495/(BK495*1000)</f>
        <v>380.86725729744961</v>
      </c>
      <c r="BN495" s="24">
        <v>1668.7753841209301</v>
      </c>
      <c r="BO495" s="1">
        <v>106</v>
      </c>
      <c r="BP495" s="1">
        <v>3040</v>
      </c>
      <c r="BQ495" s="24">
        <v>4611.9232000000002</v>
      </c>
      <c r="BR495" s="1">
        <v>760</v>
      </c>
      <c r="BS495" s="1">
        <v>190</v>
      </c>
      <c r="BT495" s="1">
        <v>0.77771270658101299</v>
      </c>
    </row>
    <row r="496" spans="1:72" s="1" customFormat="1" hidden="1" x14ac:dyDescent="0.25">
      <c r="A496" s="1">
        <v>1192</v>
      </c>
      <c r="B496" s="22">
        <v>1648.17321888487</v>
      </c>
      <c r="C496" s="22">
        <v>402.79999999999899</v>
      </c>
      <c r="D496" s="11">
        <v>3000</v>
      </c>
      <c r="E496" s="11">
        <v>12000</v>
      </c>
      <c r="F496" s="11">
        <v>0</v>
      </c>
      <c r="G496" s="11">
        <v>0</v>
      </c>
      <c r="H496" s="12">
        <f>SUM(BG496:BI496)/(BK496*1000000)</f>
        <v>1</v>
      </c>
      <c r="I496" s="13">
        <v>45.6735159817351</v>
      </c>
      <c r="J496" s="20">
        <v>83.992157057903796</v>
      </c>
      <c r="K496" s="18">
        <f>(P496*BG496+U496*BH496+AP496*BI496+AN496*BJ496)/(BK496*(1000000))</f>
        <v>86.953978660462667</v>
      </c>
      <c r="L496" s="18">
        <f>(T496*BG496+Y496*BH496+AT496*BI496+AO496*BJ496)/(BK496*(1000000))</f>
        <v>101.5543151770012</v>
      </c>
      <c r="M496" s="18">
        <f>L496/K496</f>
        <v>1.167908780500428</v>
      </c>
      <c r="N496" s="18">
        <f>J496*M496</f>
        <v>98.095177721096846</v>
      </c>
      <c r="O496" s="13">
        <v>65.807792923268295</v>
      </c>
      <c r="P496" s="20">
        <v>65.516783736515904</v>
      </c>
      <c r="Q496" s="20">
        <f>P496-S496</f>
        <v>60.622036192245503</v>
      </c>
      <c r="R496" s="18">
        <f>Q496*solar_capex_adj</f>
        <v>80.82938158966067</v>
      </c>
      <c r="S496" s="20">
        <v>4.8947475442704018</v>
      </c>
      <c r="T496" s="18">
        <f>R496+S496</f>
        <v>85.724129133931072</v>
      </c>
      <c r="U496" s="20">
        <v>28.066509449249999</v>
      </c>
      <c r="V496" s="20">
        <f>U496-X496</f>
        <v>23.269503265792402</v>
      </c>
      <c r="W496" s="18">
        <f>V496*wind_capex_adj</f>
        <v>38.782505442987336</v>
      </c>
      <c r="X496" s="20">
        <v>4.7970061834575972</v>
      </c>
      <c r="Y496" s="18">
        <f>W496+X496</f>
        <v>43.579511626444933</v>
      </c>
      <c r="Z496" s="20">
        <v>0</v>
      </c>
      <c r="AA496" s="20">
        <f>Z496-AC496-AD496</f>
        <v>0</v>
      </c>
      <c r="AB496" s="18">
        <f>AA496*hdgt_capex_adj</f>
        <v>0</v>
      </c>
      <c r="AC496" s="20">
        <v>0</v>
      </c>
      <c r="AD496" s="20">
        <v>0</v>
      </c>
      <c r="AE496" s="18">
        <f>AD496*fuel_adj</f>
        <v>0</v>
      </c>
      <c r="AF496" s="18">
        <f>AB496+AC496+AE496</f>
        <v>0</v>
      </c>
      <c r="AG496" s="20">
        <v>0</v>
      </c>
      <c r="AH496" s="20">
        <f>AG496-AJ496-AK496</f>
        <v>0</v>
      </c>
      <c r="AI496" s="18">
        <f>AH496*aero_capex_adj</f>
        <v>0</v>
      </c>
      <c r="AJ496" s="20">
        <v>0</v>
      </c>
      <c r="AK496" s="20">
        <v>0</v>
      </c>
      <c r="AL496" s="18">
        <f>AK496*fuel_adj</f>
        <v>0</v>
      </c>
      <c r="AM496" s="18">
        <f>AI496+AJ496+AL496</f>
        <v>0</v>
      </c>
      <c r="AN496" s="18">
        <f>IF(F496=0, 0, IF(F496=3, Z496, (Z496*F496*384+AG496*G496*32)/(F496*384+G496*32)))</f>
        <v>0</v>
      </c>
      <c r="AO496" s="18">
        <f>IF(F496=0, 0, IF(F496=3, AF496, (AF496*F496*384+AM496*G496*32)/(F496*384+G496*32)))</f>
        <v>0</v>
      </c>
      <c r="AP496" s="20">
        <v>225.161881946666</v>
      </c>
      <c r="AQ496" s="20">
        <f>AP496-AS496</f>
        <v>182.27889390751301</v>
      </c>
      <c r="AR496" s="18">
        <f>AQ496*bess_capex_adj</f>
        <v>182.27889390751301</v>
      </c>
      <c r="AS496" s="20">
        <v>42.882988039152991</v>
      </c>
      <c r="AT496" s="18">
        <f>AR496+AS496</f>
        <v>225.161881946666</v>
      </c>
      <c r="AU496" s="20">
        <v>5336.6105311606098</v>
      </c>
      <c r="AV496" s="20"/>
      <c r="AW496" s="20">
        <v>1983.07900600106</v>
      </c>
      <c r="AX496" s="18">
        <f>AW496*solar_capex_adj</f>
        <v>2644.1053413347463</v>
      </c>
      <c r="AY496" s="20">
        <v>484.64822414580499</v>
      </c>
      <c r="AZ496" s="18">
        <f>AY496*wind_capex_adj</f>
        <v>807.74704024300831</v>
      </c>
      <c r="BA496" s="20">
        <v>0</v>
      </c>
      <c r="BB496" s="18">
        <f>BA496*hdgt_capex_adj</f>
        <v>0</v>
      </c>
      <c r="BC496" s="20">
        <v>0</v>
      </c>
      <c r="BD496" s="18">
        <f>BC496*aero_capex_adj</f>
        <v>0</v>
      </c>
      <c r="BE496" s="20">
        <v>2868.88330101374</v>
      </c>
      <c r="BF496" s="18">
        <f>BE496*bess_capex_adj</f>
        <v>2868.88330101374</v>
      </c>
      <c r="BG496" s="11">
        <v>2807899070.6577301</v>
      </c>
      <c r="BH496" s="11">
        <v>1768019374.97159</v>
      </c>
      <c r="BI496" s="11">
        <v>1188844214.4489701</v>
      </c>
      <c r="BJ496" s="11">
        <v>0</v>
      </c>
      <c r="BK496" s="11">
        <f>SUM(BG496:BJ496)/1000000</f>
        <v>5764.7626600782896</v>
      </c>
      <c r="BL496" s="11">
        <v>2.5870160631886598E-2</v>
      </c>
      <c r="BM496" s="13">
        <f>0.815*BJ496/(BK496*1000)</f>
        <v>0</v>
      </c>
      <c r="BN496" s="22">
        <v>2225.03384549457</v>
      </c>
      <c r="BO496" s="11">
        <v>106</v>
      </c>
      <c r="BP496" s="11">
        <v>9120</v>
      </c>
      <c r="BQ496" s="22">
        <v>13835.7696</v>
      </c>
      <c r="BR496" s="11">
        <v>2280</v>
      </c>
      <c r="BS496" s="11">
        <v>570</v>
      </c>
      <c r="BT496" s="11">
        <v>0.24420795789993399</v>
      </c>
    </row>
    <row r="497" spans="1:72" s="1" customFormat="1" x14ac:dyDescent="0.25">
      <c r="A497" s="1">
        <v>530</v>
      </c>
      <c r="B497" s="24">
        <v>1236.12991416365</v>
      </c>
      <c r="C497" s="24">
        <v>201.39999999999901</v>
      </c>
      <c r="D497" s="1">
        <v>1000</v>
      </c>
      <c r="E497" s="1">
        <v>4000</v>
      </c>
      <c r="F497" s="1">
        <v>3</v>
      </c>
      <c r="G497" s="1">
        <v>4</v>
      </c>
      <c r="H497" s="2">
        <f>SUM(BG497:BI497)/(BK497*1000000)</f>
        <v>0.43263501595623227</v>
      </c>
      <c r="I497" s="3">
        <v>100</v>
      </c>
      <c r="J497" s="18">
        <v>85.1763688998156</v>
      </c>
      <c r="K497" s="18">
        <f>(P497*BG497+U497*BH497+AP497*BI497+AN497*BJ497)/(BK497*(1000000))</f>
        <v>81.92632586250302</v>
      </c>
      <c r="L497" s="18">
        <f>(T497*BG497+Y497*BH497+AT497*BI497+AO497*BJ497)/(BK497*(1000000))</f>
        <v>94.414453956580275</v>
      </c>
      <c r="M497" s="18">
        <f>L497/K497</f>
        <v>1.152431199161013</v>
      </c>
      <c r="N497" s="18">
        <f>J497*M497</f>
        <v>98.159904951395305</v>
      </c>
      <c r="O497" s="3">
        <v>100</v>
      </c>
      <c r="P497" s="18">
        <v>88.130701478857901</v>
      </c>
      <c r="Q497" s="18">
        <f>P497-S497</f>
        <v>81.539573282529005</v>
      </c>
      <c r="R497" s="18">
        <f>Q497*solar_capex_adj</f>
        <v>108.719431043372</v>
      </c>
      <c r="S497" s="18">
        <v>6.5911281963288957</v>
      </c>
      <c r="T497" s="18">
        <f>R497+S497</f>
        <v>115.31055923970089</v>
      </c>
      <c r="U497" s="18">
        <v>28.038885475891099</v>
      </c>
      <c r="V497" s="18">
        <f>U497-X497</f>
        <v>23.242101998763999</v>
      </c>
      <c r="W497" s="18">
        <f>V497*wind_capex_adj</f>
        <v>38.73683666460667</v>
      </c>
      <c r="X497" s="18">
        <v>4.7967834771271001</v>
      </c>
      <c r="Y497" s="18">
        <f>W497+X497</f>
        <v>43.53362014173377</v>
      </c>
      <c r="Z497" s="18">
        <v>93.323119993536096</v>
      </c>
      <c r="AA497" s="18">
        <f>Z497-AC497-AD497</f>
        <v>41.928626314585905</v>
      </c>
      <c r="AB497" s="18">
        <f>AA497*hdgt_capex_adj</f>
        <v>52.41078289323238</v>
      </c>
      <c r="AC497" s="18">
        <v>15.910688707687697</v>
      </c>
      <c r="AD497" s="18">
        <v>35.483804971262494</v>
      </c>
      <c r="AE497" s="18">
        <f>AD497*fuel_adj</f>
        <v>35.483804971262494</v>
      </c>
      <c r="AF497" s="18">
        <f>AB497+AC497+AE497</f>
        <v>103.80527657218258</v>
      </c>
      <c r="AG497" s="18">
        <v>326.87005713241098</v>
      </c>
      <c r="AH497" s="18">
        <f>AG497-AJ497-AK497</f>
        <v>252.922515872963</v>
      </c>
      <c r="AI497" s="18">
        <f>AH497*aero_capex_adj</f>
        <v>303.50701904755562</v>
      </c>
      <c r="AJ497" s="18">
        <v>31.441434923485986</v>
      </c>
      <c r="AK497" s="18">
        <v>42.506106335961988</v>
      </c>
      <c r="AL497" s="18">
        <f>AK497*fuel_adj</f>
        <v>42.506106335961988</v>
      </c>
      <c r="AM497" s="18">
        <f>AI497+AJ497+AL497</f>
        <v>377.45456030700359</v>
      </c>
      <c r="AN497" s="18">
        <f>IF(F497=0, 0, IF(F497=3, Z497, (Z497*F497*384+AG497*G497*32)/(F497*384+G497*32)))</f>
        <v>93.323119993536096</v>
      </c>
      <c r="AO497" s="18">
        <f>IF(F497=0, 0, IF(F497=3, AF497, (AF497*F497*384+AM497*G497*32)/(F497*384+G497*32)))</f>
        <v>103.80527657218258</v>
      </c>
      <c r="AP497" s="18">
        <v>67.362686971262093</v>
      </c>
      <c r="AQ497" s="18">
        <f>AP497-AS497</f>
        <v>55.225285287130298</v>
      </c>
      <c r="AR497" s="18">
        <f>AQ497*bess_capex_adj</f>
        <v>55.225285287130298</v>
      </c>
      <c r="AS497" s="18">
        <v>12.137401684131795</v>
      </c>
      <c r="AT497" s="18">
        <f>AR497+AS497</f>
        <v>67.362686971262093</v>
      </c>
      <c r="AU497" s="18">
        <v>5334.0111012454499</v>
      </c>
      <c r="AV497" s="18"/>
      <c r="AW497" s="18">
        <v>1485.6268285214201</v>
      </c>
      <c r="AX497" s="18">
        <f>AW497*solar_capex_adj</f>
        <v>1980.8357713618934</v>
      </c>
      <c r="AY497" s="18">
        <v>242.04999801064801</v>
      </c>
      <c r="AZ497" s="18">
        <f>AY497*wind_capex_adj</f>
        <v>403.41666335108005</v>
      </c>
      <c r="BA497" s="18">
        <v>2326.9182755022998</v>
      </c>
      <c r="BB497" s="18">
        <f>BA497*hdgt_capex_adj</f>
        <v>2908.6478443778747</v>
      </c>
      <c r="BC497" s="18">
        <v>325.92207053988602</v>
      </c>
      <c r="BD497" s="18">
        <f>BC497*aero_capex_adj</f>
        <v>391.10648464786323</v>
      </c>
      <c r="BE497" s="18">
        <v>953.493928671189</v>
      </c>
      <c r="BF497" s="18">
        <f>BE497*bess_capex_adj</f>
        <v>953.493928671189</v>
      </c>
      <c r="BG497" s="1">
        <v>1604146459.0144601</v>
      </c>
      <c r="BH497" s="1">
        <v>884041093.96239996</v>
      </c>
      <c r="BI497" s="1">
        <v>1301695186.7997301</v>
      </c>
      <c r="BJ497" s="1">
        <v>4970117260.2234001</v>
      </c>
      <c r="BK497" s="1">
        <f>SUM(BG497:BJ497)/1000000</f>
        <v>8759.9999999999909</v>
      </c>
      <c r="BL497" s="1">
        <v>0.70885931779466205</v>
      </c>
      <c r="BM497" s="3">
        <f>0.815*BJ497/(BK497*1000)</f>
        <v>462.40246199567071</v>
      </c>
      <c r="BN497" s="24">
        <v>1668.7753841209301</v>
      </c>
      <c r="BO497" s="1">
        <v>53</v>
      </c>
      <c r="BP497" s="1">
        <v>3040</v>
      </c>
      <c r="BQ497" s="24">
        <v>4611.9232000000002</v>
      </c>
      <c r="BR497" s="1">
        <v>760</v>
      </c>
      <c r="BS497" s="1">
        <v>190</v>
      </c>
      <c r="BT497" s="1">
        <v>0.80341716293217502</v>
      </c>
    </row>
    <row r="498" spans="1:72" s="1" customFormat="1" hidden="1" x14ac:dyDescent="0.25">
      <c r="A498" s="1">
        <v>1198</v>
      </c>
      <c r="B498" s="22">
        <v>2884.3031330485201</v>
      </c>
      <c r="C498" s="22">
        <v>402.79999999999899</v>
      </c>
      <c r="D498" s="11">
        <v>3000</v>
      </c>
      <c r="E498" s="11">
        <v>12000</v>
      </c>
      <c r="F498" s="11">
        <v>0</v>
      </c>
      <c r="G498" s="11">
        <v>0</v>
      </c>
      <c r="H498" s="12">
        <f>SUM(BG498:BI498)/(BK498*1000000)</f>
        <v>1</v>
      </c>
      <c r="I498" s="13">
        <v>79.566210045662103</v>
      </c>
      <c r="J498" s="20">
        <v>81.7225869283577</v>
      </c>
      <c r="K498" s="18">
        <f>(P498*BG498+U498*BH498+AP498*BI498+AN498*BJ498)/(BK498*(1000000))</f>
        <v>81.927187050694698</v>
      </c>
      <c r="L498" s="18">
        <f>(T498*BG498+Y498*BH498+AT498*BI498+AO498*BJ498)/(BK498*(1000000))</f>
        <v>98.42617179197677</v>
      </c>
      <c r="M498" s="18">
        <f>L498/K498</f>
        <v>1.2013859542263166</v>
      </c>
      <c r="N498" s="18">
        <f>J498*M498</f>
        <v>98.180368078768126</v>
      </c>
      <c r="O498" s="13">
        <v>87.124603318237803</v>
      </c>
      <c r="P498" s="20">
        <v>101.10674095003399</v>
      </c>
      <c r="Q498" s="20">
        <f>P498-S498</f>
        <v>93.534164960794897</v>
      </c>
      <c r="R498" s="18">
        <f>Q498*solar_capex_adj</f>
        <v>124.71221994772652</v>
      </c>
      <c r="S498" s="20">
        <v>7.5725759892390982</v>
      </c>
      <c r="T498" s="18">
        <f>R498+S498</f>
        <v>132.28479593696562</v>
      </c>
      <c r="U498" s="20">
        <v>28.0024133165339</v>
      </c>
      <c r="V498" s="20">
        <f>U498-X498</f>
        <v>23.2056298394068</v>
      </c>
      <c r="W498" s="18">
        <f>V498*wind_capex_adj</f>
        <v>38.676049732344666</v>
      </c>
      <c r="X498" s="20">
        <v>4.7967834771271001</v>
      </c>
      <c r="Y498" s="18">
        <f>W498+X498</f>
        <v>43.472833209471766</v>
      </c>
      <c r="Z498" s="20">
        <v>0</v>
      </c>
      <c r="AA498" s="20">
        <f>Z498-AC498-AD498</f>
        <v>0</v>
      </c>
      <c r="AB498" s="18">
        <f>AA498*hdgt_capex_adj</f>
        <v>0</v>
      </c>
      <c r="AC498" s="20">
        <v>0</v>
      </c>
      <c r="AD498" s="20">
        <v>0</v>
      </c>
      <c r="AE498" s="18">
        <f>AD498*fuel_adj</f>
        <v>0</v>
      </c>
      <c r="AF498" s="18">
        <f>AB498+AC498+AE498</f>
        <v>0</v>
      </c>
      <c r="AG498" s="20">
        <v>0</v>
      </c>
      <c r="AH498" s="20">
        <f>AG498-AJ498-AK498</f>
        <v>0</v>
      </c>
      <c r="AI498" s="18">
        <f>AH498*aero_capex_adj</f>
        <v>0</v>
      </c>
      <c r="AJ498" s="20">
        <v>0</v>
      </c>
      <c r="AK498" s="20">
        <v>0</v>
      </c>
      <c r="AL498" s="18">
        <f>AK498*fuel_adj</f>
        <v>0</v>
      </c>
      <c r="AM498" s="18">
        <f>AI498+AJ498+AL498</f>
        <v>0</v>
      </c>
      <c r="AN498" s="18">
        <f>IF(F498=0, 0, IF(F498=3, Z498, (Z498*F498*384+AG498*G498*32)/(F498*384+G498*32)))</f>
        <v>0</v>
      </c>
      <c r="AO498" s="18">
        <f>IF(F498=0, 0, IF(F498=3, AF498, (AF498*F498*384+AM498*G498*32)/(F498*384+G498*32)))</f>
        <v>0</v>
      </c>
      <c r="AP498" s="20">
        <v>94.769702046972796</v>
      </c>
      <c r="AQ498" s="20">
        <f>AP498-AS498</f>
        <v>77.312215475764305</v>
      </c>
      <c r="AR498" s="18">
        <f>AQ498*bess_capex_adj</f>
        <v>77.312215475764305</v>
      </c>
      <c r="AS498" s="20">
        <v>17.457486571208491</v>
      </c>
      <c r="AT498" s="18">
        <f>AR498+AS498</f>
        <v>94.769702046972796</v>
      </c>
      <c r="AU498" s="20">
        <v>6805.50447779156</v>
      </c>
      <c r="AV498" s="20"/>
      <c r="AW498" s="20">
        <v>3461.0229293941702</v>
      </c>
      <c r="AX498" s="18">
        <f>AW498*solar_capex_adj</f>
        <v>4614.6972391922263</v>
      </c>
      <c r="AY498" s="20">
        <v>483.340332708544</v>
      </c>
      <c r="AZ498" s="18">
        <f>AY498*wind_capex_adj</f>
        <v>805.5672211809067</v>
      </c>
      <c r="BA498" s="20">
        <v>0</v>
      </c>
      <c r="BB498" s="18">
        <f>BA498*hdgt_capex_adj</f>
        <v>0</v>
      </c>
      <c r="BC498" s="20">
        <v>0</v>
      </c>
      <c r="BD498" s="18">
        <f>BC498*aero_capex_adj</f>
        <v>0</v>
      </c>
      <c r="BE498" s="20">
        <v>2861.14121568884</v>
      </c>
      <c r="BF498" s="18">
        <f>BE498*bess_capex_adj</f>
        <v>2861.14121568884</v>
      </c>
      <c r="BG498" s="11">
        <v>3161492250.0307002</v>
      </c>
      <c r="BH498" s="11">
        <v>1768082187.9247999</v>
      </c>
      <c r="BI498" s="11">
        <v>2702540812.7221298</v>
      </c>
      <c r="BJ498" s="11">
        <v>0</v>
      </c>
      <c r="BK498" s="11">
        <f>SUM(BG498:BJ498)/1000000</f>
        <v>7632.1152506776298</v>
      </c>
      <c r="BL498" s="11">
        <v>12.394625055623401</v>
      </c>
      <c r="BM498" s="13">
        <f>0.815*BJ498/(BK498*1000)</f>
        <v>0</v>
      </c>
      <c r="BN498" s="22">
        <v>3893.8092296155</v>
      </c>
      <c r="BO498" s="11">
        <v>106</v>
      </c>
      <c r="BP498" s="11">
        <v>9120</v>
      </c>
      <c r="BQ498" s="22">
        <v>13835.7696</v>
      </c>
      <c r="BR498" s="11">
        <v>2280</v>
      </c>
      <c r="BS498" s="11">
        <v>570</v>
      </c>
      <c r="BT498" s="11">
        <v>0.55658457298922603</v>
      </c>
    </row>
    <row r="499" spans="1:72" s="1" customFormat="1" x14ac:dyDescent="0.25">
      <c r="A499" s="1">
        <v>280</v>
      </c>
      <c r="B499" s="24">
        <v>1648.17321888487</v>
      </c>
      <c r="C499" s="24">
        <v>1003.19999999999</v>
      </c>
      <c r="D499" s="1">
        <v>1000</v>
      </c>
      <c r="E499" s="1">
        <v>4000</v>
      </c>
      <c r="F499" s="1">
        <v>2</v>
      </c>
      <c r="G499" s="1">
        <v>11</v>
      </c>
      <c r="H499" s="2">
        <f>SUM(BG499:BI499)/(BK499*1000000)</f>
        <v>0.85405652472464932</v>
      </c>
      <c r="I499" s="3">
        <v>100</v>
      </c>
      <c r="J499" s="18">
        <v>79.489298336625595</v>
      </c>
      <c r="K499" s="18">
        <f>(P499*BG499+U499*BH499+AP499*BI499+AN499*BJ499)/(BK499*(1000000))</f>
        <v>99.704537303727648</v>
      </c>
      <c r="L499" s="18">
        <f>(T499*BG499+Y499*BH499+AT499*BI499+AO499*BJ499)/(BK499*(1000000))</f>
        <v>123.21275180903069</v>
      </c>
      <c r="M499" s="18">
        <f>L499/K499</f>
        <v>1.2357787834037133</v>
      </c>
      <c r="N499" s="18">
        <f>J499*M499</f>
        <v>98.231188392049987</v>
      </c>
      <c r="O499" s="3">
        <v>100</v>
      </c>
      <c r="P499" s="18">
        <v>95.706677585411299</v>
      </c>
      <c r="Q499" s="18">
        <f>P499-S499</f>
        <v>88.536016426819003</v>
      </c>
      <c r="R499" s="18">
        <f>Q499*solar_capex_adj</f>
        <v>118.04802190242533</v>
      </c>
      <c r="S499" s="18">
        <v>7.1706611585922957</v>
      </c>
      <c r="T499" s="18">
        <f>R499+S499</f>
        <v>125.21868306101763</v>
      </c>
      <c r="U499" s="18">
        <v>27.993552799486899</v>
      </c>
      <c r="V499" s="18">
        <f>U499-X499</f>
        <v>23.196769322359799</v>
      </c>
      <c r="W499" s="18">
        <f>V499*wind_capex_adj</f>
        <v>38.661282203932998</v>
      </c>
      <c r="X499" s="18">
        <v>4.7967834771271001</v>
      </c>
      <c r="Y499" s="18">
        <f>W499+X499</f>
        <v>43.458065681060098</v>
      </c>
      <c r="Z499" s="18">
        <v>175.789300165713</v>
      </c>
      <c r="AA499" s="18">
        <f>Z499-AC499-AD499</f>
        <v>112.785229856934</v>
      </c>
      <c r="AB499" s="18">
        <f>AA499*hdgt_capex_adj</f>
        <v>140.98153732116748</v>
      </c>
      <c r="AC499" s="18">
        <v>23.579615029426009</v>
      </c>
      <c r="AD499" s="18">
        <v>39.424455279352998</v>
      </c>
      <c r="AE499" s="18">
        <f>AD499*fuel_adj</f>
        <v>39.424455279352998</v>
      </c>
      <c r="AF499" s="18">
        <f>AB499+AC499+AE499</f>
        <v>203.98560762994649</v>
      </c>
      <c r="AG499" s="18">
        <v>811.621105290017</v>
      </c>
      <c r="AH499" s="18">
        <f>AG499-AJ499-AK499</f>
        <v>699.46507734970203</v>
      </c>
      <c r="AI499" s="18">
        <f>AH499*aero_capex_adj</f>
        <v>839.35809281964237</v>
      </c>
      <c r="AJ499" s="18">
        <v>67.110915035621019</v>
      </c>
      <c r="AK499" s="18">
        <v>45.045112904693951</v>
      </c>
      <c r="AL499" s="18">
        <f>AK499*fuel_adj</f>
        <v>45.045112904693951</v>
      </c>
      <c r="AM499" s="18">
        <f>AI499+AJ499+AL499</f>
        <v>951.51412075995734</v>
      </c>
      <c r="AN499" s="18">
        <f>IF(F499=0, 0, IF(F499=3, Z499, (Z499*F499*384+AG499*G499*32)/(F499*384+G499*32)))</f>
        <v>375.62215320477998</v>
      </c>
      <c r="AO499" s="18">
        <f>IF(F499=0, 0, IF(F499=3, AF499, (AF499*F499*384+AM499*G499*32)/(F499*384+G499*32)))</f>
        <v>438.92314032794991</v>
      </c>
      <c r="AP499" s="18">
        <v>74.255562295321596</v>
      </c>
      <c r="AQ499" s="18">
        <f>AP499-AS499</f>
        <v>60.671623079947103</v>
      </c>
      <c r="AR499" s="18">
        <f>AQ499*bess_capex_adj</f>
        <v>60.671623079947103</v>
      </c>
      <c r="AS499" s="18">
        <v>13.583939215374492</v>
      </c>
      <c r="AT499" s="18">
        <f>AR499+AS499</f>
        <v>74.255562295321596</v>
      </c>
      <c r="AU499" s="18">
        <v>6574.7284796536296</v>
      </c>
      <c r="AV499" s="18"/>
      <c r="AW499" s="18">
        <v>1976.9722401271699</v>
      </c>
      <c r="AX499" s="18">
        <f>AW499*solar_capex_adj</f>
        <v>2635.9629868362263</v>
      </c>
      <c r="AY499" s="18">
        <v>1203.3313783835399</v>
      </c>
      <c r="AZ499" s="18">
        <f>AY499*wind_capex_adj</f>
        <v>2005.5522973058999</v>
      </c>
      <c r="BA499" s="18">
        <v>1548.2531505879699</v>
      </c>
      <c r="BB499" s="18">
        <f>BA499*hdgt_capex_adj</f>
        <v>1935.3164382349623</v>
      </c>
      <c r="BC499" s="18">
        <v>894.53752898079699</v>
      </c>
      <c r="BD499" s="18">
        <f>BC499*aero_capex_adj</f>
        <v>1073.4450347769564</v>
      </c>
      <c r="BE499" s="18">
        <v>951.63418157412798</v>
      </c>
      <c r="BF499" s="18">
        <f>BE499*bess_capex_adj</f>
        <v>951.63418157412798</v>
      </c>
      <c r="BG499" s="1">
        <v>1928215162.81549</v>
      </c>
      <c r="BH499" s="1">
        <v>4403525449.1711998</v>
      </c>
      <c r="BI499" s="1">
        <v>1149794544.6012199</v>
      </c>
      <c r="BJ499" s="1">
        <v>1278464843.41207</v>
      </c>
      <c r="BK499" s="1">
        <f>SUM(BG499:BJ499)/1000000</f>
        <v>8759.9999999999782</v>
      </c>
      <c r="BL499" s="1">
        <v>10.4679339616013</v>
      </c>
      <c r="BM499" s="3">
        <f>0.815*BJ499/(BK499*1000)</f>
        <v>118.94393234941091</v>
      </c>
      <c r="BN499" s="24">
        <v>2225.03384549457</v>
      </c>
      <c r="BO499" s="1">
        <v>264</v>
      </c>
      <c r="BP499" s="1">
        <v>3040</v>
      </c>
      <c r="BQ499" s="24">
        <v>4611.9232000000002</v>
      </c>
      <c r="BR499" s="1">
        <v>760</v>
      </c>
      <c r="BS499" s="1">
        <v>190</v>
      </c>
      <c r="BT499" s="1">
        <v>0.71050179856280804</v>
      </c>
    </row>
    <row r="500" spans="1:72" s="1" customFormat="1" x14ac:dyDescent="0.25">
      <c r="A500" s="1">
        <v>897</v>
      </c>
      <c r="B500" s="25">
        <v>206.02165236060799</v>
      </c>
      <c r="C500" s="25">
        <v>600.4</v>
      </c>
      <c r="D500" s="8">
        <v>2000</v>
      </c>
      <c r="E500" s="8">
        <v>8000</v>
      </c>
      <c r="F500" s="8">
        <v>2</v>
      </c>
      <c r="G500" s="8">
        <v>9</v>
      </c>
      <c r="H500" s="9">
        <f>SUM(BG500:BI500)/(BK500*1000000)</f>
        <v>0.39185760690402349</v>
      </c>
      <c r="I500" s="10">
        <v>100</v>
      </c>
      <c r="J500" s="19">
        <v>86.154162987057603</v>
      </c>
      <c r="K500" s="18">
        <f>(P500*BG500+U500*BH500+AP500*BI500+AN500*BJ500)/(BK500*(1000000))</f>
        <v>118.4626675899261</v>
      </c>
      <c r="L500" s="18">
        <f>(T500*BG500+Y500*BH500+AT500*BI500+AO500*BJ500)/(BK500*(1000000))</f>
        <v>135.07226652891907</v>
      </c>
      <c r="M500" s="18">
        <f>L500/K500</f>
        <v>1.1402095637124199</v>
      </c>
      <c r="N500" s="18">
        <f>J500*M500</f>
        <v>98.233800591481668</v>
      </c>
      <c r="O500" s="10">
        <v>100</v>
      </c>
      <c r="P500" s="19">
        <v>66.981341519124399</v>
      </c>
      <c r="Q500" s="19">
        <f>P500-S500</f>
        <v>61.976162146616701</v>
      </c>
      <c r="R500" s="18">
        <f>Q500*solar_capex_adj</f>
        <v>82.634882862155592</v>
      </c>
      <c r="S500" s="19">
        <v>5.0051793725076976</v>
      </c>
      <c r="T500" s="18">
        <f>R500+S500</f>
        <v>87.64006223466329</v>
      </c>
      <c r="U500" s="19">
        <v>28.0601069873982</v>
      </c>
      <c r="V500" s="19">
        <f>U500-X500</f>
        <v>23.2633235102711</v>
      </c>
      <c r="W500" s="18">
        <f>V500*wind_capex_adj</f>
        <v>38.772205850451833</v>
      </c>
      <c r="X500" s="19">
        <v>4.7967834771271001</v>
      </c>
      <c r="Y500" s="18">
        <f>W500+X500</f>
        <v>43.568989327578933</v>
      </c>
      <c r="Z500" s="19">
        <v>79.844155432849803</v>
      </c>
      <c r="AA500" s="19">
        <f>Z500-AC500-AD500</f>
        <v>27.380991501855704</v>
      </c>
      <c r="AB500" s="18">
        <f>AA500*hdgt_capex_adj</f>
        <v>34.226239377319629</v>
      </c>
      <c r="AC500" s="19">
        <v>15.229313071202398</v>
      </c>
      <c r="AD500" s="19">
        <v>37.233850859791701</v>
      </c>
      <c r="AE500" s="18">
        <f>AD500*fuel_adj</f>
        <v>37.233850859791701</v>
      </c>
      <c r="AF500" s="18">
        <f>AB500+AC500+AE500</f>
        <v>86.689403308313729</v>
      </c>
      <c r="AG500" s="19">
        <v>319.52111029319502</v>
      </c>
      <c r="AH500" s="19">
        <f>AG500-AJ500-AK500</f>
        <v>243.73086953986598</v>
      </c>
      <c r="AI500" s="18">
        <f>AH500*aero_capex_adj</f>
        <v>292.47704344783915</v>
      </c>
      <c r="AJ500" s="19">
        <v>31.514225871417011</v>
      </c>
      <c r="AK500" s="19">
        <v>44.276014881912033</v>
      </c>
      <c r="AL500" s="18">
        <f>AK500*fuel_adj</f>
        <v>44.276014881912033</v>
      </c>
      <c r="AM500" s="18">
        <f>AI500+AJ500+AL500</f>
        <v>368.2672842011682</v>
      </c>
      <c r="AN500" s="18">
        <f>IF(F500=0, 0, IF(F500=3, Z500, (Z500*F500*384+AG500*G500*32)/(F500*384+G500*32)))</f>
        <v>145.2105976674894</v>
      </c>
      <c r="AO500" s="18">
        <f>IF(F500=0, 0, IF(F500=3, AF500, (AF500*F500*384+AM500*G500*32)/(F500*384+G500*32)))</f>
        <v>163.48337082454677</v>
      </c>
      <c r="AP500" s="19">
        <v>374.582371772594</v>
      </c>
      <c r="AQ500" s="19">
        <f>AP500-AS500</f>
        <v>306.46219934982702</v>
      </c>
      <c r="AR500" s="18">
        <f>AQ500*bess_capex_adj</f>
        <v>306.46219934982702</v>
      </c>
      <c r="AS500" s="19">
        <v>68.120172422766984</v>
      </c>
      <c r="AT500" s="18">
        <f>AR500+AS500</f>
        <v>374.582371772594</v>
      </c>
      <c r="AU500" s="19">
        <v>5166.8848919621296</v>
      </c>
      <c r="AV500" s="19"/>
      <c r="AW500" s="19">
        <v>247.83054998833501</v>
      </c>
      <c r="AX500" s="18">
        <f>AW500*solar_capex_adj</f>
        <v>330.44073331777997</v>
      </c>
      <c r="AY500" s="19">
        <v>722.24186394034803</v>
      </c>
      <c r="AZ500" s="18">
        <f>AY500*wind_capex_adj</f>
        <v>1203.7364399005801</v>
      </c>
      <c r="BA500" s="19">
        <v>1552.6952661984101</v>
      </c>
      <c r="BB500" s="18">
        <f>BA500*hdgt_capex_adj</f>
        <v>1940.8690827480127</v>
      </c>
      <c r="BC500" s="19">
        <v>733.99423058411298</v>
      </c>
      <c r="BD500" s="18">
        <f>BC500*aero_capex_adj</f>
        <v>880.79307670093556</v>
      </c>
      <c r="BE500" s="19">
        <v>1910.12298125092</v>
      </c>
      <c r="BF500" s="18">
        <f>BE500*bess_capex_adj</f>
        <v>1910.12298125092</v>
      </c>
      <c r="BG500" s="8">
        <v>352503086.03131598</v>
      </c>
      <c r="BH500" s="8">
        <v>2635443261.2463999</v>
      </c>
      <c r="BI500" s="8">
        <v>444726289.201527</v>
      </c>
      <c r="BJ500" s="8">
        <v>5327327363.52075</v>
      </c>
      <c r="BK500" s="8">
        <f>SUM(BG500:BJ500)/1000000</f>
        <v>8759.9999999999927</v>
      </c>
      <c r="BL500" s="8">
        <v>6.8253869947247495E-4</v>
      </c>
      <c r="BM500" s="10">
        <f>0.815*BJ500/(BK500*1000)</f>
        <v>495.63605037322088</v>
      </c>
      <c r="BN500" s="25">
        <v>278.12923068682198</v>
      </c>
      <c r="BO500" s="8">
        <v>158</v>
      </c>
      <c r="BP500" s="8">
        <v>6080</v>
      </c>
      <c r="BQ500" s="25">
        <v>9223.8464000000004</v>
      </c>
      <c r="BR500" s="8">
        <v>1520</v>
      </c>
      <c r="BS500" s="8">
        <v>380</v>
      </c>
      <c r="BT500" s="8">
        <v>0.137801108091886</v>
      </c>
    </row>
    <row r="501" spans="1:72" s="1" customFormat="1" x14ac:dyDescent="0.25">
      <c r="A501" s="1">
        <v>820</v>
      </c>
      <c r="B501" s="25">
        <v>1030.10826180304</v>
      </c>
      <c r="C501" s="25">
        <v>1003.19999999999</v>
      </c>
      <c r="D501" s="8">
        <v>2000</v>
      </c>
      <c r="E501" s="8">
        <v>8000</v>
      </c>
      <c r="F501" s="8">
        <v>2</v>
      </c>
      <c r="G501" s="8">
        <v>7</v>
      </c>
      <c r="H501" s="9">
        <f>SUM(BG501:BI501)/(BK501*1000000)</f>
        <v>0.78690170263440506</v>
      </c>
      <c r="I501" s="10">
        <v>100</v>
      </c>
      <c r="J501" s="19">
        <v>81.808660573765593</v>
      </c>
      <c r="K501" s="18">
        <f>(P501*BG501+U501*BH501+AP501*BI501+AN501*BJ501)/(BK501*(1000000))</f>
        <v>98.811602031453774</v>
      </c>
      <c r="L501" s="18">
        <f>(T501*BG501+Y501*BH501+AT501*BI501+AO501*BJ501)/(BK501*(1000000))</f>
        <v>118.68983551469601</v>
      </c>
      <c r="M501" s="18">
        <f>L501/K501</f>
        <v>1.2011730715277198</v>
      </c>
      <c r="N501" s="18">
        <f>J501*M501</f>
        <v>98.266360098958685</v>
      </c>
      <c r="O501" s="10">
        <v>100</v>
      </c>
      <c r="P501" s="19">
        <v>81.189902583792403</v>
      </c>
      <c r="Q501" s="19">
        <f>P501-S501</f>
        <v>75.109671148932506</v>
      </c>
      <c r="R501" s="18">
        <f>Q501*solar_capex_adj</f>
        <v>100.14622819857667</v>
      </c>
      <c r="S501" s="19">
        <v>6.0802314348598969</v>
      </c>
      <c r="T501" s="18">
        <f>R501+S501</f>
        <v>106.22645963343656</v>
      </c>
      <c r="U501" s="19">
        <v>28.005037924042401</v>
      </c>
      <c r="V501" s="19">
        <f>U501-X501</f>
        <v>23.208254446915401</v>
      </c>
      <c r="W501" s="18">
        <f>V501*wind_capex_adj</f>
        <v>38.680424078192338</v>
      </c>
      <c r="X501" s="19">
        <v>4.7967834771270006</v>
      </c>
      <c r="Y501" s="18">
        <f>W501+X501</f>
        <v>43.477207555319339</v>
      </c>
      <c r="Z501" s="19">
        <v>137.310463466096</v>
      </c>
      <c r="AA501" s="19">
        <f>Z501-AC501-AD501</f>
        <v>75.832468650908609</v>
      </c>
      <c r="AB501" s="18">
        <f>AA501*hdgt_capex_adj</f>
        <v>94.790585813635758</v>
      </c>
      <c r="AC501" s="19">
        <v>20.48710152232799</v>
      </c>
      <c r="AD501" s="19">
        <v>40.990893292859397</v>
      </c>
      <c r="AE501" s="18">
        <f>AD501*fuel_adj</f>
        <v>40.990893292859397</v>
      </c>
      <c r="AF501" s="18">
        <f>AB501+AC501+AE501</f>
        <v>156.26858062882314</v>
      </c>
      <c r="AG501" s="19">
        <v>605.91252770159701</v>
      </c>
      <c r="AH501" s="19">
        <f>AG501-AJ501-AK501</f>
        <v>506.508454920688</v>
      </c>
      <c r="AI501" s="18">
        <f>AH501*aero_capex_adj</f>
        <v>607.81014590482562</v>
      </c>
      <c r="AJ501" s="19">
        <v>52.46356352684802</v>
      </c>
      <c r="AK501" s="19">
        <v>46.940509254060999</v>
      </c>
      <c r="AL501" s="18">
        <f>AK501*fuel_adj</f>
        <v>46.940509254060999</v>
      </c>
      <c r="AM501" s="18">
        <f>AI501+AJ501+AL501</f>
        <v>707.21421868573464</v>
      </c>
      <c r="AN501" s="18">
        <f>IF(F501=0, 0, IF(F501=3, Z501, (Z501*F501*384+AG501*G501*32)/(F501*384+G501*32)))</f>
        <v>243.12383280959622</v>
      </c>
      <c r="AO501" s="18">
        <f>IF(F501=0, 0, IF(F501=3, AF501, (AF501*F501*384+AM501*G501*32)/(F501*384+G501*32)))</f>
        <v>280.67566019006125</v>
      </c>
      <c r="AP501" s="19">
        <v>162.911183764979</v>
      </c>
      <c r="AQ501" s="19">
        <f>AP501-AS501</f>
        <v>133.461188172004</v>
      </c>
      <c r="AR501" s="18">
        <f>AQ501*bess_capex_adj</f>
        <v>133.461188172004</v>
      </c>
      <c r="AS501" s="19">
        <v>29.449995592975</v>
      </c>
      <c r="AT501" s="18">
        <f>AR501+AS501</f>
        <v>162.911183764979</v>
      </c>
      <c r="AU501" s="19">
        <v>6464.3006362731103</v>
      </c>
      <c r="AV501" s="19"/>
      <c r="AW501" s="19">
        <v>1236.2194209500601</v>
      </c>
      <c r="AX501" s="18">
        <f>AW501*solar_capex_adj</f>
        <v>1648.2925612667468</v>
      </c>
      <c r="AY501" s="19">
        <v>1203.9271687097901</v>
      </c>
      <c r="AZ501" s="18">
        <f>AY501*wind_capex_adj</f>
        <v>2006.5452811829834</v>
      </c>
      <c r="BA501" s="19">
        <v>1549.01971769182</v>
      </c>
      <c r="BB501" s="18">
        <f>BA501*hdgt_capex_adj</f>
        <v>1936.274647114775</v>
      </c>
      <c r="BC501" s="19">
        <v>569.53300096848</v>
      </c>
      <c r="BD501" s="18">
        <f>BC501*aero_capex_adj</f>
        <v>683.43960116217602</v>
      </c>
      <c r="BE501" s="19">
        <v>1905.60132795295</v>
      </c>
      <c r="BF501" s="18">
        <f>BE501*bess_capex_adj</f>
        <v>1905.60132795295</v>
      </c>
      <c r="BG501" s="8">
        <v>1433970874.3401101</v>
      </c>
      <c r="BH501" s="8">
        <v>4403525449.1711998</v>
      </c>
      <c r="BI501" s="8">
        <v>1055762591.56607</v>
      </c>
      <c r="BJ501" s="8">
        <v>1866741084.92261</v>
      </c>
      <c r="BK501" s="8">
        <f>SUM(BG501:BJ501)/1000000</f>
        <v>8759.9999999999891</v>
      </c>
      <c r="BL501" s="8">
        <v>1.9068354841344599</v>
      </c>
      <c r="BM501" s="10">
        <f>0.815*BJ501/(BK501*1000)</f>
        <v>173.67511235295996</v>
      </c>
      <c r="BN501" s="25">
        <v>1390.6461534341099</v>
      </c>
      <c r="BO501" s="8">
        <v>264</v>
      </c>
      <c r="BP501" s="8">
        <v>6080</v>
      </c>
      <c r="BQ501" s="25">
        <v>9223.8464000000004</v>
      </c>
      <c r="BR501" s="8">
        <v>1520</v>
      </c>
      <c r="BS501" s="8">
        <v>380</v>
      </c>
      <c r="BT501" s="8">
        <v>0.327580361485656</v>
      </c>
    </row>
    <row r="502" spans="1:72" s="1" customFormat="1" x14ac:dyDescent="0.25">
      <c r="A502" s="1">
        <v>330</v>
      </c>
      <c r="B502" s="24">
        <v>824.08660944243502</v>
      </c>
      <c r="C502" s="24">
        <v>1801.19999999999</v>
      </c>
      <c r="D502" s="1">
        <v>1000</v>
      </c>
      <c r="E502" s="1">
        <v>4000</v>
      </c>
      <c r="F502" s="1">
        <v>2</v>
      </c>
      <c r="G502" s="1">
        <v>11</v>
      </c>
      <c r="H502" s="2">
        <f>SUM(BG502:BI502)/(BK502*1000000)</f>
        <v>0.90345162281676683</v>
      </c>
      <c r="I502" s="3">
        <v>100</v>
      </c>
      <c r="J502" s="18">
        <v>77.706934655108398</v>
      </c>
      <c r="K502" s="18">
        <f>(P502*BG502+U502*BH502+AP502*BI502+AN502*BJ502)/(BK502*(1000000))</f>
        <v>105.07788708776202</v>
      </c>
      <c r="L502" s="18">
        <f>(T502*BG502+Y502*BH502+AT502*BI502+AO502*BJ502)/(BK502*(1000000))</f>
        <v>132.91795657490752</v>
      </c>
      <c r="M502" s="18">
        <f>L502/K502</f>
        <v>1.2649469860760829</v>
      </c>
      <c r="N502" s="18">
        <f>J502*M502</f>
        <v>98.295152789190482</v>
      </c>
      <c r="O502" s="3">
        <v>100</v>
      </c>
      <c r="P502" s="18">
        <v>85.747044147739999</v>
      </c>
      <c r="Q502" s="18">
        <f>P502-S502</f>
        <v>79.322825806835894</v>
      </c>
      <c r="R502" s="18">
        <f>Q502*solar_capex_adj</f>
        <v>105.76376774244785</v>
      </c>
      <c r="S502" s="18">
        <v>6.4242183409041047</v>
      </c>
      <c r="T502" s="18">
        <f>R502+S502</f>
        <v>112.18798608335196</v>
      </c>
      <c r="U502" s="18">
        <v>36.740432331850499</v>
      </c>
      <c r="V502" s="18">
        <f>U502-X502</f>
        <v>30.445048983032098</v>
      </c>
      <c r="W502" s="18">
        <f>V502*wind_capex_adj</f>
        <v>50.741748305053498</v>
      </c>
      <c r="X502" s="18">
        <v>6.295383348818401</v>
      </c>
      <c r="Y502" s="18">
        <f>W502+X502</f>
        <v>57.037131653871896</v>
      </c>
      <c r="Z502" s="18">
        <v>242.30127158892799</v>
      </c>
      <c r="AA502" s="18">
        <f>Z502-AC502-AD502</f>
        <v>169.44266096572301</v>
      </c>
      <c r="AB502" s="18">
        <f>AA502*hdgt_capex_adj</f>
        <v>211.80332620715376</v>
      </c>
      <c r="AC502" s="18">
        <v>30.138774325572996</v>
      </c>
      <c r="AD502" s="18">
        <v>42.719836297631986</v>
      </c>
      <c r="AE502" s="18">
        <f>AD502*fuel_adj</f>
        <v>42.719836297631986</v>
      </c>
      <c r="AF502" s="18">
        <f>AB502+AC502+AE502</f>
        <v>284.66193683035874</v>
      </c>
      <c r="AG502" s="18">
        <v>1445.8731057792199</v>
      </c>
      <c r="AH502" s="18">
        <f>AG502-AJ502-AK502</f>
        <v>1283.9425472470402</v>
      </c>
      <c r="AI502" s="18">
        <f>AH502*aero_capex_adj</f>
        <v>1540.7310566964481</v>
      </c>
      <c r="AJ502" s="18">
        <v>113.56446118559984</v>
      </c>
      <c r="AK502" s="18">
        <v>48.366097346579863</v>
      </c>
      <c r="AL502" s="18">
        <f>AK502*fuel_adj</f>
        <v>48.366097346579863</v>
      </c>
      <c r="AM502" s="18">
        <f>AI502+AJ502+AL502</f>
        <v>1702.6616152286279</v>
      </c>
      <c r="AN502" s="18">
        <f>IF(F502=0, 0, IF(F502=3, Z502, (Z502*F502*384+AG502*G502*32)/(F502*384+G502*32)))</f>
        <v>620.56670519159115</v>
      </c>
      <c r="AO502" s="18">
        <f>IF(F502=0, 0, IF(F502=3, AF502, (AF502*F502*384+AM502*G502*32)/(F502*384+G502*32)))</f>
        <v>730.31897861267191</v>
      </c>
      <c r="AP502" s="18">
        <v>101.01358158127</v>
      </c>
      <c r="AQ502" s="18">
        <f>AP502-AS502</f>
        <v>81.9746972760354</v>
      </c>
      <c r="AR502" s="18">
        <f>AQ502*bess_capex_adj</f>
        <v>81.9746972760354</v>
      </c>
      <c r="AS502" s="18">
        <v>19.038884305234603</v>
      </c>
      <c r="AT502" s="18">
        <f>AR502+AS502</f>
        <v>101.01358158127</v>
      </c>
      <c r="AU502" s="18">
        <v>6543.69553642145</v>
      </c>
      <c r="AV502" s="18"/>
      <c r="AW502" s="18">
        <v>988.52505897824005</v>
      </c>
      <c r="AX502" s="18">
        <f>AW502*solar_capex_adj</f>
        <v>1318.0334119709867</v>
      </c>
      <c r="AY502" s="18">
        <v>2160.61190150424</v>
      </c>
      <c r="AZ502" s="18">
        <f>AY502*wind_capex_adj</f>
        <v>3601.0198358404</v>
      </c>
      <c r="BA502" s="18">
        <v>1548.3141401113101</v>
      </c>
      <c r="BB502" s="18">
        <f>BA502*hdgt_capex_adj</f>
        <v>1935.3926751391375</v>
      </c>
      <c r="BC502" s="18">
        <v>894.57276702793501</v>
      </c>
      <c r="BD502" s="18">
        <f>BC502*aero_capex_adj</f>
        <v>1073.487320433522</v>
      </c>
      <c r="BE502" s="18">
        <v>951.67166879971899</v>
      </c>
      <c r="BF502" s="18">
        <f>BE502*bess_capex_adj</f>
        <v>951.67166879971899</v>
      </c>
      <c r="BG502" s="1">
        <v>1088542379.4813499</v>
      </c>
      <c r="BH502" s="1">
        <v>6024251669.3078299</v>
      </c>
      <c r="BI502" s="1">
        <v>801442167.08568597</v>
      </c>
      <c r="BJ502" s="1">
        <v>845763784.12512195</v>
      </c>
      <c r="BK502" s="1">
        <f>SUM(BG502:BJ502)/1000000</f>
        <v>8759.9999999999873</v>
      </c>
      <c r="BL502" s="1">
        <v>19.2587718133795</v>
      </c>
      <c r="BM502" s="3">
        <f>0.815*BJ502/(BK502*1000)</f>
        <v>78.68692740433508</v>
      </c>
      <c r="BN502" s="24">
        <v>1112.51692274728</v>
      </c>
      <c r="BO502" s="1">
        <v>474</v>
      </c>
      <c r="BP502" s="1">
        <v>3040</v>
      </c>
      <c r="BQ502" s="24">
        <v>4611.9232000000002</v>
      </c>
      <c r="BR502" s="1">
        <v>760</v>
      </c>
      <c r="BS502" s="1">
        <v>190</v>
      </c>
      <c r="BT502" s="1">
        <v>0.49651043887478002</v>
      </c>
    </row>
    <row r="503" spans="1:72" s="1" customFormat="1" x14ac:dyDescent="0.25">
      <c r="A503" s="1">
        <v>428</v>
      </c>
      <c r="B503" s="24">
        <v>1030.10826180304</v>
      </c>
      <c r="C503" s="24">
        <v>1200.8</v>
      </c>
      <c r="D503" s="1">
        <v>1000</v>
      </c>
      <c r="E503" s="1">
        <v>4000</v>
      </c>
      <c r="F503" s="1">
        <v>3</v>
      </c>
      <c r="G503" s="1">
        <v>4</v>
      </c>
      <c r="H503" s="2">
        <f>SUM(BG503:BI503)/(BK503*1000000)</f>
        <v>0.84293002842876597</v>
      </c>
      <c r="I503" s="3">
        <v>100</v>
      </c>
      <c r="J503" s="18">
        <v>78.124590082797098</v>
      </c>
      <c r="K503" s="18">
        <f>(P503*BG503+U503*BH503+AP503*BI503+AN503*BJ503)/(BK503*(1000000))</f>
        <v>75.055834311154427</v>
      </c>
      <c r="L503" s="18">
        <f>(T503*BG503+Y503*BH503+AT503*BI503+AO503*BJ503)/(BK503*(1000000))</f>
        <v>94.470917231994747</v>
      </c>
      <c r="M503" s="18">
        <f>L503/K503</f>
        <v>1.2586751995901129</v>
      </c>
      <c r="N503" s="18">
        <f>J503*M503</f>
        <v>98.333484015360384</v>
      </c>
      <c r="O503" s="3">
        <v>99.999999999999901</v>
      </c>
      <c r="P503" s="18">
        <v>83.370277225663699</v>
      </c>
      <c r="Q503" s="18">
        <f>P503-S503</f>
        <v>77.126174765821602</v>
      </c>
      <c r="R503" s="18">
        <f>Q503*solar_capex_adj</f>
        <v>102.83489968776213</v>
      </c>
      <c r="S503" s="18">
        <v>6.2441024598420967</v>
      </c>
      <c r="T503" s="18">
        <f>R503+S503</f>
        <v>109.07900214760423</v>
      </c>
      <c r="U503" s="18">
        <v>28.659552315601701</v>
      </c>
      <c r="V503" s="18">
        <f>U503-X503</f>
        <v>23.7502497622046</v>
      </c>
      <c r="W503" s="18">
        <f>V503*wind_capex_adj</f>
        <v>39.583749603674335</v>
      </c>
      <c r="X503" s="18">
        <v>4.9093025533971009</v>
      </c>
      <c r="Y503" s="18">
        <f>W503+X503</f>
        <v>44.493052157071432</v>
      </c>
      <c r="Z503" s="18">
        <v>224.83004090605701</v>
      </c>
      <c r="AA503" s="18">
        <f>Z503-AC503-AD503</f>
        <v>153.218686677075</v>
      </c>
      <c r="AB503" s="18">
        <f>AA503*hdgt_capex_adj</f>
        <v>191.52335834634374</v>
      </c>
      <c r="AC503" s="18">
        <v>28.630816488301008</v>
      </c>
      <c r="AD503" s="18">
        <v>42.980537740681001</v>
      </c>
      <c r="AE503" s="18">
        <f>AD503*fuel_adj</f>
        <v>42.980537740681001</v>
      </c>
      <c r="AF503" s="18">
        <f>AB503+AC503+AE503</f>
        <v>263.13471257532575</v>
      </c>
      <c r="AG503" s="18">
        <v>519.95766203608696</v>
      </c>
      <c r="AH503" s="18">
        <f>AG503-AJ503-AK503</f>
        <v>423.00903412541004</v>
      </c>
      <c r="AI503" s="18">
        <f>AH503*aero_capex_adj</f>
        <v>507.61084095049205</v>
      </c>
      <c r="AJ503" s="18">
        <v>46.733799277117953</v>
      </c>
      <c r="AK503" s="18">
        <v>50.214828633558966</v>
      </c>
      <c r="AL503" s="18">
        <f>AK503*fuel_adj</f>
        <v>50.214828633558966</v>
      </c>
      <c r="AM503" s="18">
        <f>AI503+AJ503+AL503</f>
        <v>604.55946886116885</v>
      </c>
      <c r="AN503" s="18">
        <f>IF(F503=0, 0, IF(F503=3, Z503, (Z503*F503*384+AG503*G503*32)/(F503*384+G503*32)))</f>
        <v>224.83004090605701</v>
      </c>
      <c r="AO503" s="18">
        <f>IF(F503=0, 0, IF(F503=3, AF503, (AF503*F503*384+AM503*G503*32)/(F503*384+G503*32)))</f>
        <v>263.13471257532575</v>
      </c>
      <c r="AP503" s="18">
        <v>100.376773387059</v>
      </c>
      <c r="AQ503" s="18">
        <f>AP503-AS503</f>
        <v>81.947164795705106</v>
      </c>
      <c r="AR503" s="18">
        <f>AQ503*bess_capex_adj</f>
        <v>81.947164795705106</v>
      </c>
      <c r="AS503" s="18">
        <v>18.429608591353897</v>
      </c>
      <c r="AT503" s="18">
        <f>AR503+AS503</f>
        <v>100.376773387059</v>
      </c>
      <c r="AU503" s="18">
        <v>6277.7303706201001</v>
      </c>
      <c r="AV503" s="18"/>
      <c r="AW503" s="18">
        <v>1236.09424153343</v>
      </c>
      <c r="AX503" s="18">
        <f>AW503*solar_capex_adj</f>
        <v>1648.1256553779067</v>
      </c>
      <c r="AY503" s="18">
        <v>1440.91841631801</v>
      </c>
      <c r="AZ503" s="18">
        <f>AY503*wind_capex_adj</f>
        <v>2401.5306938633503</v>
      </c>
      <c r="BA503" s="18">
        <v>2323.2942962371699</v>
      </c>
      <c r="BB503" s="18">
        <f>BA503*hdgt_capex_adj</f>
        <v>2904.1178702964626</v>
      </c>
      <c r="BC503" s="18">
        <v>325.41447436080301</v>
      </c>
      <c r="BD503" s="18">
        <f>BC503*aero_capex_adj</f>
        <v>390.49736923296359</v>
      </c>
      <c r="BE503" s="18">
        <v>952.00894217067196</v>
      </c>
      <c r="BF503" s="18">
        <f>BE503*bess_capex_adj</f>
        <v>952.00894217067196</v>
      </c>
      <c r="BG503" s="1">
        <v>1393588790.87657</v>
      </c>
      <c r="BH503" s="1">
        <v>5150097982.0290899</v>
      </c>
      <c r="BI503" s="1">
        <v>840380276.13032496</v>
      </c>
      <c r="BJ503" s="1">
        <v>1375932950.96401</v>
      </c>
      <c r="BK503" s="1">
        <f>SUM(BG503:BJ503)/1000000</f>
        <v>8759.9999999999945</v>
      </c>
      <c r="BL503" s="1">
        <v>6.3660943731804798</v>
      </c>
      <c r="BM503" s="3">
        <f>0.815*BJ503/(BK503*1000)</f>
        <v>128.01202683055581</v>
      </c>
      <c r="BN503" s="24">
        <v>1390.6461534341099</v>
      </c>
      <c r="BO503" s="1">
        <v>316</v>
      </c>
      <c r="BP503" s="1">
        <v>3040</v>
      </c>
      <c r="BQ503" s="24">
        <v>4611.9232000000002</v>
      </c>
      <c r="BR503" s="1">
        <v>760</v>
      </c>
      <c r="BS503" s="1">
        <v>190</v>
      </c>
      <c r="BT503" s="1">
        <v>0.52050200712308803</v>
      </c>
    </row>
    <row r="504" spans="1:72" s="1" customFormat="1" x14ac:dyDescent="0.25">
      <c r="A504" s="1">
        <v>396</v>
      </c>
      <c r="B504" s="24">
        <v>1648.17321888487</v>
      </c>
      <c r="C504" s="24">
        <v>201.39999999999901</v>
      </c>
      <c r="D504" s="1">
        <v>1000</v>
      </c>
      <c r="E504" s="1">
        <v>4000</v>
      </c>
      <c r="F504" s="1">
        <v>2</v>
      </c>
      <c r="G504" s="1">
        <v>11</v>
      </c>
      <c r="H504" s="2">
        <f>SUM(BG504:BI504)/(BK504*1000000)</f>
        <v>0.50986492098439484</v>
      </c>
      <c r="I504" s="3">
        <v>100</v>
      </c>
      <c r="J504" s="18">
        <v>84.161225859020504</v>
      </c>
      <c r="K504" s="18">
        <f>(P504*BG504+U504*BH504+AP504*BI504+AN504*BJ504)/(BK504*(1000000))</f>
        <v>123.5247381435923</v>
      </c>
      <c r="L504" s="18">
        <f>(T504*BG504+Y504*BH504+AT504*BI504+AO504*BJ504)/(BK504*(1000000))</f>
        <v>144.33220965697745</v>
      </c>
      <c r="M504" s="18">
        <f>L504/K504</f>
        <v>1.1684478091278958</v>
      </c>
      <c r="N504" s="18">
        <f>J504*M504</f>
        <v>98.337999968490521</v>
      </c>
      <c r="O504" s="3">
        <v>99.999999996767897</v>
      </c>
      <c r="P504" s="18">
        <v>86.238571455402706</v>
      </c>
      <c r="Q504" s="18">
        <f>P504-S504</f>
        <v>79.785775222640098</v>
      </c>
      <c r="R504" s="18">
        <f>Q504*solar_capex_adj</f>
        <v>106.38103363018679</v>
      </c>
      <c r="S504" s="18">
        <v>6.4527962327626085</v>
      </c>
      <c r="T504" s="18">
        <f>R504+S504</f>
        <v>112.8338298629494</v>
      </c>
      <c r="U504" s="18">
        <v>28.026517922412499</v>
      </c>
      <c r="V504" s="18">
        <f>U504-X504</f>
        <v>23.229734445285398</v>
      </c>
      <c r="W504" s="18">
        <f>V504*wind_capex_adj</f>
        <v>38.716224075475665</v>
      </c>
      <c r="X504" s="18">
        <v>4.7967834771271001</v>
      </c>
      <c r="Y504" s="18">
        <f>W504+X504</f>
        <v>43.513007552602765</v>
      </c>
      <c r="Z504" s="18">
        <v>83.731302800219694</v>
      </c>
      <c r="AA504" s="18">
        <f>Z504-AC504-AD504</f>
        <v>33.365773157423611</v>
      </c>
      <c r="AB504" s="18">
        <f>AA504*hdgt_capex_adj</f>
        <v>41.707216446779512</v>
      </c>
      <c r="AC504" s="18">
        <v>15.082680676485992</v>
      </c>
      <c r="AD504" s="18">
        <v>35.282848966310091</v>
      </c>
      <c r="AE504" s="18">
        <f>AD504*fuel_adj</f>
        <v>35.282848966310091</v>
      </c>
      <c r="AF504" s="18">
        <f>AB504+AC504+AE504</f>
        <v>92.072746089575588</v>
      </c>
      <c r="AG504" s="18">
        <v>398.31797031581499</v>
      </c>
      <c r="AH504" s="18">
        <f>AG504-AJ504-AK504</f>
        <v>320.21321078821904</v>
      </c>
      <c r="AI504" s="18">
        <f>AH504*aero_capex_adj</f>
        <v>384.25585294586284</v>
      </c>
      <c r="AJ504" s="18">
        <v>36.701140641457982</v>
      </c>
      <c r="AK504" s="18">
        <v>41.403618886137963</v>
      </c>
      <c r="AL504" s="18">
        <f>AK504*fuel_adj</f>
        <v>41.403618886137963</v>
      </c>
      <c r="AM504" s="18">
        <f>AI504+AJ504+AL504</f>
        <v>462.36061247345879</v>
      </c>
      <c r="AN504" s="18">
        <f>IF(F504=0, 0, IF(F504=3, Z504, (Z504*F504*384+AG504*G504*32)/(F504*384+G504*32)))</f>
        <v>182.60139830512108</v>
      </c>
      <c r="AO504" s="18">
        <f>IF(F504=0, 0, IF(F504=3, AF504, (AF504*F504*384+AM504*G504*32)/(F504*384+G504*32)))</f>
        <v>208.44893266736744</v>
      </c>
      <c r="AP504" s="18">
        <v>61.067210973352402</v>
      </c>
      <c r="AQ504" s="18">
        <f>AP504-AS504</f>
        <v>49.929872196824199</v>
      </c>
      <c r="AR504" s="18">
        <f>AQ504*bess_capex_adj</f>
        <v>49.929872196824199</v>
      </c>
      <c r="AS504" s="18">
        <v>11.137338776528203</v>
      </c>
      <c r="AT504" s="18">
        <f>AR504+AS504</f>
        <v>61.067210973352402</v>
      </c>
      <c r="AU504" s="18">
        <v>5620.9516373406605</v>
      </c>
      <c r="AV504" s="18"/>
      <c r="AW504" s="18">
        <v>1979.7817319150399</v>
      </c>
      <c r="AX504" s="18">
        <f>AW504*solar_capex_adj</f>
        <v>2639.7089758867196</v>
      </c>
      <c r="AY504" s="18">
        <v>241.92119871809501</v>
      </c>
      <c r="AZ504" s="18">
        <f>AY504*wind_capex_adj</f>
        <v>403.20199786349173</v>
      </c>
      <c r="BA504" s="18">
        <v>1550.4533860914501</v>
      </c>
      <c r="BB504" s="18">
        <f>BA504*hdgt_capex_adj</f>
        <v>1938.0667326143125</v>
      </c>
      <c r="BC504" s="18">
        <v>895.808763746061</v>
      </c>
      <c r="BD504" s="18">
        <f>BC504*aero_capex_adj</f>
        <v>1074.9705164952732</v>
      </c>
      <c r="BE504" s="18">
        <v>952.98655687000701</v>
      </c>
      <c r="BF504" s="18">
        <f>BE504*bess_capex_adj</f>
        <v>952.98655687000701</v>
      </c>
      <c r="BG504" s="1">
        <v>2165958106.37391</v>
      </c>
      <c r="BH504" s="1">
        <v>884041093.96239996</v>
      </c>
      <c r="BI504" s="1">
        <v>1416417507.3426199</v>
      </c>
      <c r="BJ504" s="1">
        <v>4293583292.03792</v>
      </c>
      <c r="BK504" s="1">
        <f>SUM(BG504:BJ504)/1000000</f>
        <v>8759.9999997168507</v>
      </c>
      <c r="BL504" s="1">
        <v>4.5101192393763396</v>
      </c>
      <c r="BM504" s="3">
        <f>0.815*BJ504/(BK504*1000)</f>
        <v>399.46008939771826</v>
      </c>
      <c r="BN504" s="24">
        <v>2225.03384549457</v>
      </c>
      <c r="BO504" s="1">
        <v>53</v>
      </c>
      <c r="BP504" s="1">
        <v>3040</v>
      </c>
      <c r="BQ504" s="24">
        <v>4611.9232000000002</v>
      </c>
      <c r="BR504" s="1">
        <v>760</v>
      </c>
      <c r="BS504" s="1">
        <v>190</v>
      </c>
      <c r="BT504" s="1">
        <v>0.87366307368624396</v>
      </c>
    </row>
    <row r="505" spans="1:72" s="1" customFormat="1" x14ac:dyDescent="0.25">
      <c r="A505" s="1">
        <v>885</v>
      </c>
      <c r="B505" s="25">
        <v>1030.10826180304</v>
      </c>
      <c r="C505" s="25">
        <v>801.8</v>
      </c>
      <c r="D505" s="8">
        <v>2000</v>
      </c>
      <c r="E505" s="8">
        <v>8000</v>
      </c>
      <c r="F505" s="8">
        <v>2</v>
      </c>
      <c r="G505" s="8">
        <v>7</v>
      </c>
      <c r="H505" s="9">
        <f>SUM(BG505:BI505)/(BK505*1000000)</f>
        <v>0.6935044194169171</v>
      </c>
      <c r="I505" s="10">
        <v>100</v>
      </c>
      <c r="J505" s="19">
        <v>83.177542262388599</v>
      </c>
      <c r="K505" s="18">
        <f>(P505*BG505+U505*BH505+AP505*BI505+AN505*BJ505)/(BK505*(1000000))</f>
        <v>104.57330693903079</v>
      </c>
      <c r="L505" s="18">
        <f>(T505*BG505+Y505*BH505+AT505*BI505+AO505*BJ505)/(BK505*(1000000))</f>
        <v>123.67496924645884</v>
      </c>
      <c r="M505" s="18">
        <f>L505/K505</f>
        <v>1.1826628885186243</v>
      </c>
      <c r="N505" s="18">
        <f>J505*M505</f>
        <v>98.370992391916445</v>
      </c>
      <c r="O505" s="10">
        <v>100</v>
      </c>
      <c r="P505" s="19">
        <v>82.250541001170404</v>
      </c>
      <c r="Q505" s="19">
        <f>P505-S505</f>
        <v>76.092907148395597</v>
      </c>
      <c r="R505" s="18">
        <f>Q505*solar_capex_adj</f>
        <v>101.45720953119412</v>
      </c>
      <c r="S505" s="19">
        <v>6.1576338527748078</v>
      </c>
      <c r="T505" s="18">
        <f>R505+S505</f>
        <v>107.61484338396893</v>
      </c>
      <c r="U505" s="19">
        <v>28.013299211577099</v>
      </c>
      <c r="V505" s="19">
        <f>U505-X505</f>
        <v>23.216515734449999</v>
      </c>
      <c r="W505" s="18">
        <f>V505*wind_capex_adj</f>
        <v>38.694192890750003</v>
      </c>
      <c r="X505" s="19">
        <v>4.7967834771271001</v>
      </c>
      <c r="Y505" s="18">
        <f>W505+X505</f>
        <v>43.490976367877103</v>
      </c>
      <c r="Z505" s="19">
        <v>108.132030921625</v>
      </c>
      <c r="AA505" s="19">
        <f>Z505-AC505-AD505</f>
        <v>52.429754991302204</v>
      </c>
      <c r="AB505" s="18">
        <f>AA505*hdgt_capex_adj</f>
        <v>65.537193739127758</v>
      </c>
      <c r="AC505" s="19">
        <v>17.443355594194102</v>
      </c>
      <c r="AD505" s="19">
        <v>38.258920336128696</v>
      </c>
      <c r="AE505" s="18">
        <f>AD505*fuel_adj</f>
        <v>38.258920336128696</v>
      </c>
      <c r="AF505" s="18">
        <f>AB505+AC505+AE505</f>
        <v>121.23946966945056</v>
      </c>
      <c r="AG505" s="19">
        <v>496.26482063057199</v>
      </c>
      <c r="AH505" s="19">
        <f>AG505-AJ505-AK505</f>
        <v>408.07553478252203</v>
      </c>
      <c r="AI505" s="18">
        <f>AH505*aero_capex_adj</f>
        <v>489.69064173902643</v>
      </c>
      <c r="AJ505" s="19">
        <v>44.036970142114001</v>
      </c>
      <c r="AK505" s="19">
        <v>44.152315705935962</v>
      </c>
      <c r="AL505" s="18">
        <f>AK505*fuel_adj</f>
        <v>44.152315705935962</v>
      </c>
      <c r="AM505" s="18">
        <f>AI505+AJ505+AL505</f>
        <v>577.87992758707639</v>
      </c>
      <c r="AN505" s="18">
        <f>IF(F505=0, 0, IF(F505=3, Z505, (Z505*F505*384+AG505*G505*32)/(F505*384+G505*32)))</f>
        <v>195.77491892041948</v>
      </c>
      <c r="AO505" s="18">
        <f>IF(F505=0, 0, IF(F505=3, AF505, (AF505*F505*384+AM505*G505*32)/(F505*384+G505*32)))</f>
        <v>224.3518311347209</v>
      </c>
      <c r="AP505" s="19">
        <v>154.41948759551599</v>
      </c>
      <c r="AQ505" s="19">
        <f>AP505-AS505</f>
        <v>126.61889213422199</v>
      </c>
      <c r="AR505" s="18">
        <f>AQ505*bess_capex_adj</f>
        <v>126.61889213422199</v>
      </c>
      <c r="AS505" s="19">
        <v>27.800595461293995</v>
      </c>
      <c r="AT505" s="18">
        <f>AR505+AS505</f>
        <v>154.41948759551599</v>
      </c>
      <c r="AU505" s="19">
        <v>6224.8181550275103</v>
      </c>
      <c r="AV505" s="19"/>
      <c r="AW505" s="19">
        <v>1236.65946973166</v>
      </c>
      <c r="AX505" s="18">
        <f>AW505*solar_capex_adj</f>
        <v>1648.8792929755466</v>
      </c>
      <c r="AY505" s="19">
        <v>962.57218740803398</v>
      </c>
      <c r="AZ505" s="18">
        <f>AY505*wind_capex_adj</f>
        <v>1604.28697901339</v>
      </c>
      <c r="BA505" s="19">
        <v>1549.57111190864</v>
      </c>
      <c r="BB505" s="18">
        <f>BA505*hdgt_capex_adj</f>
        <v>1936.9638898858</v>
      </c>
      <c r="BC505" s="19">
        <v>569.73573383200596</v>
      </c>
      <c r="BD505" s="18">
        <f>BC505*aero_capex_adj</f>
        <v>683.68288059840711</v>
      </c>
      <c r="BE505" s="19">
        <v>1906.27965214716</v>
      </c>
      <c r="BF505" s="18">
        <f>BE505*bess_capex_adj</f>
        <v>1906.27965214716</v>
      </c>
      <c r="BG505" s="8">
        <v>1424479581.9635799</v>
      </c>
      <c r="BH505" s="8">
        <v>3519484355.2087998</v>
      </c>
      <c r="BI505" s="8">
        <v>1131134776.9198</v>
      </c>
      <c r="BJ505" s="8">
        <v>2684901285.9078002</v>
      </c>
      <c r="BK505" s="8">
        <f>SUM(BG505:BJ505)/1000000</f>
        <v>8759.9999999999782</v>
      </c>
      <c r="BL505" s="8">
        <v>0.19829982119556999</v>
      </c>
      <c r="BM505" s="10">
        <f>0.815*BJ505/(BK505*1000)</f>
        <v>249.7938981752126</v>
      </c>
      <c r="BN505" s="25">
        <v>1390.6461534341099</v>
      </c>
      <c r="BO505" s="8">
        <v>211</v>
      </c>
      <c r="BP505" s="8">
        <v>6080</v>
      </c>
      <c r="BQ505" s="25">
        <v>9223.8464000000004</v>
      </c>
      <c r="BR505" s="8">
        <v>1520</v>
      </c>
      <c r="BS505" s="8">
        <v>380</v>
      </c>
      <c r="BT505" s="8">
        <v>0.34974454743842798</v>
      </c>
    </row>
    <row r="506" spans="1:72" s="1" customFormat="1" hidden="1" x14ac:dyDescent="0.25">
      <c r="A506" s="1">
        <v>1165</v>
      </c>
      <c r="B506" s="22">
        <v>2884.3031330485201</v>
      </c>
      <c r="C506" s="22">
        <v>801.8</v>
      </c>
      <c r="D506" s="11">
        <v>3000</v>
      </c>
      <c r="E506" s="11">
        <v>12000</v>
      </c>
      <c r="F506" s="11">
        <v>0</v>
      </c>
      <c r="G506" s="11">
        <v>0</v>
      </c>
      <c r="H506" s="12">
        <f>SUM(BG506:BI506)/(BK506*1000000)</f>
        <v>1</v>
      </c>
      <c r="I506" s="13">
        <v>90</v>
      </c>
      <c r="J506" s="20">
        <v>80.094834969539903</v>
      </c>
      <c r="K506" s="18">
        <f>(P506*BG506+U506*BH506+AP506*BI506+AN506*BJ506)/(BK506*(1000000))</f>
        <v>80.319814716358806</v>
      </c>
      <c r="L506" s="18">
        <f>(T506*BG506+Y506*BH506+AT506*BI506+AO506*BJ506)/(BK506*(1000000))</f>
        <v>98.649492993161985</v>
      </c>
      <c r="M506" s="18">
        <f>L506/K506</f>
        <v>1.2282086723124619</v>
      </c>
      <c r="N506" s="18">
        <f>J506*M506</f>
        <v>98.373170917024353</v>
      </c>
      <c r="O506" s="13">
        <v>95.175472426363697</v>
      </c>
      <c r="P506" s="20">
        <v>120.44970417855799</v>
      </c>
      <c r="Q506" s="20">
        <f>P506-S506</f>
        <v>111.423306703097</v>
      </c>
      <c r="R506" s="18">
        <f>Q506*solar_capex_adj</f>
        <v>148.56440893746264</v>
      </c>
      <c r="S506" s="20">
        <v>9.0263974754609961</v>
      </c>
      <c r="T506" s="18">
        <f>R506+S506</f>
        <v>157.59080641292365</v>
      </c>
      <c r="U506" s="20">
        <v>27.990655619172401</v>
      </c>
      <c r="V506" s="20">
        <f>U506-X506</f>
        <v>23.193460805082999</v>
      </c>
      <c r="W506" s="18">
        <f>V506*wind_capex_adj</f>
        <v>38.655768008471668</v>
      </c>
      <c r="X506" s="20">
        <v>4.7971948140894014</v>
      </c>
      <c r="Y506" s="18">
        <f>W506+X506</f>
        <v>43.452962822561069</v>
      </c>
      <c r="Z506" s="20">
        <v>0</v>
      </c>
      <c r="AA506" s="20">
        <f>Z506-AC506-AD506</f>
        <v>0</v>
      </c>
      <c r="AB506" s="18">
        <f>AA506*hdgt_capex_adj</f>
        <v>0</v>
      </c>
      <c r="AC506" s="20">
        <v>0</v>
      </c>
      <c r="AD506" s="20">
        <v>0</v>
      </c>
      <c r="AE506" s="18">
        <f>AD506*fuel_adj</f>
        <v>0</v>
      </c>
      <c r="AF506" s="18">
        <f>AB506+AC506+AE506</f>
        <v>0</v>
      </c>
      <c r="AG506" s="20">
        <v>0</v>
      </c>
      <c r="AH506" s="20">
        <f>AG506-AJ506-AK506</f>
        <v>0</v>
      </c>
      <c r="AI506" s="18">
        <f>AH506*aero_capex_adj</f>
        <v>0</v>
      </c>
      <c r="AJ506" s="20">
        <v>0</v>
      </c>
      <c r="AK506" s="20">
        <v>0</v>
      </c>
      <c r="AL506" s="18">
        <f>AK506*fuel_adj</f>
        <v>0</v>
      </c>
      <c r="AM506" s="18">
        <f>AI506+AJ506+AL506</f>
        <v>0</v>
      </c>
      <c r="AN506" s="18">
        <f>IF(F506=0, 0, IF(F506=3, Z506, (Z506*F506*384+AG506*G506*32)/(F506*384+G506*32)))</f>
        <v>0</v>
      </c>
      <c r="AO506" s="18">
        <f>IF(F506=0, 0, IF(F506=3, AF506, (AF506*F506*384+AM506*G506*32)/(F506*384+G506*32)))</f>
        <v>0</v>
      </c>
      <c r="AP506" s="20">
        <v>116.210610442484</v>
      </c>
      <c r="AQ506" s="20">
        <f>AP506-AS506</f>
        <v>94.819519811089094</v>
      </c>
      <c r="AR506" s="18">
        <f>AQ506*bess_capex_adj</f>
        <v>94.819519811089094</v>
      </c>
      <c r="AS506" s="20">
        <v>21.391090631394903</v>
      </c>
      <c r="AT506" s="18">
        <f>AR506+AS506</f>
        <v>116.210610442484</v>
      </c>
      <c r="AU506" s="20">
        <v>7279.8408506023898</v>
      </c>
      <c r="AV506" s="20"/>
      <c r="AW506" s="20">
        <v>3458.9113578025099</v>
      </c>
      <c r="AX506" s="18">
        <f>AW506*solar_capex_adj</f>
        <v>4611.8818104033462</v>
      </c>
      <c r="AY506" s="20">
        <v>961.533860608748</v>
      </c>
      <c r="AZ506" s="18">
        <f>AY506*wind_capex_adj</f>
        <v>1602.5564343479134</v>
      </c>
      <c r="BA506" s="20">
        <v>0</v>
      </c>
      <c r="BB506" s="18">
        <f>BA506*hdgt_capex_adj</f>
        <v>0</v>
      </c>
      <c r="BC506" s="20">
        <v>0</v>
      </c>
      <c r="BD506" s="18">
        <f>BC506*aero_capex_adj</f>
        <v>0</v>
      </c>
      <c r="BE506" s="20">
        <v>2859.3956321911301</v>
      </c>
      <c r="BF506" s="18">
        <f>BE506*bess_capex_adj</f>
        <v>2859.3956321911301</v>
      </c>
      <c r="BG506" s="11">
        <v>2649514750.26794</v>
      </c>
      <c r="BH506" s="11">
        <v>3519231394.5184999</v>
      </c>
      <c r="BI506" s="11">
        <v>2168625239.763</v>
      </c>
      <c r="BJ506" s="11">
        <v>0</v>
      </c>
      <c r="BK506" s="11">
        <f>SUM(BG506:BJ506)/1000000</f>
        <v>8337.3713845494403</v>
      </c>
      <c r="BL506" s="11">
        <v>20.772301926855398</v>
      </c>
      <c r="BM506" s="13">
        <f>0.815*BJ506/(BK506*1000)</f>
        <v>0</v>
      </c>
      <c r="BN506" s="22">
        <v>3893.8092296155</v>
      </c>
      <c r="BO506" s="11">
        <v>211</v>
      </c>
      <c r="BP506" s="11">
        <v>9120</v>
      </c>
      <c r="BQ506" s="22">
        <v>13835.7696</v>
      </c>
      <c r="BR506" s="11">
        <v>2280</v>
      </c>
      <c r="BS506" s="11">
        <v>570</v>
      </c>
      <c r="BT506" s="11">
        <v>0.44762688804128697</v>
      </c>
    </row>
    <row r="507" spans="1:72" s="1" customFormat="1" x14ac:dyDescent="0.25">
      <c r="A507" s="1">
        <v>915</v>
      </c>
      <c r="B507" s="25">
        <v>412.043304721217</v>
      </c>
      <c r="C507" s="25">
        <v>402.79999999999899</v>
      </c>
      <c r="D507" s="8">
        <v>2000</v>
      </c>
      <c r="E507" s="8">
        <v>8000</v>
      </c>
      <c r="F507" s="8">
        <v>2</v>
      </c>
      <c r="G507" s="8">
        <v>8</v>
      </c>
      <c r="H507" s="9">
        <f>SUM(BG507:BI507)/(BK507*1000000)</f>
        <v>0.32326606059627394</v>
      </c>
      <c r="I507" s="10">
        <v>100</v>
      </c>
      <c r="J507" s="19">
        <v>86.861931701159193</v>
      </c>
      <c r="K507" s="18">
        <f>(P507*BG507+U507*BH507+AP507*BI507+AN507*BJ507)/(BK507*(1000000))</f>
        <v>123.20218010478047</v>
      </c>
      <c r="L507" s="18">
        <f>(T507*BG507+Y507*BH507+AT507*BI507+AO507*BJ507)/(BK507*(1000000))</f>
        <v>139.55452291721997</v>
      </c>
      <c r="M507" s="18">
        <f>L507/K507</f>
        <v>1.1327277065919794</v>
      </c>
      <c r="N507" s="18">
        <f>J507*M507</f>
        <v>98.390916686003209</v>
      </c>
      <c r="O507" s="10">
        <v>99.999999999999901</v>
      </c>
      <c r="P507" s="19">
        <v>78.438051725599195</v>
      </c>
      <c r="Q507" s="19">
        <f>P507-S507</f>
        <v>72.577679429112095</v>
      </c>
      <c r="R507" s="18">
        <f>Q507*solar_capex_adj</f>
        <v>96.770239238816117</v>
      </c>
      <c r="S507" s="19">
        <v>5.8603722964870997</v>
      </c>
      <c r="T507" s="18">
        <f>R507+S507</f>
        <v>102.63061153530322</v>
      </c>
      <c r="U507" s="19">
        <v>28.064008957006099</v>
      </c>
      <c r="V507" s="19">
        <f>U507-X507</f>
        <v>23.267225479879102</v>
      </c>
      <c r="W507" s="18">
        <f>V507*wind_capex_adj</f>
        <v>38.778709133131841</v>
      </c>
      <c r="X507" s="19">
        <v>4.796783477126997</v>
      </c>
      <c r="Y507" s="18">
        <f>W507+X507</f>
        <v>43.575492610258834</v>
      </c>
      <c r="Z507" s="19">
        <v>73.823092642714201</v>
      </c>
      <c r="AA507" s="19">
        <f>Z507-AC507-AD507</f>
        <v>24.231802225779504</v>
      </c>
      <c r="AB507" s="18">
        <f>AA507*hdgt_capex_adj</f>
        <v>30.28975278222438</v>
      </c>
      <c r="AC507" s="19">
        <v>14.338303139043198</v>
      </c>
      <c r="AD507" s="19">
        <v>35.252987277891499</v>
      </c>
      <c r="AE507" s="18">
        <f>AD507*fuel_adj</f>
        <v>35.252987277891499</v>
      </c>
      <c r="AF507" s="18">
        <f>AB507+AC507+AE507</f>
        <v>79.88104319915908</v>
      </c>
      <c r="AG507" s="19">
        <v>325.14875741845401</v>
      </c>
      <c r="AH507" s="19">
        <f>AG507-AJ507-AK507</f>
        <v>250.97129770947799</v>
      </c>
      <c r="AI507" s="18">
        <f>AH507*aero_capex_adj</f>
        <v>301.16555725137357</v>
      </c>
      <c r="AJ507" s="19">
        <v>31.537077647342016</v>
      </c>
      <c r="AK507" s="19">
        <v>42.640382061634</v>
      </c>
      <c r="AL507" s="18">
        <f>AK507*fuel_adj</f>
        <v>42.640382061634</v>
      </c>
      <c r="AM507" s="18">
        <f>AI507+AJ507+AL507</f>
        <v>375.34301696034959</v>
      </c>
      <c r="AN507" s="18">
        <f>IF(F507=0, 0, IF(F507=3, Z507, (Z507*F507*384+AG507*G507*32)/(F507*384+G507*32)))</f>
        <v>136.65450883664914</v>
      </c>
      <c r="AO507" s="18">
        <f>IF(F507=0, 0, IF(F507=3, AF507, (AF507*F507*384+AM507*G507*32)/(F507*384+G507*32)))</f>
        <v>153.74653663945671</v>
      </c>
      <c r="AP507" s="19">
        <v>371.38212815369701</v>
      </c>
      <c r="AQ507" s="19">
        <f>AP507-AS507</f>
        <v>303.86276636564497</v>
      </c>
      <c r="AR507" s="18">
        <f>AQ507*bess_capex_adj</f>
        <v>303.86276636564497</v>
      </c>
      <c r="AS507" s="19">
        <v>67.519361788052038</v>
      </c>
      <c r="AT507" s="18">
        <f>AR507+AS507</f>
        <v>371.38212815369701</v>
      </c>
      <c r="AU507" s="19">
        <v>5096.3153378111101</v>
      </c>
      <c r="AV507" s="19"/>
      <c r="AW507" s="19">
        <v>495.74423747622399</v>
      </c>
      <c r="AX507" s="18">
        <f>AW507*solar_capex_adj</f>
        <v>660.99231663496528</v>
      </c>
      <c r="AY507" s="19">
        <v>484.62328247398</v>
      </c>
      <c r="AZ507" s="18">
        <f>AY507*wind_capex_adj</f>
        <v>807.70547078996674</v>
      </c>
      <c r="BA507" s="19">
        <v>1552.95570060007</v>
      </c>
      <c r="BB507" s="18">
        <f>BA507*hdgt_capex_adj</f>
        <v>1941.1946257500877</v>
      </c>
      <c r="BC507" s="19">
        <v>652.54875006777399</v>
      </c>
      <c r="BD507" s="18">
        <f>BC507*aero_capex_adj</f>
        <v>783.05850008132882</v>
      </c>
      <c r="BE507" s="19">
        <v>1910.4433671930601</v>
      </c>
      <c r="BF507" s="18">
        <f>BE507*bess_capex_adj</f>
        <v>1910.4433671930601</v>
      </c>
      <c r="BG507" s="8">
        <v>599199452.33735597</v>
      </c>
      <c r="BH507" s="8">
        <v>1768082187.9247999</v>
      </c>
      <c r="BI507" s="8">
        <v>464529050.561203</v>
      </c>
      <c r="BJ507" s="8">
        <v>5928189309.1766396</v>
      </c>
      <c r="BK507" s="8">
        <f>SUM(BG507:BJ507)/1000000</f>
        <v>8759.9999999999982</v>
      </c>
      <c r="BL507" s="8">
        <v>1.16898800962145E-4</v>
      </c>
      <c r="BM507" s="10">
        <f>0.815*BJ507/(BK507*1000)</f>
        <v>551.53816061403677</v>
      </c>
      <c r="BN507" s="25">
        <v>556.25846137364397</v>
      </c>
      <c r="BO507" s="8">
        <v>106</v>
      </c>
      <c r="BP507" s="8">
        <v>6080</v>
      </c>
      <c r="BQ507" s="25">
        <v>9223.8464000000004</v>
      </c>
      <c r="BR507" s="8">
        <v>1520</v>
      </c>
      <c r="BS507" s="8">
        <v>380</v>
      </c>
      <c r="BT507" s="8">
        <v>0.14370673301853201</v>
      </c>
    </row>
    <row r="508" spans="1:72" s="1" customFormat="1" x14ac:dyDescent="0.25">
      <c r="A508" s="1">
        <v>242</v>
      </c>
      <c r="B508" s="24">
        <v>1442.15156652426</v>
      </c>
      <c r="C508" s="24">
        <v>402.79999999999899</v>
      </c>
      <c r="D508" s="1">
        <v>1000</v>
      </c>
      <c r="E508" s="1">
        <v>4000</v>
      </c>
      <c r="F508" s="1">
        <v>1</v>
      </c>
      <c r="G508" s="1">
        <v>23</v>
      </c>
      <c r="H508" s="2">
        <f>SUM(BG508:BI508)/(BK508*1000000)</f>
        <v>0.57339457491490942</v>
      </c>
      <c r="I508" s="3">
        <v>100</v>
      </c>
      <c r="J508" s="18">
        <v>83.944388411700501</v>
      </c>
      <c r="K508" s="18">
        <f>(P508*BG508+U508*BH508+AP508*BI508+AN508*BJ508)/(BK508*(1000000))</f>
        <v>103.22339105721376</v>
      </c>
      <c r="L508" s="18">
        <f>(T508*BG508+Y508*BH508+AT508*BI508+AO508*BJ508)/(BK508*(1000000))</f>
        <v>121.07489827914743</v>
      </c>
      <c r="M508" s="18">
        <f>L508/K508</f>
        <v>1.1729405228708201</v>
      </c>
      <c r="N508" s="18">
        <f>J508*M508</f>
        <v>98.461774835691202</v>
      </c>
      <c r="O508" s="3">
        <v>100</v>
      </c>
      <c r="P508" s="18">
        <v>85.647754083424402</v>
      </c>
      <c r="Q508" s="18">
        <f>P508-S508</f>
        <v>79.237212116402205</v>
      </c>
      <c r="R508" s="18">
        <f>Q508*solar_capex_adj</f>
        <v>105.64961615520293</v>
      </c>
      <c r="S508" s="18">
        <v>6.4105419670221977</v>
      </c>
      <c r="T508" s="18">
        <f>R508+S508</f>
        <v>112.06015812222513</v>
      </c>
      <c r="U508" s="18">
        <v>28.018866122421201</v>
      </c>
      <c r="V508" s="18">
        <f>U508-X508</f>
        <v>23.222082645294101</v>
      </c>
      <c r="W508" s="18">
        <f>V508*wind_capex_adj</f>
        <v>38.703471075490171</v>
      </c>
      <c r="X508" s="18">
        <v>4.7967834771271001</v>
      </c>
      <c r="Y508" s="18">
        <f>W508+X508</f>
        <v>43.500254552617271</v>
      </c>
      <c r="Z508" s="18">
        <v>75.114202492599603</v>
      </c>
      <c r="AA508" s="18">
        <f>Z508-AC508-AD508</f>
        <v>25.901663058019402</v>
      </c>
      <c r="AB508" s="18">
        <f>AA508*hdgt_capex_adj</f>
        <v>32.377078822524254</v>
      </c>
      <c r="AC508" s="18">
        <v>14.373684472128801</v>
      </c>
      <c r="AD508" s="18">
        <v>34.8388549624514</v>
      </c>
      <c r="AE508" s="18">
        <f>AD508*fuel_adj</f>
        <v>34.8388549624514</v>
      </c>
      <c r="AF508" s="18">
        <f>AB508+AC508+AE508</f>
        <v>81.589618257104462</v>
      </c>
      <c r="AG508" s="18">
        <v>206.574689966953</v>
      </c>
      <c r="AH508" s="18">
        <f>AG508-AJ508-AK508</f>
        <v>142.829609174475</v>
      </c>
      <c r="AI508" s="18">
        <f>AH508*aero_capex_adj</f>
        <v>171.39553100936999</v>
      </c>
      <c r="AJ508" s="18">
        <v>22.966117911378007</v>
      </c>
      <c r="AK508" s="18">
        <v>40.7789628811</v>
      </c>
      <c r="AL508" s="18">
        <f>AK508*fuel_adj</f>
        <v>40.7789628811</v>
      </c>
      <c r="AM508" s="18">
        <f>AI508+AJ508+AL508</f>
        <v>235.140611801848</v>
      </c>
      <c r="AN508" s="18">
        <f>IF(F508=0, 0, IF(F508=3, Z508, (Z508*F508*384+AG508*G508*32)/(F508*384+G508*32)))</f>
        <v>161.50252283288899</v>
      </c>
      <c r="AO508" s="18">
        <f>IF(F508=0, 0, IF(F508=3, AF508, (AF508*F508*384+AM508*G508*32)/(F508*384+G508*32)))</f>
        <v>182.49455687222164</v>
      </c>
      <c r="AP508" s="18">
        <v>65.046899267564598</v>
      </c>
      <c r="AQ508" s="18">
        <f>AP508-AS508</f>
        <v>53.258906109415001</v>
      </c>
      <c r="AR508" s="18">
        <f>AQ508*bess_capex_adj</f>
        <v>53.258906109415001</v>
      </c>
      <c r="AS508" s="18">
        <v>11.787993158149597</v>
      </c>
      <c r="AT508" s="18">
        <f>AR508+AS508</f>
        <v>65.046899267564598</v>
      </c>
      <c r="AU508" s="18">
        <v>5815.50311134194</v>
      </c>
      <c r="AV508" s="18"/>
      <c r="AW508" s="18">
        <v>1731.73839839427</v>
      </c>
      <c r="AX508" s="18">
        <f>AW508*solar_capex_adj</f>
        <v>2308.98453119236</v>
      </c>
      <c r="AY508" s="18">
        <v>483.68302130293199</v>
      </c>
      <c r="AZ508" s="18">
        <f>AY508*wind_capex_adj</f>
        <v>806.13836883822</v>
      </c>
      <c r="BA508" s="18">
        <v>774.97133586043003</v>
      </c>
      <c r="BB508" s="18">
        <f>BA508*hdgt_capex_adj</f>
        <v>968.71416982553751</v>
      </c>
      <c r="BC508" s="18">
        <v>1872.4377096283799</v>
      </c>
      <c r="BD508" s="18">
        <f>BC508*aero_capex_adj</f>
        <v>2246.9252515540556</v>
      </c>
      <c r="BE508" s="18">
        <v>952.67264615592705</v>
      </c>
      <c r="BF508" s="18">
        <f>BE508*bess_capex_adj</f>
        <v>952.67264615592705</v>
      </c>
      <c r="BG508" s="1">
        <v>1914186658.83198</v>
      </c>
      <c r="BH508" s="1">
        <v>1768082187.9247999</v>
      </c>
      <c r="BI508" s="1">
        <v>1340667629.4978199</v>
      </c>
      <c r="BJ508" s="1">
        <v>3737063523.7453899</v>
      </c>
      <c r="BK508" s="1">
        <f>SUM(BG508:BJ508)/1000000</f>
        <v>8759.9999999999891</v>
      </c>
      <c r="BL508" s="1">
        <v>2.5976174052271901</v>
      </c>
      <c r="BM508" s="3">
        <f>0.815*BJ508/(BK508*1000)</f>
        <v>347.68342144434894</v>
      </c>
      <c r="BN508" s="24">
        <v>1946.90461480775</v>
      </c>
      <c r="BO508" s="1">
        <v>106</v>
      </c>
      <c r="BP508" s="1">
        <v>3040</v>
      </c>
      <c r="BQ508" s="24">
        <v>4611.9232000000002</v>
      </c>
      <c r="BR508" s="1">
        <v>760</v>
      </c>
      <c r="BS508" s="1">
        <v>190</v>
      </c>
      <c r="BT508" s="1">
        <v>0.82719563305597199</v>
      </c>
    </row>
    <row r="509" spans="1:72" s="1" customFormat="1" x14ac:dyDescent="0.25">
      <c r="A509" s="1">
        <v>697</v>
      </c>
      <c r="B509" s="25">
        <v>412.043304721217</v>
      </c>
      <c r="C509" s="25">
        <v>1200.8</v>
      </c>
      <c r="D509" s="8">
        <v>2000</v>
      </c>
      <c r="E509" s="8">
        <v>8000</v>
      </c>
      <c r="F509" s="8">
        <v>1</v>
      </c>
      <c r="G509" s="8">
        <v>20</v>
      </c>
      <c r="H509" s="9">
        <f>SUM(BG509:BI509)/(BK509*1000000)</f>
        <v>0.76175907277380184</v>
      </c>
      <c r="I509" s="10">
        <v>100</v>
      </c>
      <c r="J509" s="19">
        <v>82.628538290790303</v>
      </c>
      <c r="K509" s="18">
        <f>(P509*BG509+U509*BH509+AP509*BI509+AN509*BJ509)/(BK509*(1000000))</f>
        <v>103.90546081028309</v>
      </c>
      <c r="L509" s="18">
        <f>(T509*BG509+Y509*BH509+AT509*BI509+AO509*BJ509)/(BK509*(1000000))</f>
        <v>123.83492202719486</v>
      </c>
      <c r="M509" s="18">
        <f>L509/K509</f>
        <v>1.1918037903060763</v>
      </c>
      <c r="N509" s="18">
        <f>J509*M509</f>
        <v>98.477005122414639</v>
      </c>
      <c r="O509" s="10">
        <v>99.999999989627</v>
      </c>
      <c r="P509" s="19">
        <v>69.493055136073593</v>
      </c>
      <c r="Q509" s="19">
        <f>P509-S509</f>
        <v>64.290352867036106</v>
      </c>
      <c r="R509" s="18">
        <f>Q509*solar_capex_adj</f>
        <v>85.720470489381469</v>
      </c>
      <c r="S509" s="19">
        <v>5.2027022690374878</v>
      </c>
      <c r="T509" s="18">
        <f>R509+S509</f>
        <v>90.923172758418957</v>
      </c>
      <c r="U509" s="19">
        <v>28.669490100698098</v>
      </c>
      <c r="V509" s="19">
        <f>U509-X509</f>
        <v>23.7602192245065</v>
      </c>
      <c r="W509" s="18">
        <f>V509*wind_capex_adj</f>
        <v>39.6003653741775</v>
      </c>
      <c r="X509" s="19">
        <v>4.9092708761915986</v>
      </c>
      <c r="Y509" s="18">
        <f>W509+X509</f>
        <v>44.509636250369098</v>
      </c>
      <c r="Z509" s="19">
        <v>108.65857976055401</v>
      </c>
      <c r="AA509" s="19">
        <f>Z509-AC509-AD509</f>
        <v>44.3194156844989</v>
      </c>
      <c r="AB509" s="18">
        <f>AA509*hdgt_capex_adj</f>
        <v>55.399269605623623</v>
      </c>
      <c r="AC509" s="19">
        <v>19.293106026312898</v>
      </c>
      <c r="AD509" s="19">
        <v>45.046058049742207</v>
      </c>
      <c r="AE509" s="18">
        <f>AD509*fuel_adj</f>
        <v>45.046058049742207</v>
      </c>
      <c r="AF509" s="18">
        <f>AB509+AC509+AE509</f>
        <v>119.73843368167874</v>
      </c>
      <c r="AG509" s="19">
        <v>355.29188654321302</v>
      </c>
      <c r="AH509" s="19">
        <f>AG509-AJ509-AK509</f>
        <v>267.70799837182199</v>
      </c>
      <c r="AI509" s="18">
        <f>AH509*aero_capex_adj</f>
        <v>321.24959804618635</v>
      </c>
      <c r="AJ509" s="19">
        <v>35.834660698977018</v>
      </c>
      <c r="AK509" s="19">
        <v>51.74922747241402</v>
      </c>
      <c r="AL509" s="18">
        <f>AK509*fuel_adj</f>
        <v>51.74922747241402</v>
      </c>
      <c r="AM509" s="18">
        <f>AI509+AJ509+AL509</f>
        <v>408.83348621757739</v>
      </c>
      <c r="AN509" s="18">
        <f>IF(F509=0, 0, IF(F509=3, Z509, (Z509*F509*384+AG509*G509*32)/(F509*384+G509*32)))</f>
        <v>262.80439649971589</v>
      </c>
      <c r="AO509" s="18">
        <f>IF(F509=0, 0, IF(F509=3, AF509, (AF509*F509*384+AM509*G509*32)/(F509*384+G509*32)))</f>
        <v>300.42284151661539</v>
      </c>
      <c r="AP509" s="19">
        <v>197.37638308529699</v>
      </c>
      <c r="AQ509" s="19">
        <f>AP509-AS509</f>
        <v>161.61398541324601</v>
      </c>
      <c r="AR509" s="18">
        <f>AQ509*bess_capex_adj</f>
        <v>161.61398541324601</v>
      </c>
      <c r="AS509" s="19">
        <v>35.76239767205098</v>
      </c>
      <c r="AT509" s="18">
        <f>AR509+AS509</f>
        <v>197.37638308529699</v>
      </c>
      <c r="AU509" s="19">
        <v>6244.9288487795202</v>
      </c>
      <c r="AV509" s="19"/>
      <c r="AW509" s="19">
        <v>494.64843468921498</v>
      </c>
      <c r="AX509" s="18">
        <f>AW509*solar_capex_adj</f>
        <v>659.53124625228656</v>
      </c>
      <c r="AY509" s="19">
        <v>1441.5325611871799</v>
      </c>
      <c r="AZ509" s="18">
        <f>AY509*wind_capex_adj</f>
        <v>2402.5542686453</v>
      </c>
      <c r="BA509" s="19">
        <v>774.76150842838695</v>
      </c>
      <c r="BB509" s="18">
        <f>BA509*hdgt_capex_adj</f>
        <v>968.45188553548371</v>
      </c>
      <c r="BC509" s="19">
        <v>1627.76585877566</v>
      </c>
      <c r="BD509" s="18">
        <f>BC509*aero_capex_adj</f>
        <v>1953.3190305307919</v>
      </c>
      <c r="BE509" s="19">
        <v>1906.22048569907</v>
      </c>
      <c r="BF509" s="18">
        <f>BE509*bess_capex_adj</f>
        <v>1906.22048569907</v>
      </c>
      <c r="BG509" s="8">
        <v>676348833.23999095</v>
      </c>
      <c r="BH509" s="8">
        <v>5150110750.7327995</v>
      </c>
      <c r="BI509" s="8">
        <v>846549892.83351696</v>
      </c>
      <c r="BJ509" s="8">
        <v>2086990522.2850101</v>
      </c>
      <c r="BK509" s="8">
        <f>SUM(BG509:BJ509)/1000000</f>
        <v>8759.9999990913184</v>
      </c>
      <c r="BL509" s="8">
        <v>0.86178463259239102</v>
      </c>
      <c r="BM509" s="10">
        <f>0.815*BJ509/(BK509*1000)</f>
        <v>194.16635568935143</v>
      </c>
      <c r="BN509" s="25">
        <v>556.25846137364397</v>
      </c>
      <c r="BO509" s="8">
        <v>316</v>
      </c>
      <c r="BP509" s="8">
        <v>6080</v>
      </c>
      <c r="BQ509" s="25">
        <v>9223.8464000000004</v>
      </c>
      <c r="BR509" s="8">
        <v>1520</v>
      </c>
      <c r="BS509" s="8">
        <v>380</v>
      </c>
      <c r="BT509" s="8">
        <v>0.26345772401251399</v>
      </c>
    </row>
    <row r="510" spans="1:72" s="1" customFormat="1" x14ac:dyDescent="0.25">
      <c r="A510" s="1">
        <v>463</v>
      </c>
      <c r="B510" s="24">
        <v>206.02165236060799</v>
      </c>
      <c r="C510" s="24">
        <v>1801.19999999999</v>
      </c>
      <c r="D510" s="1">
        <v>1000</v>
      </c>
      <c r="E510" s="1">
        <v>4000</v>
      </c>
      <c r="F510" s="1">
        <v>3</v>
      </c>
      <c r="G510" s="1">
        <v>4</v>
      </c>
      <c r="H510" s="2">
        <f>SUM(BG510:BI510)/(BK510*1000000)</f>
        <v>0.8345361578755317</v>
      </c>
      <c r="I510" s="3">
        <v>100</v>
      </c>
      <c r="J510" s="18">
        <v>76.779405257025999</v>
      </c>
      <c r="K510" s="18">
        <f>(P510*BG510+U510*BH510+AP510*BI510+AN510*BJ510)/(BK510*(1000000))</f>
        <v>73.624469922500069</v>
      </c>
      <c r="L510" s="18">
        <f>(T510*BG510+Y510*BH510+AT510*BI510+AO510*BJ510)/(BK510*(1000000))</f>
        <v>94.44523772636137</v>
      </c>
      <c r="M510" s="18">
        <f>L510/K510</f>
        <v>1.2827968449318281</v>
      </c>
      <c r="N510" s="18">
        <f>J510*M510</f>
        <v>98.492378819455169</v>
      </c>
      <c r="O510" s="3">
        <v>100</v>
      </c>
      <c r="P510" s="18">
        <v>73.523855811433194</v>
      </c>
      <c r="Q510" s="18">
        <f>P510-S510</f>
        <v>68.019184594620299</v>
      </c>
      <c r="R510" s="18">
        <f>Q510*solar_capex_adj</f>
        <v>90.692246126160398</v>
      </c>
      <c r="S510" s="18">
        <v>5.5046712168128948</v>
      </c>
      <c r="T510" s="18">
        <f>R510+S510</f>
        <v>96.196917342973293</v>
      </c>
      <c r="U510" s="18">
        <v>36.763289350534102</v>
      </c>
      <c r="V510" s="18">
        <f>U510-X510</f>
        <v>30.467860623193001</v>
      </c>
      <c r="W510" s="18">
        <f>V510*wind_capex_adj</f>
        <v>50.779767705321667</v>
      </c>
      <c r="X510" s="18">
        <v>6.2954287273411005</v>
      </c>
      <c r="Y510" s="18">
        <f>W510+X510</f>
        <v>57.075196432662764</v>
      </c>
      <c r="Z510" s="18">
        <v>218.93993824382801</v>
      </c>
      <c r="AA510" s="18">
        <f>Z510-AC510-AD510</f>
        <v>145.59009780556499</v>
      </c>
      <c r="AB510" s="18">
        <f>AA510*hdgt_capex_adj</f>
        <v>181.98762225695623</v>
      </c>
      <c r="AC510" s="18">
        <v>28.635020605096997</v>
      </c>
      <c r="AD510" s="18">
        <v>44.714819833166018</v>
      </c>
      <c r="AE510" s="18">
        <f>AD510*fuel_adj</f>
        <v>44.714819833166018</v>
      </c>
      <c r="AF510" s="18">
        <f>AB510+AC510+AE510</f>
        <v>255.33746269521924</v>
      </c>
      <c r="AG510" s="18">
        <v>729.41981171806401</v>
      </c>
      <c r="AH510" s="18">
        <f>AG510-AJ510-AK510</f>
        <v>614.925164589259</v>
      </c>
      <c r="AI510" s="18">
        <f>AH510*aero_capex_adj</f>
        <v>737.91019750711075</v>
      </c>
      <c r="AJ510" s="18">
        <v>62.294045523732052</v>
      </c>
      <c r="AK510" s="18">
        <v>52.200601605072961</v>
      </c>
      <c r="AL510" s="18">
        <f>AK510*fuel_adj</f>
        <v>52.200601605072961</v>
      </c>
      <c r="AM510" s="18">
        <f>AI510+AJ510+AL510</f>
        <v>852.40484463591577</v>
      </c>
      <c r="AN510" s="18">
        <f>IF(F510=0, 0, IF(F510=3, Z510, (Z510*F510*384+AG510*G510*32)/(F510*384+G510*32)))</f>
        <v>218.93993824382801</v>
      </c>
      <c r="AO510" s="18">
        <f>IF(F510=0, 0, IF(F510=3, AF510, (AF510*F510*384+AM510*G510*32)/(F510*384+G510*32)))</f>
        <v>255.33746269521924</v>
      </c>
      <c r="AP510" s="18">
        <v>85.493512016399293</v>
      </c>
      <c r="AQ510" s="18">
        <f>AP510-AS510</f>
        <v>69.531798961308894</v>
      </c>
      <c r="AR510" s="18">
        <f>AQ510*bess_capex_adj</f>
        <v>69.531798961308894</v>
      </c>
      <c r="AS510" s="18">
        <v>15.961713055090399</v>
      </c>
      <c r="AT510" s="18">
        <f>AR510+AS510</f>
        <v>85.493512016399293</v>
      </c>
      <c r="AU510" s="18">
        <v>6011.6429190980998</v>
      </c>
      <c r="AV510" s="18"/>
      <c r="AW510" s="18">
        <v>247.31465072397</v>
      </c>
      <c r="AX510" s="18">
        <f>AW510*solar_capex_adj</f>
        <v>329.75286763195999</v>
      </c>
      <c r="AY510" s="18">
        <v>2162.2152030132202</v>
      </c>
      <c r="AZ510" s="18">
        <f>AY510*wind_capex_adj</f>
        <v>3603.6920050220338</v>
      </c>
      <c r="BA510" s="18">
        <v>2324.19462083283</v>
      </c>
      <c r="BB510" s="18">
        <f>BA510*hdgt_capex_adj</f>
        <v>2905.2432760410375</v>
      </c>
      <c r="BC510" s="18">
        <v>325.54057920060899</v>
      </c>
      <c r="BD510" s="18">
        <f>BC510*aero_capex_adj</f>
        <v>390.64869504073079</v>
      </c>
      <c r="BE510" s="18">
        <v>952.37786532746202</v>
      </c>
      <c r="BF510" s="18">
        <f>BE510*bess_capex_adj</f>
        <v>952.37786532746202</v>
      </c>
      <c r="BG510" s="1">
        <v>320651001.19767898</v>
      </c>
      <c r="BH510" s="1">
        <v>6024196115.5263996</v>
      </c>
      <c r="BI510" s="1">
        <v>965689626.26556897</v>
      </c>
      <c r="BJ510" s="1">
        <v>1449463257.01034</v>
      </c>
      <c r="BK510" s="1">
        <f>SUM(BG510:BJ510)/1000000</f>
        <v>8759.9999999999873</v>
      </c>
      <c r="BL510" s="1">
        <v>13.050279126163399</v>
      </c>
      <c r="BM510" s="3">
        <f>0.815*BJ510/(BK510*1000)</f>
        <v>134.85303133144166</v>
      </c>
      <c r="BN510" s="24">
        <v>278.12923068682198</v>
      </c>
      <c r="BO510" s="1">
        <v>474</v>
      </c>
      <c r="BP510" s="1">
        <v>3040</v>
      </c>
      <c r="BQ510" s="24">
        <v>4611.9232000000002</v>
      </c>
      <c r="BR510" s="1">
        <v>760</v>
      </c>
      <c r="BS510" s="1">
        <v>190</v>
      </c>
      <c r="BT510" s="1">
        <v>0.59772690858719502</v>
      </c>
    </row>
    <row r="511" spans="1:72" s="1" customFormat="1" x14ac:dyDescent="0.25">
      <c r="A511" s="1">
        <v>1149</v>
      </c>
      <c r="B511" s="22">
        <v>1854.19487124548</v>
      </c>
      <c r="C511" s="22">
        <v>1801.19999999999</v>
      </c>
      <c r="D511" s="11">
        <v>3000</v>
      </c>
      <c r="E511" s="11">
        <v>12000</v>
      </c>
      <c r="F511" s="11">
        <v>0</v>
      </c>
      <c r="G511" s="11">
        <v>0</v>
      </c>
      <c r="H511" s="12">
        <f>SUM(BG511:BI511)/(BK511*1000000)</f>
        <v>1</v>
      </c>
      <c r="I511" s="13">
        <v>97.534246575342394</v>
      </c>
      <c r="J511" s="20">
        <v>77.035234995685798</v>
      </c>
      <c r="K511" s="18">
        <f>(P511*BG511+U511*BH511+AP511*BI511+AN511*BJ511)/(BK511*(1000000))</f>
        <v>77.169466378052533</v>
      </c>
      <c r="L511" s="18">
        <f>(T511*BG511+Y511*BH511+AT511*BI511+AO511*BJ511)/(BK511*(1000000))</f>
        <v>98.678974687226926</v>
      </c>
      <c r="M511" s="18">
        <f>L511/K511</f>
        <v>1.278730815680382</v>
      </c>
      <c r="N511" s="18">
        <f>J511*M511</f>
        <v>98.507328882163208</v>
      </c>
      <c r="O511" s="13">
        <v>98.53159940626</v>
      </c>
      <c r="P511" s="20">
        <v>128.86037269878301</v>
      </c>
      <c r="Q511" s="20">
        <f>P511-S511</f>
        <v>119.204077970424</v>
      </c>
      <c r="R511" s="18">
        <f>Q511*solar_capex_adj</f>
        <v>158.93877062723197</v>
      </c>
      <c r="S511" s="20">
        <v>9.6562947283590148</v>
      </c>
      <c r="T511" s="18">
        <f>R511+S511</f>
        <v>168.59506535559098</v>
      </c>
      <c r="U511" s="20">
        <v>36.735497777048899</v>
      </c>
      <c r="V511" s="20">
        <f>U511-X511</f>
        <v>30.4397914596784</v>
      </c>
      <c r="W511" s="18">
        <f>V511*wind_capex_adj</f>
        <v>50.732985766130668</v>
      </c>
      <c r="X511" s="20">
        <v>6.2957063173704988</v>
      </c>
      <c r="Y511" s="18">
        <f>W511+X511</f>
        <v>57.02869208350117</v>
      </c>
      <c r="Z511" s="20">
        <v>0</v>
      </c>
      <c r="AA511" s="20">
        <f>Z511-AC511-AD511</f>
        <v>0</v>
      </c>
      <c r="AB511" s="18">
        <f>AA511*hdgt_capex_adj</f>
        <v>0</v>
      </c>
      <c r="AC511" s="20">
        <v>0</v>
      </c>
      <c r="AD511" s="20">
        <v>0</v>
      </c>
      <c r="AE511" s="18">
        <f>AD511*fuel_adj</f>
        <v>0</v>
      </c>
      <c r="AF511" s="18">
        <f>AB511+AC511+AE511</f>
        <v>0</v>
      </c>
      <c r="AG511" s="20">
        <v>0</v>
      </c>
      <c r="AH511" s="20">
        <f>AG511-AJ511-AK511</f>
        <v>0</v>
      </c>
      <c r="AI511" s="18">
        <f>AH511*aero_capex_adj</f>
        <v>0</v>
      </c>
      <c r="AJ511" s="20">
        <v>0</v>
      </c>
      <c r="AK511" s="20">
        <v>0</v>
      </c>
      <c r="AL511" s="18">
        <f>AK511*fuel_adj</f>
        <v>0</v>
      </c>
      <c r="AM511" s="18">
        <f>AI511+AJ511+AL511</f>
        <v>0</v>
      </c>
      <c r="AN511" s="18">
        <f>IF(F511=0, 0, IF(F511=3, Z511, (Z511*F511*384+AG511*G511*32)/(F511*384+G511*32)))</f>
        <v>0</v>
      </c>
      <c r="AO511" s="18">
        <f>IF(F511=0, 0, IF(F511=3, AF511, (AF511*F511*384+AM511*G511*32)/(F511*384+G511*32)))</f>
        <v>0</v>
      </c>
      <c r="AP511" s="20">
        <v>236.412731068639</v>
      </c>
      <c r="AQ511" s="20">
        <f>AP511-AS511</f>
        <v>191.16728327292699</v>
      </c>
      <c r="AR511" s="18">
        <f>AQ511*bess_capex_adj</f>
        <v>191.16728327292699</v>
      </c>
      <c r="AS511" s="20">
        <v>45.24544779571201</v>
      </c>
      <c r="AT511" s="18">
        <f>AR511+AS511</f>
        <v>236.412731068639</v>
      </c>
      <c r="AU511" s="20">
        <v>7243.3319814558599</v>
      </c>
      <c r="AV511" s="20"/>
      <c r="AW511" s="20">
        <v>2223.6832107836499</v>
      </c>
      <c r="AX511" s="18">
        <f>AW511*solar_capex_adj</f>
        <v>2964.910947711533</v>
      </c>
      <c r="AY511" s="20">
        <v>2160.1279678727201</v>
      </c>
      <c r="AZ511" s="18">
        <f>AY511*wind_capex_adj</f>
        <v>3600.2132797878671</v>
      </c>
      <c r="BA511" s="20">
        <v>0</v>
      </c>
      <c r="BB511" s="18">
        <f>BA511*hdgt_capex_adj</f>
        <v>0</v>
      </c>
      <c r="BC511" s="20">
        <v>0</v>
      </c>
      <c r="BD511" s="18">
        <f>BC511*aero_capex_adj</f>
        <v>0</v>
      </c>
      <c r="BE511" s="20">
        <v>2859.52080279949</v>
      </c>
      <c r="BF511" s="18">
        <f>BE511*bess_capex_adj</f>
        <v>2859.52080279949</v>
      </c>
      <c r="BG511" s="11">
        <v>1595859256.0081301</v>
      </c>
      <c r="BH511" s="11">
        <v>6023965726.2063103</v>
      </c>
      <c r="BI511" s="11">
        <v>1011543125.77393</v>
      </c>
      <c r="BJ511" s="11">
        <v>0</v>
      </c>
      <c r="BK511" s="11">
        <f>SUM(BG511:BJ511)/1000000</f>
        <v>8631.3681079883718</v>
      </c>
      <c r="BL511" s="11">
        <v>30.432600942338102</v>
      </c>
      <c r="BM511" s="13">
        <f>0.815*BJ511/(BK511*1000)</f>
        <v>0</v>
      </c>
      <c r="BN511" s="22">
        <v>2503.1630761813899</v>
      </c>
      <c r="BO511" s="11">
        <v>474</v>
      </c>
      <c r="BP511" s="11">
        <v>9120</v>
      </c>
      <c r="BQ511" s="22">
        <v>13835.7696</v>
      </c>
      <c r="BR511" s="11">
        <v>2280</v>
      </c>
      <c r="BS511" s="11">
        <v>570</v>
      </c>
      <c r="BT511" s="11">
        <v>0.210409711836052</v>
      </c>
    </row>
    <row r="512" spans="1:72" s="1" customFormat="1" x14ac:dyDescent="0.25">
      <c r="A512" s="1">
        <v>900</v>
      </c>
      <c r="B512" s="25">
        <v>824.08660944243502</v>
      </c>
      <c r="C512" s="25">
        <v>600.4</v>
      </c>
      <c r="D512" s="8">
        <v>2000</v>
      </c>
      <c r="E512" s="8">
        <v>8000</v>
      </c>
      <c r="F512" s="8">
        <v>2</v>
      </c>
      <c r="G512" s="8">
        <v>7</v>
      </c>
      <c r="H512" s="9">
        <f>SUM(BG512:BI512)/(BK512*1000000)</f>
        <v>0.53418800079674933</v>
      </c>
      <c r="I512" s="10">
        <v>100</v>
      </c>
      <c r="J512" s="19">
        <v>84.893709315080002</v>
      </c>
      <c r="K512" s="18">
        <f>(P512*BG512+U512*BH512+AP512*BI512+AN512*BJ512)/(BK512*(1000000))</f>
        <v>123.2145750007587</v>
      </c>
      <c r="L512" s="18">
        <f>(T512*BG512+Y512*BH512+AT512*BI512+AO512*BJ512)/(BK512*(1000000))</f>
        <v>143.01241536251337</v>
      </c>
      <c r="M512" s="18">
        <f>L512/K512</f>
        <v>1.1606777474307139</v>
      </c>
      <c r="N512" s="18">
        <f>J512*M512</f>
        <v>98.534239298864875</v>
      </c>
      <c r="O512" s="10">
        <v>100</v>
      </c>
      <c r="P512" s="19">
        <v>83.069007831077698</v>
      </c>
      <c r="Q512" s="19">
        <f>P512-S512</f>
        <v>76.854817765886906</v>
      </c>
      <c r="R512" s="18">
        <f>Q512*solar_capex_adj</f>
        <v>102.47309035451588</v>
      </c>
      <c r="S512" s="19">
        <v>6.2141900651907918</v>
      </c>
      <c r="T512" s="18">
        <f>R512+S512</f>
        <v>108.68728041970667</v>
      </c>
      <c r="U512" s="19">
        <v>28.032351397872901</v>
      </c>
      <c r="V512" s="19">
        <f>U512-X512</f>
        <v>23.235567920745801</v>
      </c>
      <c r="W512" s="18">
        <f>V512*wind_capex_adj</f>
        <v>38.725946534576337</v>
      </c>
      <c r="X512" s="19">
        <v>4.7967834771271001</v>
      </c>
      <c r="Y512" s="18">
        <f>W512+X512</f>
        <v>43.522730011703437</v>
      </c>
      <c r="Z512" s="19">
        <v>86.411767751159601</v>
      </c>
      <c r="AA512" s="19">
        <f>Z512-AC512-AD512</f>
        <v>34.405960595581206</v>
      </c>
      <c r="AB512" s="18">
        <f>AA512*hdgt_capex_adj</f>
        <v>43.007450744476508</v>
      </c>
      <c r="AC512" s="19">
        <v>15.398340324207496</v>
      </c>
      <c r="AD512" s="19">
        <v>36.6074668313709</v>
      </c>
      <c r="AE512" s="18">
        <f>AD512*fuel_adj</f>
        <v>36.6074668313709</v>
      </c>
      <c r="AF512" s="18">
        <f>AB512+AC512+AE512</f>
        <v>95.013257900054896</v>
      </c>
      <c r="AG512" s="19">
        <v>502.39871839269898</v>
      </c>
      <c r="AH512" s="19">
        <f>AG512-AJ512-AK512</f>
        <v>414.86692978640104</v>
      </c>
      <c r="AI512" s="18">
        <f>AH512*aero_capex_adj</f>
        <v>497.84031574368123</v>
      </c>
      <c r="AJ512" s="19">
        <v>44.289158581297954</v>
      </c>
      <c r="AK512" s="19">
        <v>43.242630024999983</v>
      </c>
      <c r="AL512" s="18">
        <f>AK512*fuel_adj</f>
        <v>43.242630024999983</v>
      </c>
      <c r="AM512" s="18">
        <f>AI512+AJ512+AL512</f>
        <v>585.37210434997905</v>
      </c>
      <c r="AN512" s="18">
        <f>IF(F512=0, 0, IF(F512=3, Z512, (Z512*F512*384+AG512*G512*32)/(F512*384+G512*32)))</f>
        <v>180.34430499279753</v>
      </c>
      <c r="AO512" s="18">
        <f>IF(F512=0, 0, IF(F512=3, AF512, (AF512*F512*384+AM512*G512*32)/(F512*384+G512*32)))</f>
        <v>205.73944903390873</v>
      </c>
      <c r="AP512" s="19">
        <v>192.386732892015</v>
      </c>
      <c r="AQ512" s="19">
        <f>AP512-AS512</f>
        <v>157.76795292555801</v>
      </c>
      <c r="AR512" s="18">
        <f>AQ512*bess_capex_adj</f>
        <v>157.76795292555801</v>
      </c>
      <c r="AS512" s="19">
        <v>34.618779966456998</v>
      </c>
      <c r="AT512" s="18">
        <f>AR512+AS512</f>
        <v>192.386732892015</v>
      </c>
      <c r="AU512" s="19">
        <v>5740.4096197804802</v>
      </c>
      <c r="AV512" s="19"/>
      <c r="AW512" s="19">
        <v>990.13944839778401</v>
      </c>
      <c r="AX512" s="18">
        <f>AW512*solar_capex_adj</f>
        <v>1320.1859311970452</v>
      </c>
      <c r="AY512" s="19">
        <v>721.38015350139597</v>
      </c>
      <c r="AZ512" s="18">
        <f>AY512*wind_capex_adj</f>
        <v>1202.30025583566</v>
      </c>
      <c r="BA512" s="19">
        <v>1550.84273758411</v>
      </c>
      <c r="BB512" s="18">
        <f>BA512*hdgt_capex_adj</f>
        <v>1938.5534219801375</v>
      </c>
      <c r="BC512" s="19">
        <v>570.20327648416401</v>
      </c>
      <c r="BD512" s="18">
        <f>BC512*aero_capex_adj</f>
        <v>684.24393178099683</v>
      </c>
      <c r="BE512" s="19">
        <v>1907.84400381302</v>
      </c>
      <c r="BF512" s="18">
        <f>BE512*bess_capex_adj</f>
        <v>1907.84400381302</v>
      </c>
      <c r="BG512" s="8">
        <v>1131217933.2130599</v>
      </c>
      <c r="BH512" s="8">
        <v>2635443261.2463999</v>
      </c>
      <c r="BI512" s="8">
        <v>912825692.52005696</v>
      </c>
      <c r="BJ512" s="8">
        <v>4080513113.0204701</v>
      </c>
      <c r="BK512" s="8">
        <f>SUM(BG512:BJ512)/1000000</f>
        <v>8759.9999999999873</v>
      </c>
      <c r="BL512" s="8">
        <v>-6.4889747558E-19</v>
      </c>
      <c r="BM512" s="10">
        <f>0.815*BJ512/(BK512*1000)</f>
        <v>379.63677935064931</v>
      </c>
      <c r="BN512" s="25">
        <v>1112.51692274728</v>
      </c>
      <c r="BO512" s="8">
        <v>158</v>
      </c>
      <c r="BP512" s="8">
        <v>6080</v>
      </c>
      <c r="BQ512" s="25">
        <v>9223.8464000000004</v>
      </c>
      <c r="BR512" s="8">
        <v>1520</v>
      </c>
      <c r="BS512" s="8">
        <v>380</v>
      </c>
      <c r="BT512" s="8">
        <v>0.28219049461111201</v>
      </c>
    </row>
    <row r="513" spans="1:72" s="1" customFormat="1" x14ac:dyDescent="0.25">
      <c r="A513" s="1">
        <v>887</v>
      </c>
      <c r="B513" s="25">
        <v>1442.15156652426</v>
      </c>
      <c r="C513" s="25">
        <v>801.8</v>
      </c>
      <c r="D513" s="8">
        <v>2000</v>
      </c>
      <c r="E513" s="8">
        <v>8000</v>
      </c>
      <c r="F513" s="8">
        <v>2</v>
      </c>
      <c r="G513" s="8">
        <v>5</v>
      </c>
      <c r="H513" s="9">
        <f>SUM(BG513:BI513)/(BK513*1000000)</f>
        <v>0.78164286924542636</v>
      </c>
      <c r="I513" s="10">
        <v>100</v>
      </c>
      <c r="J513" s="19">
        <v>82.217965193077106</v>
      </c>
      <c r="K513" s="18">
        <f>(P513*BG513+U513*BH513+AP513*BI513+AN513*BJ513)/(BK513*(1000000))</f>
        <v>90.656039447565334</v>
      </c>
      <c r="L513" s="18">
        <f>(T513*BG513+Y513*BH513+AT513*BI513+AO513*BJ513)/(BK513*(1000000))</f>
        <v>108.70560626636647</v>
      </c>
      <c r="M513" s="18">
        <f>L513/K513</f>
        <v>1.199099441457961</v>
      </c>
      <c r="N513" s="18">
        <f>J513*M513</f>
        <v>98.587516140828839</v>
      </c>
      <c r="O513" s="10">
        <v>100</v>
      </c>
      <c r="P513" s="19">
        <v>89.989910963691699</v>
      </c>
      <c r="Q513" s="19">
        <f>P513-S513</f>
        <v>83.249873961552694</v>
      </c>
      <c r="R513" s="18">
        <f>Q513*solar_capex_adj</f>
        <v>110.99983194873693</v>
      </c>
      <c r="S513" s="19">
        <v>6.7400370021390046</v>
      </c>
      <c r="T513" s="18">
        <f>R513+S513</f>
        <v>117.73986895087593</v>
      </c>
      <c r="U513" s="19">
        <v>28.002128552820501</v>
      </c>
      <c r="V513" s="19">
        <f>U513-X513</f>
        <v>23.205345075693401</v>
      </c>
      <c r="W513" s="18">
        <f>V513*wind_capex_adj</f>
        <v>38.675575126155671</v>
      </c>
      <c r="X513" s="19">
        <v>4.7967834771271001</v>
      </c>
      <c r="Y513" s="18">
        <f>W513+X513</f>
        <v>43.472358603282771</v>
      </c>
      <c r="Z513" s="19">
        <v>130.30606742364901</v>
      </c>
      <c r="AA513" s="19">
        <f>Z513-AC513-AD513</f>
        <v>72.369947651352277</v>
      </c>
      <c r="AB513" s="18">
        <f>AA513*hdgt_capex_adj</f>
        <v>90.462434564190346</v>
      </c>
      <c r="AC513" s="19">
        <v>19.268429405120017</v>
      </c>
      <c r="AD513" s="19">
        <v>38.667690367176718</v>
      </c>
      <c r="AE513" s="18">
        <f>AD513*fuel_adj</f>
        <v>38.667690367176718</v>
      </c>
      <c r="AF513" s="18">
        <f>AB513+AC513+AE513</f>
        <v>148.39855433648708</v>
      </c>
      <c r="AG513" s="19">
        <v>459.75892712919602</v>
      </c>
      <c r="AH513" s="19">
        <f>AG513-AJ513-AK513</f>
        <v>374.23291756150098</v>
      </c>
      <c r="AI513" s="18">
        <f>AH513*aero_capex_adj</f>
        <v>449.07950107380117</v>
      </c>
      <c r="AJ513" s="19">
        <v>41.368155811594022</v>
      </c>
      <c r="AK513" s="19">
        <v>44.157853756101019</v>
      </c>
      <c r="AL513" s="18">
        <f>AK513*fuel_adj</f>
        <v>44.157853756101019</v>
      </c>
      <c r="AM513" s="18">
        <f>AI513+AJ513+AL513</f>
        <v>534.60551064149627</v>
      </c>
      <c r="AN513" s="18">
        <f>IF(F513=0, 0, IF(F513=3, Z513, (Z513*F513*384+AG513*G513*32)/(F513*384+G513*32)))</f>
        <v>187.10828461426058</v>
      </c>
      <c r="AO513" s="18">
        <f>IF(F513=0, 0, IF(F513=3, AF513, (AF513*F513*384+AM513*G513*32)/(F513*384+G513*32)))</f>
        <v>214.98596059597142</v>
      </c>
      <c r="AP513" s="19">
        <v>115.249098431601</v>
      </c>
      <c r="AQ513" s="19">
        <f>AP513-AS513</f>
        <v>94.497613843860094</v>
      </c>
      <c r="AR513" s="18">
        <f>AQ513*bess_capex_adj</f>
        <v>94.497613843860094</v>
      </c>
      <c r="AS513" s="19">
        <v>20.751484587740904</v>
      </c>
      <c r="AT513" s="18">
        <f>AR513+AS513</f>
        <v>115.249098431601</v>
      </c>
      <c r="AU513" s="19">
        <v>6553.545539234</v>
      </c>
      <c r="AV513" s="19"/>
      <c r="AW513" s="19">
        <v>1730.49022903685</v>
      </c>
      <c r="AX513" s="18">
        <f>AW513*solar_capex_adj</f>
        <v>2307.3203053824664</v>
      </c>
      <c r="AY513" s="19">
        <v>962.10904446457698</v>
      </c>
      <c r="AZ513" s="18">
        <f>AY513*wind_capex_adj</f>
        <v>1603.5150741076284</v>
      </c>
      <c r="BA513" s="19">
        <v>1548.8255336182499</v>
      </c>
      <c r="BB513" s="18">
        <f>BA513*hdgt_capex_adj</f>
        <v>1936.0319170228124</v>
      </c>
      <c r="BC513" s="19">
        <v>406.75828906658103</v>
      </c>
      <c r="BD513" s="18">
        <f>BC513*aero_capex_adj</f>
        <v>488.10994687989722</v>
      </c>
      <c r="BE513" s="19">
        <v>1905.36244304773</v>
      </c>
      <c r="BF513" s="18">
        <f>BE513*bess_capex_adj</f>
        <v>1905.36244304773</v>
      </c>
      <c r="BG513" s="8">
        <v>1814140335.2066</v>
      </c>
      <c r="BH513" s="8">
        <v>3519484355.2087998</v>
      </c>
      <c r="BI513" s="8">
        <v>1513566844.17452</v>
      </c>
      <c r="BJ513" s="8">
        <v>1912808465.4100599</v>
      </c>
      <c r="BK513" s="8">
        <f>SUM(BG513:BJ513)/1000000</f>
        <v>8759.9999999999818</v>
      </c>
      <c r="BL513" s="8">
        <v>2.09112861392533</v>
      </c>
      <c r="BM513" s="10">
        <f>0.815*BJ513/(BK513*1000)</f>
        <v>177.96106156497743</v>
      </c>
      <c r="BN513" s="25">
        <v>1946.90461480775</v>
      </c>
      <c r="BO513" s="8">
        <v>211</v>
      </c>
      <c r="BP513" s="8">
        <v>6080</v>
      </c>
      <c r="BQ513" s="25">
        <v>9223.8464000000004</v>
      </c>
      <c r="BR513" s="8">
        <v>1520</v>
      </c>
      <c r="BS513" s="8">
        <v>380</v>
      </c>
      <c r="BT513" s="8">
        <v>0.468105787879595</v>
      </c>
    </row>
    <row r="514" spans="1:72" s="1" customFormat="1" x14ac:dyDescent="0.25">
      <c r="A514" s="1">
        <v>441</v>
      </c>
      <c r="B514" s="24">
        <v>824.08660944243502</v>
      </c>
      <c r="C514" s="24">
        <v>1402.2</v>
      </c>
      <c r="D514" s="1">
        <v>1000</v>
      </c>
      <c r="E514" s="1">
        <v>4000</v>
      </c>
      <c r="F514" s="1">
        <v>3</v>
      </c>
      <c r="G514" s="1">
        <v>4</v>
      </c>
      <c r="H514" s="2">
        <f>SUM(BG514:BI514)/(BK514*1000000)</f>
        <v>0.85725599113535245</v>
      </c>
      <c r="I514" s="3">
        <v>100</v>
      </c>
      <c r="J514" s="18">
        <v>77.620948380452006</v>
      </c>
      <c r="K514" s="18">
        <f>(P514*BG514+U514*BH514+AP514*BI514+AN514*BJ514)/(BK514*(1000000))</f>
        <v>74.40519756140732</v>
      </c>
      <c r="L514" s="18">
        <f>(T514*BG514+Y514*BH514+AT514*BI514+AO514*BJ514)/(BK514*(1000000))</f>
        <v>94.555960755844765</v>
      </c>
      <c r="M514" s="18">
        <f>L514/K514</f>
        <v>1.2708246715937663</v>
      </c>
      <c r="N514" s="18">
        <f>J514*M514</f>
        <v>98.642616234384604</v>
      </c>
      <c r="O514" s="3">
        <v>100</v>
      </c>
      <c r="P514" s="18">
        <v>80.261328217543806</v>
      </c>
      <c r="Q514" s="18">
        <f>P514-S514</f>
        <v>74.250116263058402</v>
      </c>
      <c r="R514" s="18">
        <f>Q514*solar_capex_adj</f>
        <v>99.000155017411203</v>
      </c>
      <c r="S514" s="18">
        <v>6.0112119544854039</v>
      </c>
      <c r="T514" s="18">
        <f>R514+S514</f>
        <v>105.01136697189661</v>
      </c>
      <c r="U514" s="18">
        <v>31.081359505442101</v>
      </c>
      <c r="V514" s="18">
        <f>U514-X514</f>
        <v>25.757241818226699</v>
      </c>
      <c r="W514" s="18">
        <f>V514*wind_capex_adj</f>
        <v>42.928736363711167</v>
      </c>
      <c r="X514" s="18">
        <v>5.3241176872154021</v>
      </c>
      <c r="Y514" s="18">
        <f>W514+X514</f>
        <v>48.252854050926572</v>
      </c>
      <c r="Z514" s="18">
        <v>242.66046134438699</v>
      </c>
      <c r="AA514" s="18">
        <f>Z514-AC514-AD514</f>
        <v>167.99031510241102</v>
      </c>
      <c r="AB514" s="18">
        <f>AA514*hdgt_capex_adj</f>
        <v>209.98789387801378</v>
      </c>
      <c r="AC514" s="18">
        <v>30.412773108709985</v>
      </c>
      <c r="AD514" s="18">
        <v>44.257373133265986</v>
      </c>
      <c r="AE514" s="18">
        <f>AD514*fuel_adj</f>
        <v>44.257373133265986</v>
      </c>
      <c r="AF514" s="18">
        <f>AB514+AC514+AE514</f>
        <v>284.65804011998978</v>
      </c>
      <c r="AG514" s="18">
        <v>666.65961078674798</v>
      </c>
      <c r="AH514" s="18">
        <f>AG514-AJ514-AK514</f>
        <v>557.75220580938901</v>
      </c>
      <c r="AI514" s="18">
        <f>AH514*aero_capex_adj</f>
        <v>669.30264697126677</v>
      </c>
      <c r="AJ514" s="18">
        <v>57.516405419095008</v>
      </c>
      <c r="AK514" s="18">
        <v>51.390999558263957</v>
      </c>
      <c r="AL514" s="18">
        <f>AK514*fuel_adj</f>
        <v>51.390999558263957</v>
      </c>
      <c r="AM514" s="18">
        <f>AI514+AJ514+AL514</f>
        <v>778.21005194862573</v>
      </c>
      <c r="AN514" s="18">
        <f>IF(F514=0, 0, IF(F514=3, Z514, (Z514*F514*384+AG514*G514*32)/(F514*384+G514*32)))</f>
        <v>242.66046134438699</v>
      </c>
      <c r="AO514" s="18">
        <f>IF(F514=0, 0, IF(F514=3, AF514, (AF514*F514*384+AM514*G514*32)/(F514*384+G514*32)))</f>
        <v>284.65804011998978</v>
      </c>
      <c r="AP514" s="18">
        <v>103.160352445654</v>
      </c>
      <c r="AQ514" s="18">
        <f>AP514-AS514</f>
        <v>84.047504429385995</v>
      </c>
      <c r="AR514" s="18">
        <f>AQ514*bess_capex_adj</f>
        <v>84.047504429385995</v>
      </c>
      <c r="AS514" s="18">
        <v>19.112848016268003</v>
      </c>
      <c r="AT514" s="18">
        <f>AR514+AS514</f>
        <v>103.160352445654</v>
      </c>
      <c r="AU514" s="18">
        <v>6272.2325725139599</v>
      </c>
      <c r="AV514" s="18"/>
      <c r="AW514" s="18">
        <v>988.88296481888096</v>
      </c>
      <c r="AX514" s="18">
        <f>AW514*solar_capex_adj</f>
        <v>1318.5106197585078</v>
      </c>
      <c r="AY514" s="18">
        <v>1682.6043250565499</v>
      </c>
      <c r="AZ514" s="18">
        <f>AY514*wind_capex_adj</f>
        <v>2804.3405417609165</v>
      </c>
      <c r="BA514" s="18">
        <v>2323.31208516886</v>
      </c>
      <c r="BB514" s="18">
        <f>BA514*hdgt_capex_adj</f>
        <v>2904.140106461075</v>
      </c>
      <c r="BC514" s="18">
        <v>325.41696598481502</v>
      </c>
      <c r="BD514" s="18">
        <f>BC514*aero_capex_adj</f>
        <v>390.50035918177804</v>
      </c>
      <c r="BE514" s="18">
        <v>952.01623148484498</v>
      </c>
      <c r="BF514" s="18">
        <f>BE514*bess_capex_adj</f>
        <v>952.01623148484498</v>
      </c>
      <c r="BG514" s="1">
        <v>1162996092.5666399</v>
      </c>
      <c r="BH514" s="1">
        <v>5545302933.1375399</v>
      </c>
      <c r="BI514" s="1">
        <v>801263456.64148998</v>
      </c>
      <c r="BJ514" s="1">
        <v>1250437517.65431</v>
      </c>
      <c r="BK514" s="1">
        <f>SUM(BG514:BJ514)/1000000</f>
        <v>8759.9999999999782</v>
      </c>
      <c r="BL514" s="1">
        <v>8.8727967161511696</v>
      </c>
      <c r="BM514" s="3">
        <f>0.815*BJ514/(BK514*1000)</f>
        <v>116.33636722468781</v>
      </c>
      <c r="BN514" s="24">
        <v>1112.51692274728</v>
      </c>
      <c r="BO514" s="1">
        <v>369</v>
      </c>
      <c r="BP514" s="1">
        <v>3040</v>
      </c>
      <c r="BQ514" s="24">
        <v>4611.9232000000002</v>
      </c>
      <c r="BR514" s="1">
        <v>760</v>
      </c>
      <c r="BS514" s="1">
        <v>190</v>
      </c>
      <c r="BT514" s="1">
        <v>0.49639648319216301</v>
      </c>
    </row>
    <row r="515" spans="1:72" s="1" customFormat="1" x14ac:dyDescent="0.25">
      <c r="A515" s="1">
        <v>882</v>
      </c>
      <c r="B515" s="25">
        <v>412.043304721217</v>
      </c>
      <c r="C515" s="25">
        <v>801.8</v>
      </c>
      <c r="D515" s="8">
        <v>2000</v>
      </c>
      <c r="E515" s="8">
        <v>8000</v>
      </c>
      <c r="F515" s="8">
        <v>2</v>
      </c>
      <c r="G515" s="8">
        <v>9</v>
      </c>
      <c r="H515" s="9">
        <f>SUM(BG515:BI515)/(BK515*1000000)</f>
        <v>0.55086594172216619</v>
      </c>
      <c r="I515" s="10">
        <v>100</v>
      </c>
      <c r="J515" s="19">
        <v>84.551894429835201</v>
      </c>
      <c r="K515" s="18">
        <f>(P515*BG515+U515*BH515+AP515*BI515+AN515*BJ515)/(BK515*(1000000))</f>
        <v>145.86188720550885</v>
      </c>
      <c r="L515" s="18">
        <f>(T515*BG515+Y515*BH515+AT515*BI515+AO515*BJ515)/(BK515*(1000000))</f>
        <v>170.22370108885863</v>
      </c>
      <c r="M515" s="18">
        <f>L515/K515</f>
        <v>1.1670197359302348</v>
      </c>
      <c r="N515" s="18">
        <f>J515*M515</f>
        <v>98.673729509907361</v>
      </c>
      <c r="O515" s="10">
        <v>100</v>
      </c>
      <c r="P515" s="19">
        <v>69.3282623900934</v>
      </c>
      <c r="Q515" s="19">
        <f>P515-S515</f>
        <v>64.142790462293604</v>
      </c>
      <c r="R515" s="18">
        <f>Q515*solar_capex_adj</f>
        <v>85.523720616391472</v>
      </c>
      <c r="S515" s="19">
        <v>5.1854719277997958</v>
      </c>
      <c r="T515" s="18">
        <f>R515+S515</f>
        <v>90.709192544191268</v>
      </c>
      <c r="U515" s="19">
        <v>28.036257213021798</v>
      </c>
      <c r="V515" s="19">
        <f>U515-X515</f>
        <v>23.239473735894698</v>
      </c>
      <c r="W515" s="18">
        <f>V515*wind_capex_adj</f>
        <v>38.732456226491166</v>
      </c>
      <c r="X515" s="19">
        <v>4.7967834771271001</v>
      </c>
      <c r="Y515" s="18">
        <f>W515+X515</f>
        <v>43.529239703618266</v>
      </c>
      <c r="Z515" s="19">
        <v>91.546997162050303</v>
      </c>
      <c r="AA515" s="19">
        <f>Z515-AC515-AD515</f>
        <v>36.086615973039592</v>
      </c>
      <c r="AB515" s="18">
        <f>AA515*hdgt_capex_adj</f>
        <v>45.108269966299488</v>
      </c>
      <c r="AC515" s="19">
        <v>16.39025778164401</v>
      </c>
      <c r="AD515" s="19">
        <v>39.070123407366701</v>
      </c>
      <c r="AE515" s="18">
        <f>AD515*fuel_adj</f>
        <v>39.070123407366701</v>
      </c>
      <c r="AF515" s="18">
        <f>AB515+AC515+AE515</f>
        <v>100.56865115531019</v>
      </c>
      <c r="AG515" s="19">
        <v>654.28586899072695</v>
      </c>
      <c r="AH515" s="19">
        <f>AG515-AJ515-AK515</f>
        <v>552.41510557015204</v>
      </c>
      <c r="AI515" s="18">
        <f>AH515*aero_capex_adj</f>
        <v>662.89812668418244</v>
      </c>
      <c r="AJ515" s="19">
        <v>55.837190271588952</v>
      </c>
      <c r="AK515" s="19">
        <v>46.033573148985965</v>
      </c>
      <c r="AL515" s="18">
        <f>AK515*fuel_adj</f>
        <v>46.033573148985965</v>
      </c>
      <c r="AM515" s="18">
        <f>AI515+AJ515+AL515</f>
        <v>764.76889010475736</v>
      </c>
      <c r="AN515" s="18">
        <f>IF(F515=0, 0, IF(F515=3, Z515, (Z515*F515*384+AG515*G515*32)/(F515*384+G515*32)))</f>
        <v>245.02123493350757</v>
      </c>
      <c r="AO515" s="18">
        <f>IF(F515=0, 0, IF(F515=3, AF515, (AF515*F515*384+AM515*G515*32)/(F515*384+G515*32)))</f>
        <v>281.7141708687958</v>
      </c>
      <c r="AP515" s="19">
        <v>267.87003863214602</v>
      </c>
      <c r="AQ515" s="19">
        <f>AP515-AS515</f>
        <v>219.13413411666599</v>
      </c>
      <c r="AR515" s="18">
        <f>AQ515*bess_capex_adj</f>
        <v>219.13413411666599</v>
      </c>
      <c r="AS515" s="19">
        <v>48.73590451548003</v>
      </c>
      <c r="AT515" s="18">
        <f>AR515+AS515</f>
        <v>267.87003863214602</v>
      </c>
      <c r="AU515" s="19">
        <v>5651.1868521281003</v>
      </c>
      <c r="AV515" s="19"/>
      <c r="AW515" s="19">
        <v>495.15294363364501</v>
      </c>
      <c r="AX515" s="18">
        <f>AW515*solar_capex_adj</f>
        <v>660.20392484486001</v>
      </c>
      <c r="AY515" s="19">
        <v>963.52404142101</v>
      </c>
      <c r="AZ515" s="18">
        <f>AY515*wind_capex_adj</f>
        <v>1605.8734023683501</v>
      </c>
      <c r="BA515" s="19">
        <v>1551.10342865388</v>
      </c>
      <c r="BB515" s="18">
        <f>BA515*hdgt_capex_adj</f>
        <v>1938.8792858173499</v>
      </c>
      <c r="BC515" s="19">
        <v>733.24173291174498</v>
      </c>
      <c r="BD515" s="18">
        <f>BC515*aero_capex_adj</f>
        <v>879.89007949409392</v>
      </c>
      <c r="BE515" s="19">
        <v>1908.1647055078199</v>
      </c>
      <c r="BF515" s="18">
        <f>BE515*bess_capex_adj</f>
        <v>1908.1647055078199</v>
      </c>
      <c r="BG515" s="8">
        <v>678967954.90448201</v>
      </c>
      <c r="BH515" s="8">
        <v>3519484355.2087998</v>
      </c>
      <c r="BI515" s="8">
        <v>627133339.37288904</v>
      </c>
      <c r="BJ515" s="8">
        <v>3934414350.5138202</v>
      </c>
      <c r="BK515" s="8">
        <f>SUM(BG515:BJ515)/1000000</f>
        <v>8759.9999999999909</v>
      </c>
      <c r="BL515" s="8">
        <v>3.42170988477859E-3</v>
      </c>
      <c r="BM515" s="10">
        <f>0.815*BJ515/(BK515*1000)</f>
        <v>366.04425749643457</v>
      </c>
      <c r="BN515" s="25">
        <v>556.25846137364397</v>
      </c>
      <c r="BO515" s="8">
        <v>211</v>
      </c>
      <c r="BP515" s="8">
        <v>6080</v>
      </c>
      <c r="BQ515" s="25">
        <v>9223.8464000000004</v>
      </c>
      <c r="BR515" s="8">
        <v>1520</v>
      </c>
      <c r="BS515" s="8">
        <v>380</v>
      </c>
      <c r="BT515" s="8">
        <v>0.19428493093548799</v>
      </c>
    </row>
    <row r="516" spans="1:72" s="1" customFormat="1" x14ac:dyDescent="0.25">
      <c r="A516" s="1">
        <v>933</v>
      </c>
      <c r="B516" s="25">
        <v>412.043304721217</v>
      </c>
      <c r="C516" s="25">
        <v>201.39999999999901</v>
      </c>
      <c r="D516" s="8">
        <v>2000</v>
      </c>
      <c r="E516" s="8">
        <v>8000</v>
      </c>
      <c r="F516" s="8">
        <v>2</v>
      </c>
      <c r="G516" s="8">
        <v>9</v>
      </c>
      <c r="H516" s="9">
        <f>SUM(BG516:BI516)/(BK516*1000000)</f>
        <v>0.21461444976418029</v>
      </c>
      <c r="I516" s="10">
        <v>100</v>
      </c>
      <c r="J516" s="19">
        <v>89.437276176180703</v>
      </c>
      <c r="K516" s="18">
        <f>(P516*BG516+U516*BH516+AP516*BI516+AN516*BJ516)/(BK516*(1000000))</f>
        <v>102.09863578808196</v>
      </c>
      <c r="L516" s="18">
        <f>(T516*BG516+Y516*BH516+AT516*BI516+AO516*BJ516)/(BK516*(1000000))</f>
        <v>112.64952130147397</v>
      </c>
      <c r="M516" s="18">
        <f>L516/K516</f>
        <v>1.1033401223429826</v>
      </c>
      <c r="N516" s="18">
        <f>J516*M516</f>
        <v>98.679735238250345</v>
      </c>
      <c r="O516" s="10">
        <v>100</v>
      </c>
      <c r="P516" s="19">
        <v>88.977902810291596</v>
      </c>
      <c r="Q516" s="19">
        <f>P516-S516</f>
        <v>82.332504824620102</v>
      </c>
      <c r="R516" s="18">
        <f>Q516*solar_capex_adj</f>
        <v>109.77667309949346</v>
      </c>
      <c r="S516" s="19">
        <v>6.6453979856714938</v>
      </c>
      <c r="T516" s="18">
        <f>R516+S516</f>
        <v>116.42207108516496</v>
      </c>
      <c r="U516" s="19">
        <v>28.073250367401702</v>
      </c>
      <c r="V516" s="19">
        <f>U516-X516</f>
        <v>23.276466890274499</v>
      </c>
      <c r="W516" s="18">
        <f>V516*wind_capex_adj</f>
        <v>38.794111483790836</v>
      </c>
      <c r="X516" s="19">
        <v>4.7967834771272031</v>
      </c>
      <c r="Y516" s="18">
        <f>W516+X516</f>
        <v>43.590894960918035</v>
      </c>
      <c r="Z516" s="19">
        <v>70.332288291998196</v>
      </c>
      <c r="AA516" s="19">
        <f>Z516-AC516-AD516</f>
        <v>22.259171682214102</v>
      </c>
      <c r="AB516" s="18">
        <f>AA516*hdgt_capex_adj</f>
        <v>27.823964602767628</v>
      </c>
      <c r="AC516" s="19">
        <v>13.995946532253896</v>
      </c>
      <c r="AD516" s="19">
        <v>34.077170077530198</v>
      </c>
      <c r="AE516" s="18">
        <f>AD516*fuel_adj</f>
        <v>34.077170077530198</v>
      </c>
      <c r="AF516" s="18">
        <f>AB516+AC516+AE516</f>
        <v>75.897081212551726</v>
      </c>
      <c r="AG516" s="19">
        <v>157.731553289966</v>
      </c>
      <c r="AH516" s="19">
        <f>AG516-AJ516-AK516</f>
        <v>96.792827180629999</v>
      </c>
      <c r="AI516" s="18">
        <f>AH516*aero_capex_adj</f>
        <v>116.151392616756</v>
      </c>
      <c r="AJ516" s="19">
        <v>19.395710708753995</v>
      </c>
      <c r="AK516" s="19">
        <v>41.543015400582007</v>
      </c>
      <c r="AL516" s="18">
        <f>AK516*fuel_adj</f>
        <v>41.543015400582007</v>
      </c>
      <c r="AM516" s="18">
        <f>AI516+AJ516+AL516</f>
        <v>177.09011872609199</v>
      </c>
      <c r="AN516" s="18">
        <f>IF(F516=0, 0, IF(F516=3, Z516, (Z516*F516*384+AG516*G516*32)/(F516*384+G516*32)))</f>
        <v>94.168451473262152</v>
      </c>
      <c r="AO516" s="18">
        <f>IF(F516=0, 0, IF(F516=3, AF516, (AF516*F516*384+AM516*G516*32)/(F516*384+G516*32)))</f>
        <v>103.49518235260817</v>
      </c>
      <c r="AP516" s="19">
        <v>374.42032821837802</v>
      </c>
      <c r="AQ516" s="19">
        <f>AP516-AS516</f>
        <v>306.368951455885</v>
      </c>
      <c r="AR516" s="18">
        <f>AQ516*bess_capex_adj</f>
        <v>306.368951455885</v>
      </c>
      <c r="AS516" s="19">
        <v>68.051376762493021</v>
      </c>
      <c r="AT516" s="18">
        <f>AR516+AS516</f>
        <v>374.42032821837802</v>
      </c>
      <c r="AU516" s="19">
        <v>4937.5326293128901</v>
      </c>
      <c r="AV516" s="19"/>
      <c r="AW516" s="19">
        <v>495.94114002284198</v>
      </c>
      <c r="AX516" s="18">
        <f>AW516*solar_capex_adj</f>
        <v>661.25485336378927</v>
      </c>
      <c r="AY516" s="19">
        <v>242.407883967874</v>
      </c>
      <c r="AZ516" s="18">
        <f>AY516*wind_capex_adj</f>
        <v>404.0131399464567</v>
      </c>
      <c r="BA516" s="19">
        <v>1553.5725124742501</v>
      </c>
      <c r="BB516" s="18">
        <f>BA516*hdgt_capex_adj</f>
        <v>1941.9656405928126</v>
      </c>
      <c r="BC516" s="19">
        <v>734.40892477381601</v>
      </c>
      <c r="BD516" s="18">
        <f>BC516*aero_capex_adj</f>
        <v>881.29070972857915</v>
      </c>
      <c r="BE516" s="19">
        <v>1911.20216807411</v>
      </c>
      <c r="BF516" s="18">
        <f>BE516*bess_capex_adj</f>
        <v>1911.20216807411</v>
      </c>
      <c r="BG516" s="8">
        <v>529796479.76882797</v>
      </c>
      <c r="BH516" s="8">
        <v>884041093.96239996</v>
      </c>
      <c r="BI516" s="8">
        <v>466185006.20299101</v>
      </c>
      <c r="BJ516" s="8">
        <v>6879977420.0657797</v>
      </c>
      <c r="BK516" s="8">
        <f>SUM(BG516:BJ516)/1000000</f>
        <v>8759.9999999999982</v>
      </c>
      <c r="BL516" s="8">
        <v>1.62224368895E-18</v>
      </c>
      <c r="BM516" s="10">
        <f>0.815*BJ516/(BK516*1000)</f>
        <v>640.08922344219309</v>
      </c>
      <c r="BN516" s="25">
        <v>556.25846137364397</v>
      </c>
      <c r="BO516" s="8">
        <v>53</v>
      </c>
      <c r="BP516" s="8">
        <v>6080</v>
      </c>
      <c r="BQ516" s="25">
        <v>9223.8464000000004</v>
      </c>
      <c r="BR516" s="8">
        <v>1520</v>
      </c>
      <c r="BS516" s="8">
        <v>380</v>
      </c>
      <c r="BT516" s="8">
        <v>0.144009827907188</v>
      </c>
    </row>
    <row r="517" spans="1:72" s="1" customFormat="1" x14ac:dyDescent="0.25">
      <c r="A517" s="1">
        <v>682</v>
      </c>
      <c r="B517" s="25">
        <v>412.043304721217</v>
      </c>
      <c r="C517" s="25">
        <v>1003.19999999999</v>
      </c>
      <c r="D517" s="8">
        <v>2000</v>
      </c>
      <c r="E517" s="8">
        <v>8000</v>
      </c>
      <c r="F517" s="8">
        <v>1</v>
      </c>
      <c r="G517" s="8">
        <v>20</v>
      </c>
      <c r="H517" s="9">
        <f>SUM(BG517:BI517)/(BK517*1000000)</f>
        <v>0.66806921811191067</v>
      </c>
      <c r="I517" s="10">
        <v>100</v>
      </c>
      <c r="J517" s="19">
        <v>84.111774911603305</v>
      </c>
      <c r="K517" s="18">
        <f>(P517*BG517+U517*BH517+AP517*BI517+AN517*BJ517)/(BK517*(1000000))</f>
        <v>100.87165121474047</v>
      </c>
      <c r="L517" s="18">
        <f>(T517*BG517+Y517*BH517+AT517*BI517+AO517*BJ517)/(BK517*(1000000))</f>
        <v>118.41010204786025</v>
      </c>
      <c r="M517" s="18">
        <f>L517/K517</f>
        <v>1.1738689772786912</v>
      </c>
      <c r="N517" s="18">
        <f>J517*M517</f>
        <v>98.736203192579254</v>
      </c>
      <c r="O517" s="10">
        <v>100</v>
      </c>
      <c r="P517" s="19">
        <v>67.773328302662094</v>
      </c>
      <c r="Q517" s="19">
        <f>P517-S517</f>
        <v>62.701144802489303</v>
      </c>
      <c r="R517" s="18">
        <f>Q517*solar_capex_adj</f>
        <v>83.60152640331907</v>
      </c>
      <c r="S517" s="19">
        <v>5.0721835001727911</v>
      </c>
      <c r="T517" s="18">
        <f>R517+S517</f>
        <v>88.673709903491869</v>
      </c>
      <c r="U517" s="19">
        <v>28.021329872577599</v>
      </c>
      <c r="V517" s="19">
        <f>U517-X517</f>
        <v>23.224546395450499</v>
      </c>
      <c r="W517" s="18">
        <f>V517*wind_capex_adj</f>
        <v>38.707577325750833</v>
      </c>
      <c r="X517" s="19">
        <v>4.7967834771271001</v>
      </c>
      <c r="Y517" s="18">
        <f>W517+X517</f>
        <v>43.504360802877933</v>
      </c>
      <c r="Z517" s="19">
        <v>91.957786002142598</v>
      </c>
      <c r="AA517" s="19">
        <f>Z517-AC517-AD517</f>
        <v>33.363121832865204</v>
      </c>
      <c r="AB517" s="18">
        <f>AA517*hdgt_capex_adj</f>
        <v>41.703902291081505</v>
      </c>
      <c r="AC517" s="19">
        <v>17.145694993782598</v>
      </c>
      <c r="AD517" s="19">
        <v>41.448969175494796</v>
      </c>
      <c r="AE517" s="18">
        <f>AD517*fuel_adj</f>
        <v>41.448969175494796</v>
      </c>
      <c r="AF517" s="18">
        <f>AB517+AC517+AE517</f>
        <v>100.2985664603589</v>
      </c>
      <c r="AG517" s="19">
        <v>245.26636918444299</v>
      </c>
      <c r="AH517" s="19">
        <f>AG517-AJ517-AK517</f>
        <v>170.144641415325</v>
      </c>
      <c r="AI517" s="18">
        <f>AH517*aero_capex_adj</f>
        <v>204.17356969839</v>
      </c>
      <c r="AJ517" s="19">
        <v>27.155462495232001</v>
      </c>
      <c r="AK517" s="19">
        <v>47.966265273885995</v>
      </c>
      <c r="AL517" s="18">
        <f>AK517*fuel_adj</f>
        <v>47.966265273885995</v>
      </c>
      <c r="AM517" s="18">
        <f>AI517+AJ517+AL517</f>
        <v>279.29529746750802</v>
      </c>
      <c r="AN517" s="18">
        <f>IF(F517=0, 0, IF(F517=3, Z517, (Z517*F517*384+AG517*G517*32)/(F517*384+G517*32)))</f>
        <v>187.77565049108034</v>
      </c>
      <c r="AO517" s="18">
        <f>IF(F517=0, 0, IF(F517=3, AF517, (AF517*F517*384+AM517*G517*32)/(F517*384+G517*32)))</f>
        <v>212.1715233398271</v>
      </c>
      <c r="AP517" s="19">
        <v>221.69551134002299</v>
      </c>
      <c r="AQ517" s="19">
        <f>AP517-AS517</f>
        <v>181.37068953942699</v>
      </c>
      <c r="AR517" s="18">
        <f>AQ517*bess_capex_adj</f>
        <v>181.37068953942699</v>
      </c>
      <c r="AS517" s="19">
        <v>40.324821800595998</v>
      </c>
      <c r="AT517" s="18">
        <f>AR517+AS517</f>
        <v>221.69551134002299</v>
      </c>
      <c r="AU517" s="19">
        <v>6009.9792516465404</v>
      </c>
      <c r="AV517" s="19"/>
      <c r="AW517" s="19">
        <v>494.83489355017099</v>
      </c>
      <c r="AX517" s="18">
        <f>AW517*solar_capex_adj</f>
        <v>659.77985806689458</v>
      </c>
      <c r="AY517" s="19">
        <v>1204.7723128164901</v>
      </c>
      <c r="AZ517" s="18">
        <f>AY517*wind_capex_adj</f>
        <v>2007.9538546941501</v>
      </c>
      <c r="BA517" s="19">
        <v>775.05355655437495</v>
      </c>
      <c r="BB517" s="18">
        <f>BA517*hdgt_capex_adj</f>
        <v>968.81694569296872</v>
      </c>
      <c r="BC517" s="19">
        <v>1628.3794488461899</v>
      </c>
      <c r="BD517" s="18">
        <f>BC517*aero_capex_adj</f>
        <v>1954.0553386154279</v>
      </c>
      <c r="BE517" s="19">
        <v>1906.93903987931</v>
      </c>
      <c r="BF517" s="18">
        <f>BE517*bess_capex_adj</f>
        <v>1906.93903987931</v>
      </c>
      <c r="BG517" s="8">
        <v>694757462.98405898</v>
      </c>
      <c r="BH517" s="8">
        <v>4403525449.1711998</v>
      </c>
      <c r="BI517" s="8">
        <v>754003438.50507498</v>
      </c>
      <c r="BJ517" s="8">
        <v>2907713649.3396602</v>
      </c>
      <c r="BK517" s="8">
        <f>SUM(BG517:BJ517)/1000000</f>
        <v>8759.9999999999945</v>
      </c>
      <c r="BL517" s="8">
        <v>4.7691684284775302E-3</v>
      </c>
      <c r="BM517" s="10">
        <f>0.815*BJ517/(BK517*1000)</f>
        <v>270.52358723879274</v>
      </c>
      <c r="BN517" s="25">
        <v>556.25846137364397</v>
      </c>
      <c r="BO517" s="8">
        <v>264</v>
      </c>
      <c r="BP517" s="8">
        <v>6080</v>
      </c>
      <c r="BQ517" s="25">
        <v>9223.8464000000004</v>
      </c>
      <c r="BR517" s="8">
        <v>1520</v>
      </c>
      <c r="BS517" s="8">
        <v>380</v>
      </c>
      <c r="BT517" s="8">
        <v>0.23362436978677101</v>
      </c>
    </row>
    <row r="518" spans="1:72" s="1" customFormat="1" x14ac:dyDescent="0.25">
      <c r="A518" s="1">
        <v>932</v>
      </c>
      <c r="B518" s="25">
        <v>206.02165236060799</v>
      </c>
      <c r="C518" s="25">
        <v>201.39999999999901</v>
      </c>
      <c r="D518" s="8">
        <v>2000</v>
      </c>
      <c r="E518" s="8">
        <v>8000</v>
      </c>
      <c r="F518" s="8">
        <v>2</v>
      </c>
      <c r="G518" s="8">
        <v>10</v>
      </c>
      <c r="H518" s="9">
        <f>SUM(BG518:BI518)/(BK518*1000000)</f>
        <v>0.16163303031541243</v>
      </c>
      <c r="I518" s="10">
        <v>100</v>
      </c>
      <c r="J518" s="19">
        <v>90.475050698270493</v>
      </c>
      <c r="K518" s="18">
        <f>(P518*BG518+U518*BH518+AP518*BI518+AN518*BJ518)/(BK518*(1000000))</f>
        <v>97.365848626579194</v>
      </c>
      <c r="L518" s="18">
        <f>(T518*BG518+Y518*BH518+AT518*BI518+AO518*BJ518)/(BK518*(1000000))</f>
        <v>106.28010859045631</v>
      </c>
      <c r="M518" s="18">
        <f>L518/K518</f>
        <v>1.0915542779077023</v>
      </c>
      <c r="N518" s="18">
        <f>J518*M518</f>
        <v>98.758428633613406</v>
      </c>
      <c r="O518" s="10">
        <v>99.999999989311902</v>
      </c>
      <c r="P518" s="19">
        <v>78.498996276489905</v>
      </c>
      <c r="Q518" s="19">
        <f>P518-S518</f>
        <v>72.638623980002805</v>
      </c>
      <c r="R518" s="18">
        <f>Q518*solar_capex_adj</f>
        <v>96.85149864000374</v>
      </c>
      <c r="S518" s="19">
        <v>5.8603722964870997</v>
      </c>
      <c r="T518" s="18">
        <f>R518+S518</f>
        <v>102.71187093649084</v>
      </c>
      <c r="U518" s="19">
        <v>28.083546790379899</v>
      </c>
      <c r="V518" s="19">
        <f>U518-X518</f>
        <v>23.286763313252901</v>
      </c>
      <c r="W518" s="18">
        <f>V518*wind_capex_adj</f>
        <v>38.811272188754835</v>
      </c>
      <c r="X518" s="19">
        <v>4.796783477126997</v>
      </c>
      <c r="Y518" s="18">
        <f>W518+X518</f>
        <v>43.608055665881835</v>
      </c>
      <c r="Z518" s="19">
        <v>70.449321919377297</v>
      </c>
      <c r="AA518" s="19">
        <f>Z518-AC518-AD518</f>
        <v>22.245717794126207</v>
      </c>
      <c r="AB518" s="18">
        <f>AA518*hdgt_capex_adj</f>
        <v>27.807147242657759</v>
      </c>
      <c r="AC518" s="19">
        <v>14.040367873599294</v>
      </c>
      <c r="AD518" s="19">
        <v>34.163236251651796</v>
      </c>
      <c r="AE518" s="18">
        <f>AD518*fuel_adj</f>
        <v>34.163236251651796</v>
      </c>
      <c r="AF518" s="18">
        <f>AB518+AC518+AE518</f>
        <v>76.010751367908853</v>
      </c>
      <c r="AG518" s="19">
        <v>123.602094629495</v>
      </c>
      <c r="AH518" s="19">
        <f>AG518-AJ518-AK518</f>
        <v>65.46124195417211</v>
      </c>
      <c r="AI518" s="18">
        <f>AH518*aero_capex_adj</f>
        <v>78.553490345006523</v>
      </c>
      <c r="AJ518" s="19">
        <v>16.979030795014992</v>
      </c>
      <c r="AK518" s="19">
        <v>41.161821880307897</v>
      </c>
      <c r="AL518" s="18">
        <f>AK518*fuel_adj</f>
        <v>41.161821880307897</v>
      </c>
      <c r="AM518" s="18">
        <f>AI518+AJ518+AL518</f>
        <v>136.69434302032943</v>
      </c>
      <c r="AN518" s="18">
        <f>IF(F518=0, 0, IF(F518=3, Z518, (Z518*F518*384+AG518*G518*32)/(F518*384+G518*32)))</f>
        <v>86.082490363529558</v>
      </c>
      <c r="AO518" s="18">
        <f>IF(F518=0, 0, IF(F518=3, AF518, (AF518*F518*384+AM518*G518*32)/(F518*384+G518*32)))</f>
        <v>93.858866559797264</v>
      </c>
      <c r="AP518" s="19">
        <v>742.17786466401299</v>
      </c>
      <c r="AQ518" s="19">
        <f>AP518-AS518</f>
        <v>607.13914108791005</v>
      </c>
      <c r="AR518" s="18">
        <f>AQ518*bess_capex_adj</f>
        <v>607.13914108791005</v>
      </c>
      <c r="AS518" s="19">
        <v>135.03872357610294</v>
      </c>
      <c r="AT518" s="18">
        <f>AR518+AS518</f>
        <v>742.17786466401299</v>
      </c>
      <c r="AU518" s="19">
        <v>4773.2735908759996</v>
      </c>
      <c r="AV518" s="19"/>
      <c r="AW518" s="19">
        <v>248.08026062241601</v>
      </c>
      <c r="AX518" s="18">
        <f>AW518*solar_capex_adj</f>
        <v>330.77368082988801</v>
      </c>
      <c r="AY518" s="19">
        <v>242.51511390609301</v>
      </c>
      <c r="AZ518" s="18">
        <f>AY518*wind_capex_adj</f>
        <v>404.19185651015505</v>
      </c>
      <c r="BA518" s="19">
        <v>1554.2597404711501</v>
      </c>
      <c r="BB518" s="18">
        <f>BA518*hdgt_capex_adj</f>
        <v>1942.8246755889377</v>
      </c>
      <c r="BC518" s="19">
        <v>816.37088113106597</v>
      </c>
      <c r="BD518" s="18">
        <f>BC518*aero_capex_adj</f>
        <v>979.64505735727914</v>
      </c>
      <c r="BE518" s="19">
        <v>1912.0475947452701</v>
      </c>
      <c r="BF518" s="18">
        <f>BE518*bess_capex_adj</f>
        <v>1912.0475947452701</v>
      </c>
      <c r="BG518" s="8">
        <v>299599726.16867799</v>
      </c>
      <c r="BH518" s="8">
        <v>884041093.96239996</v>
      </c>
      <c r="BI518" s="8">
        <v>232264525.28060099</v>
      </c>
      <c r="BJ518" s="8">
        <v>7344094653.6520395</v>
      </c>
      <c r="BK518" s="8">
        <f>SUM(BG518:BJ518)/1000000</f>
        <v>8759.9999990637189</v>
      </c>
      <c r="BL518" s="8">
        <v>6.1645260186688696E-18</v>
      </c>
      <c r="BM518" s="10">
        <f>0.815*BJ518/(BK518*1000)</f>
        <v>683.26908029293872</v>
      </c>
      <c r="BN518" s="25">
        <v>278.12923068682198</v>
      </c>
      <c r="BO518" s="8">
        <v>53</v>
      </c>
      <c r="BP518" s="8">
        <v>6080</v>
      </c>
      <c r="BQ518" s="25">
        <v>9223.8464000000004</v>
      </c>
      <c r="BR518" s="8">
        <v>1520</v>
      </c>
      <c r="BS518" s="8">
        <v>380</v>
      </c>
      <c r="BT518" s="8">
        <v>7.1853366509266103E-2</v>
      </c>
    </row>
    <row r="519" spans="1:72" s="1" customFormat="1" x14ac:dyDescent="0.25">
      <c r="A519" s="1">
        <v>414</v>
      </c>
      <c r="B519" s="24">
        <v>1236.12991416365</v>
      </c>
      <c r="C519" s="24">
        <v>1003.19999999999</v>
      </c>
      <c r="D519" s="1">
        <v>1000</v>
      </c>
      <c r="E519" s="1">
        <v>4000</v>
      </c>
      <c r="F519" s="1">
        <v>3</v>
      </c>
      <c r="G519" s="1">
        <v>4</v>
      </c>
      <c r="H519" s="2">
        <f>SUM(BG519:BI519)/(BK519*1000000)</f>
        <v>0.80940450361523553</v>
      </c>
      <c r="I519" s="3">
        <v>100</v>
      </c>
      <c r="J519" s="18">
        <v>79.375328400185197</v>
      </c>
      <c r="K519" s="18">
        <f>(P519*BG519+U519*BH519+AP519*BI519+AN519*BJ519)/(BK519*(1000000))</f>
        <v>76.292296026264722</v>
      </c>
      <c r="L519" s="18">
        <f>(T519*BG519+Y519*BH519+AT519*BI519+AO519*BJ519)/(BK519*(1000000))</f>
        <v>94.974474673748134</v>
      </c>
      <c r="M519" s="18">
        <f>L519/K519</f>
        <v>1.2448763455887053</v>
      </c>
      <c r="N519" s="18">
        <f>J519*M519</f>
        <v>98.812468748725919</v>
      </c>
      <c r="O519" s="3">
        <v>99.999999537579299</v>
      </c>
      <c r="P519" s="18">
        <v>84.410345890915096</v>
      </c>
      <c r="Q519" s="18">
        <f>P519-S519</f>
        <v>78.088265031793796</v>
      </c>
      <c r="R519" s="18">
        <f>Q519*solar_capex_adj</f>
        <v>104.11768670905839</v>
      </c>
      <c r="S519" s="18">
        <v>6.3220808591213</v>
      </c>
      <c r="T519" s="18">
        <f>R519+S519</f>
        <v>110.43976756817969</v>
      </c>
      <c r="U519" s="18">
        <v>28.002364923879501</v>
      </c>
      <c r="V519" s="18">
        <f>U519-X519</f>
        <v>23.205581446752401</v>
      </c>
      <c r="W519" s="18">
        <f>V519*wind_capex_adj</f>
        <v>38.675969077920669</v>
      </c>
      <c r="X519" s="18">
        <v>4.7967834771271001</v>
      </c>
      <c r="Y519" s="18">
        <f>W519+X519</f>
        <v>43.472752555047769</v>
      </c>
      <c r="Z519" s="18">
        <v>191.33282650596999</v>
      </c>
      <c r="AA519" s="18">
        <f>Z519-AC519-AD519</f>
        <v>125.92926669813701</v>
      </c>
      <c r="AB519" s="18">
        <f>AA519*hdgt_capex_adj</f>
        <v>157.41158337267126</v>
      </c>
      <c r="AC519" s="18">
        <v>25.089200903176987</v>
      </c>
      <c r="AD519" s="18">
        <v>40.31435890465599</v>
      </c>
      <c r="AE519" s="18">
        <f>AD519*fuel_adj</f>
        <v>40.31435890465599</v>
      </c>
      <c r="AF519" s="18">
        <f>AB519+AC519+AE519</f>
        <v>222.81514318050424</v>
      </c>
      <c r="AG519" s="18">
        <v>413.772969440314</v>
      </c>
      <c r="AH519" s="18">
        <f>AG519-AJ519-AK519</f>
        <v>328.72979405948001</v>
      </c>
      <c r="AI519" s="18">
        <f>AH519*aero_capex_adj</f>
        <v>394.47575287137602</v>
      </c>
      <c r="AJ519" s="18">
        <v>38.422308380417007</v>
      </c>
      <c r="AK519" s="18">
        <v>46.620867000416979</v>
      </c>
      <c r="AL519" s="18">
        <f>AK519*fuel_adj</f>
        <v>46.620867000416979</v>
      </c>
      <c r="AM519" s="18">
        <f>AI519+AJ519+AL519</f>
        <v>479.51892825221</v>
      </c>
      <c r="AN519" s="18">
        <f>IF(F519=0, 0, IF(F519=3, Z519, (Z519*F519*384+AG519*G519*32)/(F519*384+G519*32)))</f>
        <v>191.33282650596999</v>
      </c>
      <c r="AO519" s="18">
        <f>IF(F519=0, 0, IF(F519=3, AF519, (AF519*F519*384+AM519*G519*32)/(F519*384+G519*32)))</f>
        <v>222.81514318050424</v>
      </c>
      <c r="AP519" s="18">
        <v>83.213860253433495</v>
      </c>
      <c r="AQ519" s="18">
        <f>AP519-AS519</f>
        <v>68.101863899570006</v>
      </c>
      <c r="AR519" s="18">
        <f>AQ519*bess_capex_adj</f>
        <v>68.101863899570006</v>
      </c>
      <c r="AS519" s="18">
        <v>15.111996353863489</v>
      </c>
      <c r="AT519" s="18">
        <f>AR519+AS519</f>
        <v>83.213860253433495</v>
      </c>
      <c r="AU519" s="18">
        <v>6287.7485597446703</v>
      </c>
      <c r="AV519" s="18"/>
      <c r="AW519" s="18">
        <v>1483.2924479277999</v>
      </c>
      <c r="AX519" s="18">
        <f>AW519*solar_capex_adj</f>
        <v>1977.7232639037331</v>
      </c>
      <c r="AY519" s="18">
        <v>1203.7885069450499</v>
      </c>
      <c r="AZ519" s="18">
        <f>AY519*wind_capex_adj</f>
        <v>2006.3141782417499</v>
      </c>
      <c r="BA519" s="18">
        <v>2323.2619650742799</v>
      </c>
      <c r="BB519" s="18">
        <f>BA519*hdgt_capex_adj</f>
        <v>2904.0774563428499</v>
      </c>
      <c r="BC519" s="18">
        <v>325.40994586503899</v>
      </c>
      <c r="BD519" s="18">
        <f>BC519*aero_capex_adj</f>
        <v>390.49193503804679</v>
      </c>
      <c r="BE519" s="18">
        <v>951.99569393249703</v>
      </c>
      <c r="BF519" s="18">
        <f>BE519*bess_capex_adj</f>
        <v>951.99569393249703</v>
      </c>
      <c r="BG519" s="1">
        <v>1650756710.4530201</v>
      </c>
      <c r="BH519" s="1">
        <v>4403525449.1711998</v>
      </c>
      <c r="BI519" s="1">
        <v>1036101297.97953</v>
      </c>
      <c r="BJ519" s="1">
        <v>1669616549.7279201</v>
      </c>
      <c r="BK519" s="1">
        <f>SUM(BG519:BJ519)/1000000</f>
        <v>8760.0000073316714</v>
      </c>
      <c r="BL519" s="1">
        <v>4.8311279774607803</v>
      </c>
      <c r="BM519" s="3">
        <f>0.815*BJ519/(BK519*1000)</f>
        <v>155.33532955358302</v>
      </c>
      <c r="BN519" s="24">
        <v>1668.7753841209301</v>
      </c>
      <c r="BO519" s="1">
        <v>264</v>
      </c>
      <c r="BP519" s="1">
        <v>3040</v>
      </c>
      <c r="BQ519" s="24">
        <v>4611.9232000000002</v>
      </c>
      <c r="BR519" s="1">
        <v>760</v>
      </c>
      <c r="BS519" s="1">
        <v>190</v>
      </c>
      <c r="BT519" s="1">
        <v>0.64042962295285299</v>
      </c>
    </row>
    <row r="520" spans="1:72" s="1" customFormat="1" x14ac:dyDescent="0.25">
      <c r="A520" s="1">
        <v>194</v>
      </c>
      <c r="B520" s="24">
        <v>618.06495708182604</v>
      </c>
      <c r="C520" s="24">
        <v>1801.19999999999</v>
      </c>
      <c r="D520" s="1">
        <v>1000</v>
      </c>
      <c r="E520" s="1">
        <v>4000</v>
      </c>
      <c r="F520" s="1">
        <v>1</v>
      </c>
      <c r="G520" s="1">
        <v>23</v>
      </c>
      <c r="H520" s="2">
        <f>SUM(BG520:BI520)/(BK520*1000000)</f>
        <v>0.88393721947423964</v>
      </c>
      <c r="I520" s="3">
        <v>100</v>
      </c>
      <c r="J520" s="18">
        <v>78.483808288913096</v>
      </c>
      <c r="K520" s="18">
        <f>(P520*BG520+U520*BH520+AP520*BI520+AN520*BJ520)/(BK520*(1000000))</f>
        <v>100.48047573020982</v>
      </c>
      <c r="L520" s="18">
        <f>(T520*BG520+Y520*BH520+AT520*BI520+AO520*BJ520)/(BK520*(1000000))</f>
        <v>126.52876841986667</v>
      </c>
      <c r="M520" s="18">
        <f>L520/K520</f>
        <v>1.259237354325397</v>
      </c>
      <c r="N520" s="18">
        <f>J520*M520</f>
        <v>98.829743107112591</v>
      </c>
      <c r="O520" s="3">
        <v>100</v>
      </c>
      <c r="P520" s="18">
        <v>80.555031224518601</v>
      </c>
      <c r="Q520" s="18">
        <f>P520-S520</f>
        <v>74.520124418824395</v>
      </c>
      <c r="R520" s="18">
        <f>Q520*solar_capex_adj</f>
        <v>99.36016589176586</v>
      </c>
      <c r="S520" s="18">
        <v>6.0349068056942059</v>
      </c>
      <c r="T520" s="18">
        <f>R520+S520</f>
        <v>105.39507269746007</v>
      </c>
      <c r="U520" s="18">
        <v>36.742218999997199</v>
      </c>
      <c r="V520" s="18">
        <f>U520-X520</f>
        <v>30.4468312475984</v>
      </c>
      <c r="W520" s="18">
        <f>V520*wind_capex_adj</f>
        <v>50.744718745997332</v>
      </c>
      <c r="X520" s="18">
        <v>6.2953877523987991</v>
      </c>
      <c r="Y520" s="18">
        <f>W520+X520</f>
        <v>57.040106498396128</v>
      </c>
      <c r="Z520" s="18">
        <v>156.89885874876799</v>
      </c>
      <c r="AA520" s="18">
        <f>Z520-AC520-AD520</f>
        <v>91.443595327235997</v>
      </c>
      <c r="AB520" s="18">
        <f>AA520*hdgt_capex_adj</f>
        <v>114.30449415904499</v>
      </c>
      <c r="AC520" s="18">
        <v>22.798662443864998</v>
      </c>
      <c r="AD520" s="18">
        <v>42.656600977666997</v>
      </c>
      <c r="AE520" s="18">
        <f>AD520*fuel_adj</f>
        <v>42.656600977666997</v>
      </c>
      <c r="AF520" s="18">
        <f>AB520+AC520+AE520</f>
        <v>179.759757580577</v>
      </c>
      <c r="AG520" s="18">
        <v>677.14707943980295</v>
      </c>
      <c r="AH520" s="18">
        <f>AG520-AJ520-AK520</f>
        <v>570.68190416548714</v>
      </c>
      <c r="AI520" s="18">
        <f>AH520*aero_capex_adj</f>
        <v>684.81828499858455</v>
      </c>
      <c r="AJ520" s="18">
        <v>58.361664839387913</v>
      </c>
      <c r="AK520" s="18">
        <v>48.103510434927898</v>
      </c>
      <c r="AL520" s="18">
        <f>AK520*fuel_adj</f>
        <v>48.103510434927898</v>
      </c>
      <c r="AM520" s="18">
        <f>AI520+AJ520+AL520</f>
        <v>791.28346027290036</v>
      </c>
      <c r="AN520" s="18">
        <f>IF(F520=0, 0, IF(F520=3, Z520, (Z520*F520*384+AG520*G520*32)/(F520*384+G520*32)))</f>
        <v>498.7762609171624</v>
      </c>
      <c r="AO520" s="18">
        <f>IF(F520=0, 0, IF(F520=3, AF520, (AF520*F520*384+AM520*G520*32)/(F520*384+G520*32)))</f>
        <v>581.61819077838948</v>
      </c>
      <c r="AP520" s="18">
        <v>96.241602771039098</v>
      </c>
      <c r="AQ520" s="18">
        <f>AP520-AS520</f>
        <v>78.165860988953995</v>
      </c>
      <c r="AR520" s="18">
        <f>AQ520*bess_capex_adj</f>
        <v>78.165860988953995</v>
      </c>
      <c r="AS520" s="18">
        <v>18.075741782085103</v>
      </c>
      <c r="AT520" s="18">
        <f>AR520+AS520</f>
        <v>96.241602771039098</v>
      </c>
      <c r="AU520" s="18">
        <v>6498.6806330601503</v>
      </c>
      <c r="AV520" s="18"/>
      <c r="AW520" s="18">
        <v>741.43667707376301</v>
      </c>
      <c r="AX520" s="18">
        <f>AW520*solar_capex_adj</f>
        <v>988.58223609835068</v>
      </c>
      <c r="AY520" s="18">
        <v>2160.7368731122801</v>
      </c>
      <c r="AZ520" s="18">
        <f>AY520*wind_capex_adj</f>
        <v>3601.2281218538005</v>
      </c>
      <c r="BA520" s="18">
        <v>774.20184795114699</v>
      </c>
      <c r="BB520" s="18">
        <f>BA520*hdgt_capex_adj</f>
        <v>967.75230993893376</v>
      </c>
      <c r="BC520" s="18">
        <v>1870.57852063419</v>
      </c>
      <c r="BD520" s="18">
        <f>BC520*aero_capex_adj</f>
        <v>2244.6942247610277</v>
      </c>
      <c r="BE520" s="18">
        <v>951.72671428877197</v>
      </c>
      <c r="BF520" s="18">
        <f>BE520*bess_capex_adj</f>
        <v>951.72671428877197</v>
      </c>
      <c r="BG520" s="1">
        <v>872674383.37829602</v>
      </c>
      <c r="BH520" s="1">
        <v>6024250608.0959301</v>
      </c>
      <c r="BI520" s="1">
        <v>846365051.12010896</v>
      </c>
      <c r="BJ520" s="1">
        <v>1016709957.40566</v>
      </c>
      <c r="BK520" s="1">
        <f>SUM(BG520:BJ520)/1000000</f>
        <v>8759.9999999999945</v>
      </c>
      <c r="BL520" s="1">
        <v>16.924363982795199</v>
      </c>
      <c r="BM520" s="3">
        <f>0.815*BJ520/(BK520*1000)</f>
        <v>94.591166128494677</v>
      </c>
      <c r="BN520" s="24">
        <v>834.38769206046595</v>
      </c>
      <c r="BO520" s="1">
        <v>474</v>
      </c>
      <c r="BP520" s="1">
        <v>3040</v>
      </c>
      <c r="BQ520" s="24">
        <v>4611.9232000000002</v>
      </c>
      <c r="BR520" s="1">
        <v>760</v>
      </c>
      <c r="BS520" s="1">
        <v>190</v>
      </c>
      <c r="BT520" s="1">
        <v>0.52419387516624705</v>
      </c>
    </row>
    <row r="521" spans="1:72" s="1" customFormat="1" x14ac:dyDescent="0.25">
      <c r="A521" s="1">
        <v>858</v>
      </c>
      <c r="B521" s="25">
        <v>206.02165236060799</v>
      </c>
      <c r="C521" s="25">
        <v>1603.6</v>
      </c>
      <c r="D521" s="8">
        <v>2000</v>
      </c>
      <c r="E521" s="8">
        <v>8000</v>
      </c>
      <c r="F521" s="8">
        <v>2</v>
      </c>
      <c r="G521" s="8">
        <v>10</v>
      </c>
      <c r="H521" s="9">
        <f>SUM(BG521:BI521)/(BK521*1000000)</f>
        <v>0.82864980916303499</v>
      </c>
      <c r="I521" s="10">
        <v>100</v>
      </c>
      <c r="J521" s="19">
        <v>81.264321473434194</v>
      </c>
      <c r="K521" s="18">
        <f>(P521*BG521+U521*BH521+AP521*BI521+AN521*BJ521)/(BK521*(1000000))</f>
        <v>115.17395176252091</v>
      </c>
      <c r="L521" s="18">
        <f>(T521*BG521+Y521*BH521+AT521*BI521+AO521*BJ521)/(BK521*(1000000))</f>
        <v>140.10028986993257</v>
      </c>
      <c r="M521" s="18">
        <f>L521/K521</f>
        <v>1.2164233989192945</v>
      </c>
      <c r="N521" s="18">
        <f>J521*M521</f>
        <v>98.851822137585032</v>
      </c>
      <c r="O521" s="10">
        <v>100</v>
      </c>
      <c r="P521" s="19">
        <v>71.0559509310972</v>
      </c>
      <c r="Q521" s="19">
        <f>P521-S521</f>
        <v>65.734811216994004</v>
      </c>
      <c r="R521" s="18">
        <f>Q521*solar_capex_adj</f>
        <v>87.646414955992</v>
      </c>
      <c r="S521" s="19">
        <v>5.3211397141031966</v>
      </c>
      <c r="T521" s="18">
        <f>R521+S521</f>
        <v>92.967554670095197</v>
      </c>
      <c r="U521" s="19">
        <v>33.862086378232497</v>
      </c>
      <c r="V521" s="19">
        <f>U521-X521</f>
        <v>28.062256885417899</v>
      </c>
      <c r="W521" s="18">
        <f>V521*wind_capex_adj</f>
        <v>46.770428142363166</v>
      </c>
      <c r="X521" s="19">
        <v>5.7998294928145988</v>
      </c>
      <c r="Y521" s="18">
        <f>W521+X521</f>
        <v>52.570257635177768</v>
      </c>
      <c r="Z521" s="19">
        <v>170.13074012105699</v>
      </c>
      <c r="AA521" s="19">
        <f>Z521-AC521-AD521</f>
        <v>97.165739265541006</v>
      </c>
      <c r="AB521" s="18">
        <f>AA521*hdgt_capex_adj</f>
        <v>121.45717408192625</v>
      </c>
      <c r="AC521" s="19">
        <v>25.005275797894996</v>
      </c>
      <c r="AD521" s="19">
        <v>47.959725057620986</v>
      </c>
      <c r="AE521" s="18">
        <f>AD521*fuel_adj</f>
        <v>47.959725057620986</v>
      </c>
      <c r="AF521" s="18">
        <f>AB521+AC521+AE521</f>
        <v>194.42217493744221</v>
      </c>
      <c r="AG521" s="19">
        <v>1004.29977561372</v>
      </c>
      <c r="AH521" s="19">
        <f>AG521-AJ521-AK521</f>
        <v>865.71423349222096</v>
      </c>
      <c r="AI521" s="18">
        <f>AH521*aero_capex_adj</f>
        <v>1038.8570801906651</v>
      </c>
      <c r="AJ521" s="19">
        <v>82.944387833363066</v>
      </c>
      <c r="AK521" s="19">
        <v>55.641154288136022</v>
      </c>
      <c r="AL521" s="18">
        <f>AK521*fuel_adj</f>
        <v>55.641154288136022</v>
      </c>
      <c r="AM521" s="18">
        <f>AI521+AJ521+AL521</f>
        <v>1177.4426223121641</v>
      </c>
      <c r="AN521" s="18">
        <f>IF(F521=0, 0, IF(F521=3, Z521, (Z521*F521*384+AG521*G521*32)/(F521*384+G521*32)))</f>
        <v>415.47457408948731</v>
      </c>
      <c r="AO521" s="18">
        <f>IF(F521=0, 0, IF(F521=3, AF521, (AF521*F521*384+AM521*G521*32)/(F521*384+G521*32)))</f>
        <v>483.54583593000751</v>
      </c>
      <c r="AP521" s="19">
        <v>148.84994245229501</v>
      </c>
      <c r="AQ521" s="19">
        <f>AP521-AS521</f>
        <v>121.446889500238</v>
      </c>
      <c r="AR521" s="18">
        <f>AQ521*bess_capex_adj</f>
        <v>121.446889500238</v>
      </c>
      <c r="AS521" s="19">
        <v>27.40305295205701</v>
      </c>
      <c r="AT521" s="18">
        <f>AR521+AS521</f>
        <v>148.84994245229501</v>
      </c>
      <c r="AU521" s="19">
        <v>6440.1653872059896</v>
      </c>
      <c r="AV521" s="19"/>
      <c r="AW521" s="19">
        <v>247.25242825805699</v>
      </c>
      <c r="AX521" s="18">
        <f>AW521*solar_capex_adj</f>
        <v>329.66990434407597</v>
      </c>
      <c r="AY521" s="19">
        <v>1924.52584187908</v>
      </c>
      <c r="AZ521" s="18">
        <f>AY521*wind_capex_adj</f>
        <v>3207.5430697984666</v>
      </c>
      <c r="BA521" s="19">
        <v>1549.07324754925</v>
      </c>
      <c r="BB521" s="18">
        <f>BA521*hdgt_capex_adj</f>
        <v>1936.3415594365624</v>
      </c>
      <c r="BC521" s="19">
        <v>813.64668923032798</v>
      </c>
      <c r="BD521" s="18">
        <f>BC521*aero_capex_adj</f>
        <v>976.37602707639348</v>
      </c>
      <c r="BE521" s="19">
        <v>1905.6671802892599</v>
      </c>
      <c r="BF521" s="18">
        <f>BE521*bess_capex_adj</f>
        <v>1905.6671802892599</v>
      </c>
      <c r="BG521" s="8">
        <v>331603763.22174299</v>
      </c>
      <c r="BH521" s="8">
        <v>5821622134.7714596</v>
      </c>
      <c r="BI521" s="8">
        <v>1105746430.2749701</v>
      </c>
      <c r="BJ521" s="8">
        <v>1501027671.7318101</v>
      </c>
      <c r="BK521" s="8">
        <f>SUM(BG521:BJ521)/1000000</f>
        <v>8759.9999999999836</v>
      </c>
      <c r="BL521" s="8">
        <v>6.5645455671672597</v>
      </c>
      <c r="BM521" s="10">
        <f>0.815*BJ521/(BK521*1000)</f>
        <v>139.65040553212643</v>
      </c>
      <c r="BN521" s="25">
        <v>278.12923068682198</v>
      </c>
      <c r="BO521" s="8">
        <v>422</v>
      </c>
      <c r="BP521" s="8">
        <v>6080</v>
      </c>
      <c r="BQ521" s="25">
        <v>9223.8464000000004</v>
      </c>
      <c r="BR521" s="8">
        <v>1520</v>
      </c>
      <c r="BS521" s="8">
        <v>380</v>
      </c>
      <c r="BT521" s="8">
        <v>0.343329102029861</v>
      </c>
    </row>
    <row r="522" spans="1:72" s="1" customFormat="1" x14ac:dyDescent="0.25">
      <c r="A522" s="1">
        <v>934</v>
      </c>
      <c r="B522" s="25">
        <v>618.06495708182604</v>
      </c>
      <c r="C522" s="25">
        <v>201.39999999999901</v>
      </c>
      <c r="D522" s="8">
        <v>2000</v>
      </c>
      <c r="E522" s="8">
        <v>8000</v>
      </c>
      <c r="F522" s="8">
        <v>2</v>
      </c>
      <c r="G522" s="8">
        <v>8</v>
      </c>
      <c r="H522" s="9">
        <f>SUM(BG522:BI522)/(BK522*1000000)</f>
        <v>0.26975164426549153</v>
      </c>
      <c r="I522" s="10">
        <v>100</v>
      </c>
      <c r="J522" s="19">
        <v>88.585423008974203</v>
      </c>
      <c r="K522" s="18">
        <f>(P522*BG522+U522*BH522+AP522*BI522+AN522*BJ522)/(BK522*(1000000))</f>
        <v>111.87833878261978</v>
      </c>
      <c r="L522" s="18">
        <f>(T522*BG522+Y522*BH522+AT522*BI522+AO522*BJ522)/(BK522*(1000000))</f>
        <v>125.03323213914896</v>
      </c>
      <c r="M522" s="18">
        <f>L522/K522</f>
        <v>1.1175821298355995</v>
      </c>
      <c r="N522" s="18">
        <f>J522*M522</f>
        <v>99.001485718756911</v>
      </c>
      <c r="O522" s="10">
        <v>100</v>
      </c>
      <c r="P522" s="19">
        <v>93.640547089276893</v>
      </c>
      <c r="Q522" s="19">
        <f>P522-S522</f>
        <v>86.644259197427502</v>
      </c>
      <c r="R522" s="18">
        <f>Q522*solar_capex_adj</f>
        <v>115.52567892990334</v>
      </c>
      <c r="S522" s="19">
        <v>6.9962878918493914</v>
      </c>
      <c r="T522" s="18">
        <f>R522+S522</f>
        <v>122.52196682175273</v>
      </c>
      <c r="U522" s="19">
        <v>28.063700870260099</v>
      </c>
      <c r="V522" s="19">
        <f>U522-X522</f>
        <v>23.266917393132999</v>
      </c>
      <c r="W522" s="18">
        <f>V522*wind_capex_adj</f>
        <v>38.778195655221666</v>
      </c>
      <c r="X522" s="19">
        <v>4.7967834771271001</v>
      </c>
      <c r="Y522" s="18">
        <f>W522+X522</f>
        <v>43.574979132348766</v>
      </c>
      <c r="Z522" s="19">
        <v>71.086226405923298</v>
      </c>
      <c r="AA522" s="19">
        <f>Z522-AC522-AD522</f>
        <v>22.7636130481023</v>
      </c>
      <c r="AB522" s="18">
        <f>AA522*hdgt_capex_adj</f>
        <v>28.454516310127875</v>
      </c>
      <c r="AC522" s="19">
        <v>14.0367291690931</v>
      </c>
      <c r="AD522" s="19">
        <v>34.285884188727898</v>
      </c>
      <c r="AE522" s="18">
        <f>AD522*fuel_adj</f>
        <v>34.285884188727898</v>
      </c>
      <c r="AF522" s="18">
        <f>AB522+AC522+AE522</f>
        <v>76.777129667948884</v>
      </c>
      <c r="AG522" s="19">
        <v>230.571285206711</v>
      </c>
      <c r="AH522" s="19">
        <f>AG522-AJ522-AK522</f>
        <v>163.78260049275801</v>
      </c>
      <c r="AI522" s="18">
        <f>AH522*aero_capex_adj</f>
        <v>196.5391205913096</v>
      </c>
      <c r="AJ522" s="19">
        <v>24.622178613827998</v>
      </c>
      <c r="AK522" s="19">
        <v>42.166506100124991</v>
      </c>
      <c r="AL522" s="18">
        <f>AK522*fuel_adj</f>
        <v>42.166506100124991</v>
      </c>
      <c r="AM522" s="18">
        <f>AI522+AJ522+AL522</f>
        <v>263.32780530526259</v>
      </c>
      <c r="AN522" s="18">
        <f>IF(F522=0, 0, IF(F522=3, Z522, (Z522*F522*384+AG522*G522*32)/(F522*384+G522*32)))</f>
        <v>110.95749110612022</v>
      </c>
      <c r="AO522" s="18">
        <f>IF(F522=0, 0, IF(F522=3, AF522, (AF522*F522*384+AM522*G522*32)/(F522*384+G522*32)))</f>
        <v>123.41479857727731</v>
      </c>
      <c r="AP522" s="19">
        <v>241.58833238305601</v>
      </c>
      <c r="AQ522" s="19">
        <f>AP522-AS522</f>
        <v>197.67693585015999</v>
      </c>
      <c r="AR522" s="18">
        <f>AQ522*bess_capex_adj</f>
        <v>197.67693585015999</v>
      </c>
      <c r="AS522" s="19">
        <v>43.911396532896021</v>
      </c>
      <c r="AT522" s="18">
        <f>AR522+AS522</f>
        <v>241.58833238305601</v>
      </c>
      <c r="AU522" s="19">
        <v>5101.8082601875403</v>
      </c>
      <c r="AV522" s="19"/>
      <c r="AW522" s="19">
        <v>743.60650981715003</v>
      </c>
      <c r="AX522" s="18">
        <f>AW522*solar_capex_adj</f>
        <v>991.47534642286666</v>
      </c>
      <c r="AY522" s="19">
        <v>242.30843273217101</v>
      </c>
      <c r="AZ522" s="18">
        <f>AY522*wind_capex_adj</f>
        <v>403.84738788695171</v>
      </c>
      <c r="BA522" s="19">
        <v>1552.9351375523199</v>
      </c>
      <c r="BB522" s="18">
        <f>BA522*hdgt_capex_adj</f>
        <v>1941.1689219404</v>
      </c>
      <c r="BC522" s="19">
        <v>652.54010951794896</v>
      </c>
      <c r="BD522" s="18">
        <f>BC522*aero_capex_adj</f>
        <v>783.04813142153876</v>
      </c>
      <c r="BE522" s="19">
        <v>1910.41807056794</v>
      </c>
      <c r="BF522" s="18">
        <f>BE522*bess_capex_adj</f>
        <v>1910.41807056794</v>
      </c>
      <c r="BG522" s="8">
        <v>756028156.30603397</v>
      </c>
      <c r="BH522" s="8">
        <v>884041093.96239996</v>
      </c>
      <c r="BI522" s="8">
        <v>722955153.49726999</v>
      </c>
      <c r="BJ522" s="8">
        <v>6396975596.2342901</v>
      </c>
      <c r="BK522" s="8">
        <f>SUM(BG522:BJ522)/1000000</f>
        <v>8759.9999999999945</v>
      </c>
      <c r="BL522" s="8">
        <v>2.2711411645300002E-18</v>
      </c>
      <c r="BM522" s="10">
        <f>0.815*BJ522/(BK522*1000)</f>
        <v>595.15240992362442</v>
      </c>
      <c r="BN522" s="25">
        <v>834.38769206046595</v>
      </c>
      <c r="BO522" s="8">
        <v>53</v>
      </c>
      <c r="BP522" s="8">
        <v>6080</v>
      </c>
      <c r="BQ522" s="25">
        <v>9223.8464000000004</v>
      </c>
      <c r="BR522" s="8">
        <v>1520</v>
      </c>
      <c r="BS522" s="8">
        <v>380</v>
      </c>
      <c r="BT522" s="8">
        <v>0.22321553387308499</v>
      </c>
    </row>
    <row r="523" spans="1:72" s="1" customFormat="1" x14ac:dyDescent="0.25">
      <c r="A523" s="1">
        <v>260</v>
      </c>
      <c r="B523" s="24">
        <v>1442.15156652426</v>
      </c>
      <c r="C523" s="24">
        <v>201.39999999999901</v>
      </c>
      <c r="D523" s="1">
        <v>1000</v>
      </c>
      <c r="E523" s="1">
        <v>4000</v>
      </c>
      <c r="F523" s="1">
        <v>1</v>
      </c>
      <c r="G523" s="1">
        <v>23</v>
      </c>
      <c r="H523" s="2">
        <f>SUM(BG523:BI523)/(BK523*1000000)</f>
        <v>0.47521970543309877</v>
      </c>
      <c r="I523" s="3">
        <v>100</v>
      </c>
      <c r="J523" s="18">
        <v>85.903511184805893</v>
      </c>
      <c r="K523" s="18">
        <f>(P523*BG523+U523*BH523+AP523*BI523+AN523*BJ523)/(BK523*(1000000))</f>
        <v>96.573989392323213</v>
      </c>
      <c r="L523" s="18">
        <f>(T523*BG523+Y523*BH523+AT523*BI523+AO523*BJ523)/(BK523*(1000000))</f>
        <v>111.30107495003726</v>
      </c>
      <c r="M523" s="18">
        <f>L523/K523</f>
        <v>1.1524953628858241</v>
      </c>
      <c r="N523" s="18">
        <f>J523*M523</f>
        <v>99.00339829609932</v>
      </c>
      <c r="O523" s="3">
        <v>100</v>
      </c>
      <c r="P523" s="18">
        <v>85.940982969878306</v>
      </c>
      <c r="Q523" s="18">
        <f>P523-S523</f>
        <v>79.510927751765095</v>
      </c>
      <c r="R523" s="18">
        <f>Q523*solar_capex_adj</f>
        <v>106.01457033568678</v>
      </c>
      <c r="S523" s="18">
        <v>6.4300552181132105</v>
      </c>
      <c r="T523" s="18">
        <f>R523+S523</f>
        <v>112.44462555379999</v>
      </c>
      <c r="U523" s="18">
        <v>28.028368721485599</v>
      </c>
      <c r="V523" s="18">
        <f>U523-X523</f>
        <v>23.231585244358602</v>
      </c>
      <c r="W523" s="18">
        <f>V523*wind_capex_adj</f>
        <v>38.719308740597668</v>
      </c>
      <c r="X523" s="18">
        <v>4.796783477126997</v>
      </c>
      <c r="Y523" s="18">
        <f>W523+X523</f>
        <v>43.516092217724662</v>
      </c>
      <c r="Z523" s="18">
        <v>72.497673746721503</v>
      </c>
      <c r="AA523" s="18">
        <f>Z523-AC523-AD523</f>
        <v>24.117408013105297</v>
      </c>
      <c r="AB523" s="18">
        <f>AA523*hdgt_capex_adj</f>
        <v>30.14676001638162</v>
      </c>
      <c r="AC523" s="18">
        <v>14.174698319637805</v>
      </c>
      <c r="AD523" s="18">
        <v>34.2055674139784</v>
      </c>
      <c r="AE523" s="18">
        <f>AD523*fuel_adj</f>
        <v>34.2055674139784</v>
      </c>
      <c r="AF523" s="18">
        <f>AB523+AC523+AE523</f>
        <v>78.527025749997819</v>
      </c>
      <c r="AG523" s="18">
        <v>150.87973756066501</v>
      </c>
      <c r="AH523" s="18">
        <f>AG523-AJ523-AK523</f>
        <v>91.352093199135993</v>
      </c>
      <c r="AI523" s="18">
        <f>AH523*aero_capex_adj</f>
        <v>109.62251183896319</v>
      </c>
      <c r="AJ523" s="18">
        <v>18.949775287942003</v>
      </c>
      <c r="AK523" s="18">
        <v>40.57786907358701</v>
      </c>
      <c r="AL523" s="18">
        <f>AK523*fuel_adj</f>
        <v>40.57786907358701</v>
      </c>
      <c r="AM523" s="18">
        <f>AI523+AJ523+AL523</f>
        <v>169.15015620049221</v>
      </c>
      <c r="AN523" s="18">
        <f>IF(F523=0, 0, IF(F523=3, Z523, (Z523*F523*384+AG523*G523*32)/(F523*384+G523*32)))</f>
        <v>124.00588711017011</v>
      </c>
      <c r="AO523" s="18">
        <f>IF(F523=0, 0, IF(F523=3, AF523, (AF523*F523*384+AM523*G523*32)/(F523*384+G523*32)))</f>
        <v>138.07936861746555</v>
      </c>
      <c r="AP523" s="18">
        <v>63.554969138196398</v>
      </c>
      <c r="AQ523" s="18">
        <f>AP523-AS523</f>
        <v>52.030164876443997</v>
      </c>
      <c r="AR523" s="18">
        <f>AQ523*bess_capex_adj</f>
        <v>52.030164876443997</v>
      </c>
      <c r="AS523" s="18">
        <v>11.524804261752401</v>
      </c>
      <c r="AT523" s="18">
        <f>AR523+AS523</f>
        <v>63.554969138196398</v>
      </c>
      <c r="AU523" s="18">
        <v>5575.9423725024399</v>
      </c>
      <c r="AV523" s="18"/>
      <c r="AW523" s="18">
        <v>1732.4470349078799</v>
      </c>
      <c r="AX523" s="18">
        <f>AW523*solar_capex_adj</f>
        <v>2309.9293798771732</v>
      </c>
      <c r="AY523" s="18">
        <v>241.94047347697901</v>
      </c>
      <c r="AZ523" s="18">
        <f>AY523*wind_capex_adj</f>
        <v>403.23412246163167</v>
      </c>
      <c r="BA523" s="18">
        <v>775.28845823070401</v>
      </c>
      <c r="BB523" s="18">
        <f>BA523*hdgt_capex_adj</f>
        <v>969.11057278838007</v>
      </c>
      <c r="BC523" s="18">
        <v>1873.20392104445</v>
      </c>
      <c r="BD523" s="18">
        <f>BC523*aero_capex_adj</f>
        <v>2247.8447052533397</v>
      </c>
      <c r="BE523" s="18">
        <v>953.06248484242303</v>
      </c>
      <c r="BF523" s="18">
        <f>BE523*bess_capex_adj</f>
        <v>953.06248484242303</v>
      </c>
      <c r="BG523" s="1">
        <v>1909949922.87942</v>
      </c>
      <c r="BH523" s="1">
        <v>884041093.96239996</v>
      </c>
      <c r="BI523" s="1">
        <v>1368933602.75212</v>
      </c>
      <c r="BJ523" s="1">
        <v>4597075380.4060497</v>
      </c>
      <c r="BK523" s="1">
        <f>SUM(BG523:BJ523)/1000000</f>
        <v>8759.9999999999891</v>
      </c>
      <c r="BL523" s="1">
        <v>2.2550502929584999</v>
      </c>
      <c r="BM523" s="3">
        <f>0.815*BJ523/(BK523*1000)</f>
        <v>427.6959400720246</v>
      </c>
      <c r="BN523" s="24">
        <v>1946.90461480775</v>
      </c>
      <c r="BO523" s="1">
        <v>53</v>
      </c>
      <c r="BP523" s="1">
        <v>3040</v>
      </c>
      <c r="BQ523" s="24">
        <v>4611.9232000000002</v>
      </c>
      <c r="BR523" s="1">
        <v>760</v>
      </c>
      <c r="BS523" s="1">
        <v>190</v>
      </c>
      <c r="BT523" s="1">
        <v>0.84462701681447006</v>
      </c>
    </row>
    <row r="524" spans="1:72" s="1" customFormat="1" hidden="1" x14ac:dyDescent="0.25">
      <c r="A524" s="1">
        <v>1214</v>
      </c>
      <c r="B524" s="22">
        <v>2472.2598283273001</v>
      </c>
      <c r="C524" s="22">
        <v>201.39999999999901</v>
      </c>
      <c r="D524" s="11">
        <v>3000</v>
      </c>
      <c r="E524" s="11">
        <v>12000</v>
      </c>
      <c r="F524" s="11">
        <v>0</v>
      </c>
      <c r="G524" s="11">
        <v>0</v>
      </c>
      <c r="H524" s="12">
        <f>SUM(BG524:BI524)/(BK524*1000000)</f>
        <v>1</v>
      </c>
      <c r="I524" s="13">
        <v>65.365296803652896</v>
      </c>
      <c r="J524" s="20">
        <v>84.321980661355695</v>
      </c>
      <c r="K524" s="18">
        <f>(P524*BG524+U524*BH524+AP524*BI524+AN524*BJ524)/(BK524*(1000000))</f>
        <v>84.836726821487375</v>
      </c>
      <c r="L524" s="18">
        <f>(T524*BG524+Y524*BH524+AT524*BI524+AO524*BJ524)/(BK524*(1000000))</f>
        <v>99.70340037329467</v>
      </c>
      <c r="M524" s="18">
        <f>L524/K524</f>
        <v>1.1752386508627284</v>
      </c>
      <c r="N524" s="18">
        <f>J524*M524</f>
        <v>99.098450790524737</v>
      </c>
      <c r="O524" s="13">
        <v>75.598647825646594</v>
      </c>
      <c r="P524" s="20">
        <v>83.355398953839497</v>
      </c>
      <c r="Q524" s="20">
        <f>P524-S524</f>
        <v>77.118996194993997</v>
      </c>
      <c r="R524" s="18">
        <f>Q524*solar_capex_adj</f>
        <v>102.82532825999199</v>
      </c>
      <c r="S524" s="20">
        <v>6.2364027588455002</v>
      </c>
      <c r="T524" s="18">
        <f>R524+S524</f>
        <v>109.06173101883749</v>
      </c>
      <c r="U524" s="20">
        <v>28.029176183023999</v>
      </c>
      <c r="V524" s="20">
        <f>U524-X524</f>
        <v>23.232392705896899</v>
      </c>
      <c r="W524" s="18">
        <f>V524*wind_capex_adj</f>
        <v>38.720654509828165</v>
      </c>
      <c r="X524" s="20">
        <v>4.7967834771271001</v>
      </c>
      <c r="Y524" s="18">
        <f>W524+X524</f>
        <v>43.517437986955265</v>
      </c>
      <c r="Z524" s="20">
        <v>0</v>
      </c>
      <c r="AA524" s="20">
        <f>Z524-AC524-AD524</f>
        <v>0</v>
      </c>
      <c r="AB524" s="18">
        <f>AA524*hdgt_capex_adj</f>
        <v>0</v>
      </c>
      <c r="AC524" s="20">
        <v>0</v>
      </c>
      <c r="AD524" s="20">
        <v>0</v>
      </c>
      <c r="AE524" s="18">
        <f>AD524*fuel_adj</f>
        <v>0</v>
      </c>
      <c r="AF524" s="18">
        <f>AB524+AC524+AE524</f>
        <v>0</v>
      </c>
      <c r="AG524" s="20">
        <v>0</v>
      </c>
      <c r="AH524" s="20">
        <f>AG524-AJ524-AK524</f>
        <v>0</v>
      </c>
      <c r="AI524" s="18">
        <f>AH524*aero_capex_adj</f>
        <v>0</v>
      </c>
      <c r="AJ524" s="20">
        <v>0</v>
      </c>
      <c r="AK524" s="20">
        <v>0</v>
      </c>
      <c r="AL524" s="18">
        <f>AK524*fuel_adj</f>
        <v>0</v>
      </c>
      <c r="AM524" s="18">
        <f>AI524+AJ524+AL524</f>
        <v>0</v>
      </c>
      <c r="AN524" s="18">
        <f>IF(F524=0, 0, IF(F524=3, Z524, (Z524*F524*384+AG524*G524*32)/(F524*384+G524*32)))</f>
        <v>0</v>
      </c>
      <c r="AO524" s="18">
        <f>IF(F524=0, 0, IF(F524=3, AF524, (AF524*F524*384+AM524*G524*32)/(F524*384+G524*32)))</f>
        <v>0</v>
      </c>
      <c r="AP524" s="20">
        <v>107.410367367535</v>
      </c>
      <c r="AQ524" s="20">
        <f>AP524-AS524</f>
        <v>87.5088036177399</v>
      </c>
      <c r="AR524" s="18">
        <f>AQ524*bess_capex_adj</f>
        <v>87.5088036177399</v>
      </c>
      <c r="AS524" s="20">
        <v>19.901563749795102</v>
      </c>
      <c r="AT524" s="18">
        <f>AR524+AS524</f>
        <v>107.410367367535</v>
      </c>
      <c r="AU524" s="20">
        <v>6076.4022574894998</v>
      </c>
      <c r="AV524" s="20"/>
      <c r="AW524" s="20">
        <v>2970.0124280034001</v>
      </c>
      <c r="AX524" s="18">
        <f>AW524*solar_capex_adj</f>
        <v>3960.0165706712</v>
      </c>
      <c r="AY524" s="20">
        <v>241.94888261586601</v>
      </c>
      <c r="AZ524" s="18">
        <f>AY524*wind_capex_adj</f>
        <v>403.24813769311004</v>
      </c>
      <c r="BA524" s="20">
        <v>0</v>
      </c>
      <c r="BB524" s="18">
        <f>BA524*hdgt_capex_adj</f>
        <v>0</v>
      </c>
      <c r="BC524" s="20">
        <v>0</v>
      </c>
      <c r="BD524" s="18">
        <f>BC524*aero_capex_adj</f>
        <v>0</v>
      </c>
      <c r="BE524" s="20">
        <v>2864.4409468702302</v>
      </c>
      <c r="BF524" s="18">
        <f>BE524*bess_capex_adj</f>
        <v>2864.4409468702302</v>
      </c>
      <c r="BG524" s="11">
        <v>3297297199.37081</v>
      </c>
      <c r="BH524" s="11">
        <v>884041093.96239996</v>
      </c>
      <c r="BI524" s="11">
        <v>2441103256.1934299</v>
      </c>
      <c r="BJ524" s="11">
        <v>0</v>
      </c>
      <c r="BK524" s="11">
        <f>SUM(BG524:BJ524)/1000000</f>
        <v>6622.4415495266403</v>
      </c>
      <c r="BL524" s="11">
        <v>2.8996997513691301</v>
      </c>
      <c r="BM524" s="13">
        <f>0.815*BJ524/(BK524*1000)</f>
        <v>0</v>
      </c>
      <c r="BN524" s="22">
        <v>3337.5507682418602</v>
      </c>
      <c r="BO524" s="11">
        <v>53</v>
      </c>
      <c r="BP524" s="11">
        <v>9120</v>
      </c>
      <c r="BQ524" s="22">
        <v>13835.7696</v>
      </c>
      <c r="BR524" s="11">
        <v>2280</v>
      </c>
      <c r="BS524" s="11">
        <v>570</v>
      </c>
      <c r="BT524" s="11">
        <v>0.50185339973565302</v>
      </c>
    </row>
    <row r="525" spans="1:72" s="1" customFormat="1" x14ac:dyDescent="0.25">
      <c r="A525" s="1">
        <v>710</v>
      </c>
      <c r="B525" s="25">
        <v>206.02165236060799</v>
      </c>
      <c r="C525" s="25">
        <v>1402.2</v>
      </c>
      <c r="D525" s="8">
        <v>2000</v>
      </c>
      <c r="E525" s="8">
        <v>8000</v>
      </c>
      <c r="F525" s="8">
        <v>1</v>
      </c>
      <c r="G525" s="8">
        <v>21</v>
      </c>
      <c r="H525" s="9">
        <f>SUM(BG525:BI525)/(BK525*1000000)</f>
        <v>0.78778172691613757</v>
      </c>
      <c r="I525" s="10">
        <v>100</v>
      </c>
      <c r="J525" s="19">
        <v>82.529327252863993</v>
      </c>
      <c r="K525" s="18">
        <f>(P525*BG525+U525*BH525+AP525*BI525+AN525*BJ525)/(BK525*(1000000))</f>
        <v>102.23776960083157</v>
      </c>
      <c r="L525" s="18">
        <f>(T525*BG525+Y525*BH525+AT525*BI525+AO525*BJ525)/(BK525*(1000000))</f>
        <v>122.79170274760453</v>
      </c>
      <c r="M525" s="18">
        <f>L525/K525</f>
        <v>1.2010405080922832</v>
      </c>
      <c r="N525" s="18">
        <f>J525*M525</f>
        <v>99.121065136294092</v>
      </c>
      <c r="O525" s="10">
        <v>99.999999999999901</v>
      </c>
      <c r="P525" s="19">
        <v>68.595642731322997</v>
      </c>
      <c r="Q525" s="19">
        <f>P525-S525</f>
        <v>63.459584838738799</v>
      </c>
      <c r="R525" s="18">
        <f>Q525*solar_capex_adj</f>
        <v>84.612779784985065</v>
      </c>
      <c r="S525" s="19">
        <v>5.1360578925841978</v>
      </c>
      <c r="T525" s="18">
        <f>R525+S525</f>
        <v>89.74883767756927</v>
      </c>
      <c r="U525" s="19">
        <v>31.0891772339067</v>
      </c>
      <c r="V525" s="19">
        <f>U525-X525</f>
        <v>25.7650638581012</v>
      </c>
      <c r="W525" s="18">
        <f>V525*wind_capex_adj</f>
        <v>42.941773096835334</v>
      </c>
      <c r="X525" s="19">
        <v>5.3241133758054993</v>
      </c>
      <c r="Y525" s="18">
        <f>W525+X525</f>
        <v>48.26588647264083</v>
      </c>
      <c r="Z525" s="19">
        <v>119.231235346497</v>
      </c>
      <c r="AA525" s="19">
        <f>Z525-AC525-AD525</f>
        <v>51.593676883257004</v>
      </c>
      <c r="AB525" s="18">
        <f>AA525*hdgt_capex_adj</f>
        <v>64.492096104071251</v>
      </c>
      <c r="AC525" s="19">
        <v>20.646698237373499</v>
      </c>
      <c r="AD525" s="19">
        <v>46.990860225866498</v>
      </c>
      <c r="AE525" s="18">
        <f>AD525*fuel_adj</f>
        <v>46.990860225866498</v>
      </c>
      <c r="AF525" s="18">
        <f>AB525+AC525+AE525</f>
        <v>132.12965456731126</v>
      </c>
      <c r="AG525" s="19">
        <v>382.98995589687598</v>
      </c>
      <c r="AH525" s="19">
        <f>AG525-AJ525-AK525</f>
        <v>290.84421201360107</v>
      </c>
      <c r="AI525" s="18">
        <f>AH525*aero_capex_adj</f>
        <v>349.01305441632127</v>
      </c>
      <c r="AJ525" s="19">
        <v>38.27654011536896</v>
      </c>
      <c r="AK525" s="19">
        <v>53.869203767905958</v>
      </c>
      <c r="AL525" s="18">
        <f>AK525*fuel_adj</f>
        <v>53.869203767905958</v>
      </c>
      <c r="AM525" s="18">
        <f>AI525+AJ525+AL525</f>
        <v>441.15879829959619</v>
      </c>
      <c r="AN525" s="18">
        <f>IF(F525=0, 0, IF(F525=3, Z525, (Z525*F525*384+AG525*G525*32)/(F525*384+G525*32)))</f>
        <v>287.07769387855637</v>
      </c>
      <c r="AO525" s="18">
        <f>IF(F525=0, 0, IF(F525=3, AF525, (AF525*F525*384+AM525*G525*32)/(F525*384+G525*32)))</f>
        <v>328.78456421512891</v>
      </c>
      <c r="AP525" s="19">
        <v>163.96927506914801</v>
      </c>
      <c r="AQ525" s="19">
        <f>AP525-AS525</f>
        <v>134.04457462647699</v>
      </c>
      <c r="AR525" s="18">
        <f>AQ525*bess_capex_adj</f>
        <v>134.04457462647699</v>
      </c>
      <c r="AS525" s="19">
        <v>29.924700442671025</v>
      </c>
      <c r="AT525" s="18">
        <f>AR525+AS525</f>
        <v>163.96927506914801</v>
      </c>
      <c r="AU525" s="19">
        <v>6320.0482814195802</v>
      </c>
      <c r="AV525" s="19"/>
      <c r="AW525" s="19">
        <v>247.29601823127399</v>
      </c>
      <c r="AX525" s="18">
        <f>AW525*solar_capex_adj</f>
        <v>329.72802430836532</v>
      </c>
      <c r="AY525" s="19">
        <v>1683.11666657709</v>
      </c>
      <c r="AZ525" s="18">
        <f>AY525*wind_capex_adj</f>
        <v>2805.1944442951499</v>
      </c>
      <c r="BA525" s="19">
        <v>774.67317260823597</v>
      </c>
      <c r="BB525" s="18">
        <f>BA525*hdgt_capex_adj</f>
        <v>968.34146576029502</v>
      </c>
      <c r="BC525" s="19">
        <v>1708.95927944457</v>
      </c>
      <c r="BD525" s="18">
        <f>BC525*aero_capex_adj</f>
        <v>2050.7511353334839</v>
      </c>
      <c r="BE525" s="19">
        <v>1906.00314455839</v>
      </c>
      <c r="BF525" s="18">
        <f>BE525*bess_capex_adj</f>
        <v>1906.00314455839</v>
      </c>
      <c r="BG525" s="8">
        <v>343576013.38693798</v>
      </c>
      <c r="BH525" s="8">
        <v>5545318022.7169905</v>
      </c>
      <c r="BI525" s="8">
        <v>1012073953.89393</v>
      </c>
      <c r="BJ525" s="8">
        <v>1859032088.9738801</v>
      </c>
      <c r="BK525" s="8">
        <f>SUM(BG525:BJ525)/1000000</f>
        <v>8760.0000789717396</v>
      </c>
      <c r="BL525" s="8">
        <v>2.5757884852357602</v>
      </c>
      <c r="BM525" s="10">
        <f>0.815*BJ525/(BK525*1000)</f>
        <v>172.95789256334777</v>
      </c>
      <c r="BN525" s="25">
        <v>278.12923068682198</v>
      </c>
      <c r="BO525" s="8">
        <v>369</v>
      </c>
      <c r="BP525" s="8">
        <v>6080</v>
      </c>
      <c r="BQ525" s="25">
        <v>9223.8464000000004</v>
      </c>
      <c r="BR525" s="8">
        <v>1520</v>
      </c>
      <c r="BS525" s="8">
        <v>380</v>
      </c>
      <c r="BT525" s="8">
        <v>0.31446301745569499</v>
      </c>
    </row>
    <row r="526" spans="1:72" s="1" customFormat="1" hidden="1" x14ac:dyDescent="0.25">
      <c r="A526" s="1">
        <v>659</v>
      </c>
      <c r="B526" s="25">
        <v>3502.3680901303501</v>
      </c>
      <c r="C526" s="25">
        <v>402.79999999999899</v>
      </c>
      <c r="D526" s="8">
        <v>2000</v>
      </c>
      <c r="E526" s="8">
        <v>8000</v>
      </c>
      <c r="F526" s="8">
        <v>0</v>
      </c>
      <c r="G526" s="8">
        <v>0</v>
      </c>
      <c r="H526" s="9">
        <f>SUM(BG526:BI526)/(BK526*1000000)</f>
        <v>1</v>
      </c>
      <c r="I526" s="10">
        <v>78.310502283104995</v>
      </c>
      <c r="J526" s="19">
        <v>79.813750771314304</v>
      </c>
      <c r="K526" s="18">
        <f>(P526*BG526+U526*BH526+AP526*BI526+AN526*BJ526)/(BK526*(1000000))</f>
        <v>79.713564029336027</v>
      </c>
      <c r="L526" s="18">
        <f>(T526*BG526+Y526*BH526+AT526*BI526+AO526*BJ526)/(BK526*(1000000))</f>
        <v>99.000566367575686</v>
      </c>
      <c r="M526" s="18">
        <f>L526/K526</f>
        <v>1.2419538327397042</v>
      </c>
      <c r="N526" s="18">
        <f>J526*M526</f>
        <v>99.124993675765324</v>
      </c>
      <c r="O526" s="10">
        <v>86.924078640252404</v>
      </c>
      <c r="P526" s="19">
        <v>119.252071516266</v>
      </c>
      <c r="Q526" s="19">
        <f>P526-S526</f>
        <v>110.31994073859801</v>
      </c>
      <c r="R526" s="18">
        <f>Q526*solar_capex_adj</f>
        <v>147.09325431813068</v>
      </c>
      <c r="S526" s="19">
        <v>8.932130777667993</v>
      </c>
      <c r="T526" s="18">
        <f>R526+S526</f>
        <v>156.02538509579867</v>
      </c>
      <c r="U526" s="19">
        <v>28.0009339936841</v>
      </c>
      <c r="V526" s="19">
        <f>U526-X526</f>
        <v>23.204150516557</v>
      </c>
      <c r="W526" s="18">
        <f>V526*wind_capex_adj</f>
        <v>38.673584194261672</v>
      </c>
      <c r="X526" s="19">
        <v>4.7967834771271001</v>
      </c>
      <c r="Y526" s="18">
        <f>W526+X526</f>
        <v>43.470367671388772</v>
      </c>
      <c r="Z526" s="19">
        <v>0</v>
      </c>
      <c r="AA526" s="19">
        <f>Z526-AC526-AD526</f>
        <v>0</v>
      </c>
      <c r="AB526" s="18">
        <f>AA526*hdgt_capex_adj</f>
        <v>0</v>
      </c>
      <c r="AC526" s="19">
        <v>0</v>
      </c>
      <c r="AD526" s="19">
        <v>0</v>
      </c>
      <c r="AE526" s="18">
        <f>AD526*fuel_adj</f>
        <v>0</v>
      </c>
      <c r="AF526" s="18">
        <f>AB526+AC526+AE526</f>
        <v>0</v>
      </c>
      <c r="AG526" s="19">
        <v>0</v>
      </c>
      <c r="AH526" s="19">
        <f>AG526-AJ526-AK526</f>
        <v>0</v>
      </c>
      <c r="AI526" s="18">
        <f>AH526*aero_capex_adj</f>
        <v>0</v>
      </c>
      <c r="AJ526" s="19">
        <v>0</v>
      </c>
      <c r="AK526" s="19">
        <v>0</v>
      </c>
      <c r="AL526" s="18">
        <f>AK526*fuel_adj</f>
        <v>0</v>
      </c>
      <c r="AM526" s="18">
        <f>AI526+AJ526+AL526</f>
        <v>0</v>
      </c>
      <c r="AN526" s="18">
        <f>IF(F526=0, 0, IF(F526=3, Z526, (Z526*F526*384+AG526*G526*32)/(F526*384+G526*32)))</f>
        <v>0</v>
      </c>
      <c r="AO526" s="18">
        <f>IF(F526=0, 0, IF(F526=3, AF526, (AF526*F526*384+AM526*G526*32)/(F526*384+G526*32)))</f>
        <v>0</v>
      </c>
      <c r="AP526" s="19">
        <v>65.438758464076201</v>
      </c>
      <c r="AQ526" s="19">
        <f>AP526-AS526</f>
        <v>53.266989951939699</v>
      </c>
      <c r="AR526" s="18">
        <f>AQ526*bess_capex_adj</f>
        <v>53.266989951939699</v>
      </c>
      <c r="AS526" s="19">
        <v>12.171768512136502</v>
      </c>
      <c r="AT526" s="18">
        <f>AR526+AS526</f>
        <v>65.438758464076201</v>
      </c>
      <c r="AU526" s="19">
        <v>6590.9766660251998</v>
      </c>
      <c r="AV526" s="19"/>
      <c r="AW526" s="19">
        <v>4202.4027862508201</v>
      </c>
      <c r="AX526" s="18">
        <f>AW526*solar_capex_adj</f>
        <v>5603.2037150010929</v>
      </c>
      <c r="AY526" s="19">
        <v>483.30952051325602</v>
      </c>
      <c r="AZ526" s="18">
        <f>AY526*wind_capex_adj</f>
        <v>805.51586752209334</v>
      </c>
      <c r="BA526" s="19">
        <v>0</v>
      </c>
      <c r="BB526" s="18">
        <f>BA526*hdgt_capex_adj</f>
        <v>0</v>
      </c>
      <c r="BC526" s="19">
        <v>0</v>
      </c>
      <c r="BD526" s="18">
        <f>BC526*aero_capex_adj</f>
        <v>0</v>
      </c>
      <c r="BE526" s="19">
        <v>1905.26435926112</v>
      </c>
      <c r="BF526" s="18">
        <f>BE526*bess_capex_adj</f>
        <v>1905.26435926112</v>
      </c>
      <c r="BG526" s="8">
        <v>3249927411.0307798</v>
      </c>
      <c r="BH526" s="8">
        <v>1768082187.9247999</v>
      </c>
      <c r="BI526" s="8">
        <v>2596539689.9305201</v>
      </c>
      <c r="BJ526" s="8">
        <v>0</v>
      </c>
      <c r="BK526" s="8">
        <f>SUM(BG526:BJ526)/1000000</f>
        <v>7614.5492888860999</v>
      </c>
      <c r="BL526" s="8">
        <v>26.0195041063192</v>
      </c>
      <c r="BM526" s="10">
        <f>0.815*BJ526/(BK526*1000)</f>
        <v>0</v>
      </c>
      <c r="BN526" s="25">
        <v>4728.1969216759699</v>
      </c>
      <c r="BO526" s="8">
        <v>106</v>
      </c>
      <c r="BP526" s="8">
        <v>6080</v>
      </c>
      <c r="BQ526" s="25">
        <v>9223.8464000000004</v>
      </c>
      <c r="BR526" s="8">
        <v>1520</v>
      </c>
      <c r="BS526" s="8">
        <v>380</v>
      </c>
      <c r="BT526" s="8">
        <v>0.80126458005718504</v>
      </c>
    </row>
    <row r="527" spans="1:72" s="1" customFormat="1" x14ac:dyDescent="0.25">
      <c r="A527" s="1">
        <v>901</v>
      </c>
      <c r="B527" s="25">
        <v>1030.10826180304</v>
      </c>
      <c r="C527" s="25">
        <v>600.4</v>
      </c>
      <c r="D527" s="8">
        <v>2000</v>
      </c>
      <c r="E527" s="8">
        <v>8000</v>
      </c>
      <c r="F527" s="8">
        <v>2</v>
      </c>
      <c r="G527" s="8">
        <v>7</v>
      </c>
      <c r="H527" s="9">
        <f>SUM(BG527:BI527)/(BK527*1000000)</f>
        <v>0.5875345207545315</v>
      </c>
      <c r="I527" s="10">
        <v>100</v>
      </c>
      <c r="J527" s="19">
        <v>84.998699065405106</v>
      </c>
      <c r="K527" s="18">
        <f>(P527*BG527+U527*BH527+AP527*BI527+AN527*BJ527)/(BK527*(1000000))</f>
        <v>116.97188507001985</v>
      </c>
      <c r="L527" s="18">
        <f>(T527*BG527+Y527*BH527+AT527*BI527+AO527*BJ527)/(BK527*(1000000))</f>
        <v>136.422133216681</v>
      </c>
      <c r="M527" s="18">
        <f>L527/K527</f>
        <v>1.1662813943283734</v>
      </c>
      <c r="N527" s="18">
        <f>J527*M527</f>
        <v>99.132401262098483</v>
      </c>
      <c r="O527" s="10">
        <v>99.999999998159296</v>
      </c>
      <c r="P527" s="19">
        <v>86.381682347891498</v>
      </c>
      <c r="Q527" s="19">
        <f>P527-S527</f>
        <v>79.917089607626494</v>
      </c>
      <c r="R527" s="18">
        <f>Q527*solar_capex_adj</f>
        <v>106.55611947683532</v>
      </c>
      <c r="S527" s="19">
        <v>6.4645927402650045</v>
      </c>
      <c r="T527" s="18">
        <f>R527+S527</f>
        <v>113.02071221710032</v>
      </c>
      <c r="U527" s="19">
        <v>28.022291186951001</v>
      </c>
      <c r="V527" s="19">
        <f>U527-X527</f>
        <v>23.225507709823901</v>
      </c>
      <c r="W527" s="18">
        <f>V527*wind_capex_adj</f>
        <v>38.709179516373169</v>
      </c>
      <c r="X527" s="19">
        <v>4.7967834771271001</v>
      </c>
      <c r="Y527" s="18">
        <f>W527+X527</f>
        <v>43.505962993500269</v>
      </c>
      <c r="Z527" s="19">
        <v>91.1485453990895</v>
      </c>
      <c r="AA527" s="19">
        <f>Z527-AC527-AD527</f>
        <v>38.704670905836402</v>
      </c>
      <c r="AB527" s="18">
        <f>AA527*hdgt_capex_adj</f>
        <v>48.3808386322955</v>
      </c>
      <c r="AC527" s="19">
        <v>15.767208802615599</v>
      </c>
      <c r="AD527" s="19">
        <v>36.676665690637499</v>
      </c>
      <c r="AE527" s="18">
        <f>AD527*fuel_adj</f>
        <v>36.676665690637499</v>
      </c>
      <c r="AF527" s="18">
        <f>AB527+AC527+AE527</f>
        <v>100.82471312554858</v>
      </c>
      <c r="AG527" s="19">
        <v>492.98591149041999</v>
      </c>
      <c r="AH527" s="19">
        <f>AG527-AJ527-AK527</f>
        <v>406.12315103741105</v>
      </c>
      <c r="AI527" s="18">
        <f>AH527*aero_capex_adj</f>
        <v>487.34778124489321</v>
      </c>
      <c r="AJ527" s="19">
        <v>43.57190739428097</v>
      </c>
      <c r="AK527" s="19">
        <v>43.290853058727976</v>
      </c>
      <c r="AL527" s="18">
        <f>AK527*fuel_adj</f>
        <v>43.290853058727976</v>
      </c>
      <c r="AM527" s="18">
        <f>AI527+AJ527+AL527</f>
        <v>574.21054169790216</v>
      </c>
      <c r="AN527" s="18">
        <f>IF(F527=0, 0, IF(F527=3, Z527, (Z527*F527*384+AG527*G527*32)/(F527*384+G527*32)))</f>
        <v>181.886015161648</v>
      </c>
      <c r="AO527" s="18">
        <f>IF(F527=0, 0, IF(F527=3, AF527, (AF527*F527*384+AM527*G527*32)/(F527*384+G527*32)))</f>
        <v>207.71828731930586</v>
      </c>
      <c r="AP527" s="19">
        <v>153.02132330210401</v>
      </c>
      <c r="AQ527" s="19">
        <f>AP527-AS527</f>
        <v>125.48710547564301</v>
      </c>
      <c r="AR527" s="18">
        <f>AQ527*bess_capex_adj</f>
        <v>125.48710547564301</v>
      </c>
      <c r="AS527" s="19">
        <v>27.534217826461003</v>
      </c>
      <c r="AT527" s="18">
        <f>AR527+AS527</f>
        <v>153.02132330210401</v>
      </c>
      <c r="AU527" s="19">
        <v>5985.3519055038396</v>
      </c>
      <c r="AV527" s="19"/>
      <c r="AW527" s="19">
        <v>1237.1384396005601</v>
      </c>
      <c r="AX527" s="18">
        <f>AW527*solar_capex_adj</f>
        <v>1649.5179194674133</v>
      </c>
      <c r="AY527" s="19">
        <v>721.067820421188</v>
      </c>
      <c r="AZ527" s="18">
        <f>AY527*wind_capex_adj</f>
        <v>1201.7797007019801</v>
      </c>
      <c r="BA527" s="19">
        <v>1550.1712754059499</v>
      </c>
      <c r="BB527" s="18">
        <f>BA527*hdgt_capex_adj</f>
        <v>1937.7140942574374</v>
      </c>
      <c r="BC527" s="19">
        <v>569.95639785183005</v>
      </c>
      <c r="BD527" s="18">
        <f>BC527*aero_capex_adj</f>
        <v>683.94767742219608</v>
      </c>
      <c r="BE527" s="19">
        <v>1907.0179722242999</v>
      </c>
      <c r="BF527" s="18">
        <f>BE527*bess_capex_adj</f>
        <v>1907.0179722242999</v>
      </c>
      <c r="BG527" s="8">
        <v>1360437362.15236</v>
      </c>
      <c r="BH527" s="8">
        <v>2635443261.2463999</v>
      </c>
      <c r="BI527" s="8">
        <v>1150921778.31619</v>
      </c>
      <c r="BJ527" s="8">
        <v>3613197598.1237898</v>
      </c>
      <c r="BK527" s="8">
        <f>SUM(BG527:BJ527)/1000000</f>
        <v>8759.9999998387393</v>
      </c>
      <c r="BL527" s="8">
        <v>-1.94669242677583E-18</v>
      </c>
      <c r="BM527" s="10">
        <f>0.815*BJ527/(BK527*1000)</f>
        <v>336.15936558505683</v>
      </c>
      <c r="BN527" s="25">
        <v>1390.6461534341099</v>
      </c>
      <c r="BO527" s="8">
        <v>158</v>
      </c>
      <c r="BP527" s="8">
        <v>6080</v>
      </c>
      <c r="BQ527" s="25">
        <v>9223.8464000000004</v>
      </c>
      <c r="BR527" s="8">
        <v>1520</v>
      </c>
      <c r="BS527" s="8">
        <v>380</v>
      </c>
      <c r="BT527" s="8">
        <v>0.35563824043438202</v>
      </c>
    </row>
    <row r="528" spans="1:72" s="1" customFormat="1" x14ac:dyDescent="0.25">
      <c r="A528" s="1">
        <v>859</v>
      </c>
      <c r="B528" s="25">
        <v>412.043304721217</v>
      </c>
      <c r="C528" s="25">
        <v>1603.6</v>
      </c>
      <c r="D528" s="8">
        <v>2000</v>
      </c>
      <c r="E528" s="8">
        <v>8000</v>
      </c>
      <c r="F528" s="8">
        <v>2</v>
      </c>
      <c r="G528" s="8">
        <v>9</v>
      </c>
      <c r="H528" s="9">
        <f>SUM(BG528:BI528)/(BK528*1000000)</f>
        <v>0.85240464506151115</v>
      </c>
      <c r="I528" s="10">
        <v>100</v>
      </c>
      <c r="J528" s="19">
        <v>81.180796524284304</v>
      </c>
      <c r="K528" s="18">
        <f>(P528*BG528+U528*BH528+AP528*BI528+AN528*BJ528)/(BK528*(1000000))</f>
        <v>119.29005363565956</v>
      </c>
      <c r="L528" s="18">
        <f>(T528*BG528+Y528*BH528+AT528*BI528+AO528*BJ528)/(BK528*(1000000))</f>
        <v>145.67119873963549</v>
      </c>
      <c r="M528" s="18">
        <f>L528/K528</f>
        <v>1.2211512552802624</v>
      </c>
      <c r="N528" s="18">
        <f>J528*M528</f>
        <v>99.134031580281331</v>
      </c>
      <c r="O528" s="10">
        <v>100</v>
      </c>
      <c r="P528" s="19">
        <v>74.0690603765172</v>
      </c>
      <c r="Q528" s="19">
        <f>P528-S528</f>
        <v>68.521099307743995</v>
      </c>
      <c r="R528" s="18">
        <f>Q528*solar_capex_adj</f>
        <v>91.361465743658655</v>
      </c>
      <c r="S528" s="19">
        <v>5.5479610687732048</v>
      </c>
      <c r="T528" s="18">
        <f>R528+S528</f>
        <v>96.90942681243186</v>
      </c>
      <c r="U528" s="19">
        <v>33.855730055664999</v>
      </c>
      <c r="V528" s="19">
        <f>U528-X528</f>
        <v>28.055884420200002</v>
      </c>
      <c r="W528" s="18">
        <f>V528*wind_capex_adj</f>
        <v>46.759807367000008</v>
      </c>
      <c r="X528" s="19">
        <v>5.7998456354649974</v>
      </c>
      <c r="Y528" s="18">
        <f>W528+X528</f>
        <v>52.559653002465005</v>
      </c>
      <c r="Z528" s="19">
        <v>183.545198257962</v>
      </c>
      <c r="AA528" s="19">
        <f>Z528-AC528-AD528</f>
        <v>110.61511365656801</v>
      </c>
      <c r="AB528" s="18">
        <f>AA528*hdgt_capex_adj</f>
        <v>138.26889207071002</v>
      </c>
      <c r="AC528" s="19">
        <v>25.835185540775996</v>
      </c>
      <c r="AD528" s="19">
        <v>47.09489906061799</v>
      </c>
      <c r="AE528" s="18">
        <f>AD528*fuel_adj</f>
        <v>47.09489906061799</v>
      </c>
      <c r="AF528" s="18">
        <f>AB528+AC528+AE528</f>
        <v>211.19897667210401</v>
      </c>
      <c r="AG528" s="19">
        <v>1318.5974801074999</v>
      </c>
      <c r="AH528" s="19">
        <f>AG528-AJ528-AK528</f>
        <v>1158.61509300231</v>
      </c>
      <c r="AI528" s="18">
        <f>AH528*aero_capex_adj</f>
        <v>1390.338111602772</v>
      </c>
      <c r="AJ528" s="19">
        <v>105.27354123114992</v>
      </c>
      <c r="AK528" s="19">
        <v>54.70884587403998</v>
      </c>
      <c r="AL528" s="18">
        <f>AK528*fuel_adj</f>
        <v>54.70884587403998</v>
      </c>
      <c r="AM528" s="18">
        <f>AI528+AJ528+AL528</f>
        <v>1550.3204987079619</v>
      </c>
      <c r="AN528" s="18">
        <f>IF(F528=0, 0, IF(F528=3, Z528, (Z528*F528*384+AG528*G528*32)/(F528*384+G528*32)))</f>
        <v>493.10491148965411</v>
      </c>
      <c r="AO528" s="18">
        <f>IF(F528=0, 0, IF(F528=3, AF528, (AF528*F528*384+AM528*G528*32)/(F528*384+G528*32)))</f>
        <v>576.41393722733801</v>
      </c>
      <c r="AP528" s="19">
        <v>161.59052383726501</v>
      </c>
      <c r="AQ528" s="19">
        <f>AP528-AS528</f>
        <v>131.70881645009499</v>
      </c>
      <c r="AR528" s="18">
        <f>AQ528*bess_capex_adj</f>
        <v>131.70881645009499</v>
      </c>
      <c r="AS528" s="19">
        <v>29.881707387170025</v>
      </c>
      <c r="AT528" s="18">
        <f>AR528+AS528</f>
        <v>161.59052383726501</v>
      </c>
      <c r="AU528" s="19">
        <v>6604.5346409104504</v>
      </c>
      <c r="AV528" s="19"/>
      <c r="AW528" s="19">
        <v>494.39118676622002</v>
      </c>
      <c r="AX528" s="18">
        <f>AW528*solar_capex_adj</f>
        <v>659.18824902162669</v>
      </c>
      <c r="AY528" s="19">
        <v>1924.0834592245301</v>
      </c>
      <c r="AZ528" s="18">
        <f>AY528*wind_capex_adj</f>
        <v>3206.8057653742171</v>
      </c>
      <c r="BA528" s="19">
        <v>1548.7171686022</v>
      </c>
      <c r="BB528" s="18">
        <f>BA528*hdgt_capex_adj</f>
        <v>1935.89646075275</v>
      </c>
      <c r="BC528" s="19">
        <v>732.113693721613</v>
      </c>
      <c r="BD528" s="18">
        <f>BC528*aero_capex_adj</f>
        <v>878.5364324659356</v>
      </c>
      <c r="BE528" s="19">
        <v>1905.2291325958799</v>
      </c>
      <c r="BF528" s="18">
        <f>BE528*bess_capex_adj</f>
        <v>1905.2291325958799</v>
      </c>
      <c r="BG528" s="8">
        <v>634793391.97608495</v>
      </c>
      <c r="BH528" s="8">
        <v>5821598858.1811705</v>
      </c>
      <c r="BI528" s="8">
        <v>1010672440.58157</v>
      </c>
      <c r="BJ528" s="8">
        <v>1292935309.2611599</v>
      </c>
      <c r="BK528" s="8">
        <f>SUM(BG528:BJ528)/1000000</f>
        <v>8759.9999999999854</v>
      </c>
      <c r="BL528" s="8">
        <v>8.5249990697523508</v>
      </c>
      <c r="BM528" s="10">
        <f>0.815*BJ528/(BK528*1000)</f>
        <v>120.29021427486839</v>
      </c>
      <c r="BN528" s="25">
        <v>556.25846137364397</v>
      </c>
      <c r="BO528" s="8">
        <v>422</v>
      </c>
      <c r="BP528" s="8">
        <v>6080</v>
      </c>
      <c r="BQ528" s="25">
        <v>9223.8464000000004</v>
      </c>
      <c r="BR528" s="8">
        <v>1520</v>
      </c>
      <c r="BS528" s="8">
        <v>380</v>
      </c>
      <c r="BT528" s="8">
        <v>0.31403467087869102</v>
      </c>
    </row>
    <row r="529" spans="1:72" s="1" customFormat="1" x14ac:dyDescent="0.25">
      <c r="A529" s="1">
        <v>711</v>
      </c>
      <c r="B529" s="25">
        <v>412.043304721217</v>
      </c>
      <c r="C529" s="25">
        <v>1402.2</v>
      </c>
      <c r="D529" s="8">
        <v>2000</v>
      </c>
      <c r="E529" s="8">
        <v>8000</v>
      </c>
      <c r="F529" s="8">
        <v>1</v>
      </c>
      <c r="G529" s="8">
        <v>20</v>
      </c>
      <c r="H529" s="9">
        <f>SUM(BG529:BI529)/(BK529*1000000)</f>
        <v>0.81518954854667647</v>
      </c>
      <c r="I529" s="10">
        <v>100</v>
      </c>
      <c r="J529" s="19">
        <v>82.089416243444603</v>
      </c>
      <c r="K529" s="18">
        <f>(P529*BG529+U529*BH529+AP529*BI529+AN529*BJ529)/(BK529*(1000000))</f>
        <v>105.30970624800442</v>
      </c>
      <c r="L529" s="18">
        <f>(T529*BG529+Y529*BH529+AT529*BI529+AO529*BJ529)/(BK529*(1000000))</f>
        <v>127.18082868569996</v>
      </c>
      <c r="M529" s="18">
        <f>L529/K529</f>
        <v>1.2076838234282892</v>
      </c>
      <c r="N529" s="18">
        <f>J529*M529</f>
        <v>99.13806007187948</v>
      </c>
      <c r="O529" s="10">
        <v>100</v>
      </c>
      <c r="P529" s="19">
        <v>71.473585793243103</v>
      </c>
      <c r="Q529" s="19">
        <f>P529-S529</f>
        <v>66.120858175085502</v>
      </c>
      <c r="R529" s="18">
        <f>Q529*solar_capex_adj</f>
        <v>88.161144233447331</v>
      </c>
      <c r="S529" s="19">
        <v>5.3527276181576013</v>
      </c>
      <c r="T529" s="18">
        <f>R529+S529</f>
        <v>93.513871851604932</v>
      </c>
      <c r="U529" s="19">
        <v>31.082918049277001</v>
      </c>
      <c r="V529" s="19">
        <f>U529-X529</f>
        <v>25.758820303526701</v>
      </c>
      <c r="W529" s="18">
        <f>V529*wind_capex_adj</f>
        <v>42.931367172544505</v>
      </c>
      <c r="X529" s="19">
        <v>5.3240977457503007</v>
      </c>
      <c r="Y529" s="18">
        <f>W529+X529</f>
        <v>48.255464918294805</v>
      </c>
      <c r="Z529" s="19">
        <v>122.676815202706</v>
      </c>
      <c r="AA529" s="19">
        <f>Z529-AC529-AD529</f>
        <v>56.056509058716102</v>
      </c>
      <c r="AB529" s="18">
        <f>AA529*hdgt_capex_adj</f>
        <v>70.070636323395121</v>
      </c>
      <c r="AC529" s="19">
        <v>20.585694354125991</v>
      </c>
      <c r="AD529" s="19">
        <v>46.034611789863902</v>
      </c>
      <c r="AE529" s="18">
        <f>AD529*fuel_adj</f>
        <v>46.034611789863902</v>
      </c>
      <c r="AF529" s="18">
        <f>AB529+AC529+AE529</f>
        <v>136.69094246738501</v>
      </c>
      <c r="AG529" s="19">
        <v>458.22162442553702</v>
      </c>
      <c r="AH529" s="19">
        <f>AG529-AJ529-AK529</f>
        <v>362.50723966575396</v>
      </c>
      <c r="AI529" s="18">
        <f>AH529*aero_capex_adj</f>
        <v>435.00868759890471</v>
      </c>
      <c r="AJ529" s="19">
        <v>43.37304856220004</v>
      </c>
      <c r="AK529" s="19">
        <v>52.341336197583018</v>
      </c>
      <c r="AL529" s="18">
        <f>AK529*fuel_adj</f>
        <v>52.341336197583018</v>
      </c>
      <c r="AM529" s="18">
        <f>AI529+AJ529+AL529</f>
        <v>530.72307235868777</v>
      </c>
      <c r="AN529" s="18">
        <f>IF(F529=0, 0, IF(F529=3, Z529, (Z529*F529*384+AG529*G529*32)/(F529*384+G529*32)))</f>
        <v>332.39232096697538</v>
      </c>
      <c r="AO529" s="18">
        <f>IF(F529=0, 0, IF(F529=3, AF529, (AF529*F529*384+AM529*G529*32)/(F529*384+G529*32)))</f>
        <v>382.9610236494492</v>
      </c>
      <c r="AP529" s="19">
        <v>175.91786670313499</v>
      </c>
      <c r="AQ529" s="19">
        <f>AP529-AS529</f>
        <v>143.68191876072399</v>
      </c>
      <c r="AR529" s="18">
        <f>AQ529*bess_capex_adj</f>
        <v>143.68191876072399</v>
      </c>
      <c r="AS529" s="19">
        <v>32.235947942411002</v>
      </c>
      <c r="AT529" s="18">
        <f>AR529+AS529</f>
        <v>175.91786670313499</v>
      </c>
      <c r="AU529" s="19">
        <v>6484.4126022333203</v>
      </c>
      <c r="AV529" s="19"/>
      <c r="AW529" s="19">
        <v>494.47363539773198</v>
      </c>
      <c r="AX529" s="18">
        <f>AW529*solar_capex_adj</f>
        <v>659.29818053030931</v>
      </c>
      <c r="AY529" s="19">
        <v>1682.7137429737099</v>
      </c>
      <c r="AZ529" s="18">
        <f>AY529*wind_capex_adj</f>
        <v>2804.5229049561835</v>
      </c>
      <c r="BA529" s="19">
        <v>774.48772253674304</v>
      </c>
      <c r="BB529" s="18">
        <f>BA529*hdgt_capex_adj</f>
        <v>968.10965317092882</v>
      </c>
      <c r="BC529" s="19">
        <v>1627.1906374692501</v>
      </c>
      <c r="BD529" s="18">
        <f>BC529*aero_capex_adj</f>
        <v>1952.6287649630999</v>
      </c>
      <c r="BE529" s="19">
        <v>1905.54686385587</v>
      </c>
      <c r="BF529" s="18">
        <f>BE529*bess_capex_adj</f>
        <v>1905.54686385587</v>
      </c>
      <c r="BG529" s="8">
        <v>657707656.26629698</v>
      </c>
      <c r="BH529" s="8">
        <v>5545321575.7437296</v>
      </c>
      <c r="BI529" s="8">
        <v>938031213.25884497</v>
      </c>
      <c r="BJ529" s="8">
        <v>1618939554.7311101</v>
      </c>
      <c r="BK529" s="8">
        <f>SUM(BG529:BJ529)/1000000</f>
        <v>8759.9999999999836</v>
      </c>
      <c r="BL529" s="8">
        <v>4.0616839652416203</v>
      </c>
      <c r="BM529" s="10">
        <f>0.815*BJ529/(BK529*1000)</f>
        <v>150.6205179344586</v>
      </c>
      <c r="BN529" s="25">
        <v>556.25846137364397</v>
      </c>
      <c r="BO529" s="8">
        <v>369</v>
      </c>
      <c r="BP529" s="8">
        <v>6080</v>
      </c>
      <c r="BQ529" s="25">
        <v>9223.8464000000004</v>
      </c>
      <c r="BR529" s="8">
        <v>1520</v>
      </c>
      <c r="BS529" s="8">
        <v>380</v>
      </c>
      <c r="BT529" s="8">
        <v>0.29164889723412002</v>
      </c>
    </row>
    <row r="530" spans="1:72" s="1" customFormat="1" x14ac:dyDescent="0.25">
      <c r="A530" s="1">
        <v>453</v>
      </c>
      <c r="B530" s="24">
        <v>618.06495708182604</v>
      </c>
      <c r="C530" s="24">
        <v>1603.6</v>
      </c>
      <c r="D530" s="1">
        <v>1000</v>
      </c>
      <c r="E530" s="1">
        <v>4000</v>
      </c>
      <c r="F530" s="1">
        <v>3</v>
      </c>
      <c r="G530" s="1">
        <v>4</v>
      </c>
      <c r="H530" s="2">
        <f>SUM(BG530:BI530)/(BK530*1000000)</f>
        <v>0.8631360762066278</v>
      </c>
      <c r="I530" s="3">
        <v>100</v>
      </c>
      <c r="J530" s="18">
        <v>77.479088979346002</v>
      </c>
      <c r="K530" s="18">
        <f>(P530*BG530+U530*BH530+AP530*BI530+AN530*BJ530)/(BK530*(1000000))</f>
        <v>74.598383098304993</v>
      </c>
      <c r="L530" s="18">
        <f>(T530*BG530+Y530*BH530+AT530*BI530+AO530*BJ530)/(BK530*(1000000))</f>
        <v>95.585413807349283</v>
      </c>
      <c r="M530" s="18">
        <f>L530/K530</f>
        <v>1.2813335871018516</v>
      </c>
      <c r="N530" s="18">
        <f>J530*M530</f>
        <v>99.276559007288952</v>
      </c>
      <c r="O530" s="3">
        <v>100</v>
      </c>
      <c r="P530" s="18">
        <v>77.854070858908798</v>
      </c>
      <c r="Q530" s="18">
        <f>P530-S530</f>
        <v>72.023193015184503</v>
      </c>
      <c r="R530" s="18">
        <f>Q530*solar_capex_adj</f>
        <v>96.030924020246005</v>
      </c>
      <c r="S530" s="18">
        <v>5.830877843724295</v>
      </c>
      <c r="T530" s="18">
        <f>R530+S530</f>
        <v>101.8618018639703</v>
      </c>
      <c r="U530" s="18">
        <v>33.858880133997701</v>
      </c>
      <c r="V530" s="18">
        <f>U530-X530</f>
        <v>28.059020683698598</v>
      </c>
      <c r="W530" s="18">
        <f>V530*wind_capex_adj</f>
        <v>46.765034472830997</v>
      </c>
      <c r="X530" s="18">
        <v>5.7998594502991025</v>
      </c>
      <c r="Y530" s="18">
        <f>W530+X530</f>
        <v>52.5648939231301</v>
      </c>
      <c r="Z530" s="18">
        <v>253.68783456972099</v>
      </c>
      <c r="AA530" s="18">
        <f>Z530-AC530-AD530</f>
        <v>177.69514644170701</v>
      </c>
      <c r="AB530" s="18">
        <f>AA530*hdgt_capex_adj</f>
        <v>222.11893305213377</v>
      </c>
      <c r="AC530" s="18">
        <v>31.523305197277978</v>
      </c>
      <c r="AD530" s="18">
        <v>44.469382930736003</v>
      </c>
      <c r="AE530" s="18">
        <f>AD530*fuel_adj</f>
        <v>44.469382930736003</v>
      </c>
      <c r="AF530" s="18">
        <f>AB530+AC530+AE530</f>
        <v>298.11162118014772</v>
      </c>
      <c r="AG530" s="18">
        <v>570.61207488353205</v>
      </c>
      <c r="AH530" s="18">
        <f>AG530-AJ530-AK530</f>
        <v>468.76960242784799</v>
      </c>
      <c r="AI530" s="18">
        <f>AH530*aero_capex_adj</f>
        <v>562.52352291341754</v>
      </c>
      <c r="AJ530" s="18">
        <v>50.682666271242056</v>
      </c>
      <c r="AK530" s="18">
        <v>51.159806184442004</v>
      </c>
      <c r="AL530" s="18">
        <f>AK530*fuel_adj</f>
        <v>51.159806184442004</v>
      </c>
      <c r="AM530" s="18">
        <f>AI530+AJ530+AL530</f>
        <v>664.3659953691016</v>
      </c>
      <c r="AN530" s="18">
        <f>IF(F530=0, 0, IF(F530=3, Z530, (Z530*F530*384+AG530*G530*32)/(F530*384+G530*32)))</f>
        <v>253.68783456972099</v>
      </c>
      <c r="AO530" s="18">
        <f>IF(F530=0, 0, IF(F530=3, AF530, (AF530*F530*384+AM530*G530*32)/(F530*384+G530*32)))</f>
        <v>298.11162118014772</v>
      </c>
      <c r="AP530" s="18">
        <v>97.934746240855304</v>
      </c>
      <c r="AQ530" s="18">
        <f>AP530-AS530</f>
        <v>79.687487166598501</v>
      </c>
      <c r="AR530" s="18">
        <f>AQ530*bess_capex_adj</f>
        <v>79.687487166598501</v>
      </c>
      <c r="AS530" s="18">
        <v>18.247259074256803</v>
      </c>
      <c r="AT530" s="18">
        <f>AR530+AS530</f>
        <v>97.934746240855304</v>
      </c>
      <c r="AU530" s="18">
        <v>6266.7347780404598</v>
      </c>
      <c r="AV530" s="18"/>
      <c r="AW530" s="18">
        <v>741.66791278919595</v>
      </c>
      <c r="AX530" s="18">
        <f>AW530*solar_capex_adj</f>
        <v>988.89055038559457</v>
      </c>
      <c r="AY530" s="18">
        <v>1924.29396185827</v>
      </c>
      <c r="AZ530" s="18">
        <f>AY530*wind_capex_adj</f>
        <v>3207.1566030971167</v>
      </c>
      <c r="BA530" s="18">
        <v>2323.32990693286</v>
      </c>
      <c r="BB530" s="18">
        <f>BA530*hdgt_capex_adj</f>
        <v>2904.1623836660751</v>
      </c>
      <c r="BC530" s="18">
        <v>325.41946220751601</v>
      </c>
      <c r="BD530" s="18">
        <f>BC530*aero_capex_adj</f>
        <v>390.50335464901917</v>
      </c>
      <c r="BE530" s="18">
        <v>952.02353425260799</v>
      </c>
      <c r="BF530" s="18">
        <f>BE530*bess_capex_adj</f>
        <v>952.02353425260799</v>
      </c>
      <c r="BG530" s="1">
        <v>903314122.09128296</v>
      </c>
      <c r="BH530" s="1">
        <v>5821600869.8632898</v>
      </c>
      <c r="BI530" s="1">
        <v>836157035.61548197</v>
      </c>
      <c r="BJ530" s="1">
        <v>1198927972.42994</v>
      </c>
      <c r="BK530" s="1">
        <f>SUM(BG530:BJ530)/1000000</f>
        <v>8759.9999999999945</v>
      </c>
      <c r="BL530" s="1">
        <v>11.7468729290252</v>
      </c>
      <c r="BM530" s="3">
        <f>0.815*BJ530/(BK530*1000)</f>
        <v>111.54409789159835</v>
      </c>
      <c r="BN530" s="24">
        <v>834.38769206046595</v>
      </c>
      <c r="BO530" s="1">
        <v>422</v>
      </c>
      <c r="BP530" s="1">
        <v>3040</v>
      </c>
      <c r="BQ530" s="24">
        <v>4611.9232000000002</v>
      </c>
      <c r="BR530" s="1">
        <v>760</v>
      </c>
      <c r="BS530" s="1">
        <v>190</v>
      </c>
      <c r="BT530" s="1">
        <v>0.517902698907583</v>
      </c>
    </row>
    <row r="531" spans="1:72" s="1" customFormat="1" x14ac:dyDescent="0.25">
      <c r="A531" s="1">
        <v>712</v>
      </c>
      <c r="B531" s="25">
        <v>618.06495708182604</v>
      </c>
      <c r="C531" s="25">
        <v>1402.2</v>
      </c>
      <c r="D531" s="8">
        <v>2000</v>
      </c>
      <c r="E531" s="8">
        <v>8000</v>
      </c>
      <c r="F531" s="8">
        <v>1</v>
      </c>
      <c r="G531" s="8">
        <v>19</v>
      </c>
      <c r="H531" s="9">
        <f>SUM(BG531:BI531)/(BK531*1000000)</f>
        <v>0.84241673347455248</v>
      </c>
      <c r="I531" s="10">
        <v>100</v>
      </c>
      <c r="J531" s="19">
        <v>81.820196507148594</v>
      </c>
      <c r="K531" s="18">
        <f>(P531*BG531+U531*BH531+AP531*BI531+AN531*BJ531)/(BK531*(1000000))</f>
        <v>108.22194907345312</v>
      </c>
      <c r="L531" s="18">
        <f>(T531*BG531+Y531*BH531+AT531*BI531+AO531*BJ531)/(BK531*(1000000))</f>
        <v>131.3314990887942</v>
      </c>
      <c r="M531" s="18">
        <f>L531/K531</f>
        <v>1.2135384754497076</v>
      </c>
      <c r="N531" s="18">
        <f>J531*M531</f>
        <v>99.291956530280601</v>
      </c>
      <c r="O531" s="10">
        <v>99.999999996818403</v>
      </c>
      <c r="P531" s="19">
        <v>75.233622063246401</v>
      </c>
      <c r="Q531" s="19">
        <f>P531-S531</f>
        <v>69.598120759307093</v>
      </c>
      <c r="R531" s="18">
        <f>Q531*solar_capex_adj</f>
        <v>92.797494345742791</v>
      </c>
      <c r="S531" s="19">
        <v>5.6355013039393071</v>
      </c>
      <c r="T531" s="18">
        <f>R531+S531</f>
        <v>98.432995649682098</v>
      </c>
      <c r="U531" s="19">
        <v>31.077205185447301</v>
      </c>
      <c r="V531" s="19">
        <f>U531-X531</f>
        <v>25.753086623770201</v>
      </c>
      <c r="W531" s="18">
        <f>V531*wind_capex_adj</f>
        <v>42.921811039617005</v>
      </c>
      <c r="X531" s="19">
        <v>5.3241185616770998</v>
      </c>
      <c r="Y531" s="18">
        <f>W531+X531</f>
        <v>48.245929601294108</v>
      </c>
      <c r="Z531" s="19">
        <v>128.76629574662499</v>
      </c>
      <c r="AA531" s="19">
        <f>Z531-AC531-AD531</f>
        <v>62.695876860539713</v>
      </c>
      <c r="AB531" s="18">
        <f>AA531*hdgt_capex_adj</f>
        <v>78.369846075674644</v>
      </c>
      <c r="AC531" s="19">
        <v>20.835581596344994</v>
      </c>
      <c r="AD531" s="19">
        <v>45.234837289740284</v>
      </c>
      <c r="AE531" s="18">
        <f>AD531*fuel_adj</f>
        <v>45.234837289740284</v>
      </c>
      <c r="AF531" s="18">
        <f>AB531+AC531+AE531</f>
        <v>144.44026496175991</v>
      </c>
      <c r="AG531" s="19">
        <v>557.73944497308196</v>
      </c>
      <c r="AH531" s="19">
        <f>AG531-AJ531-AK531</f>
        <v>456.17846472614502</v>
      </c>
      <c r="AI531" s="18">
        <f>AH531*aero_capex_adj</f>
        <v>547.41415767137403</v>
      </c>
      <c r="AJ531" s="19">
        <v>50.285091561801949</v>
      </c>
      <c r="AK531" s="19">
        <v>51.275888685134987</v>
      </c>
      <c r="AL531" s="18">
        <f>AK531*fuel_adj</f>
        <v>51.275888685134987</v>
      </c>
      <c r="AM531" s="18">
        <f>AI531+AJ531+AL531</f>
        <v>648.97513791831102</v>
      </c>
      <c r="AN531" s="18">
        <f>IF(F531=0, 0, IF(F531=3, Z531, (Z531*F531*384+AG531*G531*32)/(F531*384+G531*32)))</f>
        <v>391.68532269187278</v>
      </c>
      <c r="AO531" s="18">
        <f>IF(F531=0, 0, IF(F531=3, AF531, (AF531*F531*384+AM531*G531*32)/(F531*384+G531*32)))</f>
        <v>453.67131612867831</v>
      </c>
      <c r="AP531" s="19">
        <v>182.97100768708799</v>
      </c>
      <c r="AQ531" s="19">
        <f>AP531-AS531</f>
        <v>149.302294535165</v>
      </c>
      <c r="AR531" s="18">
        <f>AQ531*bess_capex_adj</f>
        <v>149.302294535165</v>
      </c>
      <c r="AS531" s="19">
        <v>33.668713151922987</v>
      </c>
      <c r="AT531" s="18">
        <f>AR531+AS531</f>
        <v>182.97100768708799</v>
      </c>
      <c r="AU531" s="19">
        <v>6648.7835987243898</v>
      </c>
      <c r="AV531" s="19"/>
      <c r="AW531" s="19">
        <v>741.54245582678504</v>
      </c>
      <c r="AX531" s="18">
        <f>AW531*solar_capex_adj</f>
        <v>988.72327443571339</v>
      </c>
      <c r="AY531" s="19">
        <v>1682.33260864627</v>
      </c>
      <c r="AZ531" s="18">
        <f>AY531*wind_capex_adj</f>
        <v>2803.8876810771167</v>
      </c>
      <c r="BA531" s="19">
        <v>774.31230122193301</v>
      </c>
      <c r="BB531" s="18">
        <f>BA531*hdgt_capex_adj</f>
        <v>967.89037652741627</v>
      </c>
      <c r="BC531" s="19">
        <v>1545.4809751584301</v>
      </c>
      <c r="BD531" s="18">
        <f>BC531*aero_capex_adj</f>
        <v>1854.577170190116</v>
      </c>
      <c r="BE531" s="19">
        <v>1905.11525787095</v>
      </c>
      <c r="BF531" s="18">
        <f>BE531*bess_capex_adj</f>
        <v>1905.11525787095</v>
      </c>
      <c r="BG531" s="8">
        <v>933921772.39139903</v>
      </c>
      <c r="BH531" s="8">
        <v>5545314088.7457104</v>
      </c>
      <c r="BI531" s="8">
        <v>900334723.86518204</v>
      </c>
      <c r="BJ531" s="8">
        <v>1380429414.7190001</v>
      </c>
      <c r="BK531" s="8">
        <f>SUM(BG531:BJ531)/1000000</f>
        <v>8759.9999997212926</v>
      </c>
      <c r="BL531" s="8">
        <v>5.8201045470852204</v>
      </c>
      <c r="BM531" s="10">
        <f>0.815*BJ531/(BK531*1000)</f>
        <v>128.43036221823968</v>
      </c>
      <c r="BN531" s="25">
        <v>834.38769206046595</v>
      </c>
      <c r="BO531" s="8">
        <v>369</v>
      </c>
      <c r="BP531" s="8">
        <v>6080</v>
      </c>
      <c r="BQ531" s="25">
        <v>9223.8464000000004</v>
      </c>
      <c r="BR531" s="8">
        <v>1520</v>
      </c>
      <c r="BS531" s="8">
        <v>380</v>
      </c>
      <c r="BT531" s="8">
        <v>0.28003394893105399</v>
      </c>
    </row>
    <row r="532" spans="1:72" s="1" customFormat="1" x14ac:dyDescent="0.25">
      <c r="A532" s="1">
        <v>886</v>
      </c>
      <c r="B532" s="25">
        <v>1236.12991416365</v>
      </c>
      <c r="C532" s="25">
        <v>801.8</v>
      </c>
      <c r="D532" s="8">
        <v>2000</v>
      </c>
      <c r="E532" s="8">
        <v>8000</v>
      </c>
      <c r="F532" s="8">
        <v>2</v>
      </c>
      <c r="G532" s="8">
        <v>7</v>
      </c>
      <c r="H532" s="9">
        <f>SUM(BG532:BI532)/(BK532*1000000)</f>
        <v>0.74030563623706014</v>
      </c>
      <c r="I532" s="10">
        <v>100</v>
      </c>
      <c r="J532" s="19">
        <v>83.456726254452505</v>
      </c>
      <c r="K532" s="18">
        <f>(P532*BG532+U532*BH532+AP532*BI532+AN532*BJ532)/(BK532*(1000000))</f>
        <v>104.58734750173144</v>
      </c>
      <c r="L532" s="18">
        <f>(T532*BG532+Y532*BH532+AT532*BI532+AO532*BJ532)/(BK532*(1000000))</f>
        <v>124.45204850943416</v>
      </c>
      <c r="M532" s="18">
        <f>L532/K532</f>
        <v>1.1899340740750104</v>
      </c>
      <c r="N532" s="18">
        <f>J532*M532</f>
        <v>99.308002280923546</v>
      </c>
      <c r="O532" s="10">
        <v>100</v>
      </c>
      <c r="P532" s="19">
        <v>85.941340533356495</v>
      </c>
      <c r="Q532" s="19">
        <f>P532-S532</f>
        <v>79.505231997172103</v>
      </c>
      <c r="R532" s="18">
        <f>Q532*solar_capex_adj</f>
        <v>106.00697599622947</v>
      </c>
      <c r="S532" s="19">
        <v>6.4361085361843919</v>
      </c>
      <c r="T532" s="18">
        <f>R532+S532</f>
        <v>112.44308453241386</v>
      </c>
      <c r="U532" s="19">
        <v>28.004856219011799</v>
      </c>
      <c r="V532" s="19">
        <f>U532-X532</f>
        <v>23.208072741884699</v>
      </c>
      <c r="W532" s="18">
        <f>V532*wind_capex_adj</f>
        <v>38.680121236474498</v>
      </c>
      <c r="X532" s="19">
        <v>4.7967834771271001</v>
      </c>
      <c r="Y532" s="18">
        <f>W532+X532</f>
        <v>43.476904713601598</v>
      </c>
      <c r="Z532" s="19">
        <v>117.864384129659</v>
      </c>
      <c r="AA532" s="19">
        <f>Z532-AC532-AD532</f>
        <v>61.231925177687899</v>
      </c>
      <c r="AB532" s="18">
        <f>AA532*hdgt_capex_adj</f>
        <v>76.539906472109877</v>
      </c>
      <c r="AC532" s="19">
        <v>18.232131440521499</v>
      </c>
      <c r="AD532" s="19">
        <v>38.400327511449603</v>
      </c>
      <c r="AE532" s="18">
        <f>AD532*fuel_adj</f>
        <v>38.400327511449603</v>
      </c>
      <c r="AF532" s="18">
        <f>AB532+AC532+AE532</f>
        <v>133.17236542408097</v>
      </c>
      <c r="AG532" s="19">
        <v>574.23058352372004</v>
      </c>
      <c r="AH532" s="19">
        <f>AG532-AJ532-AK532</f>
        <v>480.31939862489696</v>
      </c>
      <c r="AI532" s="18">
        <f>AH532*aero_capex_adj</f>
        <v>576.38327834987638</v>
      </c>
      <c r="AJ532" s="19">
        <v>49.648711031303037</v>
      </c>
      <c r="AK532" s="19">
        <v>44.262473867520043</v>
      </c>
      <c r="AL532" s="18">
        <f>AK532*fuel_adj</f>
        <v>44.262473867520043</v>
      </c>
      <c r="AM532" s="18">
        <f>AI532+AJ532+AL532</f>
        <v>670.29446324869946</v>
      </c>
      <c r="AN532" s="18">
        <f>IF(F532=0, 0, IF(F532=3, Z532, (Z532*F532*384+AG532*G532*32)/(F532*384+G532*32)))</f>
        <v>220.91481625089855</v>
      </c>
      <c r="AO532" s="18">
        <f>IF(F532=0, 0, IF(F532=3, AF532, (AF532*F532*384+AM532*G532*32)/(F532*384+G532*32)))</f>
        <v>254.45800041673675</v>
      </c>
      <c r="AP532" s="19">
        <v>131.078818061986</v>
      </c>
      <c r="AQ532" s="19">
        <f>AP532-AS532</f>
        <v>107.486834145896</v>
      </c>
      <c r="AR532" s="18">
        <f>AQ532*bess_capex_adj</f>
        <v>107.486834145896</v>
      </c>
      <c r="AS532" s="19">
        <v>23.591983916090001</v>
      </c>
      <c r="AT532" s="18">
        <f>AR532+AS532</f>
        <v>131.078818061986</v>
      </c>
      <c r="AU532" s="19">
        <v>6469.7963661314097</v>
      </c>
      <c r="AV532" s="19"/>
      <c r="AW532" s="19">
        <v>1483.45169061964</v>
      </c>
      <c r="AX532" s="18">
        <f>AW532*solar_capex_adj</f>
        <v>1977.9355874928533</v>
      </c>
      <c r="AY532" s="19">
        <v>962.22213531947602</v>
      </c>
      <c r="AZ532" s="18">
        <f>AY532*wind_capex_adj</f>
        <v>1603.7035588657934</v>
      </c>
      <c r="BA532" s="19">
        <v>1549.0075899087501</v>
      </c>
      <c r="BB532" s="18">
        <f>BA532*hdgt_capex_adj</f>
        <v>1936.2594873859375</v>
      </c>
      <c r="BC532" s="19">
        <v>569.52854190794699</v>
      </c>
      <c r="BD532" s="18">
        <f>BC532*aero_capex_adj</f>
        <v>683.43425028953641</v>
      </c>
      <c r="BE532" s="19">
        <v>1905.5864083755901</v>
      </c>
      <c r="BF532" s="18">
        <f>BE532*bess_capex_adj</f>
        <v>1905.5864083755901</v>
      </c>
      <c r="BG532" s="8">
        <v>1632081254.1026199</v>
      </c>
      <c r="BH532" s="8">
        <v>3519484355.2087998</v>
      </c>
      <c r="BI532" s="8">
        <v>1333511764.1252201</v>
      </c>
      <c r="BJ532" s="8">
        <v>2274922626.5633502</v>
      </c>
      <c r="BK532" s="8">
        <f>SUM(BG532:BJ532)/1000000</f>
        <v>8759.9999999999909</v>
      </c>
      <c r="BL532" s="8">
        <v>0.82653777854141797</v>
      </c>
      <c r="BM532" s="10">
        <f>0.815*BJ532/(BK532*1000)</f>
        <v>211.65090646679593</v>
      </c>
      <c r="BN532" s="25">
        <v>1668.7753841209301</v>
      </c>
      <c r="BO532" s="8">
        <v>211</v>
      </c>
      <c r="BP532" s="8">
        <v>6080</v>
      </c>
      <c r="BQ532" s="25">
        <v>9223.8464000000004</v>
      </c>
      <c r="BR532" s="8">
        <v>1520</v>
      </c>
      <c r="BS532" s="8">
        <v>380</v>
      </c>
      <c r="BT532" s="8">
        <v>0.41217269958275798</v>
      </c>
    </row>
    <row r="533" spans="1:72" s="1" customFormat="1" x14ac:dyDescent="0.25">
      <c r="A533" s="1">
        <v>681</v>
      </c>
      <c r="B533" s="25">
        <v>206.02165236060799</v>
      </c>
      <c r="C533" s="25">
        <v>1003.19999999999</v>
      </c>
      <c r="D533" s="8">
        <v>2000</v>
      </c>
      <c r="E533" s="8">
        <v>8000</v>
      </c>
      <c r="F533" s="8">
        <v>1</v>
      </c>
      <c r="G533" s="8">
        <v>21</v>
      </c>
      <c r="H533" s="9">
        <f>SUM(BG533:BI533)/(BK533*1000000)</f>
        <v>0.62926420024274632</v>
      </c>
      <c r="I533" s="10">
        <v>100</v>
      </c>
      <c r="J533" s="19">
        <v>85.252987591722103</v>
      </c>
      <c r="K533" s="18">
        <f>(P533*BG533+U533*BH533+AP533*BI533+AN533*BJ533)/(BK533*(1000000))</f>
        <v>99.600063247517198</v>
      </c>
      <c r="L533" s="18">
        <f>(T533*BG533+Y533*BH533+AT533*BI533+AO533*BJ533)/(BK533*(1000000))</f>
        <v>116.05601620864881</v>
      </c>
      <c r="M533" s="18">
        <f>L533/K533</f>
        <v>1.1652203063389301</v>
      </c>
      <c r="N533" s="18">
        <f>J533*M533</f>
        <v>99.338512317935439</v>
      </c>
      <c r="O533" s="10">
        <v>100</v>
      </c>
      <c r="P533" s="19">
        <v>65.631776592951596</v>
      </c>
      <c r="Q533" s="19">
        <f>P533-S533</f>
        <v>60.721155838488599</v>
      </c>
      <c r="R533" s="18">
        <f>Q533*solar_capex_adj</f>
        <v>80.961541117984794</v>
      </c>
      <c r="S533" s="19">
        <v>4.9106207544629967</v>
      </c>
      <c r="T533" s="18">
        <f>R533+S533</f>
        <v>85.872161872447791</v>
      </c>
      <c r="U533" s="19">
        <v>28.0279149119023</v>
      </c>
      <c r="V533" s="19">
        <f>U533-X533</f>
        <v>23.2311314347752</v>
      </c>
      <c r="W533" s="18">
        <f>V533*wind_capex_adj</f>
        <v>38.718552391292</v>
      </c>
      <c r="X533" s="19">
        <v>4.7967834771271001</v>
      </c>
      <c r="Y533" s="18">
        <f>W533+X533</f>
        <v>43.515335868419101</v>
      </c>
      <c r="Z533" s="19">
        <v>91.733621086888107</v>
      </c>
      <c r="AA533" s="19">
        <f>Z533-AC533-AD533</f>
        <v>31.632626197120096</v>
      </c>
      <c r="AB533" s="18">
        <f>AA533*hdgt_capex_adj</f>
        <v>39.540782746400119</v>
      </c>
      <c r="AC533" s="19">
        <v>17.406241340418802</v>
      </c>
      <c r="AD533" s="19">
        <v>42.694753549349208</v>
      </c>
      <c r="AE533" s="18">
        <f>AD533*fuel_adj</f>
        <v>42.694753549349208</v>
      </c>
      <c r="AF533" s="18">
        <f>AB533+AC533+AE533</f>
        <v>99.641777636168129</v>
      </c>
      <c r="AG533" s="19">
        <v>218.260727917004</v>
      </c>
      <c r="AH533" s="19">
        <f>AG533-AJ533-AK533</f>
        <v>143.55026649283798</v>
      </c>
      <c r="AI533" s="18">
        <f>AH533*aero_capex_adj</f>
        <v>172.26031979140558</v>
      </c>
      <c r="AJ533" s="19">
        <v>25.502001773234014</v>
      </c>
      <c r="AK533" s="19">
        <v>49.208459650932014</v>
      </c>
      <c r="AL533" s="18">
        <f>AK533*fuel_adj</f>
        <v>49.208459650932014</v>
      </c>
      <c r="AM533" s="18">
        <f>AI533+AJ533+AL533</f>
        <v>246.97078121557161</v>
      </c>
      <c r="AN533" s="18">
        <f>IF(F533=0, 0, IF(F533=3, Z533, (Z533*F533*384+AG533*G533*32)/(F533*384+G533*32)))</f>
        <v>172.25087088787095</v>
      </c>
      <c r="AO533" s="18">
        <f>IF(F533=0, 0, IF(F533=3, AF533, (AF533*F533*384+AM533*G533*32)/(F533*384+G533*32)))</f>
        <v>193.39659809578856</v>
      </c>
      <c r="AP533" s="19">
        <v>221.673475296254</v>
      </c>
      <c r="AQ533" s="19">
        <f>AP533-AS533</f>
        <v>181.35928561902099</v>
      </c>
      <c r="AR533" s="18">
        <f>AQ533*bess_capex_adj</f>
        <v>181.35928561902099</v>
      </c>
      <c r="AS533" s="19">
        <v>40.314189677233003</v>
      </c>
      <c r="AT533" s="18">
        <f>AR533+AS533</f>
        <v>221.673475296254</v>
      </c>
      <c r="AU533" s="19">
        <v>5845.6377674041596</v>
      </c>
      <c r="AV533" s="19"/>
      <c r="AW533" s="19">
        <v>247.48759900061799</v>
      </c>
      <c r="AX533" s="18">
        <f>AW533*solar_capex_adj</f>
        <v>329.9834653341573</v>
      </c>
      <c r="AY533" s="19">
        <v>1205.113911439</v>
      </c>
      <c r="AZ533" s="18">
        <f>AY533*wind_capex_adj</f>
        <v>2008.5231857316669</v>
      </c>
      <c r="BA533" s="19">
        <v>775.27331361923802</v>
      </c>
      <c r="BB533" s="18">
        <f>BA533*hdgt_capex_adj</f>
        <v>969.09164202404759</v>
      </c>
      <c r="BC533" s="19">
        <v>1710.28321395785</v>
      </c>
      <c r="BD533" s="18">
        <f>BC533*aero_capex_adj</f>
        <v>2052.3398567494201</v>
      </c>
      <c r="BE533" s="19">
        <v>1907.4797293874501</v>
      </c>
      <c r="BF533" s="18">
        <f>BE533*bess_capex_adj</f>
        <v>1907.4797293874501</v>
      </c>
      <c r="BG533" s="8">
        <v>359729692.15390301</v>
      </c>
      <c r="BH533" s="8">
        <v>4403525449.1711998</v>
      </c>
      <c r="BI533" s="8">
        <v>749099252.80135202</v>
      </c>
      <c r="BJ533" s="8">
        <v>3247645605.8735399</v>
      </c>
      <c r="BK533" s="8">
        <f>SUM(BG533:BJ533)/1000000</f>
        <v>8759.9999999999964</v>
      </c>
      <c r="BL533" s="8">
        <v>7.5833284096980097E-4</v>
      </c>
      <c r="BM533" s="10">
        <f>0.815*BJ533/(BK533*1000)</f>
        <v>302.14967680216165</v>
      </c>
      <c r="BN533" s="25">
        <v>278.12923068682198</v>
      </c>
      <c r="BO533" s="8">
        <v>264</v>
      </c>
      <c r="BP533" s="8">
        <v>6080</v>
      </c>
      <c r="BQ533" s="25">
        <v>9223.8464000000004</v>
      </c>
      <c r="BR533" s="8">
        <v>1520</v>
      </c>
      <c r="BS533" s="8">
        <v>380</v>
      </c>
      <c r="BT533" s="8">
        <v>0.232081560586824</v>
      </c>
    </row>
    <row r="534" spans="1:72" s="1" customFormat="1" hidden="1" x14ac:dyDescent="0.25">
      <c r="A534" s="1">
        <v>1215</v>
      </c>
      <c r="B534" s="22">
        <v>2678.2814806879101</v>
      </c>
      <c r="C534" s="22">
        <v>201.39999999999901</v>
      </c>
      <c r="D534" s="11">
        <v>3000</v>
      </c>
      <c r="E534" s="11">
        <v>12000</v>
      </c>
      <c r="F534" s="11">
        <v>0</v>
      </c>
      <c r="G534" s="11">
        <v>0</v>
      </c>
      <c r="H534" s="12">
        <f>SUM(BG534:BI534)/(BK534*1000000)</f>
        <v>1</v>
      </c>
      <c r="I534" s="13">
        <v>69.748858447488502</v>
      </c>
      <c r="J534" s="20">
        <v>84.089087656508994</v>
      </c>
      <c r="K534" s="18">
        <f>(P534*BG534+U534*BH534+AP534*BI534+AN534*BJ534)/(BK534*(1000000))</f>
        <v>84.347517013813913</v>
      </c>
      <c r="L534" s="18">
        <f>(T534*BG534+Y534*BH534+AT534*BI534+AO534*BJ534)/(BK534*(1000000))</f>
        <v>99.652352953688109</v>
      </c>
      <c r="M534" s="18">
        <f>L534/K534</f>
        <v>1.1814497507658426</v>
      </c>
      <c r="N534" s="18">
        <f>J534*M534</f>
        <v>99.347031653909639</v>
      </c>
      <c r="O534" s="13">
        <v>78.625134907885695</v>
      </c>
      <c r="P534" s="20">
        <v>88.784958868741896</v>
      </c>
      <c r="Q534" s="20">
        <f>P534-S534</f>
        <v>82.1397441574737</v>
      </c>
      <c r="R534" s="18">
        <f>Q534*solar_capex_adj</f>
        <v>109.5196588766316</v>
      </c>
      <c r="S534" s="20">
        <v>6.6452147112681956</v>
      </c>
      <c r="T534" s="18">
        <f>R534+S534</f>
        <v>116.16487358789979</v>
      </c>
      <c r="U534" s="20">
        <v>28.019394886669801</v>
      </c>
      <c r="V534" s="20">
        <f>U534-X534</f>
        <v>23.222611409542701</v>
      </c>
      <c r="W534" s="18">
        <f>V534*wind_capex_adj</f>
        <v>38.704352349237837</v>
      </c>
      <c r="X534" s="20">
        <v>4.7967834771271001</v>
      </c>
      <c r="Y534" s="18">
        <f>W534+X534</f>
        <v>43.501135826364937</v>
      </c>
      <c r="Z534" s="20">
        <v>0</v>
      </c>
      <c r="AA534" s="20">
        <f>Z534-AC534-AD534</f>
        <v>0</v>
      </c>
      <c r="AB534" s="18">
        <f>AA534*hdgt_capex_adj</f>
        <v>0</v>
      </c>
      <c r="AC534" s="20">
        <v>0</v>
      </c>
      <c r="AD534" s="20">
        <v>0</v>
      </c>
      <c r="AE534" s="18">
        <f>AD534*fuel_adj</f>
        <v>0</v>
      </c>
      <c r="AF534" s="18">
        <f>AB534+AC534+AE534</f>
        <v>0</v>
      </c>
      <c r="AG534" s="20">
        <v>0</v>
      </c>
      <c r="AH534" s="20">
        <f>AG534-AJ534-AK534</f>
        <v>0</v>
      </c>
      <c r="AI534" s="18">
        <f>AH534*aero_capex_adj</f>
        <v>0</v>
      </c>
      <c r="AJ534" s="20">
        <v>0</v>
      </c>
      <c r="AK534" s="20">
        <v>0</v>
      </c>
      <c r="AL534" s="18">
        <f>AK534*fuel_adj</f>
        <v>0</v>
      </c>
      <c r="AM534" s="18">
        <f>AI534+AJ534+AL534</f>
        <v>0</v>
      </c>
      <c r="AN534" s="18">
        <f>IF(F534=0, 0, IF(F534=3, Z534, (Z534*F534*384+AG534*G534*32)/(F534*384+G534*32)))</f>
        <v>0</v>
      </c>
      <c r="AO534" s="18">
        <f>IF(F534=0, 0, IF(F534=3, AF534, (AF534*F534*384+AM534*G534*32)/(F534*384+G534*32)))</f>
        <v>0</v>
      </c>
      <c r="AP534" s="20">
        <v>97.511971888180199</v>
      </c>
      <c r="AQ534" s="20">
        <f>AP534-AS534</f>
        <v>79.480442171843293</v>
      </c>
      <c r="AR534" s="18">
        <f>AQ534*bess_capex_adj</f>
        <v>79.480442171843293</v>
      </c>
      <c r="AS534" s="20">
        <v>18.031529716336905</v>
      </c>
      <c r="AT534" s="18">
        <f>AR534+AS534</f>
        <v>97.511971888180199</v>
      </c>
      <c r="AU534" s="20">
        <v>6321.2408049225196</v>
      </c>
      <c r="AV534" s="20"/>
      <c r="AW534" s="20">
        <v>3216.1588269305998</v>
      </c>
      <c r="AX534" s="18">
        <f>AW534*solar_capex_adj</f>
        <v>4288.2117692407992</v>
      </c>
      <c r="AY534" s="20">
        <v>241.84701735586501</v>
      </c>
      <c r="AZ534" s="18">
        <f>AY534*wind_capex_adj</f>
        <v>403.07836225977502</v>
      </c>
      <c r="BA534" s="20">
        <v>0</v>
      </c>
      <c r="BB534" s="18">
        <f>BA534*hdgt_capex_adj</f>
        <v>0</v>
      </c>
      <c r="BC534" s="20">
        <v>0</v>
      </c>
      <c r="BD534" s="18">
        <f>BC534*aero_capex_adj</f>
        <v>0</v>
      </c>
      <c r="BE534" s="20">
        <v>2863.2349606360499</v>
      </c>
      <c r="BF534" s="18">
        <f>BE534*bess_capex_adj</f>
        <v>2863.2349606360499</v>
      </c>
      <c r="BG534" s="11">
        <v>3350138573.9605699</v>
      </c>
      <c r="BH534" s="11">
        <v>884041093.96239996</v>
      </c>
      <c r="BI534" s="11">
        <v>2653382150.0078101</v>
      </c>
      <c r="BJ534" s="11">
        <v>0</v>
      </c>
      <c r="BK534" s="11">
        <f>SUM(BG534:BJ534)/1000000</f>
        <v>6887.5618179307803</v>
      </c>
      <c r="BL534" s="11">
        <v>5.8400567176195102</v>
      </c>
      <c r="BM534" s="13">
        <f>0.815*BJ534/(BK534*1000)</f>
        <v>0</v>
      </c>
      <c r="BN534" s="22">
        <v>3615.6799989286801</v>
      </c>
      <c r="BO534" s="11">
        <v>53</v>
      </c>
      <c r="BP534" s="11">
        <v>9120</v>
      </c>
      <c r="BQ534" s="22">
        <v>13835.7696</v>
      </c>
      <c r="BR534" s="11">
        <v>2280</v>
      </c>
      <c r="BS534" s="11">
        <v>570</v>
      </c>
      <c r="BT534" s="11">
        <v>0.54571191975191702</v>
      </c>
    </row>
    <row r="535" spans="1:72" s="1" customFormat="1" x14ac:dyDescent="0.25">
      <c r="A535" s="1">
        <v>362</v>
      </c>
      <c r="B535" s="24">
        <v>1854.19487124548</v>
      </c>
      <c r="C535" s="24">
        <v>600.4</v>
      </c>
      <c r="D535" s="1">
        <v>1000</v>
      </c>
      <c r="E535" s="1">
        <v>4000</v>
      </c>
      <c r="F535" s="1">
        <v>2</v>
      </c>
      <c r="G535" s="1">
        <v>11</v>
      </c>
      <c r="H535" s="2">
        <f>SUM(BG535:BI535)/(BK535*1000000)</f>
        <v>0.72280822086218577</v>
      </c>
      <c r="I535" s="3">
        <v>100</v>
      </c>
      <c r="J535" s="18">
        <v>82.506716851869299</v>
      </c>
      <c r="K535" s="18">
        <f>(P535*BG535+U535*BH535+AP535*BI535+AN535*BJ535)/(BK535*(1000000))</f>
        <v>114.16974216314186</v>
      </c>
      <c r="L535" s="18">
        <f>(T535*BG535+Y535*BH535+AT535*BI535+AO535*BJ535)/(BK535*(1000000))</f>
        <v>137.47454756902587</v>
      </c>
      <c r="M535" s="18">
        <f>L535/K535</f>
        <v>1.2041241835562948</v>
      </c>
      <c r="N535" s="18">
        <f>J535*M535</f>
        <v>99.348333067167516</v>
      </c>
      <c r="O535" s="3">
        <v>100</v>
      </c>
      <c r="P535" s="18">
        <v>91.596729212917296</v>
      </c>
      <c r="Q535" s="18">
        <f>P535-S535</f>
        <v>84.735948408280805</v>
      </c>
      <c r="R535" s="18">
        <f>Q535*solar_capex_adj</f>
        <v>112.9812645443744</v>
      </c>
      <c r="S535" s="18">
        <v>6.8607808046364909</v>
      </c>
      <c r="T535" s="18">
        <f>R535+S535</f>
        <v>119.84204534901089</v>
      </c>
      <c r="U535" s="18">
        <v>28.000677725742602</v>
      </c>
      <c r="V535" s="18">
        <f>U535-X535</f>
        <v>23.203894248615502</v>
      </c>
      <c r="W535" s="18">
        <f>V535*wind_capex_adj</f>
        <v>38.673157081025835</v>
      </c>
      <c r="X535" s="18">
        <v>4.7967834771271001</v>
      </c>
      <c r="Y535" s="18">
        <f>W535+X535</f>
        <v>43.469940558152935</v>
      </c>
      <c r="Z535" s="18">
        <v>112.751762662825</v>
      </c>
      <c r="AA535" s="18">
        <f>Z535-AC535-AD535</f>
        <v>58.52498911436281</v>
      </c>
      <c r="AB535" s="18">
        <f>AA535*hdgt_capex_adj</f>
        <v>73.156236392953517</v>
      </c>
      <c r="AC535" s="18">
        <v>17.595170461829895</v>
      </c>
      <c r="AD535" s="18">
        <v>36.631603086632296</v>
      </c>
      <c r="AE535" s="18">
        <f>AD535*fuel_adj</f>
        <v>36.631603086632296</v>
      </c>
      <c r="AF535" s="18">
        <f>AB535+AC535+AE535</f>
        <v>127.38300994141571</v>
      </c>
      <c r="AG535" s="18">
        <v>581.51783855927795</v>
      </c>
      <c r="AH535" s="18">
        <f>AG535-AJ535-AK535</f>
        <v>489.49546293858805</v>
      </c>
      <c r="AI535" s="18">
        <f>AH535*aero_capex_adj</f>
        <v>587.39455552630568</v>
      </c>
      <c r="AJ535" s="18">
        <v>50.011134221868929</v>
      </c>
      <c r="AK535" s="18">
        <v>42.011241398820971</v>
      </c>
      <c r="AL535" s="18">
        <f>AK535*fuel_adj</f>
        <v>42.011241398820971</v>
      </c>
      <c r="AM535" s="18">
        <f>AI535+AJ535+AL535</f>
        <v>679.41693114699558</v>
      </c>
      <c r="AN535" s="18">
        <f>IF(F535=0, 0, IF(F535=3, Z535, (Z535*F535*384+AG535*G535*32)/(F535*384+G535*32)))</f>
        <v>260.07824365885307</v>
      </c>
      <c r="AO535" s="18">
        <f>IF(F535=0, 0, IF(F535=3, AF535, (AF535*F535*384+AM535*G535*32)/(F535*384+G535*32)))</f>
        <v>300.87938517745505</v>
      </c>
      <c r="AP535" s="18">
        <v>60.768199935998503</v>
      </c>
      <c r="AQ535" s="18">
        <f>AP535-AS535</f>
        <v>49.6417058606079</v>
      </c>
      <c r="AR535" s="18">
        <f>AQ535*bess_capex_adj</f>
        <v>49.6417058606079</v>
      </c>
      <c r="AS535" s="18">
        <v>11.126494075390603</v>
      </c>
      <c r="AT535" s="18">
        <f>AR535+AS535</f>
        <v>60.768199935998503</v>
      </c>
      <c r="AU535" s="18">
        <v>6340.6411694237004</v>
      </c>
      <c r="AV535" s="18"/>
      <c r="AW535" s="18">
        <v>2224.7769042415198</v>
      </c>
      <c r="AX535" s="18">
        <f>AW535*solar_capex_adj</f>
        <v>2966.3692056553596</v>
      </c>
      <c r="AY535" s="18">
        <v>720.39680080086202</v>
      </c>
      <c r="AZ535" s="18">
        <f>AY535*wind_capex_adj</f>
        <v>1200.6613346681033</v>
      </c>
      <c r="BA535" s="18">
        <v>1548.72869911673</v>
      </c>
      <c r="BB535" s="18">
        <f>BA535*hdgt_capex_adj</f>
        <v>1935.9108738959126</v>
      </c>
      <c r="BC535" s="18">
        <v>894.81228766974903</v>
      </c>
      <c r="BD535" s="18">
        <f>BC535*aero_capex_adj</f>
        <v>1073.7747452036988</v>
      </c>
      <c r="BE535" s="18">
        <v>951.92647759483202</v>
      </c>
      <c r="BF535" s="18">
        <f>BE535*bess_capex_adj</f>
        <v>951.92647759483202</v>
      </c>
      <c r="BG535" s="1">
        <v>2276781018.2765498</v>
      </c>
      <c r="BH535" s="1">
        <v>2635443261.2463999</v>
      </c>
      <c r="BI535" s="1">
        <v>1419575735.22979</v>
      </c>
      <c r="BJ535" s="1">
        <v>2428199985.2472501</v>
      </c>
      <c r="BK535" s="1">
        <f>SUM(BG535:BJ535)/1000000</f>
        <v>8759.9999999999891</v>
      </c>
      <c r="BL535" s="1">
        <v>8.6554017386718396</v>
      </c>
      <c r="BM535" s="3">
        <f>0.815*BJ535/(BK535*1000)</f>
        <v>225.91129999731862</v>
      </c>
      <c r="BN535" s="24">
        <v>2503.1630761813899</v>
      </c>
      <c r="BO535" s="1">
        <v>158</v>
      </c>
      <c r="BP535" s="1">
        <v>3040</v>
      </c>
      <c r="BQ535" s="24">
        <v>4611.9232000000002</v>
      </c>
      <c r="BR535" s="1">
        <v>760</v>
      </c>
      <c r="BS535" s="1">
        <v>190</v>
      </c>
      <c r="BT535" s="1">
        <v>0.87530127781494904</v>
      </c>
    </row>
    <row r="536" spans="1:72" s="1" customFormat="1" x14ac:dyDescent="0.25">
      <c r="A536" s="1">
        <v>698</v>
      </c>
      <c r="B536" s="25">
        <v>618.06495708182604</v>
      </c>
      <c r="C536" s="25">
        <v>1200.8</v>
      </c>
      <c r="D536" s="8">
        <v>2000</v>
      </c>
      <c r="E536" s="8">
        <v>8000</v>
      </c>
      <c r="F536" s="8">
        <v>1</v>
      </c>
      <c r="G536" s="8">
        <v>20</v>
      </c>
      <c r="H536" s="9">
        <f>SUM(BG536:BI536)/(BK536*1000000)</f>
        <v>0.7936174654935797</v>
      </c>
      <c r="I536" s="10">
        <v>100</v>
      </c>
      <c r="J536" s="19">
        <v>82.928899839307505</v>
      </c>
      <c r="K536" s="18">
        <f>(P536*BG536+U536*BH536+AP536*BI536+AN536*BJ536)/(BK536*(1000000))</f>
        <v>110.03054078036695</v>
      </c>
      <c r="L536" s="18">
        <f>(T536*BG536+Y536*BH536+AT536*BI536+AO536*BJ536)/(BK536*(1000000))</f>
        <v>131.84223669058503</v>
      </c>
      <c r="M536" s="18">
        <f>L536/K536</f>
        <v>1.1982331065131873</v>
      </c>
      <c r="N536" s="18">
        <f>J536*M536</f>
        <v>99.368153274174389</v>
      </c>
      <c r="O536" s="10">
        <v>100</v>
      </c>
      <c r="P536" s="19">
        <v>73.274081270976097</v>
      </c>
      <c r="Q536" s="19">
        <f>P536-S536</f>
        <v>67.786473285469995</v>
      </c>
      <c r="R536" s="18">
        <f>Q536*solar_capex_adj</f>
        <v>90.381964380626655</v>
      </c>
      <c r="S536" s="19">
        <v>5.4876079855061022</v>
      </c>
      <c r="T536" s="18">
        <f>R536+S536</f>
        <v>95.869572366132758</v>
      </c>
      <c r="U536" s="19">
        <v>28.660805947706798</v>
      </c>
      <c r="V536" s="19">
        <f>U536-X536</f>
        <v>23.7515527213864</v>
      </c>
      <c r="W536" s="18">
        <f>V536*wind_capex_adj</f>
        <v>39.585921202310665</v>
      </c>
      <c r="X536" s="19">
        <v>4.9092532263203985</v>
      </c>
      <c r="Y536" s="18">
        <f>W536+X536</f>
        <v>44.49517442863106</v>
      </c>
      <c r="Z536" s="19">
        <v>112.219115523075</v>
      </c>
      <c r="AA536" s="19">
        <f>Z536-AC536-AD536</f>
        <v>48.575927778040793</v>
      </c>
      <c r="AB536" s="18">
        <f>AA536*hdgt_capex_adj</f>
        <v>60.719909722550995</v>
      </c>
      <c r="AC536" s="19">
        <v>19.308813738256902</v>
      </c>
      <c r="AD536" s="19">
        <v>44.33437400677731</v>
      </c>
      <c r="AE536" s="18">
        <f>AD536*fuel_adj</f>
        <v>44.33437400677731</v>
      </c>
      <c r="AF536" s="18">
        <f>AB536+AC536+AE536</f>
        <v>124.36309746758521</v>
      </c>
      <c r="AG536" s="19">
        <v>444.87960715905302</v>
      </c>
      <c r="AH536" s="19">
        <f>AG536-AJ536-AK536</f>
        <v>352.33867553584292</v>
      </c>
      <c r="AI536" s="18">
        <f>AH536*aero_capex_adj</f>
        <v>422.80641064301147</v>
      </c>
      <c r="AJ536" s="19">
        <v>42.031119545060051</v>
      </c>
      <c r="AK536" s="19">
        <v>50.509812078150048</v>
      </c>
      <c r="AL536" s="18">
        <f>AK536*fuel_adj</f>
        <v>50.509812078150048</v>
      </c>
      <c r="AM536" s="18">
        <f>AI536+AJ536+AL536</f>
        <v>515.34734226622163</v>
      </c>
      <c r="AN536" s="18">
        <f>IF(F536=0, 0, IF(F536=3, Z536, (Z536*F536*384+AG536*G536*32)/(F536*384+G536*32)))</f>
        <v>320.13192279556125</v>
      </c>
      <c r="AO536" s="18">
        <f>IF(F536=0, 0, IF(F536=3, AF536, (AF536*F536*384+AM536*G536*32)/(F536*384+G536*32)))</f>
        <v>368.72825046673302</v>
      </c>
      <c r="AP536" s="19">
        <v>198.33678079082401</v>
      </c>
      <c r="AQ536" s="19">
        <f>AP536-AS536</f>
        <v>162.25406744489001</v>
      </c>
      <c r="AR536" s="18">
        <f>AQ536*bess_capex_adj</f>
        <v>162.25406744489001</v>
      </c>
      <c r="AS536" s="19">
        <v>36.082713345933996</v>
      </c>
      <c r="AT536" s="18">
        <f>AR536+AS536</f>
        <v>198.33678079082401</v>
      </c>
      <c r="AU536" s="19">
        <v>6489.9083594835702</v>
      </c>
      <c r="AV536" s="19"/>
      <c r="AW536" s="19">
        <v>741.704685245311</v>
      </c>
      <c r="AX536" s="18">
        <f>AW536*solar_capex_adj</f>
        <v>988.93958032708133</v>
      </c>
      <c r="AY536" s="19">
        <v>1441.0119451646101</v>
      </c>
      <c r="AZ536" s="18">
        <f>AY536*wind_capex_adj</f>
        <v>2401.6865752743502</v>
      </c>
      <c r="BA536" s="19">
        <v>774.48169979567297</v>
      </c>
      <c r="BB536" s="18">
        <f>BA536*hdgt_capex_adj</f>
        <v>968.10212474459126</v>
      </c>
      <c r="BC536" s="19">
        <v>1627.177983753</v>
      </c>
      <c r="BD536" s="18">
        <f>BC536*aero_capex_adj</f>
        <v>1952.6135805035999</v>
      </c>
      <c r="BE536" s="19">
        <v>1905.53204552496</v>
      </c>
      <c r="BF536" s="18">
        <f>BE536*bess_capex_adj</f>
        <v>1905.53204552496</v>
      </c>
      <c r="BG536" s="8">
        <v>958760463.30899704</v>
      </c>
      <c r="BH536" s="8">
        <v>5150123750.9871798</v>
      </c>
      <c r="BI536" s="8">
        <v>843204783.42756999</v>
      </c>
      <c r="BJ536" s="8">
        <v>1807911002.2762401</v>
      </c>
      <c r="BK536" s="8">
        <f>SUM(BG536:BJ536)/1000000</f>
        <v>8759.9999999999873</v>
      </c>
      <c r="BL536" s="8">
        <v>1.9995609859407399</v>
      </c>
      <c r="BM536" s="10">
        <f>0.815*BJ536/(BK536*1000)</f>
        <v>168.20176562273264</v>
      </c>
      <c r="BN536" s="25">
        <v>834.38769206046595</v>
      </c>
      <c r="BO536" s="8">
        <v>316</v>
      </c>
      <c r="BP536" s="8">
        <v>6080</v>
      </c>
      <c r="BQ536" s="25">
        <v>9223.8464000000004</v>
      </c>
      <c r="BR536" s="8">
        <v>1520</v>
      </c>
      <c r="BS536" s="8">
        <v>380</v>
      </c>
      <c r="BT536" s="8">
        <v>0.26242858366398603</v>
      </c>
    </row>
    <row r="537" spans="1:72" s="1" customFormat="1" x14ac:dyDescent="0.25">
      <c r="A537" s="1">
        <v>346</v>
      </c>
      <c r="B537" s="24">
        <v>1854.19487124548</v>
      </c>
      <c r="C537" s="24">
        <v>801.8</v>
      </c>
      <c r="D537" s="1">
        <v>1000</v>
      </c>
      <c r="E537" s="1">
        <v>4000</v>
      </c>
      <c r="F537" s="1">
        <v>2</v>
      </c>
      <c r="G537" s="1">
        <v>11</v>
      </c>
      <c r="H537" s="2">
        <f>SUM(BG537:BI537)/(BK537*1000000)</f>
        <v>0.80813346236605788</v>
      </c>
      <c r="I537" s="3">
        <v>100</v>
      </c>
      <c r="J537" s="18">
        <v>81.329836064919107</v>
      </c>
      <c r="K537" s="18">
        <f>(P537*BG537+U537*BH537+AP537*BI537+AN537*BJ537)/(BK537*(1000000))</f>
        <v>105.928452069889</v>
      </c>
      <c r="L537" s="18">
        <f>(T537*BG537+Y537*BH537+AT537*BI537+AO537*BJ537)/(BK537*(1000000))</f>
        <v>129.48811697187256</v>
      </c>
      <c r="M537" s="18">
        <f>L537/K537</f>
        <v>1.2224111127994155</v>
      </c>
      <c r="N537" s="18">
        <f>J537*M537</f>
        <v>99.418495407911806</v>
      </c>
      <c r="O537" s="3">
        <v>100</v>
      </c>
      <c r="P537" s="18">
        <v>95.524907889787002</v>
      </c>
      <c r="Q537" s="18">
        <f>P537-S537</f>
        <v>88.367819580852498</v>
      </c>
      <c r="R537" s="18">
        <f>Q537*solar_capex_adj</f>
        <v>117.82375944113666</v>
      </c>
      <c r="S537" s="18">
        <v>7.1570883089345045</v>
      </c>
      <c r="T537" s="18">
        <f>R537+S537</f>
        <v>124.98084775007116</v>
      </c>
      <c r="U537" s="18">
        <v>27.993391852378899</v>
      </c>
      <c r="V537" s="18">
        <f>U537-X537</f>
        <v>23.196608375251898</v>
      </c>
      <c r="W537" s="18">
        <f>V537*wind_capex_adj</f>
        <v>38.661013958753166</v>
      </c>
      <c r="X537" s="18">
        <v>4.7967834771270006</v>
      </c>
      <c r="Y537" s="18">
        <f>W537+X537</f>
        <v>43.457797435880167</v>
      </c>
      <c r="Z537" s="18">
        <v>142.711421206951</v>
      </c>
      <c r="AA537" s="18">
        <f>Z537-AC537-AD537</f>
        <v>84.696848292295002</v>
      </c>
      <c r="AB537" s="18">
        <f>AA537*hdgt_capex_adj</f>
        <v>105.87106036536875</v>
      </c>
      <c r="AC537" s="18">
        <v>20.321695312019997</v>
      </c>
      <c r="AD537" s="18">
        <v>37.692877602636003</v>
      </c>
      <c r="AE537" s="18">
        <f>AD537*fuel_adj</f>
        <v>37.692877602636003</v>
      </c>
      <c r="AF537" s="18">
        <f>AB537+AC537+AE537</f>
        <v>163.88563328002476</v>
      </c>
      <c r="AG537" s="18">
        <v>702.41282734918104</v>
      </c>
      <c r="AH537" s="18">
        <f>AG537-AJ537-AK537</f>
        <v>600.59479217441492</v>
      </c>
      <c r="AI537" s="18">
        <f>AH537*aero_capex_adj</f>
        <v>720.7137506092979</v>
      </c>
      <c r="AJ537" s="18">
        <v>58.858411456742033</v>
      </c>
      <c r="AK537" s="18">
        <v>42.959623718024091</v>
      </c>
      <c r="AL537" s="18">
        <f>AK537*fuel_adj</f>
        <v>42.959623718024091</v>
      </c>
      <c r="AM537" s="18">
        <f>AI537+AJ537+AL537</f>
        <v>822.53178578406403</v>
      </c>
      <c r="AN537" s="18">
        <f>IF(F537=0, 0, IF(F537=3, Z537, (Z537*F537*384+AG537*G537*32)/(F537*384+G537*32)))</f>
        <v>318.61757742308049</v>
      </c>
      <c r="AO537" s="18">
        <f>IF(F537=0, 0, IF(F537=3, AF537, (AF537*F537*384+AM537*G537*32)/(F537*384+G537*32)))</f>
        <v>370.88870978129427</v>
      </c>
      <c r="AP537" s="18">
        <v>62.168255035206201</v>
      </c>
      <c r="AQ537" s="18">
        <f>AP537-AS537</f>
        <v>50.792257771957097</v>
      </c>
      <c r="AR537" s="18">
        <f>AQ537*bess_capex_adj</f>
        <v>50.792257771957097</v>
      </c>
      <c r="AS537" s="18">
        <v>11.375997263249104</v>
      </c>
      <c r="AT537" s="18">
        <f>AR537+AS537</f>
        <v>62.168255035206201</v>
      </c>
      <c r="AU537" s="18">
        <v>6580.2264631368898</v>
      </c>
      <c r="AV537" s="18"/>
      <c r="AW537" s="18">
        <v>2224.0783386209</v>
      </c>
      <c r="AX537" s="18">
        <f>AW537*solar_capex_adj</f>
        <v>2965.4377848278664</v>
      </c>
      <c r="AY537" s="18">
        <v>961.74681505207695</v>
      </c>
      <c r="AZ537" s="18">
        <f>AY537*wind_capex_adj</f>
        <v>1602.9113584201284</v>
      </c>
      <c r="BA537" s="18">
        <v>1548.24240827884</v>
      </c>
      <c r="BB537" s="18">
        <f>BA537*hdgt_capex_adj</f>
        <v>1935.3030103485501</v>
      </c>
      <c r="BC537" s="18">
        <v>894.53132237390901</v>
      </c>
      <c r="BD537" s="18">
        <f>BC537*aero_capex_adj</f>
        <v>1073.4375868486907</v>
      </c>
      <c r="BE537" s="18">
        <v>951.62757881116397</v>
      </c>
      <c r="BF537" s="18">
        <f>BE537*bess_capex_adj</f>
        <v>951.62757881116397</v>
      </c>
      <c r="BG537" s="1">
        <v>2176171602.8009</v>
      </c>
      <c r="BH537" s="1">
        <v>3519484355.2087998</v>
      </c>
      <c r="BI537" s="1">
        <v>1383593172.3169501</v>
      </c>
      <c r="BJ537" s="1">
        <v>1680750869.6733301</v>
      </c>
      <c r="BK537" s="1">
        <f>SUM(BG537:BJ537)/1000000</f>
        <v>8759.9999999999782</v>
      </c>
      <c r="BL537" s="1">
        <v>10.145960346447</v>
      </c>
      <c r="BM537" s="3">
        <f>0.815*BJ537/(BK537*1000)</f>
        <v>156.37122817166295</v>
      </c>
      <c r="BN537" s="24">
        <v>2503.1630761813899</v>
      </c>
      <c r="BO537" s="1">
        <v>211</v>
      </c>
      <c r="BP537" s="1">
        <v>3040</v>
      </c>
      <c r="BQ537" s="24">
        <v>4611.9232000000002</v>
      </c>
      <c r="BR537" s="1">
        <v>760</v>
      </c>
      <c r="BS537" s="1">
        <v>190</v>
      </c>
      <c r="BT537" s="1">
        <v>0.85385266602556997</v>
      </c>
    </row>
    <row r="538" spans="1:72" s="1" customFormat="1" x14ac:dyDescent="0.25">
      <c r="A538" s="1">
        <v>210</v>
      </c>
      <c r="B538" s="24">
        <v>1648.17321888487</v>
      </c>
      <c r="C538" s="24">
        <v>801.8</v>
      </c>
      <c r="D538" s="1">
        <v>1000</v>
      </c>
      <c r="E538" s="1">
        <v>4000</v>
      </c>
      <c r="F538" s="1">
        <v>1</v>
      </c>
      <c r="G538" s="1">
        <v>23</v>
      </c>
      <c r="H538" s="2">
        <f>SUM(BG538:BI538)/(BK538*1000000)</f>
        <v>0.7877934752519723</v>
      </c>
      <c r="I538" s="3">
        <v>100</v>
      </c>
      <c r="J538" s="18">
        <v>82.006892987725095</v>
      </c>
      <c r="K538" s="18">
        <f>(P538*BG538+U538*BH538+AP538*BI538+AN538*BJ538)/(BK538*(1000000))</f>
        <v>111.22741362764219</v>
      </c>
      <c r="L538" s="18">
        <f>(T538*BG538+Y538*BH538+AT538*BI538+AO538*BJ538)/(BK538*(1000000))</f>
        <v>134.84898561960671</v>
      </c>
      <c r="M538" s="18">
        <f>L538/K538</f>
        <v>1.2123718534986603</v>
      </c>
      <c r="N538" s="18">
        <f>J538*M538</f>
        <v>99.422848851194559</v>
      </c>
      <c r="O538" s="3">
        <v>100</v>
      </c>
      <c r="P538" s="18">
        <v>90.515314826210002</v>
      </c>
      <c r="Q538" s="18">
        <f>P538-S538</f>
        <v>83.733922864470003</v>
      </c>
      <c r="R538" s="18">
        <f>Q538*solar_capex_adj</f>
        <v>111.64523048596</v>
      </c>
      <c r="S538" s="18">
        <v>6.7813919617399989</v>
      </c>
      <c r="T538" s="18">
        <f>R538+S538</f>
        <v>118.4266224477</v>
      </c>
      <c r="U538" s="18">
        <v>27.994717983123302</v>
      </c>
      <c r="V538" s="18">
        <f>U538-X538</f>
        <v>23.197934505996201</v>
      </c>
      <c r="W538" s="18">
        <f>V538*wind_capex_adj</f>
        <v>38.663224176660336</v>
      </c>
      <c r="X538" s="18">
        <v>4.7967834771271001</v>
      </c>
      <c r="Y538" s="18">
        <f>W538+X538</f>
        <v>43.460007653787436</v>
      </c>
      <c r="Z538" s="18">
        <v>100.900147914036</v>
      </c>
      <c r="AA538" s="18">
        <f>Z538-AC538-AD538</f>
        <v>46.6643461916467</v>
      </c>
      <c r="AB538" s="18">
        <f>AA538*hdgt_capex_adj</f>
        <v>58.330432739558375</v>
      </c>
      <c r="AC538" s="18">
        <v>16.671157771484999</v>
      </c>
      <c r="AD538" s="18">
        <v>37.564643950904298</v>
      </c>
      <c r="AE538" s="18">
        <f>AD538*fuel_adj</f>
        <v>37.564643950904298</v>
      </c>
      <c r="AF538" s="18">
        <f>AB538+AC538+AE538</f>
        <v>112.56623446194767</v>
      </c>
      <c r="AG538" s="18">
        <v>441.84810720262698</v>
      </c>
      <c r="AH538" s="18">
        <f>AG538-AJ538-AK538</f>
        <v>359.889928196754</v>
      </c>
      <c r="AI538" s="18">
        <f>AH538*aero_capex_adj</f>
        <v>431.86791383610478</v>
      </c>
      <c r="AJ538" s="18">
        <v>40.123885017027987</v>
      </c>
      <c r="AK538" s="18">
        <v>41.834293988844991</v>
      </c>
      <c r="AL538" s="18">
        <f>AK538*fuel_adj</f>
        <v>41.834293988844991</v>
      </c>
      <c r="AM538" s="18">
        <f>AI538+AJ538+AL538</f>
        <v>513.8260928419777</v>
      </c>
      <c r="AN538" s="18">
        <f>IF(F538=0, 0, IF(F538=3, Z538, (Z538*F538*384+AG538*G538*32)/(F538*384+G538*32)))</f>
        <v>324.95166401796723</v>
      </c>
      <c r="AO538" s="18">
        <f>IF(F538=0, 0, IF(F538=3, AF538, (AF538*F538*384+AM538*G538*32)/(F538*384+G538*32)))</f>
        <v>376.25128425453886</v>
      </c>
      <c r="AP538" s="18">
        <v>64.798908612762901</v>
      </c>
      <c r="AQ538" s="18">
        <f>AP538-AS538</f>
        <v>52.996902655387601</v>
      </c>
      <c r="AR538" s="18">
        <f>AQ538*bess_capex_adj</f>
        <v>52.996902655387601</v>
      </c>
      <c r="AS538" s="18">
        <v>11.8020059573753</v>
      </c>
      <c r="AT538" s="18">
        <f>AR538+AS538</f>
        <v>64.798908612762901</v>
      </c>
      <c r="AU538" s="18">
        <v>6535.2113864995299</v>
      </c>
      <c r="AV538" s="18"/>
      <c r="AW538" s="18">
        <v>1977.0715442876699</v>
      </c>
      <c r="AX538" s="18">
        <f>AW538*solar_capex_adj</f>
        <v>2636.0953923835596</v>
      </c>
      <c r="AY538" s="18">
        <v>961.80179731496298</v>
      </c>
      <c r="AZ538" s="18">
        <f>AY538*wind_capex_adj</f>
        <v>1603.0029955249383</v>
      </c>
      <c r="BA538" s="18">
        <v>774.165460002695</v>
      </c>
      <c r="BB538" s="18">
        <f>BA538*hdgt_capex_adj</f>
        <v>967.70682500336875</v>
      </c>
      <c r="BC538" s="18">
        <v>1870.49060232843</v>
      </c>
      <c r="BD538" s="18">
        <f>BC538*aero_capex_adj</f>
        <v>2244.5887227941157</v>
      </c>
      <c r="BE538" s="18">
        <v>951.68198256575795</v>
      </c>
      <c r="BF538" s="18">
        <f>BE538*bess_capex_adj</f>
        <v>951.68198256575795</v>
      </c>
      <c r="BG538" s="1">
        <v>2046939777.5827799</v>
      </c>
      <c r="BH538" s="1">
        <v>3519484355.2087998</v>
      </c>
      <c r="BI538" s="1">
        <v>1334646710.4156899</v>
      </c>
      <c r="BJ538" s="1">
        <v>1858929156.7927201</v>
      </c>
      <c r="BK538" s="1">
        <f>SUM(BG538:BJ538)/1000000</f>
        <v>8759.9999999999909</v>
      </c>
      <c r="BL538" s="1">
        <v>7.0350078116345003</v>
      </c>
      <c r="BM538" s="3">
        <f>0.815*BJ538/(BK538*1000)</f>
        <v>172.94831766964251</v>
      </c>
      <c r="BN538" s="24">
        <v>2225.03384549457</v>
      </c>
      <c r="BO538" s="1">
        <v>211</v>
      </c>
      <c r="BP538" s="1">
        <v>3040</v>
      </c>
      <c r="BQ538" s="24">
        <v>4611.9232000000002</v>
      </c>
      <c r="BR538" s="1">
        <v>760</v>
      </c>
      <c r="BS538" s="1">
        <v>190</v>
      </c>
      <c r="BT538" s="1">
        <v>0.82368674021520905</v>
      </c>
    </row>
    <row r="539" spans="1:72" s="1" customFormat="1" x14ac:dyDescent="0.25">
      <c r="A539" s="1">
        <v>683</v>
      </c>
      <c r="B539" s="25">
        <v>618.06495708182604</v>
      </c>
      <c r="C539" s="25">
        <v>1003.19999999999</v>
      </c>
      <c r="D539" s="8">
        <v>2000</v>
      </c>
      <c r="E539" s="8">
        <v>8000</v>
      </c>
      <c r="F539" s="8">
        <v>1</v>
      </c>
      <c r="G539" s="8">
        <v>20</v>
      </c>
      <c r="H539" s="9">
        <f>SUM(BG539:BI539)/(BK539*1000000)</f>
        <v>0.70930494106698738</v>
      </c>
      <c r="I539" s="10">
        <v>100</v>
      </c>
      <c r="J539" s="19">
        <v>84.198663305542397</v>
      </c>
      <c r="K539" s="18">
        <f>(P539*BG539+U539*BH539+AP539*BI539+AN539*BJ539)/(BK539*(1000000))</f>
        <v>106.92806524368955</v>
      </c>
      <c r="L539" s="18">
        <f>(T539*BG539+Y539*BH539+AT539*BI539+AO539*BJ539)/(BK539*(1000000))</f>
        <v>126.34900933407094</v>
      </c>
      <c r="M539" s="18">
        <f>L539/K539</f>
        <v>1.1816262554280859</v>
      </c>
      <c r="N539" s="18">
        <f>J539*M539</f>
        <v>99.491351233778246</v>
      </c>
      <c r="O539" s="10">
        <v>100</v>
      </c>
      <c r="P539" s="19">
        <v>71.422967868720804</v>
      </c>
      <c r="Q539" s="19">
        <f>P539-S539</f>
        <v>66.075703724819604</v>
      </c>
      <c r="R539" s="18">
        <f>Q539*solar_capex_adj</f>
        <v>88.100938299759463</v>
      </c>
      <c r="S539" s="19">
        <v>5.3472641439011994</v>
      </c>
      <c r="T539" s="18">
        <f>R539+S539</f>
        <v>93.448202443660662</v>
      </c>
      <c r="U539" s="19">
        <v>28.0122217225085</v>
      </c>
      <c r="V539" s="19">
        <f>U539-X539</f>
        <v>23.215438245381399</v>
      </c>
      <c r="W539" s="18">
        <f>V539*wind_capex_adj</f>
        <v>38.692397075635668</v>
      </c>
      <c r="X539" s="19">
        <v>4.7967834771271001</v>
      </c>
      <c r="Y539" s="18">
        <f>W539+X539</f>
        <v>43.489180552762768</v>
      </c>
      <c r="Z539" s="19">
        <v>93.443450256548999</v>
      </c>
      <c r="AA539" s="19">
        <f>Z539-AC539-AD539</f>
        <v>35.693456061491304</v>
      </c>
      <c r="AB539" s="18">
        <f>AA539*hdgt_capex_adj</f>
        <v>44.61682007686413</v>
      </c>
      <c r="AC539" s="19">
        <v>17.033439100322894</v>
      </c>
      <c r="AD539" s="19">
        <v>40.716555094734801</v>
      </c>
      <c r="AE539" s="18">
        <f>AD539*fuel_adj</f>
        <v>40.716555094734801</v>
      </c>
      <c r="AF539" s="18">
        <f>AB539+AC539+AE539</f>
        <v>102.36681427192183</v>
      </c>
      <c r="AG539" s="19">
        <v>303.68389540551999</v>
      </c>
      <c r="AH539" s="19">
        <f>AG539-AJ539-AK539</f>
        <v>225.45556769156298</v>
      </c>
      <c r="AI539" s="18">
        <f>AH539*aero_capex_adj</f>
        <v>270.54668122987556</v>
      </c>
      <c r="AJ539" s="19">
        <v>31.143632770642</v>
      </c>
      <c r="AK539" s="19">
        <v>47.084694943315014</v>
      </c>
      <c r="AL539" s="18">
        <f>AK539*fuel_adj</f>
        <v>47.084694943315014</v>
      </c>
      <c r="AM539" s="18">
        <f>AI539+AJ539+AL539</f>
        <v>348.77500894383257</v>
      </c>
      <c r="AN539" s="18">
        <f>IF(F539=0, 0, IF(F539=3, Z539, (Z539*F539*384+AG539*G539*32)/(F539*384+G539*32)))</f>
        <v>224.84372847465585</v>
      </c>
      <c r="AO539" s="18">
        <f>IF(F539=0, 0, IF(F539=3, AF539, (AF539*F539*384+AM539*G539*32)/(F539*384+G539*32)))</f>
        <v>256.37193594186601</v>
      </c>
      <c r="AP539" s="19">
        <v>206.52719946665701</v>
      </c>
      <c r="AQ539" s="19">
        <f>AP539-AS539</f>
        <v>169.321582491464</v>
      </c>
      <c r="AR539" s="18">
        <f>AQ539*bess_capex_adj</f>
        <v>169.321582491464</v>
      </c>
      <c r="AS539" s="19">
        <v>37.20561697519301</v>
      </c>
      <c r="AT539" s="18">
        <f>AR539+AS539</f>
        <v>206.52719946665701</v>
      </c>
      <c r="AU539" s="19">
        <v>6254.9426867393104</v>
      </c>
      <c r="AV539" s="19"/>
      <c r="AW539" s="19">
        <v>741.96124548147998</v>
      </c>
      <c r="AX539" s="18">
        <f>AW539*solar_capex_adj</f>
        <v>989.2816606419733</v>
      </c>
      <c r="AY539" s="19">
        <v>1204.29982793617</v>
      </c>
      <c r="AZ539" s="18">
        <f>AY539*wind_capex_adj</f>
        <v>2007.1663798936167</v>
      </c>
      <c r="BA539" s="19">
        <v>774.74959780381596</v>
      </c>
      <c r="BB539" s="18">
        <f>BA539*hdgt_capex_adj</f>
        <v>968.43699725476995</v>
      </c>
      <c r="BC539" s="19">
        <v>1627.7408346775001</v>
      </c>
      <c r="BD539" s="18">
        <f>BC539*aero_capex_adj</f>
        <v>1953.289001613</v>
      </c>
      <c r="BE539" s="19">
        <v>1906.1911808403399</v>
      </c>
      <c r="BF539" s="18">
        <f>BE539*bess_capex_adj</f>
        <v>1906.1911808403399</v>
      </c>
      <c r="BG539" s="8">
        <v>984691605.17716897</v>
      </c>
      <c r="BH539" s="8">
        <v>4403525449.1711998</v>
      </c>
      <c r="BI539" s="8">
        <v>825294229.39843905</v>
      </c>
      <c r="BJ539" s="8">
        <v>2546488716.25319</v>
      </c>
      <c r="BK539" s="8">
        <f>SUM(BG539:BJ539)/1000000</f>
        <v>8759.9999999999982</v>
      </c>
      <c r="BL539" s="8">
        <v>0.14250192003339601</v>
      </c>
      <c r="BM539" s="10">
        <f>0.815*BJ539/(BK539*1000)</f>
        <v>236.91647303040529</v>
      </c>
      <c r="BN539" s="25">
        <v>834.38769206046595</v>
      </c>
      <c r="BO539" s="8">
        <v>264</v>
      </c>
      <c r="BP539" s="8">
        <v>6080</v>
      </c>
      <c r="BQ539" s="25">
        <v>9223.8464000000004</v>
      </c>
      <c r="BR539" s="8">
        <v>1520</v>
      </c>
      <c r="BS539" s="8">
        <v>380</v>
      </c>
      <c r="BT539" s="8">
        <v>0.25570145720158299</v>
      </c>
    </row>
    <row r="540" spans="1:72" s="1" customFormat="1" x14ac:dyDescent="0.25">
      <c r="A540" s="1">
        <v>531</v>
      </c>
      <c r="B540" s="24">
        <v>1442.15156652426</v>
      </c>
      <c r="C540" s="24">
        <v>201.39999999999901</v>
      </c>
      <c r="D540" s="1">
        <v>1000</v>
      </c>
      <c r="E540" s="1">
        <v>4000</v>
      </c>
      <c r="F540" s="1">
        <v>3</v>
      </c>
      <c r="G540" s="1">
        <v>4</v>
      </c>
      <c r="H540" s="2">
        <f>SUM(BG540:BI540)/(BK540*1000000)</f>
        <v>0.47521970543309877</v>
      </c>
      <c r="I540" s="3">
        <v>100</v>
      </c>
      <c r="J540" s="18">
        <v>85.688609185778404</v>
      </c>
      <c r="K540" s="18">
        <f>(P540*BG540+U540*BH540+AP540*BI540+AN540*BJ540)/(BK540*(1000000))</f>
        <v>82.393817160463627</v>
      </c>
      <c r="L540" s="18">
        <f>(T540*BG540+Y540*BH540+AT540*BI540+AO540*BJ540)/(BK540*(1000000))</f>
        <v>95.675042986789464</v>
      </c>
      <c r="M540" s="18">
        <f>L540/K540</f>
        <v>1.1611920200330126</v>
      </c>
      <c r="N540" s="18">
        <f>J540*M540</f>
        <v>99.500929194253388</v>
      </c>
      <c r="O540" s="3">
        <v>100</v>
      </c>
      <c r="P540" s="18">
        <v>85.940540867567904</v>
      </c>
      <c r="Q540" s="18">
        <f>P540-S540</f>
        <v>79.510485649454793</v>
      </c>
      <c r="R540" s="18">
        <f>Q540*solar_capex_adj</f>
        <v>106.01398086593971</v>
      </c>
      <c r="S540" s="18">
        <v>6.430055218113111</v>
      </c>
      <c r="T540" s="18">
        <f>R540+S540</f>
        <v>112.44403608405283</v>
      </c>
      <c r="U540" s="18">
        <v>28.0282395475746</v>
      </c>
      <c r="V540" s="18">
        <f>U540-X540</f>
        <v>23.2314560704475</v>
      </c>
      <c r="W540" s="18">
        <f>V540*wind_capex_adj</f>
        <v>38.719093450745838</v>
      </c>
      <c r="X540" s="18">
        <v>4.7967834771271001</v>
      </c>
      <c r="Y540" s="18">
        <f>W540+X540</f>
        <v>43.515876927872938</v>
      </c>
      <c r="Z540" s="18">
        <v>96.985003365719294</v>
      </c>
      <c r="AA540" s="18">
        <f>Z540-AC540-AD540</f>
        <v>45.273551025988404</v>
      </c>
      <c r="AB540" s="18">
        <f>AA540*hdgt_capex_adj</f>
        <v>56.591938782485506</v>
      </c>
      <c r="AC540" s="18">
        <v>16.237545129832696</v>
      </c>
      <c r="AD540" s="18">
        <v>35.473907209898194</v>
      </c>
      <c r="AE540" s="18">
        <f>AD540*fuel_adj</f>
        <v>35.473907209898194</v>
      </c>
      <c r="AF540" s="18">
        <f>AB540+AC540+AE540</f>
        <v>108.3033911222164</v>
      </c>
      <c r="AG540" s="18">
        <v>329.22630247085101</v>
      </c>
      <c r="AH540" s="18">
        <f>AG540-AJ540-AK540</f>
        <v>254.82261425619197</v>
      </c>
      <c r="AI540" s="18">
        <f>AH540*aero_capex_adj</f>
        <v>305.78713710743034</v>
      </c>
      <c r="AJ540" s="18">
        <v>31.64261234138803</v>
      </c>
      <c r="AK540" s="18">
        <v>42.761075873271011</v>
      </c>
      <c r="AL540" s="18">
        <f>AK540*fuel_adj</f>
        <v>42.761075873271011</v>
      </c>
      <c r="AM540" s="18">
        <f>AI540+AJ540+AL540</f>
        <v>380.19082532208938</v>
      </c>
      <c r="AN540" s="18">
        <f>IF(F540=0, 0, IF(F540=3, Z540, (Z540*F540*384+AG540*G540*32)/(F540*384+G540*32)))</f>
        <v>96.985003365719294</v>
      </c>
      <c r="AO540" s="18">
        <f>IF(F540=0, 0, IF(F540=3, AF540, (AF540*F540*384+AM540*G540*32)/(F540*384+G540*32)))</f>
        <v>108.3033911222164</v>
      </c>
      <c r="AP540" s="18">
        <v>63.554742140816003</v>
      </c>
      <c r="AQ540" s="18">
        <f>AP540-AS540</f>
        <v>52.029937879063603</v>
      </c>
      <c r="AR540" s="18">
        <f>AQ540*bess_capex_adj</f>
        <v>52.029937879063603</v>
      </c>
      <c r="AS540" s="18">
        <v>11.524804261752401</v>
      </c>
      <c r="AT540" s="18">
        <f>AR540+AS540</f>
        <v>63.554742140816003</v>
      </c>
      <c r="AU540" s="18">
        <v>5579.0589416311896</v>
      </c>
      <c r="AV540" s="18"/>
      <c r="AW540" s="18">
        <v>1732.43740203277</v>
      </c>
      <c r="AX540" s="18">
        <f>AW540*solar_capex_adj</f>
        <v>2309.9165360436932</v>
      </c>
      <c r="AY540" s="18">
        <v>241.93912822236601</v>
      </c>
      <c r="AZ540" s="18">
        <f>AY540*wind_capex_adj</f>
        <v>403.23188037061004</v>
      </c>
      <c r="BA540" s="18">
        <v>2325.85244225018</v>
      </c>
      <c r="BB540" s="18">
        <f>BA540*hdgt_capex_adj</f>
        <v>2907.3155528127249</v>
      </c>
      <c r="BC540" s="18">
        <v>325.77278356920198</v>
      </c>
      <c r="BD540" s="18">
        <f>BC540*aero_capex_adj</f>
        <v>390.92734028304238</v>
      </c>
      <c r="BE540" s="18">
        <v>953.05718555667204</v>
      </c>
      <c r="BF540" s="18">
        <f>BE540*bess_capex_adj</f>
        <v>953.05718555667204</v>
      </c>
      <c r="BG540" s="1">
        <v>1909949922.87942</v>
      </c>
      <c r="BH540" s="1">
        <v>884041093.96239996</v>
      </c>
      <c r="BI540" s="1">
        <v>1368933602.75212</v>
      </c>
      <c r="BJ540" s="1">
        <v>4597075380.4060497</v>
      </c>
      <c r="BK540" s="1">
        <f>SUM(BG540:BJ540)/1000000</f>
        <v>8759.9999999999891</v>
      </c>
      <c r="BL540" s="1">
        <v>2.2550502929584999</v>
      </c>
      <c r="BM540" s="3">
        <f>0.815*BJ540/(BK540*1000)</f>
        <v>427.6959400720246</v>
      </c>
      <c r="BN540" s="24">
        <v>1946.90461480775</v>
      </c>
      <c r="BO540" s="1">
        <v>53</v>
      </c>
      <c r="BP540" s="1">
        <v>3040</v>
      </c>
      <c r="BQ540" s="24">
        <v>4611.9232000000002</v>
      </c>
      <c r="BR540" s="1">
        <v>760</v>
      </c>
      <c r="BS540" s="1">
        <v>190</v>
      </c>
      <c r="BT540" s="1">
        <v>0.84462701681447006</v>
      </c>
    </row>
    <row r="541" spans="1:72" s="1" customFormat="1" x14ac:dyDescent="0.25">
      <c r="A541" s="1">
        <v>513</v>
      </c>
      <c r="B541" s="24">
        <v>1442.15156652426</v>
      </c>
      <c r="C541" s="24">
        <v>402.79999999999899</v>
      </c>
      <c r="D541" s="1">
        <v>1000</v>
      </c>
      <c r="E541" s="1">
        <v>4000</v>
      </c>
      <c r="F541" s="1">
        <v>3</v>
      </c>
      <c r="G541" s="1">
        <v>4</v>
      </c>
      <c r="H541" s="2">
        <f>SUM(BG541:BI541)/(BK541*1000000)</f>
        <v>0.57339457491490942</v>
      </c>
      <c r="I541" s="3">
        <v>100</v>
      </c>
      <c r="J541" s="18">
        <v>84.094464799441596</v>
      </c>
      <c r="K541" s="18">
        <f>(P541*BG541+U541*BH541+AP541*BI541+AN541*BJ541)/(BK541*(1000000))</f>
        <v>80.767397710520314</v>
      </c>
      <c r="L541" s="18">
        <f>(T541*BG541+Y541*BH541+AT541*BI541+AO541*BJ541)/(BK541*(1000000))</f>
        <v>95.591101372769444</v>
      </c>
      <c r="M541" s="18">
        <f>L541/K541</f>
        <v>1.183535734497464</v>
      </c>
      <c r="N541" s="18">
        <f>J541*M541</f>
        <v>99.528804163578243</v>
      </c>
      <c r="O541" s="3">
        <v>100</v>
      </c>
      <c r="P541" s="18">
        <v>85.6473508331418</v>
      </c>
      <c r="Q541" s="18">
        <f>P541-S541</f>
        <v>79.236808866119603</v>
      </c>
      <c r="R541" s="18">
        <f>Q541*solar_capex_adj</f>
        <v>105.64907848815946</v>
      </c>
      <c r="S541" s="18">
        <v>6.4105419670221977</v>
      </c>
      <c r="T541" s="18">
        <f>R541+S541</f>
        <v>112.05962045518166</v>
      </c>
      <c r="U541" s="18">
        <v>28.018747941693402</v>
      </c>
      <c r="V541" s="18">
        <f>U541-X541</f>
        <v>23.221964464566302</v>
      </c>
      <c r="W541" s="18">
        <f>V541*wind_capex_adj</f>
        <v>38.703274107610504</v>
      </c>
      <c r="X541" s="18">
        <v>4.7967834771271001</v>
      </c>
      <c r="Y541" s="18">
        <f>W541+X541</f>
        <v>43.500057584737604</v>
      </c>
      <c r="Z541" s="18">
        <v>108.864071591539</v>
      </c>
      <c r="AA541" s="18">
        <f>Z541-AC541-AD541</f>
        <v>55.578827371566092</v>
      </c>
      <c r="AB541" s="18">
        <f>AA541*hdgt_capex_adj</f>
        <v>69.473534214457615</v>
      </c>
      <c r="AC541" s="18">
        <v>17.260199204210508</v>
      </c>
      <c r="AD541" s="18">
        <v>36.025045015762402</v>
      </c>
      <c r="AE541" s="18">
        <f>AD541*fuel_adj</f>
        <v>36.025045015762402</v>
      </c>
      <c r="AF541" s="18">
        <f>AB541+AC541+AE541</f>
        <v>122.75877843443052</v>
      </c>
      <c r="AG541" s="18">
        <v>347.36903457403099</v>
      </c>
      <c r="AH541" s="18">
        <f>AG541-AJ541-AK541</f>
        <v>271.67745042877806</v>
      </c>
      <c r="AI541" s="18">
        <f>AH541*aero_capex_adj</f>
        <v>326.01294051453368</v>
      </c>
      <c r="AJ541" s="18">
        <v>32.970479002525963</v>
      </c>
      <c r="AK541" s="18">
        <v>42.721105142726969</v>
      </c>
      <c r="AL541" s="18">
        <f>AK541*fuel_adj</f>
        <v>42.721105142726969</v>
      </c>
      <c r="AM541" s="18">
        <f>AI541+AJ541+AL541</f>
        <v>401.70452465978661</v>
      </c>
      <c r="AN541" s="18">
        <f>IF(F541=0, 0, IF(F541=3, Z541, (Z541*F541*384+AG541*G541*32)/(F541*384+G541*32)))</f>
        <v>108.864071591539</v>
      </c>
      <c r="AO541" s="18">
        <f>IF(F541=0, 0, IF(F541=3, AF541, (AF541*F541*384+AM541*G541*32)/(F541*384+G541*32)))</f>
        <v>122.75877843443052</v>
      </c>
      <c r="AP541" s="18">
        <v>65.046686845799499</v>
      </c>
      <c r="AQ541" s="18">
        <f>AP541-AS541</f>
        <v>53.258693687650002</v>
      </c>
      <c r="AR541" s="18">
        <f>AQ541*bess_capex_adj</f>
        <v>53.258693687650002</v>
      </c>
      <c r="AS541" s="18">
        <v>11.787993158149497</v>
      </c>
      <c r="AT541" s="18">
        <f>AR541+AS541</f>
        <v>65.046686845799499</v>
      </c>
      <c r="AU541" s="18">
        <v>5818.61980224319</v>
      </c>
      <c r="AV541" s="18"/>
      <c r="AW541" s="18">
        <v>1731.7295853128901</v>
      </c>
      <c r="AX541" s="18">
        <f>AW541*solar_capex_adj</f>
        <v>2308.9727804171866</v>
      </c>
      <c r="AY541" s="18">
        <v>483.68055976611299</v>
      </c>
      <c r="AZ541" s="18">
        <f>AY541*wind_capex_adj</f>
        <v>806.13426627685499</v>
      </c>
      <c r="BA541" s="18">
        <v>2324.9021757385799</v>
      </c>
      <c r="BB541" s="18">
        <f>BA541*hdgt_capex_adj</f>
        <v>2906.1277196732249</v>
      </c>
      <c r="BC541" s="18">
        <v>325.63968356638298</v>
      </c>
      <c r="BD541" s="18">
        <f>BC541*aero_capex_adj</f>
        <v>390.76762027965958</v>
      </c>
      <c r="BE541" s="18">
        <v>952.66779785922904</v>
      </c>
      <c r="BF541" s="18">
        <f>BE541*bess_capex_adj</f>
        <v>952.66779785922904</v>
      </c>
      <c r="BG541" s="1">
        <v>1914186658.83198</v>
      </c>
      <c r="BH541" s="1">
        <v>1768082187.9247999</v>
      </c>
      <c r="BI541" s="1">
        <v>1340667629.4978199</v>
      </c>
      <c r="BJ541" s="1">
        <v>3737063523.7453899</v>
      </c>
      <c r="BK541" s="1">
        <f>SUM(BG541:BJ541)/1000000</f>
        <v>8759.9999999999891</v>
      </c>
      <c r="BL541" s="1">
        <v>2.5976174052271901</v>
      </c>
      <c r="BM541" s="3">
        <f>0.815*BJ541/(BK541*1000)</f>
        <v>347.68342144434894</v>
      </c>
      <c r="BN541" s="24">
        <v>1946.90461480775</v>
      </c>
      <c r="BO541" s="1">
        <v>106</v>
      </c>
      <c r="BP541" s="1">
        <v>3040</v>
      </c>
      <c r="BQ541" s="24">
        <v>4611.9232000000002</v>
      </c>
      <c r="BR541" s="1">
        <v>760</v>
      </c>
      <c r="BS541" s="1">
        <v>190</v>
      </c>
      <c r="BT541" s="1">
        <v>0.82719563305597199</v>
      </c>
    </row>
    <row r="542" spans="1:72" s="1" customFormat="1" x14ac:dyDescent="0.25">
      <c r="A542" s="1">
        <v>496</v>
      </c>
      <c r="B542" s="24">
        <v>1442.15156652426</v>
      </c>
      <c r="C542" s="24">
        <v>600.4</v>
      </c>
      <c r="D542" s="1">
        <v>1000</v>
      </c>
      <c r="E542" s="1">
        <v>4000</v>
      </c>
      <c r="F542" s="1">
        <v>3</v>
      </c>
      <c r="G542" s="1">
        <v>4</v>
      </c>
      <c r="H542" s="2">
        <f>SUM(BG542:BI542)/(BK542*1000000)</f>
        <v>0.669519299815303</v>
      </c>
      <c r="I542" s="3">
        <v>100</v>
      </c>
      <c r="J542" s="18">
        <v>82.507867141891097</v>
      </c>
      <c r="K542" s="18">
        <f>(P542*BG542+U542*BH542+AP542*BI542+AN542*BJ542)/(BK542*(1000000))</f>
        <v>79.091117605731824</v>
      </c>
      <c r="L542" s="18">
        <f>(T542*BG542+Y542*BH542+AT542*BI542+AO542*BJ542)/(BK542*(1000000))</f>
        <v>95.407772268204198</v>
      </c>
      <c r="M542" s="18">
        <f>L542/K542</f>
        <v>1.206301986321785</v>
      </c>
      <c r="N542" s="18">
        <f>J542*M542</f>
        <v>99.52940402043717</v>
      </c>
      <c r="O542" s="3">
        <v>99.999999391863497</v>
      </c>
      <c r="P542" s="18">
        <v>85.281533499938107</v>
      </c>
      <c r="Q542" s="18">
        <f>P542-S542</f>
        <v>78.896199007868006</v>
      </c>
      <c r="R542" s="18">
        <f>Q542*solar_capex_adj</f>
        <v>105.19493201049067</v>
      </c>
      <c r="S542" s="18">
        <v>6.3853344920701005</v>
      </c>
      <c r="T542" s="18">
        <f>R542+S542</f>
        <v>111.58026650256078</v>
      </c>
      <c r="U542" s="18">
        <v>28.0102048741267</v>
      </c>
      <c r="V542" s="18">
        <f>U542-X542</f>
        <v>23.2134213969996</v>
      </c>
      <c r="W542" s="18">
        <f>V542*wind_capex_adj</f>
        <v>38.689035661666004</v>
      </c>
      <c r="X542" s="18">
        <v>4.7967834771271001</v>
      </c>
      <c r="Y542" s="18">
        <f>W542+X542</f>
        <v>43.485819138793104</v>
      </c>
      <c r="Z542" s="18">
        <v>127.222783747412</v>
      </c>
      <c r="AA542" s="18">
        <f>Z542-AC542-AD542</f>
        <v>71.505830053621608</v>
      </c>
      <c r="AB542" s="18">
        <f>AA542*hdgt_capex_adj</f>
        <v>89.382287567027007</v>
      </c>
      <c r="AC542" s="18">
        <v>18.895612355639997</v>
      </c>
      <c r="AD542" s="18">
        <v>36.82134133815039</v>
      </c>
      <c r="AE542" s="18">
        <f>AD542*fuel_adj</f>
        <v>36.82134133815039</v>
      </c>
      <c r="AF542" s="18">
        <f>AB542+AC542+AE542</f>
        <v>145.09924126081739</v>
      </c>
      <c r="AG542" s="18">
        <v>389.217590758781</v>
      </c>
      <c r="AH542" s="18">
        <f>AG542-AJ542-AK542</f>
        <v>309.94319530926805</v>
      </c>
      <c r="AI542" s="18">
        <f>AH542*aero_capex_adj</f>
        <v>371.93183437112162</v>
      </c>
      <c r="AJ542" s="18">
        <v>36.038655867734974</v>
      </c>
      <c r="AK542" s="18">
        <v>43.235739581777977</v>
      </c>
      <c r="AL542" s="18">
        <f>AK542*fuel_adj</f>
        <v>43.235739581777977</v>
      </c>
      <c r="AM542" s="18">
        <f>AI542+AJ542+AL542</f>
        <v>451.20622982063458</v>
      </c>
      <c r="AN542" s="18">
        <f>IF(F542=0, 0, IF(F542=3, Z542, (Z542*F542*384+AG542*G542*32)/(F542*384+G542*32)))</f>
        <v>127.222783747412</v>
      </c>
      <c r="AO542" s="18">
        <f>IF(F542=0, 0, IF(F542=3, AF542, (AF542*F542*384+AM542*G542*32)/(F542*384+G542*32)))</f>
        <v>145.09924126081739</v>
      </c>
      <c r="AP542" s="18">
        <v>66.463216486375899</v>
      </c>
      <c r="AQ542" s="18">
        <f>AP542-AS542</f>
        <v>54.419222434687498</v>
      </c>
      <c r="AR542" s="18">
        <f>AQ542*bess_capex_adj</f>
        <v>54.419222434687498</v>
      </c>
      <c r="AS542" s="18">
        <v>12.043994051688401</v>
      </c>
      <c r="AT542" s="18">
        <f>AR542+AS542</f>
        <v>66.463216486375899</v>
      </c>
      <c r="AU542" s="18">
        <v>6053.6691699010098</v>
      </c>
      <c r="AV542" s="18"/>
      <c r="AW542" s="18">
        <v>1731.09250386023</v>
      </c>
      <c r="AX542" s="18">
        <f>AW542*solar_capex_adj</f>
        <v>2308.1233384803063</v>
      </c>
      <c r="AY542" s="18">
        <v>720.69258422165797</v>
      </c>
      <c r="AZ542" s="18">
        <f>AY542*wind_capex_adj</f>
        <v>1201.1543070360967</v>
      </c>
      <c r="BA542" s="18">
        <v>2324.0468735782601</v>
      </c>
      <c r="BB542" s="18">
        <f>BA542*hdgt_capex_adj</f>
        <v>2905.0585919728251</v>
      </c>
      <c r="BC542" s="18">
        <v>325.51988483775398</v>
      </c>
      <c r="BD542" s="18">
        <f>BC542*aero_capex_adj</f>
        <v>390.62386180530478</v>
      </c>
      <c r="BE542" s="18">
        <v>952.31732340310805</v>
      </c>
      <c r="BF542" s="18">
        <f>BE542*bess_capex_adj</f>
        <v>952.31732340310805</v>
      </c>
      <c r="BG542" s="1">
        <v>1916299579.9301701</v>
      </c>
      <c r="BH542" s="1">
        <v>2635443261.2463999</v>
      </c>
      <c r="BI542" s="1">
        <v>1313246189.5383301</v>
      </c>
      <c r="BJ542" s="1">
        <v>2895010916.01232</v>
      </c>
      <c r="BK542" s="1">
        <f>SUM(BG542:BJ542)/1000000</f>
        <v>8759.999946727221</v>
      </c>
      <c r="BL542" s="1">
        <v>3.0879257447853798</v>
      </c>
      <c r="BM542" s="3">
        <f>0.815*BJ542/(BK542*1000)</f>
        <v>269.34177065052796</v>
      </c>
      <c r="BN542" s="24">
        <v>1946.90461480775</v>
      </c>
      <c r="BO542" s="1">
        <v>158</v>
      </c>
      <c r="BP542" s="1">
        <v>3040</v>
      </c>
      <c r="BQ542" s="24">
        <v>4611.9232000000002</v>
      </c>
      <c r="BR542" s="1">
        <v>760</v>
      </c>
      <c r="BS542" s="1">
        <v>190</v>
      </c>
      <c r="BT542" s="1">
        <v>0.81028464310433801</v>
      </c>
    </row>
    <row r="543" spans="1:72" s="1" customFormat="1" x14ac:dyDescent="0.25">
      <c r="A543" s="1">
        <v>159</v>
      </c>
      <c r="B543" s="24">
        <v>1442.15156652426</v>
      </c>
      <c r="C543" s="24">
        <v>1200.8</v>
      </c>
      <c r="D543" s="1">
        <v>1000</v>
      </c>
      <c r="E543" s="1">
        <v>4000</v>
      </c>
      <c r="F543" s="1">
        <v>1</v>
      </c>
      <c r="G543" s="1">
        <v>23</v>
      </c>
      <c r="H543" s="2">
        <f>SUM(BG543:BI543)/(BK543*1000000)</f>
        <v>0.88208709217340608</v>
      </c>
      <c r="I543" s="3">
        <v>100</v>
      </c>
      <c r="J543" s="18">
        <v>80.474451030746806</v>
      </c>
      <c r="K543" s="18">
        <f>(P543*BG543+U543*BH543+AP543*BI543+AN543*BJ543)/(BK543*(1000000))</f>
        <v>107.53449081944416</v>
      </c>
      <c r="L543" s="18">
        <f>(T543*BG543+Y543*BH543+AT543*BI543+AO543*BJ543)/(BK543*(1000000))</f>
        <v>133.05026257040683</v>
      </c>
      <c r="M543" s="18">
        <f>L543/K543</f>
        <v>1.2372798862627707</v>
      </c>
      <c r="N543" s="18">
        <f>J543*M543</f>
        <v>99.569419618381318</v>
      </c>
      <c r="O543" s="3">
        <v>99.999999237237802</v>
      </c>
      <c r="P543" s="18">
        <v>96.671946302133705</v>
      </c>
      <c r="Q543" s="18">
        <f>P543-S543</f>
        <v>89.427402599609294</v>
      </c>
      <c r="R543" s="18">
        <f>Q543*solar_capex_adj</f>
        <v>119.23653679947905</v>
      </c>
      <c r="S543" s="18">
        <v>7.2445437025244104</v>
      </c>
      <c r="T543" s="18">
        <f>R543+S543</f>
        <v>126.48108050200346</v>
      </c>
      <c r="U543" s="18">
        <v>28.644468070070001</v>
      </c>
      <c r="V543" s="18">
        <f>U543-X543</f>
        <v>23.735200411929299</v>
      </c>
      <c r="W543" s="18">
        <f>V543*wind_capex_adj</f>
        <v>39.558667353215498</v>
      </c>
      <c r="X543" s="18">
        <v>4.9092676581407027</v>
      </c>
      <c r="Y543" s="18">
        <f>W543+X543</f>
        <v>44.467935011356204</v>
      </c>
      <c r="Z543" s="18">
        <v>148.26509163127699</v>
      </c>
      <c r="AA543" s="18">
        <f>Z543-AC543-AD543</f>
        <v>85.032994189917005</v>
      </c>
      <c r="AB543" s="18">
        <f>AA543*hdgt_capex_adj</f>
        <v>106.29124273739626</v>
      </c>
      <c r="AC543" s="18">
        <v>21.562317686231992</v>
      </c>
      <c r="AD543" s="18">
        <v>41.66977975512799</v>
      </c>
      <c r="AE543" s="18">
        <f>AD543*fuel_adj</f>
        <v>41.66977975512799</v>
      </c>
      <c r="AF543" s="18">
        <f>AB543+AC543+AE543</f>
        <v>169.52334017875626</v>
      </c>
      <c r="AG543" s="18">
        <v>731.62743523460699</v>
      </c>
      <c r="AH543" s="18">
        <f>AG543-AJ543-AK543</f>
        <v>623.80609983912098</v>
      </c>
      <c r="AI543" s="18">
        <f>AH543*aero_capex_adj</f>
        <v>748.56731980694519</v>
      </c>
      <c r="AJ543" s="18">
        <v>61.86923418807703</v>
      </c>
      <c r="AK543" s="18">
        <v>45.952101207408987</v>
      </c>
      <c r="AL543" s="18">
        <f>AK543*fuel_adj</f>
        <v>45.952101207408987</v>
      </c>
      <c r="AM543" s="18">
        <f>AI543+AJ543+AL543</f>
        <v>856.38865520243121</v>
      </c>
      <c r="AN543" s="18">
        <f>IF(F543=0, 0, IF(F543=3, Z543, (Z543*F543*384+AG543*G543*32)/(F543*384+G543*32)))</f>
        <v>531.61748885632244</v>
      </c>
      <c r="AO543" s="18">
        <f>IF(F543=0, 0, IF(F543=3, AF543, (AF543*F543*384+AM543*G543*32)/(F543*384+G543*32)))</f>
        <v>620.8919757657427</v>
      </c>
      <c r="AP543" s="18">
        <v>92.525379819022604</v>
      </c>
      <c r="AQ543" s="18">
        <f>AP543-AS543</f>
        <v>75.373560328841293</v>
      </c>
      <c r="AR543" s="18">
        <f>AQ543*bess_capex_adj</f>
        <v>75.373560328841293</v>
      </c>
      <c r="AS543" s="18">
        <v>17.15181949018131</v>
      </c>
      <c r="AT543" s="18">
        <f>AR543+AS543</f>
        <v>92.525379819022604</v>
      </c>
      <c r="AU543" s="18">
        <v>6764.7828469584401</v>
      </c>
      <c r="AV543" s="18"/>
      <c r="AW543" s="18">
        <v>1729.44767914618</v>
      </c>
      <c r="AX543" s="18">
        <f>AW543*solar_capex_adj</f>
        <v>2305.9302388615733</v>
      </c>
      <c r="AY543" s="18">
        <v>1440.01561370131</v>
      </c>
      <c r="AZ543" s="18">
        <f>AY543*wind_capex_adj</f>
        <v>2400.0260228355169</v>
      </c>
      <c r="BA543" s="18">
        <v>773.94621465424098</v>
      </c>
      <c r="BB543" s="18">
        <f>BA543*hdgt_capex_adj</f>
        <v>967.43276831780122</v>
      </c>
      <c r="BC543" s="18">
        <v>1869.96087530614</v>
      </c>
      <c r="BD543" s="18">
        <f>BC543*aero_capex_adj</f>
        <v>2243.9530503673677</v>
      </c>
      <c r="BE543" s="18">
        <v>951.412464150554</v>
      </c>
      <c r="BF543" s="18">
        <f>BE543*bess_capex_adj</f>
        <v>951.412464150554</v>
      </c>
      <c r="BG543" s="1">
        <v>1671035154.5908</v>
      </c>
      <c r="BH543" s="1">
        <v>5150129677.04953</v>
      </c>
      <c r="BI543" s="1">
        <v>905918036.85942698</v>
      </c>
      <c r="BJ543" s="1">
        <v>1032917064.68226</v>
      </c>
      <c r="BK543" s="1">
        <f>SUM(BG543:BJ543)/1000000</f>
        <v>8759.9999331820181</v>
      </c>
      <c r="BL543" s="1">
        <v>11.9851231795302</v>
      </c>
      <c r="BM543" s="3">
        <f>0.815*BJ543/(BK543*1000)</f>
        <v>96.099019878674028</v>
      </c>
      <c r="BN543" s="24">
        <v>1946.90461480775</v>
      </c>
      <c r="BO543" s="1">
        <v>316</v>
      </c>
      <c r="BP543" s="1">
        <v>3040</v>
      </c>
      <c r="BQ543" s="24">
        <v>4611.9232000000002</v>
      </c>
      <c r="BR543" s="1">
        <v>760</v>
      </c>
      <c r="BS543" s="1">
        <v>190</v>
      </c>
      <c r="BT543" s="1">
        <v>0.56088959278768202</v>
      </c>
    </row>
    <row r="544" spans="1:72" s="1" customFormat="1" hidden="1" x14ac:dyDescent="0.25">
      <c r="A544" s="1">
        <v>99</v>
      </c>
      <c r="B544" s="24">
        <v>3502.3680901303501</v>
      </c>
      <c r="C544" s="24">
        <v>600.4</v>
      </c>
      <c r="D544" s="1">
        <v>1000</v>
      </c>
      <c r="E544" s="1">
        <v>4000</v>
      </c>
      <c r="F544" s="1">
        <v>0</v>
      </c>
      <c r="G544" s="1">
        <v>0</v>
      </c>
      <c r="H544" s="2">
        <f>SUM(BG544:BI544)/(BK544*1000000)</f>
        <v>1</v>
      </c>
      <c r="I544" s="3">
        <v>66.872146118721403</v>
      </c>
      <c r="J544" s="18">
        <v>76.943731108837696</v>
      </c>
      <c r="K544" s="18">
        <f>(P544*BG544+U544*BH544+AP544*BI544+AN544*BJ544)/(BK544*(1000000))</f>
        <v>76.871575936818715</v>
      </c>
      <c r="L544" s="18">
        <f>(T544*BG544+Y544*BH544+AT544*BI544+AO544*BJ544)/(BK544*(1000000))</f>
        <v>99.478105108908338</v>
      </c>
      <c r="M544" s="18">
        <f>L544/K544</f>
        <v>1.2940817707532117</v>
      </c>
      <c r="N544" s="18">
        <f>J544*M544</f>
        <v>99.571479801683665</v>
      </c>
      <c r="O544" s="3">
        <v>80.969574503580901</v>
      </c>
      <c r="P544" s="18">
        <v>129.67317046092501</v>
      </c>
      <c r="Q544" s="18">
        <f>P544-S544</f>
        <v>119.966508532088</v>
      </c>
      <c r="R544" s="18">
        <f>Q544*solar_capex_adj</f>
        <v>159.95534470945066</v>
      </c>
      <c r="S544" s="18">
        <v>9.7066619288370077</v>
      </c>
      <c r="T544" s="18">
        <f>R544+S544</f>
        <v>169.66200663828766</v>
      </c>
      <c r="U544" s="18">
        <v>28.016542514066501</v>
      </c>
      <c r="V544" s="18">
        <f>U544-X544</f>
        <v>23.219751110417501</v>
      </c>
      <c r="W544" s="18">
        <f>V544*wind_capex_adj</f>
        <v>38.699585184029168</v>
      </c>
      <c r="X544" s="18">
        <v>4.7967914036489994</v>
      </c>
      <c r="Y544" s="18">
        <f>W544+X544</f>
        <v>43.496376587678171</v>
      </c>
      <c r="Z544" s="18">
        <v>0</v>
      </c>
      <c r="AA544" s="18">
        <f>Z544-AC544-AD544</f>
        <v>0</v>
      </c>
      <c r="AB544" s="18">
        <f>AA544*hdgt_capex_adj</f>
        <v>0</v>
      </c>
      <c r="AC544" s="18">
        <v>0</v>
      </c>
      <c r="AD544" s="18">
        <v>0</v>
      </c>
      <c r="AE544" s="18">
        <f>AD544*fuel_adj</f>
        <v>0</v>
      </c>
      <c r="AF544" s="18">
        <f>AB544+AC544+AE544</f>
        <v>0</v>
      </c>
      <c r="AG544" s="18">
        <v>0</v>
      </c>
      <c r="AH544" s="18">
        <f>AG544-AJ544-AK544</f>
        <v>0</v>
      </c>
      <c r="AI544" s="18">
        <f>AH544*aero_capex_adj</f>
        <v>0</v>
      </c>
      <c r="AJ544" s="18">
        <v>0</v>
      </c>
      <c r="AK544" s="18">
        <v>0</v>
      </c>
      <c r="AL544" s="18">
        <f>AK544*fuel_adj</f>
        <v>0</v>
      </c>
      <c r="AM544" s="18">
        <f>AI544+AJ544+AL544</f>
        <v>0</v>
      </c>
      <c r="AN544" s="18">
        <f>IF(F544=0, 0, IF(F544=3, Z544, (Z544*F544*384+AG544*G544*32)/(F544*384+G544*32)))</f>
        <v>0</v>
      </c>
      <c r="AO544" s="18">
        <f>IF(F544=0, 0, IF(F544=3, AF544, (AF544*F544*384+AM544*G544*32)/(F544*384+G544*32)))</f>
        <v>0</v>
      </c>
      <c r="AP544" s="18">
        <v>57.046746907538903</v>
      </c>
      <c r="AQ544" s="18">
        <f>AP544-AS544</f>
        <v>46.2237981441776</v>
      </c>
      <c r="AR544" s="18">
        <f>AQ544*bess_capex_adj</f>
        <v>46.2237981441776</v>
      </c>
      <c r="AS544" s="18">
        <v>10.822948763361303</v>
      </c>
      <c r="AT544" s="18">
        <f>AR544+AS544</f>
        <v>57.046746907538903</v>
      </c>
      <c r="AU544" s="18">
        <v>5878.6845227820904</v>
      </c>
      <c r="AV544" s="18"/>
      <c r="AW544" s="18">
        <v>4205.2211929733703</v>
      </c>
      <c r="AX544" s="18">
        <f>AW544*solar_capex_adj</f>
        <v>5606.9615906311601</v>
      </c>
      <c r="AY544" s="18">
        <v>720.88790763487202</v>
      </c>
      <c r="AZ544" s="18">
        <f>AY544*wind_capex_adj</f>
        <v>1201.4798460581201</v>
      </c>
      <c r="BA544" s="18">
        <v>0</v>
      </c>
      <c r="BB544" s="18">
        <f>BA544*hdgt_capex_adj</f>
        <v>0</v>
      </c>
      <c r="BC544" s="18">
        <v>0</v>
      </c>
      <c r="BD544" s="18">
        <f>BC544*aero_capex_adj</f>
        <v>0</v>
      </c>
      <c r="BE544" s="18">
        <v>952.57542217385003</v>
      </c>
      <c r="BF544" s="18">
        <f>BE544*bess_capex_adj</f>
        <v>952.57542217385003</v>
      </c>
      <c r="BG544" s="1">
        <v>2989595387.4207501</v>
      </c>
      <c r="BH544" s="1">
        <v>2635441402.8272099</v>
      </c>
      <c r="BI544" s="1">
        <v>1467897936.2657199</v>
      </c>
      <c r="BJ544" s="1">
        <v>0</v>
      </c>
      <c r="BK544" s="1">
        <f>SUM(BG544:BJ544)/1000000</f>
        <v>7092.9347265136794</v>
      </c>
      <c r="BL544" s="1">
        <v>37.270011294407297</v>
      </c>
      <c r="BM544" s="3">
        <f>0.815*BJ544/(BK544*1000)</f>
        <v>0</v>
      </c>
      <c r="BN544" s="24">
        <v>4728.1969216759699</v>
      </c>
      <c r="BO544" s="1">
        <v>158</v>
      </c>
      <c r="BP544" s="1">
        <v>3040</v>
      </c>
      <c r="BQ544" s="24">
        <v>4611.9232000000002</v>
      </c>
      <c r="BR544" s="1">
        <v>760</v>
      </c>
      <c r="BS544" s="1">
        <v>190</v>
      </c>
      <c r="BT544" s="1">
        <v>0.90510410613083703</v>
      </c>
    </row>
    <row r="545" spans="1:72" s="8" customFormat="1" x14ac:dyDescent="0.25">
      <c r="A545" s="1">
        <v>903</v>
      </c>
      <c r="B545" s="25">
        <v>1442.15156652426</v>
      </c>
      <c r="C545" s="25">
        <v>600.4</v>
      </c>
      <c r="D545" s="8">
        <v>2000</v>
      </c>
      <c r="E545" s="8">
        <v>8000</v>
      </c>
      <c r="F545" s="8">
        <v>2</v>
      </c>
      <c r="G545" s="8">
        <v>6</v>
      </c>
      <c r="H545" s="9">
        <f>SUM(BG545:BI545)/(BK545*1000000)</f>
        <v>0.69376680185759287</v>
      </c>
      <c r="I545" s="10">
        <v>100</v>
      </c>
      <c r="J545" s="19">
        <v>84.423718759972999</v>
      </c>
      <c r="K545" s="18">
        <f>(P545*BG545+U545*BH545+AP545*BI545+AN545*BJ545)/(BK545*(1000000))</f>
        <v>105.23378560056362</v>
      </c>
      <c r="L545" s="18">
        <f>(T545*BG545+Y545*BH545+AT545*BI545+AO545*BJ545)/(BK545*(1000000))</f>
        <v>124.14291558581905</v>
      </c>
      <c r="M545" s="18">
        <f>L545/K545</f>
        <v>1.1796868741093181</v>
      </c>
      <c r="N545" s="18">
        <f>J545*M545</f>
        <v>99.593552884636736</v>
      </c>
      <c r="O545" s="10">
        <v>100</v>
      </c>
      <c r="P545" s="19">
        <v>91.1399670325588</v>
      </c>
      <c r="Q545" s="19">
        <f>P545-S545</f>
        <v>84.315219464325196</v>
      </c>
      <c r="R545" s="18">
        <f>Q545*solar_capex_adj</f>
        <v>112.42029261910025</v>
      </c>
      <c r="S545" s="19">
        <v>6.8247475682336045</v>
      </c>
      <c r="T545" s="18">
        <f>R545+S545</f>
        <v>119.24504018733386</v>
      </c>
      <c r="U545" s="19">
        <v>28.0073696990614</v>
      </c>
      <c r="V545" s="19">
        <f>U545-X545</f>
        <v>23.2105862219343</v>
      </c>
      <c r="W545" s="18">
        <f>V545*wind_capex_adj</f>
        <v>38.684310369890504</v>
      </c>
      <c r="X545" s="19">
        <v>4.7967834771271001</v>
      </c>
      <c r="Y545" s="18">
        <f>W545+X545</f>
        <v>43.481093847017604</v>
      </c>
      <c r="Z545" s="19">
        <v>105.31793713437</v>
      </c>
      <c r="AA545" s="19">
        <f>Z545-AC545-AD545</f>
        <v>51.189173021310907</v>
      </c>
      <c r="AB545" s="18">
        <f>AA545*hdgt_capex_adj</f>
        <v>63.986466276638637</v>
      </c>
      <c r="AC545" s="19">
        <v>16.941545591997695</v>
      </c>
      <c r="AD545" s="19">
        <v>37.187218521061396</v>
      </c>
      <c r="AE545" s="18">
        <f>AD545*fuel_adj</f>
        <v>37.187218521061396</v>
      </c>
      <c r="AF545" s="18">
        <f>AB545+AC545+AE545</f>
        <v>118.11523038969773</v>
      </c>
      <c r="AG545" s="19">
        <v>524.72688595349803</v>
      </c>
      <c r="AH545" s="19">
        <f>AG545-AJ545-AK545</f>
        <v>435.65924136740995</v>
      </c>
      <c r="AI545" s="18">
        <f>AH545*aero_capex_adj</f>
        <v>522.79108964089187</v>
      </c>
      <c r="AJ545" s="19">
        <v>45.833129315710039</v>
      </c>
      <c r="AK545" s="19">
        <v>43.23451527037804</v>
      </c>
      <c r="AL545" s="18">
        <f>AK545*fuel_adj</f>
        <v>43.23451527037804</v>
      </c>
      <c r="AM545" s="18">
        <f>AI545+AJ545+AL545</f>
        <v>611.85873422698</v>
      </c>
      <c r="AN545" s="18">
        <f>IF(F545=0, 0, IF(F545=3, Z545, (Z545*F545*384+AG545*G545*32)/(F545*384+G545*32)))</f>
        <v>189.19972689819559</v>
      </c>
      <c r="AO545" s="18">
        <f>IF(F545=0, 0, IF(F545=3, AF545, (AF545*F545*384+AM545*G545*32)/(F545*384+G545*32)))</f>
        <v>216.86393115715418</v>
      </c>
      <c r="AP545" s="19">
        <v>107.477368719539</v>
      </c>
      <c r="AQ545" s="19">
        <f>AP545-AS545</f>
        <v>88.182881907344694</v>
      </c>
      <c r="AR545" s="18">
        <f>AQ545*bess_capex_adj</f>
        <v>88.182881907344694</v>
      </c>
      <c r="AS545" s="19">
        <v>19.294486812194307</v>
      </c>
      <c r="AT545" s="18">
        <f>AR545+AS545</f>
        <v>107.477368719539</v>
      </c>
      <c r="AU545" s="19">
        <v>6394.6739676509596</v>
      </c>
      <c r="AV545" s="19"/>
      <c r="AW545" s="19">
        <v>1730.8810765906801</v>
      </c>
      <c r="AX545" s="18">
        <f>AW545*solar_capex_adj</f>
        <v>2307.8414354542401</v>
      </c>
      <c r="AY545" s="19">
        <v>720.60456231357205</v>
      </c>
      <c r="AZ545" s="18">
        <f>AY545*wind_capex_adj</f>
        <v>1201.0076038559534</v>
      </c>
      <c r="BA545" s="19">
        <v>1549.17535048573</v>
      </c>
      <c r="BB545" s="18">
        <f>BA545*hdgt_capex_adj</f>
        <v>1936.4691881071624</v>
      </c>
      <c r="BC545" s="19">
        <v>488.22019111909498</v>
      </c>
      <c r="BD545" s="18">
        <f>BC545*aero_capex_adj</f>
        <v>585.86422934291397</v>
      </c>
      <c r="BE545" s="19">
        <v>1905.7927871418699</v>
      </c>
      <c r="BF545" s="18">
        <f>BE545*bess_capex_adj</f>
        <v>1905.7927871418699</v>
      </c>
      <c r="BG545" s="8">
        <v>1802229231.7062399</v>
      </c>
      <c r="BH545" s="8">
        <v>2635443261.2463999</v>
      </c>
      <c r="BI545" s="8">
        <v>1639724691.31986</v>
      </c>
      <c r="BJ545" s="8">
        <v>2682602815.7274799</v>
      </c>
      <c r="BK545" s="8">
        <f>SUM(BG545:BJ545)/1000000</f>
        <v>8759.9999999999782</v>
      </c>
      <c r="BL545" s="8">
        <v>0.30534007238307398</v>
      </c>
      <c r="BM545" s="10">
        <f>0.815*BJ545/(BK545*1000)</f>
        <v>249.58005648606181</v>
      </c>
      <c r="BN545" s="25">
        <v>1946.90461480775</v>
      </c>
      <c r="BO545" s="8">
        <v>158</v>
      </c>
      <c r="BP545" s="8">
        <v>6080</v>
      </c>
      <c r="BQ545" s="25">
        <v>9223.8464000000004</v>
      </c>
      <c r="BR545" s="8">
        <v>1520</v>
      </c>
      <c r="BS545" s="8">
        <v>380</v>
      </c>
      <c r="BT545" s="8">
        <v>0.50642199748462202</v>
      </c>
    </row>
    <row r="546" spans="1:72" s="8" customFormat="1" x14ac:dyDescent="0.25">
      <c r="A546" s="1">
        <v>917</v>
      </c>
      <c r="B546" s="25">
        <v>824.08660944243502</v>
      </c>
      <c r="C546" s="25">
        <v>402.79999999999899</v>
      </c>
      <c r="D546" s="8">
        <v>2000</v>
      </c>
      <c r="E546" s="8">
        <v>8000</v>
      </c>
      <c r="F546" s="8">
        <v>2</v>
      </c>
      <c r="G546" s="8">
        <v>7</v>
      </c>
      <c r="H546" s="9">
        <f>SUM(BG546:BI546)/(BK546*1000000)</f>
        <v>0.4292288995283608</v>
      </c>
      <c r="I546" s="10">
        <v>100</v>
      </c>
      <c r="J546" s="19">
        <v>86.674104570070398</v>
      </c>
      <c r="K546" s="18">
        <f>(P546*BG546+U546*BH546+AP546*BI546+AN546*BJ546)/(BK546*(1000000))</f>
        <v>137.62470035954945</v>
      </c>
      <c r="L546" s="18">
        <f>(T546*BG546+Y546*BH546+AT546*BI546+AO546*BJ546)/(BK546*(1000000))</f>
        <v>158.19315069029881</v>
      </c>
      <c r="M546" s="18">
        <f>L546/K546</f>
        <v>1.1494531888317543</v>
      </c>
      <c r="N546" s="18">
        <f>J546*M546</f>
        <v>99.627825887204352</v>
      </c>
      <c r="O546" s="10">
        <v>100</v>
      </c>
      <c r="P546" s="19">
        <v>88.870685700291503</v>
      </c>
      <c r="Q546" s="19">
        <f>P546-S546</f>
        <v>82.225287714620094</v>
      </c>
      <c r="R546" s="18">
        <f>Q546*solar_capex_adj</f>
        <v>109.63371695282679</v>
      </c>
      <c r="S546" s="19">
        <v>6.6453979856714085</v>
      </c>
      <c r="T546" s="18">
        <f>R546+S546</f>
        <v>116.2791149384982</v>
      </c>
      <c r="U546" s="19">
        <v>28.042938699897999</v>
      </c>
      <c r="V546" s="19">
        <f>U546-X546</f>
        <v>23.246155222770899</v>
      </c>
      <c r="W546" s="18">
        <f>V546*wind_capex_adj</f>
        <v>38.743592037951501</v>
      </c>
      <c r="X546" s="19">
        <v>4.7967834771271001</v>
      </c>
      <c r="Y546" s="18">
        <f>W546+X546</f>
        <v>43.540375515078601</v>
      </c>
      <c r="Z546" s="19">
        <v>78.343220071845806</v>
      </c>
      <c r="AA546" s="19">
        <f>Z546-AC546-AD546</f>
        <v>27.985381060072491</v>
      </c>
      <c r="AB546" s="18">
        <f>AA546*hdgt_capex_adj</f>
        <v>34.981726325090612</v>
      </c>
      <c r="AC546" s="19">
        <v>14.60393565128031</v>
      </c>
      <c r="AD546" s="19">
        <v>35.753903360493005</v>
      </c>
      <c r="AE546" s="18">
        <f>AD546*fuel_adj</f>
        <v>35.753903360493005</v>
      </c>
      <c r="AF546" s="18">
        <f>AB546+AC546+AE546</f>
        <v>85.339565336863927</v>
      </c>
      <c r="AG546" s="19">
        <v>515.68989186931003</v>
      </c>
      <c r="AH546" s="19">
        <f>AG546-AJ546-AK546</f>
        <v>428.04620652245501</v>
      </c>
      <c r="AI546" s="18">
        <f>AH546*aero_capex_adj</f>
        <v>513.65544782694599</v>
      </c>
      <c r="AJ546" s="19">
        <v>45.13882112621701</v>
      </c>
      <c r="AK546" s="19">
        <v>42.504864220638012</v>
      </c>
      <c r="AL546" s="18">
        <f>AK546*fuel_adj</f>
        <v>42.504864220638012</v>
      </c>
      <c r="AM546" s="18">
        <f>AI546+AJ546+AL546</f>
        <v>601.29913317380101</v>
      </c>
      <c r="AN546" s="18">
        <f>IF(F546=0, 0, IF(F546=3, Z546, (Z546*F546*384+AG546*G546*32)/(F546*384+G546*32)))</f>
        <v>177.09892015514419</v>
      </c>
      <c r="AO546" s="18">
        <f>IF(F546=0, 0, IF(F546=3, AF546, (AF546*F546*384+AM546*G546*32)/(F546*384+G546*32)))</f>
        <v>201.84656452584971</v>
      </c>
      <c r="AP546" s="19">
        <v>189.14893926404699</v>
      </c>
      <c r="AQ546" s="19">
        <f>AP546-AS546</f>
        <v>155.12325088280099</v>
      </c>
      <c r="AR546" s="18">
        <f>AQ546*bess_capex_adj</f>
        <v>155.12325088280099</v>
      </c>
      <c r="AS546" s="19">
        <v>34.025688381245999</v>
      </c>
      <c r="AT546" s="18">
        <f>AR546+AS546</f>
        <v>189.14893926404699</v>
      </c>
      <c r="AU546" s="19">
        <v>5505.5008093283404</v>
      </c>
      <c r="AV546" s="19"/>
      <c r="AW546" s="19">
        <v>990.59060609803396</v>
      </c>
      <c r="AX546" s="18">
        <f>AW546*solar_capex_adj</f>
        <v>1320.7874747973785</v>
      </c>
      <c r="AY546" s="19">
        <v>484.18441892442797</v>
      </c>
      <c r="AZ546" s="18">
        <f>AY546*wind_capex_adj</f>
        <v>806.97403154071333</v>
      </c>
      <c r="BA546" s="19">
        <v>1551.54938011216</v>
      </c>
      <c r="BB546" s="18">
        <f>BA546*hdgt_capex_adj</f>
        <v>1939.4367251402</v>
      </c>
      <c r="BC546" s="19">
        <v>570.46308998751397</v>
      </c>
      <c r="BD546" s="18">
        <f>BC546*aero_capex_adj</f>
        <v>684.55570798501674</v>
      </c>
      <c r="BE546" s="19">
        <v>1908.7133142062</v>
      </c>
      <c r="BF546" s="18">
        <f>BE546*bess_capex_adj</f>
        <v>1908.7133142062</v>
      </c>
      <c r="BG546" s="8">
        <v>1059592959.53765</v>
      </c>
      <c r="BH546" s="8">
        <v>1768082187.9247999</v>
      </c>
      <c r="BI546" s="8">
        <v>932370012.40598297</v>
      </c>
      <c r="BJ546" s="8">
        <v>4999954840.1315498</v>
      </c>
      <c r="BK546" s="8">
        <f>SUM(BG546:BJ546)/1000000</f>
        <v>8759.9999999999836</v>
      </c>
      <c r="BL546" s="8">
        <v>-1.94669242674E-18</v>
      </c>
      <c r="BM546" s="10">
        <f>0.815*BJ546/(BK546*1000)</f>
        <v>465.17844688438595</v>
      </c>
      <c r="BN546" s="25">
        <v>1112.51692274728</v>
      </c>
      <c r="BO546" s="8">
        <v>106</v>
      </c>
      <c r="BP546" s="8">
        <v>6080</v>
      </c>
      <c r="BQ546" s="25">
        <v>9223.8464000000004</v>
      </c>
      <c r="BR546" s="8">
        <v>1520</v>
      </c>
      <c r="BS546" s="8">
        <v>380</v>
      </c>
      <c r="BT546" s="8">
        <v>0.288019655814377</v>
      </c>
    </row>
    <row r="547" spans="1:72" s="8" customFormat="1" x14ac:dyDescent="0.25">
      <c r="A547" s="1">
        <v>226</v>
      </c>
      <c r="B547" s="24">
        <v>1648.17321888487</v>
      </c>
      <c r="C547" s="24">
        <v>600.4</v>
      </c>
      <c r="D547" s="1">
        <v>1000</v>
      </c>
      <c r="E547" s="1">
        <v>4000</v>
      </c>
      <c r="F547" s="1">
        <v>1</v>
      </c>
      <c r="G547" s="1">
        <v>23</v>
      </c>
      <c r="H547" s="2">
        <f>SUM(BG547:BI547)/(BK547*1000000)</f>
        <v>0.69937813277019001</v>
      </c>
      <c r="I547" s="3">
        <v>100</v>
      </c>
      <c r="J547" s="18">
        <v>83.288613577100804</v>
      </c>
      <c r="K547" s="18">
        <f>(P547*BG547+U547*BH547+AP547*BI547+AN547*BJ547)/(BK547*(1000000))</f>
        <v>109.54005727855893</v>
      </c>
      <c r="L547" s="18">
        <f>(T547*BG547+Y547*BH547+AT547*BI547+AO547*BJ547)/(BK547*(1000000))</f>
        <v>131.03508803764947</v>
      </c>
      <c r="M547" s="18">
        <f>L547/K547</f>
        <v>1.1962298659788808</v>
      </c>
      <c r="N547" s="18">
        <f>J547*M547</f>
        <v>99.632327056902085</v>
      </c>
      <c r="O547" s="3">
        <v>100</v>
      </c>
      <c r="P547" s="18">
        <v>87.969447728217105</v>
      </c>
      <c r="Q547" s="18">
        <f>P547-S547</f>
        <v>81.380734344308905</v>
      </c>
      <c r="R547" s="18">
        <f>Q547*solar_capex_adj</f>
        <v>108.50764579241186</v>
      </c>
      <c r="S547" s="18">
        <v>6.5887133839081997</v>
      </c>
      <c r="T547" s="18">
        <f>R547+S547</f>
        <v>115.09635917632006</v>
      </c>
      <c r="U547" s="18">
        <v>28.002111713383599</v>
      </c>
      <c r="V547" s="18">
        <f>U547-X547</f>
        <v>23.205328236256499</v>
      </c>
      <c r="W547" s="18">
        <f>V547*wind_capex_adj</f>
        <v>38.675547060427498</v>
      </c>
      <c r="X547" s="18">
        <v>4.7967834771271001</v>
      </c>
      <c r="Y547" s="18">
        <f>W547+X547</f>
        <v>43.472330537554598</v>
      </c>
      <c r="Z547" s="18">
        <v>85.189757047296695</v>
      </c>
      <c r="AA547" s="18">
        <f>Z547-AC547-AD547</f>
        <v>34.007468105397216</v>
      </c>
      <c r="AB547" s="18">
        <f>AA547*hdgt_capex_adj</f>
        <v>42.509335131746518</v>
      </c>
      <c r="AC547" s="18">
        <v>15.231379495726188</v>
      </c>
      <c r="AD547" s="18">
        <v>35.950909446173291</v>
      </c>
      <c r="AE547" s="18">
        <f>AD547*fuel_adj</f>
        <v>35.950909446173291</v>
      </c>
      <c r="AF547" s="18">
        <f>AB547+AC547+AE547</f>
        <v>93.691624073645997</v>
      </c>
      <c r="AG547" s="18">
        <v>309.74573613941902</v>
      </c>
      <c r="AH547" s="18">
        <f>AG547-AJ547-AK547</f>
        <v>238.27567661898701</v>
      </c>
      <c r="AI547" s="18">
        <f>AH547*aero_capex_adj</f>
        <v>285.93081194278437</v>
      </c>
      <c r="AJ547" s="18">
        <v>30.451756125117015</v>
      </c>
      <c r="AK547" s="18">
        <v>41.018303395315002</v>
      </c>
      <c r="AL547" s="18">
        <f>AK547*fuel_adj</f>
        <v>41.018303395315002</v>
      </c>
      <c r="AM547" s="18">
        <f>AI547+AJ547+AL547</f>
        <v>357.40087146321639</v>
      </c>
      <c r="AN547" s="18">
        <f>IF(F547=0, 0, IF(F547=3, Z547, (Z547*F547*384+AG547*G547*32)/(F547*384+G547*32)))</f>
        <v>232.75511473640566</v>
      </c>
      <c r="AO547" s="18">
        <f>IF(F547=0, 0, IF(F547=3, AF547, (AF547*F547*384+AM547*G547*32)/(F547*384+G547*32)))</f>
        <v>266.98627235822079</v>
      </c>
      <c r="AP547" s="18">
        <v>63.049830605372399</v>
      </c>
      <c r="AQ547" s="18">
        <f>AP547-AS547</f>
        <v>51.563685667204297</v>
      </c>
      <c r="AR547" s="18">
        <f>AQ547*bess_capex_adj</f>
        <v>51.563685667204297</v>
      </c>
      <c r="AS547" s="18">
        <v>11.486144938168103</v>
      </c>
      <c r="AT547" s="18">
        <f>AR547+AS547</f>
        <v>63.049830605372399</v>
      </c>
      <c r="AU547" s="18">
        <v>6295.6272875270597</v>
      </c>
      <c r="AV547" s="18"/>
      <c r="AW547" s="18">
        <v>1977.70168373823</v>
      </c>
      <c r="AX547" s="18">
        <f>AW547*solar_capex_adj</f>
        <v>2636.9355783176397</v>
      </c>
      <c r="AY547" s="18">
        <v>720.44132091881704</v>
      </c>
      <c r="AZ547" s="18">
        <f>AY547*wind_capex_adj</f>
        <v>1200.7355348646952</v>
      </c>
      <c r="BA547" s="18">
        <v>774.41220484054202</v>
      </c>
      <c r="BB547" s="18">
        <f>BA547*hdgt_capex_adj</f>
        <v>968.01525605067752</v>
      </c>
      <c r="BC547" s="18">
        <v>1871.0867719125999</v>
      </c>
      <c r="BD547" s="18">
        <f>BC547*aero_capex_adj</f>
        <v>2245.3041262951197</v>
      </c>
      <c r="BE547" s="18">
        <v>951.98530611686203</v>
      </c>
      <c r="BF547" s="18">
        <f>BE547*bess_capex_adj</f>
        <v>951.98530611686203</v>
      </c>
      <c r="BG547" s="1">
        <v>2115228900.9781401</v>
      </c>
      <c r="BH547" s="1">
        <v>2635443261.2463999</v>
      </c>
      <c r="BI547" s="1">
        <v>1375880280.84231</v>
      </c>
      <c r="BJ547" s="1">
        <v>2633447556.9331298</v>
      </c>
      <c r="BK547" s="1">
        <f>SUM(BG547:BJ547)/1000000</f>
        <v>8759.9999999999782</v>
      </c>
      <c r="BL547" s="1">
        <v>5.6474016458287801</v>
      </c>
      <c r="BM547" s="3">
        <f>0.815*BJ547/(BK547*1000)</f>
        <v>245.0068217922952</v>
      </c>
      <c r="BN547" s="24">
        <v>2225.03384549457</v>
      </c>
      <c r="BO547" s="1">
        <v>158</v>
      </c>
      <c r="BP547" s="1">
        <v>3040</v>
      </c>
      <c r="BQ547" s="24">
        <v>4611.9232000000002</v>
      </c>
      <c r="BR547" s="1">
        <v>760</v>
      </c>
      <c r="BS547" s="1">
        <v>190</v>
      </c>
      <c r="BT547" s="1">
        <v>0.84865717935014495</v>
      </c>
    </row>
    <row r="548" spans="1:72" s="8" customFormat="1" x14ac:dyDescent="0.25">
      <c r="A548" s="1">
        <v>821</v>
      </c>
      <c r="B548" s="25">
        <v>1236.12991416365</v>
      </c>
      <c r="C548" s="25">
        <v>1003.19999999999</v>
      </c>
      <c r="D548" s="8">
        <v>2000</v>
      </c>
      <c r="E548" s="8">
        <v>8000</v>
      </c>
      <c r="F548" s="8">
        <v>2</v>
      </c>
      <c r="G548" s="8">
        <v>7</v>
      </c>
      <c r="H548" s="9">
        <f>SUM(BG548:BI548)/(BK548*1000000)</f>
        <v>0.82161818878351356</v>
      </c>
      <c r="I548" s="10">
        <v>100</v>
      </c>
      <c r="J548" s="19">
        <v>82.479630417947604</v>
      </c>
      <c r="K548" s="18">
        <f>(P548*BG548+U548*BH548+AP548*BI548+AN548*BJ548)/(BK548*(1000000))</f>
        <v>97.471103431217855</v>
      </c>
      <c r="L548" s="18">
        <f>(T548*BG548+Y548*BH548+AT548*BI548+AO548*BJ548)/(BK548*(1000000))</f>
        <v>117.77511285461929</v>
      </c>
      <c r="M548" s="18">
        <f>L548/K548</f>
        <v>1.208307987789728</v>
      </c>
      <c r="N548" s="18">
        <f>J548*M548</f>
        <v>99.660796263950715</v>
      </c>
      <c r="O548" s="10">
        <v>100</v>
      </c>
      <c r="P548" s="19">
        <v>86.7255355695209</v>
      </c>
      <c r="Q548" s="19">
        <f>P548-S548</f>
        <v>80.228730233266106</v>
      </c>
      <c r="R548" s="18">
        <f>Q548*solar_capex_adj</f>
        <v>106.97164031102147</v>
      </c>
      <c r="S548" s="19">
        <v>6.4968053362547948</v>
      </c>
      <c r="T548" s="18">
        <f>R548+S548</f>
        <v>113.46844564727627</v>
      </c>
      <c r="U548" s="19">
        <v>27.9972539389119</v>
      </c>
      <c r="V548" s="19">
        <f>U548-X548</f>
        <v>23.200470461784899</v>
      </c>
      <c r="W548" s="18">
        <f>V548*wind_capex_adj</f>
        <v>38.667450769641498</v>
      </c>
      <c r="X548" s="19">
        <v>4.7967834771270006</v>
      </c>
      <c r="Y548" s="18">
        <f>W548+X548</f>
        <v>43.464234246768498</v>
      </c>
      <c r="Z548" s="19">
        <v>152.59935242501999</v>
      </c>
      <c r="AA548" s="19">
        <f>Z548-AC548-AD548</f>
        <v>89.911725623387028</v>
      </c>
      <c r="AB548" s="18">
        <f>AA548*hdgt_capex_adj</f>
        <v>112.38965702923379</v>
      </c>
      <c r="AC548" s="19">
        <v>21.724390262223977</v>
      </c>
      <c r="AD548" s="19">
        <v>40.963236539408982</v>
      </c>
      <c r="AE548" s="18">
        <f>AD548*fuel_adj</f>
        <v>40.963236539408982</v>
      </c>
      <c r="AF548" s="18">
        <f>AB548+AC548+AE548</f>
        <v>175.07728383086675</v>
      </c>
      <c r="AG548" s="19">
        <v>664.31152185807503</v>
      </c>
      <c r="AH548" s="19">
        <f>AG548-AJ548-AK548</f>
        <v>560.59338951950997</v>
      </c>
      <c r="AI548" s="18">
        <f>AH548*aero_capex_adj</f>
        <v>672.7120674234119</v>
      </c>
      <c r="AJ548" s="19">
        <v>56.618866070445051</v>
      </c>
      <c r="AK548" s="19">
        <v>47.099266268120004</v>
      </c>
      <c r="AL548" s="18">
        <f>AK548*fuel_adj</f>
        <v>47.099266268120004</v>
      </c>
      <c r="AM548" s="18">
        <f>AI548+AJ548+AL548</f>
        <v>776.43019976197695</v>
      </c>
      <c r="AN548" s="18">
        <f>IF(F548=0, 0, IF(F548=3, Z548, (Z548*F548*384+AG548*G548*32)/(F548*384+G548*32)))</f>
        <v>268.14726165183885</v>
      </c>
      <c r="AO548" s="18">
        <f>IF(F548=0, 0, IF(F548=3, AF548, (AF548*F548*384+AM548*G548*32)/(F548*384+G548*32)))</f>
        <v>310.86665194434329</v>
      </c>
      <c r="AP548" s="19">
        <v>145.115593645876</v>
      </c>
      <c r="AQ548" s="19">
        <f>AP548-AS548</f>
        <v>118.82867699346301</v>
      </c>
      <c r="AR548" s="18">
        <f>AQ548*bess_capex_adj</f>
        <v>118.82867699346301</v>
      </c>
      <c r="AS548" s="19">
        <v>26.286916652412998</v>
      </c>
      <c r="AT548" s="18">
        <f>AR548+AS548</f>
        <v>145.115593645876</v>
      </c>
      <c r="AU548" s="19">
        <v>6709.2934867686399</v>
      </c>
      <c r="AV548" s="19"/>
      <c r="AW548" s="19">
        <v>1482.9657556007301</v>
      </c>
      <c r="AX548" s="18">
        <f>AW548*solar_capex_adj</f>
        <v>1977.2876741343066</v>
      </c>
      <c r="AY548" s="19">
        <v>1203.5233748268399</v>
      </c>
      <c r="AZ548" s="18">
        <f>AY548*wind_capex_adj</f>
        <v>2005.8722913780666</v>
      </c>
      <c r="BA548" s="19">
        <v>1548.5001807108299</v>
      </c>
      <c r="BB548" s="18">
        <f>BA548*hdgt_capex_adj</f>
        <v>1935.6252258885374</v>
      </c>
      <c r="BC548" s="19">
        <v>569.34198115606705</v>
      </c>
      <c r="BD548" s="18">
        <f>BC548*aero_capex_adj</f>
        <v>683.21037738728046</v>
      </c>
      <c r="BE548" s="19">
        <v>1904.96219447416</v>
      </c>
      <c r="BF548" s="18">
        <f>BE548*bess_capex_adj</f>
        <v>1904.96219447416</v>
      </c>
      <c r="BG548" s="8">
        <v>1607884408.1663499</v>
      </c>
      <c r="BH548" s="8">
        <v>4403525449.1711998</v>
      </c>
      <c r="BI548" s="8">
        <v>1185965476.4060199</v>
      </c>
      <c r="BJ548" s="8">
        <v>1562624666.2564199</v>
      </c>
      <c r="BK548" s="8">
        <f>SUM(BG548:BJ548)/1000000</f>
        <v>8759.9999999999891</v>
      </c>
      <c r="BL548" s="8">
        <v>3.5380702419071501</v>
      </c>
      <c r="BM548" s="10">
        <f>0.815*BJ548/(BK548*1000)</f>
        <v>145.3811761414365</v>
      </c>
      <c r="BN548" s="25">
        <v>1668.7753841209301</v>
      </c>
      <c r="BO548" s="8">
        <v>264</v>
      </c>
      <c r="BP548" s="8">
        <v>6080</v>
      </c>
      <c r="BQ548" s="25">
        <v>9223.8464000000004</v>
      </c>
      <c r="BR548" s="8">
        <v>1520</v>
      </c>
      <c r="BS548" s="8">
        <v>380</v>
      </c>
      <c r="BT548" s="8">
        <v>0.36770047835171399</v>
      </c>
    </row>
    <row r="549" spans="1:72" s="8" customFormat="1" x14ac:dyDescent="0.25">
      <c r="A549" s="1">
        <v>172</v>
      </c>
      <c r="B549" s="24">
        <v>1236.12991416365</v>
      </c>
      <c r="C549" s="24">
        <v>1402.2</v>
      </c>
      <c r="D549" s="1">
        <v>1000</v>
      </c>
      <c r="E549" s="1">
        <v>4000</v>
      </c>
      <c r="F549" s="1">
        <v>1</v>
      </c>
      <c r="G549" s="1">
        <v>23</v>
      </c>
      <c r="H549" s="2">
        <f>SUM(BG549:BI549)/(BK549*1000000)</f>
        <v>0.89553363310226775</v>
      </c>
      <c r="I549" s="3">
        <v>100</v>
      </c>
      <c r="J549" s="18">
        <v>79.935596228244904</v>
      </c>
      <c r="K549" s="18">
        <f>(P549*BG549+U549*BH549+AP549*BI549+AN549*BJ549)/(BK549*(1000000))</f>
        <v>104.8926747022294</v>
      </c>
      <c r="L549" s="18">
        <f>(T549*BG549+Y549*BH549+AT549*BI549+AO549*BJ549)/(BK549*(1000000))</f>
        <v>130.79026466623409</v>
      </c>
      <c r="M549" s="18">
        <f>L549/K549</f>
        <v>1.2468960777053602</v>
      </c>
      <c r="N549" s="18">
        <f>J549*M549</f>
        <v>99.671381406037952</v>
      </c>
      <c r="O549" s="3">
        <v>99.999999999999901</v>
      </c>
      <c r="P549" s="18">
        <v>93.929106909347595</v>
      </c>
      <c r="Q549" s="18">
        <f>P549-S549</f>
        <v>86.890152758288707</v>
      </c>
      <c r="R549" s="18">
        <f>Q549*solar_capex_adj</f>
        <v>115.8535370110516</v>
      </c>
      <c r="S549" s="18">
        <v>7.0389541510588884</v>
      </c>
      <c r="T549" s="18">
        <f>R549+S549</f>
        <v>122.89249116211049</v>
      </c>
      <c r="U549" s="18">
        <v>31.065225070658801</v>
      </c>
      <c r="V549" s="18">
        <f>U549-X549</f>
        <v>25.741101864430799</v>
      </c>
      <c r="W549" s="18">
        <f>V549*wind_capex_adj</f>
        <v>42.901836440718</v>
      </c>
      <c r="X549" s="18">
        <v>5.3241232062280019</v>
      </c>
      <c r="Y549" s="18">
        <f>W549+X549</f>
        <v>48.225959646946002</v>
      </c>
      <c r="Z549" s="18">
        <v>162.96822336552401</v>
      </c>
      <c r="AA549" s="18">
        <f>Z549-AC549-AD549</f>
        <v>97.491020873170996</v>
      </c>
      <c r="AB549" s="18">
        <f>AA549*hdgt_capex_adj</f>
        <v>121.86377609146375</v>
      </c>
      <c r="AC549" s="18">
        <v>23.001390564995006</v>
      </c>
      <c r="AD549" s="18">
        <v>42.475811927358009</v>
      </c>
      <c r="AE549" s="18">
        <f>AD549*fuel_adj</f>
        <v>42.475811927358009</v>
      </c>
      <c r="AF549" s="18">
        <f>AB549+AC549+AE549</f>
        <v>187.34097858381676</v>
      </c>
      <c r="AG549" s="18">
        <v>788.56764293761898</v>
      </c>
      <c r="AH549" s="18">
        <f>AG549-AJ549-AK549</f>
        <v>675.69233192662193</v>
      </c>
      <c r="AI549" s="18">
        <f>AH549*aero_capex_adj</f>
        <v>810.8307983119463</v>
      </c>
      <c r="AJ549" s="18">
        <v>66.117989739144036</v>
      </c>
      <c r="AK549" s="18">
        <v>46.757321271853016</v>
      </c>
      <c r="AL549" s="18">
        <f>AK549*fuel_adj</f>
        <v>46.757321271853016</v>
      </c>
      <c r="AM549" s="18">
        <f>AI549+AJ549+AL549</f>
        <v>923.70610932294335</v>
      </c>
      <c r="AN549" s="18">
        <f>IF(F549=0, 0, IF(F549=3, Z549, (Z549*F549*384+AG549*G549*32)/(F549*384+G549*32)))</f>
        <v>574.07641337004361</v>
      </c>
      <c r="AO549" s="18">
        <f>IF(F549=0, 0, IF(F549=3, AF549, (AF549*F549*384+AM549*G549*32)/(F549*384+G549*32)))</f>
        <v>671.2380644980999</v>
      </c>
      <c r="AP549" s="18">
        <v>100.307319643958</v>
      </c>
      <c r="AQ549" s="18">
        <f>AP549-AS549</f>
        <v>81.519259259411101</v>
      </c>
      <c r="AR549" s="18">
        <f>AQ549*bess_capex_adj</f>
        <v>81.519259259411101</v>
      </c>
      <c r="AS549" s="18">
        <v>18.788060384546895</v>
      </c>
      <c r="AT549" s="18">
        <f>AR549+AS549</f>
        <v>100.307319643958</v>
      </c>
      <c r="AU549" s="18">
        <v>6759.2847629571597</v>
      </c>
      <c r="AV549" s="18"/>
      <c r="AW549" s="18">
        <v>1482.3934326311801</v>
      </c>
      <c r="AX549" s="18">
        <f>AW549*solar_capex_adj</f>
        <v>1976.5245768415734</v>
      </c>
      <c r="AY549" s="18">
        <v>1681.5482316369601</v>
      </c>
      <c r="AZ549" s="18">
        <f>AY549*wind_capex_adj</f>
        <v>2802.5803860616002</v>
      </c>
      <c r="BA549" s="18">
        <v>773.95128297620602</v>
      </c>
      <c r="BB549" s="18">
        <f>BA549*hdgt_capex_adj</f>
        <v>967.43910372025755</v>
      </c>
      <c r="BC549" s="18">
        <v>1869.9731210715499</v>
      </c>
      <c r="BD549" s="18">
        <f>BC549*aero_capex_adj</f>
        <v>2243.96774528586</v>
      </c>
      <c r="BE549" s="18">
        <v>951.41869464125102</v>
      </c>
      <c r="BF549" s="18">
        <f>BE549*bess_capex_adj</f>
        <v>951.41869464125102</v>
      </c>
      <c r="BG549" s="1">
        <v>1477257785.60588</v>
      </c>
      <c r="BH549" s="1">
        <v>5545299383.7409401</v>
      </c>
      <c r="BI549" s="1">
        <v>822317456.62903702</v>
      </c>
      <c r="BJ549" s="1">
        <v>915125374.02413404</v>
      </c>
      <c r="BK549" s="1">
        <f>SUM(BG549:BJ549)/1000000</f>
        <v>8759.9999999999909</v>
      </c>
      <c r="BL549" s="1">
        <v>14.177861020301</v>
      </c>
      <c r="BM549" s="3">
        <f>0.815*BJ549/(BK549*1000)</f>
        <v>85.140089021651832</v>
      </c>
      <c r="BN549" s="24">
        <v>1668.7753841209301</v>
      </c>
      <c r="BO549" s="1">
        <v>369</v>
      </c>
      <c r="BP549" s="1">
        <v>3040</v>
      </c>
      <c r="BQ549" s="24">
        <v>4611.9232000000002</v>
      </c>
      <c r="BR549" s="1">
        <v>760</v>
      </c>
      <c r="BS549" s="1">
        <v>190</v>
      </c>
      <c r="BT549" s="1">
        <v>0.50937137015659195</v>
      </c>
    </row>
    <row r="550" spans="1:72" s="8" customFormat="1" hidden="1" x14ac:dyDescent="0.25">
      <c r="A550" s="1">
        <v>100</v>
      </c>
      <c r="B550" s="24">
        <v>206.02165236060799</v>
      </c>
      <c r="C550" s="24">
        <v>402.79999999999899</v>
      </c>
      <c r="D550" s="1">
        <v>1000</v>
      </c>
      <c r="E550" s="1">
        <v>4000</v>
      </c>
      <c r="F550" s="1">
        <v>0</v>
      </c>
      <c r="G550" s="1">
        <v>0</v>
      </c>
      <c r="H550" s="2">
        <f>SUM(BG550:BI550)/(BK550*1000000)</f>
        <v>1</v>
      </c>
      <c r="I550" s="3">
        <v>0</v>
      </c>
      <c r="J550" s="18">
        <v>67.5640326708034</v>
      </c>
      <c r="K550" s="18">
        <f>(P550*BG550+U550*BH550+AP550*BI550+AN550*BJ550)/(BK550*(1000000))</f>
        <v>32.877932380400026</v>
      </c>
      <c r="L550" s="18">
        <f>(T550*BG550+Y550*BH550+AT550*BI550+AO550*BJ550)/(BK550*(1000000))</f>
        <v>48.506548318438206</v>
      </c>
      <c r="M550" s="18">
        <f>L550/K550</f>
        <v>1.4753527611534076</v>
      </c>
      <c r="N550" s="18">
        <f>J550*M550</f>
        <v>99.680782155528831</v>
      </c>
      <c r="O550" s="3">
        <v>25.978314400612501</v>
      </c>
      <c r="P550" s="18">
        <v>47.093555442720699</v>
      </c>
      <c r="Q550" s="18">
        <f>P550-S550</f>
        <v>43.6516742481002</v>
      </c>
      <c r="R550" s="18">
        <f>Q550*solar_capex_adj</f>
        <v>58.202232330800264</v>
      </c>
      <c r="S550" s="18">
        <v>3.4418811946204997</v>
      </c>
      <c r="T550" s="18">
        <f>R550+S550</f>
        <v>61.644113525420764</v>
      </c>
      <c r="U550" s="18">
        <v>28.734617091657299</v>
      </c>
      <c r="V550" s="18">
        <f>U550-X550</f>
        <v>23.919282160598101</v>
      </c>
      <c r="W550" s="18">
        <f>V550*wind_capex_adj</f>
        <v>39.865470267663504</v>
      </c>
      <c r="X550" s="18">
        <v>4.8153349310591977</v>
      </c>
      <c r="Y550" s="18">
        <f>W550+X550</f>
        <v>44.680805198722702</v>
      </c>
      <c r="Z550" s="18">
        <v>0</v>
      </c>
      <c r="AA550" s="18">
        <f>Z550-AC550-AD550</f>
        <v>0</v>
      </c>
      <c r="AB550" s="18">
        <f>AA550*hdgt_capex_adj</f>
        <v>0</v>
      </c>
      <c r="AC550" s="18">
        <v>0</v>
      </c>
      <c r="AD550" s="18">
        <v>0</v>
      </c>
      <c r="AE550" s="18">
        <f>AD550*fuel_adj</f>
        <v>0</v>
      </c>
      <c r="AF550" s="18">
        <f>AB550+AC550+AE550</f>
        <v>0</v>
      </c>
      <c r="AG550" s="18">
        <v>0</v>
      </c>
      <c r="AH550" s="18">
        <f>AG550-AJ550-AK550</f>
        <v>0</v>
      </c>
      <c r="AI550" s="18">
        <f>AH550*aero_capex_adj</f>
        <v>0</v>
      </c>
      <c r="AJ550" s="18">
        <v>0</v>
      </c>
      <c r="AK550" s="18">
        <v>0</v>
      </c>
      <c r="AL550" s="18">
        <f>AK550*fuel_adj</f>
        <v>0</v>
      </c>
      <c r="AM550" s="18">
        <f>AI550+AJ550+AL550</f>
        <v>0</v>
      </c>
      <c r="AN550" s="18">
        <f>IF(F550=0, 0, IF(F550=3, Z550, (Z550*F550*384+AG550*G550*32)/(F550*384+G550*32)))</f>
        <v>0</v>
      </c>
      <c r="AO550" s="18">
        <f>IF(F550=0, 0, IF(F550=3, AF550, (AF550*F550*384+AM550*G550*32)/(F550*384+G550*32)))</f>
        <v>0</v>
      </c>
      <c r="AP550" s="18">
        <v>0</v>
      </c>
      <c r="AQ550" s="18">
        <f>AP550-AS550</f>
        <v>0</v>
      </c>
      <c r="AR550" s="18">
        <f>AQ550*bess_capex_adj</f>
        <v>0</v>
      </c>
      <c r="AS550" s="18">
        <v>0</v>
      </c>
      <c r="AT550" s="18">
        <f>AR550+AS550</f>
        <v>0</v>
      </c>
      <c r="AU550" s="18">
        <v>1727.61669240484</v>
      </c>
      <c r="AV550" s="18"/>
      <c r="AW550" s="18">
        <v>253.83694817560701</v>
      </c>
      <c r="AX550" s="18">
        <f>AW550*solar_capex_adj</f>
        <v>338.44926423414267</v>
      </c>
      <c r="AY550" s="18">
        <v>496.28532512771898</v>
      </c>
      <c r="AZ550" s="18">
        <f>AY550*wind_capex_adj</f>
        <v>827.14220854619828</v>
      </c>
      <c r="BA550" s="18">
        <v>0</v>
      </c>
      <c r="BB550" s="18">
        <f>BA550*hdgt_capex_adj</f>
        <v>0</v>
      </c>
      <c r="BC550" s="18">
        <v>0</v>
      </c>
      <c r="BD550" s="18">
        <f>BC550*aero_capex_adj</f>
        <v>0</v>
      </c>
      <c r="BE550" s="18">
        <v>977.494419101522</v>
      </c>
      <c r="BF550" s="18">
        <f>BE550*bess_capex_adj</f>
        <v>977.494419101522</v>
      </c>
      <c r="BG550" s="1">
        <v>514099729.03245902</v>
      </c>
      <c r="BH550" s="1">
        <v>1761274134.6777101</v>
      </c>
      <c r="BI550" s="1">
        <v>326477.78349241201</v>
      </c>
      <c r="BJ550" s="1">
        <v>0</v>
      </c>
      <c r="BK550" s="1">
        <f>SUM(BG550:BJ550)/1000000</f>
        <v>2275.7003414936612</v>
      </c>
      <c r="BL550" s="1">
        <v>0.14784355342088701</v>
      </c>
      <c r="BM550" s="3">
        <f>0.815*BJ550/(BK550*1000)</f>
        <v>0</v>
      </c>
      <c r="BN550" s="24">
        <v>278.12923068682198</v>
      </c>
      <c r="BO550" s="1">
        <v>106</v>
      </c>
      <c r="BP550" s="1">
        <v>3040</v>
      </c>
      <c r="BQ550" s="24">
        <v>4611.9232000000002</v>
      </c>
      <c r="BR550" s="1">
        <v>760</v>
      </c>
      <c r="BS550" s="1">
        <v>190</v>
      </c>
      <c r="BT550" s="1">
        <v>2.0119155690217699E-4</v>
      </c>
    </row>
    <row r="551" spans="1:72" s="8" customFormat="1" x14ac:dyDescent="0.25">
      <c r="A551" s="1">
        <v>746</v>
      </c>
      <c r="B551" s="25">
        <v>206.02165236060799</v>
      </c>
      <c r="C551" s="25">
        <v>801.8</v>
      </c>
      <c r="D551" s="8">
        <v>2000</v>
      </c>
      <c r="E551" s="8">
        <v>8000</v>
      </c>
      <c r="F551" s="8">
        <v>1</v>
      </c>
      <c r="G551" s="8">
        <v>21</v>
      </c>
      <c r="H551" s="9">
        <f>SUM(BG551:BI551)/(BK551*1000000)</f>
        <v>0.51031831018428297</v>
      </c>
      <c r="I551" s="10">
        <v>100</v>
      </c>
      <c r="J551" s="19">
        <v>87.033091569243894</v>
      </c>
      <c r="K551" s="18">
        <f>(P551*BG551+U551*BH551+AP551*BI551+AN551*BJ551)/(BK551*(1000000))</f>
        <v>97.736935143657661</v>
      </c>
      <c r="L551" s="18">
        <f>(T551*BG551+Y551*BH551+AT551*BI551+AO551*BJ551)/(BK551*(1000000))</f>
        <v>111.94181878123612</v>
      </c>
      <c r="M551" s="18">
        <f>L551/K551</f>
        <v>1.1453379279460683</v>
      </c>
      <c r="N551" s="18">
        <f>J551*M551</f>
        <v>99.682300760658222</v>
      </c>
      <c r="O551" s="10">
        <v>100</v>
      </c>
      <c r="P551" s="19">
        <v>66.095296165173906</v>
      </c>
      <c r="Q551" s="19">
        <f>P551-S551</f>
        <v>61.152034845882902</v>
      </c>
      <c r="R551" s="18">
        <f>Q551*solar_capex_adj</f>
        <v>81.536046461177193</v>
      </c>
      <c r="S551" s="19">
        <v>4.943261319291004</v>
      </c>
      <c r="T551" s="18">
        <f>R551+S551</f>
        <v>86.47930778046819</v>
      </c>
      <c r="U551" s="19">
        <v>28.0382790127513</v>
      </c>
      <c r="V551" s="19">
        <f>U551-X551</f>
        <v>23.241495535624299</v>
      </c>
      <c r="W551" s="18">
        <f>V551*wind_capex_adj</f>
        <v>38.735825892707169</v>
      </c>
      <c r="X551" s="19">
        <v>4.7967834771270006</v>
      </c>
      <c r="Y551" s="18">
        <f>W551+X551</f>
        <v>43.532609369834169</v>
      </c>
      <c r="Z551" s="19">
        <v>79.672845060115705</v>
      </c>
      <c r="AA551" s="19">
        <f>Z551-AC551-AD551</f>
        <v>25.553937797254093</v>
      </c>
      <c r="AB551" s="18">
        <f>AA551*hdgt_capex_adj</f>
        <v>31.942422246567617</v>
      </c>
      <c r="AC551" s="19">
        <v>15.712030370949108</v>
      </c>
      <c r="AD551" s="19">
        <v>38.406876891912503</v>
      </c>
      <c r="AE551" s="18">
        <f>AD551*fuel_adj</f>
        <v>38.406876891912503</v>
      </c>
      <c r="AF551" s="18">
        <f>AB551+AC551+AE551</f>
        <v>86.061329509429228</v>
      </c>
      <c r="AG551" s="19">
        <v>162.47358795942</v>
      </c>
      <c r="AH551" s="19">
        <f>AG551-AJ551-AK551</f>
        <v>96.448428505595999</v>
      </c>
      <c r="AI551" s="18">
        <f>AH551*aero_capex_adj</f>
        <v>115.7381142067152</v>
      </c>
      <c r="AJ551" s="19">
        <v>20.735288283718006</v>
      </c>
      <c r="AK551" s="19">
        <v>45.289871170105997</v>
      </c>
      <c r="AL551" s="18">
        <f>AK551*fuel_adj</f>
        <v>45.289871170105997</v>
      </c>
      <c r="AM551" s="18">
        <f>AI551+AJ551+AL551</f>
        <v>181.7632736605392</v>
      </c>
      <c r="AN551" s="18">
        <f>IF(F551=0, 0, IF(F551=3, Z551, (Z551*F551*384+AG551*G551*32)/(F551*384+G551*32)))</f>
        <v>132.36422690512751</v>
      </c>
      <c r="AO551" s="18">
        <f>IF(F551=0, 0, IF(F551=3, AF551, (AF551*F551*384+AM551*G551*32)/(F551*384+G551*32)))</f>
        <v>146.96256669649921</v>
      </c>
      <c r="AP551" s="19">
        <v>279.76663183414598</v>
      </c>
      <c r="AQ551" s="19">
        <f>AP551-AS551</f>
        <v>228.863919247486</v>
      </c>
      <c r="AR551" s="18">
        <f>AQ551*bess_capex_adj</f>
        <v>228.863919247486</v>
      </c>
      <c r="AS551" s="19">
        <v>50.902712586659987</v>
      </c>
      <c r="AT551" s="18">
        <f>AR551+AS551</f>
        <v>279.76663183414598</v>
      </c>
      <c r="AU551" s="19">
        <v>5606.2019986932</v>
      </c>
      <c r="AV551" s="19"/>
      <c r="AW551" s="19">
        <v>247.59801060248699</v>
      </c>
      <c r="AX551" s="18">
        <f>AW551*solar_capex_adj</f>
        <v>330.13068080331595</v>
      </c>
      <c r="AY551" s="19">
        <v>963.60786658282302</v>
      </c>
      <c r="AZ551" s="18">
        <f>AY551*wind_capex_adj</f>
        <v>1606.0131109713718</v>
      </c>
      <c r="BA551" s="19">
        <v>775.61918617523202</v>
      </c>
      <c r="BB551" s="18">
        <f>BA551*hdgt_capex_adj</f>
        <v>969.52398271904008</v>
      </c>
      <c r="BC551" s="19">
        <v>1711.0462223270199</v>
      </c>
      <c r="BD551" s="18">
        <f>BC551*aero_capex_adj</f>
        <v>2053.2554667924237</v>
      </c>
      <c r="BE551" s="19">
        <v>1908.3307130056401</v>
      </c>
      <c r="BF551" s="18">
        <f>BE551*bess_capex_adj</f>
        <v>1908.3307130056401</v>
      </c>
      <c r="BG551" s="8">
        <v>357217203.65672201</v>
      </c>
      <c r="BH551" s="8">
        <v>3519484355.2087998</v>
      </c>
      <c r="BI551" s="8">
        <v>593686838.34879601</v>
      </c>
      <c r="BJ551" s="8">
        <v>4289611602.7856798</v>
      </c>
      <c r="BK551" s="8">
        <f>SUM(BG551:BJ551)/1000000</f>
        <v>8759.9999999999982</v>
      </c>
      <c r="BL551" s="8">
        <v>7.583328409698E-4</v>
      </c>
      <c r="BM551" s="10">
        <f>0.815*BJ551/(BK551*1000)</f>
        <v>399.09057719980933</v>
      </c>
      <c r="BN551" s="25">
        <v>278.12923068682198</v>
      </c>
      <c r="BO551" s="8">
        <v>211</v>
      </c>
      <c r="BP551" s="8">
        <v>6080</v>
      </c>
      <c r="BQ551" s="25">
        <v>9223.8464000000004</v>
      </c>
      <c r="BR551" s="8">
        <v>1520</v>
      </c>
      <c r="BS551" s="8">
        <v>380</v>
      </c>
      <c r="BT551" s="8">
        <v>0.18394698002996501</v>
      </c>
    </row>
    <row r="552" spans="1:72" s="8" customFormat="1" x14ac:dyDescent="0.25">
      <c r="A552" s="1">
        <v>379</v>
      </c>
      <c r="B552" s="24">
        <v>1854.19487124548</v>
      </c>
      <c r="C552" s="24">
        <v>402.79999999999899</v>
      </c>
      <c r="D552" s="1">
        <v>1000</v>
      </c>
      <c r="E552" s="1">
        <v>4000</v>
      </c>
      <c r="F552" s="1">
        <v>2</v>
      </c>
      <c r="G552" s="1">
        <v>11</v>
      </c>
      <c r="H552" s="2">
        <f>SUM(BG552:BI552)/(BK552*1000000)</f>
        <v>0.63302723590510868</v>
      </c>
      <c r="I552" s="3">
        <v>100</v>
      </c>
      <c r="J552" s="18">
        <v>83.908488316225998</v>
      </c>
      <c r="K552" s="18">
        <f>(P552*BG552+U552*BH552+AP552*BI552+AN552*BJ552)/(BK552*(1000000))</f>
        <v>125.07628186826689</v>
      </c>
      <c r="L552" s="18">
        <f>(T552*BG552+Y552*BH552+AT552*BI552+AO552*BJ552)/(BK552*(1000000))</f>
        <v>148.60796166626872</v>
      </c>
      <c r="M552" s="18">
        <f>L552/K552</f>
        <v>1.1881386258570263</v>
      </c>
      <c r="N552" s="18">
        <f>J552*M552</f>
        <v>99.69491600578111</v>
      </c>
      <c r="O552" s="3">
        <v>100</v>
      </c>
      <c r="P552" s="18">
        <v>89.3293663537453</v>
      </c>
      <c r="Q552" s="18">
        <f>P552-S552</f>
        <v>82.640478017973606</v>
      </c>
      <c r="R552" s="18">
        <f>Q552*solar_capex_adj</f>
        <v>110.1873040239648</v>
      </c>
      <c r="S552" s="18">
        <v>6.6888883357716935</v>
      </c>
      <c r="T552" s="18">
        <f>R552+S552</f>
        <v>116.87619235973649</v>
      </c>
      <c r="U552" s="18">
        <v>28.008411480132999</v>
      </c>
      <c r="V552" s="18">
        <f>U552-X552</f>
        <v>23.211628003005899</v>
      </c>
      <c r="W552" s="18">
        <f>V552*wind_capex_adj</f>
        <v>38.6860466716765</v>
      </c>
      <c r="X552" s="18">
        <v>4.7967834771271001</v>
      </c>
      <c r="Y552" s="18">
        <f>W552+X552</f>
        <v>43.4828301488036</v>
      </c>
      <c r="Z552" s="18">
        <v>96.223512992746194</v>
      </c>
      <c r="AA552" s="18">
        <f>Z552-AC552-AD552</f>
        <v>44.056122002634801</v>
      </c>
      <c r="AB552" s="18">
        <f>AA552*hdgt_capex_adj</f>
        <v>55.0701525032935</v>
      </c>
      <c r="AC552" s="18">
        <v>16.135667207023999</v>
      </c>
      <c r="AD552" s="18">
        <v>36.031723783087394</v>
      </c>
      <c r="AE552" s="18">
        <f>AD552*fuel_adj</f>
        <v>36.031723783087394</v>
      </c>
      <c r="AF552" s="18">
        <f>AB552+AC552+AE552</f>
        <v>107.2375434934049</v>
      </c>
      <c r="AG552" s="18">
        <v>533.14258752188596</v>
      </c>
      <c r="AH552" s="18">
        <f>AG552-AJ552-AK552</f>
        <v>445.27444962881009</v>
      </c>
      <c r="AI552" s="18">
        <f>AH552*aero_capex_adj</f>
        <v>534.32933955457213</v>
      </c>
      <c r="AJ552" s="18">
        <v>46.439694660470934</v>
      </c>
      <c r="AK552" s="18">
        <v>41.428443232604934</v>
      </c>
      <c r="AL552" s="18">
        <f>AK552*fuel_adj</f>
        <v>41.428443232604934</v>
      </c>
      <c r="AM552" s="18">
        <f>AI552+AJ552+AL552</f>
        <v>622.197477447648</v>
      </c>
      <c r="AN552" s="18">
        <f>IF(F552=0, 0, IF(F552=3, Z552, (Z552*F552*384+AG552*G552*32)/(F552*384+G552*32)))</f>
        <v>233.54093641619011</v>
      </c>
      <c r="AO552" s="18">
        <f>IF(F552=0, 0, IF(F552=3, AF552, (AF552*F552*384+AM552*G552*32)/(F552*384+G552*32)))</f>
        <v>269.08209416473846</v>
      </c>
      <c r="AP552" s="18">
        <v>60.037550247331801</v>
      </c>
      <c r="AQ552" s="18">
        <f>AP552-AS552</f>
        <v>49.038340123225602</v>
      </c>
      <c r="AR552" s="18">
        <f>AQ552*bess_capex_adj</f>
        <v>49.038340123225602</v>
      </c>
      <c r="AS552" s="18">
        <v>10.999210124106199</v>
      </c>
      <c r="AT552" s="18">
        <f>AR552+AS552</f>
        <v>60.037550247331801</v>
      </c>
      <c r="AU552" s="18">
        <v>6105.5828369296696</v>
      </c>
      <c r="AV552" s="18"/>
      <c r="AW552" s="18">
        <v>2225.5184124541702</v>
      </c>
      <c r="AX552" s="18">
        <f>AW552*solar_capex_adj</f>
        <v>2967.3578832722269</v>
      </c>
      <c r="AY552" s="18">
        <v>483.46526594283603</v>
      </c>
      <c r="AZ552" s="18">
        <f>AY552*wind_capex_adj</f>
        <v>805.77544323806012</v>
      </c>
      <c r="BA552" s="18">
        <v>1549.24488347992</v>
      </c>
      <c r="BB552" s="18">
        <f>BA552*hdgt_capex_adj</f>
        <v>1936.5561043498999</v>
      </c>
      <c r="BC552" s="18">
        <v>895.11052461153804</v>
      </c>
      <c r="BD552" s="18">
        <f>BC552*aero_capex_adj</f>
        <v>1074.1326295338456</v>
      </c>
      <c r="BE552" s="18">
        <v>952.24375044121302</v>
      </c>
      <c r="BF552" s="18">
        <f>BE552*bess_capex_adj</f>
        <v>952.24375044121302</v>
      </c>
      <c r="BG552" s="1">
        <v>2342337798.6410198</v>
      </c>
      <c r="BH552" s="1">
        <v>1768082187.9247999</v>
      </c>
      <c r="BI552" s="1">
        <v>1434898599.96292</v>
      </c>
      <c r="BJ552" s="1">
        <v>3214681413.47124</v>
      </c>
      <c r="BK552" s="1">
        <f>SUM(BG552:BJ552)/1000000</f>
        <v>8759.9999999999818</v>
      </c>
      <c r="BL552" s="1">
        <v>7.7762200217859698</v>
      </c>
      <c r="BM552" s="3">
        <f>0.815*BJ552/(BK552*1000)</f>
        <v>299.08280273733635</v>
      </c>
      <c r="BN552" s="24">
        <v>2503.1630761813899</v>
      </c>
      <c r="BO552" s="1">
        <v>106</v>
      </c>
      <c r="BP552" s="1">
        <v>3040</v>
      </c>
      <c r="BQ552" s="24">
        <v>4611.9232000000002</v>
      </c>
      <c r="BR552" s="1">
        <v>760</v>
      </c>
      <c r="BS552" s="1">
        <v>190</v>
      </c>
      <c r="BT552" s="1">
        <v>0.88481361517630397</v>
      </c>
    </row>
    <row r="553" spans="1:72" s="8" customFormat="1" x14ac:dyDescent="0.25">
      <c r="A553" s="1">
        <v>480</v>
      </c>
      <c r="B553" s="24">
        <v>1442.15156652426</v>
      </c>
      <c r="C553" s="24">
        <v>801.8</v>
      </c>
      <c r="D553" s="1">
        <v>1000</v>
      </c>
      <c r="E553" s="1">
        <v>4000</v>
      </c>
      <c r="F553" s="1">
        <v>3</v>
      </c>
      <c r="G553" s="1">
        <v>4</v>
      </c>
      <c r="H553" s="2">
        <f>SUM(BG553:BI553)/(BK553*1000000)</f>
        <v>0.76193276603334192</v>
      </c>
      <c r="I553" s="3">
        <v>100</v>
      </c>
      <c r="J553" s="18">
        <v>81.110467969800297</v>
      </c>
      <c r="K553" s="18">
        <f>(P553*BG553+U553*BH553+AP553*BI553+AN553*BJ553)/(BK553*(1000000))</f>
        <v>77.752861024401184</v>
      </c>
      <c r="L553" s="18">
        <f>(T553*BG553+Y553*BH553+AT553*BI553+AO553*BJ553)/(BK553*(1000000))</f>
        <v>95.623844133204173</v>
      </c>
      <c r="M553" s="18">
        <f>L553/K553</f>
        <v>1.2298434150634603</v>
      </c>
      <c r="N553" s="18">
        <f>J553*M553</f>
        <v>99.753174925374609</v>
      </c>
      <c r="O553" s="3">
        <v>100</v>
      </c>
      <c r="P553" s="18">
        <v>86.194020572820506</v>
      </c>
      <c r="Q553" s="18">
        <f>P553-S553</f>
        <v>79.738302356817002</v>
      </c>
      <c r="R553" s="18">
        <f>Q553*solar_capex_adj</f>
        <v>106.31773647575599</v>
      </c>
      <c r="S553" s="18">
        <v>6.455718216003504</v>
      </c>
      <c r="T553" s="18">
        <f>R553+S553</f>
        <v>112.7734546917595</v>
      </c>
      <c r="U553" s="18">
        <v>28.002188162238902</v>
      </c>
      <c r="V553" s="18">
        <f>U553-X553</f>
        <v>23.205404685111802</v>
      </c>
      <c r="W553" s="18">
        <f>V553*wind_capex_adj</f>
        <v>38.675674475186341</v>
      </c>
      <c r="X553" s="18">
        <v>4.7967834771271001</v>
      </c>
      <c r="Y553" s="18">
        <f>W553+X553</f>
        <v>43.472457952313441</v>
      </c>
      <c r="Z553" s="18">
        <v>159.586860717262</v>
      </c>
      <c r="AA553" s="18">
        <f>Z553-AC553-AD553</f>
        <v>99.594637597201</v>
      </c>
      <c r="AB553" s="18">
        <f>AA553*hdgt_capex_adj</f>
        <v>124.49329699650124</v>
      </c>
      <c r="AC553" s="18">
        <v>21.864259560747996</v>
      </c>
      <c r="AD553" s="18">
        <v>38.127963559313002</v>
      </c>
      <c r="AE553" s="18">
        <f>AD553*fuel_adj</f>
        <v>38.127963559313002</v>
      </c>
      <c r="AF553" s="18">
        <f>AB553+AC553+AE553</f>
        <v>184.48552011656224</v>
      </c>
      <c r="AG553" s="18">
        <v>398.81713687410598</v>
      </c>
      <c r="AH553" s="18">
        <f>AG553-AJ553-AK553</f>
        <v>317.78781310180307</v>
      </c>
      <c r="AI553" s="18">
        <f>AH553*aero_capex_adj</f>
        <v>381.34537572216368</v>
      </c>
      <c r="AJ553" s="18">
        <v>36.93679441637596</v>
      </c>
      <c r="AK553" s="18">
        <v>44.092529355926956</v>
      </c>
      <c r="AL553" s="18">
        <f>AK553*fuel_adj</f>
        <v>44.092529355926956</v>
      </c>
      <c r="AM553" s="18">
        <f>AI553+AJ553+AL553</f>
        <v>462.3746994944666</v>
      </c>
      <c r="AN553" s="18">
        <f>IF(F553=0, 0, IF(F553=3, Z553, (Z553*F553*384+AG553*G553*32)/(F553*384+G553*32)))</f>
        <v>159.586860717262</v>
      </c>
      <c r="AO553" s="18">
        <f>IF(F553=0, 0, IF(F553=3, AF553, (AF553*F553*384+AM553*G553*32)/(F553*384+G553*32)))</f>
        <v>184.48552011656224</v>
      </c>
      <c r="AP553" s="18">
        <v>68.677249678878397</v>
      </c>
      <c r="AQ553" s="18">
        <f>AP553-AS553</f>
        <v>56.226835987598598</v>
      </c>
      <c r="AR553" s="18">
        <f>AQ553*bess_capex_adj</f>
        <v>56.226835987598598</v>
      </c>
      <c r="AS553" s="18">
        <v>12.450413691279799</v>
      </c>
      <c r="AT553" s="18">
        <f>AR553+AS553</f>
        <v>68.677249678878397</v>
      </c>
      <c r="AU553" s="18">
        <v>6293.24636804891</v>
      </c>
      <c r="AV553" s="18"/>
      <c r="AW553" s="18">
        <v>1730.49467428495</v>
      </c>
      <c r="AX553" s="18">
        <f>AW553*solar_capex_adj</f>
        <v>2307.3262323799331</v>
      </c>
      <c r="AY553" s="18">
        <v>962.11151591071598</v>
      </c>
      <c r="AZ553" s="18">
        <f>AY553*wind_capex_adj</f>
        <v>1603.5191931845268</v>
      </c>
      <c r="BA553" s="18">
        <v>2323.2442683146601</v>
      </c>
      <c r="BB553" s="18">
        <f>BA553*hdgt_capex_adj</f>
        <v>2904.0553353933251</v>
      </c>
      <c r="BC553" s="18">
        <v>325.40746715119798</v>
      </c>
      <c r="BD553" s="18">
        <f>BC553*aero_capex_adj</f>
        <v>390.48896058143754</v>
      </c>
      <c r="BE553" s="18">
        <v>951.98844238738297</v>
      </c>
      <c r="BF553" s="18">
        <f>BE553*bess_capex_adj</f>
        <v>951.98844238738297</v>
      </c>
      <c r="BG553" s="1">
        <v>1887815133.7221501</v>
      </c>
      <c r="BH553" s="1">
        <v>3519484355.2087998</v>
      </c>
      <c r="BI553" s="1">
        <v>1267231541.5211101</v>
      </c>
      <c r="BJ553" s="1">
        <v>2085468969.54792</v>
      </c>
      <c r="BK553" s="1">
        <f>SUM(BG553:BJ553)/1000000</f>
        <v>8759.9999999999818</v>
      </c>
      <c r="BL553" s="1">
        <v>4.2742519755592898</v>
      </c>
      <c r="BM553" s="3">
        <f>0.815*BJ553/(BK553*1000)</f>
        <v>194.02479568282629</v>
      </c>
      <c r="BN553" s="24">
        <v>1946.90461480775</v>
      </c>
      <c r="BO553" s="1">
        <v>211</v>
      </c>
      <c r="BP553" s="1">
        <v>3040</v>
      </c>
      <c r="BQ553" s="24">
        <v>4611.9232000000002</v>
      </c>
      <c r="BR553" s="1">
        <v>760</v>
      </c>
      <c r="BS553" s="1">
        <v>190</v>
      </c>
      <c r="BT553" s="1">
        <v>0.78213957690654901</v>
      </c>
    </row>
    <row r="554" spans="1:72" s="8" customFormat="1" x14ac:dyDescent="0.25">
      <c r="A554" s="1">
        <v>902</v>
      </c>
      <c r="B554" s="25">
        <v>1236.12991416365</v>
      </c>
      <c r="C554" s="25">
        <v>600.4</v>
      </c>
      <c r="D554" s="8">
        <v>2000</v>
      </c>
      <c r="E554" s="8">
        <v>8000</v>
      </c>
      <c r="F554" s="8">
        <v>2</v>
      </c>
      <c r="G554" s="8">
        <v>7</v>
      </c>
      <c r="H554" s="9">
        <f>SUM(BG554:BI554)/(BK554*1000000)</f>
        <v>0.64182103780840671</v>
      </c>
      <c r="I554" s="10">
        <v>100</v>
      </c>
      <c r="J554" s="19">
        <v>85.095095536969197</v>
      </c>
      <c r="K554" s="18">
        <f>(P554*BG554+U554*BH554+AP554*BI554+AN554*BJ554)/(BK554*(1000000))</f>
        <v>114.18036076474993</v>
      </c>
      <c r="L554" s="18">
        <f>(T554*BG554+Y554*BH554+AT554*BI554+AO554*BJ554)/(BK554*(1000000))</f>
        <v>133.92284742850569</v>
      </c>
      <c r="M554" s="18">
        <f>L554/K554</f>
        <v>1.1729061506858605</v>
      </c>
      <c r="N554" s="18">
        <f>J554*M554</f>
        <v>99.808560948512081</v>
      </c>
      <c r="O554" s="10">
        <v>100</v>
      </c>
      <c r="P554" s="19">
        <v>88.768661450875399</v>
      </c>
      <c r="Q554" s="19">
        <f>P554-S554</f>
        <v>82.123000424131405</v>
      </c>
      <c r="R554" s="18">
        <f>Q554*solar_capex_adj</f>
        <v>109.49733389884187</v>
      </c>
      <c r="S554" s="19">
        <v>6.6456610267439942</v>
      </c>
      <c r="T554" s="18">
        <f>R554+S554</f>
        <v>116.14299492558587</v>
      </c>
      <c r="U554" s="19">
        <v>28.013101797759202</v>
      </c>
      <c r="V554" s="19">
        <f>U554-X554</f>
        <v>23.216318320632102</v>
      </c>
      <c r="W554" s="18">
        <f>V554*wind_capex_adj</f>
        <v>38.693863867720168</v>
      </c>
      <c r="X554" s="19">
        <v>4.7967834771271001</v>
      </c>
      <c r="Y554" s="18">
        <f>W554+X554</f>
        <v>43.490647344847268</v>
      </c>
      <c r="Z554" s="19">
        <v>97.259793654267995</v>
      </c>
      <c r="AA554" s="19">
        <f>Z554-AC554-AD554</f>
        <v>44.198394884726611</v>
      </c>
      <c r="AB554" s="18">
        <f>AA554*hdgt_capex_adj</f>
        <v>55.247993605908263</v>
      </c>
      <c r="AC554" s="19">
        <v>16.27349934095119</v>
      </c>
      <c r="AD554" s="19">
        <v>36.787899428590194</v>
      </c>
      <c r="AE554" s="18">
        <f>AD554*fuel_adj</f>
        <v>36.787899428590194</v>
      </c>
      <c r="AF554" s="18">
        <f>AB554+AC554+AE554</f>
        <v>108.30939237544965</v>
      </c>
      <c r="AG554" s="19">
        <v>525.70947842794499</v>
      </c>
      <c r="AH554" s="19">
        <f>AG554-AJ554-AK554</f>
        <v>436.33153954306198</v>
      </c>
      <c r="AI554" s="18">
        <f>AH554*aero_capex_adj</f>
        <v>523.5978474516744</v>
      </c>
      <c r="AJ554" s="19">
        <v>45.965759429054003</v>
      </c>
      <c r="AK554" s="19">
        <v>43.412179455829005</v>
      </c>
      <c r="AL554" s="18">
        <f>AK554*fuel_adj</f>
        <v>43.412179455829005</v>
      </c>
      <c r="AM554" s="18">
        <f>AI554+AJ554+AL554</f>
        <v>612.97578633655746</v>
      </c>
      <c r="AN554" s="18">
        <f>IF(F554=0, 0, IF(F554=3, Z554, (Z554*F554*384+AG554*G554*32)/(F554*384+G554*32)))</f>
        <v>194.00649666767893</v>
      </c>
      <c r="AO554" s="18">
        <f>IF(F554=0, 0, IF(F554=3, AF554, (AF554*F554*384+AM554*G554*32)/(F554*384+G554*32)))</f>
        <v>222.26632004408688</v>
      </c>
      <c r="AP554" s="19">
        <v>126.329730260056</v>
      </c>
      <c r="AQ554" s="19">
        <f>AP554-AS554</f>
        <v>103.628561463026</v>
      </c>
      <c r="AR554" s="18">
        <f>AQ554*bess_capex_adj</f>
        <v>103.628561463026</v>
      </c>
      <c r="AS554" s="19">
        <v>22.701168797029993</v>
      </c>
      <c r="AT554" s="18">
        <f>AR554+AS554</f>
        <v>126.329730260056</v>
      </c>
      <c r="AU554" s="19">
        <v>6230.3135359260305</v>
      </c>
      <c r="AV554" s="19"/>
      <c r="AW554" s="19">
        <v>1483.97874505751</v>
      </c>
      <c r="AX554" s="18">
        <f>AW554*solar_capex_adj</f>
        <v>1978.6383267433466</v>
      </c>
      <c r="AY554" s="19">
        <v>720.78252319891203</v>
      </c>
      <c r="AZ554" s="18">
        <f>AY554*wind_capex_adj</f>
        <v>1201.3042053315201</v>
      </c>
      <c r="BA554" s="19">
        <v>1549.5579356528799</v>
      </c>
      <c r="BB554" s="18">
        <f>BA554*hdgt_capex_adj</f>
        <v>1936.9474195660998</v>
      </c>
      <c r="BC554" s="19">
        <v>569.73088927618699</v>
      </c>
      <c r="BD554" s="18">
        <f>BC554*aero_capex_adj</f>
        <v>683.67706713142434</v>
      </c>
      <c r="BE554" s="19">
        <v>1906.2634427405301</v>
      </c>
      <c r="BF554" s="18">
        <f>BE554*bess_capex_adj</f>
        <v>1906.2634427405301</v>
      </c>
      <c r="BG554" s="8">
        <v>1588517946.3431699</v>
      </c>
      <c r="BH554" s="8">
        <v>2635443261.2463999</v>
      </c>
      <c r="BI554" s="8">
        <v>1398391083.6120601</v>
      </c>
      <c r="BJ554" s="8">
        <v>3137647708.7983499</v>
      </c>
      <c r="BK554" s="8">
        <f>SUM(BG554:BJ554)/1000000</f>
        <v>8759.9999999999782</v>
      </c>
      <c r="BL554" s="8">
        <v>4.5958370124769702E-3</v>
      </c>
      <c r="BM554" s="10">
        <f>0.815*BJ554/(BK554*1000)</f>
        <v>291.91585418614852</v>
      </c>
      <c r="BN554" s="25">
        <v>1668.7753841209301</v>
      </c>
      <c r="BO554" s="8">
        <v>158</v>
      </c>
      <c r="BP554" s="8">
        <v>6080</v>
      </c>
      <c r="BQ554" s="25">
        <v>9223.8464000000004</v>
      </c>
      <c r="BR554" s="8">
        <v>1520</v>
      </c>
      <c r="BS554" s="8">
        <v>380</v>
      </c>
      <c r="BT554" s="8">
        <v>0.43197527834920002</v>
      </c>
    </row>
    <row r="555" spans="1:72" s="8" customFormat="1" hidden="1" x14ac:dyDescent="0.25">
      <c r="A555" s="1">
        <v>115</v>
      </c>
      <c r="B555" s="24">
        <v>3296.3464377697401</v>
      </c>
      <c r="C555" s="24">
        <v>402.79999999999899</v>
      </c>
      <c r="D555" s="1">
        <v>1000</v>
      </c>
      <c r="E555" s="1">
        <v>4000</v>
      </c>
      <c r="F555" s="1">
        <v>0</v>
      </c>
      <c r="G555" s="1">
        <v>0</v>
      </c>
      <c r="H555" s="2">
        <f>SUM(BG555:BI555)/(BK555*1000000)</f>
        <v>1</v>
      </c>
      <c r="I555" s="3">
        <v>59.189497716894898</v>
      </c>
      <c r="J555" s="18">
        <v>77.919869445548798</v>
      </c>
      <c r="K555" s="18">
        <f>(P555*BG555+U555*BH555+AP555*BI555+AN555*BJ555)/(BK555*(1000000))</f>
        <v>77.832566110949017</v>
      </c>
      <c r="L555" s="18">
        <f>(T555*BG555+Y555*BH555+AT555*BI555+AO555*BJ555)/(BK555*(1000000))</f>
        <v>99.703048435611706</v>
      </c>
      <c r="M555" s="18">
        <f>L555/K555</f>
        <v>1.2809939774243944</v>
      </c>
      <c r="N555" s="18">
        <f>J555*M555</f>
        <v>99.81488348144309</v>
      </c>
      <c r="O555" s="3">
        <v>73.125255476912798</v>
      </c>
      <c r="P555" s="18">
        <v>113.332988549167</v>
      </c>
      <c r="Q555" s="18">
        <f>P555-S555</f>
        <v>104.85604871438601</v>
      </c>
      <c r="R555" s="18">
        <f>Q555*solar_capex_adj</f>
        <v>139.80806495251466</v>
      </c>
      <c r="S555" s="18">
        <v>8.4769398347809926</v>
      </c>
      <c r="T555" s="18">
        <f>R555+S555</f>
        <v>148.28500478729563</v>
      </c>
      <c r="U555" s="18">
        <v>28.035980318200899</v>
      </c>
      <c r="V555" s="18">
        <f>U555-X555</f>
        <v>23.239196841073799</v>
      </c>
      <c r="W555" s="18">
        <f>V555*wind_capex_adj</f>
        <v>38.731994735123003</v>
      </c>
      <c r="X555" s="18">
        <v>4.7967834771271001</v>
      </c>
      <c r="Y555" s="18">
        <f>W555+X555</f>
        <v>43.528778212250103</v>
      </c>
      <c r="Z555" s="18">
        <v>0</v>
      </c>
      <c r="AA555" s="18">
        <f>Z555-AC555-AD555</f>
        <v>0</v>
      </c>
      <c r="AB555" s="18">
        <f>AA555*hdgt_capex_adj</f>
        <v>0</v>
      </c>
      <c r="AC555" s="18">
        <v>0</v>
      </c>
      <c r="AD555" s="18">
        <v>0</v>
      </c>
      <c r="AE555" s="18">
        <f>AD555*fuel_adj</f>
        <v>0</v>
      </c>
      <c r="AF555" s="18">
        <f>AB555+AC555+AE555</f>
        <v>0</v>
      </c>
      <c r="AG555" s="18">
        <v>0</v>
      </c>
      <c r="AH555" s="18">
        <f>AG555-AJ555-AK555</f>
        <v>0</v>
      </c>
      <c r="AI555" s="18">
        <f>AH555*aero_capex_adj</f>
        <v>0</v>
      </c>
      <c r="AJ555" s="18">
        <v>0</v>
      </c>
      <c r="AK555" s="18">
        <v>0</v>
      </c>
      <c r="AL555" s="18">
        <f>AK555*fuel_adj</f>
        <v>0</v>
      </c>
      <c r="AM555" s="18">
        <f>AI555+AJ555+AL555</f>
        <v>0</v>
      </c>
      <c r="AN555" s="18">
        <f>IF(F555=0, 0, IF(F555=3, Z555, (Z555*F555*384+AG555*G555*32)/(F555*384+G555*32)))</f>
        <v>0</v>
      </c>
      <c r="AO555" s="18">
        <f>IF(F555=0, 0, IF(F555=3, AF555, (AF555*F555*384+AM555*G555*32)/(F555*384+G555*32)))</f>
        <v>0</v>
      </c>
      <c r="AP555" s="18">
        <v>59.130355226684401</v>
      </c>
      <c r="AQ555" s="18">
        <f>AP555-AS555</f>
        <v>47.8655136839674</v>
      </c>
      <c r="AR555" s="18">
        <f>AQ555*bess_capex_adj</f>
        <v>47.8655136839674</v>
      </c>
      <c r="AS555" s="18">
        <v>11.264841542717001</v>
      </c>
      <c r="AT555" s="18">
        <f>AR555+AS555</f>
        <v>59.130355226684401</v>
      </c>
      <c r="AU555" s="18">
        <v>5398.5905836387801</v>
      </c>
      <c r="AV555" s="18"/>
      <c r="AW555" s="18">
        <v>3961.1763516886299</v>
      </c>
      <c r="AX555" s="18">
        <f>AW555*solar_capex_adj</f>
        <v>5281.5684689181726</v>
      </c>
      <c r="AY555" s="18">
        <v>484.03948571003701</v>
      </c>
      <c r="AZ555" s="18">
        <f>AY555*wind_capex_adj</f>
        <v>806.73247618339508</v>
      </c>
      <c r="BA555" s="18">
        <v>0</v>
      </c>
      <c r="BB555" s="18">
        <f>BA555*hdgt_capex_adj</f>
        <v>0</v>
      </c>
      <c r="BC555" s="18">
        <v>0</v>
      </c>
      <c r="BD555" s="18">
        <f>BC555*aero_capex_adj</f>
        <v>0</v>
      </c>
      <c r="BE555" s="18">
        <v>953.374746240116</v>
      </c>
      <c r="BF555" s="18">
        <f>BE555*bess_capex_adj</f>
        <v>953.374746240116</v>
      </c>
      <c r="BG555" s="1">
        <v>3224557657.6266899</v>
      </c>
      <c r="BH555" s="1">
        <v>1768082187.9247999</v>
      </c>
      <c r="BI555" s="1">
        <v>1413132534.2260599</v>
      </c>
      <c r="BJ555" s="1">
        <v>0</v>
      </c>
      <c r="BK555" s="1">
        <f>SUM(BG555:BJ555)/1000000</f>
        <v>6405.7723797775498</v>
      </c>
      <c r="BL555" s="1">
        <v>35.459266102765099</v>
      </c>
      <c r="BM555" s="3">
        <f>0.815*BJ555/(BK555*1000)</f>
        <v>0</v>
      </c>
      <c r="BN555" s="24">
        <v>4450.0676909891499</v>
      </c>
      <c r="BO555" s="1">
        <v>106</v>
      </c>
      <c r="BP555" s="1">
        <v>3040</v>
      </c>
      <c r="BQ555" s="24">
        <v>4611.9232000000002</v>
      </c>
      <c r="BR555" s="1">
        <v>760</v>
      </c>
      <c r="BS555" s="1">
        <v>190</v>
      </c>
      <c r="BT555" s="1">
        <v>0.87084129164540902</v>
      </c>
    </row>
    <row r="556" spans="1:72" s="8" customFormat="1" hidden="1" x14ac:dyDescent="0.25">
      <c r="A556" s="1">
        <v>1182</v>
      </c>
      <c r="B556" s="22">
        <v>3090.3247854091301</v>
      </c>
      <c r="C556" s="22">
        <v>600.4</v>
      </c>
      <c r="D556" s="11">
        <v>3000</v>
      </c>
      <c r="E556" s="11">
        <v>12000</v>
      </c>
      <c r="F556" s="11">
        <v>0</v>
      </c>
      <c r="G556" s="11">
        <v>0</v>
      </c>
      <c r="H556" s="12">
        <f>SUM(BG556:BI556)/(BK556*1000000)</f>
        <v>1</v>
      </c>
      <c r="I556" s="13">
        <v>86.940639269406304</v>
      </c>
      <c r="J556" s="20">
        <v>81.947658925869504</v>
      </c>
      <c r="K556" s="18">
        <f>(P556*BG556+U556*BH556+AP556*BI556+AN556*BJ556)/(BK556*(1000000))</f>
        <v>82.116332762515313</v>
      </c>
      <c r="L556" s="18">
        <f>(T556*BG556+Y556*BH556+AT556*BI556+AO556*BJ556)/(BK556*(1000000))</f>
        <v>100.07221495423012</v>
      </c>
      <c r="M556" s="18">
        <f>L556/K556</f>
        <v>1.2186639562149486</v>
      </c>
      <c r="N556" s="18">
        <f>J556*M556</f>
        <v>99.866658229153373</v>
      </c>
      <c r="O556" s="13">
        <v>92.9315155228837</v>
      </c>
      <c r="P556" s="20">
        <v>116.169417667395</v>
      </c>
      <c r="Q556" s="20">
        <f>P556-S556</f>
        <v>107.46372847846099</v>
      </c>
      <c r="R556" s="18">
        <f>Q556*solar_capex_adj</f>
        <v>143.28497130461466</v>
      </c>
      <c r="S556" s="20">
        <v>8.7056891889340022</v>
      </c>
      <c r="T556" s="18">
        <f>R556+S556</f>
        <v>151.99066049354866</v>
      </c>
      <c r="U556" s="20">
        <v>27.988287874115102</v>
      </c>
      <c r="V556" s="20">
        <f>U556-X556</f>
        <v>23.191472841440302</v>
      </c>
      <c r="W556" s="18">
        <f>V556*wind_capex_adj</f>
        <v>38.652454735733841</v>
      </c>
      <c r="X556" s="20">
        <v>4.7968150326748002</v>
      </c>
      <c r="Y556" s="18">
        <f>W556+X556</f>
        <v>43.449269768408641</v>
      </c>
      <c r="Z556" s="20">
        <v>0</v>
      </c>
      <c r="AA556" s="20">
        <f>Z556-AC556-AD556</f>
        <v>0</v>
      </c>
      <c r="AB556" s="18">
        <f>AA556*hdgt_capex_adj</f>
        <v>0</v>
      </c>
      <c r="AC556" s="20">
        <v>0</v>
      </c>
      <c r="AD556" s="20">
        <v>0</v>
      </c>
      <c r="AE556" s="18">
        <f>AD556*fuel_adj</f>
        <v>0</v>
      </c>
      <c r="AF556" s="18">
        <f>AB556+AC556+AE556</f>
        <v>0</v>
      </c>
      <c r="AG556" s="20">
        <v>0</v>
      </c>
      <c r="AH556" s="20">
        <f>AG556-AJ556-AK556</f>
        <v>0</v>
      </c>
      <c r="AI556" s="18">
        <f>AH556*aero_capex_adj</f>
        <v>0</v>
      </c>
      <c r="AJ556" s="20">
        <v>0</v>
      </c>
      <c r="AK556" s="20">
        <v>0</v>
      </c>
      <c r="AL556" s="18">
        <f>AK556*fuel_adj</f>
        <v>0</v>
      </c>
      <c r="AM556" s="18">
        <f>AI556+AJ556+AL556</f>
        <v>0</v>
      </c>
      <c r="AN556" s="18">
        <f>IF(F556=0, 0, IF(F556=3, Z556, (Z556*F556*384+AG556*G556*32)/(F556*384+G556*32)))</f>
        <v>0</v>
      </c>
      <c r="AO556" s="18">
        <f>IF(F556=0, 0, IF(F556=3, AF556, (AF556*F556*384+AM556*G556*32)/(F556*384+G556*32)))</f>
        <v>0</v>
      </c>
      <c r="AP556" s="20">
        <v>98.674925986632601</v>
      </c>
      <c r="AQ556" s="20">
        <f>AP556-AS556</f>
        <v>80.516941999962</v>
      </c>
      <c r="AR556" s="18">
        <f>AQ556*bess_capex_adj</f>
        <v>80.516941999962</v>
      </c>
      <c r="AS556" s="20">
        <v>18.157983986670601</v>
      </c>
      <c r="AT556" s="18">
        <f>AR556+AS556</f>
        <v>98.674925986632601</v>
      </c>
      <c r="AU556" s="20">
        <v>7285.3355387735601</v>
      </c>
      <c r="AV556" s="20"/>
      <c r="AW556" s="20">
        <v>3705.9521977987201</v>
      </c>
      <c r="AX556" s="18">
        <f>AW556*solar_capex_adj</f>
        <v>4941.2695970649602</v>
      </c>
      <c r="AY556" s="20">
        <v>720.00642458807897</v>
      </c>
      <c r="AZ556" s="18">
        <f>AY556*wind_capex_adj</f>
        <v>1200.0107076467984</v>
      </c>
      <c r="BA556" s="20">
        <v>0</v>
      </c>
      <c r="BB556" s="18">
        <f>BA556*hdgt_capex_adj</f>
        <v>0</v>
      </c>
      <c r="BC556" s="20">
        <v>0</v>
      </c>
      <c r="BD556" s="18">
        <f>BC556*aero_capex_adj</f>
        <v>0</v>
      </c>
      <c r="BE556" s="20">
        <v>2859.3769163867501</v>
      </c>
      <c r="BF556" s="18">
        <f>BE556*bess_capex_adj</f>
        <v>2859.3769163867501</v>
      </c>
      <c r="BG556" s="11">
        <v>2943194307.02946</v>
      </c>
      <c r="BH556" s="11">
        <v>2635432969.9886298</v>
      </c>
      <c r="BI556" s="11">
        <v>2562173482.78651</v>
      </c>
      <c r="BJ556" s="11">
        <v>0</v>
      </c>
      <c r="BK556" s="11">
        <f>SUM(BG556:BJ556)/1000000</f>
        <v>8140.8007598045997</v>
      </c>
      <c r="BL556" s="11">
        <v>19.515870583788899</v>
      </c>
      <c r="BM556" s="13">
        <f>0.815*BJ556/(BK556*1000)</f>
        <v>0</v>
      </c>
      <c r="BN556" s="22">
        <v>4171.93846030233</v>
      </c>
      <c r="BO556" s="11">
        <v>158</v>
      </c>
      <c r="BP556" s="11">
        <v>9120</v>
      </c>
      <c r="BQ556" s="22">
        <v>13835.7696</v>
      </c>
      <c r="BR556" s="11">
        <v>2280</v>
      </c>
      <c r="BS556" s="11">
        <v>570</v>
      </c>
      <c r="BT556" s="11">
        <v>0.52822669203783001</v>
      </c>
    </row>
    <row r="557" spans="1:72" s="8" customFormat="1" x14ac:dyDescent="0.25">
      <c r="A557" s="1">
        <v>748</v>
      </c>
      <c r="B557" s="25">
        <v>618.06495708182604</v>
      </c>
      <c r="C557" s="25">
        <v>801.8</v>
      </c>
      <c r="D557" s="8">
        <v>2000</v>
      </c>
      <c r="E557" s="8">
        <v>8000</v>
      </c>
      <c r="F557" s="8">
        <v>1</v>
      </c>
      <c r="G557" s="8">
        <v>20</v>
      </c>
      <c r="H557" s="9">
        <f>SUM(BG557:BI557)/(BK557*1000000)</f>
        <v>0.59600849872433781</v>
      </c>
      <c r="I557" s="10">
        <v>100</v>
      </c>
      <c r="J557" s="19">
        <v>85.901208843198503</v>
      </c>
      <c r="K557" s="18">
        <f>(P557*BG557+U557*BH557+AP557*BI557+AN557*BJ557)/(BK557*(1000000))</f>
        <v>105.02992628628651</v>
      </c>
      <c r="L557" s="18">
        <f>(T557*BG557+Y557*BH557+AT557*BI557+AO557*BJ557)/(BK557*(1000000))</f>
        <v>122.17112962931294</v>
      </c>
      <c r="M557" s="18">
        <f>L557/K557</f>
        <v>1.163203040781954</v>
      </c>
      <c r="N557" s="18">
        <f>J557*M557</f>
        <v>99.920547333254177</v>
      </c>
      <c r="O557" s="10">
        <v>100</v>
      </c>
      <c r="P557" s="19">
        <v>73.9550309855573</v>
      </c>
      <c r="Q557" s="19">
        <f>P557-S557</f>
        <v>68.420159307347703</v>
      </c>
      <c r="R557" s="18">
        <f>Q557*solar_capex_adj</f>
        <v>91.226879076463604</v>
      </c>
      <c r="S557" s="19">
        <v>5.5348716782095977</v>
      </c>
      <c r="T557" s="18">
        <f>R557+S557</f>
        <v>96.761750754673201</v>
      </c>
      <c r="U557" s="19">
        <v>28.021116564978399</v>
      </c>
      <c r="V557" s="19">
        <f>U557-X557</f>
        <v>23.224333087851299</v>
      </c>
      <c r="W557" s="18">
        <f>V557*wind_capex_adj</f>
        <v>38.707221813085503</v>
      </c>
      <c r="X557" s="19">
        <v>4.7967834771271001</v>
      </c>
      <c r="Y557" s="18">
        <f>W557+X557</f>
        <v>43.504005290212604</v>
      </c>
      <c r="Z557" s="19">
        <v>79.414475829728602</v>
      </c>
      <c r="AA557" s="19">
        <f>Z557-AC557-AD557</f>
        <v>26.688623512439506</v>
      </c>
      <c r="AB557" s="18">
        <f>AA557*hdgt_capex_adj</f>
        <v>33.360779390549382</v>
      </c>
      <c r="AC557" s="19">
        <v>15.221807421023698</v>
      </c>
      <c r="AD557" s="19">
        <v>37.504044896265398</v>
      </c>
      <c r="AE557" s="18">
        <f>AD557*fuel_adj</f>
        <v>37.504044896265398</v>
      </c>
      <c r="AF557" s="18">
        <f>AB557+AC557+AE557</f>
        <v>86.086631707838478</v>
      </c>
      <c r="AG557" s="19">
        <v>214.78062651902599</v>
      </c>
      <c r="AH557" s="19">
        <f>AG557-AJ557-AK557</f>
        <v>147.14917914769001</v>
      </c>
      <c r="AI557" s="18">
        <f>AH557*aero_capex_adj</f>
        <v>176.57901497722801</v>
      </c>
      <c r="AJ557" s="19">
        <v>24.099002131765985</v>
      </c>
      <c r="AK557" s="19">
        <v>43.532445239569995</v>
      </c>
      <c r="AL557" s="18">
        <f>AK557*fuel_adj</f>
        <v>43.532445239569995</v>
      </c>
      <c r="AM557" s="18">
        <f>AI557+AJ557+AL557</f>
        <v>244.21046234856399</v>
      </c>
      <c r="AN557" s="18">
        <f>IF(F557=0, 0, IF(F557=3, Z557, (Z557*F557*384+AG557*G557*32)/(F557*384+G557*32)))</f>
        <v>164.01832001053947</v>
      </c>
      <c r="AO557" s="18">
        <f>IF(F557=0, 0, IF(F557=3, AF557, (AF557*F557*384+AM557*G557*32)/(F557*384+G557*32)))</f>
        <v>184.91402585829192</v>
      </c>
      <c r="AP557" s="19">
        <v>227.61479258168299</v>
      </c>
      <c r="AQ557" s="19">
        <f>AP557-AS557</f>
        <v>186.19365528498599</v>
      </c>
      <c r="AR557" s="18">
        <f>AQ557*bess_capex_adj</f>
        <v>186.19365528498599</v>
      </c>
      <c r="AS557" s="19">
        <v>41.421137296696998</v>
      </c>
      <c r="AT557" s="18">
        <f>AR557+AS557</f>
        <v>227.61479258168299</v>
      </c>
      <c r="AU557" s="19">
        <v>6015.4742794757703</v>
      </c>
      <c r="AV557" s="19"/>
      <c r="AW557" s="19">
        <v>742.24552305261795</v>
      </c>
      <c r="AX557" s="18">
        <f>AW557*solar_capex_adj</f>
        <v>989.66069740349053</v>
      </c>
      <c r="AY557" s="19">
        <v>962.89630008063796</v>
      </c>
      <c r="AZ557" s="18">
        <f>AY557*wind_capex_adj</f>
        <v>1604.8271668010634</v>
      </c>
      <c r="BA557" s="19">
        <v>775.04643801649001</v>
      </c>
      <c r="BB557" s="18">
        <f>BA557*hdgt_capex_adj</f>
        <v>968.80804752061249</v>
      </c>
      <c r="BC557" s="19">
        <v>1628.3644928722499</v>
      </c>
      <c r="BD557" s="18">
        <f>BC557*aero_capex_adj</f>
        <v>1954.0373914466998</v>
      </c>
      <c r="BE557" s="19">
        <v>1906.9215254537701</v>
      </c>
      <c r="BF557" s="18">
        <f>BE557*bess_capex_adj</f>
        <v>1906.9215254537701</v>
      </c>
      <c r="BG557" s="8">
        <v>952174345.98991501</v>
      </c>
      <c r="BH557" s="8">
        <v>3519484355.2087998</v>
      </c>
      <c r="BI557" s="8">
        <v>749375747.62648201</v>
      </c>
      <c r="BJ557" s="8">
        <v>3538965551.1747999</v>
      </c>
      <c r="BK557" s="8">
        <f>SUM(BG557:BJ557)/1000000</f>
        <v>8759.9999999999964</v>
      </c>
      <c r="BL557" s="8">
        <v>1.45069473387902E-3</v>
      </c>
      <c r="BM557" s="10">
        <f>0.815*BJ557/(BK557*1000)</f>
        <v>329.25307353966474</v>
      </c>
      <c r="BN557" s="25">
        <v>834.38769206046595</v>
      </c>
      <c r="BO557" s="8">
        <v>211</v>
      </c>
      <c r="BP557" s="8">
        <v>6080</v>
      </c>
      <c r="BQ557" s="25">
        <v>9223.8464000000004</v>
      </c>
      <c r="BR557" s="8">
        <v>1520</v>
      </c>
      <c r="BS557" s="8">
        <v>380</v>
      </c>
      <c r="BT557" s="8">
        <v>0.231982310622769</v>
      </c>
    </row>
    <row r="558" spans="1:72" s="8" customFormat="1" x14ac:dyDescent="0.25">
      <c r="A558" s="1">
        <v>916</v>
      </c>
      <c r="B558" s="25">
        <v>618.06495708182604</v>
      </c>
      <c r="C558" s="25">
        <v>402.79999999999899</v>
      </c>
      <c r="D558" s="8">
        <v>2000</v>
      </c>
      <c r="E558" s="8">
        <v>8000</v>
      </c>
      <c r="F558" s="8">
        <v>2</v>
      </c>
      <c r="G558" s="8">
        <v>8</v>
      </c>
      <c r="H558" s="9">
        <f>SUM(BG558:BI558)/(BK558*1000000)</f>
        <v>0.37515848752457026</v>
      </c>
      <c r="I558" s="10">
        <v>100</v>
      </c>
      <c r="J558" s="19">
        <v>87.132979162837799</v>
      </c>
      <c r="K558" s="18">
        <f>(P558*BG558+U558*BH558+AP558*BI558+AN558*BJ558)/(BK558*(1000000))</f>
        <v>149.14468136518019</v>
      </c>
      <c r="L558" s="18">
        <f>(T558*BG558+Y558*BH558+AT558*BI558+AO558*BJ558)/(BK558*(1000000))</f>
        <v>171.05809222454198</v>
      </c>
      <c r="M558" s="18">
        <f>L558/K558</f>
        <v>1.1469272028930544</v>
      </c>
      <c r="N558" s="18">
        <f>J558*M558</f>
        <v>99.935184070972355</v>
      </c>
      <c r="O558" s="10">
        <v>100</v>
      </c>
      <c r="P558" s="19">
        <v>84.838756377642298</v>
      </c>
      <c r="Q558" s="19">
        <f>P558-S558</f>
        <v>78.496875953246601</v>
      </c>
      <c r="R558" s="18">
        <f>Q558*solar_capex_adj</f>
        <v>104.66250127099546</v>
      </c>
      <c r="S558" s="19">
        <v>6.341880424395697</v>
      </c>
      <c r="T558" s="18">
        <f>R558+S558</f>
        <v>111.00438169539116</v>
      </c>
      <c r="U558" s="19">
        <v>28.050964600493501</v>
      </c>
      <c r="V558" s="19">
        <f>U558-X558</f>
        <v>23.254181123366301</v>
      </c>
      <c r="W558" s="18">
        <f>V558*wind_capex_adj</f>
        <v>38.756968538943838</v>
      </c>
      <c r="X558" s="19">
        <v>4.7967834771271995</v>
      </c>
      <c r="Y558" s="18">
        <f>W558+X558</f>
        <v>43.553752016071037</v>
      </c>
      <c r="Z558" s="19">
        <v>75.664624168095202</v>
      </c>
      <c r="AA558" s="19">
        <f>Z558-AC558-AD558</f>
        <v>25.735861851980204</v>
      </c>
      <c r="AB558" s="18">
        <f>AA558*hdgt_capex_adj</f>
        <v>32.169827314975251</v>
      </c>
      <c r="AC558" s="19">
        <v>14.414874700485299</v>
      </c>
      <c r="AD558" s="19">
        <v>35.513887615629699</v>
      </c>
      <c r="AE558" s="18">
        <f>AD558*fuel_adj</f>
        <v>35.513887615629699</v>
      </c>
      <c r="AF558" s="18">
        <f>AB558+AC558+AE558</f>
        <v>82.098589631090249</v>
      </c>
      <c r="AG558" s="19">
        <v>512.75519366779599</v>
      </c>
      <c r="AH558" s="19">
        <f>AG558-AJ558-AK558</f>
        <v>425.22826577925701</v>
      </c>
      <c r="AI558" s="18">
        <f>AH558*aero_capex_adj</f>
        <v>510.27391893510838</v>
      </c>
      <c r="AJ558" s="19">
        <v>44.983267713306986</v>
      </c>
      <c r="AK558" s="19">
        <v>42.543660175231992</v>
      </c>
      <c r="AL558" s="18">
        <f>AK558*fuel_adj</f>
        <v>42.543660175231992</v>
      </c>
      <c r="AM558" s="18">
        <f>AI558+AJ558+AL558</f>
        <v>597.80084682364736</v>
      </c>
      <c r="AN558" s="18">
        <f>IF(F558=0, 0, IF(F558=3, Z558, (Z558*F558*384+AG558*G558*32)/(F558*384+G558*32)))</f>
        <v>184.9372665430204</v>
      </c>
      <c r="AO558" s="18">
        <f>IF(F558=0, 0, IF(F558=3, AF558, (AF558*F558*384+AM558*G558*32)/(F558*384+G558*32)))</f>
        <v>211.02415392922953</v>
      </c>
      <c r="AP558" s="19">
        <v>253.52928216144699</v>
      </c>
      <c r="AQ558" s="19">
        <f>AP558-AS558</f>
        <v>207.43050969036901</v>
      </c>
      <c r="AR558" s="18">
        <f>AQ558*bess_capex_adj</f>
        <v>207.43050969036901</v>
      </c>
      <c r="AS558" s="19">
        <v>46.098772471077979</v>
      </c>
      <c r="AT558" s="18">
        <f>AR558+AS558</f>
        <v>253.52928216144699</v>
      </c>
      <c r="AU558" s="19">
        <v>5341.1913328165401</v>
      </c>
      <c r="AV558" s="19"/>
      <c r="AW558" s="19">
        <v>743.19946091809504</v>
      </c>
      <c r="AX558" s="18">
        <f>AW558*solar_capex_adj</f>
        <v>990.93261455746006</v>
      </c>
      <c r="AY558" s="19">
        <v>484.35158704229099</v>
      </c>
      <c r="AZ558" s="18">
        <f>AY558*wind_capex_adj</f>
        <v>807.25264507048496</v>
      </c>
      <c r="BA558" s="19">
        <v>1552.08506358215</v>
      </c>
      <c r="BB558" s="18">
        <f>BA558*hdgt_capex_adj</f>
        <v>1940.1063294776875</v>
      </c>
      <c r="BC558" s="19">
        <v>652.18291020667095</v>
      </c>
      <c r="BD558" s="18">
        <f>BC558*aero_capex_adj</f>
        <v>782.61949224800514</v>
      </c>
      <c r="BE558" s="19">
        <v>1909.37231106733</v>
      </c>
      <c r="BF558" s="18">
        <f>BE558*bess_capex_adj</f>
        <v>1909.37231106733</v>
      </c>
      <c r="BG558" s="8">
        <v>831693715.71815097</v>
      </c>
      <c r="BH558" s="8">
        <v>1768082187.9247999</v>
      </c>
      <c r="BI558" s="8">
        <v>686612447.07228196</v>
      </c>
      <c r="BJ558" s="8">
        <v>5473611649.2847605</v>
      </c>
      <c r="BK558" s="8">
        <f>SUM(BG558:BJ558)/1000000</f>
        <v>8759.9999999999927</v>
      </c>
      <c r="BL558" s="8">
        <v>-6.4889747558E-19</v>
      </c>
      <c r="BM558" s="10">
        <f>0.815*BJ558/(BK558*1000)</f>
        <v>509.24583266747533</v>
      </c>
      <c r="BN558" s="25">
        <v>834.38769206046595</v>
      </c>
      <c r="BO558" s="8">
        <v>106</v>
      </c>
      <c r="BP558" s="8">
        <v>6080</v>
      </c>
      <c r="BQ558" s="25">
        <v>9223.8464000000004</v>
      </c>
      <c r="BR558" s="8">
        <v>1520</v>
      </c>
      <c r="BS558" s="8">
        <v>380</v>
      </c>
      <c r="BT558" s="8">
        <v>0.21221022517119301</v>
      </c>
    </row>
    <row r="559" spans="1:72" s="8" customFormat="1" hidden="1" x14ac:dyDescent="0.25">
      <c r="A559" s="1">
        <v>1213</v>
      </c>
      <c r="B559" s="22">
        <v>2266.2381759666901</v>
      </c>
      <c r="C559" s="22">
        <v>201.39999999999901</v>
      </c>
      <c r="D559" s="11">
        <v>3000</v>
      </c>
      <c r="E559" s="11">
        <v>12000</v>
      </c>
      <c r="F559" s="11">
        <v>0</v>
      </c>
      <c r="G559" s="11">
        <v>0</v>
      </c>
      <c r="H559" s="12">
        <f>SUM(BG559:BI559)/(BK559*1000000)</f>
        <v>1</v>
      </c>
      <c r="I559" s="13">
        <v>59.463470319634702</v>
      </c>
      <c r="J559" s="20">
        <v>85.517850266323194</v>
      </c>
      <c r="K559" s="18">
        <f>(P559*BG559+U559*BH559+AP559*BI559+AN559*BJ559)/(BK559*(1000000))</f>
        <v>86.425466253757349</v>
      </c>
      <c r="L559" s="18">
        <f>(T559*BG559+Y559*BH559+AT559*BI559+AO559*BJ559)/(BK559*(1000000))</f>
        <v>101.0332681659568</v>
      </c>
      <c r="M559" s="18">
        <f>L559/K559</f>
        <v>1.1690219624538545</v>
      </c>
      <c r="N559" s="18">
        <f>J559*M559</f>
        <v>99.972245143172017</v>
      </c>
      <c r="O559" s="13">
        <v>71.498117289729905</v>
      </c>
      <c r="P559" s="20">
        <v>77.943463261565299</v>
      </c>
      <c r="Q559" s="20">
        <f>P559-S559</f>
        <v>72.114458414693502</v>
      </c>
      <c r="R559" s="18">
        <f>Q559*solar_capex_adj</f>
        <v>96.152611219591336</v>
      </c>
      <c r="S559" s="20">
        <v>5.829004846871797</v>
      </c>
      <c r="T559" s="18">
        <f>R559+S559</f>
        <v>101.98161606646313</v>
      </c>
      <c r="U559" s="20">
        <v>28.039915922291701</v>
      </c>
      <c r="V559" s="20">
        <f>U559-X559</f>
        <v>23.243132445164601</v>
      </c>
      <c r="W559" s="18">
        <f>V559*wind_capex_adj</f>
        <v>38.738554075274337</v>
      </c>
      <c r="X559" s="20">
        <v>4.7967834771271001</v>
      </c>
      <c r="Y559" s="18">
        <f>W559+X559</f>
        <v>43.535337552401437</v>
      </c>
      <c r="Z559" s="20">
        <v>0</v>
      </c>
      <c r="AA559" s="20">
        <f>Z559-AC559-AD559</f>
        <v>0</v>
      </c>
      <c r="AB559" s="18">
        <f>AA559*hdgt_capex_adj</f>
        <v>0</v>
      </c>
      <c r="AC559" s="20">
        <v>0</v>
      </c>
      <c r="AD559" s="20">
        <v>0</v>
      </c>
      <c r="AE559" s="18">
        <f>AD559*fuel_adj</f>
        <v>0</v>
      </c>
      <c r="AF559" s="18">
        <f>AB559+AC559+AE559</f>
        <v>0</v>
      </c>
      <c r="AG559" s="20">
        <v>0</v>
      </c>
      <c r="AH559" s="20">
        <f>AG559-AJ559-AK559</f>
        <v>0</v>
      </c>
      <c r="AI559" s="18">
        <f>AH559*aero_capex_adj</f>
        <v>0</v>
      </c>
      <c r="AJ559" s="20">
        <v>0</v>
      </c>
      <c r="AK559" s="20">
        <v>0</v>
      </c>
      <c r="AL559" s="18">
        <f>AK559*fuel_adj</f>
        <v>0</v>
      </c>
      <c r="AM559" s="18">
        <f>AI559+AJ559+AL559</f>
        <v>0</v>
      </c>
      <c r="AN559" s="18">
        <f>IF(F559=0, 0, IF(F559=3, Z559, (Z559*F559*384+AG559*G559*32)/(F559*384+G559*32)))</f>
        <v>0</v>
      </c>
      <c r="AO559" s="18">
        <f>IF(F559=0, 0, IF(F559=3, AF559, (AF559*F559*384+AM559*G559*32)/(F559*384+G559*32)))</f>
        <v>0</v>
      </c>
      <c r="AP559" s="20">
        <v>123.321053005598</v>
      </c>
      <c r="AQ559" s="20">
        <f>AP559-AS559</f>
        <v>100.356595709904</v>
      </c>
      <c r="AR559" s="18">
        <f>AQ559*bess_capex_adj</f>
        <v>100.356595709904</v>
      </c>
      <c r="AS559" s="20">
        <v>22.964457295694004</v>
      </c>
      <c r="AT559" s="18">
        <f>AR559+AS559</f>
        <v>123.321053005598</v>
      </c>
      <c r="AU559" s="20">
        <v>5831.5957733537798</v>
      </c>
      <c r="AV559" s="20"/>
      <c r="AW559" s="20">
        <v>2723.7699395243098</v>
      </c>
      <c r="AX559" s="18">
        <f>AW559*solar_capex_adj</f>
        <v>3631.6932526990795</v>
      </c>
      <c r="AY559" s="20">
        <v>242.06072937862999</v>
      </c>
      <c r="AZ559" s="18">
        <f>AY559*wind_capex_adj</f>
        <v>403.43454896438334</v>
      </c>
      <c r="BA559" s="20">
        <v>0</v>
      </c>
      <c r="BB559" s="18">
        <f>BA559*hdgt_capex_adj</f>
        <v>0</v>
      </c>
      <c r="BC559" s="20">
        <v>0</v>
      </c>
      <c r="BD559" s="18">
        <f>BC559*aero_capex_adj</f>
        <v>0</v>
      </c>
      <c r="BE559" s="20">
        <v>2865.7651044508402</v>
      </c>
      <c r="BF559" s="18">
        <f>BE559*bess_capex_adj</f>
        <v>2865.7651044508402</v>
      </c>
      <c r="BG559" s="11">
        <v>3236251489.0856299</v>
      </c>
      <c r="BH559" s="11">
        <v>884041093.96239996</v>
      </c>
      <c r="BI559" s="11">
        <v>2142942491.53231</v>
      </c>
      <c r="BJ559" s="11">
        <v>0</v>
      </c>
      <c r="BK559" s="11">
        <f>SUM(BG559:BJ559)/1000000</f>
        <v>6263.2350745803396</v>
      </c>
      <c r="BL559" s="11">
        <v>1.12934929325609</v>
      </c>
      <c r="BM559" s="13">
        <f>0.815*BJ559/(BK559*1000)</f>
        <v>0</v>
      </c>
      <c r="BN559" s="22">
        <v>3059.4215375550398</v>
      </c>
      <c r="BO559" s="11">
        <v>53</v>
      </c>
      <c r="BP559" s="11">
        <v>9120</v>
      </c>
      <c r="BQ559" s="22">
        <v>13835.7696</v>
      </c>
      <c r="BR559" s="11">
        <v>2280</v>
      </c>
      <c r="BS559" s="11">
        <v>570</v>
      </c>
      <c r="BT559" s="11">
        <v>0.440353345155647</v>
      </c>
    </row>
    <row r="560" spans="1:72" s="8" customFormat="1" hidden="1" x14ac:dyDescent="0.25">
      <c r="A560" s="1">
        <v>1199</v>
      </c>
      <c r="B560" s="22">
        <v>3090.3247854091301</v>
      </c>
      <c r="C560" s="22">
        <v>402.79999999999899</v>
      </c>
      <c r="D560" s="11">
        <v>3000</v>
      </c>
      <c r="E560" s="11">
        <v>12000</v>
      </c>
      <c r="F560" s="11">
        <v>0</v>
      </c>
      <c r="G560" s="11">
        <v>0</v>
      </c>
      <c r="H560" s="12">
        <f>SUM(BG560:BI560)/(BK560*1000000)</f>
        <v>1</v>
      </c>
      <c r="I560" s="13">
        <v>82.1803652968036</v>
      </c>
      <c r="J560" s="20">
        <v>82.962509184854298</v>
      </c>
      <c r="K560" s="18">
        <f>(P560*BG560+U560*BH560+AP560*BI560+AN560*BJ560)/(BK560*(1000000))</f>
        <v>83.099053355980217</v>
      </c>
      <c r="L560" s="18">
        <f>(T560*BG560+Y560*BH560+AT560*BI560+AO560*BJ560)/(BK560*(1000000))</f>
        <v>100.17468229939506</v>
      </c>
      <c r="M560" s="18">
        <f>L560/K560</f>
        <v>1.2054852402501646</v>
      </c>
      <c r="N560" s="18">
        <f>J560*M560</f>
        <v>100.01008031646057</v>
      </c>
      <c r="O560" s="13">
        <v>88.8285742511368</v>
      </c>
      <c r="P560" s="20">
        <v>107.104691362735</v>
      </c>
      <c r="Q560" s="20">
        <f>P560-S560</f>
        <v>99.080463043200496</v>
      </c>
      <c r="R560" s="18">
        <f>Q560*solar_capex_adj</f>
        <v>132.10728405760065</v>
      </c>
      <c r="S560" s="20">
        <v>8.024228319534501</v>
      </c>
      <c r="T560" s="18">
        <f>R560+S560</f>
        <v>140.13151237713515</v>
      </c>
      <c r="U560" s="20">
        <v>27.9948333165019</v>
      </c>
      <c r="V560" s="20">
        <f>U560-X560</f>
        <v>23.1980498393748</v>
      </c>
      <c r="W560" s="18">
        <f>V560*wind_capex_adj</f>
        <v>38.663416398957999</v>
      </c>
      <c r="X560" s="20">
        <v>4.7967834771271001</v>
      </c>
      <c r="Y560" s="18">
        <f>W560+X560</f>
        <v>43.460199876085099</v>
      </c>
      <c r="Z560" s="20">
        <v>0</v>
      </c>
      <c r="AA560" s="20">
        <f>Z560-AC560-AD560</f>
        <v>0</v>
      </c>
      <c r="AB560" s="18">
        <f>AA560*hdgt_capex_adj</f>
        <v>0</v>
      </c>
      <c r="AC560" s="20">
        <v>0</v>
      </c>
      <c r="AD560" s="20">
        <v>0</v>
      </c>
      <c r="AE560" s="18">
        <f>AD560*fuel_adj</f>
        <v>0</v>
      </c>
      <c r="AF560" s="18">
        <f>AB560+AC560+AE560</f>
        <v>0</v>
      </c>
      <c r="AG560" s="20">
        <v>0</v>
      </c>
      <c r="AH560" s="20">
        <f>AG560-AJ560-AK560</f>
        <v>0</v>
      </c>
      <c r="AI560" s="18">
        <f>AH560*aero_capex_adj</f>
        <v>0</v>
      </c>
      <c r="AJ560" s="20">
        <v>0</v>
      </c>
      <c r="AK560" s="20">
        <v>0</v>
      </c>
      <c r="AL560" s="18">
        <f>AK560*fuel_adj</f>
        <v>0</v>
      </c>
      <c r="AM560" s="18">
        <f>AI560+AJ560+AL560</f>
        <v>0</v>
      </c>
      <c r="AN560" s="18">
        <f>IF(F560=0, 0, IF(F560=3, Z560, (Z560*F560*384+AG560*G560*32)/(F560*384+G560*32)))</f>
        <v>0</v>
      </c>
      <c r="AO560" s="18">
        <f>IF(F560=0, 0, IF(F560=3, AF560, (AF560*F560*384+AM560*G560*32)/(F560*384+G560*32)))</f>
        <v>0</v>
      </c>
      <c r="AP560" s="20">
        <v>90.453522456074694</v>
      </c>
      <c r="AQ560" s="20">
        <f>AP560-AS560</f>
        <v>73.792858924221207</v>
      </c>
      <c r="AR560" s="18">
        <f>AQ560*bess_capex_adj</f>
        <v>73.792858924221207</v>
      </c>
      <c r="AS560" s="20">
        <v>16.660663531853487</v>
      </c>
      <c r="AT560" s="18">
        <f>AR560+AS560</f>
        <v>90.453522456074694</v>
      </c>
      <c r="AU560" s="20">
        <v>7050.4166663537699</v>
      </c>
      <c r="AV560" s="20"/>
      <c r="AW560" s="20">
        <v>3707.0275757099198</v>
      </c>
      <c r="AX560" s="18">
        <f>AW560*solar_capex_adj</f>
        <v>4942.7034342798925</v>
      </c>
      <c r="AY560" s="20">
        <v>483.18245206653</v>
      </c>
      <c r="AZ560" s="18">
        <f>AY560*wind_capex_adj</f>
        <v>805.30408677755008</v>
      </c>
      <c r="BA560" s="20">
        <v>0</v>
      </c>
      <c r="BB560" s="18">
        <f>BA560*hdgt_capex_adj</f>
        <v>0</v>
      </c>
      <c r="BC560" s="20">
        <v>0</v>
      </c>
      <c r="BD560" s="18">
        <f>BC560*aero_capex_adj</f>
        <v>0</v>
      </c>
      <c r="BE560" s="20">
        <v>2860.2066385773101</v>
      </c>
      <c r="BF560" s="18">
        <f>BE560*bess_capex_adj</f>
        <v>2860.2066385773101</v>
      </c>
      <c r="BG560" s="11">
        <v>3195220374.6023898</v>
      </c>
      <c r="BH560" s="11">
        <v>1768082187.9247999</v>
      </c>
      <c r="BI560" s="11">
        <v>2818080541.8723898</v>
      </c>
      <c r="BJ560" s="11">
        <v>0</v>
      </c>
      <c r="BK560" s="11">
        <f>SUM(BG560:BJ560)/1000000</f>
        <v>7781.3831043995788</v>
      </c>
      <c r="BL560" s="11">
        <v>15.582557041294301</v>
      </c>
      <c r="BM560" s="13">
        <f>0.815*BJ560/(BK560*1000)</f>
        <v>0</v>
      </c>
      <c r="BN560" s="22">
        <v>4171.93846030233</v>
      </c>
      <c r="BO560" s="11">
        <v>106</v>
      </c>
      <c r="BP560" s="11">
        <v>9120</v>
      </c>
      <c r="BQ560" s="22">
        <v>13835.7696</v>
      </c>
      <c r="BR560" s="11">
        <v>2280</v>
      </c>
      <c r="BS560" s="11">
        <v>570</v>
      </c>
      <c r="BT560" s="11">
        <v>0.58055576002637099</v>
      </c>
    </row>
    <row r="561" spans="1:72" s="8" customFormat="1" x14ac:dyDescent="0.25">
      <c r="A561" s="1">
        <v>295</v>
      </c>
      <c r="B561" s="24">
        <v>1648.17321888487</v>
      </c>
      <c r="C561" s="24">
        <v>1200.8</v>
      </c>
      <c r="D561" s="1">
        <v>1000</v>
      </c>
      <c r="E561" s="1">
        <v>4000</v>
      </c>
      <c r="F561" s="1">
        <v>2</v>
      </c>
      <c r="G561" s="1">
        <v>11</v>
      </c>
      <c r="H561" s="2">
        <f>SUM(BG561:BI561)/(BK561*1000000)</f>
        <v>0.89467559426314569</v>
      </c>
      <c r="I561" s="3">
        <v>100</v>
      </c>
      <c r="J561" s="18">
        <v>80.110110182809805</v>
      </c>
      <c r="K561" s="18">
        <f>(P561*BG561+U561*BH561+AP561*BI561+AN561*BJ561)/(BK561*(1000000))</f>
        <v>101.96733893846569</v>
      </c>
      <c r="L561" s="18">
        <f>(T561*BG561+Y561*BH561+AT561*BI561+AO561*BJ561)/(BK561*(1000000))</f>
        <v>127.30148459853568</v>
      </c>
      <c r="M561" s="18">
        <f>L561/K561</f>
        <v>1.2484535334923117</v>
      </c>
      <c r="N561" s="18">
        <f>J561*M561</f>
        <v>100.01375012618732</v>
      </c>
      <c r="O561" s="3">
        <v>99.999999999999901</v>
      </c>
      <c r="P561" s="18">
        <v>104.326909905854</v>
      </c>
      <c r="Q561" s="18">
        <f>P561-S561</f>
        <v>96.508322558537799</v>
      </c>
      <c r="R561" s="18">
        <f>Q561*solar_capex_adj</f>
        <v>128.67776341138372</v>
      </c>
      <c r="S561" s="18">
        <v>7.8185873473161962</v>
      </c>
      <c r="T561" s="18">
        <f>R561+S561</f>
        <v>136.49635075869992</v>
      </c>
      <c r="U561" s="18">
        <v>28.643130081358201</v>
      </c>
      <c r="V561" s="18">
        <f>U561-X561</f>
        <v>23.733875320346598</v>
      </c>
      <c r="W561" s="18">
        <f>V561*wind_capex_adj</f>
        <v>39.556458867244331</v>
      </c>
      <c r="X561" s="18">
        <v>4.9092547610116029</v>
      </c>
      <c r="Y561" s="18">
        <f>W561+X561</f>
        <v>44.465713628255934</v>
      </c>
      <c r="Z561" s="18">
        <v>225.48038958796201</v>
      </c>
      <c r="AA561" s="18">
        <f>Z561-AC561-AD561</f>
        <v>155.74019308590002</v>
      </c>
      <c r="AB561" s="18">
        <f>AA561*hdgt_capex_adj</f>
        <v>194.67524135737503</v>
      </c>
      <c r="AC561" s="18">
        <v>28.275002922428996</v>
      </c>
      <c r="AD561" s="18">
        <v>41.465193579632995</v>
      </c>
      <c r="AE561" s="18">
        <f>AD561*fuel_adj</f>
        <v>41.465193579632995</v>
      </c>
      <c r="AF561" s="18">
        <f>AB561+AC561+AE561</f>
        <v>264.41543785943702</v>
      </c>
      <c r="AG561" s="18">
        <v>1157.4796060731701</v>
      </c>
      <c r="AH561" s="18">
        <f>AG561-AJ561-AK561</f>
        <v>1018.58518940714</v>
      </c>
      <c r="AI561" s="18">
        <f>AH561*aero_capex_adj</f>
        <v>1222.302227288568</v>
      </c>
      <c r="AJ561" s="18">
        <v>92.415395792230129</v>
      </c>
      <c r="AK561" s="18">
        <v>46.479020873799982</v>
      </c>
      <c r="AL561" s="18">
        <f>AK561*fuel_adj</f>
        <v>46.479020873799982</v>
      </c>
      <c r="AM561" s="18">
        <f>AI561+AJ561+AL561</f>
        <v>1361.1966439545981</v>
      </c>
      <c r="AN561" s="18">
        <f>IF(F561=0, 0, IF(F561=3, Z561, (Z561*F561*384+AG561*G561*32)/(F561*384+G561*32)))</f>
        <v>518.39442905474175</v>
      </c>
      <c r="AO561" s="18">
        <f>IF(F561=0, 0, IF(F561=3, AF561, (AF561*F561*384+AM561*G561*32)/(F561*384+G561*32)))</f>
        <v>609.11810263220195</v>
      </c>
      <c r="AP561" s="18">
        <v>90.333576903668103</v>
      </c>
      <c r="AQ561" s="18">
        <f>AP561-AS561</f>
        <v>73.521396767817805</v>
      </c>
      <c r="AR561" s="18">
        <f>AQ561*bess_capex_adj</f>
        <v>73.521396767817805</v>
      </c>
      <c r="AS561" s="18">
        <v>16.812180135850298</v>
      </c>
      <c r="AT561" s="18">
        <f>AR561+AS561</f>
        <v>90.333576903668103</v>
      </c>
      <c r="AU561" s="18">
        <v>6809.7989462687401</v>
      </c>
      <c r="AV561" s="18"/>
      <c r="AW561" s="18">
        <v>1976.4064805983201</v>
      </c>
      <c r="AX561" s="18">
        <f>AW561*solar_capex_adj</f>
        <v>2635.2086407977599</v>
      </c>
      <c r="AY561" s="18">
        <v>1439.93900320027</v>
      </c>
      <c r="AZ561" s="18">
        <f>AY561*wind_capex_adj</f>
        <v>2399.8983386671166</v>
      </c>
      <c r="BA561" s="18">
        <v>1547.8100796357201</v>
      </c>
      <c r="BB561" s="18">
        <f>BA561*hdgt_capex_adj</f>
        <v>1934.7625995446501</v>
      </c>
      <c r="BC561" s="18">
        <v>894.28153493057198</v>
      </c>
      <c r="BD561" s="18">
        <f>BC561*aero_capex_adj</f>
        <v>1073.1378419166863</v>
      </c>
      <c r="BE561" s="18">
        <v>951.36184790384402</v>
      </c>
      <c r="BF561" s="18">
        <f>BE561*bess_capex_adj</f>
        <v>951.36184790384402</v>
      </c>
      <c r="BG561" s="1">
        <v>1763580451.3152699</v>
      </c>
      <c r="BH561" s="1">
        <v>5150123919.5206804</v>
      </c>
      <c r="BI561" s="1">
        <v>923653834.90919495</v>
      </c>
      <c r="BJ561" s="1">
        <v>922641794.254843</v>
      </c>
      <c r="BK561" s="1">
        <f>SUM(BG561:BJ561)/1000000</f>
        <v>8759.9999999999891</v>
      </c>
      <c r="BL561" s="1">
        <v>15.2321208127396</v>
      </c>
      <c r="BM561" s="3">
        <f>0.815*BJ561/(BK561*1000)</f>
        <v>85.839390675536308</v>
      </c>
      <c r="BN561" s="24">
        <v>2225.03384549457</v>
      </c>
      <c r="BO561" s="1">
        <v>316</v>
      </c>
      <c r="BP561" s="1">
        <v>3040</v>
      </c>
      <c r="BQ561" s="24">
        <v>4611.9232000000002</v>
      </c>
      <c r="BR561" s="1">
        <v>760</v>
      </c>
      <c r="BS561" s="1">
        <v>190</v>
      </c>
      <c r="BT561" s="1">
        <v>0.57181946767074199</v>
      </c>
    </row>
    <row r="562" spans="1:72" s="8" customFormat="1" hidden="1" x14ac:dyDescent="0.25">
      <c r="A562" s="1">
        <v>665</v>
      </c>
      <c r="B562" s="25">
        <v>1030.10826180304</v>
      </c>
      <c r="C562" s="25">
        <v>201.39999999999901</v>
      </c>
      <c r="D562" s="8">
        <v>2000</v>
      </c>
      <c r="E562" s="8">
        <v>8000</v>
      </c>
      <c r="F562" s="8">
        <v>0</v>
      </c>
      <c r="G562" s="8">
        <v>0</v>
      </c>
      <c r="H562" s="9">
        <f>SUM(BG562:BI562)/(BK562*1000000)</f>
        <v>1</v>
      </c>
      <c r="I562" s="10">
        <v>13.447488584474801</v>
      </c>
      <c r="J562" s="19">
        <v>88.379093776595298</v>
      </c>
      <c r="K562" s="18">
        <f>(P562*BG562+U562*BH562+AP562*BI562+AN562*BJ562)/(BK562*(1000000))</f>
        <v>110.43062985624927</v>
      </c>
      <c r="L562" s="18">
        <f>(T562*BG562+Y562*BH562+AT562*BI562+AO562*BJ562)/(BK562*(1000000))</f>
        <v>125.05081100527572</v>
      </c>
      <c r="M562" s="18">
        <f>L562/K562</f>
        <v>1.1323924455385066</v>
      </c>
      <c r="N562" s="18">
        <f>J562*M562</f>
        <v>100.07981813615575</v>
      </c>
      <c r="O562" s="10">
        <v>39.174726976852298</v>
      </c>
      <c r="P562" s="19">
        <v>47.826781933245599</v>
      </c>
      <c r="Q562" s="19">
        <f>P562-S562</f>
        <v>44.274750565585698</v>
      </c>
      <c r="R562" s="18">
        <f>Q562*solar_capex_adj</f>
        <v>59.033000754114262</v>
      </c>
      <c r="S562" s="19">
        <v>3.5520313676599002</v>
      </c>
      <c r="T562" s="18">
        <f>R562+S562</f>
        <v>62.585032121774162</v>
      </c>
      <c r="U562" s="19">
        <v>28.214780979884701</v>
      </c>
      <c r="V562" s="19">
        <f>U562-X562</f>
        <v>23.417963607288701</v>
      </c>
      <c r="W562" s="18">
        <f>V562*wind_capex_adj</f>
        <v>39.029939345481168</v>
      </c>
      <c r="X562" s="19">
        <v>4.7968173725959993</v>
      </c>
      <c r="Y562" s="18">
        <f>W562+X562</f>
        <v>43.826756718077164</v>
      </c>
      <c r="Z562" s="19">
        <v>0</v>
      </c>
      <c r="AA562" s="19">
        <f>Z562-AC562-AD562</f>
        <v>0</v>
      </c>
      <c r="AB562" s="18">
        <f>AA562*hdgt_capex_adj</f>
        <v>0</v>
      </c>
      <c r="AC562" s="19">
        <v>0</v>
      </c>
      <c r="AD562" s="19">
        <v>0</v>
      </c>
      <c r="AE562" s="18">
        <f>AD562*fuel_adj</f>
        <v>0</v>
      </c>
      <c r="AF562" s="18">
        <f>AB562+AC562+AE562</f>
        <v>0</v>
      </c>
      <c r="AG562" s="19">
        <v>0</v>
      </c>
      <c r="AH562" s="19">
        <f>AG562-AJ562-AK562</f>
        <v>0</v>
      </c>
      <c r="AI562" s="18">
        <f>AH562*aero_capex_adj</f>
        <v>0</v>
      </c>
      <c r="AJ562" s="19">
        <v>0</v>
      </c>
      <c r="AK562" s="19">
        <v>0</v>
      </c>
      <c r="AL562" s="18">
        <f>AK562*fuel_adj</f>
        <v>0</v>
      </c>
      <c r="AM562" s="18">
        <f>AI562+AJ562+AL562</f>
        <v>0</v>
      </c>
      <c r="AN562" s="18">
        <f>IF(F562=0, 0, IF(F562=3, Z562, (Z562*F562*384+AG562*G562*32)/(F562*384+G562*32)))</f>
        <v>0</v>
      </c>
      <c r="AO562" s="18">
        <f>IF(F562=0, 0, IF(F562=3, AF562, (AF562*F562*384+AM562*G562*32)/(F562*384+G562*32)))</f>
        <v>0</v>
      </c>
      <c r="AP562" s="19">
        <v>2836.9213196883402</v>
      </c>
      <c r="AQ562" s="19">
        <f>AP562-AS562</f>
        <v>2280.2761751960102</v>
      </c>
      <c r="AR562" s="18">
        <f>AQ562*bess_capex_adj</f>
        <v>2280.2761751960102</v>
      </c>
      <c r="AS562" s="19">
        <v>556.64514449233002</v>
      </c>
      <c r="AT562" s="18">
        <f>AR562+AS562</f>
        <v>2836.9213196883402</v>
      </c>
      <c r="AU562" s="19">
        <v>3414.0675033996399</v>
      </c>
      <c r="AV562" s="19"/>
      <c r="AW562" s="19">
        <v>1247.38105189216</v>
      </c>
      <c r="AX562" s="18">
        <f>AW562*solar_capex_adj</f>
        <v>1663.1747358562134</v>
      </c>
      <c r="AY562" s="19">
        <v>243.87974853376599</v>
      </c>
      <c r="AZ562" s="18">
        <f>AY562*wind_capex_adj</f>
        <v>406.46624755627664</v>
      </c>
      <c r="BA562" s="19">
        <v>0</v>
      </c>
      <c r="BB562" s="18">
        <f>BA562*hdgt_capex_adj</f>
        <v>0</v>
      </c>
      <c r="BC562" s="19">
        <v>0</v>
      </c>
      <c r="BD562" s="18">
        <f>BC562*aero_capex_adj</f>
        <v>0</v>
      </c>
      <c r="BE562" s="19">
        <v>1922.8067029737099</v>
      </c>
      <c r="BF562" s="18">
        <f>BE562*bess_capex_adj</f>
        <v>1922.8067029737099</v>
      </c>
      <c r="BG562" s="8">
        <v>2464424528.8196001</v>
      </c>
      <c r="BH562" s="8">
        <v>884037424.25532198</v>
      </c>
      <c r="BI562" s="8">
        <v>83244130.097339794</v>
      </c>
      <c r="BJ562" s="8">
        <v>0</v>
      </c>
      <c r="BK562" s="8">
        <f>SUM(BG562:BJ562)/1000000</f>
        <v>3431.7060831722615</v>
      </c>
      <c r="BL562" s="8">
        <v>0.53699160696035497</v>
      </c>
      <c r="BM562" s="10">
        <f>0.815*BJ562/(BK562*1000)</f>
        <v>0</v>
      </c>
      <c r="BN562" s="25">
        <v>1390.6461534341099</v>
      </c>
      <c r="BO562" s="8">
        <v>53</v>
      </c>
      <c r="BP562" s="8">
        <v>6080</v>
      </c>
      <c r="BQ562" s="25">
        <v>9223.8464000000004</v>
      </c>
      <c r="BR562" s="8">
        <v>1520</v>
      </c>
      <c r="BS562" s="8">
        <v>380</v>
      </c>
      <c r="BT562" s="8">
        <v>2.56495495008781E-2</v>
      </c>
    </row>
    <row r="563" spans="1:72" s="8" customFormat="1" x14ac:dyDescent="0.25">
      <c r="A563" s="1">
        <v>184</v>
      </c>
      <c r="B563" s="24">
        <v>1030.10826180304</v>
      </c>
      <c r="C563" s="24">
        <v>1603.6</v>
      </c>
      <c r="D563" s="1">
        <v>1000</v>
      </c>
      <c r="E563" s="1">
        <v>4000</v>
      </c>
      <c r="F563" s="1">
        <v>1</v>
      </c>
      <c r="G563" s="1">
        <v>23</v>
      </c>
      <c r="H563" s="2">
        <f>SUM(BG563:BI563)/(BK563*1000000)</f>
        <v>0.90215254164203229</v>
      </c>
      <c r="I563" s="3">
        <v>100</v>
      </c>
      <c r="J563" s="18">
        <v>79.734839420203002</v>
      </c>
      <c r="K563" s="18">
        <f>(P563*BG563+U563*BH563+AP563*BI563+AN563*BJ563)/(BK563*(1000000))</f>
        <v>104.06390383386818</v>
      </c>
      <c r="L563" s="18">
        <f>(T563*BG563+Y563*BH563+AT563*BI563+AO563*BJ563)/(BK563*(1000000))</f>
        <v>130.61744790539259</v>
      </c>
      <c r="M563" s="18">
        <f>L563/K563</f>
        <v>1.2551657500175619</v>
      </c>
      <c r="N563" s="18">
        <f>J563*M563</f>
        <v>100.08043952338896</v>
      </c>
      <c r="O563" s="3">
        <v>100</v>
      </c>
      <c r="P563" s="18">
        <v>89.709926496741502</v>
      </c>
      <c r="Q563" s="18">
        <f>P563-S563</f>
        <v>82.987194337949603</v>
      </c>
      <c r="R563" s="18">
        <f>Q563*solar_capex_adj</f>
        <v>110.64959245059947</v>
      </c>
      <c r="S563" s="18">
        <v>6.7227321587918993</v>
      </c>
      <c r="T563" s="18">
        <f>R563+S563</f>
        <v>117.37232460939137</v>
      </c>
      <c r="U563" s="18">
        <v>33.841326073120399</v>
      </c>
      <c r="V563" s="18">
        <f>U563-X563</f>
        <v>28.041451463537602</v>
      </c>
      <c r="W563" s="18">
        <f>V563*wind_capex_adj</f>
        <v>46.735752439229337</v>
      </c>
      <c r="X563" s="18">
        <v>5.7998746095827975</v>
      </c>
      <c r="Y563" s="18">
        <f>W563+X563</f>
        <v>52.535627048812131</v>
      </c>
      <c r="Z563" s="18">
        <v>171.56982927796</v>
      </c>
      <c r="AA563" s="18">
        <f>Z563-AC563-AD563</f>
        <v>105.178455766795</v>
      </c>
      <c r="AB563" s="18">
        <f>AA563*hdgt_capex_adj</f>
        <v>131.47306970849374</v>
      </c>
      <c r="AC563" s="18">
        <v>23.838387764574009</v>
      </c>
      <c r="AD563" s="18">
        <v>42.552985746590991</v>
      </c>
      <c r="AE563" s="18">
        <f>AD563*fuel_adj</f>
        <v>42.552985746590991</v>
      </c>
      <c r="AF563" s="18">
        <f>AB563+AC563+AE563</f>
        <v>197.86444321965874</v>
      </c>
      <c r="AG563" s="18">
        <v>828.62242926500903</v>
      </c>
      <c r="AH563" s="18">
        <f>AG563-AJ563-AK563</f>
        <v>712.52693304265199</v>
      </c>
      <c r="AI563" s="18">
        <f>AH563*aero_capex_adj</f>
        <v>855.03231965118232</v>
      </c>
      <c r="AJ563" s="18">
        <v>69.078110935504014</v>
      </c>
      <c r="AK563" s="18">
        <v>47.017385286853028</v>
      </c>
      <c r="AL563" s="18">
        <f>AK563*fuel_adj</f>
        <v>47.017385286853028</v>
      </c>
      <c r="AM563" s="18">
        <f>AI563+AJ563+AL563</f>
        <v>971.12781587353936</v>
      </c>
      <c r="AN563" s="18">
        <f>IF(F563=0, 0, IF(F563=3, Z563, (Z563*F563*384+AG563*G563*32)/(F563*384+G563*32)))</f>
        <v>603.34725212659225</v>
      </c>
      <c r="AO563" s="18">
        <f>IF(F563=0, 0, IF(F563=3, AF563, (AF563*F563*384+AM563*G563*32)/(F563*384+G563*32)))</f>
        <v>706.00894524935177</v>
      </c>
      <c r="AP563" s="18">
        <v>103.32362859108601</v>
      </c>
      <c r="AQ563" s="18">
        <f>AP563-AS563</f>
        <v>83.886726978880205</v>
      </c>
      <c r="AR563" s="18">
        <f>AQ563*bess_capex_adj</f>
        <v>83.886726978880205</v>
      </c>
      <c r="AS563" s="18">
        <v>19.436901612205801</v>
      </c>
      <c r="AT563" s="18">
        <f>AR563+AS563</f>
        <v>103.32362859108601</v>
      </c>
      <c r="AU563" s="18">
        <v>6753.7866818262</v>
      </c>
      <c r="AV563" s="18"/>
      <c r="AW563" s="18">
        <v>1235.3359640357401</v>
      </c>
      <c r="AX563" s="18">
        <f>AW563*solar_capex_adj</f>
        <v>1647.1146187143199</v>
      </c>
      <c r="AY563" s="18">
        <v>1923.08403435218</v>
      </c>
      <c r="AZ563" s="18">
        <f>AY563*wind_capex_adj</f>
        <v>3205.1400572536336</v>
      </c>
      <c r="BA563" s="18">
        <v>773.95635994562394</v>
      </c>
      <c r="BB563" s="18">
        <f>BA563*hdgt_capex_adj</f>
        <v>967.44544993202999</v>
      </c>
      <c r="BC563" s="18">
        <v>1869.9853877303899</v>
      </c>
      <c r="BD563" s="18">
        <f>BC563*aero_capex_adj</f>
        <v>2243.9824652764678</v>
      </c>
      <c r="BE563" s="18">
        <v>951.42493576226502</v>
      </c>
      <c r="BF563" s="18">
        <f>BE563*bess_capex_adj</f>
        <v>951.42493576226502</v>
      </c>
      <c r="BG563" s="1">
        <v>1293550657.5946801</v>
      </c>
      <c r="BH563" s="1">
        <v>5821587329.3140097</v>
      </c>
      <c r="BI563" s="1">
        <v>787718277.87550795</v>
      </c>
      <c r="BJ563" s="1">
        <v>857143735.21579599</v>
      </c>
      <c r="BK563" s="1">
        <f>SUM(BG563:BJ563)/1000000</f>
        <v>8759.9999999999945</v>
      </c>
      <c r="BL563" s="1">
        <v>16.676155810267399</v>
      </c>
      <c r="BM563" s="3">
        <f>0.815*BJ563/(BK563*1000)</f>
        <v>79.745678561743631</v>
      </c>
      <c r="BN563" s="24">
        <v>1390.6461534341099</v>
      </c>
      <c r="BO563" s="1">
        <v>422</v>
      </c>
      <c r="BP563" s="1">
        <v>3040</v>
      </c>
      <c r="BQ563" s="24">
        <v>4611.9232000000002</v>
      </c>
      <c r="BR563" s="1">
        <v>760</v>
      </c>
      <c r="BS563" s="1">
        <v>190</v>
      </c>
      <c r="BT563" s="1">
        <v>0.48805309842179501</v>
      </c>
    </row>
    <row r="564" spans="1:72" s="8" customFormat="1" hidden="1" x14ac:dyDescent="0.25">
      <c r="A564" s="1">
        <v>1114</v>
      </c>
      <c r="B564" s="22">
        <v>2678.2814806879101</v>
      </c>
      <c r="C564" s="22">
        <v>1200.8</v>
      </c>
      <c r="D564" s="11">
        <v>3000</v>
      </c>
      <c r="E564" s="11">
        <v>12000</v>
      </c>
      <c r="F564" s="11">
        <v>0</v>
      </c>
      <c r="G564" s="11">
        <v>0</v>
      </c>
      <c r="H564" s="12">
        <f>SUM(BG564:BI564)/(BK564*1000000)</f>
        <v>1</v>
      </c>
      <c r="I564" s="13">
        <v>96.2785388127853</v>
      </c>
      <c r="J564" s="20">
        <v>80.017278831042205</v>
      </c>
      <c r="K564" s="18">
        <f>(P564*BG564+U564*BH564+AP564*BI564+AN564*BJ564)/(BK564*(1000000))</f>
        <v>80.206167677105455</v>
      </c>
      <c r="L564" s="18">
        <f>(T564*BG564+Y564*BH564+AT564*BI564+AO564*BJ564)/(BK564*(1000000))</f>
        <v>100.31899051722225</v>
      </c>
      <c r="M564" s="18">
        <f>L564/K564</f>
        <v>1.2507640424996633</v>
      </c>
      <c r="N564" s="18">
        <f>J564*M564</f>
        <v>100.08273514053708</v>
      </c>
      <c r="O564" s="13">
        <v>98.097700253246799</v>
      </c>
      <c r="P564" s="20">
        <v>142.291547773432</v>
      </c>
      <c r="Q564" s="20">
        <f>P564-S564</f>
        <v>131.625735155212</v>
      </c>
      <c r="R564" s="18">
        <f>Q564*solar_capex_adj</f>
        <v>175.50098020694932</v>
      </c>
      <c r="S564" s="20">
        <v>10.665812618220002</v>
      </c>
      <c r="T564" s="18">
        <f>R564+S564</f>
        <v>186.16679282516932</v>
      </c>
      <c r="U564" s="20">
        <v>28.6409548258558</v>
      </c>
      <c r="V564" s="20">
        <f>U564-X564</f>
        <v>23.731233519307601</v>
      </c>
      <c r="W564" s="18">
        <f>V564*wind_capex_adj</f>
        <v>39.552055865512671</v>
      </c>
      <c r="X564" s="20">
        <v>4.9097213065481995</v>
      </c>
      <c r="Y564" s="18">
        <f>W564+X564</f>
        <v>44.46177717206087</v>
      </c>
      <c r="Z564" s="20">
        <v>0</v>
      </c>
      <c r="AA564" s="20">
        <f>Z564-AC564-AD564</f>
        <v>0</v>
      </c>
      <c r="AB564" s="18">
        <f>AA564*hdgt_capex_adj</f>
        <v>0</v>
      </c>
      <c r="AC564" s="20">
        <v>0</v>
      </c>
      <c r="AD564" s="20">
        <v>0</v>
      </c>
      <c r="AE564" s="18">
        <f>AD564*fuel_adj</f>
        <v>0</v>
      </c>
      <c r="AF564" s="18">
        <f>AB564+AC564+AE564</f>
        <v>0</v>
      </c>
      <c r="AG564" s="20">
        <v>0</v>
      </c>
      <c r="AH564" s="20">
        <f>AG564-AJ564-AK564</f>
        <v>0</v>
      </c>
      <c r="AI564" s="18">
        <f>AH564*aero_capex_adj</f>
        <v>0</v>
      </c>
      <c r="AJ564" s="20">
        <v>0</v>
      </c>
      <c r="AK564" s="20">
        <v>0</v>
      </c>
      <c r="AL564" s="18">
        <f>AK564*fuel_adj</f>
        <v>0</v>
      </c>
      <c r="AM564" s="18">
        <f>AI564+AJ564+AL564</f>
        <v>0</v>
      </c>
      <c r="AN564" s="18">
        <f>IF(F564=0, 0, IF(F564=3, Z564, (Z564*F564*384+AG564*G564*32)/(F564*384+G564*32)))</f>
        <v>0</v>
      </c>
      <c r="AO564" s="18">
        <f>IF(F564=0, 0, IF(F564=3, AF564, (AF564*F564*384+AM564*G564*32)/(F564*384+G564*32)))</f>
        <v>0</v>
      </c>
      <c r="AP564" s="20">
        <v>180.30090960584101</v>
      </c>
      <c r="AQ564" s="20">
        <f>AP564-AS564</f>
        <v>146.565143437937</v>
      </c>
      <c r="AR564" s="18">
        <f>AQ564*bess_capex_adj</f>
        <v>146.565143437937</v>
      </c>
      <c r="AS564" s="20">
        <v>33.735766167904018</v>
      </c>
      <c r="AT564" s="18">
        <f>AR564+AS564</f>
        <v>180.30090960584101</v>
      </c>
      <c r="AU564" s="20">
        <v>7509.2801562582599</v>
      </c>
      <c r="AV564" s="20"/>
      <c r="AW564" s="20">
        <v>3210.9978896941102</v>
      </c>
      <c r="AX564" s="18">
        <f>AW564*solar_capex_adj</f>
        <v>4281.3305195921466</v>
      </c>
      <c r="AY564" s="20">
        <v>1439.6419098392601</v>
      </c>
      <c r="AZ564" s="18">
        <f>AY564*wind_capex_adj</f>
        <v>2399.4031830654335</v>
      </c>
      <c r="BA564" s="20">
        <v>0</v>
      </c>
      <c r="BB564" s="18">
        <f>BA564*hdgt_capex_adj</f>
        <v>0</v>
      </c>
      <c r="BC564" s="20">
        <v>0</v>
      </c>
      <c r="BD564" s="18">
        <f>BC564*aero_capex_adj</f>
        <v>0</v>
      </c>
      <c r="BE564" s="20">
        <v>2858.6403567248799</v>
      </c>
      <c r="BF564" s="18">
        <f>BE564*bess_capex_adj</f>
        <v>2858.6403567248799</v>
      </c>
      <c r="BG564" s="11">
        <v>2082370227.7521</v>
      </c>
      <c r="BH564" s="11">
        <v>5149681359.5809402</v>
      </c>
      <c r="BI564" s="11">
        <v>1361306954.8513701</v>
      </c>
      <c r="BJ564" s="11">
        <v>0</v>
      </c>
      <c r="BK564" s="11">
        <f>SUM(BG564:BJ564)/1000000</f>
        <v>8593.3585421844109</v>
      </c>
      <c r="BL564" s="11">
        <v>27.387639759258001</v>
      </c>
      <c r="BM564" s="13">
        <f>0.815*BJ564/(BK564*1000)</f>
        <v>0</v>
      </c>
      <c r="BN564" s="22">
        <v>3615.6799989286801</v>
      </c>
      <c r="BO564" s="11">
        <v>316</v>
      </c>
      <c r="BP564" s="11">
        <v>9120</v>
      </c>
      <c r="BQ564" s="22">
        <v>13835.7696</v>
      </c>
      <c r="BR564" s="11">
        <v>2280</v>
      </c>
      <c r="BS564" s="11">
        <v>570</v>
      </c>
      <c r="BT564" s="11">
        <v>0.28225343133486502</v>
      </c>
    </row>
    <row r="565" spans="1:72" s="8" customFormat="1" x14ac:dyDescent="0.25">
      <c r="A565" s="1">
        <v>397</v>
      </c>
      <c r="B565" s="24">
        <v>1854.19487124548</v>
      </c>
      <c r="C565" s="24">
        <v>201.39999999999901</v>
      </c>
      <c r="D565" s="1">
        <v>1000</v>
      </c>
      <c r="E565" s="1">
        <v>4000</v>
      </c>
      <c r="F565" s="1">
        <v>2</v>
      </c>
      <c r="G565" s="1">
        <v>11</v>
      </c>
      <c r="H565" s="2">
        <f>SUM(BG565:BI565)/(BK565*1000000)</f>
        <v>0.53921755469168098</v>
      </c>
      <c r="I565" s="3">
        <v>100</v>
      </c>
      <c r="J565" s="18">
        <v>85.363842308422093</v>
      </c>
      <c r="K565" s="18">
        <f>(P565*BG565+U565*BH565+AP565*BI565+AN565*BJ565)/(BK565*(1000000))</f>
        <v>116.59145451354014</v>
      </c>
      <c r="L565" s="18">
        <f>(T565*BG565+Y565*BH565+AT565*BI565+AO565*BJ565)/(BK565*(1000000))</f>
        <v>136.7158075907617</v>
      </c>
      <c r="M565" s="18">
        <f>L565/K565</f>
        <v>1.1726057296496326</v>
      </c>
      <c r="N565" s="18">
        <f>J565*M565</f>
        <v>100.09813059576346</v>
      </c>
      <c r="O565" s="3">
        <v>100</v>
      </c>
      <c r="P565" s="18">
        <v>87.908383665978704</v>
      </c>
      <c r="Q565" s="18">
        <f>P565-S565</f>
        <v>81.328140859570695</v>
      </c>
      <c r="R565" s="18">
        <f>Q565*solar_capex_adj</f>
        <v>108.43752114609426</v>
      </c>
      <c r="S565" s="18">
        <v>6.580242806408009</v>
      </c>
      <c r="T565" s="18">
        <f>R565+S565</f>
        <v>115.01776395250226</v>
      </c>
      <c r="U565" s="18">
        <v>28.016967249924502</v>
      </c>
      <c r="V565" s="18">
        <f>U565-X565</f>
        <v>23.220183772797402</v>
      </c>
      <c r="W565" s="18">
        <f>V565*wind_capex_adj</f>
        <v>38.700306287995673</v>
      </c>
      <c r="X565" s="18">
        <v>4.7967834771271001</v>
      </c>
      <c r="Y565" s="18">
        <f>W565+X565</f>
        <v>43.497089765122773</v>
      </c>
      <c r="Z565" s="18">
        <v>86.442248377357799</v>
      </c>
      <c r="AA565" s="18">
        <f>Z565-AC565-AD565</f>
        <v>35.772053244599896</v>
      </c>
      <c r="AB565" s="18">
        <f>AA565*hdgt_capex_adj</f>
        <v>44.715066555749871</v>
      </c>
      <c r="AC565" s="18">
        <v>15.320036706207702</v>
      </c>
      <c r="AD565" s="18">
        <v>35.350158426550202</v>
      </c>
      <c r="AE565" s="18">
        <f>AD565*fuel_adj</f>
        <v>35.350158426550202</v>
      </c>
      <c r="AF565" s="18">
        <f>AB565+AC565+AE565</f>
        <v>95.385261688507768</v>
      </c>
      <c r="AG565" s="18">
        <v>363.81335586949302</v>
      </c>
      <c r="AH565" s="18">
        <f>AG565-AJ565-AK565</f>
        <v>288.37059815302194</v>
      </c>
      <c r="AI565" s="18">
        <f>AH565*aero_capex_adj</f>
        <v>346.04471778362631</v>
      </c>
      <c r="AJ565" s="18">
        <v>34.222914959388049</v>
      </c>
      <c r="AK565" s="18">
        <v>41.219842757083029</v>
      </c>
      <c r="AL565" s="18">
        <f>AK565*fuel_adj</f>
        <v>41.219842757083029</v>
      </c>
      <c r="AM565" s="18">
        <f>AI565+AJ565+AL565</f>
        <v>421.48747550009739</v>
      </c>
      <c r="AN565" s="18">
        <f>IF(F565=0, 0, IF(F565=3, Z565, (Z565*F565*384+AG565*G565*32)/(F565*384+G565*32)))</f>
        <v>173.61602501774314</v>
      </c>
      <c r="AO565" s="18">
        <f>IF(F565=0, 0, IF(F565=3, AF565, (AF565*F565*384+AM565*G565*32)/(F565*384+G565*32)))</f>
        <v>197.87452888643594</v>
      </c>
      <c r="AP565" s="18">
        <v>59.186137808083899</v>
      </c>
      <c r="AQ565" s="18">
        <f>AP565-AS565</f>
        <v>48.335886739549501</v>
      </c>
      <c r="AR565" s="18">
        <f>AQ565*bess_capex_adj</f>
        <v>48.335886739549501</v>
      </c>
      <c r="AS565" s="18">
        <v>10.850251068534398</v>
      </c>
      <c r="AT565" s="18">
        <f>AR565+AS565</f>
        <v>59.186137808083899</v>
      </c>
      <c r="AU565" s="18">
        <v>5866.0116099755696</v>
      </c>
      <c r="AV565" s="18"/>
      <c r="AW565" s="18">
        <v>2226.3387350614998</v>
      </c>
      <c r="AX565" s="18">
        <f>AW565*solar_capex_adj</f>
        <v>2968.4516467486665</v>
      </c>
      <c r="AY565" s="18">
        <v>241.821735241993</v>
      </c>
      <c r="AZ565" s="18">
        <f>AY565*wind_capex_adj</f>
        <v>403.03622540332168</v>
      </c>
      <c r="BA565" s="18">
        <v>1549.81593272179</v>
      </c>
      <c r="BB565" s="18">
        <f>BA565*hdgt_capex_adj</f>
        <v>1937.2699159022375</v>
      </c>
      <c r="BC565" s="18">
        <v>895.44046095144404</v>
      </c>
      <c r="BD565" s="18">
        <f>BC565*aero_capex_adj</f>
        <v>1074.5285531417328</v>
      </c>
      <c r="BE565" s="18">
        <v>952.59474599883401</v>
      </c>
      <c r="BF565" s="18">
        <f>BE565*bess_capex_adj</f>
        <v>952.59474599883401</v>
      </c>
      <c r="BG565" s="1">
        <v>2386108700.9828901</v>
      </c>
      <c r="BH565" s="1">
        <v>884041093.96239996</v>
      </c>
      <c r="BI565" s="1">
        <v>1453395984.1538301</v>
      </c>
      <c r="BJ565" s="1">
        <v>4036454220.9008698</v>
      </c>
      <c r="BK565" s="1">
        <f>SUM(BG565:BJ565)/1000000</f>
        <v>8759.9999999999909</v>
      </c>
      <c r="BL565" s="1">
        <v>7.1377210377694196</v>
      </c>
      <c r="BM565" s="3">
        <f>0.815*BJ565/(BK565*1000)</f>
        <v>375.53769292627993</v>
      </c>
      <c r="BN565" s="24">
        <v>2503.1630761813899</v>
      </c>
      <c r="BO565" s="1">
        <v>53</v>
      </c>
      <c r="BP565" s="1">
        <v>3040</v>
      </c>
      <c r="BQ565" s="24">
        <v>4611.9232000000002</v>
      </c>
      <c r="BR565" s="1">
        <v>760</v>
      </c>
      <c r="BS565" s="1">
        <v>190</v>
      </c>
      <c r="BT565" s="1">
        <v>0.89622512165003398</v>
      </c>
    </row>
    <row r="566" spans="1:72" s="8" customFormat="1" x14ac:dyDescent="0.25">
      <c r="A566" s="1">
        <v>243</v>
      </c>
      <c r="B566" s="24">
        <v>1648.17321888487</v>
      </c>
      <c r="C566" s="24">
        <v>402.79999999999899</v>
      </c>
      <c r="D566" s="1">
        <v>1000</v>
      </c>
      <c r="E566" s="1">
        <v>4000</v>
      </c>
      <c r="F566" s="1">
        <v>1</v>
      </c>
      <c r="G566" s="1">
        <v>23</v>
      </c>
      <c r="H566" s="2">
        <f>SUM(BG566:BI566)/(BK566*1000000)</f>
        <v>0.60630460352891113</v>
      </c>
      <c r="I566" s="3">
        <v>100</v>
      </c>
      <c r="J566" s="18">
        <v>84.923986863666997</v>
      </c>
      <c r="K566" s="18">
        <f>(P566*BG566+U566*BH566+AP566*BI566+AN566*BJ566)/(BK566*(1000000))</f>
        <v>103.00766556510668</v>
      </c>
      <c r="L566" s="18">
        <f>(T566*BG566+Y566*BH566+AT566*BI566+AO566*BJ566)/(BK566*(1000000))</f>
        <v>121.45800546855925</v>
      </c>
      <c r="M566" s="18">
        <f>L566/K566</f>
        <v>1.1791161832688162</v>
      </c>
      <c r="N566" s="18">
        <f>J566*M566</f>
        <v>100.13524725865811</v>
      </c>
      <c r="O566" s="3">
        <v>99.999999999999901</v>
      </c>
      <c r="P566" s="18">
        <v>86.849162728109803</v>
      </c>
      <c r="Q566" s="18">
        <f>P566-S566</f>
        <v>80.346391942129998</v>
      </c>
      <c r="R566" s="18">
        <f>Q566*solar_capex_adj</f>
        <v>107.12852258950666</v>
      </c>
      <c r="S566" s="18">
        <v>6.5027707859798056</v>
      </c>
      <c r="T566" s="18">
        <f>R566+S566</f>
        <v>113.63129337548646</v>
      </c>
      <c r="U566" s="18">
        <v>28.009964604021199</v>
      </c>
      <c r="V566" s="18">
        <f>U566-X566</f>
        <v>23.213181126894099</v>
      </c>
      <c r="W566" s="18">
        <f>V566*wind_capex_adj</f>
        <v>38.688635211490165</v>
      </c>
      <c r="X566" s="18">
        <v>4.7967834771271001</v>
      </c>
      <c r="Y566" s="18">
        <f>W566+X566</f>
        <v>43.485418688617266</v>
      </c>
      <c r="Z566" s="18">
        <v>77.942814638740202</v>
      </c>
      <c r="AA566" s="18">
        <f>Z566-AC566-AD566</f>
        <v>28.282679422844296</v>
      </c>
      <c r="AB566" s="18">
        <f>AA566*hdgt_capex_adj</f>
        <v>35.35334927855537</v>
      </c>
      <c r="AC566" s="18">
        <v>14.605388053168703</v>
      </c>
      <c r="AD566" s="18">
        <v>35.054747162727203</v>
      </c>
      <c r="AE566" s="18">
        <f>AD566*fuel_adj</f>
        <v>35.054747162727203</v>
      </c>
      <c r="AF566" s="18">
        <f>AB566+AC566+AE566</f>
        <v>85.013484494451276</v>
      </c>
      <c r="AG566" s="18">
        <v>215.10807797756701</v>
      </c>
      <c r="AH566" s="18">
        <f>AG566-AJ566-AK566</f>
        <v>150.844188544752</v>
      </c>
      <c r="AI566" s="18">
        <f>AH566*aero_capex_adj</f>
        <v>181.01302625370241</v>
      </c>
      <c r="AJ566" s="18">
        <v>23.579905397829009</v>
      </c>
      <c r="AK566" s="18">
        <v>40.683984034985997</v>
      </c>
      <c r="AL566" s="18">
        <f>AK566*fuel_adj</f>
        <v>40.683984034985997</v>
      </c>
      <c r="AM566" s="18">
        <f>AI566+AJ566+AL566</f>
        <v>245.27691568651741</v>
      </c>
      <c r="AN566" s="18">
        <f>IF(F566=0, 0, IF(F566=3, Z566, (Z566*F566*384+AG566*G566*32)/(F566*384+G566*32)))</f>
        <v>168.07998768996924</v>
      </c>
      <c r="AO566" s="18">
        <f>IF(F566=0, 0, IF(F566=3, AF566, (AF566*F566*384+AM566*G566*32)/(F566*384+G566*32)))</f>
        <v>190.32945356352332</v>
      </c>
      <c r="AP566" s="18">
        <v>62.072423560765102</v>
      </c>
      <c r="AQ566" s="18">
        <f>AP566-AS566</f>
        <v>50.756767343872703</v>
      </c>
      <c r="AR566" s="18">
        <f>AQ566*bess_capex_adj</f>
        <v>50.756767343872703</v>
      </c>
      <c r="AS566" s="18">
        <v>11.3156562168924</v>
      </c>
      <c r="AT566" s="18">
        <f>AR566+AS566</f>
        <v>62.072423560765102</v>
      </c>
      <c r="AU566" s="18">
        <v>6060.5702747161604</v>
      </c>
      <c r="AV566" s="18"/>
      <c r="AW566" s="18">
        <v>1978.3709556777601</v>
      </c>
      <c r="AX566" s="18">
        <f>AW566*solar_capex_adj</f>
        <v>2637.82794090368</v>
      </c>
      <c r="AY566" s="18">
        <v>483.49761530900503</v>
      </c>
      <c r="AZ566" s="18">
        <f>AY566*wind_capex_adj</f>
        <v>805.82935884834171</v>
      </c>
      <c r="BA566" s="18">
        <v>774.67427285746896</v>
      </c>
      <c r="BB566" s="18">
        <f>BA566*hdgt_capex_adj</f>
        <v>968.34284107183623</v>
      </c>
      <c r="BC566" s="18">
        <v>1871.71996441234</v>
      </c>
      <c r="BD566" s="18">
        <f>BC566*aero_capex_adj</f>
        <v>2246.063957294808</v>
      </c>
      <c r="BE566" s="18">
        <v>952.30746645958095</v>
      </c>
      <c r="BF566" s="18">
        <f>BE566*bess_capex_adj</f>
        <v>952.30746645958095</v>
      </c>
      <c r="BG566" s="1">
        <v>2148065661.7151399</v>
      </c>
      <c r="BH566" s="1">
        <v>1768082187.9247999</v>
      </c>
      <c r="BI566" s="1">
        <v>1395080477.2733099</v>
      </c>
      <c r="BJ566" s="1">
        <v>3448771673.08673</v>
      </c>
      <c r="BK566" s="1">
        <f>SUM(BG566:BJ566)/1000000</f>
        <v>8759.9999999999818</v>
      </c>
      <c r="BL566" s="1">
        <v>4.9666779922278002</v>
      </c>
      <c r="BM566" s="3">
        <f>0.815*BJ566/(BK566*1000)</f>
        <v>320.86174812393728</v>
      </c>
      <c r="BN566" s="24">
        <v>2225.03384549457</v>
      </c>
      <c r="BO566" s="1">
        <v>106</v>
      </c>
      <c r="BP566" s="1">
        <v>3040</v>
      </c>
      <c r="BQ566" s="24">
        <v>4611.9232000000002</v>
      </c>
      <c r="BR566" s="1">
        <v>760</v>
      </c>
      <c r="BS566" s="1">
        <v>190</v>
      </c>
      <c r="BT566" s="1">
        <v>0.86050165649440802</v>
      </c>
    </row>
    <row r="567" spans="1:72" s="8" customFormat="1" x14ac:dyDescent="0.25">
      <c r="A567" s="1">
        <v>464</v>
      </c>
      <c r="B567" s="24">
        <v>412.043304721217</v>
      </c>
      <c r="C567" s="24">
        <v>1801.19999999999</v>
      </c>
      <c r="D567" s="1">
        <v>1000</v>
      </c>
      <c r="E567" s="1">
        <v>4000</v>
      </c>
      <c r="F567" s="1">
        <v>3</v>
      </c>
      <c r="G567" s="1">
        <v>4</v>
      </c>
      <c r="H567" s="2">
        <f>SUM(BG567:BI567)/(BK567*1000000)</f>
        <v>0.86095191680900784</v>
      </c>
      <c r="I567" s="3">
        <v>100</v>
      </c>
      <c r="J567" s="18">
        <v>77.658771708987302</v>
      </c>
      <c r="K567" s="18">
        <f>(P567*BG567+U567*BH567+AP567*BI567+AN567*BJ567)/(BK567*(1000000))</f>
        <v>74.778526649609603</v>
      </c>
      <c r="L567" s="18">
        <f>(T567*BG567+Y567*BH567+AT567*BI567+AO567*BJ567)/(BK567*(1000000))</f>
        <v>96.478909984144622</v>
      </c>
      <c r="M567" s="18">
        <f>L567/K567</f>
        <v>1.2901953850497307</v>
      </c>
      <c r="N567" s="18">
        <f>J567*M567</f>
        <v>100.19498886756601</v>
      </c>
      <c r="O567" s="3">
        <v>100</v>
      </c>
      <c r="P567" s="18">
        <v>76.596306046965907</v>
      </c>
      <c r="Q567" s="18">
        <f>P567-S567</f>
        <v>70.859702827033701</v>
      </c>
      <c r="R567" s="18">
        <f>Q567*solar_capex_adj</f>
        <v>94.479603769378258</v>
      </c>
      <c r="S567" s="18">
        <v>5.7366032199322063</v>
      </c>
      <c r="T567" s="18">
        <f>R567+S567</f>
        <v>100.21620698931046</v>
      </c>
      <c r="U567" s="18">
        <v>36.752299069330903</v>
      </c>
      <c r="V567" s="18">
        <f>U567-X567</f>
        <v>30.4568843153938</v>
      </c>
      <c r="W567" s="18">
        <f>V567*wind_capex_adj</f>
        <v>50.761473858989667</v>
      </c>
      <c r="X567" s="18">
        <v>6.2954147539371021</v>
      </c>
      <c r="Y567" s="18">
        <f>W567+X567</f>
        <v>57.05688861292677</v>
      </c>
      <c r="Z567" s="18">
        <v>250.10111174425501</v>
      </c>
      <c r="AA567" s="18">
        <f>Z567-AC567-AD567</f>
        <v>174.94442264102301</v>
      </c>
      <c r="AB567" s="18">
        <f>AA567*hdgt_capex_adj</f>
        <v>218.68052830127877</v>
      </c>
      <c r="AC567" s="18">
        <v>31.223106007599995</v>
      </c>
      <c r="AD567" s="18">
        <v>43.933583095632002</v>
      </c>
      <c r="AE567" s="18">
        <f>AD567*fuel_adj</f>
        <v>43.933583095632002</v>
      </c>
      <c r="AF567" s="18">
        <f>AB567+AC567+AE567</f>
        <v>293.83721740451074</v>
      </c>
      <c r="AG567" s="18">
        <v>580.91021053665497</v>
      </c>
      <c r="AH567" s="18">
        <f>AG567-AJ567-AK567</f>
        <v>477.95507514222504</v>
      </c>
      <c r="AI567" s="18">
        <f>AH567*aero_capex_adj</f>
        <v>573.54609017067003</v>
      </c>
      <c r="AJ567" s="18">
        <v>51.407490285688937</v>
      </c>
      <c r="AK567" s="18">
        <v>51.547645108740994</v>
      </c>
      <c r="AL567" s="18">
        <f>AK567*fuel_adj</f>
        <v>51.547645108740994</v>
      </c>
      <c r="AM567" s="18">
        <f>AI567+AJ567+AL567</f>
        <v>676.50122556509996</v>
      </c>
      <c r="AN567" s="18">
        <f>IF(F567=0, 0, IF(F567=3, Z567, (Z567*F567*384+AG567*G567*32)/(F567*384+G567*32)))</f>
        <v>250.10111174425501</v>
      </c>
      <c r="AO567" s="18">
        <f>IF(F567=0, 0, IF(F567=3, AF567, (AF567*F567*384+AM567*G567*32)/(F567*384+G567*32)))</f>
        <v>293.83721740451074</v>
      </c>
      <c r="AP567" s="18">
        <v>90.722908013194001</v>
      </c>
      <c r="AQ567" s="18">
        <f>AP567-AS567</f>
        <v>73.738653708486297</v>
      </c>
      <c r="AR567" s="18">
        <f>AQ567*bess_capex_adj</f>
        <v>73.738653708486297</v>
      </c>
      <c r="AS567" s="18">
        <v>16.984254304707704</v>
      </c>
      <c r="AT567" s="18">
        <f>AR567+AS567</f>
        <v>90.722908013194001</v>
      </c>
      <c r="AU567" s="18">
        <v>6256.7166142169999</v>
      </c>
      <c r="AV567" s="18"/>
      <c r="AW567" s="18">
        <v>494.45220449638703</v>
      </c>
      <c r="AX567" s="18">
        <f>AW567*solar_capex_adj</f>
        <v>659.2696059951827</v>
      </c>
      <c r="AY567" s="18">
        <v>2161.4410440219699</v>
      </c>
      <c r="AZ567" s="18">
        <f>AY567*wind_capex_adj</f>
        <v>3602.4017400366165</v>
      </c>
      <c r="BA567" s="18">
        <v>2323.3624667712702</v>
      </c>
      <c r="BB567" s="18">
        <f>BA567*hdgt_capex_adj</f>
        <v>2904.2030834640877</v>
      </c>
      <c r="BC567" s="18">
        <v>325.42402273293902</v>
      </c>
      <c r="BD567" s="18">
        <f>BC567*aero_capex_adj</f>
        <v>390.50882727952683</v>
      </c>
      <c r="BE567" s="18">
        <v>952.03687619442496</v>
      </c>
      <c r="BF567" s="18">
        <f>BE567*bess_capex_adj</f>
        <v>952.03687619442496</v>
      </c>
      <c r="BG567" s="1">
        <v>613996318.614676</v>
      </c>
      <c r="BH567" s="1">
        <v>6024232688.7016296</v>
      </c>
      <c r="BI567" s="1">
        <v>903709783.93059504</v>
      </c>
      <c r="BJ567" s="1">
        <v>1218061208.7530899</v>
      </c>
      <c r="BK567" s="1">
        <f>SUM(BG567:BJ567)/1000000</f>
        <v>8759.9999999999909</v>
      </c>
      <c r="BL567" s="1">
        <v>14.8449880702456</v>
      </c>
      <c r="BM567" s="3">
        <f>0.815*BJ567/(BK567*1000)</f>
        <v>113.32418780065859</v>
      </c>
      <c r="BN567" s="24">
        <v>556.25846137364397</v>
      </c>
      <c r="BO567" s="1">
        <v>474</v>
      </c>
      <c r="BP567" s="1">
        <v>3040</v>
      </c>
      <c r="BQ567" s="24">
        <v>4611.9232000000002</v>
      </c>
      <c r="BR567" s="1">
        <v>760</v>
      </c>
      <c r="BS567" s="1">
        <v>190</v>
      </c>
      <c r="BT567" s="1">
        <v>0.55953211713516504</v>
      </c>
    </row>
    <row r="568" spans="1:72" s="8" customFormat="1" x14ac:dyDescent="0.25">
      <c r="A568" s="1">
        <v>762</v>
      </c>
      <c r="B568" s="25">
        <v>206.02165236060799</v>
      </c>
      <c r="C568" s="25">
        <v>600.4</v>
      </c>
      <c r="D568" s="8">
        <v>2000</v>
      </c>
      <c r="E568" s="8">
        <v>8000</v>
      </c>
      <c r="F568" s="8">
        <v>1</v>
      </c>
      <c r="G568" s="8">
        <v>21</v>
      </c>
      <c r="H568" s="9">
        <f>SUM(BG568:BI568)/(BK568*1000000)</f>
        <v>0.39185760690402349</v>
      </c>
      <c r="I568" s="10">
        <v>100</v>
      </c>
      <c r="J568" s="19">
        <v>89.159313951594001</v>
      </c>
      <c r="K568" s="18">
        <f>(P568*BG568+U568*BH568+AP568*BI568+AN568*BJ568)/(BK568*(1000000))</f>
        <v>94.910862659525606</v>
      </c>
      <c r="L568" s="18">
        <f>(T568*BG568+Y568*BH568+AT568*BI568+AO568*BJ568)/(BK568*(1000000))</f>
        <v>106.68021377182315</v>
      </c>
      <c r="M568" s="18">
        <f>L568/K568</f>
        <v>1.1240042581270999</v>
      </c>
      <c r="N568" s="18">
        <f>J568*M568</f>
        <v>100.21544853328261</v>
      </c>
      <c r="O568" s="10">
        <v>100</v>
      </c>
      <c r="P568" s="19">
        <v>66.953557578001096</v>
      </c>
      <c r="Q568" s="19">
        <f>P568-S568</f>
        <v>61.948378205493398</v>
      </c>
      <c r="R568" s="18">
        <f>Q568*solar_capex_adj</f>
        <v>82.597837607324522</v>
      </c>
      <c r="S568" s="19">
        <v>5.0051793725076976</v>
      </c>
      <c r="T568" s="18">
        <f>R568+S568</f>
        <v>87.603016979832219</v>
      </c>
      <c r="U568" s="19">
        <v>28.049678029096299</v>
      </c>
      <c r="V568" s="19">
        <f>U568-X568</f>
        <v>23.252894551969199</v>
      </c>
      <c r="W568" s="18">
        <f>V568*wind_capex_adj</f>
        <v>38.754824253282003</v>
      </c>
      <c r="X568" s="19">
        <v>4.7967834771271001</v>
      </c>
      <c r="Y568" s="18">
        <f>W568+X568</f>
        <v>43.551607730409103</v>
      </c>
      <c r="Z568" s="19">
        <v>74.396029590295996</v>
      </c>
      <c r="AA568" s="19">
        <f>Z568-AC568-AD568</f>
        <v>23.440190713281005</v>
      </c>
      <c r="AB568" s="18">
        <f>AA568*hdgt_capex_adj</f>
        <v>29.300238391601255</v>
      </c>
      <c r="AC568" s="19">
        <v>14.844728829442296</v>
      </c>
      <c r="AD568" s="19">
        <v>36.111110047572694</v>
      </c>
      <c r="AE568" s="18">
        <f>AD568*fuel_adj</f>
        <v>36.111110047572694</v>
      </c>
      <c r="AF568" s="18">
        <f>AB568+AC568+AE568</f>
        <v>80.256077268616252</v>
      </c>
      <c r="AG568" s="19">
        <v>124.843858759751</v>
      </c>
      <c r="AH568" s="19">
        <f>AG568-AJ568-AK568</f>
        <v>64.325085866939801</v>
      </c>
      <c r="AI568" s="18">
        <f>AH568*aero_capex_adj</f>
        <v>77.190103040327756</v>
      </c>
      <c r="AJ568" s="19">
        <v>17.574500360944995</v>
      </c>
      <c r="AK568" s="19">
        <v>42.944272531866204</v>
      </c>
      <c r="AL568" s="18">
        <f>AK568*fuel_adj</f>
        <v>42.944272531866204</v>
      </c>
      <c r="AM568" s="18">
        <f>AI568+AJ568+AL568</f>
        <v>137.70887593313896</v>
      </c>
      <c r="AN568" s="18">
        <f>IF(F568=0, 0, IF(F568=3, Z568, (Z568*F568*384+AG568*G568*32)/(F568*384+G568*32)))</f>
        <v>106.49919360722191</v>
      </c>
      <c r="AO568" s="18">
        <f>IF(F568=0, 0, IF(F568=3, AF568, (AF568*F568*384+AM568*G568*32)/(F568*384+G568*32)))</f>
        <v>116.81694914603979</v>
      </c>
      <c r="AP568" s="19">
        <v>374.47396755174901</v>
      </c>
      <c r="AQ568" s="19">
        <f>AP568-AS568</f>
        <v>306.35379512898197</v>
      </c>
      <c r="AR568" s="18">
        <f>AQ568*bess_capex_adj</f>
        <v>306.35379512898197</v>
      </c>
      <c r="AS568" s="19">
        <v>68.120172422767041</v>
      </c>
      <c r="AT568" s="18">
        <f>AR568+AS568</f>
        <v>374.47396755174901</v>
      </c>
      <c r="AU568" s="19">
        <v>5366.7892199098997</v>
      </c>
      <c r="AV568" s="19"/>
      <c r="AW568" s="19">
        <v>247.71944744227699</v>
      </c>
      <c r="AX568" s="18">
        <f>AW568*solar_capex_adj</f>
        <v>330.29259658970261</v>
      </c>
      <c r="AY568" s="19">
        <v>721.91808259072195</v>
      </c>
      <c r="AZ568" s="18">
        <f>AY568*wind_capex_adj</f>
        <v>1203.1968043178699</v>
      </c>
      <c r="BA568" s="19">
        <v>775.99959610914095</v>
      </c>
      <c r="BB568" s="18">
        <f>BA568*hdgt_capex_adj</f>
        <v>969.99949513642616</v>
      </c>
      <c r="BC568" s="19">
        <v>1711.8854215009801</v>
      </c>
      <c r="BD568" s="18">
        <f>BC568*aero_capex_adj</f>
        <v>2054.2625058011758</v>
      </c>
      <c r="BE568" s="19">
        <v>1909.26667226677</v>
      </c>
      <c r="BF568" s="18">
        <f>BE568*bess_capex_adj</f>
        <v>1909.26667226677</v>
      </c>
      <c r="BG568" s="8">
        <v>352503086.03131598</v>
      </c>
      <c r="BH568" s="8">
        <v>2635443261.2463999</v>
      </c>
      <c r="BI568" s="8">
        <v>444726289.201527</v>
      </c>
      <c r="BJ568" s="8">
        <v>5327327363.52075</v>
      </c>
      <c r="BK568" s="8">
        <f>SUM(BG568:BJ568)/1000000</f>
        <v>8759.9999999999927</v>
      </c>
      <c r="BL568" s="8">
        <v>6.82538699472491E-4</v>
      </c>
      <c r="BM568" s="10">
        <f>0.815*BJ568/(BK568*1000)</f>
        <v>495.63605037322088</v>
      </c>
      <c r="BN568" s="25">
        <v>278.12923068682198</v>
      </c>
      <c r="BO568" s="8">
        <v>158</v>
      </c>
      <c r="BP568" s="8">
        <v>6080</v>
      </c>
      <c r="BQ568" s="25">
        <v>9223.8464000000004</v>
      </c>
      <c r="BR568" s="8">
        <v>1520</v>
      </c>
      <c r="BS568" s="8">
        <v>380</v>
      </c>
      <c r="BT568" s="8">
        <v>0.137801108091886</v>
      </c>
    </row>
    <row r="569" spans="1:72" s="8" customFormat="1" hidden="1" x14ac:dyDescent="0.25">
      <c r="A569" s="1">
        <v>676</v>
      </c>
      <c r="B569" s="25">
        <v>3296.3464377697401</v>
      </c>
      <c r="C569" s="25">
        <v>201.39999999999901</v>
      </c>
      <c r="D569" s="8">
        <v>2000</v>
      </c>
      <c r="E569" s="8">
        <v>8000</v>
      </c>
      <c r="F569" s="8">
        <v>0</v>
      </c>
      <c r="G569" s="8">
        <v>0</v>
      </c>
      <c r="H569" s="9">
        <f>SUM(BG569:BI569)/(BK569*1000000)</f>
        <v>1</v>
      </c>
      <c r="I569" s="10">
        <v>69.075342465753394</v>
      </c>
      <c r="J569" s="19">
        <v>81.799507916959996</v>
      </c>
      <c r="K569" s="18">
        <f>(P569*BG569+U569*BH569+AP569*BI569+AN569*BJ569)/(BK569*(1000000))</f>
        <v>81.640625301950962</v>
      </c>
      <c r="L569" s="18">
        <f>(T569*BG569+Y569*BH569+AT569*BI569+AO569*BJ569)/(BK569*(1000000))</f>
        <v>100.03795060709237</v>
      </c>
      <c r="M569" s="18">
        <f>L569/K569</f>
        <v>1.225345227784552</v>
      </c>
      <c r="N569" s="18">
        <f>J569*M569</f>
        <v>100.23263666117161</v>
      </c>
      <c r="O569" s="10">
        <v>78.425004073051696</v>
      </c>
      <c r="P569" s="19">
        <v>105.274657239327</v>
      </c>
      <c r="Q569" s="19">
        <f>P569-S569</f>
        <v>97.394702052804305</v>
      </c>
      <c r="R569" s="18">
        <f>Q569*solar_capex_adj</f>
        <v>129.85960273707241</v>
      </c>
      <c r="S569" s="19">
        <v>7.8799551865226931</v>
      </c>
      <c r="T569" s="18">
        <f>R569+S569</f>
        <v>137.7395579235951</v>
      </c>
      <c r="U569" s="19">
        <v>28.017644156623401</v>
      </c>
      <c r="V569" s="19">
        <f>U569-X569</f>
        <v>23.220860679496301</v>
      </c>
      <c r="W569" s="18">
        <f>V569*wind_capex_adj</f>
        <v>38.70143446582717</v>
      </c>
      <c r="X569" s="19">
        <v>4.7967834771271001</v>
      </c>
      <c r="Y569" s="18">
        <f>W569+X569</f>
        <v>43.49821794295427</v>
      </c>
      <c r="Z569" s="19">
        <v>0</v>
      </c>
      <c r="AA569" s="19">
        <f>Z569-AC569-AD569</f>
        <v>0</v>
      </c>
      <c r="AB569" s="18">
        <f>AA569*hdgt_capex_adj</f>
        <v>0</v>
      </c>
      <c r="AC569" s="19">
        <v>0</v>
      </c>
      <c r="AD569" s="19">
        <v>0</v>
      </c>
      <c r="AE569" s="18">
        <f>AD569*fuel_adj</f>
        <v>0</v>
      </c>
      <c r="AF569" s="18">
        <f>AB569+AC569+AE569</f>
        <v>0</v>
      </c>
      <c r="AG569" s="19">
        <v>0</v>
      </c>
      <c r="AH569" s="19">
        <f>AG569-AJ569-AK569</f>
        <v>0</v>
      </c>
      <c r="AI569" s="18">
        <f>AH569*aero_capex_adj</f>
        <v>0</v>
      </c>
      <c r="AJ569" s="19">
        <v>0</v>
      </c>
      <c r="AK569" s="19">
        <v>0</v>
      </c>
      <c r="AL569" s="18">
        <f>AK569*fuel_adj</f>
        <v>0</v>
      </c>
      <c r="AM569" s="18">
        <f>AI569+AJ569+AL569</f>
        <v>0</v>
      </c>
      <c r="AN569" s="18">
        <f>IF(F569=0, 0, IF(F569=3, Z569, (Z569*F569*384+AG569*G569*32)/(F569*384+G569*32)))</f>
        <v>0</v>
      </c>
      <c r="AO569" s="18">
        <f>IF(F569=0, 0, IF(F569=3, AF569, (AF569*F569*384+AM569*G569*32)/(F569*384+G569*32)))</f>
        <v>0</v>
      </c>
      <c r="AP569" s="19">
        <v>67.862928987330093</v>
      </c>
      <c r="AQ569" s="19">
        <f>AP569-AS569</f>
        <v>55.187090381950398</v>
      </c>
      <c r="AR569" s="18">
        <f>AQ569*bess_capex_adj</f>
        <v>55.187090381950398</v>
      </c>
      <c r="AS569" s="19">
        <v>12.675838605379695</v>
      </c>
      <c r="AT569" s="18">
        <f>AR569+AS569</f>
        <v>67.862928987330093</v>
      </c>
      <c r="AU569" s="19">
        <v>6106.5161043588796</v>
      </c>
      <c r="AV569" s="19"/>
      <c r="AW569" s="19">
        <v>3958.0509093543701</v>
      </c>
      <c r="AX569" s="18">
        <f>AW569*solar_capex_adj</f>
        <v>5277.4012124724932</v>
      </c>
      <c r="AY569" s="19">
        <v>241.82878474487899</v>
      </c>
      <c r="AZ569" s="18">
        <f>AY569*wind_capex_adj</f>
        <v>403.04797457479833</v>
      </c>
      <c r="BA569" s="19">
        <v>0</v>
      </c>
      <c r="BB569" s="18">
        <f>BA569*hdgt_capex_adj</f>
        <v>0</v>
      </c>
      <c r="BC569" s="19">
        <v>0</v>
      </c>
      <c r="BD569" s="18">
        <f>BC569*aero_capex_adj</f>
        <v>0</v>
      </c>
      <c r="BE569" s="19">
        <v>1906.6364102596301</v>
      </c>
      <c r="BF569" s="18">
        <f>BE569*bess_capex_adj</f>
        <v>1906.6364102596301</v>
      </c>
      <c r="BG569" s="8">
        <v>3471586777.3966398</v>
      </c>
      <c r="BH569" s="8">
        <v>884041093.96239996</v>
      </c>
      <c r="BI569" s="8">
        <v>2514402485.44028</v>
      </c>
      <c r="BJ569" s="8">
        <v>0</v>
      </c>
      <c r="BK569" s="8">
        <f>SUM(BG569:BJ569)/1000000</f>
        <v>6870.0303567993196</v>
      </c>
      <c r="BL569" s="8">
        <v>22.7944890457714</v>
      </c>
      <c r="BM569" s="10">
        <f>0.815*BJ569/(BK569*1000)</f>
        <v>0</v>
      </c>
      <c r="BN569" s="25">
        <v>4450.0676909891499</v>
      </c>
      <c r="BO569" s="8">
        <v>53</v>
      </c>
      <c r="BP569" s="8">
        <v>6080</v>
      </c>
      <c r="BQ569" s="25">
        <v>9223.8464000000004</v>
      </c>
      <c r="BR569" s="8">
        <v>1520</v>
      </c>
      <c r="BS569" s="8">
        <v>380</v>
      </c>
      <c r="BT569" s="8">
        <v>0.77559149725935195</v>
      </c>
    </row>
    <row r="570" spans="1:72" s="8" customFormat="1" x14ac:dyDescent="0.25">
      <c r="A570" s="1">
        <v>684</v>
      </c>
      <c r="B570" s="25">
        <v>824.08660944243502</v>
      </c>
      <c r="C570" s="25">
        <v>1003.19999999999</v>
      </c>
      <c r="D570" s="8">
        <v>2000</v>
      </c>
      <c r="E570" s="8">
        <v>8000</v>
      </c>
      <c r="F570" s="8">
        <v>1</v>
      </c>
      <c r="G570" s="8">
        <v>20</v>
      </c>
      <c r="H570" s="9">
        <f>SUM(BG570:BI570)/(BK570*1000000)</f>
        <v>0.74941446302401915</v>
      </c>
      <c r="I570" s="10">
        <v>100</v>
      </c>
      <c r="J570" s="19">
        <v>84.335707797084495</v>
      </c>
      <c r="K570" s="18">
        <f>(P570*BG570+U570*BH570+AP570*BI570+AN570*BJ570)/(BK570*(1000000))</f>
        <v>114.11077922558965</v>
      </c>
      <c r="L570" s="18">
        <f>(T570*BG570+Y570*BH570+AT570*BI570+AO570*BJ570)/(BK570*(1000000))</f>
        <v>135.63054476957646</v>
      </c>
      <c r="M570" s="18">
        <f>L570/K570</f>
        <v>1.1885866146040736</v>
      </c>
      <c r="N570" s="18">
        <f>J570*M570</f>
        <v>100.24029342077503</v>
      </c>
      <c r="O570" s="10">
        <v>100</v>
      </c>
      <c r="P570" s="19">
        <v>76.031219021220593</v>
      </c>
      <c r="Q570" s="19">
        <f>P570-S570</f>
        <v>70.337050323141696</v>
      </c>
      <c r="R570" s="18">
        <f>Q570*solar_capex_adj</f>
        <v>93.782733764188919</v>
      </c>
      <c r="S570" s="19">
        <v>5.6941686980788973</v>
      </c>
      <c r="T570" s="18">
        <f>R570+S570</f>
        <v>99.476902462267816</v>
      </c>
      <c r="U570" s="19">
        <v>28.0038661368039</v>
      </c>
      <c r="V570" s="19">
        <f>U570-X570</f>
        <v>23.2070826596768</v>
      </c>
      <c r="W570" s="18">
        <f>V570*wind_capex_adj</f>
        <v>38.678471099461333</v>
      </c>
      <c r="X570" s="19">
        <v>4.7967834771271001</v>
      </c>
      <c r="Y570" s="18">
        <f>W570+X570</f>
        <v>43.475254576588434</v>
      </c>
      <c r="Z570" s="19">
        <v>96.563774782074105</v>
      </c>
      <c r="AA570" s="19">
        <f>Z570-AC570-AD570</f>
        <v>39.120528439933992</v>
      </c>
      <c r="AB570" s="18">
        <f>AA570*hdgt_capex_adj</f>
        <v>48.90066054991749</v>
      </c>
      <c r="AC570" s="19">
        <v>17.094854898238509</v>
      </c>
      <c r="AD570" s="19">
        <v>40.348391443901605</v>
      </c>
      <c r="AE570" s="18">
        <f>AD570*fuel_adj</f>
        <v>40.348391443901605</v>
      </c>
      <c r="AF570" s="18">
        <f>AB570+AC570+AE570</f>
        <v>106.3439068920576</v>
      </c>
      <c r="AG570" s="19">
        <v>387.576789310207</v>
      </c>
      <c r="AH570" s="19">
        <f>AG570-AJ570-AK570</f>
        <v>304.30455907401898</v>
      </c>
      <c r="AI570" s="18">
        <f>AH570*aero_capex_adj</f>
        <v>365.16547088882277</v>
      </c>
      <c r="AJ570" s="19">
        <v>37.020864033307021</v>
      </c>
      <c r="AK570" s="19">
        <v>46.251366202881002</v>
      </c>
      <c r="AL570" s="18">
        <f>AK570*fuel_adj</f>
        <v>46.251366202881002</v>
      </c>
      <c r="AM570" s="18">
        <f>AI570+AJ570+AL570</f>
        <v>448.43770112501079</v>
      </c>
      <c r="AN570" s="18">
        <f>IF(F570=0, 0, IF(F570=3, Z570, (Z570*F570*384+AG570*G570*32)/(F570*384+G570*32)))</f>
        <v>278.44690886215716</v>
      </c>
      <c r="AO570" s="18">
        <f>IF(F570=0, 0, IF(F570=3, AF570, (AF570*F570*384+AM570*G570*32)/(F570*384+G570*32)))</f>
        <v>320.15252828765335</v>
      </c>
      <c r="AP570" s="19">
        <v>184.18071123968201</v>
      </c>
      <c r="AQ570" s="19">
        <f>AP570-AS570</f>
        <v>150.94821632531699</v>
      </c>
      <c r="AR570" s="18">
        <f>AQ570*bess_capex_adj</f>
        <v>150.94821632531699</v>
      </c>
      <c r="AS570" s="19">
        <v>33.23249491436502</v>
      </c>
      <c r="AT570" s="18">
        <f>AR570+AS570</f>
        <v>184.18071123968201</v>
      </c>
      <c r="AU570" s="19">
        <v>6499.9228395258096</v>
      </c>
      <c r="AV570" s="19"/>
      <c r="AW570" s="19">
        <v>988.92560327988099</v>
      </c>
      <c r="AX570" s="18">
        <f>AW570*solar_capex_adj</f>
        <v>1318.5674710398412</v>
      </c>
      <c r="AY570" s="19">
        <v>1203.8663822988301</v>
      </c>
      <c r="AZ570" s="18">
        <f>AY570*wind_capex_adj</f>
        <v>2006.4439704980502</v>
      </c>
      <c r="BA570" s="19">
        <v>774.47075376065902</v>
      </c>
      <c r="BB570" s="18">
        <f>BA570*hdgt_capex_adj</f>
        <v>968.08844220082381</v>
      </c>
      <c r="BC570" s="19">
        <v>1627.1549862474501</v>
      </c>
      <c r="BD570" s="18">
        <f>BC570*aero_capex_adj</f>
        <v>1952.5859834969401</v>
      </c>
      <c r="BE570" s="19">
        <v>1905.50511393898</v>
      </c>
      <c r="BF570" s="18">
        <f>BE570*bess_capex_adj</f>
        <v>1905.50511393898</v>
      </c>
      <c r="BG570" s="8">
        <v>1229875263.4196701</v>
      </c>
      <c r="BH570" s="8">
        <v>4403525449.1711998</v>
      </c>
      <c r="BI570" s="8">
        <v>931469983.49953103</v>
      </c>
      <c r="BJ570" s="8">
        <v>2195129303.9095898</v>
      </c>
      <c r="BK570" s="8">
        <f>SUM(BG570:BJ570)/1000000</f>
        <v>8759.9999999999909</v>
      </c>
      <c r="BL570" s="8">
        <v>0.74048914332522597</v>
      </c>
      <c r="BM570" s="10">
        <f>0.815*BJ570/(BK570*1000)</f>
        <v>204.22721263542437</v>
      </c>
      <c r="BN570" s="25">
        <v>1112.51692274728</v>
      </c>
      <c r="BO570" s="8">
        <v>264</v>
      </c>
      <c r="BP570" s="8">
        <v>6080</v>
      </c>
      <c r="BQ570" s="25">
        <v>9223.8464000000004</v>
      </c>
      <c r="BR570" s="8">
        <v>1520</v>
      </c>
      <c r="BS570" s="8">
        <v>380</v>
      </c>
      <c r="BT570" s="8">
        <v>0.28904579650321499</v>
      </c>
    </row>
    <row r="571" spans="1:72" s="8" customFormat="1" x14ac:dyDescent="0.25">
      <c r="A571" s="1">
        <v>308</v>
      </c>
      <c r="B571" s="24">
        <v>1442.15156652426</v>
      </c>
      <c r="C571" s="24">
        <v>1402.2</v>
      </c>
      <c r="D571" s="1">
        <v>1000</v>
      </c>
      <c r="E571" s="1">
        <v>4000</v>
      </c>
      <c r="F571" s="1">
        <v>2</v>
      </c>
      <c r="G571" s="1">
        <v>11</v>
      </c>
      <c r="H571" s="2">
        <f>SUM(BG571:BI571)/(BK571*1000000)</f>
        <v>0.90862460522029498</v>
      </c>
      <c r="I571" s="3">
        <v>100</v>
      </c>
      <c r="J571" s="18">
        <v>79.511218051161407</v>
      </c>
      <c r="K571" s="18">
        <f>(P571*BG571+U571*BH571+AP571*BI571+AN571*BJ571)/(BK571*(1000000))</f>
        <v>97.103122235289803</v>
      </c>
      <c r="L571" s="18">
        <f>(T571*BG571+Y571*BH571+AT571*BI571+AO571*BJ571)/(BK571*(1000000))</f>
        <v>122.41879672430481</v>
      </c>
      <c r="M571" s="18">
        <f>L571/K571</f>
        <v>1.2607091708922891</v>
      </c>
      <c r="N571" s="18">
        <f>J571*M571</f>
        <v>100.2405217859157</v>
      </c>
      <c r="O571" s="3">
        <v>100</v>
      </c>
      <c r="P571" s="18">
        <v>102.012492987589</v>
      </c>
      <c r="Q571" s="18">
        <f>P571-S571</f>
        <v>94.367401012680006</v>
      </c>
      <c r="R571" s="18">
        <f>Q571*solar_capex_adj</f>
        <v>125.82320135024</v>
      </c>
      <c r="S571" s="18">
        <v>7.6450919749089934</v>
      </c>
      <c r="T571" s="18">
        <f>R571+S571</f>
        <v>133.46829332514898</v>
      </c>
      <c r="U571" s="18">
        <v>31.063773050352101</v>
      </c>
      <c r="V571" s="18">
        <f>U571-X571</f>
        <v>25.739663597608999</v>
      </c>
      <c r="W571" s="18">
        <f>V571*wind_capex_adj</f>
        <v>42.899439329348333</v>
      </c>
      <c r="X571" s="18">
        <v>5.3241094527431017</v>
      </c>
      <c r="Y571" s="18">
        <f>W571+X571</f>
        <v>48.223548782091434</v>
      </c>
      <c r="Z571" s="18">
        <v>254.732642577501</v>
      </c>
      <c r="AA571" s="18">
        <f>Z571-AC571-AD571</f>
        <v>181.76410351294302</v>
      </c>
      <c r="AB571" s="18">
        <f>AA571*hdgt_capex_adj</f>
        <v>227.20512939117879</v>
      </c>
      <c r="AC571" s="18">
        <v>30.984989726465983</v>
      </c>
      <c r="AD571" s="18">
        <v>41.98354933809199</v>
      </c>
      <c r="AE571" s="18">
        <f>AD571*fuel_adj</f>
        <v>41.98354933809199</v>
      </c>
      <c r="AF571" s="18">
        <f>AB571+AC571+AE571</f>
        <v>300.17366845573679</v>
      </c>
      <c r="AG571" s="18">
        <v>1173.39512298357</v>
      </c>
      <c r="AH571" s="18">
        <f>AG571-AJ571-AK571</f>
        <v>1032.72585108574</v>
      </c>
      <c r="AI571" s="18">
        <f>AH571*aero_capex_adj</f>
        <v>1239.2710213028879</v>
      </c>
      <c r="AJ571" s="18">
        <v>93.660143691510029</v>
      </c>
      <c r="AK571" s="18">
        <v>47.009128206319929</v>
      </c>
      <c r="AL571" s="18">
        <f>AK571*fuel_adj</f>
        <v>47.009128206319929</v>
      </c>
      <c r="AM571" s="18">
        <f>AI571+AJ571+AL571</f>
        <v>1379.9402932007179</v>
      </c>
      <c r="AN571" s="18">
        <f>IF(F571=0, 0, IF(F571=3, Z571, (Z571*F571*384+AG571*G571*32)/(F571*384+G571*32)))</f>
        <v>543.4551364194084</v>
      </c>
      <c r="AO571" s="18">
        <f>IF(F571=0, 0, IF(F571=3, AF571, (AF571*F571*384+AM571*G571*32)/(F571*384+G571*32)))</f>
        <v>639.52889337558793</v>
      </c>
      <c r="AP571" s="18">
        <v>98.505314674235706</v>
      </c>
      <c r="AQ571" s="18">
        <f>AP571-AS571</f>
        <v>79.969106455562098</v>
      </c>
      <c r="AR571" s="18">
        <f>AQ571*bess_capex_adj</f>
        <v>79.969106455562098</v>
      </c>
      <c r="AS571" s="18">
        <v>18.536208218673607</v>
      </c>
      <c r="AT571" s="18">
        <f>AR571+AS571</f>
        <v>98.505314674235706</v>
      </c>
      <c r="AU571" s="18">
        <v>6804.3008390399</v>
      </c>
      <c r="AV571" s="18"/>
      <c r="AW571" s="18">
        <v>1729.36683974172</v>
      </c>
      <c r="AX571" s="18">
        <f>AW571*solar_capex_adj</f>
        <v>2305.8224529889599</v>
      </c>
      <c r="AY571" s="18">
        <v>1681.45861986625</v>
      </c>
      <c r="AZ571" s="18">
        <f>AY571*wind_capex_adj</f>
        <v>2802.431033110417</v>
      </c>
      <c r="BA571" s="18">
        <v>1547.8200763233799</v>
      </c>
      <c r="BB571" s="18">
        <f>BA571*hdgt_capex_adj</f>
        <v>1934.7750954042249</v>
      </c>
      <c r="BC571" s="18">
        <v>894.28731073814902</v>
      </c>
      <c r="BD571" s="18">
        <f>BC571*aero_capex_adj</f>
        <v>1073.1447728857788</v>
      </c>
      <c r="BE571" s="18">
        <v>951.36799237038599</v>
      </c>
      <c r="BF571" s="18">
        <f>BE571*bess_capex_adj</f>
        <v>951.36799237038599</v>
      </c>
      <c r="BG571" s="1">
        <v>1580211943.3224499</v>
      </c>
      <c r="BH571" s="1">
        <v>5545316442.0900097</v>
      </c>
      <c r="BI571" s="1">
        <v>834023156.31730998</v>
      </c>
      <c r="BJ571" s="1">
        <v>800448458.27021599</v>
      </c>
      <c r="BK571" s="1">
        <f>SUM(BG571:BJ571)/1000000</f>
        <v>8759.9999999999854</v>
      </c>
      <c r="BL571" s="1">
        <v>17.2082453063488</v>
      </c>
      <c r="BM571" s="3">
        <f>0.815*BJ571/(BK571*1000)</f>
        <v>74.470946745459713</v>
      </c>
      <c r="BN571" s="24">
        <v>1946.90461480775</v>
      </c>
      <c r="BO571" s="1">
        <v>369</v>
      </c>
      <c r="BP571" s="1">
        <v>3040</v>
      </c>
      <c r="BQ571" s="24">
        <v>4611.9232000000002</v>
      </c>
      <c r="BR571" s="1">
        <v>760</v>
      </c>
      <c r="BS571" s="1">
        <v>190</v>
      </c>
      <c r="BT571" s="1">
        <v>0.51658523267605905</v>
      </c>
    </row>
    <row r="572" spans="1:72" s="8" customFormat="1" x14ac:dyDescent="0.25">
      <c r="A572" s="1">
        <v>918</v>
      </c>
      <c r="B572" s="25">
        <v>1030.10826180304</v>
      </c>
      <c r="C572" s="25">
        <v>402.79999999999899</v>
      </c>
      <c r="D572" s="8">
        <v>2000</v>
      </c>
      <c r="E572" s="8">
        <v>8000</v>
      </c>
      <c r="F572" s="8">
        <v>2</v>
      </c>
      <c r="G572" s="8">
        <v>7</v>
      </c>
      <c r="H572" s="9">
        <f>SUM(BG572:BI572)/(BK572*1000000)</f>
        <v>0.48415332403861977</v>
      </c>
      <c r="I572" s="10">
        <v>100</v>
      </c>
      <c r="J572" s="19">
        <v>86.826918215925502</v>
      </c>
      <c r="K572" s="18">
        <f>(P572*BG572+U572*BH572+AP572*BI572+AN572*BJ572)/(BK572*(1000000))</f>
        <v>134.30859626228275</v>
      </c>
      <c r="L572" s="18">
        <f>(T572*BG572+Y572*BH572+AT572*BI572+AO572*BJ572)/(BK572*(1000000))</f>
        <v>155.0739317180842</v>
      </c>
      <c r="M572" s="18">
        <f>L572/K572</f>
        <v>1.1546091317584031</v>
      </c>
      <c r="N572" s="18">
        <f>J572*M572</f>
        <v>100.25115265454761</v>
      </c>
      <c r="O572" s="10">
        <v>99.999999999999901</v>
      </c>
      <c r="P572" s="19">
        <v>91.567342075009194</v>
      </c>
      <c r="Q572" s="19">
        <f>P572-S572</f>
        <v>84.717295078305497</v>
      </c>
      <c r="R572" s="18">
        <f>Q572*solar_capex_adj</f>
        <v>112.95639343774066</v>
      </c>
      <c r="S572" s="19">
        <v>6.8500469967036963</v>
      </c>
      <c r="T572" s="18">
        <f>R572+S572</f>
        <v>119.80644043444435</v>
      </c>
      <c r="U572" s="19">
        <v>28.031921508955101</v>
      </c>
      <c r="V572" s="19">
        <f>U572-X572</f>
        <v>23.235138031828001</v>
      </c>
      <c r="W572" s="18">
        <f>V572*wind_capex_adj</f>
        <v>38.725230053046673</v>
      </c>
      <c r="X572" s="19">
        <v>4.7967834771271001</v>
      </c>
      <c r="Y572" s="18">
        <f>W572+X572</f>
        <v>43.522013530173773</v>
      </c>
      <c r="Z572" s="19">
        <v>81.609059663454204</v>
      </c>
      <c r="AA572" s="19">
        <f>Z572-AC572-AD572</f>
        <v>30.805236542981994</v>
      </c>
      <c r="AB572" s="18">
        <f>AA572*hdgt_capex_adj</f>
        <v>38.506545678727491</v>
      </c>
      <c r="AC572" s="19">
        <v>14.865696318778205</v>
      </c>
      <c r="AD572" s="19">
        <v>35.938126801694004</v>
      </c>
      <c r="AE572" s="18">
        <f>AD572*fuel_adj</f>
        <v>35.938126801694004</v>
      </c>
      <c r="AF572" s="18">
        <f>AB572+AC572+AE572</f>
        <v>89.310368799199694</v>
      </c>
      <c r="AG572" s="19">
        <v>536.329392554788</v>
      </c>
      <c r="AH572" s="19">
        <f>AG572-AJ572-AK572</f>
        <v>447.16522531669199</v>
      </c>
      <c r="AI572" s="18">
        <f>AH572*aero_capex_adj</f>
        <v>536.59827038003039</v>
      </c>
      <c r="AJ572" s="19">
        <v>46.600009420676997</v>
      </c>
      <c r="AK572" s="19">
        <v>42.564157817419016</v>
      </c>
      <c r="AL572" s="18">
        <f>AK572*fuel_adj</f>
        <v>42.564157817419016</v>
      </c>
      <c r="AM572" s="18">
        <f>AI572+AJ572+AL572</f>
        <v>625.76243761812634</v>
      </c>
      <c r="AN572" s="18">
        <f>IF(F572=0, 0, IF(F572=3, Z572, (Z572*F572*384+AG572*G572*32)/(F572*384+G572*32)))</f>
        <v>184.28784450988442</v>
      </c>
      <c r="AO572" s="18">
        <f>IF(F572=0, 0, IF(F572=3, AF572, (AF572*F572*384+AM572*G572*32)/(F572*384+G572*32)))</f>
        <v>210.44470691960245</v>
      </c>
      <c r="AP572" s="19">
        <v>148.65464259927799</v>
      </c>
      <c r="AQ572" s="19">
        <f>AP572-AS572</f>
        <v>121.91367601878299</v>
      </c>
      <c r="AR572" s="18">
        <f>AQ572*bess_capex_adj</f>
        <v>121.91367601878299</v>
      </c>
      <c r="AS572" s="19">
        <v>26.740966580494998</v>
      </c>
      <c r="AT572" s="18">
        <f>AR572+AS572</f>
        <v>148.65464259927799</v>
      </c>
      <c r="AU572" s="19">
        <v>5750.42183640641</v>
      </c>
      <c r="AV572" s="19"/>
      <c r="AW572" s="19">
        <v>1237.6514118759501</v>
      </c>
      <c r="AX572" s="18">
        <f>AW572*solar_capex_adj</f>
        <v>1650.2018825012667</v>
      </c>
      <c r="AY572" s="19">
        <v>483.95494647430598</v>
      </c>
      <c r="AZ572" s="18">
        <f>AY572*wind_capex_adj</f>
        <v>806.59157745717664</v>
      </c>
      <c r="BA572" s="19">
        <v>1550.8140449303</v>
      </c>
      <c r="BB572" s="18">
        <f>BA572*hdgt_capex_adj</f>
        <v>1938.5175561628751</v>
      </c>
      <c r="BC572" s="19">
        <v>570.19272696498194</v>
      </c>
      <c r="BD572" s="18">
        <f>BC572*aero_capex_adj</f>
        <v>684.23127235797836</v>
      </c>
      <c r="BE572" s="19">
        <v>1907.8087061608601</v>
      </c>
      <c r="BF572" s="18">
        <f>BE572*bess_capex_adj</f>
        <v>1907.8087061608601</v>
      </c>
      <c r="BG572" s="8">
        <v>1286107329.50668</v>
      </c>
      <c r="BH572" s="8">
        <v>1768082187.9247999</v>
      </c>
      <c r="BI572" s="8">
        <v>1186993601.1468201</v>
      </c>
      <c r="BJ572" s="8">
        <v>4518816881.4216805</v>
      </c>
      <c r="BK572" s="8">
        <f>SUM(BG572:BJ572)/1000000</f>
        <v>8759.9999999999818</v>
      </c>
      <c r="BL572" s="8">
        <v>0</v>
      </c>
      <c r="BM572" s="10">
        <f>0.815*BJ572/(BK572*1000)</f>
        <v>420.41504090852476</v>
      </c>
      <c r="BN572" s="25">
        <v>1390.6461534341099</v>
      </c>
      <c r="BO572" s="8">
        <v>106</v>
      </c>
      <c r="BP572" s="8">
        <v>6080</v>
      </c>
      <c r="BQ572" s="25">
        <v>9223.8464000000004</v>
      </c>
      <c r="BR572" s="8">
        <v>1520</v>
      </c>
      <c r="BS572" s="8">
        <v>380</v>
      </c>
      <c r="BT572" s="8">
        <v>0.36656243585287401</v>
      </c>
    </row>
    <row r="573" spans="1:72" s="8" customFormat="1" x14ac:dyDescent="0.25">
      <c r="A573" s="1">
        <v>145</v>
      </c>
      <c r="B573" s="24">
        <v>1648.17321888487</v>
      </c>
      <c r="C573" s="24">
        <v>1003.19999999999</v>
      </c>
      <c r="D573" s="1">
        <v>1000</v>
      </c>
      <c r="E573" s="1">
        <v>4000</v>
      </c>
      <c r="F573" s="1">
        <v>1</v>
      </c>
      <c r="G573" s="1">
        <v>23</v>
      </c>
      <c r="H573" s="2">
        <f>SUM(BG573:BI573)/(BK573*1000000)</f>
        <v>0.85405652472464932</v>
      </c>
      <c r="I573" s="3">
        <v>100</v>
      </c>
      <c r="J573" s="18">
        <v>81.611378181364998</v>
      </c>
      <c r="K573" s="18">
        <f>(P573*BG573+U573*BH573+AP573*BI573+AN573*BJ573)/(BK573*(1000000))</f>
        <v>107.37589416866304</v>
      </c>
      <c r="L573" s="18">
        <f>(T573*BG573+Y573*BH573+AT573*BI573+AO573*BJ573)/(BK573*(1000000))</f>
        <v>131.91778962277269</v>
      </c>
      <c r="M573" s="18">
        <f>L573/K573</f>
        <v>1.2285605688699544</v>
      </c>
      <c r="N573" s="18">
        <f>J573*M573</f>
        <v>100.26452120475876</v>
      </c>
      <c r="O573" s="3">
        <v>100</v>
      </c>
      <c r="P573" s="18">
        <v>95.684996206143296</v>
      </c>
      <c r="Q573" s="18">
        <f>P573-S573</f>
        <v>88.514335047551</v>
      </c>
      <c r="R573" s="18">
        <f>Q573*solar_capex_adj</f>
        <v>118.01911339673467</v>
      </c>
      <c r="S573" s="18">
        <v>7.1706611585922957</v>
      </c>
      <c r="T573" s="18">
        <f>R573+S573</f>
        <v>125.18977455532696</v>
      </c>
      <c r="U573" s="18">
        <v>27.987872196566599</v>
      </c>
      <c r="V573" s="18">
        <f>U573-X573</f>
        <v>23.191088719439499</v>
      </c>
      <c r="W573" s="18">
        <f>V573*wind_capex_adj</f>
        <v>38.651814532399165</v>
      </c>
      <c r="X573" s="18">
        <v>4.7967834771271001</v>
      </c>
      <c r="Y573" s="18">
        <f>W573+X573</f>
        <v>43.448598009526265</v>
      </c>
      <c r="Z573" s="18">
        <v>127.752772489507</v>
      </c>
      <c r="AA573" s="18">
        <f>Z573-AC573-AD573</f>
        <v>69.132453692176796</v>
      </c>
      <c r="AB573" s="18">
        <f>AA573*hdgt_capex_adj</f>
        <v>86.415567115220995</v>
      </c>
      <c r="AC573" s="18">
        <v>19.337522229016997</v>
      </c>
      <c r="AD573" s="18">
        <v>39.282796568313202</v>
      </c>
      <c r="AE573" s="18">
        <f>AD573*fuel_adj</f>
        <v>39.282796568313202</v>
      </c>
      <c r="AF573" s="18">
        <f>AB573+AC573+AE573</f>
        <v>145.03588591255118</v>
      </c>
      <c r="AG573" s="18">
        <v>585.02947657850495</v>
      </c>
      <c r="AH573" s="18">
        <f>AG573-AJ573-AK573</f>
        <v>490.62422599195907</v>
      </c>
      <c r="AI573" s="18">
        <f>AH573*aero_capex_adj</f>
        <v>588.74907119035083</v>
      </c>
      <c r="AJ573" s="18">
        <v>50.814243453841982</v>
      </c>
      <c r="AK573" s="18">
        <v>43.591007132703908</v>
      </c>
      <c r="AL573" s="18">
        <f>AK573*fuel_adj</f>
        <v>43.591007132703908</v>
      </c>
      <c r="AM573" s="18">
        <f>AI573+AJ573+AL573</f>
        <v>683.15432177689672</v>
      </c>
      <c r="AN573" s="18">
        <f>IF(F573=0, 0, IF(F573=3, Z573, (Z573*F573*384+AG573*G573*32)/(F573*384+G573*32)))</f>
        <v>428.24889231941989</v>
      </c>
      <c r="AO573" s="18">
        <f>IF(F573=0, 0, IF(F573=3, AF573, (AF573*F573*384+AM573*G573*32)/(F573*384+G573*32)))</f>
        <v>498.65657233769252</v>
      </c>
      <c r="AP573" s="18">
        <v>74.243796192469404</v>
      </c>
      <c r="AQ573" s="18">
        <f>AP573-AS573</f>
        <v>60.659856977094897</v>
      </c>
      <c r="AR573" s="18">
        <f>AQ573*bess_capex_adj</f>
        <v>60.659856977094897</v>
      </c>
      <c r="AS573" s="18">
        <v>13.583939215374507</v>
      </c>
      <c r="AT573" s="18">
        <f>AR573+AS573</f>
        <v>74.243796192469404</v>
      </c>
      <c r="AU573" s="18">
        <v>6774.8015550946002</v>
      </c>
      <c r="AV573" s="18"/>
      <c r="AW573" s="18">
        <v>1976.4881039905999</v>
      </c>
      <c r="AX573" s="18">
        <f>AW573*solar_capex_adj</f>
        <v>2635.3174719874664</v>
      </c>
      <c r="AY573" s="18">
        <v>1203.03669735934</v>
      </c>
      <c r="AZ573" s="18">
        <f>AY573*wind_capex_adj</f>
        <v>2005.0611622655667</v>
      </c>
      <c r="BA573" s="18">
        <v>773.93700123635904</v>
      </c>
      <c r="BB573" s="18">
        <f>BA573*hdgt_capex_adj</f>
        <v>967.42125154544874</v>
      </c>
      <c r="BC573" s="18">
        <v>1869.9386144169</v>
      </c>
      <c r="BD573" s="18">
        <f>BC573*aero_capex_adj</f>
        <v>2243.92633730028</v>
      </c>
      <c r="BE573" s="18">
        <v>951.40113809139802</v>
      </c>
      <c r="BF573" s="18">
        <f>BE573*bess_capex_adj</f>
        <v>951.40113809139802</v>
      </c>
      <c r="BG573" s="1">
        <v>1928215162.81549</v>
      </c>
      <c r="BH573" s="1">
        <v>4403525449.1711998</v>
      </c>
      <c r="BI573" s="1">
        <v>1149794544.6012199</v>
      </c>
      <c r="BJ573" s="1">
        <v>1278464843.41207</v>
      </c>
      <c r="BK573" s="1">
        <f>SUM(BG573:BJ573)/1000000</f>
        <v>8759.9999999999782</v>
      </c>
      <c r="BL573" s="1">
        <v>10.4679339616013</v>
      </c>
      <c r="BM573" s="3">
        <f>0.815*BJ573/(BK573*1000)</f>
        <v>118.94393234941091</v>
      </c>
      <c r="BN573" s="24">
        <v>2225.03384549457</v>
      </c>
      <c r="BO573" s="1">
        <v>264</v>
      </c>
      <c r="BP573" s="1">
        <v>3040</v>
      </c>
      <c r="BQ573" s="24">
        <v>4611.9232000000002</v>
      </c>
      <c r="BR573" s="1">
        <v>760</v>
      </c>
      <c r="BS573" s="1">
        <v>190</v>
      </c>
      <c r="BT573" s="1">
        <v>0.71050179856280804</v>
      </c>
    </row>
    <row r="574" spans="1:72" s="8" customFormat="1" x14ac:dyDescent="0.25">
      <c r="A574" s="1">
        <v>1127</v>
      </c>
      <c r="B574" s="22">
        <v>2472.2598283273001</v>
      </c>
      <c r="C574" s="22">
        <v>1402.2</v>
      </c>
      <c r="D574" s="11">
        <v>3000</v>
      </c>
      <c r="E574" s="11">
        <v>12000</v>
      </c>
      <c r="F574" s="11">
        <v>0</v>
      </c>
      <c r="G574" s="11">
        <v>0</v>
      </c>
      <c r="H574" s="12">
        <f>SUM(BG574:BI574)/(BK574*1000000)</f>
        <v>1</v>
      </c>
      <c r="I574" s="13">
        <v>97.317351598173502</v>
      </c>
      <c r="J574" s="20">
        <v>79.521865417222301</v>
      </c>
      <c r="K574" s="18">
        <f>(P574*BG574+U574*BH574+AP574*BI574+AN574*BJ574)/(BK574*(1000000))</f>
        <v>79.682131866558606</v>
      </c>
      <c r="L574" s="18">
        <f>(T574*BG574+Y574*BH574+AT574*BI574+AO574*BJ574)/(BK574*(1000000))</f>
        <v>100.47866386024069</v>
      </c>
      <c r="M574" s="18">
        <f>L574/K574</f>
        <v>1.2609936695532875</v>
      </c>
      <c r="N574" s="18">
        <f>J574*M574</f>
        <v>100.27656888218581</v>
      </c>
      <c r="O574" s="13">
        <v>98.535348053595797</v>
      </c>
      <c r="P574" s="20">
        <v>144.380802691893</v>
      </c>
      <c r="Q574" s="20">
        <f>P574-S574</f>
        <v>133.558446057016</v>
      </c>
      <c r="R574" s="18">
        <f>Q574*solar_capex_adj</f>
        <v>178.07792807602132</v>
      </c>
      <c r="S574" s="20">
        <v>10.822356634876996</v>
      </c>
      <c r="T574" s="18">
        <f>R574+S574</f>
        <v>188.90028471089832</v>
      </c>
      <c r="U574" s="20">
        <v>31.060621349196701</v>
      </c>
      <c r="V574" s="20">
        <f>U574-X574</f>
        <v>25.736140281090702</v>
      </c>
      <c r="W574" s="18">
        <f>V574*wind_capex_adj</f>
        <v>42.893567135151173</v>
      </c>
      <c r="X574" s="20">
        <v>5.3244810681059995</v>
      </c>
      <c r="Y574" s="18">
        <f>W574+X574</f>
        <v>48.218048203257169</v>
      </c>
      <c r="Z574" s="20">
        <v>0</v>
      </c>
      <c r="AA574" s="20">
        <f>Z574-AC574-AD574</f>
        <v>0</v>
      </c>
      <c r="AB574" s="18">
        <f>AA574*hdgt_capex_adj</f>
        <v>0</v>
      </c>
      <c r="AC574" s="20">
        <v>0</v>
      </c>
      <c r="AD574" s="20">
        <v>0</v>
      </c>
      <c r="AE574" s="18">
        <f>AD574*fuel_adj</f>
        <v>0</v>
      </c>
      <c r="AF574" s="18">
        <f>AB574+AC574+AE574</f>
        <v>0</v>
      </c>
      <c r="AG574" s="20">
        <v>0</v>
      </c>
      <c r="AH574" s="20">
        <f>AG574-AJ574-AK574</f>
        <v>0</v>
      </c>
      <c r="AI574" s="18">
        <f>AH574*aero_capex_adj</f>
        <v>0</v>
      </c>
      <c r="AJ574" s="20">
        <v>0</v>
      </c>
      <c r="AK574" s="20">
        <v>0</v>
      </c>
      <c r="AL574" s="18">
        <f>AK574*fuel_adj</f>
        <v>0</v>
      </c>
      <c r="AM574" s="18">
        <f>AI574+AJ574+AL574</f>
        <v>0</v>
      </c>
      <c r="AN574" s="18">
        <f>IF(F574=0, 0, IF(F574=3, Z574, (Z574*F574*384+AG574*G574*32)/(F574*384+G574*32)))</f>
        <v>0</v>
      </c>
      <c r="AO574" s="18">
        <f>IF(F574=0, 0, IF(F574=3, AF574, (AF574*F574*384+AM574*G574*32)/(F574*384+G574*32)))</f>
        <v>0</v>
      </c>
      <c r="AP574" s="20">
        <v>203.04104425123899</v>
      </c>
      <c r="AQ574" s="20">
        <f>AP574-AS574</f>
        <v>164.584593084147</v>
      </c>
      <c r="AR574" s="18">
        <f>AQ574*bess_capex_adj</f>
        <v>164.584593084147</v>
      </c>
      <c r="AS574" s="20">
        <v>38.456451167091984</v>
      </c>
      <c r="AT574" s="18">
        <f>AR574+AS574</f>
        <v>203.04104425123899</v>
      </c>
      <c r="AU574" s="20">
        <v>7503.7851330594804</v>
      </c>
      <c r="AV574" s="20"/>
      <c r="AW574" s="20">
        <v>2964.0161773428499</v>
      </c>
      <c r="AX574" s="18">
        <f>AW574*solar_capex_adj</f>
        <v>3952.0215697904664</v>
      </c>
      <c r="AY574" s="20">
        <v>1681.1111179532099</v>
      </c>
      <c r="AZ574" s="18">
        <f>AY574*wind_capex_adj</f>
        <v>2801.8518632553501</v>
      </c>
      <c r="BA574" s="20">
        <v>0</v>
      </c>
      <c r="BB574" s="18">
        <f>BA574*hdgt_capex_adj</f>
        <v>0</v>
      </c>
      <c r="BC574" s="20">
        <v>0</v>
      </c>
      <c r="BD574" s="18">
        <f>BC574*aero_capex_adj</f>
        <v>0</v>
      </c>
      <c r="BE574" s="20">
        <v>2858.6578377634</v>
      </c>
      <c r="BF574" s="18">
        <f>BE574*bess_capex_adj</f>
        <v>2858.6578377634</v>
      </c>
      <c r="BG574" s="11">
        <v>1895170532.0032301</v>
      </c>
      <c r="BH574" s="11">
        <v>5544965605.29144</v>
      </c>
      <c r="BI574" s="11">
        <v>1191560352.20031</v>
      </c>
      <c r="BJ574" s="11">
        <v>0</v>
      </c>
      <c r="BK574" s="11">
        <f>SUM(BG574:BJ574)/1000000</f>
        <v>8631.6964894949797</v>
      </c>
      <c r="BL574" s="11">
        <v>29.289183708656999</v>
      </c>
      <c r="BM574" s="13">
        <f>0.815*BJ574/(BK574*1000)</f>
        <v>0</v>
      </c>
      <c r="BN574" s="22">
        <v>3337.5507682418602</v>
      </c>
      <c r="BO574" s="11">
        <v>369</v>
      </c>
      <c r="BP574" s="11">
        <v>9120</v>
      </c>
      <c r="BQ574" s="22">
        <v>13835.7696</v>
      </c>
      <c r="BR574" s="11">
        <v>2280</v>
      </c>
      <c r="BS574" s="11">
        <v>570</v>
      </c>
      <c r="BT574" s="11">
        <v>0.247384839383084</v>
      </c>
    </row>
    <row r="575" spans="1:72" s="8" customFormat="1" x14ac:dyDescent="0.25">
      <c r="A575" s="1">
        <v>429</v>
      </c>
      <c r="B575" s="24">
        <v>1236.12991416365</v>
      </c>
      <c r="C575" s="24">
        <v>1200.8</v>
      </c>
      <c r="D575" s="1">
        <v>1000</v>
      </c>
      <c r="E575" s="1">
        <v>4000</v>
      </c>
      <c r="F575" s="1">
        <v>3</v>
      </c>
      <c r="G575" s="1">
        <v>4</v>
      </c>
      <c r="H575" s="2">
        <f>SUM(BG575:BI575)/(BK575*1000000)</f>
        <v>0.86488810329438204</v>
      </c>
      <c r="I575" s="3">
        <v>100</v>
      </c>
      <c r="J575" s="18">
        <v>79.321679079781603</v>
      </c>
      <c r="K575" s="18">
        <f>(P575*BG575+U575*BH575+AP575*BI575+AN575*BJ575)/(BK575*(1000000))</f>
        <v>76.086793493361611</v>
      </c>
      <c r="L575" s="18">
        <f>(T575*BG575+Y575*BH575+AT575*BI575+AO575*BJ575)/(BK575*(1000000))</f>
        <v>96.249850330445483</v>
      </c>
      <c r="M575" s="18">
        <f>L575/K575</f>
        <v>1.2650007433792443</v>
      </c>
      <c r="N575" s="18">
        <f>J575*M575</f>
        <v>100.34198300201358</v>
      </c>
      <c r="O575" s="3">
        <v>100</v>
      </c>
      <c r="P575" s="18">
        <v>89.773469527447304</v>
      </c>
      <c r="Q575" s="18">
        <f>P575-S575</f>
        <v>83.047755365979498</v>
      </c>
      <c r="R575" s="18">
        <f>Q575*solar_capex_adj</f>
        <v>110.73034048797265</v>
      </c>
      <c r="S575" s="18">
        <v>6.7257141614678062</v>
      </c>
      <c r="T575" s="18">
        <f>R575+S575</f>
        <v>117.45605464944046</v>
      </c>
      <c r="U575" s="18">
        <v>28.651644395496898</v>
      </c>
      <c r="V575" s="18">
        <f>U575-X575</f>
        <v>23.742363842835601</v>
      </c>
      <c r="W575" s="18">
        <f>V575*wind_capex_adj</f>
        <v>39.570606404726007</v>
      </c>
      <c r="X575" s="18">
        <v>4.909280552661297</v>
      </c>
      <c r="Y575" s="18">
        <f>W575+X575</f>
        <v>44.479886957387308</v>
      </c>
      <c r="Z575" s="18">
        <v>249.924969746052</v>
      </c>
      <c r="AA575" s="18">
        <f>Z575-AC575-AD575</f>
        <v>176.617680581272</v>
      </c>
      <c r="AB575" s="18">
        <f>AA575*hdgt_capex_adj</f>
        <v>220.77210072659</v>
      </c>
      <c r="AC575" s="18">
        <v>30.675805364434012</v>
      </c>
      <c r="AD575" s="18">
        <v>42.63148380034599</v>
      </c>
      <c r="AE575" s="18">
        <f>AD575*fuel_adj</f>
        <v>42.63148380034599</v>
      </c>
      <c r="AF575" s="18">
        <f>AB575+AC575+AE575</f>
        <v>294.07938989137</v>
      </c>
      <c r="AG575" s="18">
        <v>594.58958335577995</v>
      </c>
      <c r="AH575" s="18">
        <f>AG575-AJ575-AK575</f>
        <v>493.75015901337611</v>
      </c>
      <c r="AI575" s="18">
        <f>AH575*aero_capex_adj</f>
        <v>592.50019081605126</v>
      </c>
      <c r="AJ575" s="18">
        <v>51.872962241125947</v>
      </c>
      <c r="AK575" s="18">
        <v>48.966462101277898</v>
      </c>
      <c r="AL575" s="18">
        <f>AK575*fuel_adj</f>
        <v>48.966462101277898</v>
      </c>
      <c r="AM575" s="18">
        <f>AI575+AJ575+AL575</f>
        <v>693.3396151584551</v>
      </c>
      <c r="AN575" s="18">
        <f>IF(F575=0, 0, IF(F575=3, Z575, (Z575*F575*384+AG575*G575*32)/(F575*384+G575*32)))</f>
        <v>249.924969746052</v>
      </c>
      <c r="AO575" s="18">
        <f>IF(F575=0, 0, IF(F575=3, AF575, (AF575*F575*384+AM575*G575*32)/(F575*384+G575*32)))</f>
        <v>294.07938989137</v>
      </c>
      <c r="AP575" s="18">
        <v>95.848556720291995</v>
      </c>
      <c r="AQ575" s="18">
        <f>AP575-AS575</f>
        <v>78.161297340082001</v>
      </c>
      <c r="AR575" s="18">
        <f>AQ575*bess_capex_adj</f>
        <v>78.161297340082001</v>
      </c>
      <c r="AS575" s="18">
        <v>17.687259380209994</v>
      </c>
      <c r="AT575" s="18">
        <f>AR575+AS575</f>
        <v>95.848556720291995</v>
      </c>
      <c r="AU575" s="18">
        <v>6522.8119375656797</v>
      </c>
      <c r="AV575" s="18"/>
      <c r="AW575" s="18">
        <v>1482.8272228527701</v>
      </c>
      <c r="AX575" s="18">
        <f>AW575*solar_capex_adj</f>
        <v>1977.1029638036935</v>
      </c>
      <c r="AY575" s="18">
        <v>1440.44643592847</v>
      </c>
      <c r="AZ575" s="18">
        <f>AY575*wind_capex_adj</f>
        <v>2400.7440598807834</v>
      </c>
      <c r="BA575" s="18">
        <v>2322.5332889972501</v>
      </c>
      <c r="BB575" s="18">
        <f>BA575*hdgt_capex_adj</f>
        <v>2903.1666112465628</v>
      </c>
      <c r="BC575" s="18">
        <v>325.307883141876</v>
      </c>
      <c r="BD575" s="18">
        <f>BC575*aero_capex_adj</f>
        <v>390.36945977025118</v>
      </c>
      <c r="BE575" s="18">
        <v>951.69710664530101</v>
      </c>
      <c r="BF575" s="18">
        <f>BE575*bess_capex_adj</f>
        <v>951.69710664530101</v>
      </c>
      <c r="BG575" s="1">
        <v>1547941193.24365</v>
      </c>
      <c r="BH575" s="1">
        <v>5150102143.8908596</v>
      </c>
      <c r="BI575" s="1">
        <v>878376447.72425699</v>
      </c>
      <c r="BJ575" s="1">
        <v>1183580215.1412101</v>
      </c>
      <c r="BK575" s="1">
        <f>SUM(BG575:BJ575)/1000000</f>
        <v>8759.9999999999764</v>
      </c>
      <c r="BL575" s="1">
        <v>8.9821264112040105</v>
      </c>
      <c r="BM575" s="3">
        <f>0.815*BJ575/(BK575*1000)</f>
        <v>110.11619581507863</v>
      </c>
      <c r="BN575" s="24">
        <v>1668.7753841209301</v>
      </c>
      <c r="BO575" s="1">
        <v>316</v>
      </c>
      <c r="BP575" s="1">
        <v>3040</v>
      </c>
      <c r="BQ575" s="24">
        <v>4611.9232000000002</v>
      </c>
      <c r="BR575" s="1">
        <v>760</v>
      </c>
      <c r="BS575" s="1">
        <v>190</v>
      </c>
      <c r="BT575" s="1">
        <v>0.54391706679305696</v>
      </c>
    </row>
    <row r="576" spans="1:72" s="8" customFormat="1" hidden="1" x14ac:dyDescent="0.25">
      <c r="A576" s="1">
        <v>1100</v>
      </c>
      <c r="B576" s="22">
        <v>2884.3031330485201</v>
      </c>
      <c r="C576" s="22">
        <v>1003.19999999999</v>
      </c>
      <c r="D576" s="11">
        <v>3000</v>
      </c>
      <c r="E576" s="11">
        <v>12000</v>
      </c>
      <c r="F576" s="11">
        <v>0</v>
      </c>
      <c r="G576" s="11">
        <v>0</v>
      </c>
      <c r="H576" s="12">
        <f>SUM(BG576:BI576)/(BK576*1000000)</f>
        <v>0.99999999999999989</v>
      </c>
      <c r="I576" s="13">
        <v>94.178082191780803</v>
      </c>
      <c r="J576" s="20">
        <v>80.874121413502607</v>
      </c>
      <c r="K576" s="18">
        <f>(P576*BG576+U576*BH576+AP576*BI576+AN576*BJ576)/(BK576*(1000000))</f>
        <v>81.07711892779534</v>
      </c>
      <c r="L576" s="18">
        <f>(T576*BG576+Y576*BH576+AT576*BI576+AO576*BJ576)/(BK576*(1000000))</f>
        <v>100.5960403961891</v>
      </c>
      <c r="M576" s="18">
        <f>L576/K576</f>
        <v>1.2407451291624789</v>
      </c>
      <c r="N576" s="18">
        <f>J576*M576</f>
        <v>100.3441722190983</v>
      </c>
      <c r="O576" s="13">
        <v>97.332868781751202</v>
      </c>
      <c r="P576" s="20">
        <v>134.71451245706501</v>
      </c>
      <c r="Q576" s="20">
        <f>P576-S576</f>
        <v>124.6165512929</v>
      </c>
      <c r="R576" s="18">
        <f>Q576*solar_capex_adj</f>
        <v>166.15540172386665</v>
      </c>
      <c r="S576" s="20">
        <v>10.097961164165014</v>
      </c>
      <c r="T576" s="18">
        <f>R576+S576</f>
        <v>176.25336288803166</v>
      </c>
      <c r="U576" s="20">
        <v>27.987124129328699</v>
      </c>
      <c r="V576" s="20">
        <f>U576-X576</f>
        <v>23.189440314577599</v>
      </c>
      <c r="W576" s="18">
        <f>V576*wind_capex_adj</f>
        <v>38.649067190962668</v>
      </c>
      <c r="X576" s="20">
        <v>4.7976838147510996</v>
      </c>
      <c r="Y576" s="18">
        <f>W576+X576</f>
        <v>43.446751005713764</v>
      </c>
      <c r="Z576" s="20">
        <v>0</v>
      </c>
      <c r="AA576" s="20">
        <f>Z576-AC576-AD576</f>
        <v>0</v>
      </c>
      <c r="AB576" s="18">
        <f>AA576*hdgt_capex_adj</f>
        <v>0</v>
      </c>
      <c r="AC576" s="20">
        <v>0</v>
      </c>
      <c r="AD576" s="20">
        <v>0</v>
      </c>
      <c r="AE576" s="18">
        <f>AD576*fuel_adj</f>
        <v>0</v>
      </c>
      <c r="AF576" s="18">
        <f>AB576+AC576+AE576</f>
        <v>0</v>
      </c>
      <c r="AG576" s="20">
        <v>0</v>
      </c>
      <c r="AH576" s="20">
        <f>AG576-AJ576-AK576</f>
        <v>0</v>
      </c>
      <c r="AI576" s="18">
        <f>AH576*aero_capex_adj</f>
        <v>0</v>
      </c>
      <c r="AJ576" s="20">
        <v>0</v>
      </c>
      <c r="AK576" s="20">
        <v>0</v>
      </c>
      <c r="AL576" s="18">
        <f>AK576*fuel_adj</f>
        <v>0</v>
      </c>
      <c r="AM576" s="18">
        <f>AI576+AJ576+AL576</f>
        <v>0</v>
      </c>
      <c r="AN576" s="18">
        <f>IF(F576=0, 0, IF(F576=3, Z576, (Z576*F576*384+AG576*G576*32)/(F576*384+G576*32)))</f>
        <v>0</v>
      </c>
      <c r="AO576" s="18">
        <f>IF(F576=0, 0, IF(F576=3, AF576, (AF576*F576*384+AM576*G576*32)/(F576*384+G576*32)))</f>
        <v>0</v>
      </c>
      <c r="AP576" s="20">
        <v>141.87317029725401</v>
      </c>
      <c r="AQ576" s="20">
        <f>AP576-AS576</f>
        <v>115.626354614826</v>
      </c>
      <c r="AR576" s="18">
        <f>AQ576*bess_capex_adj</f>
        <v>115.626354614826</v>
      </c>
      <c r="AS576" s="20">
        <v>26.246815682428007</v>
      </c>
      <c r="AT576" s="18">
        <f>AR576+AS576</f>
        <v>141.87317029725401</v>
      </c>
      <c r="AU576" s="20">
        <v>7519.2932996339096</v>
      </c>
      <c r="AV576" s="20"/>
      <c r="AW576" s="20">
        <v>3457.9592837477899</v>
      </c>
      <c r="AX576" s="18">
        <f>AW576*solar_capex_adj</f>
        <v>4610.6123783303865</v>
      </c>
      <c r="AY576" s="20">
        <v>1202.7254395377099</v>
      </c>
      <c r="AZ576" s="18">
        <f>AY576*wind_capex_adj</f>
        <v>2004.5423992295166</v>
      </c>
      <c r="BA576" s="20">
        <v>0</v>
      </c>
      <c r="BB576" s="18">
        <f>BA576*hdgt_capex_adj</f>
        <v>0</v>
      </c>
      <c r="BC576" s="20">
        <v>0</v>
      </c>
      <c r="BD576" s="18">
        <f>BC576*aero_capex_adj</f>
        <v>0</v>
      </c>
      <c r="BE576" s="20">
        <v>2858.6085763484102</v>
      </c>
      <c r="BF576" s="18">
        <f>BE576*bess_capex_adj</f>
        <v>2858.6085763484102</v>
      </c>
      <c r="BG576" s="11">
        <v>2367894565.4835901</v>
      </c>
      <c r="BH576" s="11">
        <v>4402804805.2793703</v>
      </c>
      <c r="BI576" s="11">
        <v>1755659934.51844</v>
      </c>
      <c r="BJ576" s="11">
        <v>0</v>
      </c>
      <c r="BK576" s="11">
        <f>SUM(BG576:BJ576)/1000000</f>
        <v>8526.3593052814012</v>
      </c>
      <c r="BL576" s="11">
        <v>25.553622908772301</v>
      </c>
      <c r="BM576" s="13">
        <f>0.815*BJ576/(BK576*1000)</f>
        <v>0</v>
      </c>
      <c r="BN576" s="22">
        <v>3893.8092296155</v>
      </c>
      <c r="BO576" s="11">
        <v>264</v>
      </c>
      <c r="BP576" s="11">
        <v>9120</v>
      </c>
      <c r="BQ576" s="22">
        <v>13835.7696</v>
      </c>
      <c r="BR576" s="11">
        <v>2280</v>
      </c>
      <c r="BS576" s="11">
        <v>570</v>
      </c>
      <c r="BT576" s="11">
        <v>0.36303886869486901</v>
      </c>
    </row>
    <row r="577" spans="1:72" s="8" customFormat="1" hidden="1" x14ac:dyDescent="0.25">
      <c r="A577" s="1">
        <v>1216</v>
      </c>
      <c r="B577" s="22">
        <v>2884.3031330485201</v>
      </c>
      <c r="C577" s="22">
        <v>201.39999999999901</v>
      </c>
      <c r="D577" s="11">
        <v>3000</v>
      </c>
      <c r="E577" s="11">
        <v>12000</v>
      </c>
      <c r="F577" s="11">
        <v>0</v>
      </c>
      <c r="G577" s="11">
        <v>0</v>
      </c>
      <c r="H577" s="12">
        <f>SUM(BG577:BI577)/(BK577*1000000)</f>
        <v>1</v>
      </c>
      <c r="I577" s="13">
        <v>73.219178082191704</v>
      </c>
      <c r="J577" s="20">
        <v>84.554749040522907</v>
      </c>
      <c r="K577" s="18">
        <f>(P577*BG577+U577*BH577+AP577*BI577+AN577*BJ577)/(BK577*(1000000))</f>
        <v>84.687008127746481</v>
      </c>
      <c r="L577" s="18">
        <f>(T577*BG577+Y577*BH577+AT577*BI577+AO577*BJ577)/(BK577*(1000000))</f>
        <v>100.50162614890891</v>
      </c>
      <c r="M577" s="18">
        <f>L577/K577</f>
        <v>1.1867419616159636</v>
      </c>
      <c r="N577" s="18">
        <f>J577*M577</f>
        <v>100.34466874029567</v>
      </c>
      <c r="O577" s="13">
        <v>81.105150751423295</v>
      </c>
      <c r="P577" s="20">
        <v>94.232003687911003</v>
      </c>
      <c r="Q577" s="20">
        <f>P577-S577</f>
        <v>87.176584072423296</v>
      </c>
      <c r="R577" s="18">
        <f>Q577*solar_capex_adj</f>
        <v>116.23544542989772</v>
      </c>
      <c r="S577" s="20">
        <v>7.0554196154877076</v>
      </c>
      <c r="T577" s="18">
        <f>R577+S577</f>
        <v>123.29086504538543</v>
      </c>
      <c r="U577" s="20">
        <v>28.010449212652301</v>
      </c>
      <c r="V577" s="20">
        <f>U577-X577</f>
        <v>23.2136657355253</v>
      </c>
      <c r="W577" s="18">
        <f>V577*wind_capex_adj</f>
        <v>38.689442892542168</v>
      </c>
      <c r="X577" s="20">
        <v>4.7967834771270006</v>
      </c>
      <c r="Y577" s="18">
        <f>W577+X577</f>
        <v>43.486226369669168</v>
      </c>
      <c r="Z577" s="20">
        <v>0</v>
      </c>
      <c r="AA577" s="20">
        <f>Z577-AC577-AD577</f>
        <v>0</v>
      </c>
      <c r="AB577" s="18">
        <f>AA577*hdgt_capex_adj</f>
        <v>0</v>
      </c>
      <c r="AC577" s="20">
        <v>0</v>
      </c>
      <c r="AD577" s="20">
        <v>0</v>
      </c>
      <c r="AE577" s="18">
        <f>AD577*fuel_adj</f>
        <v>0</v>
      </c>
      <c r="AF577" s="18">
        <f>AB577+AC577+AE577</f>
        <v>0</v>
      </c>
      <c r="AG577" s="20">
        <v>0</v>
      </c>
      <c r="AH577" s="20">
        <f>AG577-AJ577-AK577</f>
        <v>0</v>
      </c>
      <c r="AI577" s="18">
        <f>AH577*aero_capex_adj</f>
        <v>0</v>
      </c>
      <c r="AJ577" s="20">
        <v>0</v>
      </c>
      <c r="AK577" s="20">
        <v>0</v>
      </c>
      <c r="AL577" s="18">
        <f>AK577*fuel_adj</f>
        <v>0</v>
      </c>
      <c r="AM577" s="18">
        <f>AI577+AJ577+AL577</f>
        <v>0</v>
      </c>
      <c r="AN577" s="18">
        <f>IF(F577=0, 0, IF(F577=3, Z577, (Z577*F577*384+AG577*G577*32)/(F577*384+G577*32)))</f>
        <v>0</v>
      </c>
      <c r="AO577" s="18">
        <f>IF(F577=0, 0, IF(F577=3, AF577, (AF577*F577*384+AM577*G577*32)/(F577*384+G577*32)))</f>
        <v>0</v>
      </c>
      <c r="AP577" s="20">
        <v>90.949533402529596</v>
      </c>
      <c r="AQ577" s="20">
        <f>AP577-AS577</f>
        <v>74.147256531075797</v>
      </c>
      <c r="AR577" s="18">
        <f>AQ577*bess_capex_adj</f>
        <v>74.147256531075797</v>
      </c>
      <c r="AS577" s="20">
        <v>16.802276871453799</v>
      </c>
      <c r="AT577" s="18">
        <f>AR577+AS577</f>
        <v>90.949533402529596</v>
      </c>
      <c r="AU577" s="20">
        <v>6566.1073068711803</v>
      </c>
      <c r="AV577" s="20"/>
      <c r="AW577" s="20">
        <v>3462.2214497927398</v>
      </c>
      <c r="AX577" s="18">
        <f>AW577*solar_capex_adj</f>
        <v>4616.2952663903197</v>
      </c>
      <c r="AY577" s="20">
        <v>241.75385450948201</v>
      </c>
      <c r="AZ577" s="18">
        <f>AY577*wind_capex_adj</f>
        <v>402.92309084913671</v>
      </c>
      <c r="BA577" s="20">
        <v>0</v>
      </c>
      <c r="BB577" s="18">
        <f>BA577*hdgt_capex_adj</f>
        <v>0</v>
      </c>
      <c r="BC577" s="20">
        <v>0</v>
      </c>
      <c r="BD577" s="18">
        <f>BC577*aero_capex_adj</f>
        <v>0</v>
      </c>
      <c r="BE577" s="20">
        <v>2862.1320025689502</v>
      </c>
      <c r="BF577" s="18">
        <f>BE577*bess_capex_adj</f>
        <v>2862.1320025689502</v>
      </c>
      <c r="BG577" s="11">
        <v>3395819648.6388602</v>
      </c>
      <c r="BH577" s="11">
        <v>884041093.96239996</v>
      </c>
      <c r="BI577" s="11">
        <v>2824950463.2234201</v>
      </c>
      <c r="BJ577" s="11">
        <v>0</v>
      </c>
      <c r="BK577" s="11">
        <f>SUM(BG577:BJ577)/1000000</f>
        <v>7104.8112058246807</v>
      </c>
      <c r="BL577" s="11">
        <v>9.0760337277389809</v>
      </c>
      <c r="BM577" s="13">
        <f>0.815*BJ577/(BK577*1000)</f>
        <v>0</v>
      </c>
      <c r="BN577" s="22">
        <v>3893.8092296155</v>
      </c>
      <c r="BO577" s="11">
        <v>53</v>
      </c>
      <c r="BP577" s="11">
        <v>9120</v>
      </c>
      <c r="BQ577" s="22">
        <v>13835.7696</v>
      </c>
      <c r="BR577" s="11">
        <v>2280</v>
      </c>
      <c r="BS577" s="11">
        <v>570</v>
      </c>
      <c r="BT577" s="11">
        <v>0.58120782368096102</v>
      </c>
    </row>
    <row r="578" spans="1:72" s="8" customFormat="1" x14ac:dyDescent="0.25">
      <c r="A578" s="1">
        <v>320</v>
      </c>
      <c r="B578" s="24">
        <v>1236.12991416365</v>
      </c>
      <c r="C578" s="24">
        <v>1603.6</v>
      </c>
      <c r="D578" s="1">
        <v>1000</v>
      </c>
      <c r="E578" s="1">
        <v>4000</v>
      </c>
      <c r="F578" s="1">
        <v>2</v>
      </c>
      <c r="G578" s="1">
        <v>11</v>
      </c>
      <c r="H578" s="2">
        <f>SUM(BG578:BI578)/(BK578*1000000)</f>
        <v>0.91579460435606508</v>
      </c>
      <c r="I578" s="3">
        <v>100</v>
      </c>
      <c r="J578" s="18">
        <v>79.265276290419706</v>
      </c>
      <c r="K578" s="18">
        <f>(P578*BG578+U578*BH578+AP578*BI578+AN578*BJ578)/(BK578*(1000000))</f>
        <v>99.738671794221304</v>
      </c>
      <c r="L578" s="18">
        <f>(T578*BG578+Y578*BH578+AT578*BI578+AO578*BJ578)/(BK578*(1000000))</f>
        <v>126.35049775487732</v>
      </c>
      <c r="M578" s="18">
        <f>L578/K578</f>
        <v>1.2668155238277181</v>
      </c>
      <c r="N578" s="18">
        <f>J578*M578</f>
        <v>100.41448250519684</v>
      </c>
      <c r="O578" s="3">
        <v>100</v>
      </c>
      <c r="P578" s="18">
        <v>97.905067663150305</v>
      </c>
      <c r="Q578" s="18">
        <f>P578-S578</f>
        <v>90.567841155662094</v>
      </c>
      <c r="R578" s="18">
        <f>Q578*solar_capex_adj</f>
        <v>120.75712154088279</v>
      </c>
      <c r="S578" s="18">
        <v>7.3372265074882108</v>
      </c>
      <c r="T578" s="18">
        <f>R578+S578</f>
        <v>128.09434804837099</v>
      </c>
      <c r="U578" s="18">
        <v>33.839789413556502</v>
      </c>
      <c r="V578" s="18">
        <f>U578-X578</f>
        <v>28.0399216192219</v>
      </c>
      <c r="W578" s="18">
        <f>V578*wind_capex_adj</f>
        <v>46.733202698703167</v>
      </c>
      <c r="X578" s="18">
        <v>5.7998677943346024</v>
      </c>
      <c r="Y578" s="18">
        <f>W578+X578</f>
        <v>52.533070493037769</v>
      </c>
      <c r="Z578" s="18">
        <v>270.36578476562801</v>
      </c>
      <c r="AA578" s="18">
        <f>Z578-AC578-AD578</f>
        <v>196.08320762098097</v>
      </c>
      <c r="AB578" s="18">
        <f>AA578*hdgt_capex_adj</f>
        <v>245.10400952622621</v>
      </c>
      <c r="AC578" s="18">
        <v>32.395834963626015</v>
      </c>
      <c r="AD578" s="18">
        <v>41.88674218102102</v>
      </c>
      <c r="AE578" s="18">
        <f>AD578*fuel_adj</f>
        <v>41.88674218102102</v>
      </c>
      <c r="AF578" s="18">
        <f>AB578+AC578+AE578</f>
        <v>319.38658667087321</v>
      </c>
      <c r="AG578" s="18">
        <v>1381.3163877130601</v>
      </c>
      <c r="AH578" s="18">
        <f>AG578-AJ578-AK578</f>
        <v>1224.9742903025699</v>
      </c>
      <c r="AI578" s="18">
        <f>AH578*aero_capex_adj</f>
        <v>1469.9691483630838</v>
      </c>
      <c r="AJ578" s="18">
        <v>108.77542262444013</v>
      </c>
      <c r="AK578" s="18">
        <v>47.566674786050044</v>
      </c>
      <c r="AL578" s="18">
        <f>AK578*fuel_adj</f>
        <v>47.566674786050044</v>
      </c>
      <c r="AM578" s="18">
        <f>AI578+AJ578+AL578</f>
        <v>1626.311245773574</v>
      </c>
      <c r="AN578" s="18">
        <f>IF(F578=0, 0, IF(F578=3, Z578, (Z578*F578*384+AG578*G578*32)/(F578*384+G578*32)))</f>
        <v>619.52168854910667</v>
      </c>
      <c r="AO578" s="18">
        <f>IF(F578=0, 0, IF(F578=3, AF578, (AF578*F578*384+AM578*G578*32)/(F578*384+G578*32)))</f>
        <v>730.13433667457923</v>
      </c>
      <c r="AP578" s="18">
        <v>103.321700946494</v>
      </c>
      <c r="AQ578" s="18">
        <f>AP578-AS578</f>
        <v>83.779073042478501</v>
      </c>
      <c r="AR578" s="18">
        <f>AQ578*bess_capex_adj</f>
        <v>83.779073042478501</v>
      </c>
      <c r="AS578" s="18">
        <v>19.542627904015504</v>
      </c>
      <c r="AT578" s="18">
        <f>AR578+AS578</f>
        <v>103.321700946494</v>
      </c>
      <c r="AU578" s="18">
        <v>6798.8027346221097</v>
      </c>
      <c r="AV578" s="18"/>
      <c r="AW578" s="18">
        <v>1482.3240239009001</v>
      </c>
      <c r="AX578" s="18">
        <f>AW578*solar_capex_adj</f>
        <v>1976.4320318678667</v>
      </c>
      <c r="AY578" s="18">
        <v>1922.9813771926799</v>
      </c>
      <c r="AZ578" s="18">
        <f>AY578*wind_capex_adj</f>
        <v>3204.9689619878</v>
      </c>
      <c r="BA578" s="18">
        <v>1547.8300899488499</v>
      </c>
      <c r="BB578" s="18">
        <f>BA578*hdgt_capex_adj</f>
        <v>1934.7876124360623</v>
      </c>
      <c r="BC578" s="18">
        <v>894.29309633191997</v>
      </c>
      <c r="BD578" s="18">
        <f>BC578*aero_capex_adj</f>
        <v>1073.151715598304</v>
      </c>
      <c r="BE578" s="18">
        <v>951.37414724775397</v>
      </c>
      <c r="BF578" s="18">
        <f>BE578*bess_capex_adj</f>
        <v>951.37414724775397</v>
      </c>
      <c r="BG578" s="1">
        <v>1414503202.0660999</v>
      </c>
      <c r="BH578" s="1">
        <v>5821585232.8804998</v>
      </c>
      <c r="BI578" s="1">
        <v>786272299.21252</v>
      </c>
      <c r="BJ578" s="1">
        <v>737639265.84086895</v>
      </c>
      <c r="BK578" s="1">
        <f>SUM(BG578:BJ578)/1000000</f>
        <v>8759.9999999999891</v>
      </c>
      <c r="BL578" s="1">
        <v>19.473087543691001</v>
      </c>
      <c r="BM578" s="3">
        <f>0.815*BJ578/(BK578*1000)</f>
        <v>68.627397449806949</v>
      </c>
      <c r="BN578" s="24">
        <v>1668.7753841209301</v>
      </c>
      <c r="BO578" s="1">
        <v>422</v>
      </c>
      <c r="BP578" s="1">
        <v>3040</v>
      </c>
      <c r="BQ578" s="24">
        <v>4611.9232000000002</v>
      </c>
      <c r="BR578" s="1">
        <v>760</v>
      </c>
      <c r="BS578" s="1">
        <v>190</v>
      </c>
      <c r="BT578" s="1">
        <v>0.48716215679256902</v>
      </c>
    </row>
    <row r="579" spans="1:72" s="8" customFormat="1" x14ac:dyDescent="0.25">
      <c r="A579" s="1">
        <v>699</v>
      </c>
      <c r="B579" s="25">
        <v>824.08660944243502</v>
      </c>
      <c r="C579" s="25">
        <v>1200.8</v>
      </c>
      <c r="D579" s="8">
        <v>2000</v>
      </c>
      <c r="E579" s="8">
        <v>8000</v>
      </c>
      <c r="F579" s="8">
        <v>1</v>
      </c>
      <c r="G579" s="8">
        <v>20</v>
      </c>
      <c r="H579" s="9">
        <f>SUM(BG579:BI579)/(BK579*1000000)</f>
        <v>0.82491929590379987</v>
      </c>
      <c r="I579" s="10">
        <v>100</v>
      </c>
      <c r="J579" s="19">
        <v>83.438903590285406</v>
      </c>
      <c r="K579" s="18">
        <f>(P579*BG579+U579*BH579+AP579*BI579+AN579*BJ579)/(BK579*(1000000))</f>
        <v>114.9719300238919</v>
      </c>
      <c r="L579" s="18">
        <f>(T579*BG579+Y579*BH579+AT579*BI579+AO579*BJ579)/(BK579*(1000000))</f>
        <v>138.39878487015778</v>
      </c>
      <c r="M579" s="18">
        <f>L579/K579</f>
        <v>1.2037615167580265</v>
      </c>
      <c r="N579" s="18">
        <f>J579*M579</f>
        <v>100.4405411424687</v>
      </c>
      <c r="O579" s="10">
        <v>99.999999999999901</v>
      </c>
      <c r="P579" s="19">
        <v>78.263753057324706</v>
      </c>
      <c r="Q579" s="19">
        <f>P579-S579</f>
        <v>72.400657054863899</v>
      </c>
      <c r="R579" s="18">
        <f>Q579*solar_capex_adj</f>
        <v>96.534209406485189</v>
      </c>
      <c r="S579" s="19">
        <v>5.8630960024608072</v>
      </c>
      <c r="T579" s="18">
        <f>R579+S579</f>
        <v>102.397305408946</v>
      </c>
      <c r="U579" s="19">
        <v>28.652912804784201</v>
      </c>
      <c r="V579" s="19">
        <f>U579-X579</f>
        <v>23.743658559815099</v>
      </c>
      <c r="W579" s="18">
        <f>V579*wind_capex_adj</f>
        <v>39.572764266358497</v>
      </c>
      <c r="X579" s="19">
        <v>4.9092542449691017</v>
      </c>
      <c r="Y579" s="18">
        <f>W579+X579</f>
        <v>44.482018511327595</v>
      </c>
      <c r="Z579" s="19">
        <v>118.628754736446</v>
      </c>
      <c r="AA579" s="19">
        <f>Z579-AC579-AD579</f>
        <v>55.203268559406411</v>
      </c>
      <c r="AB579" s="18">
        <f>AA579*hdgt_capex_adj</f>
        <v>69.004085699258013</v>
      </c>
      <c r="AC579" s="19">
        <v>19.660756499236996</v>
      </c>
      <c r="AD579" s="19">
        <v>43.764729677802592</v>
      </c>
      <c r="AE579" s="18">
        <f>AD579*fuel_adj</f>
        <v>43.764729677802592</v>
      </c>
      <c r="AF579" s="18">
        <f>AB579+AC579+AE579</f>
        <v>132.42957187629759</v>
      </c>
      <c r="AG579" s="19">
        <v>553.04558857762299</v>
      </c>
      <c r="AH579" s="19">
        <f>AG579-AJ579-AK579</f>
        <v>453.59591597283202</v>
      </c>
      <c r="AI579" s="18">
        <f>AH579*aero_capex_adj</f>
        <v>544.31509916739844</v>
      </c>
      <c r="AJ579" s="19">
        <v>49.641491308297987</v>
      </c>
      <c r="AK579" s="19">
        <v>49.80818129649299</v>
      </c>
      <c r="AL579" s="18">
        <f>AK579*fuel_adj</f>
        <v>49.80818129649299</v>
      </c>
      <c r="AM579" s="18">
        <f>AI579+AJ579+AL579</f>
        <v>643.76477177218942</v>
      </c>
      <c r="AN579" s="18">
        <f>IF(F579=0, 0, IF(F579=3, Z579, (Z579*F579*384+AG579*G579*32)/(F579*384+G579*32)))</f>
        <v>390.13927588718161</v>
      </c>
      <c r="AO579" s="18">
        <f>IF(F579=0, 0, IF(F579=3, AF579, (AF579*F579*384+AM579*G579*32)/(F579*384+G579*32)))</f>
        <v>452.01407181123</v>
      </c>
      <c r="AP579" s="19">
        <v>190.10910251853099</v>
      </c>
      <c r="AQ579" s="19">
        <f>AP579-AS579</f>
        <v>155.405957323705</v>
      </c>
      <c r="AR579" s="18">
        <f>AQ579*bess_capex_adj</f>
        <v>155.405957323705</v>
      </c>
      <c r="AS579" s="19">
        <v>34.703145194825993</v>
      </c>
      <c r="AT579" s="18">
        <f>AR579+AS579</f>
        <v>190.10910251853099</v>
      </c>
      <c r="AU579" s="19">
        <v>6734.9026730791102</v>
      </c>
      <c r="AV579" s="19"/>
      <c r="AW579" s="19">
        <v>988.61068725906205</v>
      </c>
      <c r="AX579" s="18">
        <f>AW579*solar_capex_adj</f>
        <v>1318.1475830120826</v>
      </c>
      <c r="AY579" s="19">
        <v>1440.5327057357099</v>
      </c>
      <c r="AZ579" s="18">
        <f>AY579*wind_capex_adj</f>
        <v>2400.8878428928501</v>
      </c>
      <c r="BA579" s="19">
        <v>774.224129295475</v>
      </c>
      <c r="BB579" s="18">
        <f>BA579*hdgt_capex_adj</f>
        <v>967.78016161934374</v>
      </c>
      <c r="BC579" s="19">
        <v>1626.63683081511</v>
      </c>
      <c r="BD579" s="18">
        <f>BC579*aero_capex_adj</f>
        <v>1951.9641969781319</v>
      </c>
      <c r="BE579" s="19">
        <v>1904.8983199737399</v>
      </c>
      <c r="BF579" s="18">
        <f>BE579*bess_capex_adj</f>
        <v>1904.8983199737399</v>
      </c>
      <c r="BG579" s="8">
        <v>1193341177.0976</v>
      </c>
      <c r="BH579" s="8">
        <v>5150125506.0622597</v>
      </c>
      <c r="BI579" s="8">
        <v>882826348.95740795</v>
      </c>
      <c r="BJ579" s="8">
        <v>1533706967.88271</v>
      </c>
      <c r="BK579" s="8">
        <f>SUM(BG579:BJ579)/1000000</f>
        <v>8759.9999999999764</v>
      </c>
      <c r="BL579" s="8">
        <v>3.4992822739932099</v>
      </c>
      <c r="BM579" s="10">
        <f>0.815*BJ579/(BK579*1000)</f>
        <v>142.6907738384032</v>
      </c>
      <c r="BN579" s="25">
        <v>1112.51692274728</v>
      </c>
      <c r="BO579" s="8">
        <v>316</v>
      </c>
      <c r="BP579" s="8">
        <v>6080</v>
      </c>
      <c r="BQ579" s="25">
        <v>9223.8464000000004</v>
      </c>
      <c r="BR579" s="8">
        <v>1520</v>
      </c>
      <c r="BS579" s="8">
        <v>380</v>
      </c>
      <c r="BT579" s="8">
        <v>0.27463853075695699</v>
      </c>
    </row>
    <row r="580" spans="1:72" s="8" customFormat="1" x14ac:dyDescent="0.25">
      <c r="A580" s="1">
        <v>870</v>
      </c>
      <c r="B580" s="25">
        <v>206.02165236060799</v>
      </c>
      <c r="C580" s="25">
        <v>1801.19999999999</v>
      </c>
      <c r="D580" s="8">
        <v>2000</v>
      </c>
      <c r="E580" s="8">
        <v>8000</v>
      </c>
      <c r="F580" s="8">
        <v>2</v>
      </c>
      <c r="G580" s="8">
        <v>10</v>
      </c>
      <c r="H580" s="9">
        <f>SUM(BG580:BI580)/(BK580*1000000)</f>
        <v>0.8583753976497861</v>
      </c>
      <c r="I580" s="10">
        <v>100</v>
      </c>
      <c r="J580" s="19">
        <v>81.888096258111602</v>
      </c>
      <c r="K580" s="18">
        <f>(P580*BG580+U580*BH580+AP580*BI580+AN580*BJ580)/(BK580*(1000000))</f>
        <v>118.96551766843859</v>
      </c>
      <c r="L580" s="18">
        <f>(T580*BG580+Y580*BH580+AT580*BI580+AO580*BJ580)/(BK580*(1000000))</f>
        <v>146.01307046540944</v>
      </c>
      <c r="M580" s="18">
        <f>L580/K580</f>
        <v>1.2273562400859164</v>
      </c>
      <c r="N580" s="18">
        <f>J580*M580</f>
        <v>100.50586593114946</v>
      </c>
      <c r="O580" s="10">
        <v>100</v>
      </c>
      <c r="P580" s="19">
        <v>73.523641417967397</v>
      </c>
      <c r="Q580" s="19">
        <f>P580-S580</f>
        <v>68.0160497837756</v>
      </c>
      <c r="R580" s="18">
        <f>Q580*solar_capex_adj</f>
        <v>90.688066378367466</v>
      </c>
      <c r="S580" s="19">
        <v>5.5075916341917974</v>
      </c>
      <c r="T580" s="18">
        <f>R580+S580</f>
        <v>96.195658012559264</v>
      </c>
      <c r="U580" s="19">
        <v>36.745551092512301</v>
      </c>
      <c r="V580" s="19">
        <f>U580-X580</f>
        <v>30.450153057683401</v>
      </c>
      <c r="W580" s="18">
        <f>V580*wind_capex_adj</f>
        <v>50.750255096139007</v>
      </c>
      <c r="X580" s="19">
        <v>6.2953980348288994</v>
      </c>
      <c r="Y580" s="18">
        <f>W580+X580</f>
        <v>57.045653130967906</v>
      </c>
      <c r="Z580" s="19">
        <v>191.188289333733</v>
      </c>
      <c r="AA580" s="19">
        <f>Z580-AC580-AD580</f>
        <v>116.90405121256501</v>
      </c>
      <c r="AB580" s="18">
        <f>AA580*hdgt_capex_adj</f>
        <v>146.13006401570627</v>
      </c>
      <c r="AC580" s="19">
        <v>26.692336912992005</v>
      </c>
      <c r="AD580" s="19">
        <v>47.591901208175983</v>
      </c>
      <c r="AE580" s="18">
        <f>AD580*fuel_adj</f>
        <v>47.591901208175983</v>
      </c>
      <c r="AF580" s="18">
        <f>AB580+AC580+AE580</f>
        <v>220.41430213687426</v>
      </c>
      <c r="AG580" s="19">
        <v>1277.9200909522201</v>
      </c>
      <c r="AH580" s="19">
        <f>AG580-AJ580-AK580</f>
        <v>1120.6518213371501</v>
      </c>
      <c r="AI580" s="18">
        <f>AH580*aero_capex_adj</f>
        <v>1344.78218560458</v>
      </c>
      <c r="AJ580" s="19">
        <v>102.57530522308002</v>
      </c>
      <c r="AK580" s="19">
        <v>54.692964391990017</v>
      </c>
      <c r="AL580" s="18">
        <f>AK580*fuel_adj</f>
        <v>54.692964391990017</v>
      </c>
      <c r="AM580" s="18">
        <f>AI580+AJ580+AL580</f>
        <v>1502.0504552196501</v>
      </c>
      <c r="AN580" s="18">
        <f>IF(F580=0, 0, IF(F580=3, Z580, (Z580*F580*384+AG580*G580*32)/(F580*384+G580*32)))</f>
        <v>510.81528980975867</v>
      </c>
      <c r="AO580" s="18">
        <f>IF(F580=0, 0, IF(F580=3, AF580, (AF580*F580*384+AM580*G580*32)/(F580*384+G580*32)))</f>
        <v>597.3661118671024</v>
      </c>
      <c r="AP580" s="19">
        <v>139.17199338546499</v>
      </c>
      <c r="AQ580" s="19">
        <f>AP580-AS580</f>
        <v>113.358687378632</v>
      </c>
      <c r="AR580" s="18">
        <f>AQ580*bess_capex_adj</f>
        <v>113.358687378632</v>
      </c>
      <c r="AS580" s="19">
        <v>25.813306006832988</v>
      </c>
      <c r="AT580" s="18">
        <f>AR580+AS580</f>
        <v>139.17199338546499</v>
      </c>
      <c r="AU580" s="19">
        <v>6675.1419264054402</v>
      </c>
      <c r="AV580" s="19"/>
      <c r="AW580" s="19">
        <v>247.17211938554999</v>
      </c>
      <c r="AX580" s="18">
        <f>AW580*solar_capex_adj</f>
        <v>329.56282584739995</v>
      </c>
      <c r="AY580" s="19">
        <v>2160.9690842494001</v>
      </c>
      <c r="AZ580" s="18">
        <f>AY580*wind_capex_adj</f>
        <v>3601.6151404156672</v>
      </c>
      <c r="BA580" s="19">
        <v>1548.57010051519</v>
      </c>
      <c r="BB580" s="18">
        <f>BA580*hdgt_capex_adj</f>
        <v>1935.7126256439874</v>
      </c>
      <c r="BC580" s="19">
        <v>813.38241256097001</v>
      </c>
      <c r="BD580" s="18">
        <f>BC580*aero_capex_adj</f>
        <v>976.05889507316397</v>
      </c>
      <c r="BE580" s="19">
        <v>1905.0482096943099</v>
      </c>
      <c r="BF580" s="18">
        <f>BE580*bess_capex_adj</f>
        <v>1905.0482096943099</v>
      </c>
      <c r="BG580" s="8">
        <v>320494454.007644</v>
      </c>
      <c r="BH580" s="8">
        <v>6024237171.7705097</v>
      </c>
      <c r="BI580" s="8">
        <v>1174636857.63395</v>
      </c>
      <c r="BJ580" s="8">
        <v>1240631516.5878699</v>
      </c>
      <c r="BK580" s="8">
        <f>SUM(BG580:BJ580)/1000000</f>
        <v>8759.9999999999727</v>
      </c>
      <c r="BL580" s="8">
        <v>11.1854728594554</v>
      </c>
      <c r="BM580" s="10">
        <f>0.815*BJ580/(BK580*1000)</f>
        <v>115.42405091542433</v>
      </c>
      <c r="BN580" s="25">
        <v>278.12923068682198</v>
      </c>
      <c r="BO580" s="8">
        <v>474</v>
      </c>
      <c r="BP580" s="8">
        <v>6080</v>
      </c>
      <c r="BQ580" s="25">
        <v>9223.8464000000004</v>
      </c>
      <c r="BR580" s="8">
        <v>1520</v>
      </c>
      <c r="BS580" s="8">
        <v>380</v>
      </c>
      <c r="BT580" s="8">
        <v>0.36455596674125201</v>
      </c>
    </row>
    <row r="581" spans="1:72" s="8" customFormat="1" hidden="1" x14ac:dyDescent="0.25">
      <c r="A581" s="1">
        <v>120</v>
      </c>
      <c r="B581" s="24">
        <v>618.06495708182604</v>
      </c>
      <c r="C581" s="24">
        <v>201.39999999999901</v>
      </c>
      <c r="D581" s="1">
        <v>1000</v>
      </c>
      <c r="E581" s="1">
        <v>4000</v>
      </c>
      <c r="F581" s="1">
        <v>0</v>
      </c>
      <c r="G581" s="1">
        <v>0</v>
      </c>
      <c r="H581" s="2">
        <f>SUM(BG581:BI581)/(BK581*1000000)</f>
        <v>1</v>
      </c>
      <c r="I581" s="3">
        <v>0</v>
      </c>
      <c r="J581" s="18">
        <v>73.302012593333401</v>
      </c>
      <c r="K581" s="18">
        <f>(P581*BG581+U581*BH581+AP581*BI581+AN581*BJ581)/(BK581*(1000000))</f>
        <v>40.339575740845532</v>
      </c>
      <c r="L581" s="18">
        <f>(T581*BG581+Y581*BH581+AT581*BI581+AO581*BJ581)/(BK581*(1000000))</f>
        <v>55.358503732724408</v>
      </c>
      <c r="M581" s="18">
        <f>L581/K581</f>
        <v>1.3723124925350063</v>
      </c>
      <c r="N581" s="18">
        <f>J581*M581</f>
        <v>100.59326760978978</v>
      </c>
      <c r="O581" s="3">
        <v>27.597820698558301</v>
      </c>
      <c r="P581" s="18">
        <v>47.168817317831703</v>
      </c>
      <c r="Q581" s="18">
        <f>P581-S581</f>
        <v>43.704916709280099</v>
      </c>
      <c r="R581" s="18">
        <f>Q581*solar_capex_adj</f>
        <v>58.273222279040127</v>
      </c>
      <c r="S581" s="18">
        <v>3.4639006085516044</v>
      </c>
      <c r="T581" s="18">
        <f>R581+S581</f>
        <v>61.737122887591731</v>
      </c>
      <c r="U581" s="18">
        <v>28.5056624058887</v>
      </c>
      <c r="V581" s="18">
        <f>U581-X581</f>
        <v>23.7081493277615</v>
      </c>
      <c r="W581" s="18">
        <f>V581*wind_capex_adj</f>
        <v>39.513582212935837</v>
      </c>
      <c r="X581" s="18">
        <v>4.7975130781271993</v>
      </c>
      <c r="Y581" s="18">
        <f>W581+X581</f>
        <v>44.31109529106304</v>
      </c>
      <c r="Z581" s="18">
        <v>0</v>
      </c>
      <c r="AA581" s="18">
        <f>Z581-AC581-AD581</f>
        <v>0</v>
      </c>
      <c r="AB581" s="18">
        <f>AA581*hdgt_capex_adj</f>
        <v>0</v>
      </c>
      <c r="AC581" s="18">
        <v>0</v>
      </c>
      <c r="AD581" s="18">
        <v>0</v>
      </c>
      <c r="AE581" s="18">
        <f>AD581*fuel_adj</f>
        <v>0</v>
      </c>
      <c r="AF581" s="18">
        <f>AB581+AC581+AE581</f>
        <v>0</v>
      </c>
      <c r="AG581" s="18">
        <v>0</v>
      </c>
      <c r="AH581" s="18">
        <f>AG581-AJ581-AK581</f>
        <v>0</v>
      </c>
      <c r="AI581" s="18">
        <f>AH581*aero_capex_adj</f>
        <v>0</v>
      </c>
      <c r="AJ581" s="18">
        <v>0</v>
      </c>
      <c r="AK581" s="18">
        <v>0</v>
      </c>
      <c r="AL581" s="18">
        <f>AK581*fuel_adj</f>
        <v>0</v>
      </c>
      <c r="AM581" s="18">
        <f>AI581+AJ581+AL581</f>
        <v>0</v>
      </c>
      <c r="AN581" s="18">
        <f>IF(F581=0, 0, IF(F581=3, Z581, (Z581*F581*384+AG581*G581*32)/(F581*384+G581*32)))</f>
        <v>0</v>
      </c>
      <c r="AO581" s="18">
        <f>IF(F581=0, 0, IF(F581=3, AF581, (AF581*F581*384+AM581*G581*32)/(F581*384+G581*32)))</f>
        <v>0</v>
      </c>
      <c r="AP581" s="18">
        <v>0</v>
      </c>
      <c r="AQ581" s="18">
        <f>AP581-AS581</f>
        <v>0</v>
      </c>
      <c r="AR581" s="18">
        <f>AQ581*bess_capex_adj</f>
        <v>0</v>
      </c>
      <c r="AS581" s="18">
        <v>0</v>
      </c>
      <c r="AT581" s="18">
        <f>AR581+AS581</f>
        <v>0</v>
      </c>
      <c r="AU581" s="18">
        <v>1976.92431269904</v>
      </c>
      <c r="AV581" s="18"/>
      <c r="AW581" s="18">
        <v>757.59297185983303</v>
      </c>
      <c r="AX581" s="18">
        <f>AW581*solar_capex_adj</f>
        <v>1010.1239624797773</v>
      </c>
      <c r="AY581" s="18">
        <v>246.86600135520999</v>
      </c>
      <c r="AZ581" s="18">
        <f>AY581*wind_capex_adj</f>
        <v>411.44333559201664</v>
      </c>
      <c r="BA581" s="18">
        <v>0</v>
      </c>
      <c r="BB581" s="18">
        <f>BA581*hdgt_capex_adj</f>
        <v>0</v>
      </c>
      <c r="BC581" s="18">
        <v>0</v>
      </c>
      <c r="BD581" s="18">
        <f>BC581*aero_capex_adj</f>
        <v>0</v>
      </c>
      <c r="BE581" s="18">
        <v>972.46533948399804</v>
      </c>
      <c r="BF581" s="18">
        <f>BE581*bess_capex_adj</f>
        <v>972.46533948399804</v>
      </c>
      <c r="BG581" s="1">
        <v>1533361282.6214001</v>
      </c>
      <c r="BH581" s="1">
        <v>883925199.23356605</v>
      </c>
      <c r="BI581" s="1">
        <v>282611.33874264901</v>
      </c>
      <c r="BJ581" s="1">
        <v>0</v>
      </c>
      <c r="BK581" s="1">
        <f>SUM(BG581:BJ581)/1000000</f>
        <v>2417.5690931937088</v>
      </c>
      <c r="BL581" s="1">
        <v>0.81707123702527795</v>
      </c>
      <c r="BM581" s="3">
        <f>0.815*BJ581/(BK581*1000)</f>
        <v>0</v>
      </c>
      <c r="BN581" s="24">
        <v>834.38769206046595</v>
      </c>
      <c r="BO581" s="1">
        <v>53</v>
      </c>
      <c r="BP581" s="1">
        <v>3040</v>
      </c>
      <c r="BQ581" s="24">
        <v>4611.9232000000002</v>
      </c>
      <c r="BR581" s="1">
        <v>760</v>
      </c>
      <c r="BS581" s="1">
        <v>190</v>
      </c>
      <c r="BT581" s="1">
        <v>1.74158911003402E-4</v>
      </c>
    </row>
    <row r="582" spans="1:72" s="8" customFormat="1" hidden="1" x14ac:dyDescent="0.25">
      <c r="A582" s="1">
        <v>1171</v>
      </c>
      <c r="B582" s="22">
        <v>824.08660944243502</v>
      </c>
      <c r="C582" s="22">
        <v>600.4</v>
      </c>
      <c r="D582" s="11">
        <v>3000</v>
      </c>
      <c r="E582" s="11">
        <v>12000</v>
      </c>
      <c r="F582" s="11">
        <v>0</v>
      </c>
      <c r="G582" s="11">
        <v>0</v>
      </c>
      <c r="H582" s="12">
        <f>SUM(BG582:BI582)/(BK582*1000000)</f>
        <v>1</v>
      </c>
      <c r="I582" s="13">
        <v>11.974885844748799</v>
      </c>
      <c r="J582" s="20">
        <v>87.012976151368207</v>
      </c>
      <c r="K582" s="18">
        <f>(P582*BG582+U582*BH582+AP582*BI582+AN582*BJ582)/(BK582*(1000000))</f>
        <v>95.938186298748661</v>
      </c>
      <c r="L582" s="18">
        <f>(T582*BG582+Y582*BH582+AT582*BI582+AO582*BJ582)/(BK582*(1000000))</f>
        <v>110.92159087738874</v>
      </c>
      <c r="M582" s="18">
        <f>L582/K582</f>
        <v>1.156177692707075</v>
      </c>
      <c r="N582" s="18">
        <f>J582*M582</f>
        <v>100.60246200226464</v>
      </c>
      <c r="O582" s="13">
        <v>53.346155706606098</v>
      </c>
      <c r="P582" s="20">
        <v>49.115515054703202</v>
      </c>
      <c r="Q582" s="20">
        <f>P582-S582</f>
        <v>45.453467891229501</v>
      </c>
      <c r="R582" s="18">
        <f>Q582*solar_capex_adj</f>
        <v>60.604623854972665</v>
      </c>
      <c r="S582" s="20">
        <v>3.6620471634737015</v>
      </c>
      <c r="T582" s="18">
        <f>R582+S582</f>
        <v>64.266671018446374</v>
      </c>
      <c r="U582" s="20">
        <v>28.145813844632901</v>
      </c>
      <c r="V582" s="20">
        <f>U582-X582</f>
        <v>23.343905976446401</v>
      </c>
      <c r="W582" s="18">
        <f>V582*wind_capex_adj</f>
        <v>38.906509960744003</v>
      </c>
      <c r="X582" s="20">
        <v>4.8019078681865004</v>
      </c>
      <c r="Y582" s="18">
        <f>W582+X582</f>
        <v>43.708417828930507</v>
      </c>
      <c r="Z582" s="20">
        <v>0</v>
      </c>
      <c r="AA582" s="20">
        <f>Z582-AC582-AD582</f>
        <v>0</v>
      </c>
      <c r="AB582" s="18">
        <f>AA582*hdgt_capex_adj</f>
        <v>0</v>
      </c>
      <c r="AC582" s="20">
        <v>0</v>
      </c>
      <c r="AD582" s="20">
        <v>0</v>
      </c>
      <c r="AE582" s="18">
        <f>AD582*fuel_adj</f>
        <v>0</v>
      </c>
      <c r="AF582" s="18">
        <f>AB582+AC582+AE582</f>
        <v>0</v>
      </c>
      <c r="AG582" s="20">
        <v>0</v>
      </c>
      <c r="AH582" s="20">
        <f>AG582-AJ582-AK582</f>
        <v>0</v>
      </c>
      <c r="AI582" s="18">
        <f>AH582*aero_capex_adj</f>
        <v>0</v>
      </c>
      <c r="AJ582" s="20">
        <v>0</v>
      </c>
      <c r="AK582" s="20">
        <v>0</v>
      </c>
      <c r="AL582" s="18">
        <f>AK582*fuel_adj</f>
        <v>0</v>
      </c>
      <c r="AM582" s="18">
        <f>AI582+AJ582+AL582</f>
        <v>0</v>
      </c>
      <c r="AN582" s="18">
        <f>IF(F582=0, 0, IF(F582=3, Z582, (Z582*F582*384+AG582*G582*32)/(F582*384+G582*32)))</f>
        <v>0</v>
      </c>
      <c r="AO582" s="18">
        <f>IF(F582=0, 0, IF(F582=3, AF582, (AF582*F582*384+AM582*G582*32)/(F582*384+G582*32)))</f>
        <v>0</v>
      </c>
      <c r="AP582" s="20">
        <v>2272.6220895808501</v>
      </c>
      <c r="AQ582" s="20">
        <f>AP582-AS582</f>
        <v>1830.0780731285899</v>
      </c>
      <c r="AR582" s="18">
        <f>AQ582*bess_capex_adj</f>
        <v>1830.0780731285899</v>
      </c>
      <c r="AS582" s="20">
        <v>442.54401645226017</v>
      </c>
      <c r="AT582" s="18">
        <f>AR582+AS582</f>
        <v>2272.6220895808501</v>
      </c>
      <c r="AU582" s="20">
        <v>4592.7832578061498</v>
      </c>
      <c r="AV582" s="20"/>
      <c r="AW582" s="20">
        <v>993.694506983667</v>
      </c>
      <c r="AX582" s="18">
        <f>AW582*solar_capex_adj</f>
        <v>1324.9260093115558</v>
      </c>
      <c r="AY582" s="20">
        <v>723.97024191019602</v>
      </c>
      <c r="AZ582" s="18">
        <f>AY582*wind_capex_adj</f>
        <v>1206.6170698503267</v>
      </c>
      <c r="BA582" s="20">
        <v>0</v>
      </c>
      <c r="BB582" s="18">
        <f>BA582*hdgt_capex_adj</f>
        <v>0</v>
      </c>
      <c r="BC582" s="20">
        <v>0</v>
      </c>
      <c r="BD582" s="18">
        <f>BC582*aero_capex_adj</f>
        <v>0</v>
      </c>
      <c r="BE582" s="20">
        <v>2875.1185089122901</v>
      </c>
      <c r="BF582" s="18">
        <f>BE582*bess_capex_adj</f>
        <v>2875.1185089122901</v>
      </c>
      <c r="BG582" s="11">
        <v>1917116770.07762</v>
      </c>
      <c r="BH582" s="11">
        <v>2632770261.7399101</v>
      </c>
      <c r="BI582" s="11">
        <v>123236208.081159</v>
      </c>
      <c r="BJ582" s="11">
        <v>0</v>
      </c>
      <c r="BK582" s="11">
        <f>SUM(BG582:BJ582)/1000000</f>
        <v>4673.1232398986886</v>
      </c>
      <c r="BL582" s="11">
        <v>6.62854226106845E-2</v>
      </c>
      <c r="BM582" s="13">
        <f>0.815*BJ582/(BK582*1000)</f>
        <v>0</v>
      </c>
      <c r="BN582" s="22">
        <v>1112.51692274728</v>
      </c>
      <c r="BO582" s="11">
        <v>158</v>
      </c>
      <c r="BP582" s="11">
        <v>9120</v>
      </c>
      <c r="BQ582" s="22">
        <v>13835.7696</v>
      </c>
      <c r="BR582" s="11">
        <v>2280</v>
      </c>
      <c r="BS582" s="11">
        <v>570</v>
      </c>
      <c r="BT582" s="11">
        <v>2.5314723619006899E-2</v>
      </c>
    </row>
    <row r="583" spans="1:72" s="8" customFormat="1" x14ac:dyDescent="0.25">
      <c r="A583" s="1">
        <v>442</v>
      </c>
      <c r="B583" s="24">
        <v>1030.10826180304</v>
      </c>
      <c r="C583" s="24">
        <v>1402.2</v>
      </c>
      <c r="D583" s="1">
        <v>1000</v>
      </c>
      <c r="E583" s="1">
        <v>4000</v>
      </c>
      <c r="F583" s="1">
        <v>3</v>
      </c>
      <c r="G583" s="1">
        <v>4</v>
      </c>
      <c r="H583" s="2">
        <f>SUM(BG583:BI583)/(BK583*1000000)</f>
        <v>0.87808392361143472</v>
      </c>
      <c r="I583" s="3">
        <v>100</v>
      </c>
      <c r="J583" s="18">
        <v>78.817681761360006</v>
      </c>
      <c r="K583" s="18">
        <f>(P583*BG583+U583*BH583+AP583*BI583+AN583*BJ583)/(BK583*(1000000))</f>
        <v>75.811646840449015</v>
      </c>
      <c r="L583" s="18">
        <f>(T583*BG583+Y583*BH583+AT583*BI583+AO583*BJ583)/(BK583*(1000000))</f>
        <v>96.79352078613725</v>
      </c>
      <c r="M583" s="18">
        <f>L583/K583</f>
        <v>1.2767631995891882</v>
      </c>
      <c r="N583" s="18">
        <f>J583*M583</f>
        <v>100.63151554983641</v>
      </c>
      <c r="O583" s="3">
        <v>100</v>
      </c>
      <c r="P583" s="18">
        <v>86.530199059123504</v>
      </c>
      <c r="Q583" s="18">
        <f>P583-S583</f>
        <v>80.047508975651596</v>
      </c>
      <c r="R583" s="18">
        <f>Q583*solar_capex_adj</f>
        <v>106.73001196753546</v>
      </c>
      <c r="S583" s="18">
        <v>6.4826900834719083</v>
      </c>
      <c r="T583" s="18">
        <f>R583+S583</f>
        <v>113.21270205100737</v>
      </c>
      <c r="U583" s="18">
        <v>31.072961856611499</v>
      </c>
      <c r="V583" s="18">
        <f>U583-X583</f>
        <v>25.748834837500102</v>
      </c>
      <c r="W583" s="18">
        <f>V583*wind_capex_adj</f>
        <v>42.914724729166835</v>
      </c>
      <c r="X583" s="18">
        <v>5.3241270191113976</v>
      </c>
      <c r="Y583" s="18">
        <f>W583+X583</f>
        <v>48.238851748278236</v>
      </c>
      <c r="Z583" s="18">
        <v>274.44235753802502</v>
      </c>
      <c r="AA583" s="18">
        <f>Z583-AC583-AD583</f>
        <v>197.825358728022</v>
      </c>
      <c r="AB583" s="18">
        <f>AA583*hdgt_capex_adj</f>
        <v>247.2816984100275</v>
      </c>
      <c r="AC583" s="18">
        <v>33.035721789970012</v>
      </c>
      <c r="AD583" s="18">
        <v>43.581277020033014</v>
      </c>
      <c r="AE583" s="18">
        <f>AD583*fuel_adj</f>
        <v>43.581277020033014</v>
      </c>
      <c r="AF583" s="18">
        <f>AB583+AC583+AE583</f>
        <v>323.8986972200305</v>
      </c>
      <c r="AG583" s="18">
        <v>591.95553651669502</v>
      </c>
      <c r="AH583" s="18">
        <f>AG583-AJ583-AK583</f>
        <v>490.67930243583498</v>
      </c>
      <c r="AI583" s="18">
        <f>AH583*aero_capex_adj</f>
        <v>588.81516292300194</v>
      </c>
      <c r="AJ583" s="18">
        <v>51.889755716716991</v>
      </c>
      <c r="AK583" s="18">
        <v>49.386478364143045</v>
      </c>
      <c r="AL583" s="18">
        <f>AK583*fuel_adj</f>
        <v>49.386478364143045</v>
      </c>
      <c r="AM583" s="18">
        <f>AI583+AJ583+AL583</f>
        <v>690.09139700386197</v>
      </c>
      <c r="AN583" s="18">
        <f>IF(F583=0, 0, IF(F583=3, Z583, (Z583*F583*384+AG583*G583*32)/(F583*384+G583*32)))</f>
        <v>274.44235753802502</v>
      </c>
      <c r="AO583" s="18">
        <f>IF(F583=0, 0, IF(F583=3, AF583, (AF583*F583*384+AM583*G583*32)/(F583*384+G583*32)))</f>
        <v>323.8986972200305</v>
      </c>
      <c r="AP583" s="18">
        <v>102.60305936186499</v>
      </c>
      <c r="AQ583" s="18">
        <f>AP583-AS583</f>
        <v>83.486542910684307</v>
      </c>
      <c r="AR583" s="18">
        <f>AQ583*bess_capex_adj</f>
        <v>83.486542910684307</v>
      </c>
      <c r="AS583" s="18">
        <v>19.116516451180686</v>
      </c>
      <c r="AT583" s="18">
        <f>AR583+AS583</f>
        <v>102.60305936186499</v>
      </c>
      <c r="AU583" s="18">
        <v>6517.3139871953499</v>
      </c>
      <c r="AV583" s="18"/>
      <c r="AW583" s="18">
        <v>1235.6980846752101</v>
      </c>
      <c r="AX583" s="18">
        <f>AW583*solar_capex_adj</f>
        <v>1647.5974462336135</v>
      </c>
      <c r="AY583" s="18">
        <v>1682.05218672721</v>
      </c>
      <c r="AZ583" s="18">
        <f>AY583*wind_capex_adj</f>
        <v>2803.4203112120167</v>
      </c>
      <c r="BA583" s="18">
        <v>2322.5497017409002</v>
      </c>
      <c r="BB583" s="18">
        <f>BA583*hdgt_capex_adj</f>
        <v>2903.1871271761252</v>
      </c>
      <c r="BC583" s="18">
        <v>325.31018200877099</v>
      </c>
      <c r="BD583" s="18">
        <f>BC583*aero_capex_adj</f>
        <v>390.37221841052519</v>
      </c>
      <c r="BE583" s="18">
        <v>951.70383204325799</v>
      </c>
      <c r="BF583" s="18">
        <f>BE583*bess_capex_adj</f>
        <v>951.70383204325799</v>
      </c>
      <c r="BG583" s="1">
        <v>1341444857.0442901</v>
      </c>
      <c r="BH583" s="1">
        <v>5545269686.9826899</v>
      </c>
      <c r="BI583" s="1">
        <v>805300626.80917501</v>
      </c>
      <c r="BJ583" s="1">
        <v>1067984829.16383</v>
      </c>
      <c r="BK583" s="1">
        <f>SUM(BG583:BJ583)/1000000</f>
        <v>8759.9999999999854</v>
      </c>
      <c r="BL583" s="1">
        <v>11.409811102927</v>
      </c>
      <c r="BM583" s="3">
        <f>0.815*BJ583/(BK583*1000)</f>
        <v>99.361602256680698</v>
      </c>
      <c r="BN583" s="24">
        <v>1390.6461534341099</v>
      </c>
      <c r="BO583" s="1">
        <v>369</v>
      </c>
      <c r="BP583" s="1">
        <v>3040</v>
      </c>
      <c r="BQ583" s="24">
        <v>4611.9232000000002</v>
      </c>
      <c r="BR583" s="1">
        <v>760</v>
      </c>
      <c r="BS583" s="1">
        <v>190</v>
      </c>
      <c r="BT583" s="1">
        <v>0.49888456647194301</v>
      </c>
    </row>
    <row r="584" spans="1:72" s="8" customFormat="1" x14ac:dyDescent="0.25">
      <c r="A584" s="1">
        <v>261</v>
      </c>
      <c r="B584" s="24">
        <v>1648.17321888487</v>
      </c>
      <c r="C584" s="24">
        <v>201.39999999999901</v>
      </c>
      <c r="D584" s="1">
        <v>1000</v>
      </c>
      <c r="E584" s="1">
        <v>4000</v>
      </c>
      <c r="F584" s="1">
        <v>1</v>
      </c>
      <c r="G584" s="1">
        <v>23</v>
      </c>
      <c r="H584" s="2">
        <f>SUM(BG584:BI584)/(BK584*1000000)</f>
        <v>0.50986492098439484</v>
      </c>
      <c r="I584" s="3">
        <v>100</v>
      </c>
      <c r="J584" s="18">
        <v>86.806745347269896</v>
      </c>
      <c r="K584" s="18">
        <f>(P584*BG584+U584*BH584+AP584*BI584+AN584*BJ584)/(BK584*(1000000))</f>
        <v>97.551876792611637</v>
      </c>
      <c r="L584" s="18">
        <f>(T584*BG584+Y584*BH584+AT584*BI584+AO584*BJ584)/(BK584*(1000000))</f>
        <v>113.10382095384804</v>
      </c>
      <c r="M584" s="18">
        <f>L584/K584</f>
        <v>1.1594222958344382</v>
      </c>
      <c r="N584" s="18">
        <f>J584*M584</f>
        <v>100.6456759844471</v>
      </c>
      <c r="O584" s="3">
        <v>99.999999996767897</v>
      </c>
      <c r="P584" s="18">
        <v>86.211574614369198</v>
      </c>
      <c r="Q584" s="18">
        <f>P584-S584</f>
        <v>79.758778381606504</v>
      </c>
      <c r="R584" s="18">
        <f>Q584*solar_capex_adj</f>
        <v>106.34503784214201</v>
      </c>
      <c r="S584" s="18">
        <v>6.4527962327626938</v>
      </c>
      <c r="T584" s="18">
        <f>R584+S584</f>
        <v>112.7978340749047</v>
      </c>
      <c r="U584" s="18">
        <v>28.018657756282401</v>
      </c>
      <c r="V584" s="18">
        <f>U584-X584</f>
        <v>23.221874279155301</v>
      </c>
      <c r="W584" s="18">
        <f>V584*wind_capex_adj</f>
        <v>38.703123798592173</v>
      </c>
      <c r="X584" s="18">
        <v>4.7967834771271001</v>
      </c>
      <c r="Y584" s="18">
        <f>W584+X584</f>
        <v>43.499907275719274</v>
      </c>
      <c r="Z584" s="18">
        <v>74.440639992529398</v>
      </c>
      <c r="AA584" s="18">
        <f>Z584-AC584-AD584</f>
        <v>25.627839920485002</v>
      </c>
      <c r="AB584" s="18">
        <f>AA584*hdgt_capex_adj</f>
        <v>32.034799900606252</v>
      </c>
      <c r="AC584" s="18">
        <v>14.328456538925899</v>
      </c>
      <c r="AD584" s="18">
        <v>34.484343533118498</v>
      </c>
      <c r="AE584" s="18">
        <f>AD584*fuel_adj</f>
        <v>34.484343533118498</v>
      </c>
      <c r="AF584" s="18">
        <f>AB584+AC584+AE584</f>
        <v>80.847599972650642</v>
      </c>
      <c r="AG584" s="18">
        <v>158.42415622356901</v>
      </c>
      <c r="AH584" s="18">
        <f>AG584-AJ584-AK584</f>
        <v>98.409886794592978</v>
      </c>
      <c r="AI584" s="18">
        <f>AH584*aero_capex_adj</f>
        <v>118.09186415351157</v>
      </c>
      <c r="AJ584" s="18">
        <v>19.493539151272017</v>
      </c>
      <c r="AK584" s="18">
        <v>40.520730277704018</v>
      </c>
      <c r="AL584" s="18">
        <f>AK584*fuel_adj</f>
        <v>40.520730277704018</v>
      </c>
      <c r="AM584" s="18">
        <f>AI584+AJ584+AL584</f>
        <v>178.10613358248762</v>
      </c>
      <c r="AN584" s="18">
        <f>IF(F584=0, 0, IF(F584=3, Z584, (Z584*F584*384+AG584*G584*32)/(F584*384+G584*32)))</f>
        <v>129.62980780149832</v>
      </c>
      <c r="AO584" s="18">
        <f>IF(F584=0, 0, IF(F584=3, AF584, (AF584*F584*384+AM584*G584*32)/(F584*384+G584*32)))</f>
        <v>144.76035063054351</v>
      </c>
      <c r="AP584" s="18">
        <v>61.053862683344903</v>
      </c>
      <c r="AQ584" s="18">
        <f>AP584-AS584</f>
        <v>49.9165239068166</v>
      </c>
      <c r="AR584" s="18">
        <f>AQ584*bess_capex_adj</f>
        <v>49.9165239068166</v>
      </c>
      <c r="AS584" s="18">
        <v>11.137338776528303</v>
      </c>
      <c r="AT584" s="18">
        <f>AR584+AS584</f>
        <v>61.053862683344903</v>
      </c>
      <c r="AU584" s="18">
        <v>5821.0005695602604</v>
      </c>
      <c r="AV584" s="18"/>
      <c r="AW584" s="18">
        <v>1979.11183991301</v>
      </c>
      <c r="AX584" s="18">
        <f>AW584*solar_capex_adj</f>
        <v>2638.8157865506801</v>
      </c>
      <c r="AY584" s="18">
        <v>241.83934066600199</v>
      </c>
      <c r="AZ584" s="18">
        <f>AY584*wind_capex_adj</f>
        <v>403.06556777666998</v>
      </c>
      <c r="BA584" s="18">
        <v>774.96438222981101</v>
      </c>
      <c r="BB584" s="18">
        <f>BA584*hdgt_capex_adj</f>
        <v>968.70547778726382</v>
      </c>
      <c r="BC584" s="18">
        <v>1872.42090869706</v>
      </c>
      <c r="BD584" s="18">
        <f>BC584*aero_capex_adj</f>
        <v>2246.9050904364717</v>
      </c>
      <c r="BE584" s="18">
        <v>952.66409805437104</v>
      </c>
      <c r="BF584" s="18">
        <f>BE584*bess_capex_adj</f>
        <v>952.66409805437104</v>
      </c>
      <c r="BG584" s="1">
        <v>2165958106.37391</v>
      </c>
      <c r="BH584" s="1">
        <v>884041093.96239996</v>
      </c>
      <c r="BI584" s="1">
        <v>1416417507.3426199</v>
      </c>
      <c r="BJ584" s="1">
        <v>4293583292.03792</v>
      </c>
      <c r="BK584" s="1">
        <f>SUM(BG584:BJ584)/1000000</f>
        <v>8759.9999997168507</v>
      </c>
      <c r="BL584" s="1">
        <v>4.5101192393763396</v>
      </c>
      <c r="BM584" s="3">
        <f>0.815*BJ584/(BK584*1000)</f>
        <v>399.46008939771826</v>
      </c>
      <c r="BN584" s="24">
        <v>2225.03384549457</v>
      </c>
      <c r="BO584" s="1">
        <v>53</v>
      </c>
      <c r="BP584" s="1">
        <v>3040</v>
      </c>
      <c r="BQ584" s="24">
        <v>4611.9232000000002</v>
      </c>
      <c r="BR584" s="1">
        <v>760</v>
      </c>
      <c r="BS584" s="1">
        <v>190</v>
      </c>
      <c r="BT584" s="1">
        <v>0.87366307368624396</v>
      </c>
    </row>
    <row r="585" spans="1:72" s="8" customFormat="1" x14ac:dyDescent="0.25">
      <c r="A585" s="1">
        <v>713</v>
      </c>
      <c r="B585" s="25">
        <v>824.08660944243502</v>
      </c>
      <c r="C585" s="25">
        <v>1402.2</v>
      </c>
      <c r="D585" s="8">
        <v>2000</v>
      </c>
      <c r="E585" s="8">
        <v>8000</v>
      </c>
      <c r="F585" s="8">
        <v>1</v>
      </c>
      <c r="G585" s="8">
        <v>19</v>
      </c>
      <c r="H585" s="9">
        <f>SUM(BG585:BI585)/(BK585*1000000)</f>
        <v>0.86769495901248839</v>
      </c>
      <c r="I585" s="10">
        <v>100</v>
      </c>
      <c r="J585" s="19">
        <v>82.6911301430208</v>
      </c>
      <c r="K585" s="18">
        <f>(P585*BG585+U585*BH585+AP585*BI585+AN585*BJ585)/(BK585*(1000000))</f>
        <v>115.00128082847215</v>
      </c>
      <c r="L585" s="18">
        <f>(T585*BG585+Y585*BH585+AT585*BI585+AO585*BJ585)/(BK585*(1000000))</f>
        <v>140.00849564562628</v>
      </c>
      <c r="M585" s="18">
        <f>L585/K585</f>
        <v>1.2174516199906777</v>
      </c>
      <c r="N585" s="18">
        <f>J585*M585</f>
        <v>100.67245035148063</v>
      </c>
      <c r="O585" s="10">
        <v>100</v>
      </c>
      <c r="P585" s="19">
        <v>80.523878023457499</v>
      </c>
      <c r="Q585" s="19">
        <f>P585-S585</f>
        <v>74.490338444437896</v>
      </c>
      <c r="R585" s="18">
        <f>Q585*solar_capex_adj</f>
        <v>99.320451259250518</v>
      </c>
      <c r="S585" s="19">
        <v>6.0335395790196031</v>
      </c>
      <c r="T585" s="18">
        <f>R585+S585</f>
        <v>105.35399083827012</v>
      </c>
      <c r="U585" s="19">
        <v>31.0690298373339</v>
      </c>
      <c r="V585" s="19">
        <f>U585-X585</f>
        <v>25.7449185089907</v>
      </c>
      <c r="W585" s="18">
        <f>V585*wind_capex_adj</f>
        <v>42.908197514984501</v>
      </c>
      <c r="X585" s="19">
        <v>5.3241113283432</v>
      </c>
      <c r="Y585" s="18">
        <f>W585+X585</f>
        <v>48.232308843327701</v>
      </c>
      <c r="Z585" s="19">
        <v>138.18310547457199</v>
      </c>
      <c r="AA585" s="19">
        <f>Z585-AC585-AD585</f>
        <v>71.663011848441215</v>
      </c>
      <c r="AB585" s="18">
        <f>AA585*hdgt_capex_adj</f>
        <v>89.578764810551519</v>
      </c>
      <c r="AC585" s="19">
        <v>21.400900427262982</v>
      </c>
      <c r="AD585" s="19">
        <v>45.119193198867791</v>
      </c>
      <c r="AE585" s="18">
        <f>AD585*fuel_adj</f>
        <v>45.119193198867791</v>
      </c>
      <c r="AF585" s="18">
        <f>AB585+AC585+AE585</f>
        <v>156.09885843668229</v>
      </c>
      <c r="AG585" s="19">
        <v>725.48682900277299</v>
      </c>
      <c r="AH585" s="19">
        <f>AG585-AJ585-AK585</f>
        <v>613.01817418682606</v>
      </c>
      <c r="AI585" s="18">
        <f>AH585*aero_capex_adj</f>
        <v>735.62180902419129</v>
      </c>
      <c r="AJ585" s="19">
        <v>62.208296740625997</v>
      </c>
      <c r="AK585" s="19">
        <v>50.260358075320937</v>
      </c>
      <c r="AL585" s="18">
        <f>AK585*fuel_adj</f>
        <v>50.260358075320937</v>
      </c>
      <c r="AM585" s="18">
        <f>AI585+AJ585+AL585</f>
        <v>848.09046384013823</v>
      </c>
      <c r="AN585" s="18">
        <f>IF(F585=0, 0, IF(F585=3, Z585, (Z585*F585*384+AG585*G585*32)/(F585*384+G585*32)))</f>
        <v>498.14345215314677</v>
      </c>
      <c r="AO585" s="18">
        <f>IF(F585=0, 0, IF(F585=3, AF585, (AF585*F585*384+AM585*G585*32)/(F585*384+G585*32)))</f>
        <v>580.22274561944562</v>
      </c>
      <c r="AP585" s="19">
        <v>183.305994370999</v>
      </c>
      <c r="AQ585" s="19">
        <f>AP585-AS585</f>
        <v>149.415303401942</v>
      </c>
      <c r="AR585" s="18">
        <f>AQ585*bess_capex_adj</f>
        <v>149.415303401942</v>
      </c>
      <c r="AS585" s="19">
        <v>33.890690969057005</v>
      </c>
      <c r="AT585" s="18">
        <f>AR585+AS585</f>
        <v>183.305994370999</v>
      </c>
      <c r="AU585" s="19">
        <v>6893.7865879586197</v>
      </c>
      <c r="AV585" s="19"/>
      <c r="AW585" s="19">
        <v>988.411023608969</v>
      </c>
      <c r="AX585" s="18">
        <f>AW585*solar_capex_adj</f>
        <v>1317.8813648119585</v>
      </c>
      <c r="AY585" s="19">
        <v>1681.8013075618401</v>
      </c>
      <c r="AZ585" s="18">
        <f>AY585*wind_capex_adj</f>
        <v>2803.0021792697335</v>
      </c>
      <c r="BA585" s="19">
        <v>774.06776398642296</v>
      </c>
      <c r="BB585" s="18">
        <f>BA585*hdgt_capex_adj</f>
        <v>967.5847049830287</v>
      </c>
      <c r="BC585" s="19">
        <v>1544.99289348312</v>
      </c>
      <c r="BD585" s="18">
        <f>BC585*aero_capex_adj</f>
        <v>1853.9914721797441</v>
      </c>
      <c r="BE585" s="19">
        <v>1904.51359931826</v>
      </c>
      <c r="BF585" s="18">
        <f>BE585*bess_capex_adj</f>
        <v>1904.51359931826</v>
      </c>
      <c r="BG585" s="8">
        <v>1158200142.1035199</v>
      </c>
      <c r="BH585" s="8">
        <v>5545310078.9549799</v>
      </c>
      <c r="BI585" s="8">
        <v>897497619.89088798</v>
      </c>
      <c r="BJ585" s="8">
        <v>1158992159.0506001</v>
      </c>
      <c r="BK585" s="8">
        <f>SUM(BG585:BJ585)/1000000</f>
        <v>8759.9999999999891</v>
      </c>
      <c r="BL585" s="8">
        <v>7.9313895029718298</v>
      </c>
      <c r="BM585" s="10">
        <f>0.815*BJ585/(BK585*1000)</f>
        <v>107.82860840482194</v>
      </c>
      <c r="BN585" s="25">
        <v>1112.51692274728</v>
      </c>
      <c r="BO585" s="8">
        <v>369</v>
      </c>
      <c r="BP585" s="8">
        <v>6080</v>
      </c>
      <c r="BQ585" s="25">
        <v>9223.8464000000004</v>
      </c>
      <c r="BR585" s="8">
        <v>1520</v>
      </c>
      <c r="BS585" s="8">
        <v>380</v>
      </c>
      <c r="BT585" s="8">
        <v>0.27915986545145699</v>
      </c>
    </row>
    <row r="586" spans="1:72" s="8" customFormat="1" hidden="1" x14ac:dyDescent="0.25">
      <c r="A586" s="1">
        <v>1191</v>
      </c>
      <c r="B586" s="22">
        <v>1442.15156652426</v>
      </c>
      <c r="C586" s="22">
        <v>402.79999999999899</v>
      </c>
      <c r="D586" s="11">
        <v>3000</v>
      </c>
      <c r="E586" s="11">
        <v>12000</v>
      </c>
      <c r="F586" s="11">
        <v>0</v>
      </c>
      <c r="G586" s="11">
        <v>0</v>
      </c>
      <c r="H586" s="12">
        <f>SUM(BG586:BI586)/(BK586*1000000)</f>
        <v>1</v>
      </c>
      <c r="I586" s="13">
        <v>37.808219178082098</v>
      </c>
      <c r="J586" s="20">
        <v>86.813381724456406</v>
      </c>
      <c r="K586" s="18">
        <f>(P586*BG586+U586*BH586+AP586*BI586+AN586*BJ586)/(BK586*(1000000))</f>
        <v>91.456385148101532</v>
      </c>
      <c r="L586" s="18">
        <f>(T586*BG586+Y586*BH586+AT586*BI586+AO586*BJ586)/(BK586*(1000000))</f>
        <v>106.07016684348737</v>
      </c>
      <c r="M586" s="18">
        <f>L586/K586</f>
        <v>1.1597896272821275</v>
      </c>
      <c r="N586" s="18">
        <f>J586*M586</f>
        <v>100.68525963330836</v>
      </c>
      <c r="O586" s="13">
        <v>60.316088556975302</v>
      </c>
      <c r="P586" s="20">
        <v>59.670311106669999</v>
      </c>
      <c r="Q586" s="20">
        <f>P586-S586</f>
        <v>55.214953146173301</v>
      </c>
      <c r="R586" s="18">
        <f>Q586*solar_capex_adj</f>
        <v>73.619937528231063</v>
      </c>
      <c r="S586" s="20">
        <v>4.4553579604966984</v>
      </c>
      <c r="T586" s="18">
        <f>R586+S586</f>
        <v>78.075295488727761</v>
      </c>
      <c r="U586" s="20">
        <v>28.082338152037799</v>
      </c>
      <c r="V586" s="20">
        <f>U586-X586</f>
        <v>23.285135617234101</v>
      </c>
      <c r="W586" s="18">
        <f>V586*wind_capex_adj</f>
        <v>38.808559362056833</v>
      </c>
      <c r="X586" s="20">
        <v>4.7972025348036986</v>
      </c>
      <c r="Y586" s="18">
        <f>W586+X586</f>
        <v>43.605761896860528</v>
      </c>
      <c r="Z586" s="20">
        <v>0</v>
      </c>
      <c r="AA586" s="20">
        <f>Z586-AC586-AD586</f>
        <v>0</v>
      </c>
      <c r="AB586" s="18">
        <f>AA586*hdgt_capex_adj</f>
        <v>0</v>
      </c>
      <c r="AC586" s="20">
        <v>0</v>
      </c>
      <c r="AD586" s="20">
        <v>0</v>
      </c>
      <c r="AE586" s="18">
        <f>AD586*fuel_adj</f>
        <v>0</v>
      </c>
      <c r="AF586" s="18">
        <f>AB586+AC586+AE586</f>
        <v>0</v>
      </c>
      <c r="AG586" s="20">
        <v>0</v>
      </c>
      <c r="AH586" s="20">
        <f>AG586-AJ586-AK586</f>
        <v>0</v>
      </c>
      <c r="AI586" s="18">
        <f>AH586*aero_capex_adj</f>
        <v>0</v>
      </c>
      <c r="AJ586" s="20">
        <v>0</v>
      </c>
      <c r="AK586" s="20">
        <v>0</v>
      </c>
      <c r="AL586" s="18">
        <f>AK586*fuel_adj</f>
        <v>0</v>
      </c>
      <c r="AM586" s="18">
        <f>AI586+AJ586+AL586</f>
        <v>0</v>
      </c>
      <c r="AN586" s="18">
        <f>IF(F586=0, 0, IF(F586=3, Z586, (Z586*F586*384+AG586*G586*32)/(F586*384+G586*32)))</f>
        <v>0</v>
      </c>
      <c r="AO586" s="18">
        <f>IF(F586=0, 0, IF(F586=3, AF586, (AF586*F586*384+AM586*G586*32)/(F586*384+G586*32)))</f>
        <v>0</v>
      </c>
      <c r="AP586" s="20">
        <v>335.42181957923498</v>
      </c>
      <c r="AQ586" s="20">
        <f>AP586-AS586</f>
        <v>271.08630933180001</v>
      </c>
      <c r="AR586" s="18">
        <f>AQ586*bess_capex_adj</f>
        <v>271.08630933180001</v>
      </c>
      <c r="AS586" s="20">
        <v>64.335510247434968</v>
      </c>
      <c r="AT586" s="18">
        <f>AR586+AS586</f>
        <v>335.42181957923498</v>
      </c>
      <c r="AU586" s="20">
        <v>5091.9358158271598</v>
      </c>
      <c r="AV586" s="20"/>
      <c r="AW586" s="20">
        <v>1736.2887562711501</v>
      </c>
      <c r="AX586" s="18">
        <f>AW586*solar_capex_adj</f>
        <v>2315.0516750282</v>
      </c>
      <c r="AY586" s="20">
        <v>484.95395855762501</v>
      </c>
      <c r="AZ586" s="18">
        <f>AY586*wind_capex_adj</f>
        <v>808.25659759604173</v>
      </c>
      <c r="BA586" s="20">
        <v>0</v>
      </c>
      <c r="BB586" s="18">
        <f>BA586*hdgt_capex_adj</f>
        <v>0</v>
      </c>
      <c r="BC586" s="20">
        <v>0</v>
      </c>
      <c r="BD586" s="18">
        <f>BC586*aero_capex_adj</f>
        <v>0</v>
      </c>
      <c r="BE586" s="20">
        <v>2870.69310099838</v>
      </c>
      <c r="BF586" s="18">
        <f>BE586*bess_capex_adj</f>
        <v>2870.69310099838</v>
      </c>
      <c r="BG586" s="11">
        <v>2704159164.7888799</v>
      </c>
      <c r="BH586" s="11">
        <v>1767952487.4584601</v>
      </c>
      <c r="BI586" s="11">
        <v>811577705.34368801</v>
      </c>
      <c r="BJ586" s="11">
        <v>0</v>
      </c>
      <c r="BK586" s="11">
        <f>SUM(BG586:BJ586)/1000000</f>
        <v>5283.6893575910281</v>
      </c>
      <c r="BL586" s="11">
        <v>3.4009595473146803E-2</v>
      </c>
      <c r="BM586" s="13">
        <f>0.815*BJ586/(BK586*1000)</f>
        <v>0</v>
      </c>
      <c r="BN586" s="22">
        <v>1946.90461480775</v>
      </c>
      <c r="BO586" s="11">
        <v>106</v>
      </c>
      <c r="BP586" s="11">
        <v>9120</v>
      </c>
      <c r="BQ586" s="22">
        <v>13835.7696</v>
      </c>
      <c r="BR586" s="11">
        <v>2280</v>
      </c>
      <c r="BS586" s="11">
        <v>570</v>
      </c>
      <c r="BT586" s="11">
        <v>0.166711274438054</v>
      </c>
    </row>
    <row r="587" spans="1:72" s="8" customFormat="1" x14ac:dyDescent="0.25">
      <c r="A587" s="1">
        <v>281</v>
      </c>
      <c r="B587" s="24">
        <v>1854.19487124548</v>
      </c>
      <c r="C587" s="24">
        <v>1003.19999999999</v>
      </c>
      <c r="D587" s="1">
        <v>1000</v>
      </c>
      <c r="E587" s="1">
        <v>4000</v>
      </c>
      <c r="F587" s="1">
        <v>2</v>
      </c>
      <c r="G587" s="1">
        <v>11</v>
      </c>
      <c r="H587" s="2">
        <f>SUM(BG587:BI587)/(BK587*1000000)</f>
        <v>0.86822959468972905</v>
      </c>
      <c r="I587" s="3">
        <v>100</v>
      </c>
      <c r="J587" s="18">
        <v>81.196126631013101</v>
      </c>
      <c r="K587" s="18">
        <f>(P587*BG587+U587*BH587+AP587*BI587+AN587*BJ587)/(BK587*(1000000))</f>
        <v>100.57009976136854</v>
      </c>
      <c r="L587" s="18">
        <f>(T587*BG587+Y587*BH587+AT587*BI587+AO587*BJ587)/(BK587*(1000000))</f>
        <v>124.71455089737401</v>
      </c>
      <c r="M587" s="18">
        <f>L587/K587</f>
        <v>1.2400758395715539</v>
      </c>
      <c r="N587" s="18">
        <f>J587*M587</f>
        <v>100.68935490191177</v>
      </c>
      <c r="O587" s="3">
        <v>100</v>
      </c>
      <c r="P587" s="18">
        <v>102.417769463966</v>
      </c>
      <c r="Q587" s="18">
        <f>P587-S587</f>
        <v>94.742175752001202</v>
      </c>
      <c r="R587" s="18">
        <f>Q587*solar_capex_adj</f>
        <v>126.32290100266826</v>
      </c>
      <c r="S587" s="18">
        <v>7.6755937119647939</v>
      </c>
      <c r="T587" s="18">
        <f>R587+S587</f>
        <v>133.99849471463307</v>
      </c>
      <c r="U587" s="18">
        <v>27.986642196367701</v>
      </c>
      <c r="V587" s="18">
        <f>U587-X587</f>
        <v>23.1898587192406</v>
      </c>
      <c r="W587" s="18">
        <f>V587*wind_capex_adj</f>
        <v>38.649764532067671</v>
      </c>
      <c r="X587" s="18">
        <v>4.7967834771271001</v>
      </c>
      <c r="Y587" s="18">
        <f>W587+X587</f>
        <v>43.446548009194771</v>
      </c>
      <c r="Z587" s="18">
        <v>188.793493207457</v>
      </c>
      <c r="AA587" s="18">
        <f>Z587-AC587-AD587</f>
        <v>124.98920584084999</v>
      </c>
      <c r="AB587" s="18">
        <f>AA587*hdgt_capex_adj</f>
        <v>156.23650730106249</v>
      </c>
      <c r="AC587" s="18">
        <v>24.671083266201009</v>
      </c>
      <c r="AD587" s="18">
        <v>39.133204100406004</v>
      </c>
      <c r="AE587" s="18">
        <f>AD587*fuel_adj</f>
        <v>39.133204100406004</v>
      </c>
      <c r="AF587" s="18">
        <f>AB587+AC587+AE587</f>
        <v>220.0407946676695</v>
      </c>
      <c r="AG587" s="18">
        <v>872.13506974754398</v>
      </c>
      <c r="AH587" s="18">
        <f>AG587-AJ587-AK587</f>
        <v>756.27067476260208</v>
      </c>
      <c r="AI587" s="18">
        <f>AH587*aero_capex_adj</f>
        <v>907.5248097151225</v>
      </c>
      <c r="AJ587" s="18">
        <v>71.409936691056942</v>
      </c>
      <c r="AK587" s="18">
        <v>44.454458293884954</v>
      </c>
      <c r="AL587" s="18">
        <f>AK587*fuel_adj</f>
        <v>44.454458293884954</v>
      </c>
      <c r="AM587" s="18">
        <f>AI587+AJ587+AL587</f>
        <v>1023.3892047000644</v>
      </c>
      <c r="AN587" s="18">
        <f>IF(F587=0, 0, IF(F587=3, Z587, (Z587*F587*384+AG587*G587*32)/(F587*384+G587*32)))</f>
        <v>403.55798869148435</v>
      </c>
      <c r="AO587" s="18">
        <f>IF(F587=0, 0, IF(F587=3, AF587, (AF587*F587*384+AM587*G587*32)/(F587*384+G587*32)))</f>
        <v>472.52172353499355</v>
      </c>
      <c r="AP587" s="18">
        <v>71.912040823003096</v>
      </c>
      <c r="AQ587" s="18">
        <f>AP587-AS587</f>
        <v>58.706931268629702</v>
      </c>
      <c r="AR587" s="18">
        <f>AQ587*bess_capex_adj</f>
        <v>58.706931268629702</v>
      </c>
      <c r="AS587" s="18">
        <v>13.205109554373394</v>
      </c>
      <c r="AT587" s="18">
        <f>AR587+AS587</f>
        <v>71.912040823003096</v>
      </c>
      <c r="AU587" s="18">
        <v>6819.8176965788298</v>
      </c>
      <c r="AV587" s="18"/>
      <c r="AW587" s="18">
        <v>2223.4311852317101</v>
      </c>
      <c r="AX587" s="18">
        <f>AW587*solar_capex_adj</f>
        <v>2964.5749136422801</v>
      </c>
      <c r="AY587" s="18">
        <v>1202.9728911536499</v>
      </c>
      <c r="AZ587" s="18">
        <f>AY587*wind_capex_adj</f>
        <v>2004.9548185894166</v>
      </c>
      <c r="BA587" s="18">
        <v>1547.7919069163599</v>
      </c>
      <c r="BB587" s="18">
        <f>BA587*hdgt_capex_adj</f>
        <v>1934.7398836454499</v>
      </c>
      <c r="BC587" s="18">
        <v>894.27103523970197</v>
      </c>
      <c r="BD587" s="18">
        <f>BC587*aero_capex_adj</f>
        <v>1073.1252422876423</v>
      </c>
      <c r="BE587" s="18">
        <v>951.35067803740003</v>
      </c>
      <c r="BF587" s="18">
        <f>BE587*bess_capex_adj</f>
        <v>951.35067803740003</v>
      </c>
      <c r="BG587" s="1">
        <v>2020911811.17577</v>
      </c>
      <c r="BH587" s="1">
        <v>4403525449.1711998</v>
      </c>
      <c r="BI587" s="1">
        <v>1181253989.13504</v>
      </c>
      <c r="BJ587" s="1">
        <v>1154308750.5179701</v>
      </c>
      <c r="BK587" s="1">
        <f>SUM(BG587:BJ587)/1000000</f>
        <v>8759.9999999999818</v>
      </c>
      <c r="BL587" s="1">
        <v>13.7706814358689</v>
      </c>
      <c r="BM587" s="3">
        <f>0.815*BJ587/(BK587*1000)</f>
        <v>107.39288032787073</v>
      </c>
      <c r="BN587" s="24">
        <v>2503.1630761813899</v>
      </c>
      <c r="BO587" s="1">
        <v>264</v>
      </c>
      <c r="BP587" s="1">
        <v>3040</v>
      </c>
      <c r="BQ587" s="24">
        <v>4611.9232000000002</v>
      </c>
      <c r="BR587" s="1">
        <v>760</v>
      </c>
      <c r="BS587" s="1">
        <v>190</v>
      </c>
      <c r="BT587" s="1">
        <v>0.72989152322113104</v>
      </c>
    </row>
    <row r="588" spans="1:72" s="8" customFormat="1" x14ac:dyDescent="0.25">
      <c r="A588" s="1">
        <v>415</v>
      </c>
      <c r="B588" s="24">
        <v>1442.15156652426</v>
      </c>
      <c r="C588" s="24">
        <v>1003.19999999999</v>
      </c>
      <c r="D588" s="1">
        <v>1000</v>
      </c>
      <c r="E588" s="1">
        <v>4000</v>
      </c>
      <c r="F588" s="1">
        <v>3</v>
      </c>
      <c r="G588" s="1">
        <v>4</v>
      </c>
      <c r="H588" s="2">
        <f>SUM(BG588:BI588)/(BK588*1000000)</f>
        <v>0.83470550714830904</v>
      </c>
      <c r="I588" s="3">
        <v>100</v>
      </c>
      <c r="J588" s="18">
        <v>80.480951780397504</v>
      </c>
      <c r="K588" s="18">
        <f>(P588*BG588+U588*BH588+AP588*BI588+AN588*BJ588)/(BK588*(1000000))</f>
        <v>77.453387950244704</v>
      </c>
      <c r="L588" s="18">
        <f>(T588*BG588+Y588*BH588+AT588*BI588+AO588*BJ588)/(BK588*(1000000))</f>
        <v>96.942569422513373</v>
      </c>
      <c r="M588" s="18">
        <f>L588/K588</f>
        <v>1.2516246479080855</v>
      </c>
      <c r="N588" s="18">
        <f>J588*M588</f>
        <v>100.73194293544763</v>
      </c>
      <c r="O588" s="3">
        <v>100</v>
      </c>
      <c r="P588" s="18">
        <v>89.759084824851001</v>
      </c>
      <c r="Q588" s="18">
        <f>P588-S588</f>
        <v>83.0343684392287</v>
      </c>
      <c r="R588" s="18">
        <f>Q588*solar_capex_adj</f>
        <v>110.71249125230493</v>
      </c>
      <c r="S588" s="18">
        <v>6.7247163856223011</v>
      </c>
      <c r="T588" s="18">
        <f>R588+S588</f>
        <v>117.43720763792723</v>
      </c>
      <c r="U588" s="18">
        <v>27.994788660518001</v>
      </c>
      <c r="V588" s="18">
        <f>U588-X588</f>
        <v>23.198005183390801</v>
      </c>
      <c r="W588" s="18">
        <f>V588*wind_capex_adj</f>
        <v>38.663341972318001</v>
      </c>
      <c r="X588" s="18">
        <v>4.7967834771271995</v>
      </c>
      <c r="Y588" s="18">
        <f>W588+X588</f>
        <v>43.460125449445201</v>
      </c>
      <c r="Z588" s="18">
        <v>212.18511548247201</v>
      </c>
      <c r="AA588" s="18">
        <f>Z588-AC588-AD588</f>
        <v>145.38683656919397</v>
      </c>
      <c r="AB588" s="18">
        <f>AA588*hdgt_capex_adj</f>
        <v>181.73354571149247</v>
      </c>
      <c r="AC588" s="18">
        <v>26.860713696078022</v>
      </c>
      <c r="AD588" s="18">
        <v>39.937565217200017</v>
      </c>
      <c r="AE588" s="18">
        <f>AD588*fuel_adj</f>
        <v>39.937565217200017</v>
      </c>
      <c r="AF588" s="18">
        <f>AB588+AC588+AE588</f>
        <v>248.53182462477051</v>
      </c>
      <c r="AG588" s="18">
        <v>409.81227922354299</v>
      </c>
      <c r="AH588" s="18">
        <f>AG588-AJ588-AK588</f>
        <v>325.65017703896103</v>
      </c>
      <c r="AI588" s="18">
        <f>AH588*aero_capex_adj</f>
        <v>390.78021244675324</v>
      </c>
      <c r="AJ588" s="18">
        <v>38.065536025743995</v>
      </c>
      <c r="AK588" s="18">
        <v>46.096566158837959</v>
      </c>
      <c r="AL588" s="18">
        <f>AK588*fuel_adj</f>
        <v>46.096566158837959</v>
      </c>
      <c r="AM588" s="18">
        <f>AI588+AJ588+AL588</f>
        <v>474.94231463133519</v>
      </c>
      <c r="AN588" s="18">
        <f>IF(F588=0, 0, IF(F588=3, Z588, (Z588*F588*384+AG588*G588*32)/(F588*384+G588*32)))</f>
        <v>212.18511548247201</v>
      </c>
      <c r="AO588" s="18">
        <f>IF(F588=0, 0, IF(F588=3, AF588, (AF588*F588*384+AM588*G588*32)/(F588*384+G588*32)))</f>
        <v>248.53182462477051</v>
      </c>
      <c r="AP588" s="18">
        <v>77.885311490467103</v>
      </c>
      <c r="AQ588" s="18">
        <f>AP588-AS588</f>
        <v>63.680702700795997</v>
      </c>
      <c r="AR588" s="18">
        <f>AQ588*bess_capex_adj</f>
        <v>63.680702700795997</v>
      </c>
      <c r="AS588" s="18">
        <v>14.204608789671106</v>
      </c>
      <c r="AT588" s="18">
        <f>AR588+AS588</f>
        <v>77.885311490467103</v>
      </c>
      <c r="AU588" s="18">
        <v>6532.8304030903801</v>
      </c>
      <c r="AV588" s="18"/>
      <c r="AW588" s="18">
        <v>1729.9428718710601</v>
      </c>
      <c r="AX588" s="18">
        <f>AW588*solar_capex_adj</f>
        <v>2306.5904958280798</v>
      </c>
      <c r="AY588" s="18">
        <v>1203.39548861964</v>
      </c>
      <c r="AZ588" s="18">
        <f>AY588*wind_capex_adj</f>
        <v>2005.6591476994001</v>
      </c>
      <c r="BA588" s="18">
        <v>2322.5034559825799</v>
      </c>
      <c r="BB588" s="18">
        <f>BA588*hdgt_capex_adj</f>
        <v>2903.1293199782249</v>
      </c>
      <c r="BC588" s="18">
        <v>325.30370455167201</v>
      </c>
      <c r="BD588" s="18">
        <f>BC588*aero_capex_adj</f>
        <v>390.36444546200642</v>
      </c>
      <c r="BE588" s="18">
        <v>951.68488206540906</v>
      </c>
      <c r="BF588" s="18">
        <f>BE588*bess_capex_adj</f>
        <v>951.68488206540906</v>
      </c>
      <c r="BG588" s="1">
        <v>1806261458.5246899</v>
      </c>
      <c r="BH588" s="1">
        <v>4403525449.1711998</v>
      </c>
      <c r="BI588" s="1">
        <v>1102233334.92329</v>
      </c>
      <c r="BJ588" s="1">
        <v>1447979757.38081</v>
      </c>
      <c r="BK588" s="1">
        <f>SUM(BG588:BJ588)/1000000</f>
        <v>8759.9999999999909</v>
      </c>
      <c r="BL588" s="1">
        <v>7.4205503398355397</v>
      </c>
      <c r="BM588" s="3">
        <f>0.815*BJ588/(BK588*1000)</f>
        <v>134.71501167412802</v>
      </c>
      <c r="BN588" s="24">
        <v>1946.90461480775</v>
      </c>
      <c r="BO588" s="1">
        <v>264</v>
      </c>
      <c r="BP588" s="1">
        <v>3040</v>
      </c>
      <c r="BQ588" s="24">
        <v>4611.9232000000002</v>
      </c>
      <c r="BR588" s="1">
        <v>760</v>
      </c>
      <c r="BS588" s="1">
        <v>190</v>
      </c>
      <c r="BT588" s="1">
        <v>0.68118946320414997</v>
      </c>
    </row>
    <row r="589" spans="1:72" s="8" customFormat="1" x14ac:dyDescent="0.25">
      <c r="A589" s="1">
        <v>763</v>
      </c>
      <c r="B589" s="25">
        <v>412.043304721217</v>
      </c>
      <c r="C589" s="25">
        <v>600.4</v>
      </c>
      <c r="D589" s="8">
        <v>2000</v>
      </c>
      <c r="E589" s="8">
        <v>8000</v>
      </c>
      <c r="F589" s="8">
        <v>1</v>
      </c>
      <c r="G589" s="8">
        <v>21</v>
      </c>
      <c r="H589" s="9">
        <f>SUM(BG589:BI589)/(BK589*1000000)</f>
        <v>0.43485374051840253</v>
      </c>
      <c r="I589" s="10">
        <v>100</v>
      </c>
      <c r="J589" s="19">
        <v>88.853135238296105</v>
      </c>
      <c r="K589" s="18">
        <f>(P589*BG589+U589*BH589+AP589*BI589+AN589*BJ589)/(BK589*(1000000))</f>
        <v>97.929741758354794</v>
      </c>
      <c r="L589" s="18">
        <f>(T589*BG589+Y589*BH589+AT589*BI589+AO589*BJ589)/(BK589*(1000000))</f>
        <v>111.02352604047421</v>
      </c>
      <c r="M589" s="18">
        <f>L589/K589</f>
        <v>1.1337059002404888</v>
      </c>
      <c r="N589" s="18">
        <f>J589*M589</f>
        <v>100.73332367452238</v>
      </c>
      <c r="O589" s="10">
        <v>100</v>
      </c>
      <c r="P589" s="19">
        <v>72.452898007666505</v>
      </c>
      <c r="Q589" s="19">
        <f>P589-S589</f>
        <v>67.034098527440506</v>
      </c>
      <c r="R589" s="18">
        <f>Q589*solar_capex_adj</f>
        <v>89.378798036587341</v>
      </c>
      <c r="S589" s="19">
        <v>5.4187994802259993</v>
      </c>
      <c r="T589" s="18">
        <f>R589+S589</f>
        <v>94.79759751681334</v>
      </c>
      <c r="U589" s="19">
        <v>28.038030143037901</v>
      </c>
      <c r="V589" s="19">
        <f>U589-X589</f>
        <v>23.241246665910801</v>
      </c>
      <c r="W589" s="18">
        <f>V589*wind_capex_adj</f>
        <v>38.735411109851334</v>
      </c>
      <c r="X589" s="19">
        <v>4.7967834771271001</v>
      </c>
      <c r="Y589" s="18">
        <f>W589+X589</f>
        <v>43.532194586978434</v>
      </c>
      <c r="Z589" s="19">
        <v>72.9267498371904</v>
      </c>
      <c r="AA589" s="19">
        <f>Z589-AC589-AD589</f>
        <v>23.002833910982702</v>
      </c>
      <c r="AB589" s="18">
        <f>AA589*hdgt_capex_adj</f>
        <v>28.753542388728377</v>
      </c>
      <c r="AC589" s="19">
        <v>14.540621309997597</v>
      </c>
      <c r="AD589" s="19">
        <v>35.383294616210101</v>
      </c>
      <c r="AE589" s="18">
        <f>AD589*fuel_adj</f>
        <v>35.383294616210101</v>
      </c>
      <c r="AF589" s="18">
        <f>AB589+AC589+AE589</f>
        <v>78.677458314936075</v>
      </c>
      <c r="AG589" s="19">
        <v>138.36313482466201</v>
      </c>
      <c r="AH589" s="19">
        <f>AG589-AJ589-AK589</f>
        <v>77.798207285776783</v>
      </c>
      <c r="AI589" s="18">
        <f>AH589*aero_capex_adj</f>
        <v>93.357848742932134</v>
      </c>
      <c r="AJ589" s="19">
        <v>18.372117973730013</v>
      </c>
      <c r="AK589" s="19">
        <v>42.192809565155216</v>
      </c>
      <c r="AL589" s="18">
        <f>AK589*fuel_adj</f>
        <v>42.192809565155216</v>
      </c>
      <c r="AM589" s="18">
        <f>AI589+AJ589+AL589</f>
        <v>153.92277628181736</v>
      </c>
      <c r="AN589" s="18">
        <f>IF(F589=0, 0, IF(F589=3, Z589, (Z589*F589*384+AG589*G589*32)/(F589*384+G589*32)))</f>
        <v>114.5680857383087</v>
      </c>
      <c r="AO589" s="18">
        <f>IF(F589=0, 0, IF(F589=3, AF589, (AF589*F589*384+AM589*G589*32)/(F589*384+G589*32)))</f>
        <v>126.56084247567871</v>
      </c>
      <c r="AP589" s="19">
        <v>323.29057471956298</v>
      </c>
      <c r="AQ589" s="19">
        <f>AP589-AS589</f>
        <v>264.473254120663</v>
      </c>
      <c r="AR589" s="18">
        <f>AQ589*bess_capex_adj</f>
        <v>264.473254120663</v>
      </c>
      <c r="AS589" s="19">
        <v>58.817320598899983</v>
      </c>
      <c r="AT589" s="18">
        <f>AR589+AS589</f>
        <v>323.29057471956298</v>
      </c>
      <c r="AU589" s="19">
        <v>5611.6962365348099</v>
      </c>
      <c r="AV589" s="19"/>
      <c r="AW589" s="19">
        <v>495.190718650684</v>
      </c>
      <c r="AX589" s="18">
        <f>AW589*solar_capex_adj</f>
        <v>660.25429153424534</v>
      </c>
      <c r="AY589" s="19">
        <v>721.55645795295095</v>
      </c>
      <c r="AZ589" s="18">
        <f>AY589*wind_capex_adj</f>
        <v>1202.5940965882517</v>
      </c>
      <c r="BA589" s="19">
        <v>775.61088085235394</v>
      </c>
      <c r="BB589" s="18">
        <f>BA589*hdgt_capex_adj</f>
        <v>969.51360106544246</v>
      </c>
      <c r="BC589" s="19">
        <v>1711.0279004603201</v>
      </c>
      <c r="BD589" s="18">
        <f>BC589*aero_capex_adj</f>
        <v>2053.2334805523842</v>
      </c>
      <c r="BE589" s="19">
        <v>1908.31027861849</v>
      </c>
      <c r="BF589" s="18">
        <f>BE589*bess_capex_adj</f>
        <v>1908.31027861849</v>
      </c>
      <c r="BG589" s="8">
        <v>648710595.57853794</v>
      </c>
      <c r="BH589" s="8">
        <v>2635443261.2463999</v>
      </c>
      <c r="BI589" s="8">
        <v>525164910.116265</v>
      </c>
      <c r="BJ589" s="8">
        <v>4950681233.0587902</v>
      </c>
      <c r="BK589" s="8">
        <f>SUM(BG589:BJ589)/1000000</f>
        <v>8759.9999999999927</v>
      </c>
      <c r="BL589" s="8">
        <v>1.5599463518367099E-3</v>
      </c>
      <c r="BM589" s="10">
        <f>0.815*BJ589/(BK589*1000)</f>
        <v>460.59420147750194</v>
      </c>
      <c r="BN589" s="25">
        <v>556.25846137364397</v>
      </c>
      <c r="BO589" s="8">
        <v>158</v>
      </c>
      <c r="BP589" s="8">
        <v>6080</v>
      </c>
      <c r="BQ589" s="25">
        <v>9223.8464000000004</v>
      </c>
      <c r="BR589" s="8">
        <v>1520</v>
      </c>
      <c r="BS589" s="8">
        <v>380</v>
      </c>
      <c r="BT589" s="8">
        <v>0.162618203079023</v>
      </c>
    </row>
    <row r="590" spans="1:72" s="8" customFormat="1" x14ac:dyDescent="0.25">
      <c r="A590" s="1">
        <v>919</v>
      </c>
      <c r="B590" s="25">
        <v>1236.12991416365</v>
      </c>
      <c r="C590" s="25">
        <v>402.79999999999899</v>
      </c>
      <c r="D590" s="8">
        <v>2000</v>
      </c>
      <c r="E590" s="8">
        <v>8000</v>
      </c>
      <c r="F590" s="8">
        <v>2</v>
      </c>
      <c r="G590" s="8">
        <v>7</v>
      </c>
      <c r="H590" s="9">
        <f>SUM(BG590:BI590)/(BK590*1000000)</f>
        <v>0.53950328853098239</v>
      </c>
      <c r="I590" s="10">
        <v>100</v>
      </c>
      <c r="J590" s="19">
        <v>86.939203425235405</v>
      </c>
      <c r="K590" s="18">
        <f>(P590*BG590+U590*BH590+AP590*BI590+AN590*BJ590)/(BK590*(1000000))</f>
        <v>125.90769500145186</v>
      </c>
      <c r="L590" s="18">
        <f>(T590*BG590+Y590*BH590+AT590*BI590+AO590*BJ590)/(BK590*(1000000))</f>
        <v>145.9334922541168</v>
      </c>
      <c r="M590" s="18">
        <f>L590/K590</f>
        <v>1.15905141661464</v>
      </c>
      <c r="N590" s="18">
        <f>J590*M590</f>
        <v>100.76700688936745</v>
      </c>
      <c r="O590" s="10">
        <v>100</v>
      </c>
      <c r="P590" s="19">
        <v>93.483671927619</v>
      </c>
      <c r="Q590" s="19">
        <f>P590-S590</f>
        <v>86.487474528041105</v>
      </c>
      <c r="R590" s="18">
        <f>Q590*solar_capex_adj</f>
        <v>115.3166327040548</v>
      </c>
      <c r="S590" s="19">
        <v>6.9961973995778948</v>
      </c>
      <c r="T590" s="18">
        <f>R590+S590</f>
        <v>122.31283010363269</v>
      </c>
      <c r="U590" s="19">
        <v>28.021899278987402</v>
      </c>
      <c r="V590" s="19">
        <f>U590-X590</f>
        <v>23.225115801860301</v>
      </c>
      <c r="W590" s="18">
        <f>V590*wind_capex_adj</f>
        <v>38.708526336433835</v>
      </c>
      <c r="X590" s="19">
        <v>4.7967834771271001</v>
      </c>
      <c r="Y590" s="18">
        <f>W590+X590</f>
        <v>43.505309813560935</v>
      </c>
      <c r="Z590" s="19">
        <v>85.628181752236401</v>
      </c>
      <c r="AA590" s="19">
        <f>Z590-AC590-AD590</f>
        <v>34.386175891513496</v>
      </c>
      <c r="AB590" s="18">
        <f>AA590*hdgt_capex_adj</f>
        <v>42.982719864391868</v>
      </c>
      <c r="AC590" s="19">
        <v>15.209552023052908</v>
      </c>
      <c r="AD590" s="19">
        <v>36.032453837669998</v>
      </c>
      <c r="AE590" s="18">
        <f>AD590*fuel_adj</f>
        <v>36.032453837669998</v>
      </c>
      <c r="AF590" s="18">
        <f>AB590+AC590+AE590</f>
        <v>94.22472572511478</v>
      </c>
      <c r="AG590" s="19">
        <v>513.674459840586</v>
      </c>
      <c r="AH590" s="19">
        <f>AG590-AJ590-AK590</f>
        <v>426.01757172197597</v>
      </c>
      <c r="AI590" s="18">
        <f>AH590*aero_capex_adj</f>
        <v>511.22108606637113</v>
      </c>
      <c r="AJ590" s="19">
        <v>44.991884018128019</v>
      </c>
      <c r="AK590" s="19">
        <v>42.665004100482008</v>
      </c>
      <c r="AL590" s="18">
        <f>AK590*fuel_adj</f>
        <v>42.665004100482008</v>
      </c>
      <c r="AM590" s="18">
        <f>AI590+AJ590+AL590</f>
        <v>598.87797418498121</v>
      </c>
      <c r="AN590" s="18">
        <f>IF(F590=0, 0, IF(F590=3, Z590, (Z590*F590*384+AG590*G590*32)/(F590*384+G590*32)))</f>
        <v>182.28379293347663</v>
      </c>
      <c r="AO590" s="18">
        <f>IF(F590=0, 0, IF(F590=3, AF590, (AF590*F590*384+AM590*G590*32)/(F590*384+G590*32)))</f>
        <v>208.17868505476204</v>
      </c>
      <c r="AP590" s="19">
        <v>122.227420494055</v>
      </c>
      <c r="AQ590" s="19">
        <f>AP590-AS590</f>
        <v>100.271455863082</v>
      </c>
      <c r="AR590" s="18">
        <f>AQ590*bess_capex_adj</f>
        <v>100.271455863082</v>
      </c>
      <c r="AS590" s="19">
        <v>21.955964630973</v>
      </c>
      <c r="AT590" s="18">
        <f>AR590+AS590</f>
        <v>122.227420494055</v>
      </c>
      <c r="AU590" s="19">
        <v>5995.36496585024</v>
      </c>
      <c r="AV590" s="19"/>
      <c r="AW590" s="19">
        <v>1484.54107690412</v>
      </c>
      <c r="AX590" s="18">
        <f>AW590*solar_capex_adj</f>
        <v>1979.3881025388266</v>
      </c>
      <c r="AY590" s="19">
        <v>483.74619764910398</v>
      </c>
      <c r="AZ590" s="18">
        <f>AY590*wind_capex_adj</f>
        <v>806.24366274850661</v>
      </c>
      <c r="BA590" s="19">
        <v>1550.1451177660199</v>
      </c>
      <c r="BB590" s="18">
        <f>BA590*hdgt_capex_adj</f>
        <v>1937.6813972075249</v>
      </c>
      <c r="BC590" s="19">
        <v>569.94678038925201</v>
      </c>
      <c r="BD590" s="18">
        <f>BC590*aero_capex_adj</f>
        <v>683.93613646710241</v>
      </c>
      <c r="BE590" s="19">
        <v>1906.98579314174</v>
      </c>
      <c r="BF590" s="18">
        <f>BE590*bess_capex_adj</f>
        <v>1906.98579314174</v>
      </c>
      <c r="BG590" s="8">
        <v>1512056312.6120601</v>
      </c>
      <c r="BH590" s="8">
        <v>1768082187.9247999</v>
      </c>
      <c r="BI590" s="8">
        <v>1445910306.99454</v>
      </c>
      <c r="BJ590" s="8">
        <v>4033951192.4685898</v>
      </c>
      <c r="BK590" s="8">
        <f>SUM(BG590:BJ590)/1000000</f>
        <v>8759.9999999999891</v>
      </c>
      <c r="BL590" s="8">
        <v>-6.4889747558E-19</v>
      </c>
      <c r="BM590" s="10">
        <f>0.815*BJ590/(BK590*1000)</f>
        <v>375.30481984724935</v>
      </c>
      <c r="BN590" s="25">
        <v>1668.7753841209301</v>
      </c>
      <c r="BO590" s="8">
        <v>106</v>
      </c>
      <c r="BP590" s="8">
        <v>6080</v>
      </c>
      <c r="BQ590" s="25">
        <v>9223.8464000000004</v>
      </c>
      <c r="BR590" s="8">
        <v>1520</v>
      </c>
      <c r="BS590" s="8">
        <v>380</v>
      </c>
      <c r="BT590" s="8">
        <v>0.44643106774616997</v>
      </c>
    </row>
    <row r="591" spans="1:72" s="8" customFormat="1" x14ac:dyDescent="0.25">
      <c r="A591" s="1">
        <v>749</v>
      </c>
      <c r="B591" s="25">
        <v>824.08660944243502</v>
      </c>
      <c r="C591" s="25">
        <v>801.8</v>
      </c>
      <c r="D591" s="8">
        <v>2000</v>
      </c>
      <c r="E591" s="8">
        <v>8000</v>
      </c>
      <c r="F591" s="8">
        <v>1</v>
      </c>
      <c r="G591" s="8">
        <v>20</v>
      </c>
      <c r="H591" s="9">
        <f>SUM(BG591:BI591)/(BK591*1000000)</f>
        <v>0.64442571632747114</v>
      </c>
      <c r="I591" s="10">
        <v>100</v>
      </c>
      <c r="J591" s="19">
        <v>86.063287343193295</v>
      </c>
      <c r="K591" s="18">
        <f>(P591*BG591+U591*BH591+AP591*BI591+AN591*BJ591)/(BK591*(1000000))</f>
        <v>110.9685563846167</v>
      </c>
      <c r="L591" s="18">
        <f>(T591*BG591+Y591*BH591+AT591*BI591+AO591*BJ591)/(BK591*(1000000))</f>
        <v>129.96462029058847</v>
      </c>
      <c r="M591" s="18">
        <f>L591/K591</f>
        <v>1.1711842032091637</v>
      </c>
      <c r="N591" s="18">
        <f>J591*M591</f>
        <v>100.79596261259914</v>
      </c>
      <c r="O591" s="10">
        <v>100</v>
      </c>
      <c r="P591" s="19">
        <v>78.337578533540807</v>
      </c>
      <c r="Q591" s="19">
        <f>P591-S591</f>
        <v>72.472588630327095</v>
      </c>
      <c r="R591" s="18">
        <f>Q591*solar_capex_adj</f>
        <v>96.630118173769461</v>
      </c>
      <c r="S591" s="19">
        <v>5.8649899032137114</v>
      </c>
      <c r="T591" s="18">
        <f>R591+S591</f>
        <v>102.49510807698317</v>
      </c>
      <c r="U591" s="19">
        <v>28.0120263944202</v>
      </c>
      <c r="V591" s="19">
        <f>U591-X591</f>
        <v>23.2152429172932</v>
      </c>
      <c r="W591" s="18">
        <f>V591*wind_capex_adj</f>
        <v>38.692071528821998</v>
      </c>
      <c r="X591" s="19">
        <v>4.7967834771270006</v>
      </c>
      <c r="Y591" s="18">
        <f>W591+X591</f>
        <v>43.488855005948999</v>
      </c>
      <c r="Z591" s="19">
        <v>81.125299914312507</v>
      </c>
      <c r="AA591" s="19">
        <f>Z591-AC591-AD591</f>
        <v>28.584190715694589</v>
      </c>
      <c r="AB591" s="18">
        <f>AA591*hdgt_capex_adj</f>
        <v>35.73023839461824</v>
      </c>
      <c r="AC591" s="19">
        <v>15.227469627660213</v>
      </c>
      <c r="AD591" s="19">
        <v>37.313639570957704</v>
      </c>
      <c r="AE591" s="18">
        <f>AD591*fuel_adj</f>
        <v>37.313639570957704</v>
      </c>
      <c r="AF591" s="18">
        <f>AB591+AC591+AE591</f>
        <v>88.271347593236158</v>
      </c>
      <c r="AG591" s="19">
        <v>262.33231313494599</v>
      </c>
      <c r="AH591" s="19">
        <f>AG591-AJ591-AK591</f>
        <v>191.75609054682599</v>
      </c>
      <c r="AI591" s="18">
        <f>AH591*aero_capex_adj</f>
        <v>230.10730865619118</v>
      </c>
      <c r="AJ591" s="19">
        <v>27.416213703192</v>
      </c>
      <c r="AK591" s="19">
        <v>43.160008884928004</v>
      </c>
      <c r="AL591" s="18">
        <f>AK591*fuel_adj</f>
        <v>43.160008884928004</v>
      </c>
      <c r="AM591" s="18">
        <f>AI591+AJ591+AL591</f>
        <v>300.68353124431115</v>
      </c>
      <c r="AN591" s="18">
        <f>IF(F591=0, 0, IF(F591=3, Z591, (Z591*F591*384+AG591*G591*32)/(F591*384+G591*32)))</f>
        <v>194.37968317720842</v>
      </c>
      <c r="AO591" s="18">
        <f>IF(F591=0, 0, IF(F591=3, AF591, (AF591*F591*384+AM591*G591*32)/(F591*384+G591*32)))</f>
        <v>221.02896237515802</v>
      </c>
      <c r="AP591" s="19">
        <v>187.700195251943</v>
      </c>
      <c r="AQ591" s="19">
        <f>AP591-AS591</f>
        <v>153.90499228380199</v>
      </c>
      <c r="AR591" s="18">
        <f>AQ591*bess_capex_adj</f>
        <v>153.90499228380199</v>
      </c>
      <c r="AS591" s="19">
        <v>33.795202968141012</v>
      </c>
      <c r="AT591" s="18">
        <f>AR591+AS591</f>
        <v>187.700195251943</v>
      </c>
      <c r="AU591" s="19">
        <v>6260.4381139708703</v>
      </c>
      <c r="AV591" s="19"/>
      <c r="AW591" s="19">
        <v>989.27333710771597</v>
      </c>
      <c r="AX591" s="18">
        <f>AW591*solar_capex_adj</f>
        <v>1319.0311161436211</v>
      </c>
      <c r="AY591" s="19">
        <v>962.51941556195504</v>
      </c>
      <c r="AZ591" s="18">
        <f>AY591*wind_capex_adj</f>
        <v>1604.1990259365919</v>
      </c>
      <c r="BA591" s="19">
        <v>774.743079281262</v>
      </c>
      <c r="BB591" s="18">
        <f>BA591*hdgt_capex_adj</f>
        <v>968.4288491015775</v>
      </c>
      <c r="BC591" s="19">
        <v>1627.72713932952</v>
      </c>
      <c r="BD591" s="18">
        <f>BC591*aero_capex_adj</f>
        <v>1953.272567195424</v>
      </c>
      <c r="BE591" s="19">
        <v>1906.17514269041</v>
      </c>
      <c r="BF591" s="18">
        <f>BE591*bess_capex_adj</f>
        <v>1906.17514269041</v>
      </c>
      <c r="BG591" s="8">
        <v>1197434942.74348</v>
      </c>
      <c r="BH591" s="8">
        <v>3519484355.2087998</v>
      </c>
      <c r="BI591" s="8">
        <v>928249977.07636094</v>
      </c>
      <c r="BJ591" s="8">
        <v>3114830724.9713502</v>
      </c>
      <c r="BK591" s="8">
        <f>SUM(BG591:BJ591)/1000000</f>
        <v>8759.9999999999909</v>
      </c>
      <c r="BL591" s="8">
        <v>7.8159799722647802E-4</v>
      </c>
      <c r="BM591" s="10">
        <f>0.815*BJ591/(BK591*1000)</f>
        <v>289.79304119311109</v>
      </c>
      <c r="BN591" s="25">
        <v>1112.51692274728</v>
      </c>
      <c r="BO591" s="8">
        <v>211</v>
      </c>
      <c r="BP591" s="8">
        <v>6080</v>
      </c>
      <c r="BQ591" s="25">
        <v>9223.8464000000004</v>
      </c>
      <c r="BR591" s="8">
        <v>1520</v>
      </c>
      <c r="BS591" s="8">
        <v>380</v>
      </c>
      <c r="BT591" s="8">
        <v>0.287160398142359</v>
      </c>
    </row>
    <row r="592" spans="1:72" s="8" customFormat="1" x14ac:dyDescent="0.25">
      <c r="A592" s="1">
        <v>195</v>
      </c>
      <c r="B592" s="24">
        <v>824.08660944243502</v>
      </c>
      <c r="C592" s="24">
        <v>1801.19999999999</v>
      </c>
      <c r="D592" s="1">
        <v>1000</v>
      </c>
      <c r="E592" s="1">
        <v>4000</v>
      </c>
      <c r="F592" s="1">
        <v>1</v>
      </c>
      <c r="G592" s="1">
        <v>23</v>
      </c>
      <c r="H592" s="2">
        <f>SUM(BG592:BI592)/(BK592*1000000)</f>
        <v>0.90345162281676683</v>
      </c>
      <c r="I592" s="3">
        <v>100</v>
      </c>
      <c r="J592" s="18">
        <v>79.816097095817398</v>
      </c>
      <c r="K592" s="18">
        <f>(P592*BG592+U592*BH592+AP592*BI592+AN592*BJ592)/(BK592*(1000000))</f>
        <v>102.92258996720636</v>
      </c>
      <c r="L592" s="18">
        <f>(T592*BG592+Y592*BH592+AT592*BI592+AO592*BJ592)/(BK592*(1000000))</f>
        <v>129.98744098540794</v>
      </c>
      <c r="M592" s="18">
        <f>L592/K592</f>
        <v>1.2629631748173564</v>
      </c>
      <c r="N592" s="18">
        <f>J592*M592</f>
        <v>100.80479138966392</v>
      </c>
      <c r="O592" s="3">
        <v>100</v>
      </c>
      <c r="P592" s="18">
        <v>85.727428901941394</v>
      </c>
      <c r="Q592" s="18">
        <f>P592-S592</f>
        <v>79.303210561037304</v>
      </c>
      <c r="R592" s="18">
        <f>Q592*solar_capex_adj</f>
        <v>105.73761408138307</v>
      </c>
      <c r="S592" s="18">
        <v>6.4242183409040905</v>
      </c>
      <c r="T592" s="18">
        <f>R592+S592</f>
        <v>112.16183242228716</v>
      </c>
      <c r="U592" s="18">
        <v>36.7329037659796</v>
      </c>
      <c r="V592" s="18">
        <f>U592-X592</f>
        <v>30.437520417161199</v>
      </c>
      <c r="W592" s="18">
        <f>V592*wind_capex_adj</f>
        <v>50.729200695268666</v>
      </c>
      <c r="X592" s="18">
        <v>6.295383348818401</v>
      </c>
      <c r="Y592" s="18">
        <f>W592+X592</f>
        <v>57.024584044087064</v>
      </c>
      <c r="Z592" s="18">
        <v>174.44945161950599</v>
      </c>
      <c r="AA592" s="18">
        <f>Z592-AC592-AD592</f>
        <v>107.82242867696399</v>
      </c>
      <c r="AB592" s="18">
        <f>AA592*hdgt_capex_adj</f>
        <v>134.778035846205</v>
      </c>
      <c r="AC592" s="18">
        <v>24.142591959524992</v>
      </c>
      <c r="AD592" s="18">
        <v>42.484430983017006</v>
      </c>
      <c r="AE592" s="18">
        <f>AD592*fuel_adj</f>
        <v>42.484430983017006</v>
      </c>
      <c r="AF592" s="18">
        <f>AB592+AC592+AE592</f>
        <v>201.405058788747</v>
      </c>
      <c r="AG592" s="18">
        <v>819.49703304398497</v>
      </c>
      <c r="AH592" s="18">
        <f>AG592-AJ592-AK592</f>
        <v>703.99600628869803</v>
      </c>
      <c r="AI592" s="18">
        <f>AH592*aero_capex_adj</f>
        <v>844.79520754643761</v>
      </c>
      <c r="AJ592" s="18">
        <v>68.465427727323004</v>
      </c>
      <c r="AK592" s="18">
        <v>47.03559902796394</v>
      </c>
      <c r="AL592" s="18">
        <f>AK592*fuel_adj</f>
        <v>47.03559902796394</v>
      </c>
      <c r="AM592" s="18">
        <f>AI592+AJ592+AL592</f>
        <v>960.29623430172455</v>
      </c>
      <c r="AN592" s="18">
        <f>IF(F592=0, 0, IF(F592=3, Z592, (Z592*F592*384+AG592*G592*32)/(F592*384+G592*32)))</f>
        <v>598.33786226987797</v>
      </c>
      <c r="AO592" s="18">
        <f>IF(F592=0, 0, IF(F592=3, AF592, (AF592*F592*384+AM592*G592*32)/(F592*384+G592*32)))</f>
        <v>700.10497412584641</v>
      </c>
      <c r="AP592" s="18">
        <v>100.996928516865</v>
      </c>
      <c r="AQ592" s="18">
        <f>AP592-AS592</f>
        <v>81.958044211629797</v>
      </c>
      <c r="AR592" s="18">
        <f>AQ592*bess_capex_adj</f>
        <v>81.958044211629797</v>
      </c>
      <c r="AS592" s="18">
        <v>19.0388843052352</v>
      </c>
      <c r="AT592" s="18">
        <f>AR592+AS592</f>
        <v>100.996928516865</v>
      </c>
      <c r="AU592" s="18">
        <v>6743.7679936816203</v>
      </c>
      <c r="AV592" s="18"/>
      <c r="AW592" s="18">
        <v>988.28061279502901</v>
      </c>
      <c r="AX592" s="18">
        <f>AW592*solar_capex_adj</f>
        <v>1317.7074837267053</v>
      </c>
      <c r="AY592" s="18">
        <v>2160.0776172916899</v>
      </c>
      <c r="AZ592" s="18">
        <f>AY592*wind_capex_adj</f>
        <v>3600.1293621528166</v>
      </c>
      <c r="BA592" s="18">
        <v>773.96563359255299</v>
      </c>
      <c r="BB592" s="18">
        <f>BA592*hdgt_capex_adj</f>
        <v>967.45704199069121</v>
      </c>
      <c r="BC592" s="18">
        <v>1870.0077941413299</v>
      </c>
      <c r="BD592" s="18">
        <f>BC592*aero_capex_adj</f>
        <v>2244.009352969596</v>
      </c>
      <c r="BE592" s="18">
        <v>951.43633586101896</v>
      </c>
      <c r="BF592" s="18">
        <f>BE592*bess_capex_adj</f>
        <v>951.43633586101896</v>
      </c>
      <c r="BG592" s="1">
        <v>1088542379.4813499</v>
      </c>
      <c r="BH592" s="1">
        <v>6024251669.3078299</v>
      </c>
      <c r="BI592" s="1">
        <v>801442167.08568597</v>
      </c>
      <c r="BJ592" s="1">
        <v>845763784.12512195</v>
      </c>
      <c r="BK592" s="1">
        <f>SUM(BG592:BJ592)/1000000</f>
        <v>8759.9999999999873</v>
      </c>
      <c r="BL592" s="1">
        <v>19.2587718133795</v>
      </c>
      <c r="BM592" s="3">
        <f>0.815*BJ592/(BK592*1000)</f>
        <v>78.68692740433508</v>
      </c>
      <c r="BN592" s="24">
        <v>1112.51692274728</v>
      </c>
      <c r="BO592" s="1">
        <v>474</v>
      </c>
      <c r="BP592" s="1">
        <v>3040</v>
      </c>
      <c r="BQ592" s="24">
        <v>4611.9232000000002</v>
      </c>
      <c r="BR592" s="1">
        <v>760</v>
      </c>
      <c r="BS592" s="1">
        <v>190</v>
      </c>
      <c r="BT592" s="1">
        <v>0.49651043887478002</v>
      </c>
    </row>
    <row r="593" spans="1:72" s="8" customFormat="1" x14ac:dyDescent="0.25">
      <c r="A593" s="1">
        <v>1139</v>
      </c>
      <c r="B593" s="22">
        <v>2266.2381759666901</v>
      </c>
      <c r="C593" s="22">
        <v>1603.6</v>
      </c>
      <c r="D593" s="11">
        <v>3000</v>
      </c>
      <c r="E593" s="11">
        <v>12000</v>
      </c>
      <c r="F593" s="11">
        <v>0</v>
      </c>
      <c r="G593" s="11">
        <v>0</v>
      </c>
      <c r="H593" s="12">
        <f>SUM(BG593:BI593)/(BK593*1000000)</f>
        <v>1</v>
      </c>
      <c r="I593" s="13">
        <v>97.842465753424605</v>
      </c>
      <c r="J593" s="20">
        <v>79.3230527067536</v>
      </c>
      <c r="K593" s="18">
        <f>(P593*BG593+U593*BH593+AP593*BI593+AN593*BJ593)/(BK593*(1000000))</f>
        <v>79.443959191847185</v>
      </c>
      <c r="L593" s="18">
        <f>(T593*BG593+Y593*BH593+AT593*BI593+AO593*BJ593)/(BK593*(1000000))</f>
        <v>100.95892018188594</v>
      </c>
      <c r="M593" s="18">
        <f>L593/K593</f>
        <v>1.2708193449684806</v>
      </c>
      <c r="N593" s="18">
        <f>J593*M593</f>
        <v>100.80526988169687</v>
      </c>
      <c r="O593" s="13">
        <v>98.782683786243496</v>
      </c>
      <c r="P593" s="20">
        <v>143.62111891657</v>
      </c>
      <c r="Q593" s="20">
        <f>P593-S593</f>
        <v>132.855766921022</v>
      </c>
      <c r="R593" s="18">
        <f>Q593*solar_capex_adj</f>
        <v>177.14102256136266</v>
      </c>
      <c r="S593" s="20">
        <v>10.765351995548002</v>
      </c>
      <c r="T593" s="18">
        <f>R593+S593</f>
        <v>187.90637455691066</v>
      </c>
      <c r="U593" s="20">
        <v>33.835453994701602</v>
      </c>
      <c r="V593" s="20">
        <f>U593-X593</f>
        <v>28.035334355275801</v>
      </c>
      <c r="W593" s="18">
        <f>V593*wind_capex_adj</f>
        <v>46.725557258793003</v>
      </c>
      <c r="X593" s="20">
        <v>5.8001196394258017</v>
      </c>
      <c r="Y593" s="18">
        <f>W593+X593</f>
        <v>52.525676898218805</v>
      </c>
      <c r="Z593" s="20">
        <v>0</v>
      </c>
      <c r="AA593" s="20">
        <f>Z593-AC593-AD593</f>
        <v>0</v>
      </c>
      <c r="AB593" s="18">
        <f>AA593*hdgt_capex_adj</f>
        <v>0</v>
      </c>
      <c r="AC593" s="20">
        <v>0</v>
      </c>
      <c r="AD593" s="20">
        <v>0</v>
      </c>
      <c r="AE593" s="18">
        <f>AD593*fuel_adj</f>
        <v>0</v>
      </c>
      <c r="AF593" s="18">
        <f>AB593+AC593+AE593</f>
        <v>0</v>
      </c>
      <c r="AG593" s="20">
        <v>0</v>
      </c>
      <c r="AH593" s="20">
        <f>AG593-AJ593-AK593</f>
        <v>0</v>
      </c>
      <c r="AI593" s="18">
        <f>AH593*aero_capex_adj</f>
        <v>0</v>
      </c>
      <c r="AJ593" s="20">
        <v>0</v>
      </c>
      <c r="AK593" s="20">
        <v>0</v>
      </c>
      <c r="AL593" s="18">
        <f>AK593*fuel_adj</f>
        <v>0</v>
      </c>
      <c r="AM593" s="18">
        <f>AI593+AJ593+AL593</f>
        <v>0</v>
      </c>
      <c r="AN593" s="18">
        <f>IF(F593=0, 0, IF(F593=3, Z593, (Z593*F593*384+AG593*G593*32)/(F593*384+G593*32)))</f>
        <v>0</v>
      </c>
      <c r="AO593" s="18">
        <f>IF(F593=0, 0, IF(F593=3, AF593, (AF593*F593*384+AM593*G593*32)/(F593*384+G593*32)))</f>
        <v>0</v>
      </c>
      <c r="AP593" s="20">
        <v>220.82570835834699</v>
      </c>
      <c r="AQ593" s="20">
        <f>AP593-AS593</f>
        <v>178.682078492084</v>
      </c>
      <c r="AR593" s="18">
        <f>AQ593*bess_capex_adj</f>
        <v>178.682078492084</v>
      </c>
      <c r="AS593" s="20">
        <v>42.143629866262984</v>
      </c>
      <c r="AT593" s="18">
        <f>AR593+AS593</f>
        <v>220.82570835834699</v>
      </c>
      <c r="AU593" s="20">
        <v>7498.2901176794803</v>
      </c>
      <c r="AV593" s="20"/>
      <c r="AW593" s="20">
        <v>2717.0314714941401</v>
      </c>
      <c r="AX593" s="18">
        <f>AW593*solar_capex_adj</f>
        <v>3622.7086286588533</v>
      </c>
      <c r="AY593" s="20">
        <v>1922.5832985667701</v>
      </c>
      <c r="AZ593" s="18">
        <f>AY593*wind_capex_adj</f>
        <v>3204.3054976112835</v>
      </c>
      <c r="BA593" s="20">
        <v>0</v>
      </c>
      <c r="BB593" s="18">
        <f>BA593*hdgt_capex_adj</f>
        <v>0</v>
      </c>
      <c r="BC593" s="20">
        <v>0</v>
      </c>
      <c r="BD593" s="18">
        <f>BC593*aero_capex_adj</f>
        <v>0</v>
      </c>
      <c r="BE593" s="20">
        <v>2858.67534761856</v>
      </c>
      <c r="BF593" s="18">
        <f>BE593*bess_capex_adj</f>
        <v>2858.67534761856</v>
      </c>
      <c r="BG593" s="11">
        <v>1747179168.92788</v>
      </c>
      <c r="BH593" s="11">
        <v>5821358789.47826</v>
      </c>
      <c r="BI593" s="11">
        <v>1084825141.26878</v>
      </c>
      <c r="BJ593" s="11">
        <v>0</v>
      </c>
      <c r="BK593" s="11">
        <f>SUM(BG593:BJ593)/1000000</f>
        <v>8653.3630996749216</v>
      </c>
      <c r="BL593" s="11">
        <v>31.1931204302564</v>
      </c>
      <c r="BM593" s="13">
        <f>0.815*BJ593/(BK593*1000)</f>
        <v>0</v>
      </c>
      <c r="BN593" s="22">
        <v>3059.4215375550398</v>
      </c>
      <c r="BO593" s="11">
        <v>422</v>
      </c>
      <c r="BP593" s="11">
        <v>9120</v>
      </c>
      <c r="BQ593" s="22">
        <v>13835.7696</v>
      </c>
      <c r="BR593" s="11">
        <v>2280</v>
      </c>
      <c r="BS593" s="11">
        <v>570</v>
      </c>
      <c r="BT593" s="11">
        <v>0.225459826867905</v>
      </c>
    </row>
    <row r="594" spans="1:72" s="8" customFormat="1" hidden="1" x14ac:dyDescent="0.25">
      <c r="A594" s="1">
        <v>132</v>
      </c>
      <c r="B594" s="24">
        <v>3090.3247854091301</v>
      </c>
      <c r="C594" s="24">
        <v>201.39999999999901</v>
      </c>
      <c r="D594" s="1">
        <v>1000</v>
      </c>
      <c r="E594" s="1">
        <v>4000</v>
      </c>
      <c r="F594" s="1">
        <v>0</v>
      </c>
      <c r="G594" s="1">
        <v>0</v>
      </c>
      <c r="H594" s="2">
        <f>SUM(BG594:BI594)/(BK594*1000000)</f>
        <v>1</v>
      </c>
      <c r="I594" s="3">
        <v>53.093607305935997</v>
      </c>
      <c r="J594" s="18">
        <v>79.788442043050196</v>
      </c>
      <c r="K594" s="18">
        <f>(P594*BG594+U594*BH594+AP594*BI594+AN594*BJ594)/(BK594*(1000000))</f>
        <v>79.677342192893491</v>
      </c>
      <c r="L594" s="18">
        <f>(T594*BG594+Y594*BH594+AT594*BI594+AO594*BJ594)/(BK594*(1000000))</f>
        <v>100.78124757577967</v>
      </c>
      <c r="M594" s="18">
        <f>L594/K594</f>
        <v>1.2648670851971322</v>
      </c>
      <c r="N594" s="18">
        <f>J594*M594</f>
        <v>100.92177411941321</v>
      </c>
      <c r="O594" s="3">
        <v>64.696384895448304</v>
      </c>
      <c r="P594" s="18">
        <v>99.924810923772199</v>
      </c>
      <c r="Q594" s="18">
        <f>P594-S594</f>
        <v>92.457831004561598</v>
      </c>
      <c r="R594" s="18">
        <f>Q594*solar_capex_adj</f>
        <v>123.27710800608213</v>
      </c>
      <c r="S594" s="18">
        <v>7.4669799192106012</v>
      </c>
      <c r="T594" s="18">
        <f>R594+S594</f>
        <v>130.74408792529272</v>
      </c>
      <c r="U594" s="18">
        <v>28.0597686932961</v>
      </c>
      <c r="V594" s="18">
        <f>U594-X594</f>
        <v>23.262985216169</v>
      </c>
      <c r="W594" s="18">
        <f>V594*wind_capex_adj</f>
        <v>38.771642026948335</v>
      </c>
      <c r="X594" s="18">
        <v>4.7967834771271001</v>
      </c>
      <c r="Y594" s="18">
        <f>W594+X594</f>
        <v>43.568425504075435</v>
      </c>
      <c r="Z594" s="18">
        <v>0</v>
      </c>
      <c r="AA594" s="18">
        <f>Z594-AC594-AD594</f>
        <v>0</v>
      </c>
      <c r="AB594" s="18">
        <f>AA594*hdgt_capex_adj</f>
        <v>0</v>
      </c>
      <c r="AC594" s="18">
        <v>0</v>
      </c>
      <c r="AD594" s="18">
        <v>0</v>
      </c>
      <c r="AE594" s="18">
        <f>AD594*fuel_adj</f>
        <v>0</v>
      </c>
      <c r="AF594" s="18">
        <f>AB594+AC594+AE594</f>
        <v>0</v>
      </c>
      <c r="AG594" s="18">
        <v>0</v>
      </c>
      <c r="AH594" s="18">
        <f>AG594-AJ594-AK594</f>
        <v>0</v>
      </c>
      <c r="AI594" s="18">
        <f>AH594*aero_capex_adj</f>
        <v>0</v>
      </c>
      <c r="AJ594" s="18">
        <v>0</v>
      </c>
      <c r="AK594" s="18">
        <v>0</v>
      </c>
      <c r="AL594" s="18">
        <f>AK594*fuel_adj</f>
        <v>0</v>
      </c>
      <c r="AM594" s="18">
        <f>AI594+AJ594+AL594</f>
        <v>0</v>
      </c>
      <c r="AN594" s="18">
        <f>IF(F594=0, 0, IF(F594=3, Z594, (Z594*F594*384+AG594*G594*32)/(F594*384+G594*32)))</f>
        <v>0</v>
      </c>
      <c r="AO594" s="18">
        <f>IF(F594=0, 0, IF(F594=3, AF594, (AF594*F594*384+AM594*G594*32)/(F594*384+G594*32)))</f>
        <v>0</v>
      </c>
      <c r="AP594" s="18">
        <v>61.9114924768813</v>
      </c>
      <c r="AQ594" s="18">
        <f>AP594-AS594</f>
        <v>50.089699002228301</v>
      </c>
      <c r="AR594" s="18">
        <f>AQ594*bess_capex_adj</f>
        <v>50.089699002228301</v>
      </c>
      <c r="AS594" s="18">
        <v>11.821793474652999</v>
      </c>
      <c r="AT594" s="18">
        <f>AR594+AS594</f>
        <v>61.9114924768813</v>
      </c>
      <c r="AU594" s="18">
        <v>4914.0223233401603</v>
      </c>
      <c r="AV594" s="18"/>
      <c r="AW594" s="18">
        <v>3717.4041907306701</v>
      </c>
      <c r="AX594" s="18">
        <f>AW594*solar_capex_adj</f>
        <v>4956.5389209742261</v>
      </c>
      <c r="AY594" s="18">
        <v>242.26748189965301</v>
      </c>
      <c r="AZ594" s="18">
        <f>AY594*wind_capex_adj</f>
        <v>403.77913649942167</v>
      </c>
      <c r="BA594" s="18">
        <v>0</v>
      </c>
      <c r="BB594" s="18">
        <f>BA594*hdgt_capex_adj</f>
        <v>0</v>
      </c>
      <c r="BC594" s="18">
        <v>0</v>
      </c>
      <c r="BD594" s="18">
        <f>BC594*aero_capex_adj</f>
        <v>0</v>
      </c>
      <c r="BE594" s="18">
        <v>954.35065070983501</v>
      </c>
      <c r="BF594" s="18">
        <f>BE594*bess_capex_adj</f>
        <v>954.35065070983501</v>
      </c>
      <c r="BG594" s="1">
        <v>3435968125.6364298</v>
      </c>
      <c r="BH594" s="1">
        <v>884041093.96239996</v>
      </c>
      <c r="BI594" s="1">
        <v>1347394097.24243</v>
      </c>
      <c r="BJ594" s="1">
        <v>0</v>
      </c>
      <c r="BK594" s="1">
        <f>SUM(BG594:BJ594)/1000000</f>
        <v>5667.4033168412589</v>
      </c>
      <c r="BL594" s="1">
        <v>33.538401295707899</v>
      </c>
      <c r="BM594" s="3">
        <f>0.815*BJ594/(BK594*1000)</f>
        <v>0</v>
      </c>
      <c r="BN594" s="24">
        <v>4171.93846030233</v>
      </c>
      <c r="BO594" s="1">
        <v>53</v>
      </c>
      <c r="BP594" s="1">
        <v>3040</v>
      </c>
      <c r="BQ594" s="24">
        <v>4611.9232000000002</v>
      </c>
      <c r="BR594" s="1">
        <v>760</v>
      </c>
      <c r="BS594" s="1">
        <v>190</v>
      </c>
      <c r="BT594" s="1">
        <v>0.83033005580090402</v>
      </c>
    </row>
    <row r="595" spans="1:72" s="8" customFormat="1" x14ac:dyDescent="0.25">
      <c r="A595" s="1">
        <v>331</v>
      </c>
      <c r="B595" s="24">
        <v>1030.10826180304</v>
      </c>
      <c r="C595" s="24">
        <v>1801.19999999999</v>
      </c>
      <c r="D595" s="1">
        <v>1000</v>
      </c>
      <c r="E595" s="1">
        <v>4000</v>
      </c>
      <c r="F595" s="1">
        <v>2</v>
      </c>
      <c r="G595" s="1">
        <v>11</v>
      </c>
      <c r="H595" s="2">
        <f>SUM(BG595:BI595)/(BK595*1000000)</f>
        <v>0.91855282409050865</v>
      </c>
      <c r="I595" s="3">
        <v>100</v>
      </c>
      <c r="J595" s="18">
        <v>79.2884453763116</v>
      </c>
      <c r="K595" s="18">
        <f>(P595*BG595+U595*BH595+AP595*BI595+AN595*BJ595)/(BK595*(1000000))</f>
        <v>100.57526796653791</v>
      </c>
      <c r="L595" s="18">
        <f>(T595*BG595+Y595*BH595+AT595*BI595+AO595*BJ595)/(BK595*(1000000))</f>
        <v>128.07681483832116</v>
      </c>
      <c r="M595" s="18">
        <f>L595/K595</f>
        <v>1.2734424419424186</v>
      </c>
      <c r="N595" s="18">
        <f>J595*M595</f>
        <v>100.96927149782832</v>
      </c>
      <c r="O595" s="3">
        <v>100</v>
      </c>
      <c r="P595" s="18">
        <v>92.755884692579798</v>
      </c>
      <c r="Q595" s="18">
        <f>P595-S595</f>
        <v>85.804625553227694</v>
      </c>
      <c r="R595" s="18">
        <f>Q595*solar_capex_adj</f>
        <v>114.40616740430359</v>
      </c>
      <c r="S595" s="18">
        <v>6.9512591393521035</v>
      </c>
      <c r="T595" s="18">
        <f>R595+S595</f>
        <v>121.35742654365569</v>
      </c>
      <c r="U595" s="18">
        <v>36.731340013511002</v>
      </c>
      <c r="V595" s="18">
        <f>U595-X595</f>
        <v>30.435945340075801</v>
      </c>
      <c r="W595" s="18">
        <f>V595*wind_capex_adj</f>
        <v>50.726575566793002</v>
      </c>
      <c r="X595" s="18">
        <v>6.2953946734352009</v>
      </c>
      <c r="Y595" s="18">
        <f>W595+X595</f>
        <v>57.0219702402282</v>
      </c>
      <c r="Z595" s="18">
        <v>276.57611251716997</v>
      </c>
      <c r="AA595" s="18">
        <f>Z595-AC595-AD595</f>
        <v>201.686935393178</v>
      </c>
      <c r="AB595" s="18">
        <f>AA595*hdgt_capex_adj</f>
        <v>252.10866924147251</v>
      </c>
      <c r="AC595" s="18">
        <v>32.993435810272985</v>
      </c>
      <c r="AD595" s="18">
        <v>41.895741313718986</v>
      </c>
      <c r="AE595" s="18">
        <f>AD595*fuel_adj</f>
        <v>41.895741313718986</v>
      </c>
      <c r="AF595" s="18">
        <f>AB595+AC595+AE595</f>
        <v>326.99784636546451</v>
      </c>
      <c r="AG595" s="18">
        <v>1461.00872938415</v>
      </c>
      <c r="AH595" s="18">
        <f>AG595-AJ595-AK595</f>
        <v>1298.74474487048</v>
      </c>
      <c r="AI595" s="18">
        <f>AH595*aero_capex_adj</f>
        <v>1558.493693844576</v>
      </c>
      <c r="AJ595" s="18">
        <v>114.54767979162011</v>
      </c>
      <c r="AK595" s="18">
        <v>47.716304722049927</v>
      </c>
      <c r="AL595" s="18">
        <f>AK595*fuel_adj</f>
        <v>47.716304722049927</v>
      </c>
      <c r="AM595" s="18">
        <f>AI595+AJ595+AL595</f>
        <v>1720.757678358246</v>
      </c>
      <c r="AN595" s="18">
        <f>IF(F595=0, 0, IF(F595=3, Z595, (Z595*F595*384+AG595*G595*32)/(F595*384+G595*32)))</f>
        <v>648.82636353250643</v>
      </c>
      <c r="AO595" s="18">
        <f>IF(F595=0, 0, IF(F595=3, AF595, (AF595*F595*384+AM595*G595*32)/(F595*384+G595*32)))</f>
        <v>765.03665070605302</v>
      </c>
      <c r="AP595" s="18">
        <v>104.751338609928</v>
      </c>
      <c r="AQ595" s="18">
        <f>AP595-AS595</f>
        <v>84.900596808439303</v>
      </c>
      <c r="AR595" s="18">
        <f>AQ595*bess_capex_adj</f>
        <v>84.900596808439303</v>
      </c>
      <c r="AS595" s="18">
        <v>19.850741801488695</v>
      </c>
      <c r="AT595" s="18">
        <f>AR595+AS595</f>
        <v>104.751338609928</v>
      </c>
      <c r="AU595" s="18">
        <v>6788.7840038908398</v>
      </c>
      <c r="AV595" s="18"/>
      <c r="AW595" s="18">
        <v>1235.28461708897</v>
      </c>
      <c r="AX595" s="18">
        <f>AW595*solar_capex_adj</f>
        <v>1647.0461561186266</v>
      </c>
      <c r="AY595" s="18">
        <v>2159.9619523545498</v>
      </c>
      <c r="AZ595" s="18">
        <f>AY595*wind_capex_adj</f>
        <v>3599.9365872575831</v>
      </c>
      <c r="BA595" s="18">
        <v>1547.84838063914</v>
      </c>
      <c r="BB595" s="18">
        <f>BA595*hdgt_capex_adj</f>
        <v>1934.8104757989249</v>
      </c>
      <c r="BC595" s="18">
        <v>894.303664183107</v>
      </c>
      <c r="BD595" s="18">
        <f>BC595*aero_capex_adj</f>
        <v>1073.1643970197283</v>
      </c>
      <c r="BE595" s="18">
        <v>951.38538962506004</v>
      </c>
      <c r="BF595" s="18">
        <f>BE595*bess_capex_adj</f>
        <v>951.38538962506004</v>
      </c>
      <c r="BG595" s="1">
        <v>1250450783.5069399</v>
      </c>
      <c r="BH595" s="1">
        <v>6024225537.8494501</v>
      </c>
      <c r="BI595" s="1">
        <v>771846417.67646599</v>
      </c>
      <c r="BJ595" s="1">
        <v>713477260.96714306</v>
      </c>
      <c r="BK595" s="1">
        <f>SUM(BG595:BJ595)/1000000</f>
        <v>8760</v>
      </c>
      <c r="BL595" s="1">
        <v>21.808352069113099</v>
      </c>
      <c r="BM595" s="3">
        <f>0.815*BJ595/(BK595*1000)</f>
        <v>66.379448366235337</v>
      </c>
      <c r="BN595" s="24">
        <v>1390.6461534341099</v>
      </c>
      <c r="BO595" s="1">
        <v>474</v>
      </c>
      <c r="BP595" s="1">
        <v>3040</v>
      </c>
      <c r="BQ595" s="24">
        <v>4611.9232000000002</v>
      </c>
      <c r="BR595" s="1">
        <v>760</v>
      </c>
      <c r="BS595" s="1">
        <v>190</v>
      </c>
      <c r="BT595" s="1">
        <v>0.47827237376980197</v>
      </c>
    </row>
    <row r="596" spans="1:72" s="8" customFormat="1" hidden="1" x14ac:dyDescent="0.25">
      <c r="A596" s="1">
        <v>1166</v>
      </c>
      <c r="B596" s="22">
        <v>3090.3247854091301</v>
      </c>
      <c r="C596" s="22">
        <v>801.8</v>
      </c>
      <c r="D596" s="11">
        <v>3000</v>
      </c>
      <c r="E596" s="11">
        <v>12000</v>
      </c>
      <c r="F596" s="11">
        <v>0</v>
      </c>
      <c r="G596" s="11">
        <v>0</v>
      </c>
      <c r="H596" s="12">
        <f>SUM(BG596:BI596)/(BK596*1000000)</f>
        <v>0.99999999999999989</v>
      </c>
      <c r="I596" s="13">
        <v>91.689497716894905</v>
      </c>
      <c r="J596" s="20">
        <v>82.0306959457251</v>
      </c>
      <c r="K596" s="18">
        <f>(P596*BG596+U596*BH596+AP596*BI596+AN596*BJ596)/(BK596*(1000000))</f>
        <v>82.22007710857234</v>
      </c>
      <c r="L596" s="18">
        <f>(T596*BG596+Y596*BH596+AT596*BI596+AO596*BJ596)/(BK596*(1000000))</f>
        <v>101.21993276933182</v>
      </c>
      <c r="M596" s="18">
        <f>L596/K596</f>
        <v>1.2310853544404976</v>
      </c>
      <c r="N596" s="18">
        <f>J596*M596</f>
        <v>100.98678839334367</v>
      </c>
      <c r="O596" s="13">
        <v>95.997459085492295</v>
      </c>
      <c r="P596" s="20">
        <v>127.82052417905599</v>
      </c>
      <c r="Q596" s="20">
        <f>P596-S596</f>
        <v>118.239270212664</v>
      </c>
      <c r="R596" s="18">
        <f>Q596*solar_capex_adj</f>
        <v>157.65236028355199</v>
      </c>
      <c r="S596" s="20">
        <v>9.5812539663919978</v>
      </c>
      <c r="T596" s="18">
        <f>R596+S596</f>
        <v>167.23361424994397</v>
      </c>
      <c r="U596" s="20">
        <v>27.9835115875374</v>
      </c>
      <c r="V596" s="20">
        <f>U596-X596</f>
        <v>23.186422857665899</v>
      </c>
      <c r="W596" s="18">
        <f>V596*wind_capex_adj</f>
        <v>38.644038096109831</v>
      </c>
      <c r="X596" s="20">
        <v>4.7970887298715006</v>
      </c>
      <c r="Y596" s="18">
        <f>W596+X596</f>
        <v>43.441126825981328</v>
      </c>
      <c r="Z596" s="20">
        <v>0</v>
      </c>
      <c r="AA596" s="20">
        <f>Z596-AC596-AD596</f>
        <v>0</v>
      </c>
      <c r="AB596" s="18">
        <f>AA596*hdgt_capex_adj</f>
        <v>0</v>
      </c>
      <c r="AC596" s="20">
        <v>0</v>
      </c>
      <c r="AD596" s="20">
        <v>0</v>
      </c>
      <c r="AE596" s="18">
        <f>AD596*fuel_adj</f>
        <v>0</v>
      </c>
      <c r="AF596" s="18">
        <f>AB596+AC596+AE596</f>
        <v>0</v>
      </c>
      <c r="AG596" s="20">
        <v>0</v>
      </c>
      <c r="AH596" s="20">
        <f>AG596-AJ596-AK596</f>
        <v>0</v>
      </c>
      <c r="AI596" s="18">
        <f>AH596*aero_capex_adj</f>
        <v>0</v>
      </c>
      <c r="AJ596" s="20">
        <v>0</v>
      </c>
      <c r="AK596" s="20">
        <v>0</v>
      </c>
      <c r="AL596" s="18">
        <f>AK596*fuel_adj</f>
        <v>0</v>
      </c>
      <c r="AM596" s="18">
        <f>AI596+AJ596+AL596</f>
        <v>0</v>
      </c>
      <c r="AN596" s="18">
        <f>IF(F596=0, 0, IF(F596=3, Z596, (Z596*F596*384+AG596*G596*32)/(F596*384+G596*32)))</f>
        <v>0</v>
      </c>
      <c r="AO596" s="18">
        <f>IF(F596=0, 0, IF(F596=3, AF596, (AF596*F596*384+AM596*G596*32)/(F596*384+G596*32)))</f>
        <v>0</v>
      </c>
      <c r="AP596" s="20">
        <v>113.331167510041</v>
      </c>
      <c r="AQ596" s="20">
        <f>AP596-AS596</f>
        <v>92.458340831598306</v>
      </c>
      <c r="AR596" s="18">
        <f>AQ596*bess_capex_adj</f>
        <v>92.458340831598306</v>
      </c>
      <c r="AS596" s="20">
        <v>20.872826678442692</v>
      </c>
      <c r="AT596" s="18">
        <f>AR596+AS596</f>
        <v>113.331167510041</v>
      </c>
      <c r="AU596" s="20">
        <v>7524.7883447951799</v>
      </c>
      <c r="AV596" s="20"/>
      <c r="AW596" s="20">
        <v>3704.9338237064599</v>
      </c>
      <c r="AX596" s="18">
        <f>AW596*solar_capex_adj</f>
        <v>4939.9117649419459</v>
      </c>
      <c r="AY596" s="20">
        <v>961.26334483466098</v>
      </c>
      <c r="AZ596" s="18">
        <f>AY596*wind_capex_adj</f>
        <v>1602.105574724435</v>
      </c>
      <c r="BA596" s="20">
        <v>0</v>
      </c>
      <c r="BB596" s="18">
        <f>BA596*hdgt_capex_adj</f>
        <v>0</v>
      </c>
      <c r="BC596" s="20">
        <v>0</v>
      </c>
      <c r="BD596" s="18">
        <f>BC596*aero_capex_adj</f>
        <v>0</v>
      </c>
      <c r="BE596" s="20">
        <v>2858.59117625406</v>
      </c>
      <c r="BF596" s="18">
        <f>BE596*bess_capex_adj</f>
        <v>2858.59117625406</v>
      </c>
      <c r="BG596" s="11">
        <v>2673652321.7735</v>
      </c>
      <c r="BH596" s="11">
        <v>3519304658.7904501</v>
      </c>
      <c r="BI596" s="11">
        <v>2216420435.32516</v>
      </c>
      <c r="BJ596" s="11">
        <v>0</v>
      </c>
      <c r="BK596" s="11">
        <f>SUM(BG596:BJ596)/1000000</f>
        <v>8409.3774158891101</v>
      </c>
      <c r="BL596" s="11">
        <v>23.817344914278198</v>
      </c>
      <c r="BM596" s="13">
        <f>0.815*BJ596/(BK596*1000)</f>
        <v>0</v>
      </c>
      <c r="BN596" s="22">
        <v>4171.93846030233</v>
      </c>
      <c r="BO596" s="11">
        <v>211</v>
      </c>
      <c r="BP596" s="11">
        <v>9120</v>
      </c>
      <c r="BQ596" s="22">
        <v>13835.7696</v>
      </c>
      <c r="BR596" s="11">
        <v>2280</v>
      </c>
      <c r="BS596" s="11">
        <v>570</v>
      </c>
      <c r="BT596" s="11">
        <v>0.45744578229021399</v>
      </c>
    </row>
    <row r="597" spans="1:72" s="8" customFormat="1" x14ac:dyDescent="0.25">
      <c r="A597" s="1">
        <v>935</v>
      </c>
      <c r="B597" s="25">
        <v>824.08660944243502</v>
      </c>
      <c r="C597" s="25">
        <v>201.39999999999901</v>
      </c>
      <c r="D597" s="8">
        <v>2000</v>
      </c>
      <c r="E597" s="8">
        <v>8000</v>
      </c>
      <c r="F597" s="8">
        <v>2</v>
      </c>
      <c r="G597" s="8">
        <v>8</v>
      </c>
      <c r="H597" s="9">
        <f>SUM(BG597:BI597)/(BK597*1000000)</f>
        <v>0.32535373117532723</v>
      </c>
      <c r="I597" s="10">
        <v>100</v>
      </c>
      <c r="J597" s="19">
        <v>89.103099409890206</v>
      </c>
      <c r="K597" s="18">
        <f>(P597*BG597+U597*BH597+AP597*BI597+AN597*BJ597)/(BK597*(1000000))</f>
        <v>134.87383349432929</v>
      </c>
      <c r="L597" s="18">
        <f>(T597*BG597+Y597*BH597+AT597*BI597+AO597*BJ597)/(BK597*(1000000))</f>
        <v>153.01360032128989</v>
      </c>
      <c r="M597" s="18">
        <f>L597/K597</f>
        <v>1.1344943370926228</v>
      </c>
      <c r="N597" s="18">
        <f>J597*M597</f>
        <v>101.08696169792147</v>
      </c>
      <c r="O597" s="10">
        <v>100</v>
      </c>
      <c r="P597" s="19">
        <v>96.254736445556603</v>
      </c>
      <c r="Q597" s="19">
        <f>P597-S597</f>
        <v>89.059407452647406</v>
      </c>
      <c r="R597" s="18">
        <f>Q597*solar_capex_adj</f>
        <v>118.74587660352987</v>
      </c>
      <c r="S597" s="19">
        <v>7.1953289929091966</v>
      </c>
      <c r="T597" s="18">
        <f>R597+S597</f>
        <v>125.94120559643906</v>
      </c>
      <c r="U597" s="19">
        <v>28.050687323302299</v>
      </c>
      <c r="V597" s="19">
        <f>U597-X597</f>
        <v>23.253903846175302</v>
      </c>
      <c r="W597" s="18">
        <f>V597*wind_capex_adj</f>
        <v>38.756506410292168</v>
      </c>
      <c r="X597" s="19">
        <v>4.796783477126997</v>
      </c>
      <c r="Y597" s="18">
        <f>W597+X597</f>
        <v>43.553289887419169</v>
      </c>
      <c r="Z597" s="19">
        <v>72.899164603968799</v>
      </c>
      <c r="AA597" s="19">
        <f>Z597-AC597-AD597</f>
        <v>23.942565913475498</v>
      </c>
      <c r="AB597" s="18">
        <f>AA597*hdgt_capex_adj</f>
        <v>29.928207391844374</v>
      </c>
      <c r="AC597" s="19">
        <v>14.153509452382401</v>
      </c>
      <c r="AD597" s="19">
        <v>34.8030892381109</v>
      </c>
      <c r="AE597" s="18">
        <f>AD597*fuel_adj</f>
        <v>34.8030892381109</v>
      </c>
      <c r="AF597" s="18">
        <f>AB597+AC597+AE597</f>
        <v>78.884806082337676</v>
      </c>
      <c r="AG597" s="19">
        <v>380.843366197215</v>
      </c>
      <c r="AH597" s="19">
        <f>AG597-AJ597-AK597</f>
        <v>303.03675293960004</v>
      </c>
      <c r="AI597" s="18">
        <f>AH597*aero_capex_adj</f>
        <v>363.64410352752003</v>
      </c>
      <c r="AJ597" s="19">
        <v>35.451298927112987</v>
      </c>
      <c r="AK597" s="19">
        <v>42.355314330501983</v>
      </c>
      <c r="AL597" s="18">
        <f>AK597*fuel_adj</f>
        <v>42.355314330501983</v>
      </c>
      <c r="AM597" s="18">
        <f>AI597+AJ597+AL597</f>
        <v>441.450716785135</v>
      </c>
      <c r="AN597" s="18">
        <f>IF(F597=0, 0, IF(F597=3, Z597, (Z597*F597*384+AG597*G597*32)/(F597*384+G597*32)))</f>
        <v>149.88521500228035</v>
      </c>
      <c r="AO597" s="18">
        <f>IF(F597=0, 0, IF(F597=3, AF597, (AF597*F597*384+AM597*G597*32)/(F597*384+G597*32)))</f>
        <v>169.52628375803701</v>
      </c>
      <c r="AP597" s="19">
        <v>179.14150232797601</v>
      </c>
      <c r="AQ597" s="19">
        <f>AP597-AS597</f>
        <v>146.92263567943201</v>
      </c>
      <c r="AR597" s="18">
        <f>AQ597*bess_capex_adj</f>
        <v>146.92263567943201</v>
      </c>
      <c r="AS597" s="19">
        <v>32.218866648544008</v>
      </c>
      <c r="AT597" s="18">
        <f>AR597+AS597</f>
        <v>179.14150232797601</v>
      </c>
      <c r="AU597" s="19">
        <v>5346.6849396057896</v>
      </c>
      <c r="AV597" s="19"/>
      <c r="AW597" s="19">
        <v>990.92079891835203</v>
      </c>
      <c r="AX597" s="18">
        <f>AW597*solar_capex_adj</f>
        <v>1321.227731891136</v>
      </c>
      <c r="AY597" s="19">
        <v>242.17290587597699</v>
      </c>
      <c r="AZ597" s="18">
        <f>AY597*wind_capex_adj</f>
        <v>403.62150979329499</v>
      </c>
      <c r="BA597" s="19">
        <v>1552.06655689793</v>
      </c>
      <c r="BB597" s="18">
        <f>BA597*hdgt_capex_adj</f>
        <v>1940.0831961224126</v>
      </c>
      <c r="BC597" s="19">
        <v>652.175133736519</v>
      </c>
      <c r="BD597" s="18">
        <f>BC597*aero_capex_adj</f>
        <v>782.61016048382282</v>
      </c>
      <c r="BE597" s="19">
        <v>1909.3495441770101</v>
      </c>
      <c r="BF597" s="18">
        <f>BE597*bess_capex_adj</f>
        <v>1909.3495441770101</v>
      </c>
      <c r="BG597" s="8">
        <v>981007254.86560905</v>
      </c>
      <c r="BH597" s="8">
        <v>884041093.96239996</v>
      </c>
      <c r="BI597" s="8">
        <v>985050336.267856</v>
      </c>
      <c r="BJ597" s="8">
        <v>5909901314.90413</v>
      </c>
      <c r="BK597" s="8">
        <f>SUM(BG597:BJ597)/1000000</f>
        <v>8759.9999999999964</v>
      </c>
      <c r="BL597" s="8">
        <v>3.89338485348E-18</v>
      </c>
      <c r="BM597" s="10">
        <f>0.815*BJ597/(BK597*1000)</f>
        <v>549.83670909210821</v>
      </c>
      <c r="BN597" s="25">
        <v>1112.51692274728</v>
      </c>
      <c r="BO597" s="8">
        <v>53</v>
      </c>
      <c r="BP597" s="8">
        <v>6080</v>
      </c>
      <c r="BQ597" s="25">
        <v>9223.8464000000004</v>
      </c>
      <c r="BR597" s="8">
        <v>1520</v>
      </c>
      <c r="BS597" s="8">
        <v>380</v>
      </c>
      <c r="BT597" s="8">
        <v>0.304087223326308</v>
      </c>
    </row>
    <row r="598" spans="1:72" s="8" customFormat="1" x14ac:dyDescent="0.25">
      <c r="A598" s="1">
        <v>860</v>
      </c>
      <c r="B598" s="25">
        <v>618.06495708182604</v>
      </c>
      <c r="C598" s="25">
        <v>1603.6</v>
      </c>
      <c r="D598" s="8">
        <v>2000</v>
      </c>
      <c r="E598" s="8">
        <v>8000</v>
      </c>
      <c r="F598" s="8">
        <v>2</v>
      </c>
      <c r="G598" s="8">
        <v>9</v>
      </c>
      <c r="H598" s="9">
        <f>SUM(BG598:BI598)/(BK598*1000000)</f>
        <v>0.87512230055766993</v>
      </c>
      <c r="I598" s="10">
        <v>100</v>
      </c>
      <c r="J598" s="19">
        <v>82.131880911296903</v>
      </c>
      <c r="K598" s="18">
        <f>(P598*BG598+U598*BH598+AP598*BI598+AN598*BJ598)/(BK598*(1000000))</f>
        <v>107.67052619243296</v>
      </c>
      <c r="L598" s="18">
        <f>(T598*BG598+Y598*BH598+AT598*BI598+AO598*BJ598)/(BK598*(1000000))</f>
        <v>132.54703068084154</v>
      </c>
      <c r="M598" s="18">
        <f>L598/K598</f>
        <v>1.231042843089188</v>
      </c>
      <c r="N598" s="18">
        <f>J598*M598</f>
        <v>101.10786418530554</v>
      </c>
      <c r="O598" s="10">
        <v>100</v>
      </c>
      <c r="P598" s="19">
        <v>77.993493514420507</v>
      </c>
      <c r="Q598" s="19">
        <f>P598-S598</f>
        <v>72.149850625476802</v>
      </c>
      <c r="R598" s="18">
        <f>Q598*solar_capex_adj</f>
        <v>96.199800833969064</v>
      </c>
      <c r="S598" s="19">
        <v>5.8436428889437053</v>
      </c>
      <c r="T598" s="18">
        <f>R598+S598</f>
        <v>102.04344372291277</v>
      </c>
      <c r="U598" s="19">
        <v>33.846742044335699</v>
      </c>
      <c r="V598" s="19">
        <f>U598-X598</f>
        <v>28.0468964609042</v>
      </c>
      <c r="W598" s="18">
        <f>V598*wind_capex_adj</f>
        <v>46.744827434840339</v>
      </c>
      <c r="X598" s="19">
        <v>5.7998455834314981</v>
      </c>
      <c r="Y598" s="18">
        <f>W598+X598</f>
        <v>52.544673018271837</v>
      </c>
      <c r="Z598" s="19">
        <v>205.102886110279</v>
      </c>
      <c r="AA598" s="19">
        <f>Z598-AC598-AD598</f>
        <v>131.47191302090602</v>
      </c>
      <c r="AB598" s="18">
        <f>AA598*hdgt_capex_adj</f>
        <v>164.33989127613251</v>
      </c>
      <c r="AC598" s="19">
        <v>27.476612399576993</v>
      </c>
      <c r="AD598" s="19">
        <v>46.154360689795993</v>
      </c>
      <c r="AE598" s="18">
        <f>AD598*fuel_adj</f>
        <v>46.154360689795993</v>
      </c>
      <c r="AF598" s="18">
        <f>AB598+AC598+AE598</f>
        <v>237.97086436550549</v>
      </c>
      <c r="AG598" s="19">
        <v>1173.60532090988</v>
      </c>
      <c r="AH598" s="19">
        <f>AG598-AJ598-AK598</f>
        <v>1026.3241244364199</v>
      </c>
      <c r="AI598" s="18">
        <f>AH598*aero_capex_adj</f>
        <v>1231.5889493237039</v>
      </c>
      <c r="AJ598" s="19">
        <v>94.576306915630084</v>
      </c>
      <c r="AK598" s="19">
        <v>52.704889557830029</v>
      </c>
      <c r="AL598" s="18">
        <f>AK598*fuel_adj</f>
        <v>52.704889557830029</v>
      </c>
      <c r="AM598" s="18">
        <f>AI598+AJ598+AL598</f>
        <v>1378.870145797164</v>
      </c>
      <c r="AN598" s="18">
        <f>IF(F598=0, 0, IF(F598=3, Z598, (Z598*F598*384+AG598*G598*32)/(F598*384+G598*32)))</f>
        <v>469.23991378289742</v>
      </c>
      <c r="AO598" s="18">
        <f>IF(F598=0, 0, IF(F598=3, AF598, (AF598*F598*384+AM598*G598*32)/(F598*384+G598*32)))</f>
        <v>549.12521384686693</v>
      </c>
      <c r="AP598" s="19">
        <v>172.34064647167801</v>
      </c>
      <c r="AQ598" s="19">
        <f>AP598-AS598</f>
        <v>140.31570072551801</v>
      </c>
      <c r="AR598" s="18">
        <f>AQ598*bess_capex_adj</f>
        <v>140.31570072551801</v>
      </c>
      <c r="AS598" s="19">
        <v>32.02494574616</v>
      </c>
      <c r="AT598" s="18">
        <f>AR598+AS598</f>
        <v>172.34064647167801</v>
      </c>
      <c r="AU598" s="19">
        <v>6849.5352812679102</v>
      </c>
      <c r="AV598" s="19"/>
      <c r="AW598" s="19">
        <v>741.34921268954895</v>
      </c>
      <c r="AX598" s="18">
        <f>AW598*solar_capex_adj</f>
        <v>988.4656169193986</v>
      </c>
      <c r="AY598" s="19">
        <v>1923.4670787387299</v>
      </c>
      <c r="AZ598" s="18">
        <f>AY598*wind_capex_adj</f>
        <v>3205.7784645645502</v>
      </c>
      <c r="BA598" s="19">
        <v>1548.22103677581</v>
      </c>
      <c r="BB598" s="18">
        <f>BA598*hdgt_capex_adj</f>
        <v>1935.2762959697625</v>
      </c>
      <c r="BC598" s="19">
        <v>731.87916096678998</v>
      </c>
      <c r="BD598" s="18">
        <f>BC598*aero_capex_adj</f>
        <v>878.25499316014793</v>
      </c>
      <c r="BE598" s="19">
        <v>1904.6187920970301</v>
      </c>
      <c r="BF598" s="18">
        <f>BE598*bess_capex_adj</f>
        <v>1904.6187920970301</v>
      </c>
      <c r="BG598" s="8">
        <v>901344311.05002105</v>
      </c>
      <c r="BH598" s="8">
        <v>5821610714.3294601</v>
      </c>
      <c r="BI598" s="8">
        <v>943116327.50569999</v>
      </c>
      <c r="BJ598" s="8">
        <v>1093928647.11481</v>
      </c>
      <c r="BK598" s="8">
        <f>SUM(BG598:BJ598)/1000000</f>
        <v>8759.9999999999927</v>
      </c>
      <c r="BL598" s="8">
        <v>10.7229597918924</v>
      </c>
      <c r="BM598" s="10">
        <f>0.815*BJ598/(BK598*1000)</f>
        <v>101.77532504549895</v>
      </c>
      <c r="BN598" s="25">
        <v>834.38769206046595</v>
      </c>
      <c r="BO598" s="8">
        <v>422</v>
      </c>
      <c r="BP598" s="8">
        <v>6080</v>
      </c>
      <c r="BQ598" s="25">
        <v>9223.8464000000004</v>
      </c>
      <c r="BR598" s="8">
        <v>1520</v>
      </c>
      <c r="BS598" s="8">
        <v>380</v>
      </c>
      <c r="BT598" s="8">
        <v>0.29321914558147399</v>
      </c>
    </row>
    <row r="599" spans="1:72" s="8" customFormat="1" x14ac:dyDescent="0.25">
      <c r="A599" s="1">
        <v>532</v>
      </c>
      <c r="B599" s="24">
        <v>1648.17321888487</v>
      </c>
      <c r="C599" s="24">
        <v>201.39999999999901</v>
      </c>
      <c r="D599" s="1">
        <v>1000</v>
      </c>
      <c r="E599" s="1">
        <v>4000</v>
      </c>
      <c r="F599" s="1">
        <v>3</v>
      </c>
      <c r="G599" s="1">
        <v>4</v>
      </c>
      <c r="H599" s="2">
        <f>SUM(BG599:BI599)/(BK599*1000000)</f>
        <v>0.50986492098439484</v>
      </c>
      <c r="I599" s="3">
        <v>100</v>
      </c>
      <c r="J599" s="18">
        <v>86.597118200261306</v>
      </c>
      <c r="K599" s="18">
        <f>(P599*BG599+U599*BH599+AP599*BI599+AN599*BJ599)/(BK599*(1000000))</f>
        <v>83.218584812990045</v>
      </c>
      <c r="L599" s="18">
        <f>(T599*BG599+Y599*BH599+AT599*BI599+AO599*BJ599)/(BK599*(1000000))</f>
        <v>97.27338683580227</v>
      </c>
      <c r="M599" s="18">
        <f>L599/K599</f>
        <v>1.1688901830570224</v>
      </c>
      <c r="N599" s="18">
        <f>J599*M599</f>
        <v>101.22252134531405</v>
      </c>
      <c r="O599" s="3">
        <v>99.999999996767897</v>
      </c>
      <c r="P599" s="18">
        <v>86.211169515236094</v>
      </c>
      <c r="Q599" s="18">
        <f>P599-S599</f>
        <v>79.758373282473599</v>
      </c>
      <c r="R599" s="18">
        <f>Q599*solar_capex_adj</f>
        <v>106.3444977099648</v>
      </c>
      <c r="S599" s="18">
        <v>6.4527962327624948</v>
      </c>
      <c r="T599" s="18">
        <f>R599+S599</f>
        <v>112.79729394272729</v>
      </c>
      <c r="U599" s="18">
        <v>28.018539811131699</v>
      </c>
      <c r="V599" s="18">
        <f>U599-X599</f>
        <v>23.221756334004599</v>
      </c>
      <c r="W599" s="18">
        <f>V599*wind_capex_adj</f>
        <v>38.702927223341</v>
      </c>
      <c r="X599" s="18">
        <v>4.7967834771271001</v>
      </c>
      <c r="Y599" s="18">
        <f>W599+X599</f>
        <v>43.4997107004681</v>
      </c>
      <c r="Z599" s="18">
        <v>100.38654784884601</v>
      </c>
      <c r="AA599" s="18">
        <f>Z599-AC599-AD599</f>
        <v>48.3043082847731</v>
      </c>
      <c r="AB599" s="18">
        <f>AA599*hdgt_capex_adj</f>
        <v>60.380385355966375</v>
      </c>
      <c r="AC599" s="18">
        <v>16.533430748688204</v>
      </c>
      <c r="AD599" s="18">
        <v>35.548808815384703</v>
      </c>
      <c r="AE599" s="18">
        <f>AD599*fuel_adj</f>
        <v>35.548808815384703</v>
      </c>
      <c r="AF599" s="18">
        <f>AB599+AC599+AE599</f>
        <v>112.46262492003929</v>
      </c>
      <c r="AG599" s="18">
        <v>363.72434072385801</v>
      </c>
      <c r="AH599" s="18">
        <f>AG599-AJ599-AK599</f>
        <v>286.64674647119898</v>
      </c>
      <c r="AI599" s="18">
        <f>AH599*aero_capex_adj</f>
        <v>343.97609576543874</v>
      </c>
      <c r="AJ599" s="18">
        <v>34.171295949327998</v>
      </c>
      <c r="AK599" s="18">
        <v>42.906298303331027</v>
      </c>
      <c r="AL599" s="18">
        <f>AK599*fuel_adj</f>
        <v>42.906298303331027</v>
      </c>
      <c r="AM599" s="18">
        <f>AI599+AJ599+AL599</f>
        <v>421.05369001809777</v>
      </c>
      <c r="AN599" s="18">
        <f>IF(F599=0, 0, IF(F599=3, Z599, (Z599*F599*384+AG599*G599*32)/(F599*384+G599*32)))</f>
        <v>100.38654784884601</v>
      </c>
      <c r="AO599" s="18">
        <f>IF(F599=0, 0, IF(F599=3, AF599, (AF599*F599*384+AM599*G599*32)/(F599*384+G599*32)))</f>
        <v>112.46262492003929</v>
      </c>
      <c r="AP599" s="18">
        <v>61.053662386550798</v>
      </c>
      <c r="AQ599" s="18">
        <f>AP599-AS599</f>
        <v>49.916323610022502</v>
      </c>
      <c r="AR599" s="18">
        <f>AQ599*bess_capex_adj</f>
        <v>49.916323610022502</v>
      </c>
      <c r="AS599" s="18">
        <v>11.137338776528296</v>
      </c>
      <c r="AT599" s="18">
        <f>AR599+AS599</f>
        <v>61.053662386550798</v>
      </c>
      <c r="AU599" s="18">
        <v>5824.1172630710198</v>
      </c>
      <c r="AV599" s="18"/>
      <c r="AW599" s="18">
        <v>1979.10178789733</v>
      </c>
      <c r="AX599" s="18">
        <f>AW599*solar_capex_adj</f>
        <v>2638.8023838631066</v>
      </c>
      <c r="AY599" s="18">
        <v>241.83811235095999</v>
      </c>
      <c r="AZ599" s="18">
        <f>AY599*wind_capex_adj</f>
        <v>403.06352058493331</v>
      </c>
      <c r="BA599" s="18">
        <v>2324.8813384318701</v>
      </c>
      <c r="BB599" s="18">
        <f>BA599*hdgt_capex_adj</f>
        <v>2906.1016730398378</v>
      </c>
      <c r="BC599" s="18">
        <v>325.63676496876099</v>
      </c>
      <c r="BD599" s="18">
        <f>BC599*aero_capex_adj</f>
        <v>390.76411796251318</v>
      </c>
      <c r="BE599" s="18">
        <v>952.65925942208503</v>
      </c>
      <c r="BF599" s="18">
        <f>BE599*bess_capex_adj</f>
        <v>952.65925942208503</v>
      </c>
      <c r="BG599" s="1">
        <v>2165958106.37391</v>
      </c>
      <c r="BH599" s="1">
        <v>884041093.96239996</v>
      </c>
      <c r="BI599" s="1">
        <v>1416417507.3426199</v>
      </c>
      <c r="BJ599" s="1">
        <v>4293583292.03792</v>
      </c>
      <c r="BK599" s="1">
        <f>SUM(BG599:BJ599)/1000000</f>
        <v>8759.9999997168507</v>
      </c>
      <c r="BL599" s="1">
        <v>4.5101192393763396</v>
      </c>
      <c r="BM599" s="3">
        <f>0.815*BJ599/(BK599*1000)</f>
        <v>399.46008939771826</v>
      </c>
      <c r="BN599" s="24">
        <v>2225.03384549457</v>
      </c>
      <c r="BO599" s="1">
        <v>53</v>
      </c>
      <c r="BP599" s="1">
        <v>3040</v>
      </c>
      <c r="BQ599" s="24">
        <v>4611.9232000000002</v>
      </c>
      <c r="BR599" s="1">
        <v>760</v>
      </c>
      <c r="BS599" s="1">
        <v>190</v>
      </c>
      <c r="BT599" s="1">
        <v>0.87366307368624396</v>
      </c>
    </row>
    <row r="600" spans="1:72" s="8" customFormat="1" x14ac:dyDescent="0.25">
      <c r="A600" s="1">
        <v>685</v>
      </c>
      <c r="B600" s="25">
        <v>1030.10826180304</v>
      </c>
      <c r="C600" s="25">
        <v>1003.19999999999</v>
      </c>
      <c r="D600" s="8">
        <v>2000</v>
      </c>
      <c r="E600" s="8">
        <v>8000</v>
      </c>
      <c r="F600" s="8">
        <v>1</v>
      </c>
      <c r="G600" s="8">
        <v>20</v>
      </c>
      <c r="H600" s="9">
        <f>SUM(BG600:BI600)/(BK600*1000000)</f>
        <v>0.78690170263440506</v>
      </c>
      <c r="I600" s="10">
        <v>100</v>
      </c>
      <c r="J600" s="19">
        <v>84.748463748741997</v>
      </c>
      <c r="K600" s="18">
        <f>(P600*BG600+U600*BH600+AP600*BI600+AN600*BJ600)/(BK600*(1000000))</f>
        <v>120.16572432174497</v>
      </c>
      <c r="L600" s="18">
        <f>(T600*BG600+Y600*BH600+AT600*BI600+AO600*BJ600)/(BK600*(1000000))</f>
        <v>143.53549668370906</v>
      </c>
      <c r="M600" s="18">
        <f>L600/K600</f>
        <v>1.1944795197954392</v>
      </c>
      <c r="N600" s="18">
        <f>J600*M600</f>
        <v>101.23030428199853</v>
      </c>
      <c r="O600" s="10">
        <v>100</v>
      </c>
      <c r="P600" s="19">
        <v>81.161214487776306</v>
      </c>
      <c r="Q600" s="19">
        <f>P600-S600</f>
        <v>75.080983052916295</v>
      </c>
      <c r="R600" s="18">
        <f>Q600*solar_capex_adj</f>
        <v>100.10797740388838</v>
      </c>
      <c r="S600" s="19">
        <v>6.0802314348600106</v>
      </c>
      <c r="T600" s="18">
        <f>R600+S600</f>
        <v>106.18820883874839</v>
      </c>
      <c r="U600" s="19">
        <v>27.996173544505801</v>
      </c>
      <c r="V600" s="19">
        <f>U600-X600</f>
        <v>23.199390067378701</v>
      </c>
      <c r="W600" s="18">
        <f>V600*wind_capex_adj</f>
        <v>38.66565011229784</v>
      </c>
      <c r="X600" s="19">
        <v>4.7967834771271001</v>
      </c>
      <c r="Y600" s="18">
        <f>W600+X600</f>
        <v>43.46243358942494</v>
      </c>
      <c r="Z600" s="19">
        <v>102.02998502654999</v>
      </c>
      <c r="AA600" s="19">
        <f>Z600-AC600-AD600</f>
        <v>44.320199454507907</v>
      </c>
      <c r="AB600" s="18">
        <f>AA600*hdgt_capex_adj</f>
        <v>55.400249318134883</v>
      </c>
      <c r="AC600" s="19">
        <v>17.41438882711229</v>
      </c>
      <c r="AD600" s="19">
        <v>40.295396744929796</v>
      </c>
      <c r="AE600" s="18">
        <f>AD600*fuel_adj</f>
        <v>40.295396744929796</v>
      </c>
      <c r="AF600" s="18">
        <f>AB600+AC600+AE600</f>
        <v>113.11003489017696</v>
      </c>
      <c r="AG600" s="19">
        <v>488.21746517761301</v>
      </c>
      <c r="AH600" s="19">
        <f>AG600-AJ600-AK600</f>
        <v>398.421877977816</v>
      </c>
      <c r="AI600" s="18">
        <f>AH600*aero_capex_adj</f>
        <v>478.10625357337915</v>
      </c>
      <c r="AJ600" s="19">
        <v>44.149235706197999</v>
      </c>
      <c r="AK600" s="19">
        <v>45.646351493599013</v>
      </c>
      <c r="AL600" s="18">
        <f>AK600*fuel_adj</f>
        <v>45.646351493599013</v>
      </c>
      <c r="AM600" s="18">
        <f>AI600+AJ600+AL600</f>
        <v>567.90184077317622</v>
      </c>
      <c r="AN600" s="18">
        <f>IF(F600=0, 0, IF(F600=3, Z600, (Z600*F600*384+AG600*G600*32)/(F600*384+G600*32)))</f>
        <v>343.39716012096437</v>
      </c>
      <c r="AO600" s="18">
        <f>IF(F600=0, 0, IF(F600=3, AF600, (AF600*F600*384+AM600*G600*32)/(F600*384+G600*32)))</f>
        <v>397.35491356705154</v>
      </c>
      <c r="AP600" s="19">
        <v>162.871348922941</v>
      </c>
      <c r="AQ600" s="19">
        <f>AP600-AS600</f>
        <v>133.421353329965</v>
      </c>
      <c r="AR600" s="18">
        <f>AQ600*bess_capex_adj</f>
        <v>133.421353329965</v>
      </c>
      <c r="AS600" s="19">
        <v>29.449995592975995</v>
      </c>
      <c r="AT600" s="18">
        <f>AR600+AS600</f>
        <v>162.871348922941</v>
      </c>
      <c r="AU600" s="19">
        <v>6744.9177202495202</v>
      </c>
      <c r="AV600" s="19"/>
      <c r="AW600" s="19">
        <v>1235.74724764797</v>
      </c>
      <c r="AX600" s="18">
        <f>AW600*solar_capex_adj</f>
        <v>1647.66299686396</v>
      </c>
      <c r="AY600" s="19">
        <v>1203.467329415</v>
      </c>
      <c r="AZ600" s="18">
        <f>AY600*wind_capex_adj</f>
        <v>2005.7788823583335</v>
      </c>
      <c r="BA600" s="19">
        <v>774.214035247482</v>
      </c>
      <c r="BB600" s="18">
        <f>BA600*hdgt_capex_adj</f>
        <v>967.76754405935253</v>
      </c>
      <c r="BC600" s="19">
        <v>1626.6156233254201</v>
      </c>
      <c r="BD600" s="18">
        <f>BC600*aero_capex_adj</f>
        <v>1951.938747990504</v>
      </c>
      <c r="BE600" s="19">
        <v>1904.8734846136299</v>
      </c>
      <c r="BF600" s="18">
        <f>BE600*bess_capex_adj</f>
        <v>1904.8734846136299</v>
      </c>
      <c r="BG600" s="8">
        <v>1433970874.3401101</v>
      </c>
      <c r="BH600" s="8">
        <v>4403525449.1711998</v>
      </c>
      <c r="BI600" s="8">
        <v>1055762591.56607</v>
      </c>
      <c r="BJ600" s="8">
        <v>1866741084.92261</v>
      </c>
      <c r="BK600" s="8">
        <f>SUM(BG600:BJ600)/1000000</f>
        <v>8759.9999999999891</v>
      </c>
      <c r="BL600" s="8">
        <v>1.9068354841344599</v>
      </c>
      <c r="BM600" s="10">
        <f>0.815*BJ600/(BK600*1000)</f>
        <v>173.67511235295996</v>
      </c>
      <c r="BN600" s="25">
        <v>1390.6461534341099</v>
      </c>
      <c r="BO600" s="8">
        <v>264</v>
      </c>
      <c r="BP600" s="8">
        <v>6080</v>
      </c>
      <c r="BQ600" s="25">
        <v>9223.8464000000004</v>
      </c>
      <c r="BR600" s="8">
        <v>1520</v>
      </c>
      <c r="BS600" s="8">
        <v>380</v>
      </c>
      <c r="BT600" s="8">
        <v>0.327580361485656</v>
      </c>
    </row>
    <row r="601" spans="1:72" s="8" customFormat="1" x14ac:dyDescent="0.25">
      <c r="A601" s="1">
        <v>454</v>
      </c>
      <c r="B601" s="24">
        <v>824.08660944243502</v>
      </c>
      <c r="C601" s="24">
        <v>1603.6</v>
      </c>
      <c r="D601" s="1">
        <v>1000</v>
      </c>
      <c r="E601" s="1">
        <v>4000</v>
      </c>
      <c r="F601" s="1">
        <v>3</v>
      </c>
      <c r="G601" s="1">
        <v>4</v>
      </c>
      <c r="H601" s="2">
        <f>SUM(BG601:BI601)/(BK601*1000000)</f>
        <v>0.88431110209915953</v>
      </c>
      <c r="I601" s="3">
        <v>100</v>
      </c>
      <c r="J601" s="18">
        <v>78.629869897125602</v>
      </c>
      <c r="K601" s="18">
        <f>(P601*BG601+U601*BH601+AP601*BI601+AN601*BJ601)/(BK601*(1000000))</f>
        <v>75.919320049939444</v>
      </c>
      <c r="L601" s="18">
        <f>(T601*BG601+Y601*BH601+AT601*BI601+AO601*BJ601)/(BK601*(1000000))</f>
        <v>97.741845317180804</v>
      </c>
      <c r="M601" s="18">
        <f>L601/K601</f>
        <v>1.2874436342802673</v>
      </c>
      <c r="N601" s="18">
        <f>J601*M601</f>
        <v>101.23152546333998</v>
      </c>
      <c r="O601" s="3">
        <v>100</v>
      </c>
      <c r="P601" s="18">
        <v>83.0852692184761</v>
      </c>
      <c r="Q601" s="18">
        <f>P601-S601</f>
        <v>76.860707973899594</v>
      </c>
      <c r="R601" s="18">
        <f>Q601*solar_capex_adj</f>
        <v>102.48094396519946</v>
      </c>
      <c r="S601" s="18">
        <v>6.2245612445765062</v>
      </c>
      <c r="T601" s="18">
        <f>R601+S601</f>
        <v>108.70550520977596</v>
      </c>
      <c r="U601" s="18">
        <v>33.849658137160297</v>
      </c>
      <c r="V601" s="18">
        <f>U601-X601</f>
        <v>28.049798339457599</v>
      </c>
      <c r="W601" s="18">
        <f>V601*wind_capex_adj</f>
        <v>46.749663899095999</v>
      </c>
      <c r="X601" s="18">
        <v>5.7998597977026982</v>
      </c>
      <c r="Y601" s="18">
        <f>W601+X601</f>
        <v>52.549523696798701</v>
      </c>
      <c r="Z601" s="18">
        <v>289.20610717617501</v>
      </c>
      <c r="AA601" s="18">
        <f>Z601-AC601-AD601</f>
        <v>211.26865166756599</v>
      </c>
      <c r="AB601" s="18">
        <f>AA601*hdgt_capex_adj</f>
        <v>264.08581458445747</v>
      </c>
      <c r="AC601" s="18">
        <v>34.467113931061022</v>
      </c>
      <c r="AD601" s="18">
        <v>43.470341577547998</v>
      </c>
      <c r="AE601" s="18">
        <f>AD601*fuel_adj</f>
        <v>43.470341577547998</v>
      </c>
      <c r="AF601" s="18">
        <f>AB601+AC601+AE601</f>
        <v>342.02327009306646</v>
      </c>
      <c r="AG601" s="18">
        <v>545.19428936291501</v>
      </c>
      <c r="AH601" s="18">
        <f>AG601-AJ601-AK601</f>
        <v>446.14821557761894</v>
      </c>
      <c r="AI601" s="18">
        <f>AH601*aero_capex_adj</f>
        <v>535.37785869314268</v>
      </c>
      <c r="AJ601" s="18">
        <v>48.64962583397903</v>
      </c>
      <c r="AK601" s="18">
        <v>50.396447951317043</v>
      </c>
      <c r="AL601" s="18">
        <f>AK601*fuel_adj</f>
        <v>50.396447951317043</v>
      </c>
      <c r="AM601" s="18">
        <f>AI601+AJ601+AL601</f>
        <v>634.4239324784387</v>
      </c>
      <c r="AN601" s="18">
        <f>IF(F601=0, 0, IF(F601=3, Z601, (Z601*F601*384+AG601*G601*32)/(F601*384+G601*32)))</f>
        <v>289.20610717617501</v>
      </c>
      <c r="AO601" s="18">
        <f>IF(F601=0, 0, IF(F601=3, AF601, (AF601*F601*384+AM601*G601*32)/(F601*384+G601*32)))</f>
        <v>342.02327009306646</v>
      </c>
      <c r="AP601" s="18">
        <v>101.75097679467</v>
      </c>
      <c r="AQ601" s="18">
        <f>AP601-AS601</f>
        <v>82.710442691839006</v>
      </c>
      <c r="AR601" s="18">
        <f>AQ601*bess_capex_adj</f>
        <v>82.710442691839006</v>
      </c>
      <c r="AS601" s="18">
        <v>19.040534102830989</v>
      </c>
      <c r="AT601" s="18">
        <f>AR601+AS601</f>
        <v>101.75097679467</v>
      </c>
      <c r="AU601" s="18">
        <v>6511.8160400441902</v>
      </c>
      <c r="AV601" s="18"/>
      <c r="AW601" s="18">
        <v>988.56546596251701</v>
      </c>
      <c r="AX601" s="18">
        <f>AW601*solar_capex_adj</f>
        <v>1318.0872879500225</v>
      </c>
      <c r="AY601" s="18">
        <v>1923.66137618721</v>
      </c>
      <c r="AZ601" s="18">
        <f>AY601*wind_capex_adj</f>
        <v>3206.1022936453501</v>
      </c>
      <c r="BA601" s="18">
        <v>2322.5661435799602</v>
      </c>
      <c r="BB601" s="18">
        <f>BA601*hdgt_capex_adj</f>
        <v>2903.2076794749501</v>
      </c>
      <c r="BC601" s="18">
        <v>325.31248495094502</v>
      </c>
      <c r="BD601" s="18">
        <f>BC601*aero_capex_adj</f>
        <v>390.37498194113402</v>
      </c>
      <c r="BE601" s="18">
        <v>951.71056936355296</v>
      </c>
      <c r="BF601" s="18">
        <f>BE601*bess_capex_adj</f>
        <v>951.71056936355296</v>
      </c>
      <c r="BG601" s="1">
        <v>1123151306.9196301</v>
      </c>
      <c r="BH601" s="1">
        <v>5821601839.4373798</v>
      </c>
      <c r="BI601" s="1">
        <v>801812108.03161001</v>
      </c>
      <c r="BJ601" s="1">
        <v>1013434745.61136</v>
      </c>
      <c r="BK601" s="1">
        <f>SUM(BG601:BJ601)/1000000</f>
        <v>8759.9999999999818</v>
      </c>
      <c r="BL601" s="1">
        <v>14.101285335343899</v>
      </c>
      <c r="BM601" s="3">
        <f>0.815*BJ601/(BK601*1000)</f>
        <v>94.286451789184937</v>
      </c>
      <c r="BN601" s="24">
        <v>1112.51692274728</v>
      </c>
      <c r="BO601" s="1">
        <v>422</v>
      </c>
      <c r="BP601" s="1">
        <v>3040</v>
      </c>
      <c r="BQ601" s="24">
        <v>4611.9232000000002</v>
      </c>
      <c r="BR601" s="1">
        <v>760</v>
      </c>
      <c r="BS601" s="1">
        <v>190</v>
      </c>
      <c r="BT601" s="1">
        <v>0.49673810169086402</v>
      </c>
    </row>
    <row r="602" spans="1:72" s="8" customFormat="1" x14ac:dyDescent="0.25">
      <c r="A602" s="1">
        <v>514</v>
      </c>
      <c r="B602" s="24">
        <v>1648.17321888487</v>
      </c>
      <c r="C602" s="24">
        <v>402.79999999999899</v>
      </c>
      <c r="D602" s="1">
        <v>1000</v>
      </c>
      <c r="E602" s="1">
        <v>4000</v>
      </c>
      <c r="F602" s="1">
        <v>3</v>
      </c>
      <c r="G602" s="1">
        <v>4</v>
      </c>
      <c r="H602" s="2">
        <f>SUM(BG602:BI602)/(BK602*1000000)</f>
        <v>0.60630460352891113</v>
      </c>
      <c r="I602" s="3">
        <v>100</v>
      </c>
      <c r="J602" s="18">
        <v>85.062030423491095</v>
      </c>
      <c r="K602" s="18">
        <f>(P602*BG602+U602*BH602+AP602*BI602+AN602*BJ602)/(BK602*(1000000))</f>
        <v>81.597019868879528</v>
      </c>
      <c r="L602" s="18">
        <f>(T602*BG602+Y602*BH602+AT602*BI602+AO602*BJ602)/(BK602*(1000000))</f>
        <v>97.181864165617796</v>
      </c>
      <c r="M602" s="18">
        <f>L602/K602</f>
        <v>1.190997714399153</v>
      </c>
      <c r="N602" s="18">
        <f>J602*M602</f>
        <v>101.30868381652911</v>
      </c>
      <c r="O602" s="3">
        <v>99.999999999999901</v>
      </c>
      <c r="P602" s="18">
        <v>86.848787785540793</v>
      </c>
      <c r="Q602" s="18">
        <f>P602-S602</f>
        <v>80.346016999561002</v>
      </c>
      <c r="R602" s="18">
        <f>Q602*solar_capex_adj</f>
        <v>107.12802266608134</v>
      </c>
      <c r="S602" s="18">
        <v>6.5027707859797914</v>
      </c>
      <c r="T602" s="18">
        <f>R602+S602</f>
        <v>113.63079345206113</v>
      </c>
      <c r="U602" s="18">
        <v>28.009856277940099</v>
      </c>
      <c r="V602" s="18">
        <f>U602-X602</f>
        <v>23.213072800812999</v>
      </c>
      <c r="W602" s="18">
        <f>V602*wind_capex_adj</f>
        <v>38.688454668021663</v>
      </c>
      <c r="X602" s="18">
        <v>4.7967834771271001</v>
      </c>
      <c r="Y602" s="18">
        <f>W602+X602</f>
        <v>43.485238145148763</v>
      </c>
      <c r="Z602" s="18">
        <v>113.696567621371</v>
      </c>
      <c r="AA602" s="18">
        <f>Z602-AC602-AD602</f>
        <v>59.884488947169402</v>
      </c>
      <c r="AB602" s="18">
        <f>AA602*hdgt_capex_adj</f>
        <v>74.855611183961756</v>
      </c>
      <c r="AC602" s="18">
        <v>17.674844280043104</v>
      </c>
      <c r="AD602" s="18">
        <v>36.137234394158497</v>
      </c>
      <c r="AE602" s="18">
        <f>AD602*fuel_adj</f>
        <v>36.137234394158497</v>
      </c>
      <c r="AF602" s="18">
        <f>AB602+AC602+AE602</f>
        <v>128.66768985816336</v>
      </c>
      <c r="AG602" s="18">
        <v>409.08745715319998</v>
      </c>
      <c r="AH602" s="18">
        <f>AG602-AJ602-AK602</f>
        <v>328.64789326195603</v>
      </c>
      <c r="AI602" s="18">
        <f>AH602*aero_capex_adj</f>
        <v>394.37747191434721</v>
      </c>
      <c r="AJ602" s="18">
        <v>37.453785193250951</v>
      </c>
      <c r="AK602" s="18">
        <v>42.985778697992998</v>
      </c>
      <c r="AL602" s="18">
        <f>AK602*fuel_adj</f>
        <v>42.985778697992998</v>
      </c>
      <c r="AM602" s="18">
        <f>AI602+AJ602+AL602</f>
        <v>474.81703580559116</v>
      </c>
      <c r="AN602" s="18">
        <f>IF(F602=0, 0, IF(F602=3, Z602, (Z602*F602*384+AG602*G602*32)/(F602*384+G602*32)))</f>
        <v>113.696567621371</v>
      </c>
      <c r="AO602" s="18">
        <f>IF(F602=0, 0, IF(F602=3, AF602, (AF602*F602*384+AM602*G602*32)/(F602*384+G602*32)))</f>
        <v>128.66768985816336</v>
      </c>
      <c r="AP602" s="18">
        <v>62.072236653899402</v>
      </c>
      <c r="AQ602" s="18">
        <f>AP602-AS602</f>
        <v>50.756580437007003</v>
      </c>
      <c r="AR602" s="18">
        <f>AQ602*bess_capex_adj</f>
        <v>50.756580437007003</v>
      </c>
      <c r="AS602" s="18">
        <v>11.3156562168924</v>
      </c>
      <c r="AT602" s="18">
        <f>AR602+AS602</f>
        <v>62.072236653899402</v>
      </c>
      <c r="AU602" s="18">
        <v>6063.6870747782395</v>
      </c>
      <c r="AV602" s="18"/>
      <c r="AW602" s="18">
        <v>1978.36172345873</v>
      </c>
      <c r="AX602" s="18">
        <f>AW602*solar_capex_adj</f>
        <v>2637.8156312783067</v>
      </c>
      <c r="AY602" s="18">
        <v>483.495359030489</v>
      </c>
      <c r="AZ602" s="18">
        <f>AY602*wind_capex_adj</f>
        <v>805.82559838414841</v>
      </c>
      <c r="BA602" s="18">
        <v>2324.0119733425799</v>
      </c>
      <c r="BB602" s="18">
        <f>BA602*hdgt_capex_adj</f>
        <v>2905.0149666782249</v>
      </c>
      <c r="BC602" s="18">
        <v>325.51499650231398</v>
      </c>
      <c r="BD602" s="18">
        <f>BC602*aero_capex_adj</f>
        <v>390.61799580277676</v>
      </c>
      <c r="BE602" s="18">
        <v>952.30302244411996</v>
      </c>
      <c r="BF602" s="18">
        <f>BE602*bess_capex_adj</f>
        <v>952.30302244411996</v>
      </c>
      <c r="BG602" s="1">
        <v>2148065661.7151399</v>
      </c>
      <c r="BH602" s="1">
        <v>1768082187.9247999</v>
      </c>
      <c r="BI602" s="1">
        <v>1395080477.2733099</v>
      </c>
      <c r="BJ602" s="1">
        <v>3448771673.08673</v>
      </c>
      <c r="BK602" s="1">
        <f>SUM(BG602:BJ602)/1000000</f>
        <v>8759.9999999999818</v>
      </c>
      <c r="BL602" s="1">
        <v>4.9666779922278002</v>
      </c>
      <c r="BM602" s="3">
        <f>0.815*BJ602/(BK602*1000)</f>
        <v>320.86174812393728</v>
      </c>
      <c r="BN602" s="24">
        <v>2225.03384549457</v>
      </c>
      <c r="BO602" s="1">
        <v>106</v>
      </c>
      <c r="BP602" s="1">
        <v>3040</v>
      </c>
      <c r="BQ602" s="24">
        <v>4611.9232000000002</v>
      </c>
      <c r="BR602" s="1">
        <v>760</v>
      </c>
      <c r="BS602" s="1">
        <v>190</v>
      </c>
      <c r="BT602" s="1">
        <v>0.86050165649440802</v>
      </c>
    </row>
    <row r="603" spans="1:72" s="8" customFormat="1" x14ac:dyDescent="0.25">
      <c r="A603" s="1">
        <v>822</v>
      </c>
      <c r="B603" s="25">
        <v>1442.15156652426</v>
      </c>
      <c r="C603" s="25">
        <v>1003.19999999999</v>
      </c>
      <c r="D603" s="8">
        <v>2000</v>
      </c>
      <c r="E603" s="8">
        <v>8000</v>
      </c>
      <c r="F603" s="8">
        <v>2</v>
      </c>
      <c r="G603" s="8">
        <v>7</v>
      </c>
      <c r="H603" s="9">
        <f>SUM(BG603:BI603)/(BK603*1000000)</f>
        <v>0.85288450627185597</v>
      </c>
      <c r="I603" s="10">
        <v>100</v>
      </c>
      <c r="J603" s="19">
        <v>83.336393222107205</v>
      </c>
      <c r="K603" s="18">
        <f>(P603*BG603+U603*BH603+AP603*BI603+AN603*BJ603)/(BK603*(1000000))</f>
        <v>93.781865430366707</v>
      </c>
      <c r="L603" s="18">
        <f>(T603*BG603+Y603*BH603+AT603*BI603+AO603*BJ603)/(BK603*(1000000))</f>
        <v>114.05114381736026</v>
      </c>
      <c r="M603" s="18">
        <f>L603/K603</f>
        <v>1.2161321732509527</v>
      </c>
      <c r="N603" s="18">
        <f>J603*M603</f>
        <v>101.3480690000972</v>
      </c>
      <c r="O603" s="10">
        <v>100</v>
      </c>
      <c r="P603" s="19">
        <v>92.407133567548101</v>
      </c>
      <c r="Q603" s="19">
        <f>P603-S603</f>
        <v>85.482722687540999</v>
      </c>
      <c r="R603" s="18">
        <f>Q603*solar_capex_adj</f>
        <v>113.976963583388</v>
      </c>
      <c r="S603" s="19">
        <v>6.9244108800071018</v>
      </c>
      <c r="T603" s="18">
        <f>R603+S603</f>
        <v>120.9013744633951</v>
      </c>
      <c r="U603" s="19">
        <v>27.990067337940602</v>
      </c>
      <c r="V603" s="19">
        <f>U603-X603</f>
        <v>23.193283860813601</v>
      </c>
      <c r="W603" s="18">
        <f>V603*wind_capex_adj</f>
        <v>38.655473101356002</v>
      </c>
      <c r="X603" s="19">
        <v>4.7967834771270006</v>
      </c>
      <c r="Y603" s="18">
        <f>W603+X603</f>
        <v>43.452256578483002</v>
      </c>
      <c r="Z603" s="19">
        <v>173.377002075766</v>
      </c>
      <c r="AA603" s="19">
        <f>Z603-AC603-AD603</f>
        <v>108.93266777071099</v>
      </c>
      <c r="AB603" s="18">
        <f>AA603*hdgt_capex_adj</f>
        <v>136.16583471338873</v>
      </c>
      <c r="AC603" s="19">
        <v>23.500561540597005</v>
      </c>
      <c r="AD603" s="19">
        <v>40.943772764458004</v>
      </c>
      <c r="AE603" s="18">
        <f>AD603*fuel_adj</f>
        <v>40.943772764458004</v>
      </c>
      <c r="AF603" s="18">
        <f>AB603+AC603+AE603</f>
        <v>200.61016901844374</v>
      </c>
      <c r="AG603" s="19">
        <v>656.31881707376294</v>
      </c>
      <c r="AH603" s="19">
        <f>AG603-AJ603-AK603</f>
        <v>553.63898806811801</v>
      </c>
      <c r="AI603" s="18">
        <f>AH603*aero_capex_adj</f>
        <v>664.36678568174159</v>
      </c>
      <c r="AJ603" s="19">
        <v>55.996714974585984</v>
      </c>
      <c r="AK603" s="19">
        <v>46.683114031058949</v>
      </c>
      <c r="AL603" s="18">
        <f>AK603*fuel_adj</f>
        <v>46.683114031058949</v>
      </c>
      <c r="AM603" s="18">
        <f>AI603+AJ603+AL603</f>
        <v>767.04661468738652</v>
      </c>
      <c r="AN603" s="18">
        <f>IF(F603=0, 0, IF(F603=3, Z603, (Z603*F603*384+AG603*G603*32)/(F603*384+G603*32)))</f>
        <v>282.42837965595885</v>
      </c>
      <c r="AO603" s="18">
        <f>IF(F603=0, 0, IF(F603=3, AF603, (AF603*F603*384+AM603*G603*32)/(F603*384+G603*32)))</f>
        <v>328.51517287917278</v>
      </c>
      <c r="AP603" s="19">
        <v>131.19118072322101</v>
      </c>
      <c r="AQ603" s="19">
        <f>AP603-AS603</f>
        <v>107.368003919242</v>
      </c>
      <c r="AR603" s="18">
        <f>AQ603*bess_capex_adj</f>
        <v>107.368003919242</v>
      </c>
      <c r="AS603" s="19">
        <v>23.82317680397901</v>
      </c>
      <c r="AT603" s="18">
        <f>AR603+AS603</f>
        <v>131.19118072322101</v>
      </c>
      <c r="AU603" s="19">
        <v>6954.2996077376101</v>
      </c>
      <c r="AV603" s="19"/>
      <c r="AW603" s="19">
        <v>1729.59078908317</v>
      </c>
      <c r="AX603" s="18">
        <f>AW603*solar_capex_adj</f>
        <v>2306.1210521108933</v>
      </c>
      <c r="AY603" s="19">
        <v>1203.15057022063</v>
      </c>
      <c r="AZ603" s="18">
        <f>AY603*wind_capex_adj</f>
        <v>2005.2509503677168</v>
      </c>
      <c r="BA603" s="19">
        <v>1548.0205157436401</v>
      </c>
      <c r="BB603" s="18">
        <f>BA603*hdgt_capex_adj</f>
        <v>1935.0256446795502</v>
      </c>
      <c r="BC603" s="19">
        <v>569.165621213647</v>
      </c>
      <c r="BD603" s="18">
        <f>BC603*aero_capex_adj</f>
        <v>682.99874545637635</v>
      </c>
      <c r="BE603" s="19">
        <v>1904.3721114765001</v>
      </c>
      <c r="BF603" s="18">
        <f>BE603*bess_capex_adj</f>
        <v>1904.3721114765001</v>
      </c>
      <c r="BG603" s="8">
        <v>1757450654.66066</v>
      </c>
      <c r="BH603" s="8">
        <v>4403525449.1711998</v>
      </c>
      <c r="BI603" s="8">
        <v>1310292171.1095901</v>
      </c>
      <c r="BJ603" s="8">
        <v>1288731725.0585401</v>
      </c>
      <c r="BK603" s="8">
        <f>SUM(BG603:BJ603)/1000000</f>
        <v>8759.9999999999909</v>
      </c>
      <c r="BL603" s="8">
        <v>5.5896096055794899</v>
      </c>
      <c r="BM603" s="10">
        <f>0.815*BJ603/(BK603*1000)</f>
        <v>119.89912738843735</v>
      </c>
      <c r="BN603" s="25">
        <v>1946.90461480775</v>
      </c>
      <c r="BO603" s="8">
        <v>264</v>
      </c>
      <c r="BP603" s="8">
        <v>6080</v>
      </c>
      <c r="BQ603" s="25">
        <v>9223.8464000000004</v>
      </c>
      <c r="BR603" s="8">
        <v>1520</v>
      </c>
      <c r="BS603" s="8">
        <v>380</v>
      </c>
      <c r="BT603" s="8">
        <v>0.40601009441922797</v>
      </c>
    </row>
    <row r="604" spans="1:72" s="8" customFormat="1" x14ac:dyDescent="0.25">
      <c r="A604" s="1">
        <v>723</v>
      </c>
      <c r="B604" s="25">
        <v>206.02165236060799</v>
      </c>
      <c r="C604" s="25">
        <v>1603.6</v>
      </c>
      <c r="D604" s="8">
        <v>2000</v>
      </c>
      <c r="E604" s="8">
        <v>8000</v>
      </c>
      <c r="F604" s="8">
        <v>1</v>
      </c>
      <c r="G604" s="8">
        <v>22</v>
      </c>
      <c r="H604" s="9">
        <f>SUM(BG604:BI604)/(BK604*1000000)</f>
        <v>0.82864980916303499</v>
      </c>
      <c r="I604" s="10">
        <v>100</v>
      </c>
      <c r="J604" s="19">
        <v>83.419797567699007</v>
      </c>
      <c r="K604" s="18">
        <f>(P604*BG604+U604*BH604+AP604*BI604+AN604*BJ604)/(BK604*(1000000))</f>
        <v>106.08825819885085</v>
      </c>
      <c r="L604" s="18">
        <f>(T604*BG604+Y604*BH604+AT604*BI604+AO604*BJ604)/(BK604*(1000000))</f>
        <v>128.92170749233196</v>
      </c>
      <c r="M604" s="18">
        <f>L604/K604</f>
        <v>1.2152306926434997</v>
      </c>
      <c r="N604" s="18">
        <f>J604*M604</f>
        <v>101.3742983783754</v>
      </c>
      <c r="O604" s="10">
        <v>100</v>
      </c>
      <c r="P604" s="19">
        <v>71.037673914550396</v>
      </c>
      <c r="Q604" s="19">
        <f>P604-S604</f>
        <v>65.7165342004472</v>
      </c>
      <c r="R604" s="18">
        <f>Q604*solar_capex_adj</f>
        <v>87.622045600596266</v>
      </c>
      <c r="S604" s="19">
        <v>5.3211397141031966</v>
      </c>
      <c r="T604" s="18">
        <f>R604+S604</f>
        <v>92.943185314699463</v>
      </c>
      <c r="U604" s="19">
        <v>33.854283901524497</v>
      </c>
      <c r="V604" s="19">
        <f>U604-X604</f>
        <v>28.054454408709699</v>
      </c>
      <c r="W604" s="18">
        <f>V604*wind_capex_adj</f>
        <v>46.757424014516168</v>
      </c>
      <c r="X604" s="19">
        <v>5.7998294928147978</v>
      </c>
      <c r="Y604" s="18">
        <f>W604+X604</f>
        <v>52.557253507330969</v>
      </c>
      <c r="Z604" s="19">
        <v>132.02166556597101</v>
      </c>
      <c r="AA604" s="19">
        <f>Z604-AC604-AD604</f>
        <v>63.056953194372696</v>
      </c>
      <c r="AB604" s="18">
        <f>AA604*hdgt_capex_adj</f>
        <v>78.821191492965866</v>
      </c>
      <c r="AC604" s="19">
        <v>21.685599417979006</v>
      </c>
      <c r="AD604" s="19">
        <v>47.279112953619304</v>
      </c>
      <c r="AE604" s="18">
        <f>AD604*fuel_adj</f>
        <v>47.279112953619304</v>
      </c>
      <c r="AF604" s="18">
        <f>AB604+AC604+AE604</f>
        <v>147.78590386456418</v>
      </c>
      <c r="AG604" s="19">
        <v>488.22260727532199</v>
      </c>
      <c r="AH604" s="19">
        <f>AG604-AJ604-AK604</f>
        <v>388.79641773755702</v>
      </c>
      <c r="AI604" s="18">
        <f>AH604*aero_capex_adj</f>
        <v>466.55570128506838</v>
      </c>
      <c r="AJ604" s="19">
        <v>45.831576395079992</v>
      </c>
      <c r="AK604" s="19">
        <v>53.594613142684977</v>
      </c>
      <c r="AL604" s="18">
        <f>AK604*fuel_adj</f>
        <v>53.594613142684977</v>
      </c>
      <c r="AM604" s="18">
        <f>AI604+AJ604+AL604</f>
        <v>565.98189082283329</v>
      </c>
      <c r="AN604" s="18">
        <f>IF(F604=0, 0, IF(F604=3, Z604, (Z604*F604*384+AG604*G604*32)/(F604*384+G604*32)))</f>
        <v>362.50462784849225</v>
      </c>
      <c r="AO604" s="18">
        <f>IF(F604=0, 0, IF(F604=3, AF604, (AF604*F604*384+AM604*G604*32)/(F604*384+G604*32)))</f>
        <v>418.38330719050305</v>
      </c>
      <c r="AP604" s="19">
        <v>148.822959103784</v>
      </c>
      <c r="AQ604" s="19">
        <f>AP604-AS604</f>
        <v>121.41990615172701</v>
      </c>
      <c r="AR604" s="18">
        <f>AQ604*bess_capex_adj</f>
        <v>121.41990615172701</v>
      </c>
      <c r="AS604" s="19">
        <v>27.403052952056996</v>
      </c>
      <c r="AT604" s="18">
        <f>AR604+AS604</f>
        <v>148.822959103784</v>
      </c>
      <c r="AU604" s="19">
        <v>6640.1580364179199</v>
      </c>
      <c r="AV604" s="19"/>
      <c r="AW604" s="19">
        <v>247.18368178052401</v>
      </c>
      <c r="AX604" s="18">
        <f>AW604*solar_capex_adj</f>
        <v>329.57824237403202</v>
      </c>
      <c r="AY604" s="19">
        <v>1923.99074350418</v>
      </c>
      <c r="AZ604" s="18">
        <f>AY604*wind_capex_adj</f>
        <v>3206.6512391736337</v>
      </c>
      <c r="BA604" s="19">
        <v>774.32127031993798</v>
      </c>
      <c r="BB604" s="18">
        <f>BA604*hdgt_capex_adj</f>
        <v>967.90158789992245</v>
      </c>
      <c r="BC604" s="19">
        <v>1789.5250154051801</v>
      </c>
      <c r="BD604" s="18">
        <f>BC604*aero_capex_adj</f>
        <v>2147.4300184862159</v>
      </c>
      <c r="BE604" s="19">
        <v>1905.13732540809</v>
      </c>
      <c r="BF604" s="18">
        <f>BE604*bess_capex_adj</f>
        <v>1905.13732540809</v>
      </c>
      <c r="BG604" s="8">
        <v>331603763.22174299</v>
      </c>
      <c r="BH604" s="8">
        <v>5821622134.7714596</v>
      </c>
      <c r="BI604" s="8">
        <v>1105746430.2749701</v>
      </c>
      <c r="BJ604" s="8">
        <v>1501027671.7318101</v>
      </c>
      <c r="BK604" s="8">
        <f>SUM(BG604:BJ604)/1000000</f>
        <v>8759.9999999999836</v>
      </c>
      <c r="BL604" s="8">
        <v>6.5645455671672597</v>
      </c>
      <c r="BM604" s="10">
        <f>0.815*BJ604/(BK604*1000)</f>
        <v>139.65040553212643</v>
      </c>
      <c r="BN604" s="25">
        <v>278.12923068682198</v>
      </c>
      <c r="BO604" s="8">
        <v>422</v>
      </c>
      <c r="BP604" s="8">
        <v>6080</v>
      </c>
      <c r="BQ604" s="25">
        <v>9223.8464000000004</v>
      </c>
      <c r="BR604" s="8">
        <v>1520</v>
      </c>
      <c r="BS604" s="8">
        <v>380</v>
      </c>
      <c r="BT604" s="8">
        <v>0.343329102029861</v>
      </c>
    </row>
    <row r="605" spans="1:72" s="8" customFormat="1" x14ac:dyDescent="0.25">
      <c r="A605" s="1">
        <v>764</v>
      </c>
      <c r="B605" s="25">
        <v>618.06495708182604</v>
      </c>
      <c r="C605" s="25">
        <v>600.4</v>
      </c>
      <c r="D605" s="8">
        <v>2000</v>
      </c>
      <c r="E605" s="8">
        <v>8000</v>
      </c>
      <c r="F605" s="8">
        <v>1</v>
      </c>
      <c r="G605" s="8">
        <v>21</v>
      </c>
      <c r="H605" s="9">
        <f>SUM(BG605:BI605)/(BK605*1000000)</f>
        <v>0.482790332917238</v>
      </c>
      <c r="I605" s="10">
        <v>100</v>
      </c>
      <c r="J605" s="19">
        <v>88.667413763547799</v>
      </c>
      <c r="K605" s="18">
        <f>(P605*BG605+U605*BH605+AP605*BI605+AN605*BJ605)/(BK605*(1000000))</f>
        <v>102.057758948162</v>
      </c>
      <c r="L605" s="18">
        <f>(T605*BG605+Y605*BH605+AT605*BI605+AO605*BJ605)/(BK605*(1000000))</f>
        <v>116.68595992265131</v>
      </c>
      <c r="M605" s="18">
        <f>L605/K605</f>
        <v>1.1433325709407296</v>
      </c>
      <c r="N605" s="18">
        <f>J605*M605</f>
        <v>101.37634213694254</v>
      </c>
      <c r="O605" s="10">
        <v>100</v>
      </c>
      <c r="P605" s="19">
        <v>78.426496910839006</v>
      </c>
      <c r="Q605" s="19">
        <f>P605-S605</f>
        <v>72.558459301992499</v>
      </c>
      <c r="R605" s="18">
        <f>Q605*solar_capex_adj</f>
        <v>96.744612402656657</v>
      </c>
      <c r="S605" s="19">
        <v>5.8680376088465067</v>
      </c>
      <c r="T605" s="18">
        <f>R605+S605</f>
        <v>102.61265001150316</v>
      </c>
      <c r="U605" s="19">
        <v>28.027461785581401</v>
      </c>
      <c r="V605" s="19">
        <f>U605-X605</f>
        <v>23.230678308454301</v>
      </c>
      <c r="W605" s="18">
        <f>V605*wind_capex_adj</f>
        <v>38.717797180757174</v>
      </c>
      <c r="X605" s="19">
        <v>4.7967834771271001</v>
      </c>
      <c r="Y605" s="18">
        <f>W605+X605</f>
        <v>43.514580657884274</v>
      </c>
      <c r="Z605" s="19">
        <v>72.452979481754795</v>
      </c>
      <c r="AA605" s="19">
        <f>Z605-AC605-AD605</f>
        <v>23.021353227825408</v>
      </c>
      <c r="AB605" s="18">
        <f>AA605*hdgt_capex_adj</f>
        <v>28.776691534781762</v>
      </c>
      <c r="AC605" s="19">
        <v>14.376981203002195</v>
      </c>
      <c r="AD605" s="19">
        <v>35.054645050927192</v>
      </c>
      <c r="AE605" s="18">
        <f>AD605*fuel_adj</f>
        <v>35.054645050927192</v>
      </c>
      <c r="AF605" s="18">
        <f>AB605+AC605+AE605</f>
        <v>78.208317788711156</v>
      </c>
      <c r="AG605" s="19">
        <v>158.843987572918</v>
      </c>
      <c r="AH605" s="19">
        <f>AG605-AJ605-AK605</f>
        <v>97.348458044996988</v>
      </c>
      <c r="AI605" s="18">
        <f>AH605*aero_capex_adj</f>
        <v>116.81814965399639</v>
      </c>
      <c r="AJ605" s="19">
        <v>19.738542731817006</v>
      </c>
      <c r="AK605" s="19">
        <v>41.756986796104002</v>
      </c>
      <c r="AL605" s="18">
        <f>AK605*fuel_adj</f>
        <v>41.756986796104002</v>
      </c>
      <c r="AM605" s="18">
        <f>AI605+AJ605+AL605</f>
        <v>178.31367918191739</v>
      </c>
      <c r="AN605" s="18">
        <f>IF(F605=0, 0, IF(F605=3, Z605, (Z605*F605*384+AG605*G605*32)/(F605*384+G605*32)))</f>
        <v>127.42907553976775</v>
      </c>
      <c r="AO605" s="18">
        <f>IF(F605=0, 0, IF(F605=3, AF605, (AF605*F605*384+AM605*G605*32)/(F605*384+G605*32)))</f>
        <v>141.91172958438784</v>
      </c>
      <c r="AP605" s="19">
        <v>247.65961192274099</v>
      </c>
      <c r="AQ605" s="19">
        <f>AP605-AS605</f>
        <v>202.597025593187</v>
      </c>
      <c r="AR605" s="18">
        <f>AQ605*bess_capex_adj</f>
        <v>202.597025593187</v>
      </c>
      <c r="AS605" s="19">
        <v>45.062586329553994</v>
      </c>
      <c r="AT605" s="18">
        <f>AR605+AS605</f>
        <v>247.65961192274099</v>
      </c>
      <c r="AU605" s="19">
        <v>5856.6272341364802</v>
      </c>
      <c r="AV605" s="19"/>
      <c r="AW605" s="19">
        <v>742.44831516585305</v>
      </c>
      <c r="AX605" s="18">
        <f>AW605*solar_capex_adj</f>
        <v>989.93108688780399</v>
      </c>
      <c r="AY605" s="19">
        <v>721.22834876490595</v>
      </c>
      <c r="AZ605" s="18">
        <f>AY605*wind_capex_adj</f>
        <v>1202.04724794151</v>
      </c>
      <c r="BA605" s="19">
        <v>775.25819180972906</v>
      </c>
      <c r="BB605" s="18">
        <f>BA605*hdgt_capex_adj</f>
        <v>969.07273976216129</v>
      </c>
      <c r="BC605" s="19">
        <v>1710.24985465537</v>
      </c>
      <c r="BD605" s="18">
        <f>BC605*aero_capex_adj</f>
        <v>2052.2998255864441</v>
      </c>
      <c r="BE605" s="19">
        <v>1907.4425237406101</v>
      </c>
      <c r="BF605" s="18">
        <f>BE605*bess_capex_adj</f>
        <v>1907.4425237406101</v>
      </c>
      <c r="BG605" s="8">
        <v>897630795.95393503</v>
      </c>
      <c r="BH605" s="8">
        <v>2635443261.2463999</v>
      </c>
      <c r="BI605" s="8">
        <v>696169259.15466499</v>
      </c>
      <c r="BJ605" s="8">
        <v>4530756683.64499</v>
      </c>
      <c r="BK605" s="8">
        <f>SUM(BG605:BJ605)/1000000</f>
        <v>8759.9999999999909</v>
      </c>
      <c r="BL605" s="8">
        <v>3.9881292307447999E-4</v>
      </c>
      <c r="BM605" s="10">
        <f>0.815*BJ605/(BK605*1000)</f>
        <v>421.52587867245097</v>
      </c>
      <c r="BN605" s="25">
        <v>834.38769206046595</v>
      </c>
      <c r="BO605" s="8">
        <v>158</v>
      </c>
      <c r="BP605" s="8">
        <v>6080</v>
      </c>
      <c r="BQ605" s="25">
        <v>9223.8464000000004</v>
      </c>
      <c r="BR605" s="8">
        <v>1520</v>
      </c>
      <c r="BS605" s="8">
        <v>380</v>
      </c>
      <c r="BT605" s="8">
        <v>0.21536366716938099</v>
      </c>
    </row>
    <row r="606" spans="1:72" s="8" customFormat="1" x14ac:dyDescent="0.25">
      <c r="A606" s="1">
        <v>747</v>
      </c>
      <c r="B606" s="25">
        <v>412.043304721217</v>
      </c>
      <c r="C606" s="25">
        <v>801.8</v>
      </c>
      <c r="D606" s="8">
        <v>2000</v>
      </c>
      <c r="E606" s="8">
        <v>8000</v>
      </c>
      <c r="F606" s="8">
        <v>1</v>
      </c>
      <c r="G606" s="8">
        <v>22</v>
      </c>
      <c r="H606" s="9">
        <f>SUM(BG606:BI606)/(BK606*1000000)</f>
        <v>0.55086594172216619</v>
      </c>
      <c r="I606" s="10">
        <v>100</v>
      </c>
      <c r="J606" s="19">
        <v>87.755002792489293</v>
      </c>
      <c r="K606" s="18">
        <f>(P606*BG606+U606*BH606+AP606*BI606+AN606*BJ606)/(BK606*(1000000))</f>
        <v>104.35738543780785</v>
      </c>
      <c r="L606" s="18">
        <f>(T606*BG606+Y606*BH606+AT606*BI606+AO606*BJ606)/(BK606*(1000000))</f>
        <v>120.57382715197315</v>
      </c>
      <c r="M606" s="18">
        <f>L606/K606</f>
        <v>1.1553933307751327</v>
      </c>
      <c r="N606" s="18">
        <f>J606*M606</f>
        <v>101.39154496859528</v>
      </c>
      <c r="O606" s="10">
        <v>100</v>
      </c>
      <c r="P606" s="19">
        <v>69.295575711657406</v>
      </c>
      <c r="Q606" s="19">
        <f>P606-S606</f>
        <v>64.110103783857596</v>
      </c>
      <c r="R606" s="18">
        <f>Q606*solar_capex_adj</f>
        <v>85.480138378476795</v>
      </c>
      <c r="S606" s="19">
        <v>5.18547192779981</v>
      </c>
      <c r="T606" s="18">
        <f>R606+S606</f>
        <v>90.665610306276605</v>
      </c>
      <c r="U606" s="19">
        <v>28.0244145538616</v>
      </c>
      <c r="V606" s="19">
        <f>U606-X606</f>
        <v>23.2276310767345</v>
      </c>
      <c r="W606" s="18">
        <f>V606*wind_capex_adj</f>
        <v>38.712718461224171</v>
      </c>
      <c r="X606" s="19">
        <v>4.7967834771271001</v>
      </c>
      <c r="Y606" s="18">
        <f>W606+X606</f>
        <v>43.509501938351271</v>
      </c>
      <c r="Z606" s="19">
        <v>78.938349708679795</v>
      </c>
      <c r="AA606" s="19">
        <f>Z606-AC606-AD606</f>
        <v>25.769450222660005</v>
      </c>
      <c r="AB606" s="18">
        <f>AA606*hdgt_capex_adj</f>
        <v>32.211812778325005</v>
      </c>
      <c r="AC606" s="19">
        <v>15.382955716648297</v>
      </c>
      <c r="AD606" s="19">
        <v>37.785943769371492</v>
      </c>
      <c r="AE606" s="18">
        <f>AD606*fuel_adj</f>
        <v>37.785943769371492</v>
      </c>
      <c r="AF606" s="18">
        <f>AB606+AC606+AE606</f>
        <v>85.380712264344794</v>
      </c>
      <c r="AG606" s="19">
        <v>192.84314928612901</v>
      </c>
      <c r="AH606" s="19">
        <f>AG606-AJ606-AK606</f>
        <v>125.89564635146101</v>
      </c>
      <c r="AI606" s="18">
        <f>AH606*aero_capex_adj</f>
        <v>151.07477562175322</v>
      </c>
      <c r="AJ606" s="19">
        <v>22.689218879164002</v>
      </c>
      <c r="AK606" s="19">
        <v>44.258284055503992</v>
      </c>
      <c r="AL606" s="18">
        <f>AK606*fuel_adj</f>
        <v>44.258284055503992</v>
      </c>
      <c r="AM606" s="18">
        <f>AI606+AJ606+AL606</f>
        <v>218.02227855642121</v>
      </c>
      <c r="AN606" s="18">
        <f>IF(F606=0, 0, IF(F606=3, Z606, (Z606*F606*384+AG606*G606*32)/(F606*384+G606*32)))</f>
        <v>152.64145531761753</v>
      </c>
      <c r="AO606" s="18">
        <f>IF(F606=0, 0, IF(F606=3, AF606, (AF606*F606*384+AM606*G606*32)/(F606*384+G606*32)))</f>
        <v>171.20760810039422</v>
      </c>
      <c r="AP606" s="19">
        <v>267.78196867527703</v>
      </c>
      <c r="AQ606" s="19">
        <f>AP606-AS606</f>
        <v>219.046064159796</v>
      </c>
      <c r="AR606" s="18">
        <f>AQ606*bess_capex_adj</f>
        <v>219.046064159796</v>
      </c>
      <c r="AS606" s="19">
        <v>48.735904515481025</v>
      </c>
      <c r="AT606" s="18">
        <f>AR606+AS606</f>
        <v>267.78196867527703</v>
      </c>
      <c r="AU606" s="19">
        <v>5931.73777569495</v>
      </c>
      <c r="AV606" s="19"/>
      <c r="AW606" s="19">
        <v>494.90061745749102</v>
      </c>
      <c r="AX606" s="18">
        <f>AW606*solar_capex_adj</f>
        <v>659.86748994332129</v>
      </c>
      <c r="AY606" s="19">
        <v>963.03303689376298</v>
      </c>
      <c r="AZ606" s="18">
        <f>AY606*wind_capex_adj</f>
        <v>1605.0550614896051</v>
      </c>
      <c r="BA606" s="19">
        <v>775.15649906870203</v>
      </c>
      <c r="BB606" s="18">
        <f>BA606*hdgt_capex_adj</f>
        <v>968.94562383587754</v>
      </c>
      <c r="BC606" s="19">
        <v>1791.4553029961201</v>
      </c>
      <c r="BD606" s="18">
        <f>BC606*aero_capex_adj</f>
        <v>2149.7463635953441</v>
      </c>
      <c r="BE606" s="19">
        <v>1907.1923192788699</v>
      </c>
      <c r="BF606" s="18">
        <f>BE606*bess_capex_adj</f>
        <v>1907.1923192788699</v>
      </c>
      <c r="BG606" s="8">
        <v>678967954.90448201</v>
      </c>
      <c r="BH606" s="8">
        <v>3519484355.2087998</v>
      </c>
      <c r="BI606" s="8">
        <v>627133339.37288904</v>
      </c>
      <c r="BJ606" s="8">
        <v>3934414350.5138202</v>
      </c>
      <c r="BK606" s="8">
        <f>SUM(BG606:BJ606)/1000000</f>
        <v>8759.9999999999909</v>
      </c>
      <c r="BL606" s="8">
        <v>3.42170988477859E-3</v>
      </c>
      <c r="BM606" s="10">
        <f>0.815*BJ606/(BK606*1000)</f>
        <v>366.04425749643457</v>
      </c>
      <c r="BN606" s="25">
        <v>556.25846137364397</v>
      </c>
      <c r="BO606" s="8">
        <v>211</v>
      </c>
      <c r="BP606" s="8">
        <v>6080</v>
      </c>
      <c r="BQ606" s="25">
        <v>9223.8464000000004</v>
      </c>
      <c r="BR606" s="8">
        <v>1520</v>
      </c>
      <c r="BS606" s="8">
        <v>380</v>
      </c>
      <c r="BT606" s="8">
        <v>0.19428493093548799</v>
      </c>
    </row>
    <row r="607" spans="1:72" s="8" customFormat="1" x14ac:dyDescent="0.25">
      <c r="A607" s="1">
        <v>780</v>
      </c>
      <c r="B607" s="25">
        <v>412.043304721217</v>
      </c>
      <c r="C607" s="25">
        <v>402.79999999999899</v>
      </c>
      <c r="D607" s="8">
        <v>2000</v>
      </c>
      <c r="E607" s="8">
        <v>8000</v>
      </c>
      <c r="F607" s="8">
        <v>1</v>
      </c>
      <c r="G607" s="8">
        <v>21</v>
      </c>
      <c r="H607" s="9">
        <f>SUM(BG607:BI607)/(BK607*1000000)</f>
        <v>0.32326606059627394</v>
      </c>
      <c r="I607" s="10">
        <v>100</v>
      </c>
      <c r="J607" s="19">
        <v>91.153363771300107</v>
      </c>
      <c r="K607" s="18">
        <f>(P607*BG607+U607*BH607+AP607*BI607+AN607*BJ607)/(BK607*(1000000))</f>
        <v>95.837421147345466</v>
      </c>
      <c r="L607" s="18">
        <f>(T607*BG607+Y607*BH607+AT607*BI607+AO607*BJ607)/(BK607*(1000000))</f>
        <v>106.61304111683575</v>
      </c>
      <c r="M607" s="18">
        <f>L607/K607</f>
        <v>1.1124364558278679</v>
      </c>
      <c r="N607" s="18">
        <f>J607*M607</f>
        <v>101.40232493053347</v>
      </c>
      <c r="O607" s="10">
        <v>99.999999999999901</v>
      </c>
      <c r="P607" s="19">
        <v>78.391791304319298</v>
      </c>
      <c r="Q607" s="19">
        <f>P607-S607</f>
        <v>72.531419007832199</v>
      </c>
      <c r="R607" s="18">
        <f>Q607*solar_capex_adj</f>
        <v>96.708558677109593</v>
      </c>
      <c r="S607" s="19">
        <v>5.8603722964870997</v>
      </c>
      <c r="T607" s="18">
        <f>R607+S607</f>
        <v>102.56893097359669</v>
      </c>
      <c r="U607" s="19">
        <v>28.049178617138899</v>
      </c>
      <c r="V607" s="19">
        <f>U607-X607</f>
        <v>23.252395140011799</v>
      </c>
      <c r="W607" s="18">
        <f>V607*wind_capex_adj</f>
        <v>38.75399190001967</v>
      </c>
      <c r="X607" s="19">
        <v>4.7967834771271001</v>
      </c>
      <c r="Y607" s="18">
        <f>W607+X607</f>
        <v>43.55077537714677</v>
      </c>
      <c r="Z607" s="19">
        <v>70.876859831207597</v>
      </c>
      <c r="AA607" s="19">
        <f>Z607-AC607-AD607</f>
        <v>22.313669782781503</v>
      </c>
      <c r="AB607" s="18">
        <f>AA607*hdgt_capex_adj</f>
        <v>27.892087228476878</v>
      </c>
      <c r="AC607" s="19">
        <v>14.149420536708</v>
      </c>
      <c r="AD607" s="19">
        <v>34.413769511718094</v>
      </c>
      <c r="AE607" s="18">
        <f>AD607*fuel_adj</f>
        <v>34.413769511718094</v>
      </c>
      <c r="AF607" s="18">
        <f>AB607+AC607+AE607</f>
        <v>76.455277276902962</v>
      </c>
      <c r="AG607" s="19">
        <v>110.731762090817</v>
      </c>
      <c r="AH607" s="19">
        <f>AG607-AJ607-AK607</f>
        <v>53.643673927391603</v>
      </c>
      <c r="AI607" s="18">
        <f>AH607*aero_capex_adj</f>
        <v>64.372408712869927</v>
      </c>
      <c r="AJ607" s="19">
        <v>16.163970359345996</v>
      </c>
      <c r="AK607" s="19">
        <v>40.924117804079401</v>
      </c>
      <c r="AL607" s="18">
        <f>AK607*fuel_adj</f>
        <v>40.924117804079401</v>
      </c>
      <c r="AM607" s="18">
        <f>AI607+AJ607+AL607</f>
        <v>121.46049687629532</v>
      </c>
      <c r="AN607" s="18">
        <f>IF(F607=0, 0, IF(F607=3, Z607, (Z607*F607*384+AG607*G607*32)/(F607*384+G607*32)))</f>
        <v>96.239070360049951</v>
      </c>
      <c r="AO607" s="18">
        <f>IF(F607=0, 0, IF(F607=3, AF607, (AF607*F607*384+AM607*G607*32)/(F607*384+G607*32)))</f>
        <v>105.09496247651629</v>
      </c>
      <c r="AP607" s="19">
        <v>371.22933321971499</v>
      </c>
      <c r="AQ607" s="19">
        <f>AP607-AS607</f>
        <v>303.70997143166301</v>
      </c>
      <c r="AR607" s="18">
        <f>AQ607*bess_capex_adj</f>
        <v>303.70997143166301</v>
      </c>
      <c r="AS607" s="19">
        <v>67.519361788051981</v>
      </c>
      <c r="AT607" s="18">
        <f>AR607+AS607</f>
        <v>371.22933321971499</v>
      </c>
      <c r="AU607" s="19">
        <v>5376.7998921298804</v>
      </c>
      <c r="AV607" s="19"/>
      <c r="AW607" s="19">
        <v>495.42825414011901</v>
      </c>
      <c r="AX607" s="18">
        <f>AW607*solar_capex_adj</f>
        <v>660.57100552015868</v>
      </c>
      <c r="AY607" s="19">
        <v>484.314387543946</v>
      </c>
      <c r="AZ607" s="18">
        <f>AY607*wind_capex_adj</f>
        <v>807.19064590657672</v>
      </c>
      <c r="BA607" s="19">
        <v>775.98292964740597</v>
      </c>
      <c r="BB607" s="18">
        <f>BA607*hdgt_capex_adj</f>
        <v>969.97866205925743</v>
      </c>
      <c r="BC607" s="19">
        <v>1711.8486546353599</v>
      </c>
      <c r="BD607" s="18">
        <f>BC607*aero_capex_adj</f>
        <v>2054.2183855624316</v>
      </c>
      <c r="BE607" s="19">
        <v>1909.2256661630299</v>
      </c>
      <c r="BF607" s="18">
        <f>BE607*bess_capex_adj</f>
        <v>1909.2256661630299</v>
      </c>
      <c r="BG607" s="8">
        <v>599199452.33735597</v>
      </c>
      <c r="BH607" s="8">
        <v>1768082187.9247999</v>
      </c>
      <c r="BI607" s="8">
        <v>464529050.561203</v>
      </c>
      <c r="BJ607" s="8">
        <v>5928189309.1766396</v>
      </c>
      <c r="BK607" s="8">
        <f>SUM(BG607:BJ607)/1000000</f>
        <v>8759.9999999999982</v>
      </c>
      <c r="BL607" s="8">
        <v>1.16898800962148E-4</v>
      </c>
      <c r="BM607" s="10">
        <f>0.815*BJ607/(BK607*1000)</f>
        <v>551.53816061403677</v>
      </c>
      <c r="BN607" s="25">
        <v>556.25846137364397</v>
      </c>
      <c r="BO607" s="8">
        <v>106</v>
      </c>
      <c r="BP607" s="8">
        <v>6080</v>
      </c>
      <c r="BQ607" s="25">
        <v>9223.8464000000004</v>
      </c>
      <c r="BR607" s="8">
        <v>1520</v>
      </c>
      <c r="BS607" s="8">
        <v>380</v>
      </c>
      <c r="BT607" s="8">
        <v>0.14370673301853201</v>
      </c>
    </row>
    <row r="608" spans="1:72" s="8" customFormat="1" x14ac:dyDescent="0.25">
      <c r="A608" s="1">
        <v>920</v>
      </c>
      <c r="B608" s="25">
        <v>1442.15156652426</v>
      </c>
      <c r="C608" s="25">
        <v>402.79999999999899</v>
      </c>
      <c r="D608" s="8">
        <v>2000</v>
      </c>
      <c r="E608" s="8">
        <v>8000</v>
      </c>
      <c r="F608" s="8">
        <v>2</v>
      </c>
      <c r="G608" s="8">
        <v>7</v>
      </c>
      <c r="H608" s="9">
        <f>SUM(BG608:BI608)/(BK608*1000000)</f>
        <v>0.59501812830082257</v>
      </c>
      <c r="I608" s="10">
        <v>100</v>
      </c>
      <c r="J608" s="19">
        <v>87.082177870060804</v>
      </c>
      <c r="K608" s="18">
        <f>(P608*BG608+U608*BH608+AP608*BI608+AN608*BJ608)/(BK608*(1000000))</f>
        <v>119.49438409845321</v>
      </c>
      <c r="L608" s="18">
        <f>(T608*BG608+Y608*BH608+AT608*BI608+AO608*BJ608)/(BK608*(1000000))</f>
        <v>139.1488852979073</v>
      </c>
      <c r="M608" s="18">
        <f>L608/K608</f>
        <v>1.1644805431463663</v>
      </c>
      <c r="N608" s="18">
        <f>J608*M608</f>
        <v>101.40550178449688</v>
      </c>
      <c r="O608" s="10">
        <v>100</v>
      </c>
      <c r="P608" s="19">
        <v>94.904631555020998</v>
      </c>
      <c r="Q608" s="19">
        <f>P608-S608</f>
        <v>87.799499887581703</v>
      </c>
      <c r="R608" s="18">
        <f>Q608*solar_capex_adj</f>
        <v>117.06599985010894</v>
      </c>
      <c r="S608" s="19">
        <v>7.105131667439295</v>
      </c>
      <c r="T608" s="18">
        <f>R608+S608</f>
        <v>124.17113151754823</v>
      </c>
      <c r="U608" s="19">
        <v>28.012743050951599</v>
      </c>
      <c r="V608" s="19">
        <f>U608-X608</f>
        <v>23.215959573824499</v>
      </c>
      <c r="W608" s="18">
        <f>V608*wind_capex_adj</f>
        <v>38.693265956374169</v>
      </c>
      <c r="X608" s="19">
        <v>4.7967834771271001</v>
      </c>
      <c r="Y608" s="18">
        <f>W608+X608</f>
        <v>43.49004943350127</v>
      </c>
      <c r="Z608" s="19">
        <v>90.8084714209146</v>
      </c>
      <c r="AA608" s="19">
        <f>Z608-AC608-AD608</f>
        <v>38.890473453893499</v>
      </c>
      <c r="AB608" s="18">
        <f>AA608*hdgt_capex_adj</f>
        <v>48.613091817366872</v>
      </c>
      <c r="AC608" s="19">
        <v>15.651403769097399</v>
      </c>
      <c r="AD608" s="19">
        <v>36.266594197923702</v>
      </c>
      <c r="AE608" s="18">
        <f>AD608*fuel_adj</f>
        <v>36.266594197923702</v>
      </c>
      <c r="AF608" s="18">
        <f>AB608+AC608+AE608</f>
        <v>100.53108978438797</v>
      </c>
      <c r="AG608" s="19">
        <v>506.77900467934302</v>
      </c>
      <c r="AH608" s="19">
        <f>AG608-AJ608-AK608</f>
        <v>419.70060668541998</v>
      </c>
      <c r="AI608" s="18">
        <f>AH608*aero_capex_adj</f>
        <v>503.64072802250394</v>
      </c>
      <c r="AJ608" s="19">
        <v>44.479650101457025</v>
      </c>
      <c r="AK608" s="19">
        <v>42.598747892466008</v>
      </c>
      <c r="AL608" s="18">
        <f>AK608*fuel_adj</f>
        <v>42.598747892466008</v>
      </c>
      <c r="AM608" s="18">
        <f>AI608+AJ608+AL608</f>
        <v>590.71912601642703</v>
      </c>
      <c r="AN608" s="18">
        <f>IF(F608=0, 0, IF(F608=3, Z608, (Z608*F608*384+AG608*G608*32)/(F608*384+G608*32)))</f>
        <v>184.73730151152748</v>
      </c>
      <c r="AO608" s="18">
        <f>IF(F608=0, 0, IF(F608=3, AF608, (AF608*F608*384+AM608*G608*32)/(F608*384+G608*32)))</f>
        <v>211.21871086904196</v>
      </c>
      <c r="AP608" s="19">
        <v>103.684847798673</v>
      </c>
      <c r="AQ608" s="19">
        <f>AP608-AS608</f>
        <v>85.081450793480798</v>
      </c>
      <c r="AR608" s="18">
        <f>AQ608*bess_capex_adj</f>
        <v>85.081450793480798</v>
      </c>
      <c r="AS608" s="19">
        <v>18.603397005192207</v>
      </c>
      <c r="AT608" s="18">
        <f>AR608+AS608</f>
        <v>103.684847798673</v>
      </c>
      <c r="AU608" s="19">
        <v>6240.3273329244403</v>
      </c>
      <c r="AV608" s="19"/>
      <c r="AW608" s="19">
        <v>1731.28178310519</v>
      </c>
      <c r="AX608" s="18">
        <f>AW608*solar_capex_adj</f>
        <v>2308.3757108069199</v>
      </c>
      <c r="AY608" s="19">
        <v>483.55548641498399</v>
      </c>
      <c r="AZ608" s="18">
        <f>AY608*wind_capex_adj</f>
        <v>805.92581069163998</v>
      </c>
      <c r="BA608" s="19">
        <v>1549.5339913325499</v>
      </c>
      <c r="BB608" s="18">
        <f>BA608*hdgt_capex_adj</f>
        <v>1936.9174891656874</v>
      </c>
      <c r="BC608" s="19">
        <v>569.72208559185901</v>
      </c>
      <c r="BD608" s="18">
        <f>BC608*aero_capex_adj</f>
        <v>683.66650271023082</v>
      </c>
      <c r="BE608" s="19">
        <v>1906.23398647984</v>
      </c>
      <c r="BF608" s="18">
        <f>BE608*bess_capex_adj</f>
        <v>1906.23398647984</v>
      </c>
      <c r="BG608" s="8">
        <v>1737882632.81214</v>
      </c>
      <c r="BH608" s="8">
        <v>1768082187.9247999</v>
      </c>
      <c r="BI608" s="8">
        <v>1706393983.1782601</v>
      </c>
      <c r="BJ608" s="8">
        <v>3547641196.0847902</v>
      </c>
      <c r="BK608" s="8">
        <f>SUM(BG608:BJ608)/1000000</f>
        <v>8759.9999999999909</v>
      </c>
      <c r="BL608" s="8">
        <v>4.66857877005939E-3</v>
      </c>
      <c r="BM608" s="10">
        <f>0.815*BJ608/(BK608*1000)</f>
        <v>330.06022543482959</v>
      </c>
      <c r="BN608" s="25">
        <v>1946.90461480775</v>
      </c>
      <c r="BO608" s="8">
        <v>106</v>
      </c>
      <c r="BP608" s="8">
        <v>6080</v>
      </c>
      <c r="BQ608" s="25">
        <v>9223.8464000000004</v>
      </c>
      <c r="BR608" s="8">
        <v>1520</v>
      </c>
      <c r="BS608" s="8">
        <v>380</v>
      </c>
      <c r="BT608" s="8">
        <v>0.526808203870336</v>
      </c>
    </row>
    <row r="609" spans="1:72" s="8" customFormat="1" x14ac:dyDescent="0.25">
      <c r="A609" s="1">
        <v>497</v>
      </c>
      <c r="B609" s="24">
        <v>1648.17321888487</v>
      </c>
      <c r="C609" s="24">
        <v>600.4</v>
      </c>
      <c r="D609" s="1">
        <v>1000</v>
      </c>
      <c r="E609" s="1">
        <v>4000</v>
      </c>
      <c r="F609" s="1">
        <v>3</v>
      </c>
      <c r="G609" s="1">
        <v>4</v>
      </c>
      <c r="H609" s="2">
        <f>SUM(BG609:BI609)/(BK609*1000000)</f>
        <v>0.69937813277019001</v>
      </c>
      <c r="I609" s="3">
        <v>100</v>
      </c>
      <c r="J609" s="18">
        <v>83.567732586520094</v>
      </c>
      <c r="K609" s="18">
        <f>(P609*BG609+U609*BH609+AP609*BI609+AN609*BJ609)/(BK609*(1000000))</f>
        <v>80.160843297523869</v>
      </c>
      <c r="L609" s="18">
        <f>(T609*BG609+Y609*BH609+AT609*BI609+AO609*BJ609)/(BK609*(1000000))</f>
        <v>97.273975028772981</v>
      </c>
      <c r="M609" s="18">
        <f>L609/K609</f>
        <v>1.2134849263964482</v>
      </c>
      <c r="N609" s="18">
        <f>J609*M609</f>
        <v>101.40818382687141</v>
      </c>
      <c r="O609" s="3">
        <v>100</v>
      </c>
      <c r="P609" s="18">
        <v>87.969097070809795</v>
      </c>
      <c r="Q609" s="18">
        <f>P609-S609</f>
        <v>81.380383686901695</v>
      </c>
      <c r="R609" s="18">
        <f>Q609*solar_capex_adj</f>
        <v>108.50717824920225</v>
      </c>
      <c r="S609" s="18">
        <v>6.5887133839081002</v>
      </c>
      <c r="T609" s="18">
        <f>R609+S609</f>
        <v>115.09589163311036</v>
      </c>
      <c r="U609" s="18">
        <v>28.002011725096398</v>
      </c>
      <c r="V609" s="18">
        <f>U609-X609</f>
        <v>23.205228247969401</v>
      </c>
      <c r="W609" s="18">
        <f>V609*wind_capex_adj</f>
        <v>38.67538041328234</v>
      </c>
      <c r="X609" s="18">
        <v>4.796783477126997</v>
      </c>
      <c r="Y609" s="18">
        <f>W609+X609</f>
        <v>43.472163890409334</v>
      </c>
      <c r="Z609" s="18">
        <v>135.027454423623</v>
      </c>
      <c r="AA609" s="18">
        <f>Z609-AC609-AD609</f>
        <v>78.6208112720754</v>
      </c>
      <c r="AB609" s="18">
        <f>AA609*hdgt_capex_adj</f>
        <v>98.27601409009425</v>
      </c>
      <c r="AC609" s="18">
        <v>19.568537554874993</v>
      </c>
      <c r="AD609" s="18">
        <v>36.838105596672605</v>
      </c>
      <c r="AE609" s="18">
        <f>AD609*fuel_adj</f>
        <v>36.838105596672605</v>
      </c>
      <c r="AF609" s="18">
        <f>AB609+AC609+AE609</f>
        <v>154.68265724164183</v>
      </c>
      <c r="AG609" s="18">
        <v>381.11512520386702</v>
      </c>
      <c r="AH609" s="18">
        <f>AG609-AJ609-AK609</f>
        <v>302.79392817927896</v>
      </c>
      <c r="AI609" s="18">
        <f>AH609*aero_capex_adj</f>
        <v>363.35271381513473</v>
      </c>
      <c r="AJ609" s="18">
        <v>35.47008320869304</v>
      </c>
      <c r="AK609" s="18">
        <v>42.851113815895019</v>
      </c>
      <c r="AL609" s="18">
        <f>AK609*fuel_adj</f>
        <v>42.851113815895019</v>
      </c>
      <c r="AM609" s="18">
        <f>AI609+AJ609+AL609</f>
        <v>441.67391083972279</v>
      </c>
      <c r="AN609" s="18">
        <f>IF(F609=0, 0, IF(F609=3, Z609, (Z609*F609*384+AG609*G609*32)/(F609*384+G609*32)))</f>
        <v>135.027454423623</v>
      </c>
      <c r="AO609" s="18">
        <f>IF(F609=0, 0, IF(F609=3, AF609, (AF609*F609*384+AM609*G609*32)/(F609*384+G609*32)))</f>
        <v>154.68265724164183</v>
      </c>
      <c r="AP609" s="18">
        <v>63.049655485311703</v>
      </c>
      <c r="AQ609" s="18">
        <f>AP609-AS609</f>
        <v>51.563510547143601</v>
      </c>
      <c r="AR609" s="18">
        <f>AQ609*bess_capex_adj</f>
        <v>51.563510547143601</v>
      </c>
      <c r="AS609" s="18">
        <v>11.486144938168103</v>
      </c>
      <c r="AT609" s="18">
        <f>AR609+AS609</f>
        <v>63.049655485311703</v>
      </c>
      <c r="AU609" s="18">
        <v>6298.7441799476401</v>
      </c>
      <c r="AV609" s="18"/>
      <c r="AW609" s="18">
        <v>1977.6931621176</v>
      </c>
      <c r="AX609" s="18">
        <f>AW609*solar_capex_adj</f>
        <v>2636.9242161568</v>
      </c>
      <c r="AY609" s="18">
        <v>720.438216644965</v>
      </c>
      <c r="AZ609" s="18">
        <f>AY609*wind_capex_adj</f>
        <v>1200.7303610749418</v>
      </c>
      <c r="BA609" s="18">
        <v>2323.2266040426798</v>
      </c>
      <c r="BB609" s="18">
        <f>BA609*hdgt_capex_adj</f>
        <v>2904.0332550533499</v>
      </c>
      <c r="BC609" s="18">
        <v>325.40499298777002</v>
      </c>
      <c r="BD609" s="18">
        <f>BC609*aero_capex_adj</f>
        <v>390.48599158532403</v>
      </c>
      <c r="BE609" s="18">
        <v>951.98120415462404</v>
      </c>
      <c r="BF609" s="18">
        <f>BE609*bess_capex_adj</f>
        <v>951.98120415462404</v>
      </c>
      <c r="BG609" s="1">
        <v>2115228900.9781401</v>
      </c>
      <c r="BH609" s="1">
        <v>2635443261.2463999</v>
      </c>
      <c r="BI609" s="1">
        <v>1375880280.84231</v>
      </c>
      <c r="BJ609" s="1">
        <v>2633447556.9331298</v>
      </c>
      <c r="BK609" s="1">
        <f>SUM(BG609:BJ609)/1000000</f>
        <v>8759.9999999999782</v>
      </c>
      <c r="BL609" s="1">
        <v>5.6474016458287801</v>
      </c>
      <c r="BM609" s="3">
        <f>0.815*BJ609/(BK609*1000)</f>
        <v>245.0068217922952</v>
      </c>
      <c r="BN609" s="24">
        <v>2225.03384549457</v>
      </c>
      <c r="BO609" s="1">
        <v>158</v>
      </c>
      <c r="BP609" s="1">
        <v>3040</v>
      </c>
      <c r="BQ609" s="24">
        <v>4611.9232000000002</v>
      </c>
      <c r="BR609" s="1">
        <v>760</v>
      </c>
      <c r="BS609" s="1">
        <v>190</v>
      </c>
      <c r="BT609" s="1">
        <v>0.84865717935014495</v>
      </c>
    </row>
    <row r="610" spans="1:72" s="8" customFormat="1" x14ac:dyDescent="0.25">
      <c r="A610" s="1">
        <v>752</v>
      </c>
      <c r="B610" s="25">
        <v>1442.15156652426</v>
      </c>
      <c r="C610" s="25">
        <v>801.8</v>
      </c>
      <c r="D610" s="8">
        <v>2000</v>
      </c>
      <c r="E610" s="8">
        <v>8000</v>
      </c>
      <c r="F610" s="8">
        <v>1</v>
      </c>
      <c r="G610" s="8">
        <v>18</v>
      </c>
      <c r="H610" s="9">
        <f>SUM(BG610:BI610)/(BK610*1000000)</f>
        <v>0.78164286924542636</v>
      </c>
      <c r="I610" s="10">
        <v>100</v>
      </c>
      <c r="J610" s="19">
        <v>85.137572545087707</v>
      </c>
      <c r="K610" s="18">
        <f>(P610*BG610+U610*BH610+AP610*BI610+AN610*BJ610)/(BK610*(1000000))</f>
        <v>120.03231730298081</v>
      </c>
      <c r="L610" s="18">
        <f>(T610*BG610+Y610*BH610+AT610*BI610+AO610*BJ610)/(BK610*(1000000))</f>
        <v>143.0415156298281</v>
      </c>
      <c r="M610" s="18">
        <f>L610/K610</f>
        <v>1.19169169473558</v>
      </c>
      <c r="N610" s="18">
        <f>J610*M610</f>
        <v>101.45773811192896</v>
      </c>
      <c r="O610" s="10">
        <v>100</v>
      </c>
      <c r="P610" s="19">
        <v>89.959030337845903</v>
      </c>
      <c r="Q610" s="19">
        <f>P610-S610</f>
        <v>83.218993335706799</v>
      </c>
      <c r="R610" s="18">
        <f>Q610*solar_capex_adj</f>
        <v>110.95865778094239</v>
      </c>
      <c r="S610" s="19">
        <v>6.7400370021391041</v>
      </c>
      <c r="T610" s="18">
        <f>R610+S610</f>
        <v>117.69869478308149</v>
      </c>
      <c r="U610" s="19">
        <v>27.993520785087</v>
      </c>
      <c r="V610" s="19">
        <f>U610-X610</f>
        <v>23.1967373079599</v>
      </c>
      <c r="W610" s="18">
        <f>V610*wind_capex_adj</f>
        <v>38.661228846599833</v>
      </c>
      <c r="X610" s="19">
        <v>4.7967834771271001</v>
      </c>
      <c r="Y610" s="18">
        <f>W610+X610</f>
        <v>43.458012323726933</v>
      </c>
      <c r="Z610" s="19">
        <v>95.705390090326503</v>
      </c>
      <c r="AA610" s="19">
        <f>Z610-AC610-AD610</f>
        <v>41.3777131193632</v>
      </c>
      <c r="AB610" s="18">
        <f>AA610*hdgt_capex_adj</f>
        <v>51.722141399203998</v>
      </c>
      <c r="AC610" s="19">
        <v>16.249815390261602</v>
      </c>
      <c r="AD610" s="19">
        <v>38.0778615807017</v>
      </c>
      <c r="AE610" s="18">
        <f>AD610*fuel_adj</f>
        <v>38.0778615807017</v>
      </c>
      <c r="AF610" s="18">
        <f>AB610+AC610+AE610</f>
        <v>106.04981837016729</v>
      </c>
      <c r="AG610" s="19">
        <v>472.37665940078199</v>
      </c>
      <c r="AH610" s="19">
        <f>AG610-AJ610-AK610</f>
        <v>387.28016409117203</v>
      </c>
      <c r="AI610" s="18">
        <f>AH610*aero_capex_adj</f>
        <v>464.73619690940643</v>
      </c>
      <c r="AJ610" s="19">
        <v>42.41011983736098</v>
      </c>
      <c r="AK610" s="19">
        <v>42.686375472248983</v>
      </c>
      <c r="AL610" s="18">
        <f>AK610*fuel_adj</f>
        <v>42.686375472248983</v>
      </c>
      <c r="AM610" s="18">
        <f>AI610+AJ610+AL610</f>
        <v>549.83269221901639</v>
      </c>
      <c r="AN610" s="18">
        <f>IF(F610=0, 0, IF(F610=3, Z610, (Z610*F610*384+AG610*G610*32)/(F610*384+G610*32)))</f>
        <v>321.70815167659981</v>
      </c>
      <c r="AO610" s="18">
        <f>IF(F610=0, 0, IF(F610=3, AF610, (AF610*F610*384+AM610*G610*32)/(F610*384+G610*32)))</f>
        <v>372.31954267947674</v>
      </c>
      <c r="AP610" s="19">
        <v>115.221841985124</v>
      </c>
      <c r="AQ610" s="19">
        <f>AP610-AS610</f>
        <v>94.470357397383793</v>
      </c>
      <c r="AR610" s="18">
        <f>AQ610*bess_capex_adj</f>
        <v>94.470357397383793</v>
      </c>
      <c r="AS610" s="19">
        <v>20.751484587740208</v>
      </c>
      <c r="AT610" s="18">
        <f>AR610+AS610</f>
        <v>115.221841985124</v>
      </c>
      <c r="AU610" s="19">
        <v>6834.1683236630597</v>
      </c>
      <c r="AV610" s="19"/>
      <c r="AW610" s="19">
        <v>1729.84832270415</v>
      </c>
      <c r="AX610" s="18">
        <f>AW610*solar_capex_adj</f>
        <v>2306.4644302721999</v>
      </c>
      <c r="AY610" s="19">
        <v>961.75216068792599</v>
      </c>
      <c r="AZ610" s="18">
        <f>AY610*wind_capex_adj</f>
        <v>1602.9202678132101</v>
      </c>
      <c r="BA610" s="19">
        <v>774.125506903928</v>
      </c>
      <c r="BB610" s="18">
        <f>BA610*hdgt_capex_adj</f>
        <v>967.65688362991</v>
      </c>
      <c r="BC610" s="19">
        <v>1463.7866635780099</v>
      </c>
      <c r="BD610" s="18">
        <f>BC610*aero_capex_adj</f>
        <v>1756.5439962936118</v>
      </c>
      <c r="BE610" s="19">
        <v>1904.6556697890501</v>
      </c>
      <c r="BF610" s="18">
        <f>BE610*bess_capex_adj</f>
        <v>1904.6556697890501</v>
      </c>
      <c r="BG610" s="8">
        <v>1814140335.2066</v>
      </c>
      <c r="BH610" s="8">
        <v>3519484355.2087998</v>
      </c>
      <c r="BI610" s="8">
        <v>1513566844.17452</v>
      </c>
      <c r="BJ610" s="8">
        <v>1912808465.4100599</v>
      </c>
      <c r="BK610" s="8">
        <f>SUM(BG610:BJ610)/1000000</f>
        <v>8759.9999999999818</v>
      </c>
      <c r="BL610" s="8">
        <v>2.09112861392533</v>
      </c>
      <c r="BM610" s="10">
        <f>0.815*BJ610/(BK610*1000)</f>
        <v>177.96106156497743</v>
      </c>
      <c r="BN610" s="25">
        <v>1946.90461480775</v>
      </c>
      <c r="BO610" s="8">
        <v>211</v>
      </c>
      <c r="BP610" s="8">
        <v>6080</v>
      </c>
      <c r="BQ610" s="25">
        <v>9223.8464000000004</v>
      </c>
      <c r="BR610" s="8">
        <v>1520</v>
      </c>
      <c r="BS610" s="8">
        <v>380</v>
      </c>
      <c r="BT610" s="8">
        <v>0.468105787879595</v>
      </c>
    </row>
    <row r="611" spans="1:72" s="8" customFormat="1" x14ac:dyDescent="0.25">
      <c r="A611" s="1">
        <v>1150</v>
      </c>
      <c r="B611" s="22">
        <v>2060.21652360608</v>
      </c>
      <c r="C611" s="22">
        <v>1801.19999999999</v>
      </c>
      <c r="D611" s="11">
        <v>3000</v>
      </c>
      <c r="E611" s="11">
        <v>12000</v>
      </c>
      <c r="F611" s="11">
        <v>0</v>
      </c>
      <c r="G611" s="11">
        <v>0</v>
      </c>
      <c r="H611" s="12">
        <f>SUM(BG611:BI611)/(BK611*1000000)</f>
        <v>1</v>
      </c>
      <c r="I611" s="13">
        <v>98.093607305936004</v>
      </c>
      <c r="J611" s="20">
        <v>79.280559770565901</v>
      </c>
      <c r="K611" s="18">
        <f>(P611*BG611+U611*BH611+AP611*BI611+AN611*BJ611)/(BK611*(1000000))</f>
        <v>79.386918520882119</v>
      </c>
      <c r="L611" s="18">
        <f>(T611*BG611+Y611*BH611+AT611*BI611+AO611*BJ611)/(BK611*(1000000))</f>
        <v>101.6208372397374</v>
      </c>
      <c r="M611" s="18">
        <f>L611/K611</f>
        <v>1.2800703079690241</v>
      </c>
      <c r="N611" s="18">
        <f>J611*M611</f>
        <v>101.48469056146492</v>
      </c>
      <c r="O611" s="13">
        <v>98.880372486885193</v>
      </c>
      <c r="P611" s="20">
        <v>140.48371618908001</v>
      </c>
      <c r="Q611" s="20">
        <f>P611-S611</f>
        <v>129.95364223549799</v>
      </c>
      <c r="R611" s="18">
        <f>Q611*solar_capex_adj</f>
        <v>173.27152298066397</v>
      </c>
      <c r="S611" s="20">
        <v>10.530073953582018</v>
      </c>
      <c r="T611" s="18">
        <f>R611+S611</f>
        <v>183.80159693424599</v>
      </c>
      <c r="U611" s="20">
        <v>36.726463615156597</v>
      </c>
      <c r="V611" s="20">
        <f>U611-X611</f>
        <v>30.430821524550002</v>
      </c>
      <c r="W611" s="18">
        <f>V611*wind_capex_adj</f>
        <v>50.718035874250006</v>
      </c>
      <c r="X611" s="20">
        <v>6.2956420906065951</v>
      </c>
      <c r="Y611" s="18">
        <f>W611+X611</f>
        <v>57.013677964856598</v>
      </c>
      <c r="Z611" s="20">
        <v>0</v>
      </c>
      <c r="AA611" s="20">
        <f>Z611-AC611-AD611</f>
        <v>0</v>
      </c>
      <c r="AB611" s="18">
        <f>AA611*hdgt_capex_adj</f>
        <v>0</v>
      </c>
      <c r="AC611" s="20">
        <v>0</v>
      </c>
      <c r="AD611" s="20">
        <v>0</v>
      </c>
      <c r="AE611" s="18">
        <f>AD611*fuel_adj</f>
        <v>0</v>
      </c>
      <c r="AF611" s="18">
        <f>AB611+AC611+AE611</f>
        <v>0</v>
      </c>
      <c r="AG611" s="20">
        <v>0</v>
      </c>
      <c r="AH611" s="20">
        <f>AG611-AJ611-AK611</f>
        <v>0</v>
      </c>
      <c r="AI611" s="18">
        <f>AH611*aero_capex_adj</f>
        <v>0</v>
      </c>
      <c r="AJ611" s="20">
        <v>0</v>
      </c>
      <c r="AK611" s="20">
        <v>0</v>
      </c>
      <c r="AL611" s="18">
        <f>AK611*fuel_adj</f>
        <v>0</v>
      </c>
      <c r="AM611" s="18">
        <f>AI611+AJ611+AL611</f>
        <v>0</v>
      </c>
      <c r="AN611" s="18">
        <f>IF(F611=0, 0, IF(F611=3, Z611, (Z611*F611*384+AG611*G611*32)/(F611*384+G611*32)))</f>
        <v>0</v>
      </c>
      <c r="AO611" s="18">
        <f>IF(F611=0, 0, IF(F611=3, AF611, (AF611*F611*384+AM611*G611*32)/(F611*384+G611*32)))</f>
        <v>0</v>
      </c>
      <c r="AP611" s="20">
        <v>235.054392470132</v>
      </c>
      <c r="AQ611" s="20">
        <f>AP611-AS611</f>
        <v>189.96198163940801</v>
      </c>
      <c r="AR611" s="18">
        <f>AQ611*bess_capex_adj</f>
        <v>189.96198163940801</v>
      </c>
      <c r="AS611" s="20">
        <v>45.092410830723992</v>
      </c>
      <c r="AT611" s="18">
        <f>AR611+AS611</f>
        <v>235.054392470132</v>
      </c>
      <c r="AU611" s="20">
        <v>7488.2770287612202</v>
      </c>
      <c r="AV611" s="20"/>
      <c r="AW611" s="20">
        <v>2470.05624359383</v>
      </c>
      <c r="AX611" s="18">
        <f>AW611*solar_capex_adj</f>
        <v>3293.4083247917733</v>
      </c>
      <c r="AY611" s="20">
        <v>2159.5134564661198</v>
      </c>
      <c r="AZ611" s="18">
        <f>AY611*wind_capex_adj</f>
        <v>3599.1890941101997</v>
      </c>
      <c r="BA611" s="20">
        <v>0</v>
      </c>
      <c r="BB611" s="18">
        <f>BA611*hdgt_capex_adj</f>
        <v>0</v>
      </c>
      <c r="BC611" s="20">
        <v>0</v>
      </c>
      <c r="BD611" s="18">
        <f>BC611*aero_capex_adj</f>
        <v>0</v>
      </c>
      <c r="BE611" s="20">
        <v>2858.7073287012599</v>
      </c>
      <c r="BF611" s="18">
        <f>BE611*bess_capex_adj</f>
        <v>2858.7073287012599</v>
      </c>
      <c r="BG611" s="11">
        <v>1624682292.7952099</v>
      </c>
      <c r="BH611" s="11">
        <v>6024022979.1335096</v>
      </c>
      <c r="BI611" s="11">
        <v>1013215357.92241</v>
      </c>
      <c r="BJ611" s="11">
        <v>0</v>
      </c>
      <c r="BK611" s="11">
        <f>SUM(BG611:BJ611)/1000000</f>
        <v>8661.920629851129</v>
      </c>
      <c r="BL611" s="11">
        <v>32.992954090582501</v>
      </c>
      <c r="BM611" s="13">
        <f>0.815*BJ611/(BK611*1000)</f>
        <v>0</v>
      </c>
      <c r="BN611" s="22">
        <v>2781.2923068682198</v>
      </c>
      <c r="BO611" s="11">
        <v>474</v>
      </c>
      <c r="BP611" s="11">
        <v>9120</v>
      </c>
      <c r="BQ611" s="22">
        <v>13835.7696</v>
      </c>
      <c r="BR611" s="11">
        <v>2280</v>
      </c>
      <c r="BS611" s="11">
        <v>570</v>
      </c>
      <c r="BT611" s="11">
        <v>0.21075333451974501</v>
      </c>
    </row>
    <row r="612" spans="1:72" s="8" customFormat="1" x14ac:dyDescent="0.25">
      <c r="A612" s="1">
        <v>750</v>
      </c>
      <c r="B612" s="25">
        <v>1030.10826180304</v>
      </c>
      <c r="C612" s="25">
        <v>801.8</v>
      </c>
      <c r="D612" s="8">
        <v>2000</v>
      </c>
      <c r="E612" s="8">
        <v>8000</v>
      </c>
      <c r="F612" s="8">
        <v>1</v>
      </c>
      <c r="G612" s="8">
        <v>20</v>
      </c>
      <c r="H612" s="9">
        <f>SUM(BG612:BI612)/(BK612*1000000)</f>
        <v>0.6935044194169171</v>
      </c>
      <c r="I612" s="10">
        <v>100</v>
      </c>
      <c r="J612" s="19">
        <v>86.099857932455706</v>
      </c>
      <c r="K612" s="18">
        <f>(P612*BG612+U612*BH612+AP612*BI612+AN612*BJ612)/(BK612*(1000000))</f>
        <v>116.88313662109017</v>
      </c>
      <c r="L612" s="18">
        <f>(T612*BG612+Y612*BH612+AT612*BI612+AO612*BJ612)/(BK612*(1000000))</f>
        <v>137.78896671913415</v>
      </c>
      <c r="M612" s="18">
        <f>L612/K612</f>
        <v>1.1788609606346907</v>
      </c>
      <c r="N612" s="18">
        <f>J612*M612</f>
        <v>101.49976123276512</v>
      </c>
      <c r="O612" s="10">
        <v>100</v>
      </c>
      <c r="P612" s="19">
        <v>82.219035368804498</v>
      </c>
      <c r="Q612" s="19">
        <f>P612-S612</f>
        <v>76.061401516029605</v>
      </c>
      <c r="R612" s="18">
        <f>Q612*solar_capex_adj</f>
        <v>101.41520202137281</v>
      </c>
      <c r="S612" s="19">
        <v>6.1576338527748931</v>
      </c>
      <c r="T612" s="18">
        <f>R612+S612</f>
        <v>107.5728358741477</v>
      </c>
      <c r="U612" s="19">
        <v>28.0036866072364</v>
      </c>
      <c r="V612" s="19">
        <f>U612-X612</f>
        <v>23.2069031301093</v>
      </c>
      <c r="W612" s="18">
        <f>V612*wind_capex_adj</f>
        <v>38.678171883515503</v>
      </c>
      <c r="X612" s="19">
        <v>4.7967834771271001</v>
      </c>
      <c r="Y612" s="18">
        <f>W612+X612</f>
        <v>43.474955360642603</v>
      </c>
      <c r="Z612" s="19">
        <v>84.341439648940195</v>
      </c>
      <c r="AA612" s="19">
        <f>Z612-AC612-AD612</f>
        <v>31.614441101532606</v>
      </c>
      <c r="AB612" s="18">
        <f>AA612*hdgt_capex_adj</f>
        <v>39.518051376915757</v>
      </c>
      <c r="AC612" s="19">
        <v>15.410301552550095</v>
      </c>
      <c r="AD612" s="19">
        <v>37.316696994857494</v>
      </c>
      <c r="AE612" s="18">
        <f>AD612*fuel_adj</f>
        <v>37.316696994857494</v>
      </c>
      <c r="AF612" s="18">
        <f>AB612+AC612+AE612</f>
        <v>92.245049924323354</v>
      </c>
      <c r="AG612" s="19">
        <v>326.97044818017503</v>
      </c>
      <c r="AH612" s="19">
        <f>AG612-AJ612-AK612</f>
        <v>252.10776307700297</v>
      </c>
      <c r="AI612" s="18">
        <f>AH612*aero_capex_adj</f>
        <v>302.52931569240354</v>
      </c>
      <c r="AJ612" s="19">
        <v>31.992984984371049</v>
      </c>
      <c r="AK612" s="19">
        <v>42.869700118801006</v>
      </c>
      <c r="AL612" s="18">
        <f>AK612*fuel_adj</f>
        <v>42.869700118801006</v>
      </c>
      <c r="AM612" s="18">
        <f>AI612+AJ612+AL612</f>
        <v>377.3920007955756</v>
      </c>
      <c r="AN612" s="18">
        <f>IF(F612=0, 0, IF(F612=3, Z612, (Z612*F612*384+AG612*G612*32)/(F612*384+G612*32)))</f>
        <v>235.98456998096196</v>
      </c>
      <c r="AO612" s="18">
        <f>IF(F612=0, 0, IF(F612=3, AF612, (AF612*F612*384+AM612*G612*32)/(F612*384+G612*32)))</f>
        <v>270.461894218856</v>
      </c>
      <c r="AP612" s="19">
        <v>154.37870971135601</v>
      </c>
      <c r="AQ612" s="19">
        <f>AP612-AS612</f>
        <v>126.578114250063</v>
      </c>
      <c r="AR612" s="18">
        <f>AQ612*bess_capex_adj</f>
        <v>126.578114250063</v>
      </c>
      <c r="AS612" s="19">
        <v>27.800595461293014</v>
      </c>
      <c r="AT612" s="18">
        <f>AR612+AS612</f>
        <v>154.37870971135601</v>
      </c>
      <c r="AU612" s="19">
        <v>6505.4186177105103</v>
      </c>
      <c r="AV612" s="19"/>
      <c r="AW612" s="19">
        <v>1236.14744121184</v>
      </c>
      <c r="AX612" s="18">
        <f>AW612*solar_capex_adj</f>
        <v>1648.1965882824534</v>
      </c>
      <c r="AY612" s="19">
        <v>962.17364243717304</v>
      </c>
      <c r="AZ612" s="18">
        <f>AY612*wind_capex_adj</f>
        <v>1603.6227373952884</v>
      </c>
      <c r="BA612" s="19">
        <v>774.46476246905502</v>
      </c>
      <c r="BB612" s="18">
        <f>BA612*hdgt_capex_adj</f>
        <v>968.0809530863188</v>
      </c>
      <c r="BC612" s="19">
        <v>1627.1423986062</v>
      </c>
      <c r="BD612" s="18">
        <f>BC612*aero_capex_adj</f>
        <v>1952.5708783274399</v>
      </c>
      <c r="BE612" s="19">
        <v>1905.4903729862201</v>
      </c>
      <c r="BF612" s="18">
        <f>BE612*bess_capex_adj</f>
        <v>1905.4903729862201</v>
      </c>
      <c r="BG612" s="8">
        <v>1424479581.9635799</v>
      </c>
      <c r="BH612" s="8">
        <v>3519484355.2087998</v>
      </c>
      <c r="BI612" s="8">
        <v>1131134776.9198</v>
      </c>
      <c r="BJ612" s="8">
        <v>2684901285.9078002</v>
      </c>
      <c r="BK612" s="8">
        <f>SUM(BG612:BJ612)/1000000</f>
        <v>8759.9999999999782</v>
      </c>
      <c r="BL612" s="8">
        <v>0.19829982119556999</v>
      </c>
      <c r="BM612" s="10">
        <f>0.815*BJ612/(BK612*1000)</f>
        <v>249.7938981752126</v>
      </c>
      <c r="BN612" s="25">
        <v>1390.6461534341099</v>
      </c>
      <c r="BO612" s="8">
        <v>211</v>
      </c>
      <c r="BP612" s="8">
        <v>6080</v>
      </c>
      <c r="BQ612" s="25">
        <v>9223.8464000000004</v>
      </c>
      <c r="BR612" s="8">
        <v>1520</v>
      </c>
      <c r="BS612" s="8">
        <v>380</v>
      </c>
      <c r="BT612" s="8">
        <v>0.34974454743842798</v>
      </c>
    </row>
    <row r="613" spans="1:72" s="8" customFormat="1" x14ac:dyDescent="0.25">
      <c r="A613" s="1">
        <v>797</v>
      </c>
      <c r="B613" s="25">
        <v>206.02165236060799</v>
      </c>
      <c r="C613" s="25">
        <v>201.39999999999901</v>
      </c>
      <c r="D613" s="8">
        <v>2000</v>
      </c>
      <c r="E613" s="8">
        <v>8000</v>
      </c>
      <c r="F613" s="8">
        <v>1</v>
      </c>
      <c r="G613" s="8">
        <v>21</v>
      </c>
      <c r="H613" s="9">
        <f>SUM(BG613:BI613)/(BK613*1000000)</f>
        <v>0.16163303029813691</v>
      </c>
      <c r="I613" s="10">
        <v>100</v>
      </c>
      <c r="J613" s="19">
        <v>93.736184887086495</v>
      </c>
      <c r="K613" s="18">
        <f>(P613*BG613+U613*BH613+AP613*BI613+AN613*BJ613)/(BK613*(1000000))</f>
        <v>95.36566423886272</v>
      </c>
      <c r="L613" s="18">
        <f>(T613*BG613+Y613*BH613+AT613*BI613+AO613*BJ613)/(BK613*(1000000))</f>
        <v>103.31718874699212</v>
      </c>
      <c r="M613" s="18">
        <f>L613/K613</f>
        <v>1.0833793228578914</v>
      </c>
      <c r="N613" s="18">
        <f>J613*M613</f>
        <v>101.55184451025389</v>
      </c>
      <c r="O613" s="10">
        <v>100</v>
      </c>
      <c r="P613" s="19">
        <v>78.475428189793305</v>
      </c>
      <c r="Q613" s="19">
        <f>P613-S613</f>
        <v>72.615055893306206</v>
      </c>
      <c r="R613" s="18">
        <f>Q613*solar_capex_adj</f>
        <v>96.82007452440827</v>
      </c>
      <c r="S613" s="19">
        <v>5.8603722964870997</v>
      </c>
      <c r="T613" s="18">
        <f>R613+S613</f>
        <v>102.68044682089537</v>
      </c>
      <c r="U613" s="19">
        <v>28.075991244493</v>
      </c>
      <c r="V613" s="19">
        <f>U613-X613</f>
        <v>23.2792077673659</v>
      </c>
      <c r="W613" s="18">
        <f>V613*wind_capex_adj</f>
        <v>38.798679612276501</v>
      </c>
      <c r="X613" s="19">
        <v>4.7967834771271001</v>
      </c>
      <c r="Y613" s="18">
        <f>W613+X613</f>
        <v>43.595463089403601</v>
      </c>
      <c r="Z613" s="19">
        <v>70.297576176945398</v>
      </c>
      <c r="AA613" s="19">
        <f>Z613-AC613-AD613</f>
        <v>22.142690588975505</v>
      </c>
      <c r="AB613" s="18">
        <f>AA613*hdgt_capex_adj</f>
        <v>27.678363236219383</v>
      </c>
      <c r="AC613" s="19">
        <v>14.031051755009997</v>
      </c>
      <c r="AD613" s="19">
        <v>34.123833832959896</v>
      </c>
      <c r="AE613" s="18">
        <f>AD613*fuel_adj</f>
        <v>34.123833832959896</v>
      </c>
      <c r="AF613" s="18">
        <f>AB613+AC613+AE613</f>
        <v>75.833248824189269</v>
      </c>
      <c r="AG613" s="19">
        <v>91.363988586021506</v>
      </c>
      <c r="AH613" s="19">
        <f>AG613-AJ613-AK613</f>
        <v>36.268453724206189</v>
      </c>
      <c r="AI613" s="18">
        <f>AH613*aero_capex_adj</f>
        <v>43.522144469047426</v>
      </c>
      <c r="AJ613" s="19">
        <v>14.702322545570709</v>
      </c>
      <c r="AK613" s="19">
        <v>40.393212316244608</v>
      </c>
      <c r="AL613" s="18">
        <f>AK613*fuel_adj</f>
        <v>40.393212316244608</v>
      </c>
      <c r="AM613" s="18">
        <f>AI613+AJ613+AL613</f>
        <v>98.617679330862742</v>
      </c>
      <c r="AN613" s="18">
        <f>IF(F613=0, 0, IF(F613=3, Z613, (Z613*F613*384+AG613*G613*32)/(F613*384+G613*32)))</f>
        <v>83.703474982721104</v>
      </c>
      <c r="AO613" s="18">
        <f>IF(F613=0, 0, IF(F613=3, AF613, (AF613*F613*384+AM613*G613*32)/(F613*384+G613*32)))</f>
        <v>90.33243187389057</v>
      </c>
      <c r="AP613" s="19">
        <v>742.02217718208897</v>
      </c>
      <c r="AQ613" s="19">
        <f>AP613-AS613</f>
        <v>606.98345360598603</v>
      </c>
      <c r="AR613" s="18">
        <f>AQ613*bess_capex_adj</f>
        <v>606.98345360598603</v>
      </c>
      <c r="AS613" s="19">
        <v>135.03872357610294</v>
      </c>
      <c r="AT613" s="18">
        <f>AR613+AS613</f>
        <v>742.02217718208897</v>
      </c>
      <c r="AU613" s="19">
        <v>4892.5637496812597</v>
      </c>
      <c r="AV613" s="19"/>
      <c r="AW613" s="19">
        <v>247.99976932495301</v>
      </c>
      <c r="AX613" s="18">
        <f>AW613*solar_capex_adj</f>
        <v>330.66635909993732</v>
      </c>
      <c r="AY613" s="19">
        <v>242.43642825765201</v>
      </c>
      <c r="AZ613" s="18">
        <f>AY613*wind_capex_adj</f>
        <v>404.06071376275338</v>
      </c>
      <c r="BA613" s="19">
        <v>776.87772525880496</v>
      </c>
      <c r="BB613" s="18">
        <f>BA613*hdgt_capex_adj</f>
        <v>971.09715657350625</v>
      </c>
      <c r="BC613" s="19">
        <v>1713.82260870706</v>
      </c>
      <c r="BD613" s="18">
        <f>BC613*aero_capex_adj</f>
        <v>2056.5871304484717</v>
      </c>
      <c r="BE613" s="19">
        <v>1911.4272181327799</v>
      </c>
      <c r="BF613" s="18">
        <f>BE613*bess_capex_adj</f>
        <v>1911.4272181327799</v>
      </c>
      <c r="BG613" s="8">
        <v>299599726.16867799</v>
      </c>
      <c r="BH613" s="8">
        <v>884041093.96239996</v>
      </c>
      <c r="BI613" s="8">
        <v>232264525.28060099</v>
      </c>
      <c r="BJ613" s="8">
        <v>7344094654.5883198</v>
      </c>
      <c r="BK613" s="8">
        <f>SUM(BG613:BJ613)/1000000</f>
        <v>8759.9999999999982</v>
      </c>
      <c r="BL613" s="8">
        <v>7.4623209691699998E-18</v>
      </c>
      <c r="BM613" s="10">
        <f>0.815*BJ613/(BK613*1000)</f>
        <v>683.26908030701838</v>
      </c>
      <c r="BN613" s="25">
        <v>278.12923068682198</v>
      </c>
      <c r="BO613" s="8">
        <v>53</v>
      </c>
      <c r="BP613" s="8">
        <v>6080</v>
      </c>
      <c r="BQ613" s="25">
        <v>9223.8464000000004</v>
      </c>
      <c r="BR613" s="8">
        <v>1520</v>
      </c>
      <c r="BS613" s="8">
        <v>380</v>
      </c>
      <c r="BT613" s="8">
        <v>7.1853366509266103E-2</v>
      </c>
    </row>
    <row r="614" spans="1:72" s="8" customFormat="1" x14ac:dyDescent="0.25">
      <c r="A614" s="1">
        <v>836</v>
      </c>
      <c r="B614" s="25">
        <v>1236.12991416365</v>
      </c>
      <c r="C614" s="25">
        <v>1200.8</v>
      </c>
      <c r="D614" s="8">
        <v>2000</v>
      </c>
      <c r="E614" s="8">
        <v>8000</v>
      </c>
      <c r="F614" s="8">
        <v>2</v>
      </c>
      <c r="G614" s="8">
        <v>8</v>
      </c>
      <c r="H614" s="9">
        <f>SUM(BG614:BI614)/(BK614*1000000)</f>
        <v>0.87880303362943224</v>
      </c>
      <c r="I614" s="10">
        <v>100</v>
      </c>
      <c r="J614" s="19">
        <v>83.151087387819501</v>
      </c>
      <c r="K614" s="18">
        <f>(P614*BG614+U614*BH614+AP614*BI614+AN614*BJ614)/(BK614*(1000000))</f>
        <v>104.52270797693183</v>
      </c>
      <c r="L614" s="18">
        <f>(T614*BG614+Y614*BH614+AT614*BI614+AO614*BJ614)/(BK614*(1000000))</f>
        <v>127.69403515024398</v>
      </c>
      <c r="M614" s="18">
        <f>L614/K614</f>
        <v>1.221687015403639</v>
      </c>
      <c r="N614" s="18">
        <f>J614*M614</f>
        <v>101.58460377839238</v>
      </c>
      <c r="O614" s="10">
        <v>100</v>
      </c>
      <c r="P614" s="19">
        <v>91.096343351457406</v>
      </c>
      <c r="Q614" s="19">
        <f>P614-S614</f>
        <v>84.269618493314198</v>
      </c>
      <c r="R614" s="18">
        <f>Q614*solar_capex_adj</f>
        <v>112.35949132441893</v>
      </c>
      <c r="S614" s="19">
        <v>6.8267248581432085</v>
      </c>
      <c r="T614" s="18">
        <f>R614+S614</f>
        <v>119.18621618256213</v>
      </c>
      <c r="U614" s="19">
        <v>28.644387761613501</v>
      </c>
      <c r="V614" s="19">
        <f>U614-X614</f>
        <v>23.735124949450601</v>
      </c>
      <c r="W614" s="18">
        <f>V614*wind_capex_adj</f>
        <v>39.558541582417668</v>
      </c>
      <c r="X614" s="19">
        <v>4.9092628121629005</v>
      </c>
      <c r="Y614" s="18">
        <f>W614+X614</f>
        <v>44.467804394580568</v>
      </c>
      <c r="Z614" s="19">
        <v>202.53722998000299</v>
      </c>
      <c r="AA614" s="19">
        <f>Z614-AC614-AD614</f>
        <v>131.601997067074</v>
      </c>
      <c r="AB614" s="18">
        <f>AA614*hdgt_capex_adj</f>
        <v>164.50249633384249</v>
      </c>
      <c r="AC614" s="19">
        <v>26.689712327584999</v>
      </c>
      <c r="AD614" s="19">
        <v>44.245520585343996</v>
      </c>
      <c r="AE614" s="18">
        <f>AD614*fuel_adj</f>
        <v>44.245520585343996</v>
      </c>
      <c r="AF614" s="18">
        <f>AB614+AC614+AE614</f>
        <v>235.43772924677148</v>
      </c>
      <c r="AG614" s="19">
        <v>1129.1849247509999</v>
      </c>
      <c r="AH614" s="19">
        <f>AG614-AJ614-AK614</f>
        <v>987.98702254391014</v>
      </c>
      <c r="AI614" s="18">
        <f>AH614*aero_capex_adj</f>
        <v>1185.584427052692</v>
      </c>
      <c r="AJ614" s="19">
        <v>90.779330572549952</v>
      </c>
      <c r="AK614" s="19">
        <v>50.41857163453983</v>
      </c>
      <c r="AL614" s="18">
        <f>AK614*fuel_adj</f>
        <v>50.41857163453983</v>
      </c>
      <c r="AM614" s="18">
        <f>AI614+AJ614+AL614</f>
        <v>1326.7823292597818</v>
      </c>
      <c r="AN614" s="18">
        <f>IF(F614=0, 0, IF(F614=3, Z614, (Z614*F614*384+AG614*G614*32)/(F614*384+G614*32)))</f>
        <v>434.19915367275223</v>
      </c>
      <c r="AO614" s="18">
        <f>IF(F614=0, 0, IF(F614=3, AF614, (AF614*F614*384+AM614*G614*32)/(F614*384+G614*32)))</f>
        <v>508.27387925002404</v>
      </c>
      <c r="AP614" s="19">
        <v>164.397631857558</v>
      </c>
      <c r="AQ614" s="19">
        <f>AP614-AS614</f>
        <v>134.17484049776499</v>
      </c>
      <c r="AR614" s="18">
        <f>AQ614*bess_capex_adj</f>
        <v>134.17484049776499</v>
      </c>
      <c r="AS614" s="19">
        <v>30.222791359793007</v>
      </c>
      <c r="AT614" s="18">
        <f>AR614+AS614</f>
        <v>164.397631857558</v>
      </c>
      <c r="AU614" s="19">
        <v>7024.9120814346898</v>
      </c>
      <c r="AV614" s="19"/>
      <c r="AW614" s="19">
        <v>1482.3804752374001</v>
      </c>
      <c r="AX614" s="18">
        <f>AW614*solar_capex_adj</f>
        <v>1976.5073003165335</v>
      </c>
      <c r="AY614" s="19">
        <v>1440.0124568374499</v>
      </c>
      <c r="AZ614" s="18">
        <f>AY614*wind_capex_adj</f>
        <v>2400.02076139575</v>
      </c>
      <c r="BA614" s="19">
        <v>1547.8890359524501</v>
      </c>
      <c r="BB614" s="18">
        <f>BA614*hdgt_capex_adj</f>
        <v>1934.8612949405626</v>
      </c>
      <c r="BC614" s="19">
        <v>650.41974813839397</v>
      </c>
      <c r="BD614" s="18">
        <f>BC614*aero_capex_adj</f>
        <v>780.50369776607272</v>
      </c>
      <c r="BE614" s="19">
        <v>1904.21036526899</v>
      </c>
      <c r="BF614" s="18">
        <f>BE614*bess_capex_adj</f>
        <v>1904.21036526899</v>
      </c>
      <c r="BG614" s="8">
        <v>1525257734.0387499</v>
      </c>
      <c r="BH614" s="8">
        <v>5150118688.5436001</v>
      </c>
      <c r="BI614" s="8">
        <v>1022938152.0114599</v>
      </c>
      <c r="BJ614" s="8">
        <v>1061685425.40617</v>
      </c>
      <c r="BK614" s="8">
        <f>SUM(BG614:BJ614)/1000000</f>
        <v>8759.9999999999818</v>
      </c>
      <c r="BL614" s="8">
        <v>7.7068660383401797</v>
      </c>
      <c r="BM614" s="10">
        <f>0.815*BJ614/(BK614*1000)</f>
        <v>98.775527592012594</v>
      </c>
      <c r="BN614" s="25">
        <v>1668.7753841209301</v>
      </c>
      <c r="BO614" s="8">
        <v>316</v>
      </c>
      <c r="BP614" s="8">
        <v>6080</v>
      </c>
      <c r="BQ614" s="25">
        <v>9223.8464000000004</v>
      </c>
      <c r="BR614" s="8">
        <v>1520</v>
      </c>
      <c r="BS614" s="8">
        <v>380</v>
      </c>
      <c r="BT614" s="8">
        <v>0.31781090049434702</v>
      </c>
    </row>
    <row r="615" spans="1:72" s="8" customFormat="1" x14ac:dyDescent="0.25">
      <c r="A615" s="1">
        <v>211</v>
      </c>
      <c r="B615" s="24">
        <v>1854.19487124548</v>
      </c>
      <c r="C615" s="24">
        <v>801.8</v>
      </c>
      <c r="D615" s="1">
        <v>1000</v>
      </c>
      <c r="E615" s="1">
        <v>4000</v>
      </c>
      <c r="F615" s="1">
        <v>1</v>
      </c>
      <c r="G615" s="1">
        <v>23</v>
      </c>
      <c r="H615" s="2">
        <f>SUM(BG615:BI615)/(BK615*1000000)</f>
        <v>0.80813346236605788</v>
      </c>
      <c r="I615" s="3">
        <v>100</v>
      </c>
      <c r="J615" s="18">
        <v>83.454002446186195</v>
      </c>
      <c r="K615" s="18">
        <f>(P615*BG615+U615*BH615+AP615*BI615+AN615*BJ615)/(BK615*(1000000))</f>
        <v>108.68295803064002</v>
      </c>
      <c r="L615" s="18">
        <f>(T615*BG615+Y615*BH615+AT615*BI615+AO615*BJ615)/(BK615*(1000000))</f>
        <v>132.36688298974815</v>
      </c>
      <c r="M615" s="18">
        <f>L615/K615</f>
        <v>1.2179175593696219</v>
      </c>
      <c r="N615" s="18">
        <f>J615*M615</f>
        <v>101.64009497888554</v>
      </c>
      <c r="O615" s="3">
        <v>100</v>
      </c>
      <c r="P615" s="18">
        <v>95.503304891109195</v>
      </c>
      <c r="Q615" s="18">
        <f>P615-S615</f>
        <v>88.346216582174705</v>
      </c>
      <c r="R615" s="18">
        <f>Q615*solar_capex_adj</f>
        <v>117.79495544289961</v>
      </c>
      <c r="S615" s="18">
        <v>7.1570883089344903</v>
      </c>
      <c r="T615" s="18">
        <f>R615+S615</f>
        <v>124.9520437518341</v>
      </c>
      <c r="U615" s="18">
        <v>27.987721051600602</v>
      </c>
      <c r="V615" s="18">
        <f>U615-X615</f>
        <v>23.190937574473502</v>
      </c>
      <c r="W615" s="18">
        <f>V615*wind_capex_adj</f>
        <v>38.651562624122505</v>
      </c>
      <c r="X615" s="18">
        <v>4.7967834771271001</v>
      </c>
      <c r="Y615" s="18">
        <f>W615+X615</f>
        <v>43.448346101249605</v>
      </c>
      <c r="Z615" s="18">
        <v>107.24505574427199</v>
      </c>
      <c r="AA615" s="18">
        <f>Z615-AC615-AD615</f>
        <v>52.670867724514608</v>
      </c>
      <c r="AB615" s="18">
        <f>AA615*hdgt_capex_adj</f>
        <v>65.83858465564326</v>
      </c>
      <c r="AC615" s="18">
        <v>17.211645160542687</v>
      </c>
      <c r="AD615" s="18">
        <v>37.362542859214699</v>
      </c>
      <c r="AE615" s="18">
        <f>AD615*fuel_adj</f>
        <v>37.362542859214699</v>
      </c>
      <c r="AF615" s="18">
        <f>AB615+AC615+AE615</f>
        <v>120.41277267540065</v>
      </c>
      <c r="AG615" s="18">
        <v>450.81849134237598</v>
      </c>
      <c r="AH615" s="18">
        <f>AG615-AJ615-AK615</f>
        <v>368.423425786547</v>
      </c>
      <c r="AI615" s="18">
        <f>AH615*aero_capex_adj</f>
        <v>442.10811094385639</v>
      </c>
      <c r="AJ615" s="18">
        <v>40.75994139575198</v>
      </c>
      <c r="AK615" s="18">
        <v>41.635124160076998</v>
      </c>
      <c r="AL615" s="18">
        <f>AK615*fuel_adj</f>
        <v>41.635124160076998</v>
      </c>
      <c r="AM615" s="18">
        <f>AI615+AJ615+AL615</f>
        <v>524.50317649968542</v>
      </c>
      <c r="AN615" s="18">
        <f>IF(F615=0, 0, IF(F615=3, Z615, (Z615*F615*384+AG615*G615*32)/(F615*384+G615*32)))</f>
        <v>333.02188485159746</v>
      </c>
      <c r="AO615" s="18">
        <f>IF(F615=0, 0, IF(F615=3, AF615, (AF615*F615*384+AM615*G615*32)/(F615*384+G615*32)))</f>
        <v>385.95789518850205</v>
      </c>
      <c r="AP615" s="18">
        <v>62.158418404947703</v>
      </c>
      <c r="AQ615" s="18">
        <f>AP615-AS615</f>
        <v>50.782421141698599</v>
      </c>
      <c r="AR615" s="18">
        <f>AQ615*bess_capex_adj</f>
        <v>50.782421141698599</v>
      </c>
      <c r="AS615" s="18">
        <v>11.375997263249104</v>
      </c>
      <c r="AT615" s="18">
        <f>AR615+AS615</f>
        <v>62.158418404947703</v>
      </c>
      <c r="AU615" s="18">
        <v>6780.2996471570896</v>
      </c>
      <c r="AV615" s="18"/>
      <c r="AW615" s="18">
        <v>2223.53462529136</v>
      </c>
      <c r="AX615" s="18">
        <f>AW615*solar_capex_adj</f>
        <v>2964.7128337218132</v>
      </c>
      <c r="AY615" s="18">
        <v>961.51169987924095</v>
      </c>
      <c r="AZ615" s="18">
        <f>AY615*wind_capex_adj</f>
        <v>1602.5194997987351</v>
      </c>
      <c r="BA615" s="18">
        <v>773.93195720055996</v>
      </c>
      <c r="BB615" s="18">
        <f>BA615*hdgt_capex_adj</f>
        <v>967.4149465006999</v>
      </c>
      <c r="BC615" s="18">
        <v>1869.9264273302299</v>
      </c>
      <c r="BD615" s="18">
        <f>BC615*aero_capex_adj</f>
        <v>2243.9117127962759</v>
      </c>
      <c r="BE615" s="18">
        <v>951.39493745569905</v>
      </c>
      <c r="BF615" s="18">
        <f>BE615*bess_capex_adj</f>
        <v>951.39493745569905</v>
      </c>
      <c r="BG615" s="1">
        <v>2176171602.8009</v>
      </c>
      <c r="BH615" s="1">
        <v>3519484355.2087998</v>
      </c>
      <c r="BI615" s="1">
        <v>1383593172.3169501</v>
      </c>
      <c r="BJ615" s="1">
        <v>1680750869.6733301</v>
      </c>
      <c r="BK615" s="1">
        <f>SUM(BG615:BJ615)/1000000</f>
        <v>8759.9999999999782</v>
      </c>
      <c r="BL615" s="1">
        <v>10.145960346447</v>
      </c>
      <c r="BM615" s="3">
        <f>0.815*BJ615/(BK615*1000)</f>
        <v>156.37122817166295</v>
      </c>
      <c r="BN615" s="24">
        <v>2503.1630761813899</v>
      </c>
      <c r="BO615" s="1">
        <v>211</v>
      </c>
      <c r="BP615" s="1">
        <v>3040</v>
      </c>
      <c r="BQ615" s="24">
        <v>4611.9232000000002</v>
      </c>
      <c r="BR615" s="1">
        <v>760</v>
      </c>
      <c r="BS615" s="1">
        <v>190</v>
      </c>
      <c r="BT615" s="1">
        <v>0.85385266602556997</v>
      </c>
    </row>
    <row r="616" spans="1:72" s="8" customFormat="1" x14ac:dyDescent="0.25">
      <c r="A616" s="1">
        <v>724</v>
      </c>
      <c r="B616" s="25">
        <v>412.043304721217</v>
      </c>
      <c r="C616" s="25">
        <v>1603.6</v>
      </c>
      <c r="D616" s="8">
        <v>2000</v>
      </c>
      <c r="E616" s="8">
        <v>8000</v>
      </c>
      <c r="F616" s="8">
        <v>1</v>
      </c>
      <c r="G616" s="8">
        <v>21</v>
      </c>
      <c r="H616" s="9">
        <f>SUM(BG616:BI616)/(BK616*1000000)</f>
        <v>0.85240464506151115</v>
      </c>
      <c r="I616" s="10">
        <v>100</v>
      </c>
      <c r="J616" s="19">
        <v>83.282767486941594</v>
      </c>
      <c r="K616" s="18">
        <f>(P616*BG616+U616*BH616+AP616*BI616+AN616*BJ616)/(BK616*(1000000))</f>
        <v>109.78118884491272</v>
      </c>
      <c r="L616" s="18">
        <f>(T616*BG616+Y616*BH616+AT616*BI616+AO616*BJ616)/(BK616*(1000000))</f>
        <v>133.99349572316149</v>
      </c>
      <c r="M616" s="18">
        <f>L616/K616</f>
        <v>1.2205505982673712</v>
      </c>
      <c r="N616" s="18">
        <f>J616*M616</f>
        <v>101.65083168154894</v>
      </c>
      <c r="O616" s="10">
        <v>100</v>
      </c>
      <c r="P616" s="19">
        <v>74.051012013200406</v>
      </c>
      <c r="Q616" s="19">
        <f>P616-S616</f>
        <v>68.503050944427301</v>
      </c>
      <c r="R616" s="18">
        <f>Q616*solar_capex_adj</f>
        <v>91.337401259236401</v>
      </c>
      <c r="S616" s="19">
        <v>5.5479610687731054</v>
      </c>
      <c r="T616" s="18">
        <f>R616+S616</f>
        <v>96.885362328009506</v>
      </c>
      <c r="U616" s="19">
        <v>33.8483401742956</v>
      </c>
      <c r="V616" s="19">
        <f>U616-X616</f>
        <v>28.0484945388306</v>
      </c>
      <c r="W616" s="18">
        <f>V616*wind_capex_adj</f>
        <v>46.747490898050998</v>
      </c>
      <c r="X616" s="19">
        <v>5.799845635465001</v>
      </c>
      <c r="Y616" s="18">
        <f>W616+X616</f>
        <v>52.547336533516003</v>
      </c>
      <c r="Z616" s="19">
        <v>137.69414541436001</v>
      </c>
      <c r="AA616" s="19">
        <f>Z616-AC616-AD616</f>
        <v>69.459867858226787</v>
      </c>
      <c r="AB616" s="18">
        <f>AA616*hdgt_capex_adj</f>
        <v>86.824834822783487</v>
      </c>
      <c r="AC616" s="19">
        <v>21.827665245287008</v>
      </c>
      <c r="AD616" s="19">
        <v>46.406612310846214</v>
      </c>
      <c r="AE616" s="18">
        <f>AD616*fuel_adj</f>
        <v>46.406612310846214</v>
      </c>
      <c r="AF616" s="18">
        <f>AB616+AC616+AE616</f>
        <v>155.05911237891672</v>
      </c>
      <c r="AG616" s="19">
        <v>595.05757399133802</v>
      </c>
      <c r="AH616" s="19">
        <f>AG616-AJ616-AK616</f>
        <v>489.69753039881198</v>
      </c>
      <c r="AI616" s="18">
        <f>AH616*aero_capex_adj</f>
        <v>587.63703647857437</v>
      </c>
      <c r="AJ616" s="19">
        <v>53.218782965471974</v>
      </c>
      <c r="AK616" s="19">
        <v>52.141260627054066</v>
      </c>
      <c r="AL616" s="18">
        <f>AK616*fuel_adj</f>
        <v>52.141260627054066</v>
      </c>
      <c r="AM616" s="18">
        <f>AI616+AJ616+AL616</f>
        <v>692.99708007110041</v>
      </c>
      <c r="AN616" s="18">
        <f>IF(F616=0, 0, IF(F616=3, Z616, (Z616*F616*384+AG616*G616*32)/(F616*384+G616*32)))</f>
        <v>428.74359996334601</v>
      </c>
      <c r="AO616" s="18">
        <f>IF(F616=0, 0, IF(F616=3, AF616, (AF616*F616*384+AM616*G616*32)/(F616*384+G616*32)))</f>
        <v>497.38327363757907</v>
      </c>
      <c r="AP616" s="19">
        <v>161.56265581951899</v>
      </c>
      <c r="AQ616" s="19">
        <f>AP616-AS616</f>
        <v>131.680948432349</v>
      </c>
      <c r="AR616" s="18">
        <f>AQ616*bess_capex_adj</f>
        <v>131.680948432349</v>
      </c>
      <c r="AS616" s="19">
        <v>29.881707387169996</v>
      </c>
      <c r="AT616" s="18">
        <f>AR616+AS616</f>
        <v>161.56265581951899</v>
      </c>
      <c r="AU616" s="19">
        <v>6804.5348708967504</v>
      </c>
      <c r="AV616" s="19"/>
      <c r="AW616" s="19">
        <v>494.26096480759003</v>
      </c>
      <c r="AX616" s="18">
        <f>AW616*solar_capex_adj</f>
        <v>659.0146197434533</v>
      </c>
      <c r="AY616" s="19">
        <v>1923.5766582876699</v>
      </c>
      <c r="AZ616" s="18">
        <f>AY616*wind_capex_adj</f>
        <v>3205.9610971461166</v>
      </c>
      <c r="BA616" s="19">
        <v>774.15461931501602</v>
      </c>
      <c r="BB616" s="18">
        <f>BA616*hdgt_capex_adj</f>
        <v>967.69327414377005</v>
      </c>
      <c r="BC616" s="19">
        <v>1707.81533062374</v>
      </c>
      <c r="BD616" s="18">
        <f>BC616*aero_capex_adj</f>
        <v>2049.3783967484878</v>
      </c>
      <c r="BE616" s="19">
        <v>1904.72729786272</v>
      </c>
      <c r="BF616" s="18">
        <f>BE616*bess_capex_adj</f>
        <v>1904.72729786272</v>
      </c>
      <c r="BG616" s="8">
        <v>634793391.97608495</v>
      </c>
      <c r="BH616" s="8">
        <v>5821598858.1811705</v>
      </c>
      <c r="BI616" s="8">
        <v>1010672440.58157</v>
      </c>
      <c r="BJ616" s="8">
        <v>1292935309.2611599</v>
      </c>
      <c r="BK616" s="8">
        <f>SUM(BG616:BJ616)/1000000</f>
        <v>8759.9999999999854</v>
      </c>
      <c r="BL616" s="8">
        <v>8.5249990697523508</v>
      </c>
      <c r="BM616" s="10">
        <f>0.815*BJ616/(BK616*1000)</f>
        <v>120.29021427486839</v>
      </c>
      <c r="BN616" s="25">
        <v>556.25846137364397</v>
      </c>
      <c r="BO616" s="8">
        <v>422</v>
      </c>
      <c r="BP616" s="8">
        <v>6080</v>
      </c>
      <c r="BQ616" s="25">
        <v>9223.8464000000004</v>
      </c>
      <c r="BR616" s="8">
        <v>1520</v>
      </c>
      <c r="BS616" s="8">
        <v>380</v>
      </c>
      <c r="BT616" s="8">
        <v>0.31403467087869102</v>
      </c>
    </row>
    <row r="617" spans="1:72" s="8" customFormat="1" x14ac:dyDescent="0.25">
      <c r="A617" s="1">
        <v>363</v>
      </c>
      <c r="B617" s="24">
        <v>2060.21652360608</v>
      </c>
      <c r="C617" s="24">
        <v>600.4</v>
      </c>
      <c r="D617" s="1">
        <v>1000</v>
      </c>
      <c r="E617" s="1">
        <v>4000</v>
      </c>
      <c r="F617" s="1">
        <v>2</v>
      </c>
      <c r="G617" s="1">
        <v>11</v>
      </c>
      <c r="H617" s="2">
        <f>SUM(BG617:BI617)/(BK617*1000000)</f>
        <v>0.74072963462226649</v>
      </c>
      <c r="I617" s="3">
        <v>100</v>
      </c>
      <c r="J617" s="18">
        <v>84.105843799779194</v>
      </c>
      <c r="K617" s="18">
        <f>(P617*BG617+U617*BH617+AP617*BI617+AN617*BJ617)/(BK617*(1000000))</f>
        <v>111.327013291157</v>
      </c>
      <c r="L617" s="18">
        <f>(T617*BG617+Y617*BH617+AT617*BI617+AO617*BJ617)/(BK617*(1000000))</f>
        <v>134.60544516079077</v>
      </c>
      <c r="M617" s="18">
        <f>L617/K617</f>
        <v>1.209099581327606</v>
      </c>
      <c r="N617" s="18">
        <f>J617*M617</f>
        <v>101.69234052551805</v>
      </c>
      <c r="O617" s="3">
        <v>100</v>
      </c>
      <c r="P617" s="18">
        <v>96.120394451661895</v>
      </c>
      <c r="Q617" s="18">
        <f>P617-S617</f>
        <v>88.918643887816103</v>
      </c>
      <c r="R617" s="18">
        <f>Q617*solar_capex_adj</f>
        <v>118.55819185042147</v>
      </c>
      <c r="S617" s="18">
        <v>7.2017505638457919</v>
      </c>
      <c r="T617" s="18">
        <f>R617+S617</f>
        <v>125.75994241426726</v>
      </c>
      <c r="U617" s="18">
        <v>27.9932311872277</v>
      </c>
      <c r="V617" s="18">
        <f>U617-X617</f>
        <v>23.1964477101006</v>
      </c>
      <c r="W617" s="18">
        <f>V617*wind_capex_adj</f>
        <v>38.660746183501004</v>
      </c>
      <c r="X617" s="18">
        <v>4.7967834771271001</v>
      </c>
      <c r="Y617" s="18">
        <f>W617+X617</f>
        <v>43.457529660628104</v>
      </c>
      <c r="Z617" s="18">
        <v>117.57236143418299</v>
      </c>
      <c r="AA617" s="18">
        <f>Z617-AC617-AD617</f>
        <v>62.988475958237402</v>
      </c>
      <c r="AB617" s="18">
        <f>AA617*hdgt_capex_adj</f>
        <v>78.735594947796756</v>
      </c>
      <c r="AC617" s="18">
        <v>18.0217055943573</v>
      </c>
      <c r="AD617" s="18">
        <v>36.562179881588293</v>
      </c>
      <c r="AE617" s="18">
        <f>AD617*fuel_adj</f>
        <v>36.562179881588293</v>
      </c>
      <c r="AF617" s="18">
        <f>AB617+AC617+AE617</f>
        <v>133.31948042374233</v>
      </c>
      <c r="AG617" s="18">
        <v>562.80977945903805</v>
      </c>
      <c r="AH617" s="18">
        <f>AG617-AJ617-AK617</f>
        <v>472.57910494163195</v>
      </c>
      <c r="AI617" s="18">
        <f>AH617*aero_capex_adj</f>
        <v>567.09492592995832</v>
      </c>
      <c r="AJ617" s="18">
        <v>48.621980492775037</v>
      </c>
      <c r="AK617" s="18">
        <v>41.608694024631063</v>
      </c>
      <c r="AL617" s="18">
        <f>AK617*fuel_adj</f>
        <v>41.608694024631063</v>
      </c>
      <c r="AM617" s="18">
        <f>AI617+AJ617+AL617</f>
        <v>657.32560044736442</v>
      </c>
      <c r="AN617" s="18">
        <f>IF(F617=0, 0, IF(F617=3, Z617, (Z617*F617*384+AG617*G617*32)/(F617*384+G617*32)))</f>
        <v>257.50412138485171</v>
      </c>
      <c r="AO617" s="18">
        <f>IF(F617=0, 0, IF(F617=3, AF617, (AF617*F617*384+AM617*G617*32)/(F617*384+G617*32)))</f>
        <v>298.00711814545213</v>
      </c>
      <c r="AP617" s="18">
        <v>59.082847605873503</v>
      </c>
      <c r="AQ617" s="18">
        <f>AP617-AS617</f>
        <v>48.212099376225503</v>
      </c>
      <c r="AR617" s="18">
        <f>AQ617*bess_capex_adj</f>
        <v>48.212099376225503</v>
      </c>
      <c r="AS617" s="18">
        <v>10.870748229648001</v>
      </c>
      <c r="AT617" s="18">
        <f>AR617+AS617</f>
        <v>59.082847605873503</v>
      </c>
      <c r="AU617" s="18">
        <v>6585.7244497434103</v>
      </c>
      <c r="AV617" s="18"/>
      <c r="AW617" s="18">
        <v>2471.1810379250901</v>
      </c>
      <c r="AX617" s="18">
        <f>AW617*solar_capex_adj</f>
        <v>3294.9080505667866</v>
      </c>
      <c r="AY617" s="18">
        <v>720.16561277415894</v>
      </c>
      <c r="AZ617" s="18">
        <f>AY617*wind_capex_adj</f>
        <v>1200.2760212902649</v>
      </c>
      <c r="BA617" s="18">
        <v>1548.23168478872</v>
      </c>
      <c r="BB617" s="18">
        <f>BA617*hdgt_capex_adj</f>
        <v>1935.2896059858999</v>
      </c>
      <c r="BC617" s="18">
        <v>894.52512664012397</v>
      </c>
      <c r="BD617" s="18">
        <f>BC617*aero_capex_adj</f>
        <v>1073.4301519681487</v>
      </c>
      <c r="BE617" s="18">
        <v>951.62098761531297</v>
      </c>
      <c r="BF617" s="18">
        <f>BE617*bess_capex_adj</f>
        <v>951.62098761531297</v>
      </c>
      <c r="BG617" s="1">
        <v>2401286131.94768</v>
      </c>
      <c r="BH617" s="1">
        <v>2635443261.2463999</v>
      </c>
      <c r="BI617" s="1">
        <v>1452062206.0969601</v>
      </c>
      <c r="BJ617" s="1">
        <v>2271208400.70894</v>
      </c>
      <c r="BK617" s="1">
        <f>SUM(BG617:BJ617)/1000000</f>
        <v>8759.9999999999818</v>
      </c>
      <c r="BL617" s="1">
        <v>11.9272258811729</v>
      </c>
      <c r="BM617" s="3">
        <f>0.815*BJ617/(BK617*1000)</f>
        <v>211.30534778285272</v>
      </c>
      <c r="BN617" s="24">
        <v>2781.2923068682198</v>
      </c>
      <c r="BO617" s="1">
        <v>158</v>
      </c>
      <c r="BP617" s="1">
        <v>3040</v>
      </c>
      <c r="BQ617" s="24">
        <v>4611.9232000000002</v>
      </c>
      <c r="BR617" s="1">
        <v>760</v>
      </c>
      <c r="BS617" s="1">
        <v>190</v>
      </c>
      <c r="BT617" s="1">
        <v>0.89532366549567299</v>
      </c>
    </row>
    <row r="618" spans="1:72" s="8" customFormat="1" x14ac:dyDescent="0.25">
      <c r="A618" s="1">
        <v>700</v>
      </c>
      <c r="B618" s="25">
        <v>1030.10826180304</v>
      </c>
      <c r="C618" s="25">
        <v>1200.8</v>
      </c>
      <c r="D618" s="8">
        <v>2000</v>
      </c>
      <c r="E618" s="8">
        <v>8000</v>
      </c>
      <c r="F618" s="8">
        <v>1</v>
      </c>
      <c r="G618" s="8">
        <v>20</v>
      </c>
      <c r="H618" s="9">
        <f>SUM(BG618:BI618)/(BK618*1000000)</f>
        <v>0.85362792359813222</v>
      </c>
      <c r="I618" s="10">
        <v>100</v>
      </c>
      <c r="J618" s="19">
        <v>84.177339464569002</v>
      </c>
      <c r="K618" s="18">
        <f>(P618*BG618+U618*BH618+AP618*BI618+AN618*BJ618)/(BK618*(1000000))</f>
        <v>121.60161135041271</v>
      </c>
      <c r="L618" s="18">
        <f>(T618*BG618+Y618*BH618+AT618*BI618+AO618*BJ618)/(BK618*(1000000))</f>
        <v>146.90816987910088</v>
      </c>
      <c r="M618" s="18">
        <f>L618/K618</f>
        <v>1.2081103880750697</v>
      </c>
      <c r="N618" s="18">
        <f>J618*M618</f>
        <v>101.69551824766734</v>
      </c>
      <c r="O618" s="10">
        <v>100</v>
      </c>
      <c r="P618" s="19">
        <v>84.250945965349501</v>
      </c>
      <c r="Q618" s="19">
        <f>P618-S618</f>
        <v>77.9375274429473</v>
      </c>
      <c r="R618" s="18">
        <f>Q618*solar_capex_adj</f>
        <v>103.91670325726307</v>
      </c>
      <c r="S618" s="19">
        <v>6.3134185224022019</v>
      </c>
      <c r="T618" s="18">
        <f>R618+S618</f>
        <v>110.23012177966527</v>
      </c>
      <c r="U618" s="19">
        <v>28.645698672704601</v>
      </c>
      <c r="V618" s="19">
        <f>U618-X618</f>
        <v>23.736430518325999</v>
      </c>
      <c r="W618" s="18">
        <f>V618*wind_capex_adj</f>
        <v>39.560717530543336</v>
      </c>
      <c r="X618" s="19">
        <v>4.9092681543786014</v>
      </c>
      <c r="Y618" s="18">
        <f>W618+X618</f>
        <v>44.469985684921937</v>
      </c>
      <c r="Z618" s="19">
        <v>127.501606524512</v>
      </c>
      <c r="AA618" s="19">
        <f>Z618-AC618-AD618</f>
        <v>63.651930141244094</v>
      </c>
      <c r="AB618" s="18">
        <f>AA618*hdgt_capex_adj</f>
        <v>79.56491267655511</v>
      </c>
      <c r="AC618" s="19">
        <v>20.232822977696003</v>
      </c>
      <c r="AD618" s="19">
        <v>43.616853405571902</v>
      </c>
      <c r="AE618" s="18">
        <f>AD618*fuel_adj</f>
        <v>43.616853405571902</v>
      </c>
      <c r="AF618" s="18">
        <f>AB618+AC618+AE618</f>
        <v>143.41458905982302</v>
      </c>
      <c r="AG618" s="19">
        <v>713.73682439570302</v>
      </c>
      <c r="AH618" s="19">
        <f>AG618-AJ618-AK618</f>
        <v>603.53797399849304</v>
      </c>
      <c r="AI618" s="18">
        <f>AH618*aero_capex_adj</f>
        <v>724.24556879819158</v>
      </c>
      <c r="AJ618" s="19">
        <v>61.093366216207983</v>
      </c>
      <c r="AK618" s="19">
        <v>49.105484181001998</v>
      </c>
      <c r="AL618" s="18">
        <f>AK618*fuel_adj</f>
        <v>49.105484181001998</v>
      </c>
      <c r="AM618" s="18">
        <f>AI618+AJ618+AL618</f>
        <v>834.44441919540157</v>
      </c>
      <c r="AN618" s="18">
        <f>IF(F618=0, 0, IF(F618=3, Z618, (Z618*F618*384+AG618*G618*32)/(F618*384+G618*32)))</f>
        <v>493.89861769400636</v>
      </c>
      <c r="AO618" s="18">
        <f>IF(F618=0, 0, IF(F618=3, AF618, (AF618*F618*384+AM618*G618*32)/(F618*384+G618*32)))</f>
        <v>575.30823289455952</v>
      </c>
      <c r="AP618" s="19">
        <v>177.254727275796</v>
      </c>
      <c r="AQ618" s="19">
        <f>AP618-AS618</f>
        <v>144.777111828865</v>
      </c>
      <c r="AR618" s="18">
        <f>AQ618*bess_capex_adj</f>
        <v>144.777111828865</v>
      </c>
      <c r="AS618" s="19">
        <v>32.477615446930997</v>
      </c>
      <c r="AT618" s="18">
        <f>AR618+AS618</f>
        <v>177.254727275796</v>
      </c>
      <c r="AU618" s="19">
        <v>6979.9100922956604</v>
      </c>
      <c r="AV618" s="19"/>
      <c r="AW618" s="19">
        <v>1235.3836679333399</v>
      </c>
      <c r="AX618" s="18">
        <f>AW618*solar_capex_adj</f>
        <v>1647.1782239111199</v>
      </c>
      <c r="AY618" s="19">
        <v>1440.09009874147</v>
      </c>
      <c r="AZ618" s="18">
        <f>AY618*wind_capex_adj</f>
        <v>2400.1501645691169</v>
      </c>
      <c r="BA618" s="19">
        <v>773.98624714717801</v>
      </c>
      <c r="BB618" s="18">
        <f>BA618*hdgt_capex_adj</f>
        <v>967.48280893397248</v>
      </c>
      <c r="BC618" s="19">
        <v>1626.1370428994801</v>
      </c>
      <c r="BD618" s="18">
        <f>BC618*aero_capex_adj</f>
        <v>1951.3644514793759</v>
      </c>
      <c r="BE618" s="19">
        <v>1904.31303557418</v>
      </c>
      <c r="BF618" s="18">
        <f>BE618*bess_capex_adj</f>
        <v>1904.31303557418</v>
      </c>
      <c r="BG618" s="8">
        <v>1378162981.35115</v>
      </c>
      <c r="BH618" s="8">
        <v>5150116853.3584995</v>
      </c>
      <c r="BI618" s="8">
        <v>949500776.00997806</v>
      </c>
      <c r="BJ618" s="8">
        <v>1282219389.28036</v>
      </c>
      <c r="BK618" s="8">
        <f>SUM(BG618:BJ618)/1000000</f>
        <v>8759.9999999999891</v>
      </c>
      <c r="BL618" s="8">
        <v>5.3669371161736104</v>
      </c>
      <c r="BM618" s="10">
        <f>0.815*BJ618/(BK618*1000)</f>
        <v>119.29324226752222</v>
      </c>
      <c r="BN618" s="25">
        <v>1390.6461534341099</v>
      </c>
      <c r="BO618" s="8">
        <v>316</v>
      </c>
      <c r="BP618" s="8">
        <v>6080</v>
      </c>
      <c r="BQ618" s="25">
        <v>9223.8464000000004</v>
      </c>
      <c r="BR618" s="8">
        <v>1520</v>
      </c>
      <c r="BS618" s="8">
        <v>380</v>
      </c>
      <c r="BT618" s="8">
        <v>0.29518298943953297</v>
      </c>
    </row>
    <row r="619" spans="1:72" s="8" customFormat="1" x14ac:dyDescent="0.25">
      <c r="A619" s="1">
        <v>227</v>
      </c>
      <c r="B619" s="24">
        <v>1854.19487124548</v>
      </c>
      <c r="C619" s="24">
        <v>600.4</v>
      </c>
      <c r="D619" s="1">
        <v>1000</v>
      </c>
      <c r="E619" s="1">
        <v>4000</v>
      </c>
      <c r="F619" s="1">
        <v>1</v>
      </c>
      <c r="G619" s="1">
        <v>23</v>
      </c>
      <c r="H619" s="2">
        <f>SUM(BG619:BI619)/(BK619*1000000)</f>
        <v>0.72280822086218577</v>
      </c>
      <c r="I619" s="3">
        <v>100</v>
      </c>
      <c r="J619" s="18">
        <v>84.653077435882693</v>
      </c>
      <c r="K619" s="18">
        <f>(P619*BG619+U619*BH619+AP619*BI619+AN619*BJ619)/(BK619*(1000000))</f>
        <v>108.12226320842177</v>
      </c>
      <c r="L619" s="18">
        <f>(T619*BG619+Y619*BH619+AT619*BI619+AO619*BJ619)/(BK619*(1000000))</f>
        <v>129.90645430573639</v>
      </c>
      <c r="M619" s="18">
        <f>L619/K619</f>
        <v>1.2014773872733531</v>
      </c>
      <c r="N619" s="18">
        <f>J619*M619</f>
        <v>101.70875830231317</v>
      </c>
      <c r="O619" s="3">
        <v>100</v>
      </c>
      <c r="P619" s="18">
        <v>91.574370205682996</v>
      </c>
      <c r="Q619" s="18">
        <f>P619-S619</f>
        <v>84.713589401046505</v>
      </c>
      <c r="R619" s="18">
        <f>Q619*solar_capex_adj</f>
        <v>112.95145253472867</v>
      </c>
      <c r="S619" s="18">
        <v>6.8607808046364909</v>
      </c>
      <c r="T619" s="18">
        <f>R619+S619</f>
        <v>119.81223333936516</v>
      </c>
      <c r="U619" s="18">
        <v>27.994554987411199</v>
      </c>
      <c r="V619" s="18">
        <f>U619-X619</f>
        <v>23.197771510284099</v>
      </c>
      <c r="W619" s="18">
        <f>V619*wind_capex_adj</f>
        <v>38.66295251714017</v>
      </c>
      <c r="X619" s="18">
        <v>4.7967834771271001</v>
      </c>
      <c r="Y619" s="18">
        <f>W619+X619</f>
        <v>43.45973599426727</v>
      </c>
      <c r="Z619" s="18">
        <v>89.047873536113499</v>
      </c>
      <c r="AA619" s="18">
        <f>Z619-AC619-AD619</f>
        <v>37.516898752457898</v>
      </c>
      <c r="AB619" s="18">
        <f>AA619*hdgt_capex_adj</f>
        <v>46.896123440572374</v>
      </c>
      <c r="AC619" s="18">
        <v>15.5555082898113</v>
      </c>
      <c r="AD619" s="18">
        <v>35.975466493844301</v>
      </c>
      <c r="AE619" s="18">
        <f>AD619*fuel_adj</f>
        <v>35.975466493844301</v>
      </c>
      <c r="AF619" s="18">
        <f>AB619+AC619+AE619</f>
        <v>98.427098224227976</v>
      </c>
      <c r="AG619" s="18">
        <v>316.16303151893902</v>
      </c>
      <c r="AH619" s="18">
        <f>AG619-AJ619-AK619</f>
        <v>244.323141792961</v>
      </c>
      <c r="AI619" s="18">
        <f>AH619*aero_capex_adj</f>
        <v>293.1877701515532</v>
      </c>
      <c r="AJ619" s="18">
        <v>30.916455932831013</v>
      </c>
      <c r="AK619" s="18">
        <v>40.923433793147012</v>
      </c>
      <c r="AL619" s="18">
        <f>AK619*fuel_adj</f>
        <v>40.923433793147012</v>
      </c>
      <c r="AM619" s="18">
        <f>AI619+AJ619+AL619</f>
        <v>365.02765987753122</v>
      </c>
      <c r="AN619" s="18">
        <f>IF(F619=0, 0, IF(F619=3, Z619, (Z619*F619*384+AG619*G619*32)/(F619*384+G619*32)))</f>
        <v>238.29497735339885</v>
      </c>
      <c r="AO619" s="18">
        <f>IF(F619=0, 0, IF(F619=3, AF619, (AF619*F619*384+AM619*G619*32)/(F619*384+G619*32)))</f>
        <v>273.62175302497013</v>
      </c>
      <c r="AP619" s="18">
        <v>60.757812304886798</v>
      </c>
      <c r="AQ619" s="18">
        <f>AP619-AS619</f>
        <v>49.631318229496202</v>
      </c>
      <c r="AR619" s="18">
        <f>AQ619*bess_capex_adj</f>
        <v>49.631318229496202</v>
      </c>
      <c r="AS619" s="18">
        <v>11.126494075390596</v>
      </c>
      <c r="AT619" s="18">
        <f>AR619+AS619</f>
        <v>60.757812304886798</v>
      </c>
      <c r="AU619" s="18">
        <v>6540.7093472902097</v>
      </c>
      <c r="AV619" s="18"/>
      <c r="AW619" s="18">
        <v>2224.1898593823898</v>
      </c>
      <c r="AX619" s="18">
        <f>AW619*solar_capex_adj</f>
        <v>2965.5864791765198</v>
      </c>
      <c r="AY619" s="18">
        <v>720.206711970995</v>
      </c>
      <c r="AZ619" s="18">
        <f>AY619*wind_capex_adj</f>
        <v>1200.3445199516584</v>
      </c>
      <c r="BA619" s="18">
        <v>774.16002048175699</v>
      </c>
      <c r="BB619" s="18">
        <f>BA619*hdgt_capex_adj</f>
        <v>967.70002560219621</v>
      </c>
      <c r="BC619" s="18">
        <v>1870.4774596950799</v>
      </c>
      <c r="BD619" s="18">
        <f>BC619*aero_capex_adj</f>
        <v>2244.5729516340957</v>
      </c>
      <c r="BE619" s="18">
        <v>951.67529575998105</v>
      </c>
      <c r="BF619" s="18">
        <f>BE619*bess_capex_adj</f>
        <v>951.67529575998105</v>
      </c>
      <c r="BG619" s="1">
        <v>2276781018.2765498</v>
      </c>
      <c r="BH619" s="1">
        <v>2635443261.2463999</v>
      </c>
      <c r="BI619" s="1">
        <v>1419575735.22979</v>
      </c>
      <c r="BJ619" s="1">
        <v>2428199985.2472501</v>
      </c>
      <c r="BK619" s="1">
        <f>SUM(BG619:BJ619)/1000000</f>
        <v>8759.9999999999891</v>
      </c>
      <c r="BL619" s="1">
        <v>8.6554017386718396</v>
      </c>
      <c r="BM619" s="3">
        <f>0.815*BJ619/(BK619*1000)</f>
        <v>225.91129999731862</v>
      </c>
      <c r="BN619" s="24">
        <v>2503.1630761813899</v>
      </c>
      <c r="BO619" s="1">
        <v>158</v>
      </c>
      <c r="BP619" s="1">
        <v>3040</v>
      </c>
      <c r="BQ619" s="24">
        <v>4611.9232000000002</v>
      </c>
      <c r="BR619" s="1">
        <v>760</v>
      </c>
      <c r="BS619" s="1">
        <v>190</v>
      </c>
      <c r="BT619" s="1">
        <v>0.87530127781494904</v>
      </c>
    </row>
    <row r="620" spans="1:72" s="8" customFormat="1" hidden="1" x14ac:dyDescent="0.25">
      <c r="A620" s="1">
        <v>1217</v>
      </c>
      <c r="B620" s="22">
        <v>3090.3247854091301</v>
      </c>
      <c r="C620" s="22">
        <v>201.39999999999901</v>
      </c>
      <c r="D620" s="11">
        <v>3000</v>
      </c>
      <c r="E620" s="11">
        <v>12000</v>
      </c>
      <c r="F620" s="11">
        <v>0</v>
      </c>
      <c r="G620" s="11">
        <v>0</v>
      </c>
      <c r="H620" s="12">
        <f>SUM(BG620:BI620)/(BK620*1000000)</f>
        <v>1</v>
      </c>
      <c r="I620" s="13">
        <v>76.301369863013704</v>
      </c>
      <c r="J620" s="20">
        <v>85.396639065417304</v>
      </c>
      <c r="K620" s="18">
        <f>(P620*BG620+U620*BH620+AP620*BI620+AN620*BJ620)/(BK620*(1000000))</f>
        <v>85.451308971279758</v>
      </c>
      <c r="L620" s="18">
        <f>(T620*BG620+Y620*BH620+AT620*BI620+AO620*BJ620)/(BK620*(1000000))</f>
        <v>101.80203937187289</v>
      </c>
      <c r="M620" s="18">
        <f>L620/K620</f>
        <v>1.1913455814478937</v>
      </c>
      <c r="N620" s="18">
        <f>J620*M620</f>
        <v>101.73690862108549</v>
      </c>
      <c r="O620" s="13">
        <v>83.297618373470101</v>
      </c>
      <c r="P620" s="20">
        <v>99.700272692007104</v>
      </c>
      <c r="Q620" s="20">
        <f>P620-S620</f>
        <v>92.2329840929646</v>
      </c>
      <c r="R620" s="18">
        <f>Q620*solar_capex_adj</f>
        <v>122.9773121239528</v>
      </c>
      <c r="S620" s="20">
        <v>7.4672885990425044</v>
      </c>
      <c r="T620" s="18">
        <f>R620+S620</f>
        <v>130.44460072299529</v>
      </c>
      <c r="U620" s="20">
        <v>28.002236466002302</v>
      </c>
      <c r="V620" s="20">
        <f>U620-X620</f>
        <v>23.205452988875201</v>
      </c>
      <c r="W620" s="18">
        <f>V620*wind_capex_adj</f>
        <v>38.675754981458674</v>
      </c>
      <c r="X620" s="20">
        <v>4.7967834771271001</v>
      </c>
      <c r="Y620" s="18">
        <f>W620+X620</f>
        <v>43.472538458585774</v>
      </c>
      <c r="Z620" s="20">
        <v>0</v>
      </c>
      <c r="AA620" s="20">
        <f>Z620-AC620-AD620</f>
        <v>0</v>
      </c>
      <c r="AB620" s="18">
        <f>AA620*hdgt_capex_adj</f>
        <v>0</v>
      </c>
      <c r="AC620" s="20">
        <v>0</v>
      </c>
      <c r="AD620" s="20">
        <v>0</v>
      </c>
      <c r="AE620" s="18">
        <f>AD620*fuel_adj</f>
        <v>0</v>
      </c>
      <c r="AF620" s="18">
        <f>AB620+AC620+AE620</f>
        <v>0</v>
      </c>
      <c r="AG620" s="20">
        <v>0</v>
      </c>
      <c r="AH620" s="20">
        <f>AG620-AJ620-AK620</f>
        <v>0</v>
      </c>
      <c r="AI620" s="18">
        <f>AH620*aero_capex_adj</f>
        <v>0</v>
      </c>
      <c r="AJ620" s="20">
        <v>0</v>
      </c>
      <c r="AK620" s="20">
        <v>0</v>
      </c>
      <c r="AL620" s="18">
        <f>AK620*fuel_adj</f>
        <v>0</v>
      </c>
      <c r="AM620" s="18">
        <f>AI620+AJ620+AL620</f>
        <v>0</v>
      </c>
      <c r="AN620" s="18">
        <f>IF(F620=0, 0, IF(F620=3, Z620, (Z620*F620*384+AG620*G620*32)/(F620*384+G620*32)))</f>
        <v>0</v>
      </c>
      <c r="AO620" s="18">
        <f>IF(F620=0, 0, IF(F620=3, AF620, (AF620*F620*384+AM620*G620*32)/(F620*384+G620*32)))</f>
        <v>0</v>
      </c>
      <c r="AP620" s="20">
        <v>86.066054646476104</v>
      </c>
      <c r="AQ620" s="20">
        <f>AP620-AS620</f>
        <v>70.180638096775795</v>
      </c>
      <c r="AR620" s="18">
        <f>AQ620*bess_capex_adj</f>
        <v>70.180638096775795</v>
      </c>
      <c r="AS620" s="20">
        <v>15.885416549700309</v>
      </c>
      <c r="AT620" s="18">
        <f>AR620+AS620</f>
        <v>86.066054646476104</v>
      </c>
      <c r="AU620" s="20">
        <v>6810.9983278263899</v>
      </c>
      <c r="AV620" s="20"/>
      <c r="AW620" s="20">
        <v>3708.2105923658501</v>
      </c>
      <c r="AX620" s="18">
        <f>AW620*solar_capex_adj</f>
        <v>4944.2807898211331</v>
      </c>
      <c r="AY620" s="20">
        <v>241.66832458149099</v>
      </c>
      <c r="AZ620" s="18">
        <f>AY620*wind_capex_adj</f>
        <v>402.78054096915167</v>
      </c>
      <c r="BA620" s="20">
        <v>0</v>
      </c>
      <c r="BB620" s="18">
        <f>BA620*hdgt_capex_adj</f>
        <v>0</v>
      </c>
      <c r="BC620" s="20">
        <v>0</v>
      </c>
      <c r="BD620" s="18">
        <f>BC620*aero_capex_adj</f>
        <v>0</v>
      </c>
      <c r="BE620" s="20">
        <v>2861.1194108790401</v>
      </c>
      <c r="BF620" s="18">
        <f>BE620*bess_capex_adj</f>
        <v>2861.1194108790401</v>
      </c>
      <c r="BG620" s="11">
        <v>3435846564.1805401</v>
      </c>
      <c r="BH620" s="11">
        <v>884041093.96239996</v>
      </c>
      <c r="BI620" s="11">
        <v>2976983711.3730302</v>
      </c>
      <c r="BJ620" s="11">
        <v>0</v>
      </c>
      <c r="BK620" s="11">
        <f>SUM(BG620:BJ620)/1000000</f>
        <v>7296.8713695159704</v>
      </c>
      <c r="BL620" s="11">
        <v>12.2535547463733</v>
      </c>
      <c r="BM620" s="13">
        <f>0.815*BJ620/(BK620*1000)</f>
        <v>0</v>
      </c>
      <c r="BN620" s="22">
        <v>4171.93846030233</v>
      </c>
      <c r="BO620" s="11">
        <v>53</v>
      </c>
      <c r="BP620" s="11">
        <v>9120</v>
      </c>
      <c r="BQ620" s="22">
        <v>13835.7696</v>
      </c>
      <c r="BR620" s="11">
        <v>2280</v>
      </c>
      <c r="BS620" s="11">
        <v>570</v>
      </c>
      <c r="BT620" s="11">
        <v>0.61268934501259298</v>
      </c>
    </row>
    <row r="621" spans="1:72" s="8" customFormat="1" x14ac:dyDescent="0.25">
      <c r="A621" s="1">
        <v>481</v>
      </c>
      <c r="B621" s="24">
        <v>1648.17321888487</v>
      </c>
      <c r="C621" s="24">
        <v>801.8</v>
      </c>
      <c r="D621" s="1">
        <v>1000</v>
      </c>
      <c r="E621" s="1">
        <v>4000</v>
      </c>
      <c r="F621" s="1">
        <v>3</v>
      </c>
      <c r="G621" s="1">
        <v>4</v>
      </c>
      <c r="H621" s="2">
        <f>SUM(BG621:BI621)/(BK621*1000000)</f>
        <v>0.7877934752519723</v>
      </c>
      <c r="I621" s="3">
        <v>100</v>
      </c>
      <c r="J621" s="18">
        <v>82.285660636742605</v>
      </c>
      <c r="K621" s="18">
        <f>(P621*BG621+U621*BH621+AP621*BI621+AN621*BJ621)/(BK621*(1000000))</f>
        <v>78.938418977002172</v>
      </c>
      <c r="L621" s="18">
        <f>(T621*BG621+Y621*BH621+AT621*BI621+AO621*BJ621)/(BK621*(1000000))</f>
        <v>97.603278937610042</v>
      </c>
      <c r="M621" s="18">
        <f>L621/K621</f>
        <v>1.2364483631987317</v>
      </c>
      <c r="N621" s="18">
        <f>J621*M621</f>
        <v>101.74197040902671</v>
      </c>
      <c r="O621" s="3">
        <v>100</v>
      </c>
      <c r="P621" s="18">
        <v>90.514981149311893</v>
      </c>
      <c r="Q621" s="18">
        <f>P621-S621</f>
        <v>83.733589187571795</v>
      </c>
      <c r="R621" s="18">
        <f>Q621*solar_capex_adj</f>
        <v>111.64478558342906</v>
      </c>
      <c r="S621" s="18">
        <v>6.7813919617400984</v>
      </c>
      <c r="T621" s="18">
        <f>R621+S621</f>
        <v>118.42617754516915</v>
      </c>
      <c r="U621" s="18">
        <v>27.9946255401257</v>
      </c>
      <c r="V621" s="18">
        <f>U621-X621</f>
        <v>23.1978420629986</v>
      </c>
      <c r="W621" s="18">
        <f>V621*wind_capex_adj</f>
        <v>38.663070104997665</v>
      </c>
      <c r="X621" s="18">
        <v>4.7967834771271001</v>
      </c>
      <c r="Y621" s="18">
        <f>W621+X621</f>
        <v>43.459853582124765</v>
      </c>
      <c r="Z621" s="18">
        <v>172.79397596978001</v>
      </c>
      <c r="AA621" s="18">
        <f>Z621-AC621-AD621</f>
        <v>111.767587869534</v>
      </c>
      <c r="AB621" s="18">
        <f>AA621*hdgt_capex_adj</f>
        <v>139.70948483691751</v>
      </c>
      <c r="AC621" s="18">
        <v>23.001822779906007</v>
      </c>
      <c r="AD621" s="18">
        <v>38.024565320340002</v>
      </c>
      <c r="AE621" s="18">
        <f>AD621*fuel_adj</f>
        <v>38.024565320340002</v>
      </c>
      <c r="AF621" s="18">
        <f>AB621+AC621+AE621</f>
        <v>200.73587293716352</v>
      </c>
      <c r="AG621" s="18">
        <v>403.96117864671601</v>
      </c>
      <c r="AH621" s="18">
        <f>AG621-AJ621-AK621</f>
        <v>322.76160084939499</v>
      </c>
      <c r="AI621" s="18">
        <f>AH621*aero_capex_adj</f>
        <v>387.31392101927401</v>
      </c>
      <c r="AJ621" s="18">
        <v>37.24590839500803</v>
      </c>
      <c r="AK621" s="18">
        <v>43.953669402312983</v>
      </c>
      <c r="AL621" s="18">
        <f>AK621*fuel_adj</f>
        <v>43.953669402312983</v>
      </c>
      <c r="AM621" s="18">
        <f>AI621+AJ621+AL621</f>
        <v>468.51349881659502</v>
      </c>
      <c r="AN621" s="18">
        <f>IF(F621=0, 0, IF(F621=3, Z621, (Z621*F621*384+AG621*G621*32)/(F621*384+G621*32)))</f>
        <v>172.79397596978001</v>
      </c>
      <c r="AO621" s="18">
        <f>IF(F621=0, 0, IF(F621=3, AF621, (AF621*F621*384+AM621*G621*32)/(F621*384+G621*32)))</f>
        <v>200.73587293716352</v>
      </c>
      <c r="AP621" s="18">
        <v>64.798742255285106</v>
      </c>
      <c r="AQ621" s="18">
        <f>AP621-AS621</f>
        <v>52.996736297909798</v>
      </c>
      <c r="AR621" s="18">
        <f>AQ621*bess_capex_adj</f>
        <v>52.996736297909798</v>
      </c>
      <c r="AS621" s="18">
        <v>11.802005957375307</v>
      </c>
      <c r="AT621" s="18">
        <f>AR621+AS621</f>
        <v>64.798742255285106</v>
      </c>
      <c r="AU621" s="18">
        <v>6538.3283624999704</v>
      </c>
      <c r="AV621" s="18"/>
      <c r="AW621" s="18">
        <v>1977.0636657233099</v>
      </c>
      <c r="AX621" s="18">
        <f>AW621*solar_capex_adj</f>
        <v>2636.0848876310797</v>
      </c>
      <c r="AY621" s="18">
        <v>961.797964566784</v>
      </c>
      <c r="AZ621" s="18">
        <f>AY621*wind_capex_adj</f>
        <v>1602.9966076113067</v>
      </c>
      <c r="BA621" s="18">
        <v>2322.48712493724</v>
      </c>
      <c r="BB621" s="18">
        <f>BA621*hdgt_capex_adj</f>
        <v>2903.1089061715502</v>
      </c>
      <c r="BC621" s="18">
        <v>325.301417127928</v>
      </c>
      <c r="BD621" s="18">
        <f>BC621*aero_capex_adj</f>
        <v>390.36170055351357</v>
      </c>
      <c r="BE621" s="18">
        <v>951.67819014470399</v>
      </c>
      <c r="BF621" s="18">
        <f>BE621*bess_capex_adj</f>
        <v>951.67819014470399</v>
      </c>
      <c r="BG621" s="1">
        <v>2046939777.5827799</v>
      </c>
      <c r="BH621" s="1">
        <v>3519484355.2087998</v>
      </c>
      <c r="BI621" s="1">
        <v>1334646710.4156899</v>
      </c>
      <c r="BJ621" s="1">
        <v>1858929156.7927201</v>
      </c>
      <c r="BK621" s="1">
        <f>SUM(BG621:BJ621)/1000000</f>
        <v>8759.9999999999909</v>
      </c>
      <c r="BL621" s="1">
        <v>7.0350078116345003</v>
      </c>
      <c r="BM621" s="3">
        <f>0.815*BJ621/(BK621*1000)</f>
        <v>172.94831766964251</v>
      </c>
      <c r="BN621" s="24">
        <v>2225.03384549457</v>
      </c>
      <c r="BO621" s="1">
        <v>211</v>
      </c>
      <c r="BP621" s="1">
        <v>3040</v>
      </c>
      <c r="BQ621" s="24">
        <v>4611.9232000000002</v>
      </c>
      <c r="BR621" s="1">
        <v>760</v>
      </c>
      <c r="BS621" s="1">
        <v>190</v>
      </c>
      <c r="BT621" s="1">
        <v>0.82368674021520905</v>
      </c>
    </row>
    <row r="622" spans="1:72" s="8" customFormat="1" x14ac:dyDescent="0.25">
      <c r="A622" s="1">
        <v>380</v>
      </c>
      <c r="B622" s="24">
        <v>2060.21652360608</v>
      </c>
      <c r="C622" s="24">
        <v>402.79999999999899</v>
      </c>
      <c r="D622" s="1">
        <v>1000</v>
      </c>
      <c r="E622" s="1">
        <v>4000</v>
      </c>
      <c r="F622" s="1">
        <v>2</v>
      </c>
      <c r="G622" s="1">
        <v>11</v>
      </c>
      <c r="H622" s="2">
        <f>SUM(BG622:BI622)/(BK622*1000000)</f>
        <v>0.65458760344873312</v>
      </c>
      <c r="I622" s="3">
        <v>100</v>
      </c>
      <c r="J622" s="18">
        <v>85.367909403698803</v>
      </c>
      <c r="K622" s="18">
        <f>(P622*BG622+U622*BH622+AP622*BI622+AN622*BJ622)/(BK622*(1000000))</f>
        <v>120.72081182981336</v>
      </c>
      <c r="L622" s="18">
        <f>(T622*BG622+Y622*BH622+AT622*BI622+AO622*BJ622)/(BK622*(1000000))</f>
        <v>143.96847734682689</v>
      </c>
      <c r="M622" s="18">
        <f>L622/K622</f>
        <v>1.1925738003633295</v>
      </c>
      <c r="N622" s="18">
        <f>J622*M622</f>
        <v>101.80753214664149</v>
      </c>
      <c r="O622" s="3">
        <v>100</v>
      </c>
      <c r="P622" s="18">
        <v>92.698879526128394</v>
      </c>
      <c r="Q622" s="18">
        <f>P622-S622</f>
        <v>85.755457885572</v>
      </c>
      <c r="R622" s="18">
        <f>Q622*solar_capex_adj</f>
        <v>114.340610514096</v>
      </c>
      <c r="S622" s="18">
        <v>6.9434216405563944</v>
      </c>
      <c r="T622" s="18">
        <f>R622+S622</f>
        <v>121.28403215465239</v>
      </c>
      <c r="U622" s="18">
        <v>28.000361486425401</v>
      </c>
      <c r="V622" s="18">
        <f>U622-X622</f>
        <v>23.203578009298401</v>
      </c>
      <c r="W622" s="18">
        <f>V622*wind_capex_adj</f>
        <v>38.672630015497333</v>
      </c>
      <c r="X622" s="18">
        <v>4.7967834771270006</v>
      </c>
      <c r="Y622" s="18">
        <f>W622+X622</f>
        <v>43.469413492624334</v>
      </c>
      <c r="Z622" s="18">
        <v>99.420724940024797</v>
      </c>
      <c r="AA622" s="18">
        <f>Z622-AC622-AD622</f>
        <v>47.043948929377798</v>
      </c>
      <c r="AB622" s="18">
        <f>AA622*hdgt_capex_adj</f>
        <v>58.804936161722246</v>
      </c>
      <c r="AC622" s="18">
        <v>16.4219567404011</v>
      </c>
      <c r="AD622" s="18">
        <v>35.954819270245899</v>
      </c>
      <c r="AE622" s="18">
        <f>AD622*fuel_adj</f>
        <v>35.954819270245899</v>
      </c>
      <c r="AF622" s="18">
        <f>AB622+AC622+AE622</f>
        <v>111.18171217236926</v>
      </c>
      <c r="AG622" s="18">
        <v>509.27000383336701</v>
      </c>
      <c r="AH622" s="18">
        <f>AG622-AJ622-AK622</f>
        <v>422.99464978821396</v>
      </c>
      <c r="AI622" s="18">
        <f>AH622*aero_capex_adj</f>
        <v>507.59357974585674</v>
      </c>
      <c r="AJ622" s="18">
        <v>44.75732883115603</v>
      </c>
      <c r="AK622" s="18">
        <v>41.518025213997021</v>
      </c>
      <c r="AL622" s="18">
        <f>AK622*fuel_adj</f>
        <v>41.518025213997021</v>
      </c>
      <c r="AM622" s="18">
        <f>AI622+AJ622+AL622</f>
        <v>593.86893379100979</v>
      </c>
      <c r="AN622" s="18">
        <f>IF(F622=0, 0, IF(F622=3, Z622, (Z622*F622*384+AG622*G622*32)/(F622*384+G622*32)))</f>
        <v>228.23049830650376</v>
      </c>
      <c r="AO622" s="18">
        <f>IF(F622=0, 0, IF(F622=3, AF622, (AF622*F622*384+AM622*G622*32)/(F622*384+G622*32)))</f>
        <v>262.88341039537056</v>
      </c>
      <c r="AP622" s="18">
        <v>58.452795499523603</v>
      </c>
      <c r="AQ622" s="18">
        <f>AP622-AS622</f>
        <v>47.690158826180003</v>
      </c>
      <c r="AR622" s="18">
        <f>AQ622*bess_capex_adj</f>
        <v>47.690158826180003</v>
      </c>
      <c r="AS622" s="18">
        <v>10.7626366733436</v>
      </c>
      <c r="AT622" s="18">
        <f>AR622+AS622</f>
        <v>58.452795499523603</v>
      </c>
      <c r="AU622" s="18">
        <v>6350.6594327209305</v>
      </c>
      <c r="AV622" s="18"/>
      <c r="AW622" s="18">
        <v>2471.9406482064701</v>
      </c>
      <c r="AX622" s="18">
        <f>AW622*solar_capex_adj</f>
        <v>3295.9208642752933</v>
      </c>
      <c r="AY622" s="18">
        <v>483.29759599964399</v>
      </c>
      <c r="AZ622" s="18">
        <f>AY622*wind_capex_adj</f>
        <v>805.49599333274</v>
      </c>
      <c r="BA622" s="18">
        <v>1548.70759193096</v>
      </c>
      <c r="BB622" s="18">
        <f>BA622*hdgt_capex_adj</f>
        <v>1935.8844899137</v>
      </c>
      <c r="BC622" s="18">
        <v>894.80009252595801</v>
      </c>
      <c r="BD622" s="18">
        <f>BC622*aero_capex_adj</f>
        <v>1073.7601110311496</v>
      </c>
      <c r="BE622" s="18">
        <v>951.91350405788705</v>
      </c>
      <c r="BF622" s="18">
        <f>BE622*bess_capex_adj</f>
        <v>951.91350405788705</v>
      </c>
      <c r="BG622" s="1">
        <v>2499401620.5302</v>
      </c>
      <c r="BH622" s="1">
        <v>1768082187.9247999</v>
      </c>
      <c r="BI622" s="1">
        <v>1466703597.7558899</v>
      </c>
      <c r="BJ622" s="1">
        <v>3025812593.7890902</v>
      </c>
      <c r="BK622" s="1">
        <f>SUM(BG622:BJ622)/1000000</f>
        <v>8759.9999999999818</v>
      </c>
      <c r="BL622" s="1">
        <v>10.849216901699601</v>
      </c>
      <c r="BM622" s="3">
        <f>0.815*BJ622/(BK622*1000)</f>
        <v>281.51110318928238</v>
      </c>
      <c r="BN622" s="24">
        <v>2781.2923068682198</v>
      </c>
      <c r="BO622" s="1">
        <v>106</v>
      </c>
      <c r="BP622" s="1">
        <v>3040</v>
      </c>
      <c r="BQ622" s="24">
        <v>4611.9232000000002</v>
      </c>
      <c r="BR622" s="1">
        <v>760</v>
      </c>
      <c r="BS622" s="1">
        <v>190</v>
      </c>
      <c r="BT622" s="1">
        <v>0.90418758908110797</v>
      </c>
    </row>
    <row r="623" spans="1:72" s="8" customFormat="1" hidden="1" x14ac:dyDescent="0.25">
      <c r="A623" s="1">
        <v>1212</v>
      </c>
      <c r="B623" s="22">
        <v>2060.21652360608</v>
      </c>
      <c r="C623" s="22">
        <v>201.39999999999901</v>
      </c>
      <c r="D623" s="11">
        <v>3000</v>
      </c>
      <c r="E623" s="11">
        <v>12000</v>
      </c>
      <c r="F623" s="11">
        <v>0</v>
      </c>
      <c r="G623" s="11">
        <v>0</v>
      </c>
      <c r="H623" s="12">
        <f>SUM(BG623:BI623)/(BK623*1000000)</f>
        <v>1</v>
      </c>
      <c r="I623" s="13">
        <v>52.773972602739697</v>
      </c>
      <c r="J623" s="20">
        <v>87.624530221442797</v>
      </c>
      <c r="K623" s="18">
        <f>(P623*BG623+U623*BH623+AP623*BI623+AN623*BJ623)/(BK623*(1000000))</f>
        <v>89.197478652657423</v>
      </c>
      <c r="L623" s="18">
        <f>(T623*BG623+Y623*BH623+AT623*BI623+AO623*BJ623)/(BK623*(1000000))</f>
        <v>103.65900206835542</v>
      </c>
      <c r="M623" s="18">
        <f>L623/K623</f>
        <v>1.1621292847526823</v>
      </c>
      <c r="N623" s="18">
        <f>J623*M623</f>
        <v>101.83103263303511</v>
      </c>
      <c r="O623" s="13">
        <v>66.716719137204706</v>
      </c>
      <c r="P623" s="20">
        <v>72.542461346742499</v>
      </c>
      <c r="Q623" s="20">
        <f>P623-S623</f>
        <v>67.119927648205504</v>
      </c>
      <c r="R623" s="18">
        <f>Q623*solar_capex_adj</f>
        <v>89.493236864273996</v>
      </c>
      <c r="S623" s="20">
        <v>5.422533698536995</v>
      </c>
      <c r="T623" s="18">
        <f>R623+S623</f>
        <v>94.915770562810991</v>
      </c>
      <c r="U623" s="20">
        <v>28.051762234781901</v>
      </c>
      <c r="V623" s="20">
        <f>U623-X623</f>
        <v>23.254978757654801</v>
      </c>
      <c r="W623" s="18">
        <f>V623*wind_capex_adj</f>
        <v>38.758297929424671</v>
      </c>
      <c r="X623" s="20">
        <v>4.7967834771271001</v>
      </c>
      <c r="Y623" s="18">
        <f>W623+X623</f>
        <v>43.555081406551771</v>
      </c>
      <c r="Z623" s="20">
        <v>0</v>
      </c>
      <c r="AA623" s="20">
        <f>Z623-AC623-AD623</f>
        <v>0</v>
      </c>
      <c r="AB623" s="18">
        <f>AA623*hdgt_capex_adj</f>
        <v>0</v>
      </c>
      <c r="AC623" s="20">
        <v>0</v>
      </c>
      <c r="AD623" s="20">
        <v>0</v>
      </c>
      <c r="AE623" s="18">
        <f>AD623*fuel_adj</f>
        <v>0</v>
      </c>
      <c r="AF623" s="18">
        <f>AB623+AC623+AE623</f>
        <v>0</v>
      </c>
      <c r="AG623" s="20">
        <v>0</v>
      </c>
      <c r="AH623" s="20">
        <f>AG623-AJ623-AK623</f>
        <v>0</v>
      </c>
      <c r="AI623" s="18">
        <f>AH623*aero_capex_adj</f>
        <v>0</v>
      </c>
      <c r="AJ623" s="20">
        <v>0</v>
      </c>
      <c r="AK623" s="20">
        <v>0</v>
      </c>
      <c r="AL623" s="18">
        <f>AK623*fuel_adj</f>
        <v>0</v>
      </c>
      <c r="AM623" s="18">
        <f>AI623+AJ623+AL623</f>
        <v>0</v>
      </c>
      <c r="AN623" s="18">
        <f>IF(F623=0, 0, IF(F623=3, Z623, (Z623*F623*384+AG623*G623*32)/(F623*384+G623*32)))</f>
        <v>0</v>
      </c>
      <c r="AO623" s="18">
        <f>IF(F623=0, 0, IF(F623=3, AF623, (AF623*F623*384+AM623*G623*32)/(F623*384+G623*32)))</f>
        <v>0</v>
      </c>
      <c r="AP623" s="20">
        <v>148.67018297129599</v>
      </c>
      <c r="AQ623" s="20">
        <f>AP623-AS623</f>
        <v>120.798906687431</v>
      </c>
      <c r="AR623" s="18">
        <f>AQ623*bess_capex_adj</f>
        <v>120.798906687431</v>
      </c>
      <c r="AS623" s="20">
        <v>27.871276283864987</v>
      </c>
      <c r="AT623" s="18">
        <f>AR623+AS623</f>
        <v>148.67018297129599</v>
      </c>
      <c r="AU623" s="20">
        <v>5586.8263079968701</v>
      </c>
      <c r="AV623" s="20"/>
      <c r="AW623" s="20">
        <v>2477.4165105566599</v>
      </c>
      <c r="AX623" s="18">
        <f>AW623*solar_capex_adj</f>
        <v>3303.2220140755462</v>
      </c>
      <c r="AY623" s="20">
        <v>242.18410031619999</v>
      </c>
      <c r="AZ623" s="18">
        <f>AY623*wind_capex_adj</f>
        <v>403.64016719366668</v>
      </c>
      <c r="BA623" s="20">
        <v>0</v>
      </c>
      <c r="BB623" s="18">
        <f>BA623*hdgt_capex_adj</f>
        <v>0</v>
      </c>
      <c r="BC623" s="20">
        <v>0</v>
      </c>
      <c r="BD623" s="18">
        <f>BC623*aero_capex_adj</f>
        <v>0</v>
      </c>
      <c r="BE623" s="20">
        <v>2867.2256971240099</v>
      </c>
      <c r="BF623" s="18">
        <f>BE623*bess_capex_adj</f>
        <v>2867.2256971240099</v>
      </c>
      <c r="BG623" s="11">
        <v>3165071950.9987502</v>
      </c>
      <c r="BH623" s="11">
        <v>884041093.96239996</v>
      </c>
      <c r="BI623" s="11">
        <v>1795271551.4579699</v>
      </c>
      <c r="BJ623" s="11">
        <v>0</v>
      </c>
      <c r="BK623" s="11">
        <f>SUM(BG623:BJ623)/1000000</f>
        <v>5844.3845964191196</v>
      </c>
      <c r="BL623" s="11">
        <v>0.15073638981312401</v>
      </c>
      <c r="BM623" s="13">
        <f>0.815*BJ623/(BK623*1000)</f>
        <v>0</v>
      </c>
      <c r="BN623" s="22">
        <v>2781.2923068682198</v>
      </c>
      <c r="BO623" s="11">
        <v>53</v>
      </c>
      <c r="BP623" s="11">
        <v>9120</v>
      </c>
      <c r="BQ623" s="22">
        <v>13835.7696</v>
      </c>
      <c r="BR623" s="11">
        <v>2280</v>
      </c>
      <c r="BS623" s="11">
        <v>570</v>
      </c>
      <c r="BT623" s="11">
        <v>0.36877800651164599</v>
      </c>
    </row>
    <row r="624" spans="1:72" s="8" customFormat="1" x14ac:dyDescent="0.25">
      <c r="A624" s="1">
        <v>782</v>
      </c>
      <c r="B624" s="25">
        <v>824.08660944243502</v>
      </c>
      <c r="C624" s="25">
        <v>402.79999999999899</v>
      </c>
      <c r="D624" s="8">
        <v>2000</v>
      </c>
      <c r="E624" s="8">
        <v>8000</v>
      </c>
      <c r="F624" s="8">
        <v>1</v>
      </c>
      <c r="G624" s="8">
        <v>20</v>
      </c>
      <c r="H624" s="9">
        <f>SUM(BG624:BI624)/(BK624*1000000)</f>
        <v>0.4292288995283608</v>
      </c>
      <c r="I624" s="10">
        <v>100</v>
      </c>
      <c r="J624" s="19">
        <v>90.072104249690597</v>
      </c>
      <c r="K624" s="18">
        <f>(P624*BG624+U624*BH624+AP624*BI624+AN624*BJ624)/(BK624*(1000000))</f>
        <v>99.108715341056168</v>
      </c>
      <c r="L624" s="18">
        <f>(T624*BG624+Y624*BH624+AT624*BI624+AO624*BJ624)/(BK624*(1000000))</f>
        <v>112.06350962462729</v>
      </c>
      <c r="M624" s="18">
        <f>L624/K624</f>
        <v>1.1307129674619498</v>
      </c>
      <c r="N624" s="18">
        <f>J624*M624</f>
        <v>101.84569628170975</v>
      </c>
      <c r="O624" s="10">
        <v>100</v>
      </c>
      <c r="P624" s="19">
        <v>88.826354653703405</v>
      </c>
      <c r="Q624" s="19">
        <f>P624-S624</f>
        <v>82.180956668031897</v>
      </c>
      <c r="R624" s="18">
        <f>Q624*solar_capex_adj</f>
        <v>109.57460889070919</v>
      </c>
      <c r="S624" s="19">
        <v>6.645397985671508</v>
      </c>
      <c r="T624" s="18">
        <f>R624+S624</f>
        <v>116.22000687638069</v>
      </c>
      <c r="U624" s="19">
        <v>28.030405738094899</v>
      </c>
      <c r="V624" s="19">
        <f>U624-X624</f>
        <v>23.233622260967799</v>
      </c>
      <c r="W624" s="18">
        <f>V624*wind_capex_adj</f>
        <v>38.722703768279665</v>
      </c>
      <c r="X624" s="19">
        <v>4.7967834771271001</v>
      </c>
      <c r="Y624" s="18">
        <f>W624+X624</f>
        <v>43.519487245406765</v>
      </c>
      <c r="Z624" s="19">
        <v>70.335210590609705</v>
      </c>
      <c r="AA624" s="19">
        <f>Z624-AC624-AD624</f>
        <v>22.177307281397894</v>
      </c>
      <c r="AB624" s="18">
        <f>AA624*hdgt_capex_adj</f>
        <v>27.72163410174737</v>
      </c>
      <c r="AC624" s="19">
        <v>14.026680769022903</v>
      </c>
      <c r="AD624" s="19">
        <v>34.131222540188908</v>
      </c>
      <c r="AE624" s="18">
        <f>AD624*fuel_adj</f>
        <v>34.131222540188908</v>
      </c>
      <c r="AF624" s="18">
        <f>AB624+AC624+AE624</f>
        <v>75.879537410959188</v>
      </c>
      <c r="AG624" s="19">
        <v>133.229698786429</v>
      </c>
      <c r="AH624" s="19">
        <f>AG624-AJ624-AK624</f>
        <v>74.68289673757981</v>
      </c>
      <c r="AI624" s="18">
        <f>AH624*aero_capex_adj</f>
        <v>89.619476085095769</v>
      </c>
      <c r="AJ624" s="19">
        <v>17.714491109175995</v>
      </c>
      <c r="AK624" s="19">
        <v>40.832310939673192</v>
      </c>
      <c r="AL624" s="18">
        <f>AK624*fuel_adj</f>
        <v>40.832310939673192</v>
      </c>
      <c r="AM624" s="18">
        <f>AI624+AJ624+AL624</f>
        <v>148.16627813394496</v>
      </c>
      <c r="AN624" s="18">
        <f>IF(F624=0, 0, IF(F624=3, Z624, (Z624*F624*384+AG624*G624*32)/(F624*384+G624*32)))</f>
        <v>109.64426571299677</v>
      </c>
      <c r="AO624" s="18">
        <f>IF(F624=0, 0, IF(F624=3, AF624, (AF624*F624*384+AM624*G624*32)/(F624*384+G624*32)))</f>
        <v>121.05875036282529</v>
      </c>
      <c r="AP624" s="19">
        <v>189.083867862782</v>
      </c>
      <c r="AQ624" s="19">
        <f>AP624-AS624</f>
        <v>155.058179481536</v>
      </c>
      <c r="AR624" s="18">
        <f>AQ624*bess_capex_adj</f>
        <v>155.058179481536</v>
      </c>
      <c r="AS624" s="19">
        <v>34.025688381245999</v>
      </c>
      <c r="AT624" s="18">
        <f>AR624+AS624</f>
        <v>189.083867862782</v>
      </c>
      <c r="AU624" s="19">
        <v>5786.0363983022899</v>
      </c>
      <c r="AV624" s="19"/>
      <c r="AW624" s="19">
        <v>990.05653781406397</v>
      </c>
      <c r="AX624" s="18">
        <f>AW624*solar_capex_adj</f>
        <v>1320.0753837520851</v>
      </c>
      <c r="AY624" s="19">
        <v>483.92337511869403</v>
      </c>
      <c r="AZ624" s="18">
        <f>AY624*wind_capex_adj</f>
        <v>806.53895853115671</v>
      </c>
      <c r="BA624" s="19">
        <v>775.35643789932101</v>
      </c>
      <c r="BB624" s="18">
        <f>BA624*hdgt_capex_adj</f>
        <v>969.19554737415126</v>
      </c>
      <c r="BC624" s="19">
        <v>1629.0157993969101</v>
      </c>
      <c r="BD624" s="18">
        <f>BC624*aero_capex_adj</f>
        <v>1954.8189592762919</v>
      </c>
      <c r="BE624" s="19">
        <v>1907.6842480733001</v>
      </c>
      <c r="BF624" s="18">
        <f>BE624*bess_capex_adj</f>
        <v>1907.6842480733001</v>
      </c>
      <c r="BG624" s="8">
        <v>1059592959.53765</v>
      </c>
      <c r="BH624" s="8">
        <v>1768082187.9247999</v>
      </c>
      <c r="BI624" s="8">
        <v>932370012.40598297</v>
      </c>
      <c r="BJ624" s="8">
        <v>4999954840.1315498</v>
      </c>
      <c r="BK624" s="8">
        <f>SUM(BG624:BJ624)/1000000</f>
        <v>8759.9999999999836</v>
      </c>
      <c r="BL624" s="8">
        <v>6.4889747558E-19</v>
      </c>
      <c r="BM624" s="10">
        <f>0.815*BJ624/(BK624*1000)</f>
        <v>465.17844688438595</v>
      </c>
      <c r="BN624" s="25">
        <v>1112.51692274728</v>
      </c>
      <c r="BO624" s="8">
        <v>106</v>
      </c>
      <c r="BP624" s="8">
        <v>6080</v>
      </c>
      <c r="BQ624" s="25">
        <v>9223.8464000000004</v>
      </c>
      <c r="BR624" s="8">
        <v>1520</v>
      </c>
      <c r="BS624" s="8">
        <v>380</v>
      </c>
      <c r="BT624" s="8">
        <v>0.288019655814377</v>
      </c>
    </row>
    <row r="625" spans="1:72" s="8" customFormat="1" x14ac:dyDescent="0.25">
      <c r="A625" s="1">
        <v>767</v>
      </c>
      <c r="B625" s="25">
        <v>1236.12991416365</v>
      </c>
      <c r="C625" s="25">
        <v>600.4</v>
      </c>
      <c r="D625" s="8">
        <v>2000</v>
      </c>
      <c r="E625" s="8">
        <v>8000</v>
      </c>
      <c r="F625" s="8">
        <v>1</v>
      </c>
      <c r="G625" s="8">
        <v>19</v>
      </c>
      <c r="H625" s="9">
        <f>SUM(BG625:BI625)/(BK625*1000000)</f>
        <v>0.64182103780840671</v>
      </c>
      <c r="I625" s="10">
        <v>100</v>
      </c>
      <c r="J625" s="19">
        <v>87.139952029235005</v>
      </c>
      <c r="K625" s="18">
        <f>(P625*BG625+U625*BH625+AP625*BI625+AN625*BJ625)/(BK625*(1000000))</f>
        <v>114.09712040347939</v>
      </c>
      <c r="L625" s="18">
        <f>(T625*BG625+Y625*BH625+AT625*BI625+AO625*BJ625)/(BK625*(1000000))</f>
        <v>133.35706414852066</v>
      </c>
      <c r="M625" s="18">
        <f>L625/K625</f>
        <v>1.1688030659926623</v>
      </c>
      <c r="N625" s="18">
        <f>J625*M625</f>
        <v>101.84944310222339</v>
      </c>
      <c r="O625" s="10">
        <v>100</v>
      </c>
      <c r="P625" s="19">
        <v>88.744140977599002</v>
      </c>
      <c r="Q625" s="19">
        <f>P625-S625</f>
        <v>82.098479950854895</v>
      </c>
      <c r="R625" s="18">
        <f>Q625*solar_capex_adj</f>
        <v>109.46463993447318</v>
      </c>
      <c r="S625" s="19">
        <v>6.6456610267441079</v>
      </c>
      <c r="T625" s="18">
        <f>R625+S625</f>
        <v>116.11030096121729</v>
      </c>
      <c r="U625" s="19">
        <v>28.006169816340801</v>
      </c>
      <c r="V625" s="19">
        <f>U625-X625</f>
        <v>23.2093863392138</v>
      </c>
      <c r="W625" s="18">
        <f>V625*wind_capex_adj</f>
        <v>38.682310565356339</v>
      </c>
      <c r="X625" s="19">
        <v>4.7967834771270006</v>
      </c>
      <c r="Y625" s="18">
        <f>W625+X625</f>
        <v>43.479094042483339</v>
      </c>
      <c r="Z625" s="19">
        <v>77.471663719997395</v>
      </c>
      <c r="AA625" s="19">
        <f>Z625-AC625-AD625</f>
        <v>27.115002987993002</v>
      </c>
      <c r="AB625" s="18">
        <f>AA625*hdgt_capex_adj</f>
        <v>33.89375373499125</v>
      </c>
      <c r="AC625" s="19">
        <v>14.602252071291097</v>
      </c>
      <c r="AD625" s="19">
        <v>35.754408660713295</v>
      </c>
      <c r="AE625" s="18">
        <f>AD625*fuel_adj</f>
        <v>35.754408660713295</v>
      </c>
      <c r="AF625" s="18">
        <f>AB625+AC625+AE625</f>
        <v>84.250414466995636</v>
      </c>
      <c r="AG625" s="19">
        <v>267.275482212518</v>
      </c>
      <c r="AH625" s="19">
        <f>AG625-AJ625-AK625</f>
        <v>198.20909495497301</v>
      </c>
      <c r="AI625" s="18">
        <f>AH625*aero_capex_adj</f>
        <v>237.85091394596759</v>
      </c>
      <c r="AJ625" s="19">
        <v>27.44695760961099</v>
      </c>
      <c r="AK625" s="19">
        <v>41.619429647933998</v>
      </c>
      <c r="AL625" s="18">
        <f>AK625*fuel_adj</f>
        <v>41.619429647933998</v>
      </c>
      <c r="AM625" s="18">
        <f>AI625+AJ625+AL625</f>
        <v>306.91730120351258</v>
      </c>
      <c r="AN625" s="18">
        <f>IF(F625=0, 0, IF(F625=3, Z625, (Z625*F625*384+AG625*G625*32)/(F625*384+G625*32)))</f>
        <v>193.80303634444553</v>
      </c>
      <c r="AO625" s="18">
        <f>IF(F625=0, 0, IF(F625=3, AF625, (AF625*F625*384+AM625*G625*32)/(F625*384+G625*32)))</f>
        <v>220.72366762808664</v>
      </c>
      <c r="AP625" s="19">
        <v>126.305717884312</v>
      </c>
      <c r="AQ625" s="19">
        <f>AP625-AS625</f>
        <v>103.604549087282</v>
      </c>
      <c r="AR625" s="18">
        <f>AQ625*bess_capex_adj</f>
        <v>103.604549087282</v>
      </c>
      <c r="AS625" s="19">
        <v>22.701168797030007</v>
      </c>
      <c r="AT625" s="18">
        <f>AR625+AS625</f>
        <v>126.305717884312</v>
      </c>
      <c r="AU625" s="19">
        <v>6430.2955467820802</v>
      </c>
      <c r="AV625" s="19"/>
      <c r="AW625" s="19">
        <v>1483.53565529005</v>
      </c>
      <c r="AX625" s="18">
        <f>AW625*solar_capex_adj</f>
        <v>1978.0475403867333</v>
      </c>
      <c r="AY625" s="19">
        <v>720.56731030475305</v>
      </c>
      <c r="AZ625" s="18">
        <f>AY625*wind_capex_adj</f>
        <v>1200.9455171745885</v>
      </c>
      <c r="BA625" s="19">
        <v>774.54763255035903</v>
      </c>
      <c r="BB625" s="18">
        <f>BA625*hdgt_capex_adj</f>
        <v>968.18454068794881</v>
      </c>
      <c r="BC625" s="19">
        <v>1545.9506823946101</v>
      </c>
      <c r="BD625" s="18">
        <f>BC625*aero_capex_adj</f>
        <v>1855.140818873532</v>
      </c>
      <c r="BE625" s="19">
        <v>1905.6942662423</v>
      </c>
      <c r="BF625" s="18">
        <f>BE625*bess_capex_adj</f>
        <v>1905.6942662423</v>
      </c>
      <c r="BG625" s="8">
        <v>1588517946.3431699</v>
      </c>
      <c r="BH625" s="8">
        <v>2635443261.2463999</v>
      </c>
      <c r="BI625" s="8">
        <v>1398391083.6120601</v>
      </c>
      <c r="BJ625" s="8">
        <v>3137647708.7983499</v>
      </c>
      <c r="BK625" s="8">
        <f>SUM(BG625:BJ625)/1000000</f>
        <v>8759.9999999999782</v>
      </c>
      <c r="BL625" s="8">
        <v>4.5958370124769702E-3</v>
      </c>
      <c r="BM625" s="10">
        <f>0.815*BJ625/(BK625*1000)</f>
        <v>291.91585418614852</v>
      </c>
      <c r="BN625" s="25">
        <v>1668.7753841209301</v>
      </c>
      <c r="BO625" s="8">
        <v>158</v>
      </c>
      <c r="BP625" s="8">
        <v>6080</v>
      </c>
      <c r="BQ625" s="25">
        <v>9223.8464000000004</v>
      </c>
      <c r="BR625" s="8">
        <v>1520</v>
      </c>
      <c r="BS625" s="8">
        <v>380</v>
      </c>
      <c r="BT625" s="8">
        <v>0.43197527834920002</v>
      </c>
    </row>
    <row r="626" spans="1:72" s="8" customFormat="1" x14ac:dyDescent="0.25">
      <c r="A626" s="1">
        <v>347</v>
      </c>
      <c r="B626" s="24">
        <v>2060.21652360608</v>
      </c>
      <c r="C626" s="24">
        <v>801.8</v>
      </c>
      <c r="D626" s="1">
        <v>1000</v>
      </c>
      <c r="E626" s="1">
        <v>4000</v>
      </c>
      <c r="F626" s="1">
        <v>2</v>
      </c>
      <c r="G626" s="1">
        <v>11</v>
      </c>
      <c r="H626" s="2">
        <f>SUM(BG626:BI626)/(BK626*1000000)</f>
        <v>0.82304334810771185</v>
      </c>
      <c r="I626" s="3">
        <v>100</v>
      </c>
      <c r="J626" s="18">
        <v>83.0115411677682</v>
      </c>
      <c r="K626" s="18">
        <f>(P626*BG626+U626*BH626+AP626*BI626+AN626*BJ626)/(BK626*(1000000))</f>
        <v>103.31358356078445</v>
      </c>
      <c r="L626" s="18">
        <f>(T626*BG626+Y626*BH626+AT626*BI626+AO626*BJ626)/(BK626*(1000000))</f>
        <v>126.87272548988578</v>
      </c>
      <c r="M626" s="18">
        <f>L626/K626</f>
        <v>1.2280352797484788</v>
      </c>
      <c r="N626" s="18">
        <f>J626*M626</f>
        <v>101.94110118031259</v>
      </c>
      <c r="O626" s="3">
        <v>100</v>
      </c>
      <c r="P626" s="18">
        <v>101.211931947311</v>
      </c>
      <c r="Q626" s="18">
        <f>P626-S626</f>
        <v>93.626663376203396</v>
      </c>
      <c r="R626" s="18">
        <f>Q626*solar_capex_adj</f>
        <v>124.83555116827119</v>
      </c>
      <c r="S626" s="18">
        <v>7.5852685711076049</v>
      </c>
      <c r="T626" s="18">
        <f>R626+S626</f>
        <v>132.4208197393788</v>
      </c>
      <c r="U626" s="18">
        <v>27.986493133300801</v>
      </c>
      <c r="V626" s="18">
        <f>U626-X626</f>
        <v>23.189709656173601</v>
      </c>
      <c r="W626" s="18">
        <f>V626*wind_capex_adj</f>
        <v>38.649516093622672</v>
      </c>
      <c r="X626" s="18">
        <v>4.7967834771271995</v>
      </c>
      <c r="Y626" s="18">
        <f>W626+X626</f>
        <v>43.446299570749872</v>
      </c>
      <c r="Z626" s="18">
        <v>151.25899023860799</v>
      </c>
      <c r="AA626" s="18">
        <f>Z626-AC626-AD626</f>
        <v>92.769099101332017</v>
      </c>
      <c r="AB626" s="18">
        <f>AA626*hdgt_capex_adj</f>
        <v>115.96137387666502</v>
      </c>
      <c r="AC626" s="18">
        <v>21.079373354400985</v>
      </c>
      <c r="AD626" s="18">
        <v>37.41051778287499</v>
      </c>
      <c r="AE626" s="18">
        <f>AD626*fuel_adj</f>
        <v>37.41051778287499</v>
      </c>
      <c r="AF626" s="18">
        <f>AB626+AC626+AE626</f>
        <v>174.451265013941</v>
      </c>
      <c r="AG626" s="18">
        <v>677.66958082527299</v>
      </c>
      <c r="AH626" s="18">
        <f>AG626-AJ626-AK626</f>
        <v>578.43586815119602</v>
      </c>
      <c r="AI626" s="18">
        <f>AH626*aero_capex_adj</f>
        <v>694.12304178143518</v>
      </c>
      <c r="AJ626" s="18">
        <v>57.015194249690012</v>
      </c>
      <c r="AK626" s="18">
        <v>42.218518424386957</v>
      </c>
      <c r="AL626" s="18">
        <f>AK626*fuel_adj</f>
        <v>42.218518424386957</v>
      </c>
      <c r="AM626" s="18">
        <f>AI626+AJ626+AL626</f>
        <v>793.35675445551215</v>
      </c>
      <c r="AN626" s="18">
        <f>IF(F626=0, 0, IF(F626=3, Z626, (Z626*F626*384+AG626*G626*32)/(F626*384+G626*32)))</f>
        <v>316.70231870870265</v>
      </c>
      <c r="AO626" s="18">
        <f>IF(F626=0, 0, IF(F626=3, AF626, (AF626*F626*384+AM626*G626*32)/(F626*384+G626*32)))</f>
        <v>368.96441883843477</v>
      </c>
      <c r="AP626" s="18">
        <v>60.336929452186403</v>
      </c>
      <c r="AQ626" s="18">
        <f>AP626-AS626</f>
        <v>49.244682102074599</v>
      </c>
      <c r="AR626" s="18">
        <f>AQ626*bess_capex_adj</f>
        <v>49.244682102074599</v>
      </c>
      <c r="AS626" s="18">
        <v>11.092247350111805</v>
      </c>
      <c r="AT626" s="18">
        <f>AR626+AS626</f>
        <v>60.336929452186403</v>
      </c>
      <c r="AU626" s="18">
        <v>6825.3158117026996</v>
      </c>
      <c r="AV626" s="18"/>
      <c r="AW626" s="18">
        <v>2470.4632146055501</v>
      </c>
      <c r="AX626" s="18">
        <f>AW626*solar_capex_adj</f>
        <v>3293.9509528074</v>
      </c>
      <c r="AY626" s="18">
        <v>961.46078956964004</v>
      </c>
      <c r="AZ626" s="18">
        <f>AY626*wind_capex_adj</f>
        <v>1602.4346492827335</v>
      </c>
      <c r="BA626" s="18">
        <v>1547.78195779974</v>
      </c>
      <c r="BB626" s="18">
        <f>BA626*hdgt_capex_adj</f>
        <v>1934.7274472496749</v>
      </c>
      <c r="BC626" s="18">
        <v>894.26528691734904</v>
      </c>
      <c r="BD626" s="18">
        <f>BC626*aero_capex_adj</f>
        <v>1073.1183443008188</v>
      </c>
      <c r="BE626" s="18">
        <v>951.344562810414</v>
      </c>
      <c r="BF626" s="18">
        <f>BE626*bess_capex_adj</f>
        <v>951.344562810414</v>
      </c>
      <c r="BG626" s="1">
        <v>2273517430.1792002</v>
      </c>
      <c r="BH626" s="1">
        <v>3519484355.2087998</v>
      </c>
      <c r="BI626" s="1">
        <v>1416857944.0355401</v>
      </c>
      <c r="BJ626" s="1">
        <v>1550140270.5764401</v>
      </c>
      <c r="BK626" s="1">
        <f>SUM(BG626:BJ626)/1000000</f>
        <v>8759.9999999999818</v>
      </c>
      <c r="BL626" s="1">
        <v>13.5022547275727</v>
      </c>
      <c r="BM626" s="3">
        <f>0.815*BJ626/(BK626*1000)</f>
        <v>144.21967129221474</v>
      </c>
      <c r="BN626" s="24">
        <v>2781.2923068682198</v>
      </c>
      <c r="BO626" s="1">
        <v>211</v>
      </c>
      <c r="BP626" s="1">
        <v>3040</v>
      </c>
      <c r="BQ626" s="24">
        <v>4611.9232000000002</v>
      </c>
      <c r="BR626" s="1">
        <v>760</v>
      </c>
      <c r="BS626" s="1">
        <v>190</v>
      </c>
      <c r="BT626" s="1">
        <v>0.87435474445712602</v>
      </c>
    </row>
    <row r="627" spans="1:72" s="8" customFormat="1" x14ac:dyDescent="0.25">
      <c r="A627" s="1">
        <v>779</v>
      </c>
      <c r="B627" s="25">
        <v>206.02165236060799</v>
      </c>
      <c r="C627" s="25">
        <v>402.79999999999899</v>
      </c>
      <c r="D627" s="8">
        <v>2000</v>
      </c>
      <c r="E627" s="8">
        <v>8000</v>
      </c>
      <c r="F627" s="8">
        <v>1</v>
      </c>
      <c r="G627" s="8">
        <v>22</v>
      </c>
      <c r="H627" s="9">
        <f>SUM(BG627:BI627)/(BK627*1000000)</f>
        <v>0.27653417563065702</v>
      </c>
      <c r="I627" s="10">
        <v>100</v>
      </c>
      <c r="J627" s="19">
        <v>92.307021079901702</v>
      </c>
      <c r="K627" s="18">
        <f>(P627*BG627+U627*BH627+AP627*BI627+AN627*BJ627)/(BK627*(1000000))</f>
        <v>95.588999883541035</v>
      </c>
      <c r="L627" s="18">
        <f>(T627*BG627+Y627*BH627+AT627*BI627+AO627*BJ627)/(BK627*(1000000))</f>
        <v>105.5660236581755</v>
      </c>
      <c r="M627" s="18">
        <f>L627/K627</f>
        <v>1.1043741830837206</v>
      </c>
      <c r="N627" s="18">
        <f>J627*M627</f>
        <v>101.94149099800822</v>
      </c>
      <c r="O627" s="10">
        <v>100</v>
      </c>
      <c r="P627" s="19">
        <v>69.346045013195607</v>
      </c>
      <c r="Q627" s="19">
        <f>P627-S627</f>
        <v>64.163656369150004</v>
      </c>
      <c r="R627" s="18">
        <f>Q627*solar_capex_adj</f>
        <v>85.551541825533334</v>
      </c>
      <c r="S627" s="19">
        <v>5.1823886440456022</v>
      </c>
      <c r="T627" s="18">
        <f>R627+S627</f>
        <v>90.733930469578937</v>
      </c>
      <c r="U627" s="19">
        <v>28.0576480266716</v>
      </c>
      <c r="V627" s="19">
        <f>U627-X627</f>
        <v>23.2608645495445</v>
      </c>
      <c r="W627" s="18">
        <f>V627*wind_capex_adj</f>
        <v>38.768107582574167</v>
      </c>
      <c r="X627" s="19">
        <v>4.7967834771271001</v>
      </c>
      <c r="Y627" s="18">
        <f>W627+X627</f>
        <v>43.564891059701267</v>
      </c>
      <c r="Z627" s="19">
        <v>71.848957717892404</v>
      </c>
      <c r="AA627" s="19">
        <f>Z627-AC627-AD627</f>
        <v>22.619245276526101</v>
      </c>
      <c r="AB627" s="18">
        <f>AA627*hdgt_capex_adj</f>
        <v>28.274056595657626</v>
      </c>
      <c r="AC627" s="19">
        <v>14.344216393142702</v>
      </c>
      <c r="AD627" s="19">
        <v>34.885496048223601</v>
      </c>
      <c r="AE627" s="18">
        <f>AD627*fuel_adj</f>
        <v>34.885496048223601</v>
      </c>
      <c r="AF627" s="18">
        <f>AB627+AC627+AE627</f>
        <v>77.503769037023929</v>
      </c>
      <c r="AG627" s="19">
        <v>106.19103072674299</v>
      </c>
      <c r="AH627" s="19">
        <f>AG627-AJ627-AK627</f>
        <v>48.852589379545506</v>
      </c>
      <c r="AI627" s="18">
        <f>AH627*aero_capex_adj</f>
        <v>58.623107255454606</v>
      </c>
      <c r="AJ627" s="19">
        <v>15.948604610052797</v>
      </c>
      <c r="AK627" s="19">
        <v>41.389836737144691</v>
      </c>
      <c r="AL627" s="18">
        <f>AK627*fuel_adj</f>
        <v>41.389836737144691</v>
      </c>
      <c r="AM627" s="18">
        <f>AI627+AJ627+AL627</f>
        <v>115.9615486026521</v>
      </c>
      <c r="AN627" s="18">
        <f>IF(F627=0, 0, IF(F627=3, Z627, (Z627*F627*384+AG627*G627*32)/(F627*384+G627*32)))</f>
        <v>94.070299076560445</v>
      </c>
      <c r="AO627" s="18">
        <f>IF(F627=0, 0, IF(F627=3, AF627, (AF627*F627*384+AM627*G627*32)/(F627*384+G627*32)))</f>
        <v>102.38821463831275</v>
      </c>
      <c r="AP627" s="19">
        <v>533.96501416283104</v>
      </c>
      <c r="AQ627" s="19">
        <f>AP627-AS627</f>
        <v>436.84821659541302</v>
      </c>
      <c r="AR627" s="18">
        <f>AQ627*bess_capex_adj</f>
        <v>436.84821659541302</v>
      </c>
      <c r="AS627" s="19">
        <v>97.116797567418018</v>
      </c>
      <c r="AT627" s="18">
        <f>AR627+AS627</f>
        <v>533.96501416283104</v>
      </c>
      <c r="AU627" s="19">
        <v>5212.5002678605297</v>
      </c>
      <c r="AV627" s="19"/>
      <c r="AW627" s="19">
        <v>247.80435400696501</v>
      </c>
      <c r="AX627" s="18">
        <f>AW627*solar_capex_adj</f>
        <v>330.40580534262</v>
      </c>
      <c r="AY627" s="19">
        <v>484.49079332347998</v>
      </c>
      <c r="AZ627" s="18">
        <f>AY627*wind_capex_adj</f>
        <v>807.48465553913331</v>
      </c>
      <c r="BA627" s="19">
        <v>776.26557223893406</v>
      </c>
      <c r="BB627" s="18">
        <f>BA627*hdgt_capex_adj</f>
        <v>970.33196529866757</v>
      </c>
      <c r="BC627" s="19">
        <v>1794.0184692917201</v>
      </c>
      <c r="BD627" s="18">
        <f>BC627*aero_capex_adj</f>
        <v>2152.8221631500642</v>
      </c>
      <c r="BE627" s="19">
        <v>1909.9210789994199</v>
      </c>
      <c r="BF627" s="18">
        <f>BE627*bess_capex_adj</f>
        <v>1909.9210789994199</v>
      </c>
      <c r="BG627" s="8">
        <v>339694822.71514201</v>
      </c>
      <c r="BH627" s="8">
        <v>1768082187.9247999</v>
      </c>
      <c r="BI627" s="8">
        <v>314662367.88461202</v>
      </c>
      <c r="BJ627" s="8">
        <v>6337560621.47544</v>
      </c>
      <c r="BK627" s="8">
        <f>SUM(BG627:BJ627)/1000000</f>
        <v>8759.9999999999945</v>
      </c>
      <c r="BL627" s="8">
        <v>5.2679580563238203E-4</v>
      </c>
      <c r="BM627" s="10">
        <f>0.815*BJ627/(BK627*1000)</f>
        <v>589.62464686101441</v>
      </c>
      <c r="BN627" s="25">
        <v>278.12923068682198</v>
      </c>
      <c r="BO627" s="8">
        <v>106</v>
      </c>
      <c r="BP627" s="8">
        <v>6080</v>
      </c>
      <c r="BQ627" s="25">
        <v>9223.8464000000004</v>
      </c>
      <c r="BR627" s="8">
        <v>1520</v>
      </c>
      <c r="BS627" s="8">
        <v>380</v>
      </c>
      <c r="BT627" s="8">
        <v>9.7482420263864805E-2</v>
      </c>
    </row>
    <row r="628" spans="1:72" s="8" customFormat="1" hidden="1" x14ac:dyDescent="0.25">
      <c r="A628" s="1">
        <v>660</v>
      </c>
      <c r="B628" s="25">
        <v>3708.3897424909601</v>
      </c>
      <c r="C628" s="25">
        <v>402.79999999999899</v>
      </c>
      <c r="D628" s="8">
        <v>2000</v>
      </c>
      <c r="E628" s="8">
        <v>8000</v>
      </c>
      <c r="F628" s="8">
        <v>0</v>
      </c>
      <c r="G628" s="8">
        <v>0</v>
      </c>
      <c r="H628" s="9">
        <f>SUM(BG628:BI628)/(BK628*1000000)</f>
        <v>1</v>
      </c>
      <c r="I628" s="10">
        <v>79.623287671232802</v>
      </c>
      <c r="J628" s="19">
        <v>81.937674929661597</v>
      </c>
      <c r="K628" s="18">
        <f>(P628*BG628+U628*BH628+AP628*BI628+AN628*BJ628)/(BK628*(1000000))</f>
        <v>81.797707169295094</v>
      </c>
      <c r="L628" s="18">
        <f>(T628*BG628+Y628*BH628+AT628*BI628+AO628*BJ628)/(BK628*(1000000))</f>
        <v>101.7959467786818</v>
      </c>
      <c r="M628" s="18">
        <f>L628/K628</f>
        <v>1.2444841096584376</v>
      </c>
      <c r="N628" s="18">
        <f>J628*M628</f>
        <v>101.9701344323224</v>
      </c>
      <c r="O628" s="10">
        <v>87.793125978842298</v>
      </c>
      <c r="P628" s="19">
        <v>125.316808295827</v>
      </c>
      <c r="Q628" s="19">
        <f>P628-S628</f>
        <v>115.927626289465</v>
      </c>
      <c r="R628" s="18">
        <f>Q628*solar_capex_adj</f>
        <v>154.57016838595331</v>
      </c>
      <c r="S628" s="19">
        <v>9.3891820063620059</v>
      </c>
      <c r="T628" s="18">
        <f>R628+S628</f>
        <v>163.95935039231532</v>
      </c>
      <c r="U628" s="19">
        <v>27.9934678206114</v>
      </c>
      <c r="V628" s="19">
        <f>U628-X628</f>
        <v>23.1966843434843</v>
      </c>
      <c r="W628" s="18">
        <f>V628*wind_capex_adj</f>
        <v>38.661140572473833</v>
      </c>
      <c r="X628" s="19">
        <v>4.7967834771271001</v>
      </c>
      <c r="Y628" s="18">
        <f>W628+X628</f>
        <v>43.457924049600933</v>
      </c>
      <c r="Z628" s="19">
        <v>0</v>
      </c>
      <c r="AA628" s="19">
        <f>Z628-AC628-AD628</f>
        <v>0</v>
      </c>
      <c r="AB628" s="18">
        <f>AA628*hdgt_capex_adj</f>
        <v>0</v>
      </c>
      <c r="AC628" s="19">
        <v>0</v>
      </c>
      <c r="AD628" s="19">
        <v>0</v>
      </c>
      <c r="AE628" s="18">
        <f>AD628*fuel_adj</f>
        <v>0</v>
      </c>
      <c r="AF628" s="18">
        <f>AB628+AC628+AE628</f>
        <v>0</v>
      </c>
      <c r="AG628" s="19">
        <v>0</v>
      </c>
      <c r="AH628" s="19">
        <f>AG628-AJ628-AK628</f>
        <v>0</v>
      </c>
      <c r="AI628" s="18">
        <f>AH628*aero_capex_adj</f>
        <v>0</v>
      </c>
      <c r="AJ628" s="19">
        <v>0</v>
      </c>
      <c r="AK628" s="19">
        <v>0</v>
      </c>
      <c r="AL628" s="18">
        <f>AK628*fuel_adj</f>
        <v>0</v>
      </c>
      <c r="AM628" s="18">
        <f>AI628+AJ628+AL628</f>
        <v>0</v>
      </c>
      <c r="AN628" s="18">
        <f>IF(F628=0, 0, IF(F628=3, Z628, (Z628*F628*384+AG628*G628*32)/(F628*384+G628*32)))</f>
        <v>0</v>
      </c>
      <c r="AO628" s="18">
        <f>IF(F628=0, 0, IF(F628=3, AF628, (AF628*F628*384+AM628*G628*32)/(F628*384+G628*32)))</f>
        <v>0</v>
      </c>
      <c r="AP628" s="19">
        <v>63.954677984302897</v>
      </c>
      <c r="AQ628" s="19">
        <f>AP628-AS628</f>
        <v>52.042889074715902</v>
      </c>
      <c r="AR628" s="18">
        <f>AQ628*bess_capex_adj</f>
        <v>52.042889074715902</v>
      </c>
      <c r="AS628" s="19">
        <v>11.911788909586996</v>
      </c>
      <c r="AT628" s="18">
        <f>AR628+AS628</f>
        <v>63.954677984302897</v>
      </c>
      <c r="AU628" s="19">
        <v>6835.9765764944596</v>
      </c>
      <c r="AV628" s="19"/>
      <c r="AW628" s="19">
        <v>4448.1712448283497</v>
      </c>
      <c r="AX628" s="18">
        <f>AW628*solar_capex_adj</f>
        <v>5930.8949931044663</v>
      </c>
      <c r="AY628" s="19">
        <v>483.15401072524298</v>
      </c>
      <c r="AZ628" s="18">
        <f>AY628*wind_capex_adj</f>
        <v>805.25668454207164</v>
      </c>
      <c r="BA628" s="19">
        <v>0</v>
      </c>
      <c r="BB628" s="18">
        <f>BA628*hdgt_capex_adj</f>
        <v>0</v>
      </c>
      <c r="BC628" s="19">
        <v>0</v>
      </c>
      <c r="BD628" s="18">
        <f>BC628*aero_capex_adj</f>
        <v>0</v>
      </c>
      <c r="BE628" s="19">
        <v>1904.6513209408699</v>
      </c>
      <c r="BF628" s="18">
        <f>BE628*bess_capex_adj</f>
        <v>1904.6513209408699</v>
      </c>
      <c r="BG628" s="8">
        <v>3272496622.96241</v>
      </c>
      <c r="BH628" s="8">
        <v>1768082187.9247999</v>
      </c>
      <c r="BI628" s="8">
        <v>2650099024.8593702</v>
      </c>
      <c r="BJ628" s="8">
        <v>0</v>
      </c>
      <c r="BK628" s="8">
        <f>SUM(BG628:BJ628)/1000000</f>
        <v>7690.6778357465801</v>
      </c>
      <c r="BL628" s="8">
        <v>28.831454540737798</v>
      </c>
      <c r="BM628" s="10">
        <f>0.815*BJ628/(BK628*1000)</f>
        <v>0</v>
      </c>
      <c r="BN628" s="25">
        <v>5006.3261523627898</v>
      </c>
      <c r="BO628" s="8">
        <v>106</v>
      </c>
      <c r="BP628" s="8">
        <v>6080</v>
      </c>
      <c r="BQ628" s="25">
        <v>9223.8464000000004</v>
      </c>
      <c r="BR628" s="8">
        <v>1520</v>
      </c>
      <c r="BS628" s="8">
        <v>380</v>
      </c>
      <c r="BT628" s="8">
        <v>0.81776895521401605</v>
      </c>
    </row>
    <row r="629" spans="1:72" s="8" customFormat="1" x14ac:dyDescent="0.25">
      <c r="A629" s="1">
        <v>888</v>
      </c>
      <c r="B629" s="25">
        <v>1648.17321888487</v>
      </c>
      <c r="C629" s="25">
        <v>801.8</v>
      </c>
      <c r="D629" s="8">
        <v>2000</v>
      </c>
      <c r="E629" s="8">
        <v>8000</v>
      </c>
      <c r="F629" s="8">
        <v>2</v>
      </c>
      <c r="G629" s="8">
        <v>7</v>
      </c>
      <c r="H629" s="9">
        <f>SUM(BG629:BI629)/(BK629*1000000)</f>
        <v>0.81800889769156482</v>
      </c>
      <c r="I629" s="10">
        <v>100</v>
      </c>
      <c r="J629" s="19">
        <v>84.7122627570742</v>
      </c>
      <c r="K629" s="18">
        <f>(P629*BG629+U629*BH629+AP629*BI629+AN629*BJ629)/(BK629*(1000000))</f>
        <v>98.41462577989563</v>
      </c>
      <c r="L629" s="18">
        <f>(T629*BG629+Y629*BH629+AT629*BI629+AO629*BJ629)/(BK629*(1000000))</f>
        <v>118.53221335702862</v>
      </c>
      <c r="M629" s="18">
        <f>L629/K629</f>
        <v>1.2044166445557187</v>
      </c>
      <c r="N629" s="18">
        <f>J629*M629</f>
        <v>102.02885926259769</v>
      </c>
      <c r="O629" s="10">
        <v>100</v>
      </c>
      <c r="P629" s="19">
        <v>94.149644050404305</v>
      </c>
      <c r="Q629" s="19">
        <f>P629-S629</f>
        <v>87.094616779990304</v>
      </c>
      <c r="R629" s="18">
        <f>Q629*solar_capex_adj</f>
        <v>116.12615570665373</v>
      </c>
      <c r="S629" s="19">
        <v>7.0550272704140014</v>
      </c>
      <c r="T629" s="18">
        <f>R629+S629</f>
        <v>123.18118297706773</v>
      </c>
      <c r="U629" s="19">
        <v>27.9899124416322</v>
      </c>
      <c r="V629" s="19">
        <f>U629-X629</f>
        <v>23.193128964505199</v>
      </c>
      <c r="W629" s="18">
        <f>V629*wind_capex_adj</f>
        <v>38.655214940842001</v>
      </c>
      <c r="X629" s="19">
        <v>4.7967834771270006</v>
      </c>
      <c r="Y629" s="18">
        <f>W629+X629</f>
        <v>43.451998417969001</v>
      </c>
      <c r="Z629" s="19">
        <v>146.20236900256</v>
      </c>
      <c r="AA629" s="19">
        <f>Z629-AC629-AD629</f>
        <v>86.709780629795986</v>
      </c>
      <c r="AB629" s="18">
        <f>AA629*hdgt_capex_adj</f>
        <v>108.38722578724499</v>
      </c>
      <c r="AC629" s="19">
        <v>20.640645769275011</v>
      </c>
      <c r="AD629" s="19">
        <v>38.851942603489007</v>
      </c>
      <c r="AE629" s="18">
        <f>AD629*fuel_adj</f>
        <v>38.851942603489007</v>
      </c>
      <c r="AF629" s="18">
        <f>AB629+AC629+AE629</f>
        <v>167.879814160009</v>
      </c>
      <c r="AG629" s="19">
        <v>620.67693286246003</v>
      </c>
      <c r="AH629" s="19">
        <f>AG629-AJ629-AK629</f>
        <v>523.54580430179897</v>
      </c>
      <c r="AI629" s="18">
        <f>AH629*aero_capex_adj</f>
        <v>628.25496516215878</v>
      </c>
      <c r="AJ629" s="19">
        <v>52.955310554899029</v>
      </c>
      <c r="AK629" s="19">
        <v>44.175818005762039</v>
      </c>
      <c r="AL629" s="18">
        <f>AK629*fuel_adj</f>
        <v>44.175818005762039</v>
      </c>
      <c r="AM629" s="18">
        <f>AI629+AJ629+AL629</f>
        <v>725.38609372281985</v>
      </c>
      <c r="AN629" s="18">
        <f>IF(F629=0, 0, IF(F629=3, Z629, (Z629*F629*384+AG629*G629*32)/(F629*384+G629*32)))</f>
        <v>253.34178664834391</v>
      </c>
      <c r="AO629" s="18">
        <f>IF(F629=0, 0, IF(F629=3, AF629, (AF629*F629*384+AM629*G629*32)/(F629*384+G629*32)))</f>
        <v>293.76832889999855</v>
      </c>
      <c r="AP629" s="19">
        <v>103.978597988562</v>
      </c>
      <c r="AQ629" s="19">
        <f>AP629-AS629</f>
        <v>85.214021252018796</v>
      </c>
      <c r="AR629" s="18">
        <f>AQ629*bess_capex_adj</f>
        <v>85.214021252018796</v>
      </c>
      <c r="AS629" s="19">
        <v>18.764576736543205</v>
      </c>
      <c r="AT629" s="18">
        <f>AR629+AS629</f>
        <v>103.978597988562</v>
      </c>
      <c r="AU629" s="19">
        <v>6959.7959331330203</v>
      </c>
      <c r="AV629" s="19"/>
      <c r="AW629" s="19">
        <v>1976.6619863016199</v>
      </c>
      <c r="AX629" s="18">
        <f>AW629*solar_capex_adj</f>
        <v>2635.5493150688262</v>
      </c>
      <c r="AY629" s="19">
        <v>961.60255636780005</v>
      </c>
      <c r="AZ629" s="18">
        <f>AY629*wind_capex_adj</f>
        <v>1602.6709272796668</v>
      </c>
      <c r="BA629" s="19">
        <v>1548.0101772911501</v>
      </c>
      <c r="BB629" s="18">
        <f>BA629*hdgt_capex_adj</f>
        <v>1935.0127216139376</v>
      </c>
      <c r="BC629" s="19">
        <v>569.16182004197401</v>
      </c>
      <c r="BD629" s="18">
        <f>BC629*aero_capex_adj</f>
        <v>682.99418405036874</v>
      </c>
      <c r="BE629" s="19">
        <v>1904.3593931304599</v>
      </c>
      <c r="BF629" s="18">
        <f>BE629*bess_capex_adj</f>
        <v>1904.3593931304599</v>
      </c>
      <c r="BG629" s="8">
        <v>1975844400.9033301</v>
      </c>
      <c r="BH629" s="8">
        <v>3519484355.2087998</v>
      </c>
      <c r="BI629" s="8">
        <v>1670429187.6659701</v>
      </c>
      <c r="BJ629" s="8">
        <v>1594242056.22189</v>
      </c>
      <c r="BK629" s="8">
        <f>SUM(BG629:BJ629)/1000000</f>
        <v>8759.9999999999909</v>
      </c>
      <c r="BL629" s="8">
        <v>3.89047213655985</v>
      </c>
      <c r="BM629" s="10">
        <f>0.815*BJ629/(BK629*1000)</f>
        <v>148.32274838137462</v>
      </c>
      <c r="BN629" s="25">
        <v>2225.03384549457</v>
      </c>
      <c r="BO629" s="8">
        <v>211</v>
      </c>
      <c r="BP629" s="8">
        <v>6080</v>
      </c>
      <c r="BQ629" s="25">
        <v>9223.8464000000004</v>
      </c>
      <c r="BR629" s="8">
        <v>1520</v>
      </c>
      <c r="BS629" s="8">
        <v>380</v>
      </c>
      <c r="BT629" s="8">
        <v>0.51661483588542101</v>
      </c>
    </row>
    <row r="630" spans="1:72" s="8" customFormat="1" x14ac:dyDescent="0.25">
      <c r="A630" s="1">
        <v>781</v>
      </c>
      <c r="B630" s="25">
        <v>618.06495708182604</v>
      </c>
      <c r="C630" s="25">
        <v>402.79999999999899</v>
      </c>
      <c r="D630" s="8">
        <v>2000</v>
      </c>
      <c r="E630" s="8">
        <v>8000</v>
      </c>
      <c r="F630" s="8">
        <v>1</v>
      </c>
      <c r="G630" s="8">
        <v>21</v>
      </c>
      <c r="H630" s="9">
        <f>SUM(BG630:BI630)/(BK630*1000000)</f>
        <v>0.37515848752457026</v>
      </c>
      <c r="I630" s="10">
        <v>100</v>
      </c>
      <c r="J630" s="19">
        <v>90.941391666359806</v>
      </c>
      <c r="K630" s="18">
        <f>(P630*BG630+U630*BH630+AP630*BI630+AN630*BJ630)/(BK630*(1000000))</f>
        <v>97.819507135630417</v>
      </c>
      <c r="L630" s="18">
        <f>(T630*BG630+Y630*BH630+AT630*BI630+AO630*BJ630)/(BK630*(1000000))</f>
        <v>109.75137629731438</v>
      </c>
      <c r="M630" s="18">
        <f>L630/K630</f>
        <v>1.1219784224136395</v>
      </c>
      <c r="N630" s="18">
        <f>J630*M630</f>
        <v>102.03427915392328</v>
      </c>
      <c r="O630" s="10">
        <v>100</v>
      </c>
      <c r="P630" s="19">
        <v>84.793568671053904</v>
      </c>
      <c r="Q630" s="19">
        <f>P630-S630</f>
        <v>78.451688246658193</v>
      </c>
      <c r="R630" s="18">
        <f>Q630*solar_capex_adj</f>
        <v>104.60225099554425</v>
      </c>
      <c r="S630" s="19">
        <v>6.3418804243957112</v>
      </c>
      <c r="T630" s="18">
        <f>R630+S630</f>
        <v>110.94413141993996</v>
      </c>
      <c r="U630" s="19">
        <v>28.037578040827199</v>
      </c>
      <c r="V630" s="19">
        <f>U630-X630</f>
        <v>23.240794563700199</v>
      </c>
      <c r="W630" s="18">
        <f>V630*wind_capex_adj</f>
        <v>38.734657606166998</v>
      </c>
      <c r="X630" s="19">
        <v>4.7967834771270006</v>
      </c>
      <c r="Y630" s="18">
        <f>W630+X630</f>
        <v>43.531441083293998</v>
      </c>
      <c r="Z630" s="19">
        <v>70.451918999339796</v>
      </c>
      <c r="AA630" s="19">
        <f>Z630-AC630-AD630</f>
        <v>22.185235110031208</v>
      </c>
      <c r="AB630" s="18">
        <f>AA630*hdgt_capex_adj</f>
        <v>27.731543887539011</v>
      </c>
      <c r="AC630" s="19">
        <v>14.061771310394093</v>
      </c>
      <c r="AD630" s="19">
        <v>34.204912578914495</v>
      </c>
      <c r="AE630" s="18">
        <f>AD630*fuel_adj</f>
        <v>34.204912578914495</v>
      </c>
      <c r="AF630" s="18">
        <f>AB630+AC630+AE630</f>
        <v>75.9982277768476</v>
      </c>
      <c r="AG630" s="19">
        <v>121.314727384254</v>
      </c>
      <c r="AH630" s="19">
        <f>AG630-AJ630-AK630</f>
        <v>63.64837080157119</v>
      </c>
      <c r="AI630" s="18">
        <f>AH630*aero_capex_adj</f>
        <v>76.378044961885422</v>
      </c>
      <c r="AJ630" s="19">
        <v>16.877516043642004</v>
      </c>
      <c r="AK630" s="19">
        <v>40.788840539040805</v>
      </c>
      <c r="AL630" s="18">
        <f>AK630*fuel_adj</f>
        <v>40.788840539040805</v>
      </c>
      <c r="AM630" s="18">
        <f>AI630+AJ630+AL630</f>
        <v>134.04440154456825</v>
      </c>
      <c r="AN630" s="18">
        <f>IF(F630=0, 0, IF(F630=3, Z630, (Z630*F630*384+AG630*G630*32)/(F630*384+G630*32)))</f>
        <v>102.81916069883064</v>
      </c>
      <c r="AO630" s="18">
        <f>IF(F630=0, 0, IF(F630=3, AF630, (AF630*F630*384+AM630*G630*32)/(F630*384+G630*32)))</f>
        <v>112.93670199266982</v>
      </c>
      <c r="AP630" s="19">
        <v>253.43511751897</v>
      </c>
      <c r="AQ630" s="19">
        <f>AP630-AS630</f>
        <v>207.33634504789299</v>
      </c>
      <c r="AR630" s="18">
        <f>AQ630*bess_capex_adj</f>
        <v>207.33634504789299</v>
      </c>
      <c r="AS630" s="19">
        <v>46.098772471077012</v>
      </c>
      <c r="AT630" s="18">
        <f>AR630+AS630</f>
        <v>253.43511751897</v>
      </c>
      <c r="AU630" s="19">
        <v>5621.70795970789</v>
      </c>
      <c r="AV630" s="19"/>
      <c r="AW630" s="19">
        <v>742.77162887040095</v>
      </c>
      <c r="AX630" s="18">
        <f>AW630*solar_capex_adj</f>
        <v>990.36217182720122</v>
      </c>
      <c r="AY630" s="19">
        <v>484.07276400462098</v>
      </c>
      <c r="AZ630" s="18">
        <f>AY630*wind_capex_adj</f>
        <v>806.78794000770165</v>
      </c>
      <c r="BA630" s="19">
        <v>775.59579321962497</v>
      </c>
      <c r="BB630" s="18">
        <f>BA630*hdgt_capex_adj</f>
        <v>969.49474152453126</v>
      </c>
      <c r="BC630" s="19">
        <v>1710.9946165531601</v>
      </c>
      <c r="BD630" s="18">
        <f>BC630*aero_capex_adj</f>
        <v>2053.193539863792</v>
      </c>
      <c r="BE630" s="19">
        <v>1908.2731570600799</v>
      </c>
      <c r="BF630" s="18">
        <f>BE630*bess_capex_adj</f>
        <v>1908.2731570600799</v>
      </c>
      <c r="BG630" s="8">
        <v>831693715.71815097</v>
      </c>
      <c r="BH630" s="8">
        <v>1768082187.9247999</v>
      </c>
      <c r="BI630" s="8">
        <v>686612447.07228196</v>
      </c>
      <c r="BJ630" s="8">
        <v>5473611649.2847605</v>
      </c>
      <c r="BK630" s="8">
        <f>SUM(BG630:BJ630)/1000000</f>
        <v>8759.9999999999927</v>
      </c>
      <c r="BL630" s="8">
        <v>3.2444873779E-18</v>
      </c>
      <c r="BM630" s="10">
        <f>0.815*BJ630/(BK630*1000)</f>
        <v>509.24583266747533</v>
      </c>
      <c r="BN630" s="25">
        <v>834.38769206046595</v>
      </c>
      <c r="BO630" s="8">
        <v>106</v>
      </c>
      <c r="BP630" s="8">
        <v>6080</v>
      </c>
      <c r="BQ630" s="25">
        <v>9223.8464000000004</v>
      </c>
      <c r="BR630" s="8">
        <v>1520</v>
      </c>
      <c r="BS630" s="8">
        <v>380</v>
      </c>
      <c r="BT630" s="8">
        <v>0.21221022517119301</v>
      </c>
    </row>
    <row r="631" spans="1:72" s="8" customFormat="1" x14ac:dyDescent="0.25">
      <c r="A631" s="1">
        <v>398</v>
      </c>
      <c r="B631" s="24">
        <v>2060.21652360608</v>
      </c>
      <c r="C631" s="24">
        <v>201.39999999999901</v>
      </c>
      <c r="D631" s="1">
        <v>1000</v>
      </c>
      <c r="E631" s="1">
        <v>4000</v>
      </c>
      <c r="F631" s="1">
        <v>2</v>
      </c>
      <c r="G631" s="1">
        <v>11</v>
      </c>
      <c r="H631" s="2">
        <f>SUM(BG631:BI631)/(BK631*1000000)</f>
        <v>0.56378481585706741</v>
      </c>
      <c r="I631" s="3">
        <v>100</v>
      </c>
      <c r="J631" s="18">
        <v>86.755550639565598</v>
      </c>
      <c r="K631" s="18">
        <f>(P631*BG631+U631*BH631+AP631*BI631+AN631*BJ631)/(BK631*(1000000))</f>
        <v>111.93257464497395</v>
      </c>
      <c r="L631" s="18">
        <f>(T631*BG631+Y631*BH631+AT631*BI631+AO631*BJ631)/(BK631*(1000000))</f>
        <v>131.74531960448195</v>
      </c>
      <c r="M631" s="18">
        <f>L631/K631</f>
        <v>1.1770060683616879</v>
      </c>
      <c r="N631" s="18">
        <f>J631*M631</f>
        <v>102.11180956682841</v>
      </c>
      <c r="O631" s="3">
        <v>99.999999999999901</v>
      </c>
      <c r="P631" s="18">
        <v>90.338299132266798</v>
      </c>
      <c r="Q631" s="18">
        <f>P631-S631</f>
        <v>83.573812281846898</v>
      </c>
      <c r="R631" s="18">
        <f>Q631*solar_capex_adj</f>
        <v>111.43174970912919</v>
      </c>
      <c r="S631" s="18">
        <v>6.7644868504198996</v>
      </c>
      <c r="T631" s="18">
        <f>R631+S631</f>
        <v>118.19623655954909</v>
      </c>
      <c r="U631" s="18">
        <v>28.0082234388939</v>
      </c>
      <c r="V631" s="18">
        <f>U631-X631</f>
        <v>23.2114399617668</v>
      </c>
      <c r="W631" s="18">
        <f>V631*wind_capex_adj</f>
        <v>38.685733269611333</v>
      </c>
      <c r="X631" s="18">
        <v>4.7967834771271001</v>
      </c>
      <c r="Y631" s="18">
        <f>W631+X631</f>
        <v>43.482516746738433</v>
      </c>
      <c r="Z631" s="18">
        <v>89.049588888925598</v>
      </c>
      <c r="AA631" s="18">
        <f>Z631-AC631-AD631</f>
        <v>38.143367790440095</v>
      </c>
      <c r="AB631" s="18">
        <f>AA631*hdgt_capex_adj</f>
        <v>47.679209738050119</v>
      </c>
      <c r="AC631" s="18">
        <v>15.552672584903902</v>
      </c>
      <c r="AD631" s="18">
        <v>35.3535485135816</v>
      </c>
      <c r="AE631" s="18">
        <f>AD631*fuel_adj</f>
        <v>35.3535485135816</v>
      </c>
      <c r="AF631" s="18">
        <f>AB631+AC631+AE631</f>
        <v>98.585430836535622</v>
      </c>
      <c r="AG631" s="18">
        <v>336.67689279915498</v>
      </c>
      <c r="AH631" s="18">
        <f>AG631-AJ631-AK631</f>
        <v>263.30970640699502</v>
      </c>
      <c r="AI631" s="18">
        <f>AH631*aero_capex_adj</f>
        <v>315.971647688394</v>
      </c>
      <c r="AJ631" s="18">
        <v>32.283150756010969</v>
      </c>
      <c r="AK631" s="18">
        <v>41.084035636148997</v>
      </c>
      <c r="AL631" s="18">
        <f>AK631*fuel_adj</f>
        <v>41.084035636148997</v>
      </c>
      <c r="AM631" s="18">
        <f>AI631+AJ631+AL631</f>
        <v>389.33883408055397</v>
      </c>
      <c r="AN631" s="18">
        <f>IF(F631=0, 0, IF(F631=3, Z631, (Z631*F631*384+AG631*G631*32)/(F631*384+G631*32)))</f>
        <v>166.87531297499768</v>
      </c>
      <c r="AO631" s="18">
        <f>IF(F631=0, 0, IF(F631=3, AF631, (AF631*F631*384+AM631*G631*32)/(F631*384+G631*32)))</f>
        <v>189.96507185608425</v>
      </c>
      <c r="AP631" s="18">
        <v>57.833338852173803</v>
      </c>
      <c r="AQ631" s="18">
        <f>AP631-AS631</f>
        <v>47.195424180131901</v>
      </c>
      <c r="AR631" s="18">
        <f>AQ631*bess_capex_adj</f>
        <v>47.195424180131901</v>
      </c>
      <c r="AS631" s="18">
        <v>10.637914672041902</v>
      </c>
      <c r="AT631" s="18">
        <f>AR631+AS631</f>
        <v>57.833338852173803</v>
      </c>
      <c r="AU631" s="18">
        <v>6111.0805202887605</v>
      </c>
      <c r="AV631" s="18"/>
      <c r="AW631" s="18">
        <v>2472.7782035125201</v>
      </c>
      <c r="AX631" s="18">
        <f>AW631*solar_capex_adj</f>
        <v>3297.0376046833599</v>
      </c>
      <c r="AY631" s="18">
        <v>241.73067465536101</v>
      </c>
      <c r="AZ631" s="18">
        <f>AY631*wind_capex_adj</f>
        <v>402.88445775893501</v>
      </c>
      <c r="BA631" s="18">
        <v>1549.23233279077</v>
      </c>
      <c r="BB631" s="18">
        <f>BA631*hdgt_capex_adj</f>
        <v>1936.5404159884624</v>
      </c>
      <c r="BC631" s="18">
        <v>895.10327317307201</v>
      </c>
      <c r="BD631" s="18">
        <f>BC631*aero_capex_adj</f>
        <v>1074.1239278076864</v>
      </c>
      <c r="BE631" s="18">
        <v>952.23603615703098</v>
      </c>
      <c r="BF631" s="18">
        <f>BE631*bess_capex_adj</f>
        <v>952.23603615703098</v>
      </c>
      <c r="BG631" s="1">
        <v>2571910029.9618502</v>
      </c>
      <c r="BH631" s="1">
        <v>884041093.96239996</v>
      </c>
      <c r="BI631" s="1">
        <v>1482803862.98365</v>
      </c>
      <c r="BJ631" s="1">
        <v>3821245013.0920801</v>
      </c>
      <c r="BK631" s="1">
        <f>SUM(BG631:BJ631)/1000000</f>
        <v>8759.9999999999818</v>
      </c>
      <c r="BL631" s="1">
        <v>10.020854344421201</v>
      </c>
      <c r="BM631" s="3">
        <f>0.815*BJ631/(BK631*1000)</f>
        <v>355.51537507648987</v>
      </c>
      <c r="BN631" s="24">
        <v>2781.2923068682198</v>
      </c>
      <c r="BO631" s="1">
        <v>53</v>
      </c>
      <c r="BP631" s="1">
        <v>3040</v>
      </c>
      <c r="BQ631" s="24">
        <v>4611.9232000000002</v>
      </c>
      <c r="BR631" s="1">
        <v>760</v>
      </c>
      <c r="BS631" s="1">
        <v>190</v>
      </c>
      <c r="BT631" s="1">
        <v>0.91412190918004599</v>
      </c>
    </row>
    <row r="632" spans="1:72" s="8" customFormat="1" x14ac:dyDescent="0.25">
      <c r="A632" s="1">
        <v>465</v>
      </c>
      <c r="B632" s="24">
        <v>618.06495708182604</v>
      </c>
      <c r="C632" s="24">
        <v>1801.19999999999</v>
      </c>
      <c r="D632" s="1">
        <v>1000</v>
      </c>
      <c r="E632" s="1">
        <v>4000</v>
      </c>
      <c r="F632" s="1">
        <v>3</v>
      </c>
      <c r="G632" s="1">
        <v>4</v>
      </c>
      <c r="H632" s="2">
        <f>SUM(BG632:BI632)/(BK632*1000000)</f>
        <v>0.88393721947423964</v>
      </c>
      <c r="I632" s="3">
        <v>100</v>
      </c>
      <c r="J632" s="18">
        <v>78.750477499300203</v>
      </c>
      <c r="K632" s="18">
        <f>(P632*BG632+U632*BH632+AP632*BI632+AN632*BJ632)/(BK632*(1000000))</f>
        <v>75.731286321767001</v>
      </c>
      <c r="L632" s="18">
        <f>(T632*BG632+Y632*BH632+AT632*BI632+AO632*BJ632)/(BK632*(1000000))</f>
        <v>98.205628077464439</v>
      </c>
      <c r="M632" s="18">
        <f>L632/K632</f>
        <v>1.2967642944846927</v>
      </c>
      <c r="N632" s="18">
        <f>J632*M632</f>
        <v>102.12080739471268</v>
      </c>
      <c r="O632" s="3">
        <v>100</v>
      </c>
      <c r="P632" s="18">
        <v>80.554730763705805</v>
      </c>
      <c r="Q632" s="18">
        <f>P632-S632</f>
        <v>74.519823958011699</v>
      </c>
      <c r="R632" s="18">
        <f>Q632*solar_capex_adj</f>
        <v>99.359765277348927</v>
      </c>
      <c r="S632" s="18">
        <v>6.0349068056941064</v>
      </c>
      <c r="T632" s="18">
        <f>R632+S632</f>
        <v>105.39467208304303</v>
      </c>
      <c r="U632" s="18">
        <v>36.742096240142303</v>
      </c>
      <c r="V632" s="18">
        <f>U632-X632</f>
        <v>30.4467084877435</v>
      </c>
      <c r="W632" s="18">
        <f>V632*wind_capex_adj</f>
        <v>50.744514146239169</v>
      </c>
      <c r="X632" s="18">
        <v>6.2953877523988027</v>
      </c>
      <c r="Y632" s="18">
        <f>W632+X632</f>
        <v>57.039901898637972</v>
      </c>
      <c r="Z632" s="18">
        <v>285.53778744650998</v>
      </c>
      <c r="AA632" s="18">
        <f>Z632-AC632-AD632</f>
        <v>208.19697826008002</v>
      </c>
      <c r="AB632" s="18">
        <f>AA632*hdgt_capex_adj</f>
        <v>260.24622282510001</v>
      </c>
      <c r="AC632" s="18">
        <v>34.168927220362974</v>
      </c>
      <c r="AD632" s="18">
        <v>43.171881966066991</v>
      </c>
      <c r="AE632" s="18">
        <f>AD632*fuel_adj</f>
        <v>43.171881966066991</v>
      </c>
      <c r="AF632" s="18">
        <f>AB632+AC632+AE632</f>
        <v>337.58703201152991</v>
      </c>
      <c r="AG632" s="18">
        <v>660.48345112406901</v>
      </c>
      <c r="AH632" s="18">
        <f>AG632-AJ632-AK632</f>
        <v>552.81430926535904</v>
      </c>
      <c r="AI632" s="18">
        <f>AH632*aero_capex_adj</f>
        <v>663.37717111843085</v>
      </c>
      <c r="AJ632" s="18">
        <v>56.982963459313964</v>
      </c>
      <c r="AK632" s="18">
        <v>50.686178399395999</v>
      </c>
      <c r="AL632" s="18">
        <f>AK632*fuel_adj</f>
        <v>50.686178399395999</v>
      </c>
      <c r="AM632" s="18">
        <f>AI632+AJ632+AL632</f>
        <v>771.04631297714081</v>
      </c>
      <c r="AN632" s="18">
        <f>IF(F632=0, 0, IF(F632=3, Z632, (Z632*F632*384+AG632*G632*32)/(F632*384+G632*32)))</f>
        <v>285.53778744650998</v>
      </c>
      <c r="AO632" s="18">
        <f>IF(F632=0, 0, IF(F632=3, AF632, (AF632*F632*384+AM632*G632*32)/(F632*384+G632*32)))</f>
        <v>337.58703201152991</v>
      </c>
      <c r="AP632" s="18">
        <v>96.2413449652867</v>
      </c>
      <c r="AQ632" s="18">
        <f>AP632-AS632</f>
        <v>78.165603183201597</v>
      </c>
      <c r="AR632" s="18">
        <f>AQ632*bess_capex_adj</f>
        <v>78.165603183201597</v>
      </c>
      <c r="AS632" s="18">
        <v>18.075741782085103</v>
      </c>
      <c r="AT632" s="18">
        <f>AR632+AS632</f>
        <v>96.2413449652867</v>
      </c>
      <c r="AU632" s="18">
        <v>6501.7975969408999</v>
      </c>
      <c r="AV632" s="18"/>
      <c r="AW632" s="18">
        <v>741.43368764415197</v>
      </c>
      <c r="AX632" s="18">
        <f>AW632*solar_capex_adj</f>
        <v>988.57825019220263</v>
      </c>
      <c r="AY632" s="18">
        <v>2160.7281611467201</v>
      </c>
      <c r="AZ632" s="18">
        <f>AY632*wind_capex_adj</f>
        <v>3601.2136019112004</v>
      </c>
      <c r="BA632" s="18">
        <v>2322.5961792428102</v>
      </c>
      <c r="BB632" s="18">
        <f>BA632*hdgt_capex_adj</f>
        <v>2903.2452240535126</v>
      </c>
      <c r="BC632" s="18">
        <v>325.316691925263</v>
      </c>
      <c r="BD632" s="18">
        <f>BC632*aero_capex_adj</f>
        <v>390.38003031031559</v>
      </c>
      <c r="BE632" s="18">
        <v>951.72287698194702</v>
      </c>
      <c r="BF632" s="18">
        <f>BE632*bess_capex_adj</f>
        <v>951.72287698194702</v>
      </c>
      <c r="BG632" s="1">
        <v>872674383.37829602</v>
      </c>
      <c r="BH632" s="1">
        <v>6024250608.0959301</v>
      </c>
      <c r="BI632" s="1">
        <v>846365051.12010896</v>
      </c>
      <c r="BJ632" s="1">
        <v>1016709957.40566</v>
      </c>
      <c r="BK632" s="1">
        <f>SUM(BG632:BJ632)/1000000</f>
        <v>8759.9999999999945</v>
      </c>
      <c r="BL632" s="1">
        <v>16.924363982795199</v>
      </c>
      <c r="BM632" s="3">
        <f>0.815*BJ632/(BK632*1000)</f>
        <v>94.591166128494677</v>
      </c>
      <c r="BN632" s="24">
        <v>834.38769206046595</v>
      </c>
      <c r="BO632" s="1">
        <v>474</v>
      </c>
      <c r="BP632" s="1">
        <v>3040</v>
      </c>
      <c r="BQ632" s="24">
        <v>4611.9232000000002</v>
      </c>
      <c r="BR632" s="1">
        <v>760</v>
      </c>
      <c r="BS632" s="1">
        <v>190</v>
      </c>
      <c r="BT632" s="1">
        <v>0.52419387516624705</v>
      </c>
    </row>
    <row r="633" spans="1:72" s="8" customFormat="1" x14ac:dyDescent="0.25">
      <c r="A633" s="1">
        <v>766</v>
      </c>
      <c r="B633" s="25">
        <v>1030.10826180304</v>
      </c>
      <c r="C633" s="25">
        <v>600.4</v>
      </c>
      <c r="D633" s="8">
        <v>2000</v>
      </c>
      <c r="E633" s="8">
        <v>8000</v>
      </c>
      <c r="F633" s="8">
        <v>1</v>
      </c>
      <c r="G633" s="8">
        <v>20</v>
      </c>
      <c r="H633" s="9">
        <f>SUM(BG633:BI633)/(BK633*1000000)</f>
        <v>0.5875345207545315</v>
      </c>
      <c r="I633" s="10">
        <v>100</v>
      </c>
      <c r="J633" s="19">
        <v>87.961898809564104</v>
      </c>
      <c r="K633" s="18">
        <f>(P633*BG633+U633*BH633+AP633*BI633+AN633*BJ633)/(BK633*(1000000))</f>
        <v>111.29509118566502</v>
      </c>
      <c r="L633" s="18">
        <f>(T633*BG633+Y633*BH633+AT633*BI633+AO633*BJ633)/(BK633*(1000000))</f>
        <v>129.20989947608467</v>
      </c>
      <c r="M633" s="18">
        <f>L633/K633</f>
        <v>1.1609667425541146</v>
      </c>
      <c r="N633" s="18">
        <f>J633*M633</f>
        <v>102.12083912981429</v>
      </c>
      <c r="O633" s="10">
        <v>99.999999998159296</v>
      </c>
      <c r="P633" s="19">
        <v>86.345691217575506</v>
      </c>
      <c r="Q633" s="19">
        <f>P633-S633</f>
        <v>79.881098477310502</v>
      </c>
      <c r="R633" s="18">
        <f>Q633*solar_capex_adj</f>
        <v>106.50813130308066</v>
      </c>
      <c r="S633" s="19">
        <v>6.4645927402650045</v>
      </c>
      <c r="T633" s="18">
        <f>R633+S633</f>
        <v>112.97272404334566</v>
      </c>
      <c r="U633" s="19">
        <v>28.0118314432498</v>
      </c>
      <c r="V633" s="19">
        <f>U633-X633</f>
        <v>23.2150479661228</v>
      </c>
      <c r="W633" s="18">
        <f>V633*wind_capex_adj</f>
        <v>38.691746610204667</v>
      </c>
      <c r="X633" s="19">
        <v>4.7967834771270006</v>
      </c>
      <c r="Y633" s="18">
        <f>W633+X633</f>
        <v>43.488530087331668</v>
      </c>
      <c r="Z633" s="19">
        <v>74.705288166669504</v>
      </c>
      <c r="AA633" s="19">
        <f>Z633-AC633-AD633</f>
        <v>24.852664903438097</v>
      </c>
      <c r="AB633" s="18">
        <f>AA633*hdgt_capex_adj</f>
        <v>31.065831129297621</v>
      </c>
      <c r="AC633" s="19">
        <v>14.410862026561304</v>
      </c>
      <c r="AD633" s="19">
        <v>35.441761236670104</v>
      </c>
      <c r="AE633" s="18">
        <f>AD633*fuel_adj</f>
        <v>35.441761236670104</v>
      </c>
      <c r="AF633" s="18">
        <f>AB633+AC633+AE633</f>
        <v>80.918454392529028</v>
      </c>
      <c r="AG633" s="19">
        <v>224.229815561067</v>
      </c>
      <c r="AH633" s="19">
        <f>AG633-AJ633-AK633</f>
        <v>158.31478517418898</v>
      </c>
      <c r="AI633" s="18">
        <f>AH633*aero_capex_adj</f>
        <v>189.97774220902679</v>
      </c>
      <c r="AJ633" s="19">
        <v>24.353084543794012</v>
      </c>
      <c r="AK633" s="19">
        <v>41.561945843084004</v>
      </c>
      <c r="AL633" s="18">
        <f>AK633*fuel_adj</f>
        <v>41.561945843084004</v>
      </c>
      <c r="AM633" s="18">
        <f>AI633+AJ633+AL633</f>
        <v>255.8927725959048</v>
      </c>
      <c r="AN633" s="18">
        <f>IF(F633=0, 0, IF(F633=3, Z633, (Z633*F633*384+AG633*G633*32)/(F633*384+G633*32)))</f>
        <v>168.15811778816794</v>
      </c>
      <c r="AO633" s="18">
        <f>IF(F633=0, 0, IF(F633=3, AF633, (AF633*F633*384+AM633*G633*32)/(F633*384+G633*32)))</f>
        <v>190.27740326963888</v>
      </c>
      <c r="AP633" s="19">
        <v>152.977376901577</v>
      </c>
      <c r="AQ633" s="19">
        <f>AP633-AS633</f>
        <v>125.443159075116</v>
      </c>
      <c r="AR633" s="18">
        <f>AQ633*bess_capex_adj</f>
        <v>125.443159075116</v>
      </c>
      <c r="AS633" s="19">
        <v>27.534217826461003</v>
      </c>
      <c r="AT633" s="18">
        <f>AR633+AS633</f>
        <v>152.977376901577</v>
      </c>
      <c r="AU633" s="19">
        <v>6265.9335495753903</v>
      </c>
      <c r="AV633" s="19"/>
      <c r="AW633" s="19">
        <v>1236.5812870438699</v>
      </c>
      <c r="AX633" s="18">
        <f>AW633*solar_capex_adj</f>
        <v>1648.7750493918265</v>
      </c>
      <c r="AY633" s="19">
        <v>720.74308329651399</v>
      </c>
      <c r="AZ633" s="18">
        <f>AY633*wind_capex_adj</f>
        <v>1201.2384721608566</v>
      </c>
      <c r="BA633" s="19">
        <v>774.73657333727499</v>
      </c>
      <c r="BB633" s="18">
        <f>BA633*hdgt_capex_adj</f>
        <v>968.42071667159371</v>
      </c>
      <c r="BC633" s="19">
        <v>1627.7134704089699</v>
      </c>
      <c r="BD633" s="18">
        <f>BC633*aero_capex_adj</f>
        <v>1953.2561644907637</v>
      </c>
      <c r="BE633" s="19">
        <v>1906.1591354887501</v>
      </c>
      <c r="BF633" s="18">
        <f>BE633*bess_capex_adj</f>
        <v>1906.1591354887501</v>
      </c>
      <c r="BG633" s="8">
        <v>1360437362.15236</v>
      </c>
      <c r="BH633" s="8">
        <v>2635443261.2463999</v>
      </c>
      <c r="BI633" s="8">
        <v>1150921778.31619</v>
      </c>
      <c r="BJ633" s="8">
        <v>3613197598.1237898</v>
      </c>
      <c r="BK633" s="8">
        <f>SUM(BG633:BJ633)/1000000</f>
        <v>8759.9999998387393</v>
      </c>
      <c r="BL633" s="8">
        <v>1.94669242677583E-18</v>
      </c>
      <c r="BM633" s="10">
        <f>0.815*BJ633/(BK633*1000)</f>
        <v>336.15936558505683</v>
      </c>
      <c r="BN633" s="25">
        <v>1390.6461534341099</v>
      </c>
      <c r="BO633" s="8">
        <v>158</v>
      </c>
      <c r="BP633" s="8">
        <v>6080</v>
      </c>
      <c r="BQ633" s="25">
        <v>9223.8464000000004</v>
      </c>
      <c r="BR633" s="8">
        <v>1520</v>
      </c>
      <c r="BS633" s="8">
        <v>380</v>
      </c>
      <c r="BT633" s="8">
        <v>0.35563824043438202</v>
      </c>
    </row>
    <row r="634" spans="1:72" s="8" customFormat="1" x14ac:dyDescent="0.25">
      <c r="A634" s="1">
        <v>244</v>
      </c>
      <c r="B634" s="24">
        <v>1854.19487124548</v>
      </c>
      <c r="C634" s="24">
        <v>402.79999999999899</v>
      </c>
      <c r="D634" s="1">
        <v>1000</v>
      </c>
      <c r="E634" s="1">
        <v>4000</v>
      </c>
      <c r="F634" s="1">
        <v>1</v>
      </c>
      <c r="G634" s="1">
        <v>23</v>
      </c>
      <c r="H634" s="2">
        <f>SUM(BG634:BI634)/(BK634*1000000)</f>
        <v>0.63302723590510868</v>
      </c>
      <c r="I634" s="3">
        <v>100</v>
      </c>
      <c r="J634" s="18">
        <v>86.200482666157896</v>
      </c>
      <c r="K634" s="18">
        <f>(P634*BG634+U634*BH634+AP634*BI634+AN634*BJ634)/(BK634*(1000000))</f>
        <v>102.2703943430096</v>
      </c>
      <c r="L634" s="18">
        <f>(T634*BG634+Y634*BH634+AT634*BI634+AO634*BJ634)/(BK634*(1000000))</f>
        <v>121.1656119910789</v>
      </c>
      <c r="M634" s="18">
        <f>L634/K634</f>
        <v>1.1847574537035197</v>
      </c>
      <c r="N634" s="18">
        <f>J634*M634</f>
        <v>102.12666435157162</v>
      </c>
      <c r="O634" s="3">
        <v>100</v>
      </c>
      <c r="P634" s="18">
        <v>89.305794372039799</v>
      </c>
      <c r="Q634" s="18">
        <f>P634-S634</f>
        <v>82.616906036268006</v>
      </c>
      <c r="R634" s="18">
        <f>Q634*solar_capex_adj</f>
        <v>110.155874715024</v>
      </c>
      <c r="S634" s="18">
        <v>6.688888335771793</v>
      </c>
      <c r="T634" s="18">
        <f>R634+S634</f>
        <v>116.84476305079579</v>
      </c>
      <c r="U634" s="18">
        <v>28.001790704409402</v>
      </c>
      <c r="V634" s="18">
        <f>U634-X634</f>
        <v>23.205007227282302</v>
      </c>
      <c r="W634" s="18">
        <f>V634*wind_capex_adj</f>
        <v>38.675012045470503</v>
      </c>
      <c r="X634" s="18">
        <v>4.7967834771271001</v>
      </c>
      <c r="Y634" s="18">
        <f>W634+X634</f>
        <v>43.471795522597603</v>
      </c>
      <c r="Z634" s="18">
        <v>80.998928469272101</v>
      </c>
      <c r="AA634" s="18">
        <f>Z634-AC634-AD634</f>
        <v>30.926296592824407</v>
      </c>
      <c r="AB634" s="18">
        <f>AA634*hdgt_capex_adj</f>
        <v>38.657870741030507</v>
      </c>
      <c r="AC634" s="18">
        <v>14.863814697113796</v>
      </c>
      <c r="AD634" s="18">
        <v>35.208817179333899</v>
      </c>
      <c r="AE634" s="18">
        <f>AD634*fuel_adj</f>
        <v>35.208817179333899</v>
      </c>
      <c r="AF634" s="18">
        <f>AB634+AC634+AE634</f>
        <v>88.730502617478209</v>
      </c>
      <c r="AG634" s="18">
        <v>218.59729895702401</v>
      </c>
      <c r="AH634" s="18">
        <f>AG634-AJ634-AK634</f>
        <v>154.18364060159098</v>
      </c>
      <c r="AI634" s="18">
        <f>AH634*aero_capex_adj</f>
        <v>185.02036872190916</v>
      </c>
      <c r="AJ634" s="18">
        <v>23.832627587825016</v>
      </c>
      <c r="AK634" s="18">
        <v>40.581030767608013</v>
      </c>
      <c r="AL634" s="18">
        <f>AK634*fuel_adj</f>
        <v>40.581030767608013</v>
      </c>
      <c r="AM634" s="18">
        <f>AI634+AJ634+AL634</f>
        <v>249.43402707734219</v>
      </c>
      <c r="AN634" s="18">
        <f>IF(F634=0, 0, IF(F634=3, Z634, (Z634*F634*384+AG634*G634*32)/(F634*384+G634*32)))</f>
        <v>171.4207147897948</v>
      </c>
      <c r="AO634" s="18">
        <f>IF(F634=0, 0, IF(F634=3, AF634, (AF634*F634*384+AM634*G634*32)/(F634*384+G634*32)))</f>
        <v>194.33567583396027</v>
      </c>
      <c r="AP634" s="18">
        <v>60.026446160393597</v>
      </c>
      <c r="AQ634" s="18">
        <f>AP634-AS634</f>
        <v>49.027236036287299</v>
      </c>
      <c r="AR634" s="18">
        <f>AQ634*bess_capex_adj</f>
        <v>49.027236036287299</v>
      </c>
      <c r="AS634" s="18">
        <v>10.999210124106298</v>
      </c>
      <c r="AT634" s="18">
        <f>AR634+AS634</f>
        <v>60.026446160393597</v>
      </c>
      <c r="AU634" s="18">
        <v>6305.6454979903601</v>
      </c>
      <c r="AV634" s="18"/>
      <c r="AW634" s="18">
        <v>2224.88361603766</v>
      </c>
      <c r="AX634" s="18">
        <f>AW634*solar_capex_adj</f>
        <v>2966.5114880502133</v>
      </c>
      <c r="AY634" s="18">
        <v>483.32736458169398</v>
      </c>
      <c r="AZ634" s="18">
        <f>AY634*wind_capex_adj</f>
        <v>805.54560763615666</v>
      </c>
      <c r="BA634" s="18">
        <v>774.40149207384695</v>
      </c>
      <c r="BB634" s="18">
        <f>BA634*hdgt_capex_adj</f>
        <v>968.00186509230866</v>
      </c>
      <c r="BC634" s="18">
        <v>1871.06088838968</v>
      </c>
      <c r="BD634" s="18">
        <f>BC634*aero_capex_adj</f>
        <v>2245.2730660676161</v>
      </c>
      <c r="BE634" s="18">
        <v>951.97213690747003</v>
      </c>
      <c r="BF634" s="18">
        <f>BE634*bess_capex_adj</f>
        <v>951.97213690747003</v>
      </c>
      <c r="BG634" s="1">
        <v>2342337798.6410198</v>
      </c>
      <c r="BH634" s="1">
        <v>1768082187.9247999</v>
      </c>
      <c r="BI634" s="1">
        <v>1434898599.96292</v>
      </c>
      <c r="BJ634" s="1">
        <v>3214681413.47124</v>
      </c>
      <c r="BK634" s="1">
        <f>SUM(BG634:BJ634)/1000000</f>
        <v>8759.9999999999818</v>
      </c>
      <c r="BL634" s="1">
        <v>7.7762200217859698</v>
      </c>
      <c r="BM634" s="3">
        <f>0.815*BJ634/(BK634*1000)</f>
        <v>299.08280273733635</v>
      </c>
      <c r="BN634" s="24">
        <v>2503.1630761813899</v>
      </c>
      <c r="BO634" s="1">
        <v>106</v>
      </c>
      <c r="BP634" s="1">
        <v>3040</v>
      </c>
      <c r="BQ634" s="24">
        <v>4611.9232000000002</v>
      </c>
      <c r="BR634" s="1">
        <v>760</v>
      </c>
      <c r="BS634" s="1">
        <v>190</v>
      </c>
      <c r="BT634" s="1">
        <v>0.88481361517630397</v>
      </c>
    </row>
    <row r="635" spans="1:72" s="8" customFormat="1" hidden="1" x14ac:dyDescent="0.25">
      <c r="A635" s="1">
        <v>1200</v>
      </c>
      <c r="B635" s="22">
        <v>3296.3464377697401</v>
      </c>
      <c r="C635" s="22">
        <v>402.79999999999899</v>
      </c>
      <c r="D635" s="11">
        <v>3000</v>
      </c>
      <c r="E635" s="11">
        <v>12000</v>
      </c>
      <c r="F635" s="11">
        <v>0</v>
      </c>
      <c r="G635" s="11">
        <v>0</v>
      </c>
      <c r="H635" s="12">
        <f>SUM(BG635:BI635)/(BK635*1000000)</f>
        <v>1</v>
      </c>
      <c r="I635" s="13">
        <v>84.315068493150605</v>
      </c>
      <c r="J635" s="20">
        <v>84.4608033518887</v>
      </c>
      <c r="K635" s="18">
        <f>(P635*BG635+U635*BH635+AP635*BI635+AN635*BJ635)/(BK635*(1000000))</f>
        <v>84.549493837611905</v>
      </c>
      <c r="L635" s="18">
        <f>(T635*BG635+Y635*BH635+AT635*BI635+AO635*BJ635)/(BK635*(1000000))</f>
        <v>102.2479828468895</v>
      </c>
      <c r="M635" s="18">
        <f>L635/K635</f>
        <v>1.2093269658511474</v>
      </c>
      <c r="N635" s="18">
        <f>J635*M635</f>
        <v>102.14072705088998</v>
      </c>
      <c r="O635" s="13">
        <v>90.176022614048406</v>
      </c>
      <c r="P635" s="20">
        <v>113.11773005059599</v>
      </c>
      <c r="Q635" s="20">
        <f>P635-S635</f>
        <v>104.64063979150001</v>
      </c>
      <c r="R635" s="18">
        <f>Q635*solar_capex_adj</f>
        <v>139.52085305533333</v>
      </c>
      <c r="S635" s="20">
        <v>8.4770902590959878</v>
      </c>
      <c r="T635" s="18">
        <f>R635+S635</f>
        <v>147.99794331442934</v>
      </c>
      <c r="U635" s="20">
        <v>27.9878278119029</v>
      </c>
      <c r="V635" s="20">
        <f>U635-X635</f>
        <v>23.1910443347758</v>
      </c>
      <c r="W635" s="18">
        <f>V635*wind_capex_adj</f>
        <v>38.65174055795967</v>
      </c>
      <c r="X635" s="20">
        <v>4.7967834771271001</v>
      </c>
      <c r="Y635" s="18">
        <f>W635+X635</f>
        <v>43.44852403508677</v>
      </c>
      <c r="Z635" s="20">
        <v>0</v>
      </c>
      <c r="AA635" s="20">
        <f>Z635-AC635-AD635</f>
        <v>0</v>
      </c>
      <c r="AB635" s="18">
        <f>AA635*hdgt_capex_adj</f>
        <v>0</v>
      </c>
      <c r="AC635" s="20">
        <v>0</v>
      </c>
      <c r="AD635" s="20">
        <v>0</v>
      </c>
      <c r="AE635" s="18">
        <f>AD635*fuel_adj</f>
        <v>0</v>
      </c>
      <c r="AF635" s="18">
        <f>AB635+AC635+AE635</f>
        <v>0</v>
      </c>
      <c r="AG635" s="20">
        <v>0</v>
      </c>
      <c r="AH635" s="20">
        <f>AG635-AJ635-AK635</f>
        <v>0</v>
      </c>
      <c r="AI635" s="18">
        <f>AH635*aero_capex_adj</f>
        <v>0</v>
      </c>
      <c r="AJ635" s="20">
        <v>0</v>
      </c>
      <c r="AK635" s="20">
        <v>0</v>
      </c>
      <c r="AL635" s="18">
        <f>AK635*fuel_adj</f>
        <v>0</v>
      </c>
      <c r="AM635" s="18">
        <f>AI635+AJ635+AL635</f>
        <v>0</v>
      </c>
      <c r="AN635" s="18">
        <f>IF(F635=0, 0, IF(F635=3, Z635, (Z635*F635*384+AG635*G635*32)/(F635*384+G635*32)))</f>
        <v>0</v>
      </c>
      <c r="AO635" s="18">
        <f>IF(F635=0, 0, IF(F635=3, AF635, (AF635*F635*384+AM635*G635*32)/(F635*384+G635*32)))</f>
        <v>0</v>
      </c>
      <c r="AP635" s="20">
        <v>87.262694173497096</v>
      </c>
      <c r="AQ635" s="20">
        <f>AP635-AS635</f>
        <v>71.190741902866506</v>
      </c>
      <c r="AR635" s="18">
        <f>AQ635*bess_capex_adj</f>
        <v>71.190741902866506</v>
      </c>
      <c r="AS635" s="20">
        <v>16.07195227063059</v>
      </c>
      <c r="AT635" s="18">
        <f>AR635+AS635</f>
        <v>87.262694173497096</v>
      </c>
      <c r="AU635" s="20">
        <v>7295.3480738153203</v>
      </c>
      <c r="AV635" s="20"/>
      <c r="AW635" s="20">
        <v>3952.9686425097598</v>
      </c>
      <c r="AX635" s="18">
        <f>AW635*solar_capex_adj</f>
        <v>5270.6248566796794</v>
      </c>
      <c r="AY635" s="20">
        <v>483.03653734897699</v>
      </c>
      <c r="AZ635" s="18">
        <f>AY635*wind_capex_adj</f>
        <v>805.0608955816283</v>
      </c>
      <c r="BA635" s="20">
        <v>0</v>
      </c>
      <c r="BB635" s="18">
        <f>BA635*hdgt_capex_adj</f>
        <v>0</v>
      </c>
      <c r="BC635" s="20">
        <v>0</v>
      </c>
      <c r="BD635" s="18">
        <f>BC635*aero_capex_adj</f>
        <v>0</v>
      </c>
      <c r="BE635" s="20">
        <v>2859.3428939565702</v>
      </c>
      <c r="BF635" s="18">
        <f>BE635*bess_capex_adj</f>
        <v>2859.3428939565702</v>
      </c>
      <c r="BG635" s="11">
        <v>3224521827.83319</v>
      </c>
      <c r="BH635" s="11">
        <v>1768082187.9247999</v>
      </c>
      <c r="BI635" s="11">
        <v>2906815565.2326398</v>
      </c>
      <c r="BJ635" s="11">
        <v>0</v>
      </c>
      <c r="BK635" s="11">
        <f>SUM(BG635:BJ635)/1000000</f>
        <v>7899.4195809906296</v>
      </c>
      <c r="BL635" s="11">
        <v>18.794419954959299</v>
      </c>
      <c r="BM635" s="13">
        <f>0.815*BJ635/(BK635*1000)</f>
        <v>0</v>
      </c>
      <c r="BN635" s="22">
        <v>4450.0676909891499</v>
      </c>
      <c r="BO635" s="11">
        <v>106</v>
      </c>
      <c r="BP635" s="11">
        <v>9120</v>
      </c>
      <c r="BQ635" s="22">
        <v>13835.7696</v>
      </c>
      <c r="BR635" s="11">
        <v>2280</v>
      </c>
      <c r="BS635" s="11">
        <v>570</v>
      </c>
      <c r="BT635" s="11">
        <v>0.59878469351950003</v>
      </c>
    </row>
    <row r="636" spans="1:72" s="8" customFormat="1" x14ac:dyDescent="0.25">
      <c r="A636" s="1">
        <v>160</v>
      </c>
      <c r="B636" s="24">
        <v>1648.17321888487</v>
      </c>
      <c r="C636" s="24">
        <v>1200.8</v>
      </c>
      <c r="D636" s="1">
        <v>1000</v>
      </c>
      <c r="E636" s="1">
        <v>4000</v>
      </c>
      <c r="F636" s="1">
        <v>1</v>
      </c>
      <c r="G636" s="1">
        <v>23</v>
      </c>
      <c r="H636" s="2">
        <f>SUM(BG636:BI636)/(BK636*1000000)</f>
        <v>0.89467559426314569</v>
      </c>
      <c r="I636" s="3">
        <v>100</v>
      </c>
      <c r="J636" s="18">
        <v>82.218194600737505</v>
      </c>
      <c r="K636" s="18">
        <f>(P636*BG636+U636*BH636+AP636*BI636+AN636*BJ636)/(BK636*(1000000))</f>
        <v>106.31354553393628</v>
      </c>
      <c r="L636" s="18">
        <f>(T636*BG636+Y636*BH636+AT636*BI636+AO636*BJ636)/(BK636*(1000000))</f>
        <v>132.07683960507413</v>
      </c>
      <c r="M636" s="18">
        <f>L636/K636</f>
        <v>1.2423331283116126</v>
      </c>
      <c r="N636" s="18">
        <f>J636*M636</f>
        <v>102.14238690246715</v>
      </c>
      <c r="O636" s="3">
        <v>99.999999999999901</v>
      </c>
      <c r="P636" s="18">
        <v>104.304923597868</v>
      </c>
      <c r="Q636" s="18">
        <f>P636-S636</f>
        <v>96.4863362505521</v>
      </c>
      <c r="R636" s="18">
        <f>Q636*solar_capex_adj</f>
        <v>128.64844833406946</v>
      </c>
      <c r="S636" s="18">
        <v>7.8185873473158978</v>
      </c>
      <c r="T636" s="18">
        <f>R636+S636</f>
        <v>136.46703568138537</v>
      </c>
      <c r="U636" s="18">
        <v>28.637723083509201</v>
      </c>
      <c r="V636" s="18">
        <f>U636-X636</f>
        <v>23.728468322497498</v>
      </c>
      <c r="W636" s="18">
        <f>V636*wind_capex_adj</f>
        <v>39.547447204162502</v>
      </c>
      <c r="X636" s="18">
        <v>4.9092547610117023</v>
      </c>
      <c r="Y636" s="18">
        <f>W636+X636</f>
        <v>44.456701965174204</v>
      </c>
      <c r="Z636" s="18">
        <v>160.996751746494</v>
      </c>
      <c r="AA636" s="18">
        <f>Z636-AC636-AD636</f>
        <v>97.000589080677003</v>
      </c>
      <c r="AB636" s="18">
        <f>AA636*hdgt_capex_adj</f>
        <v>121.25073635084625</v>
      </c>
      <c r="AC636" s="18">
        <v>22.565506654568992</v>
      </c>
      <c r="AD636" s="18">
        <v>41.430656011248004</v>
      </c>
      <c r="AE636" s="18">
        <f>AD636*fuel_adj</f>
        <v>41.430656011248004</v>
      </c>
      <c r="AF636" s="18">
        <f>AB636+AC636+AE636</f>
        <v>185.24689901666324</v>
      </c>
      <c r="AG636" s="18">
        <v>767.78778785317195</v>
      </c>
      <c r="AH636" s="18">
        <f>AG636-AJ636-AK636</f>
        <v>658.28917634781703</v>
      </c>
      <c r="AI636" s="18">
        <f>AH636*aero_capex_adj</f>
        <v>789.94701161738044</v>
      </c>
      <c r="AJ636" s="18">
        <v>64.366390401674948</v>
      </c>
      <c r="AK636" s="18">
        <v>45.132221103679967</v>
      </c>
      <c r="AL636" s="18">
        <f>AK636*fuel_adj</f>
        <v>45.132221103679967</v>
      </c>
      <c r="AM636" s="18">
        <f>AI636+AJ636+AL636</f>
        <v>899.44562312273536</v>
      </c>
      <c r="AN636" s="18">
        <f>IF(F636=0, 0, IF(F636=3, Z636, (Z636*F636*384+AG636*G636*32)/(F636*384+G636*32)))</f>
        <v>559.74514690231103</v>
      </c>
      <c r="AO636" s="18">
        <f>IF(F636=0, 0, IF(F636=3, AF636, (AF636*F636*384+AM636*G636*32)/(F636*384+G636*32)))</f>
        <v>654.57748914351066</v>
      </c>
      <c r="AP636" s="18">
        <v>90.320033517719395</v>
      </c>
      <c r="AQ636" s="18">
        <f>AP636-AS636</f>
        <v>73.507853381869097</v>
      </c>
      <c r="AR636" s="18">
        <f>AQ636*bess_capex_adj</f>
        <v>73.507853381869097</v>
      </c>
      <c r="AS636" s="18">
        <v>16.812180135850298</v>
      </c>
      <c r="AT636" s="18">
        <f>AR636+AS636</f>
        <v>90.320033517719395</v>
      </c>
      <c r="AU636" s="18">
        <v>7009.8764246285</v>
      </c>
      <c r="AV636" s="18"/>
      <c r="AW636" s="18">
        <v>1975.95622013958</v>
      </c>
      <c r="AX636" s="18">
        <f>AW636*solar_capex_adj</f>
        <v>2634.6082935194399</v>
      </c>
      <c r="AY636" s="18">
        <v>1439.61095955009</v>
      </c>
      <c r="AZ636" s="18">
        <f>AY636*wind_capex_adj</f>
        <v>2399.3515992501502</v>
      </c>
      <c r="BA636" s="18">
        <v>773.72873052032003</v>
      </c>
      <c r="BB636" s="18">
        <f>BA636*hdgt_capex_adj</f>
        <v>967.16091315040001</v>
      </c>
      <c r="BC636" s="18">
        <v>1869.4354036212501</v>
      </c>
      <c r="BD636" s="18">
        <f>BC636*aero_capex_adj</f>
        <v>2243.3224843455</v>
      </c>
      <c r="BE636" s="18">
        <v>951.14511079724696</v>
      </c>
      <c r="BF636" s="18">
        <f>BE636*bess_capex_adj</f>
        <v>951.14511079724696</v>
      </c>
      <c r="BG636" s="1">
        <v>1763580451.3152699</v>
      </c>
      <c r="BH636" s="1">
        <v>5150123919.5206804</v>
      </c>
      <c r="BI636" s="1">
        <v>923653834.90919495</v>
      </c>
      <c r="BJ636" s="1">
        <v>922641794.254843</v>
      </c>
      <c r="BK636" s="1">
        <f>SUM(BG636:BJ636)/1000000</f>
        <v>8759.9999999999891</v>
      </c>
      <c r="BL636" s="1">
        <v>15.2321208127396</v>
      </c>
      <c r="BM636" s="3">
        <f>0.815*BJ636/(BK636*1000)</f>
        <v>85.839390675536308</v>
      </c>
      <c r="BN636" s="24">
        <v>2225.03384549457</v>
      </c>
      <c r="BO636" s="1">
        <v>316</v>
      </c>
      <c r="BP636" s="1">
        <v>3040</v>
      </c>
      <c r="BQ636" s="24">
        <v>4611.9232000000002</v>
      </c>
      <c r="BR636" s="1">
        <v>760</v>
      </c>
      <c r="BS636" s="1">
        <v>190</v>
      </c>
      <c r="BT636" s="1">
        <v>0.57181946767074199</v>
      </c>
    </row>
    <row r="637" spans="1:72" s="8" customFormat="1" x14ac:dyDescent="0.25">
      <c r="A637" s="1">
        <v>798</v>
      </c>
      <c r="B637" s="25">
        <v>412.043304721217</v>
      </c>
      <c r="C637" s="25">
        <v>201.39999999999901</v>
      </c>
      <c r="D637" s="8">
        <v>2000</v>
      </c>
      <c r="E637" s="8">
        <v>8000</v>
      </c>
      <c r="F637" s="8">
        <v>1</v>
      </c>
      <c r="G637" s="8">
        <v>21</v>
      </c>
      <c r="H637" s="9">
        <f>SUM(BG637:BI637)/(BK637*1000000)</f>
        <v>0.21461444976418029</v>
      </c>
      <c r="I637" s="10">
        <v>100</v>
      </c>
      <c r="J637" s="19">
        <v>93.554604579186204</v>
      </c>
      <c r="K637" s="18">
        <f>(P637*BG637+U637*BH637+AP637*BI637+AN637*BJ637)/(BK637*(1000000))</f>
        <v>96.068154468440355</v>
      </c>
      <c r="L637" s="18">
        <f>(T637*BG637+Y637*BH637+AT637*BI637+AO637*BJ637)/(BK637*(1000000))</f>
        <v>104.92727007690185</v>
      </c>
      <c r="M637" s="18">
        <f>L637/K637</f>
        <v>1.092216985508677</v>
      </c>
      <c r="N637" s="18">
        <f>J637*M637</f>
        <v>102.18192819393502</v>
      </c>
      <c r="O637" s="10">
        <v>100</v>
      </c>
      <c r="P637" s="19">
        <v>88.937124817994899</v>
      </c>
      <c r="Q637" s="19">
        <f>P637-S637</f>
        <v>82.291726832323505</v>
      </c>
      <c r="R637" s="18">
        <f>Q637*solar_capex_adj</f>
        <v>109.722302443098</v>
      </c>
      <c r="S637" s="19">
        <v>6.6453979856713943</v>
      </c>
      <c r="T637" s="18">
        <f>R637+S637</f>
        <v>116.3677004287694</v>
      </c>
      <c r="U637" s="19">
        <v>28.061721900126599</v>
      </c>
      <c r="V637" s="19">
        <f>U637-X637</f>
        <v>23.264938422999499</v>
      </c>
      <c r="W637" s="18">
        <f>V637*wind_capex_adj</f>
        <v>38.774897371665837</v>
      </c>
      <c r="X637" s="19">
        <v>4.7967834771271001</v>
      </c>
      <c r="Y637" s="18">
        <f>W637+X637</f>
        <v>43.571680848792937</v>
      </c>
      <c r="Z637" s="19">
        <v>70.002233405822906</v>
      </c>
      <c r="AA637" s="19">
        <f>Z637-AC637-AD637</f>
        <v>22.040401783470493</v>
      </c>
      <c r="AB637" s="18">
        <f>AA637*hdgt_capex_adj</f>
        <v>27.550502229338115</v>
      </c>
      <c r="AC637" s="19">
        <v>13.974800968614908</v>
      </c>
      <c r="AD637" s="19">
        <v>33.987030653737506</v>
      </c>
      <c r="AE637" s="18">
        <f>AD637*fuel_adj</f>
        <v>33.987030653737506</v>
      </c>
      <c r="AF637" s="18">
        <f>AB637+AC637+AE637</f>
        <v>75.512333851690528</v>
      </c>
      <c r="AG637" s="19">
        <v>95.931717201922496</v>
      </c>
      <c r="AH637" s="19">
        <f>AG637-AJ637-AK637</f>
        <v>40.629516155148302</v>
      </c>
      <c r="AI637" s="18">
        <f>AH637*aero_capex_adj</f>
        <v>48.755419386177962</v>
      </c>
      <c r="AJ637" s="19">
        <v>15.0006460469762</v>
      </c>
      <c r="AK637" s="19">
        <v>40.301554999797993</v>
      </c>
      <c r="AL637" s="18">
        <f>AK637*fuel_adj</f>
        <v>40.301554999797993</v>
      </c>
      <c r="AM637" s="18">
        <f>AI637+AJ637+AL637</f>
        <v>104.05762043295215</v>
      </c>
      <c r="AN637" s="18">
        <f>IF(F637=0, 0, IF(F637=3, Z637, (Z637*F637*384+AG637*G637*32)/(F637*384+G637*32)))</f>
        <v>86.502814003340831</v>
      </c>
      <c r="AO637" s="18">
        <f>IF(F637=0, 0, IF(F637=3, AF637, (AF637*F637*384+AM637*G637*32)/(F637*384+G637*32)))</f>
        <v>93.677516221584284</v>
      </c>
      <c r="AP637" s="19">
        <v>374.30061612927898</v>
      </c>
      <c r="AQ637" s="19">
        <f>AP637-AS637</f>
        <v>306.24923936678601</v>
      </c>
      <c r="AR637" s="18">
        <f>AQ637*bess_capex_adj</f>
        <v>306.24923936678601</v>
      </c>
      <c r="AS637" s="19">
        <v>68.051376762492964</v>
      </c>
      <c r="AT637" s="18">
        <f>AR637+AS637</f>
        <v>374.30061612927898</v>
      </c>
      <c r="AU637" s="19">
        <v>5137.4125324338602</v>
      </c>
      <c r="AV637" s="19"/>
      <c r="AW637" s="19">
        <v>495.69550819091199</v>
      </c>
      <c r="AX637" s="18">
        <f>AW637*solar_capex_adj</f>
        <v>660.92734425454933</v>
      </c>
      <c r="AY637" s="19">
        <v>242.28782316265301</v>
      </c>
      <c r="AZ637" s="18">
        <f>AY637*wind_capex_adj</f>
        <v>403.81303860442171</v>
      </c>
      <c r="BA637" s="19">
        <v>776.401526244514</v>
      </c>
      <c r="BB637" s="18">
        <f>BA637*hdgt_capex_adj</f>
        <v>970.50190780564253</v>
      </c>
      <c r="BC637" s="19">
        <v>1712.7720950800101</v>
      </c>
      <c r="BD637" s="18">
        <f>BC637*aero_capex_adj</f>
        <v>2055.326514096012</v>
      </c>
      <c r="BE637" s="19">
        <v>1910.25557975576</v>
      </c>
      <c r="BF637" s="18">
        <f>BE637*bess_capex_adj</f>
        <v>1910.25557975576</v>
      </c>
      <c r="BG637" s="8">
        <v>529796479.76882797</v>
      </c>
      <c r="BH637" s="8">
        <v>884041093.96239996</v>
      </c>
      <c r="BI637" s="8">
        <v>466185006.20299101</v>
      </c>
      <c r="BJ637" s="8">
        <v>6879977420.0657797</v>
      </c>
      <c r="BK637" s="8">
        <f>SUM(BG637:BJ637)/1000000</f>
        <v>8759.9999999999982</v>
      </c>
      <c r="BL637" s="8">
        <v>1.070680834707E-17</v>
      </c>
      <c r="BM637" s="10">
        <f>0.815*BJ637/(BK637*1000)</f>
        <v>640.08922344219309</v>
      </c>
      <c r="BN637" s="25">
        <v>556.25846137364397</v>
      </c>
      <c r="BO637" s="8">
        <v>53</v>
      </c>
      <c r="BP637" s="8">
        <v>6080</v>
      </c>
      <c r="BQ637" s="25">
        <v>9223.8464000000004</v>
      </c>
      <c r="BR637" s="8">
        <v>1520</v>
      </c>
      <c r="BS637" s="8">
        <v>380</v>
      </c>
      <c r="BT637" s="8">
        <v>0.144009827907188</v>
      </c>
    </row>
    <row r="638" spans="1:72" s="8" customFormat="1" x14ac:dyDescent="0.25">
      <c r="A638" s="1">
        <v>921</v>
      </c>
      <c r="B638" s="25">
        <v>1648.17321888487</v>
      </c>
      <c r="C638" s="25">
        <v>402.79999999999899</v>
      </c>
      <c r="D638" s="8">
        <v>2000</v>
      </c>
      <c r="E638" s="8">
        <v>8000</v>
      </c>
      <c r="F638" s="8">
        <v>2</v>
      </c>
      <c r="G638" s="8">
        <v>7</v>
      </c>
      <c r="H638" s="9">
        <f>SUM(BG638:BI638)/(BK638*1000000)</f>
        <v>0.64971287029752811</v>
      </c>
      <c r="I638" s="10">
        <v>100</v>
      </c>
      <c r="J638" s="19">
        <v>87.240109293916206</v>
      </c>
      <c r="K638" s="18">
        <f>(P638*BG638+U638*BH638+AP638*BI638+AN638*BJ638)/(BK638*(1000000))</f>
        <v>122.47089179546047</v>
      </c>
      <c r="L638" s="18">
        <f>(T638*BG638+Y638*BH638+AT638*BI638+AO638*BJ638)/(BK638*(1000000))</f>
        <v>143.47158768190937</v>
      </c>
      <c r="M638" s="18">
        <f>L638/K638</f>
        <v>1.1714749976796308</v>
      </c>
      <c r="N638" s="18">
        <f>J638*M638</f>
        <v>102.19960683266123</v>
      </c>
      <c r="O638" s="10">
        <v>100</v>
      </c>
      <c r="P638" s="19">
        <v>95.9908187832756</v>
      </c>
      <c r="Q638" s="19">
        <f>P638-S638</f>
        <v>88.801962888962507</v>
      </c>
      <c r="R638" s="18">
        <f>Q638*solar_capex_adj</f>
        <v>118.40261718528333</v>
      </c>
      <c r="S638" s="19">
        <v>7.1888558943130931</v>
      </c>
      <c r="T638" s="18">
        <f>R638+S638</f>
        <v>125.59147307959643</v>
      </c>
      <c r="U638" s="19">
        <v>28.0043452290396</v>
      </c>
      <c r="V638" s="19">
        <f>U638-X638</f>
        <v>23.2075617519126</v>
      </c>
      <c r="W638" s="18">
        <f>V638*wind_capex_adj</f>
        <v>38.679269586521002</v>
      </c>
      <c r="X638" s="19">
        <v>4.7967834771270006</v>
      </c>
      <c r="Y638" s="18">
        <f>W638+X638</f>
        <v>43.476053063648003</v>
      </c>
      <c r="Z638" s="19">
        <v>97.1907772273521</v>
      </c>
      <c r="AA638" s="19">
        <f>Z638-AC638-AD638</f>
        <v>44.342769578638496</v>
      </c>
      <c r="AB638" s="18">
        <f>AA638*hdgt_capex_adj</f>
        <v>55.42846197329812</v>
      </c>
      <c r="AC638" s="19">
        <v>16.185930711369707</v>
      </c>
      <c r="AD638" s="19">
        <v>36.662076937343897</v>
      </c>
      <c r="AE638" s="18">
        <f>AD638*fuel_adj</f>
        <v>36.662076937343897</v>
      </c>
      <c r="AF638" s="18">
        <f>AB638+AC638+AE638</f>
        <v>108.27646962201172</v>
      </c>
      <c r="AG638" s="19">
        <v>616.80298612669503</v>
      </c>
      <c r="AH638" s="19">
        <f>AG638-AJ638-AK638</f>
        <v>521.30383858847495</v>
      </c>
      <c r="AI638" s="18">
        <f>AH638*aero_capex_adj</f>
        <v>625.56460630616994</v>
      </c>
      <c r="AJ638" s="19">
        <v>52.473367574547069</v>
      </c>
      <c r="AK638" s="19">
        <v>43.025779963673017</v>
      </c>
      <c r="AL638" s="18">
        <f>AK638*fuel_adj</f>
        <v>43.025779963673017</v>
      </c>
      <c r="AM638" s="18">
        <f>AI638+AJ638+AL638</f>
        <v>721.06375384439002</v>
      </c>
      <c r="AN638" s="18">
        <f>IF(F638=0, 0, IF(F638=3, Z638, (Z638*F638*384+AG638*G638*32)/(F638*384+G638*32)))</f>
        <v>214.52256633365533</v>
      </c>
      <c r="AO638" s="18">
        <f>IF(F638=0, 0, IF(F638=3, AF638, (AF638*F638*384+AM638*G638*32)/(F638*384+G638*32)))</f>
        <v>246.64779186577456</v>
      </c>
      <c r="AP638" s="19">
        <v>90.108833417186702</v>
      </c>
      <c r="AQ638" s="19">
        <f>AP638-AS638</f>
        <v>73.938086851025304</v>
      </c>
      <c r="AR638" s="18">
        <f>AQ638*bess_capex_adj</f>
        <v>73.938086851025304</v>
      </c>
      <c r="AS638" s="19">
        <v>16.170746566161398</v>
      </c>
      <c r="AT638" s="18">
        <f>AR638+AS638</f>
        <v>90.108833417186702</v>
      </c>
      <c r="AU638" s="19">
        <v>6485.3065474629702</v>
      </c>
      <c r="AV638" s="19"/>
      <c r="AW638" s="19">
        <v>1977.89203776506</v>
      </c>
      <c r="AX638" s="18">
        <f>AW638*solar_capex_adj</f>
        <v>2637.1893836867466</v>
      </c>
      <c r="AY638" s="19">
        <v>483.380571703984</v>
      </c>
      <c r="AZ638" s="18">
        <f>AY638*wind_capex_adj</f>
        <v>805.63428617330669</v>
      </c>
      <c r="BA638" s="19">
        <v>1548.97348421828</v>
      </c>
      <c r="BB638" s="18">
        <f>BA638*hdgt_capex_adj</f>
        <v>1936.2168552728499</v>
      </c>
      <c r="BC638" s="19">
        <v>569.51600216037798</v>
      </c>
      <c r="BD638" s="18">
        <f>BC638*aero_capex_adj</f>
        <v>683.41920259245353</v>
      </c>
      <c r="BE638" s="19">
        <v>1905.54445161526</v>
      </c>
      <c r="BF638" s="18">
        <f>BE638*bess_capex_adj</f>
        <v>1905.54445161526</v>
      </c>
      <c r="BG638" s="8">
        <v>1960568158.09602</v>
      </c>
      <c r="BH638" s="8">
        <v>1768082187.9247999</v>
      </c>
      <c r="BI638" s="8">
        <v>1962834397.7855201</v>
      </c>
      <c r="BJ638" s="8">
        <v>3068515256.1936498</v>
      </c>
      <c r="BK638" s="8">
        <f>SUM(BG638:BJ638)/1000000</f>
        <v>8759.9999999999891</v>
      </c>
      <c r="BL638" s="8">
        <v>0.106168144647454</v>
      </c>
      <c r="BM638" s="10">
        <f>0.815*BJ638/(BK638*1000)</f>
        <v>285.48401070751459</v>
      </c>
      <c r="BN638" s="25">
        <v>2225.03384549457</v>
      </c>
      <c r="BO638" s="8">
        <v>106</v>
      </c>
      <c r="BP638" s="8">
        <v>6080</v>
      </c>
      <c r="BQ638" s="25">
        <v>9223.8464000000004</v>
      </c>
      <c r="BR638" s="8">
        <v>1520</v>
      </c>
      <c r="BS638" s="8">
        <v>380</v>
      </c>
      <c r="BT638" s="8">
        <v>0.60593552994252398</v>
      </c>
    </row>
    <row r="639" spans="1:72" s="8" customFormat="1" x14ac:dyDescent="0.25">
      <c r="A639" s="1">
        <v>173</v>
      </c>
      <c r="B639" s="24">
        <v>1442.15156652426</v>
      </c>
      <c r="C639" s="24">
        <v>1402.2</v>
      </c>
      <c r="D639" s="1">
        <v>1000</v>
      </c>
      <c r="E639" s="1">
        <v>4000</v>
      </c>
      <c r="F639" s="1">
        <v>1</v>
      </c>
      <c r="G639" s="1">
        <v>23</v>
      </c>
      <c r="H639" s="2">
        <f>SUM(BG639:BI639)/(BK639*1000000)</f>
        <v>0.90862460522029498</v>
      </c>
      <c r="I639" s="3">
        <v>100</v>
      </c>
      <c r="J639" s="18">
        <v>81.6081333259404</v>
      </c>
      <c r="K639" s="18">
        <f>(P639*BG639+U639*BH639+AP639*BI639+AN639*BJ639)/(BK639*(1000000))</f>
        <v>103.47972334928855</v>
      </c>
      <c r="L639" s="18">
        <f>(T639*BG639+Y639*BH639+AT639*BI639+AO639*BJ639)/(BK639*(1000000))</f>
        <v>129.59775701037853</v>
      </c>
      <c r="M639" s="18">
        <f>L639/K639</f>
        <v>1.2523975984447735</v>
      </c>
      <c r="N639" s="18">
        <f>J639*M639</f>
        <v>102.20583019096864</v>
      </c>
      <c r="O639" s="3">
        <v>100</v>
      </c>
      <c r="P639" s="18">
        <v>101.99095869233599</v>
      </c>
      <c r="Q639" s="18">
        <f>P639-S639</f>
        <v>94.345866717427398</v>
      </c>
      <c r="R639" s="18">
        <f>Q639*solar_capex_adj</f>
        <v>125.79448895656986</v>
      </c>
      <c r="S639" s="18">
        <v>7.6450919749085955</v>
      </c>
      <c r="T639" s="18">
        <f>R639+S639</f>
        <v>133.43958093147847</v>
      </c>
      <c r="U639" s="18">
        <v>31.057899353400899</v>
      </c>
      <c r="V639" s="18">
        <f>U639-X639</f>
        <v>25.7337899006579</v>
      </c>
      <c r="W639" s="18">
        <f>V639*wind_capex_adj</f>
        <v>42.889649834429832</v>
      </c>
      <c r="X639" s="18">
        <v>5.3241094527429986</v>
      </c>
      <c r="Y639" s="18">
        <f>W639+X639</f>
        <v>48.213759287172834</v>
      </c>
      <c r="Z639" s="18">
        <v>180.00542470445001</v>
      </c>
      <c r="AA639" s="18">
        <f>Z639-AC639-AD639</f>
        <v>113.80039819045598</v>
      </c>
      <c r="AB639" s="18">
        <f>AA639*hdgt_capex_adj</f>
        <v>142.25049773806998</v>
      </c>
      <c r="AC639" s="18">
        <v>24.373856419885016</v>
      </c>
      <c r="AD639" s="18">
        <v>41.831170094109012</v>
      </c>
      <c r="AE639" s="18">
        <f>AD639*fuel_adj</f>
        <v>41.831170094109012</v>
      </c>
      <c r="AF639" s="18">
        <f>AB639+AC639+AE639</f>
        <v>208.45552425206401</v>
      </c>
      <c r="AG639" s="18">
        <v>839.425454908603</v>
      </c>
      <c r="AH639" s="18">
        <f>AG639-AJ639-AK639</f>
        <v>723.90382920731395</v>
      </c>
      <c r="AI639" s="18">
        <f>AH639*aero_capex_adj</f>
        <v>868.68459504877671</v>
      </c>
      <c r="AJ639" s="18">
        <v>69.654271950730049</v>
      </c>
      <c r="AK639" s="18">
        <v>45.867353750559005</v>
      </c>
      <c r="AL639" s="18">
        <f>AK639*fuel_adj</f>
        <v>45.867353750559005</v>
      </c>
      <c r="AM639" s="18">
        <f>AI639+AJ639+AL639</f>
        <v>984.20622075006577</v>
      </c>
      <c r="AN639" s="18">
        <f>IF(F639=0, 0, IF(F639=3, Z639, (Z639*F639*384+AG639*G639*32)/(F639*384+G639*32)))</f>
        <v>613.33858741003621</v>
      </c>
      <c r="AO639" s="18">
        <f>IF(F639=0, 0, IF(F639=3, AF639, (AF639*F639*384+AM639*G639*32)/(F639*384+G639*32)))</f>
        <v>718.23455337932239</v>
      </c>
      <c r="AP639" s="18">
        <v>98.490357551645602</v>
      </c>
      <c r="AQ639" s="18">
        <f>AP639-AS639</f>
        <v>79.954149332971895</v>
      </c>
      <c r="AR639" s="18">
        <f>AQ639*bess_capex_adj</f>
        <v>79.954149332971895</v>
      </c>
      <c r="AS639" s="18">
        <v>18.536208218673707</v>
      </c>
      <c r="AT639" s="18">
        <f>AR639+AS639</f>
        <v>98.490357551645602</v>
      </c>
      <c r="AU639" s="18">
        <v>7004.37821976747</v>
      </c>
      <c r="AV639" s="18"/>
      <c r="AW639" s="18">
        <v>1728.9722045633901</v>
      </c>
      <c r="AX639" s="18">
        <f>AW639*solar_capex_adj</f>
        <v>2305.2962727511867</v>
      </c>
      <c r="AY639" s="18">
        <v>1681.0749171682201</v>
      </c>
      <c r="AZ639" s="18">
        <f>AY639*wind_capex_adj</f>
        <v>2801.7915286137004</v>
      </c>
      <c r="BA639" s="18">
        <v>773.73343472573902</v>
      </c>
      <c r="BB639" s="18">
        <f>BA639*hdgt_capex_adj</f>
        <v>967.16679340717383</v>
      </c>
      <c r="BC639" s="18">
        <v>1869.44676963082</v>
      </c>
      <c r="BD639" s="18">
        <f>BC639*aero_capex_adj</f>
        <v>2243.3361235569837</v>
      </c>
      <c r="BE639" s="18">
        <v>951.15089367929295</v>
      </c>
      <c r="BF639" s="18">
        <f>BE639*bess_capex_adj</f>
        <v>951.15089367929295</v>
      </c>
      <c r="BG639" s="1">
        <v>1580211943.3224499</v>
      </c>
      <c r="BH639" s="1">
        <v>5545316442.0900097</v>
      </c>
      <c r="BI639" s="1">
        <v>834023156.31730998</v>
      </c>
      <c r="BJ639" s="1">
        <v>800448458.27021599</v>
      </c>
      <c r="BK639" s="1">
        <f>SUM(BG639:BJ639)/1000000</f>
        <v>8759.9999999999854</v>
      </c>
      <c r="BL639" s="1">
        <v>17.2082453063488</v>
      </c>
      <c r="BM639" s="3">
        <f>0.815*BJ639/(BK639*1000)</f>
        <v>74.470946745459713</v>
      </c>
      <c r="BN639" s="24">
        <v>1946.90461480775</v>
      </c>
      <c r="BO639" s="1">
        <v>369</v>
      </c>
      <c r="BP639" s="1">
        <v>3040</v>
      </c>
      <c r="BQ639" s="24">
        <v>4611.9232000000002</v>
      </c>
      <c r="BR639" s="1">
        <v>760</v>
      </c>
      <c r="BS639" s="1">
        <v>190</v>
      </c>
      <c r="BT639" s="1">
        <v>0.51658523267605905</v>
      </c>
    </row>
    <row r="640" spans="1:72" s="8" customFormat="1" x14ac:dyDescent="0.25">
      <c r="A640" s="1">
        <v>1016</v>
      </c>
      <c r="B640" s="25">
        <v>206.02165236060799</v>
      </c>
      <c r="C640" s="25">
        <v>801.8</v>
      </c>
      <c r="D640" s="8">
        <v>2000</v>
      </c>
      <c r="E640" s="8">
        <v>8000</v>
      </c>
      <c r="F640" s="8">
        <v>3</v>
      </c>
      <c r="G640" s="8">
        <v>4</v>
      </c>
      <c r="H640" s="9">
        <f>SUM(BG640:BI640)/(BK640*1000000)</f>
        <v>0.51031831018428297</v>
      </c>
      <c r="I640" s="10">
        <v>100</v>
      </c>
      <c r="J640" s="19">
        <v>88.689012692372003</v>
      </c>
      <c r="K640" s="18">
        <f>(P640*BG640+U640*BH640+AP640*BI640+AN640*BJ640)/(BK640*(1000000))</f>
        <v>85.465818001134863</v>
      </c>
      <c r="L640" s="18">
        <f>(T640*BG640+Y640*BH640+AT640*BI640+AO640*BJ640)/(BK640*(1000000))</f>
        <v>98.573190166973149</v>
      </c>
      <c r="M640" s="18">
        <f>L640/K640</f>
        <v>1.1533639117063648</v>
      </c>
      <c r="N640" s="18">
        <f>J640*M640</f>
        <v>102.29070660424961</v>
      </c>
      <c r="O640" s="10">
        <v>100</v>
      </c>
      <c r="P640" s="19">
        <v>66.076311671684607</v>
      </c>
      <c r="Q640" s="19">
        <f>P640-S640</f>
        <v>61.133050352393603</v>
      </c>
      <c r="R640" s="18">
        <f>Q640*solar_capex_adj</f>
        <v>81.510733803191471</v>
      </c>
      <c r="S640" s="19">
        <v>4.943261319291004</v>
      </c>
      <c r="T640" s="18">
        <f>R640+S640</f>
        <v>86.453995122482468</v>
      </c>
      <c r="U640" s="19">
        <v>28.031063749648698</v>
      </c>
      <c r="V640" s="19">
        <f>U640-X640</f>
        <v>23.234280272521602</v>
      </c>
      <c r="W640" s="18">
        <f>V640*wind_capex_adj</f>
        <v>38.723800454202674</v>
      </c>
      <c r="X640" s="19">
        <v>4.7967834771270965</v>
      </c>
      <c r="Y640" s="18">
        <f>W640+X640</f>
        <v>43.520583931329767</v>
      </c>
      <c r="Z640" s="19">
        <v>107.32010906040099</v>
      </c>
      <c r="AA640" s="19">
        <f>Z640-AC640-AD640</f>
        <v>49.446152271589909</v>
      </c>
      <c r="AB640" s="18">
        <f>AA640*hdgt_capex_adj</f>
        <v>61.807690339487387</v>
      </c>
      <c r="AC640" s="19">
        <v>18.038545935546594</v>
      </c>
      <c r="AD640" s="19">
        <v>39.835410853264491</v>
      </c>
      <c r="AE640" s="18">
        <f>AD640*fuel_adj</f>
        <v>39.835410853264491</v>
      </c>
      <c r="AF640" s="18">
        <f>AB640+AC640+AE640</f>
        <v>119.68164712829848</v>
      </c>
      <c r="AG640" s="19">
        <v>395.50156692755297</v>
      </c>
      <c r="AH640" s="19">
        <f>AG640-AJ640-AK640</f>
        <v>310.60478022927902</v>
      </c>
      <c r="AI640" s="18">
        <f>AH640*aero_capex_adj</f>
        <v>372.72573627513481</v>
      </c>
      <c r="AJ640" s="19">
        <v>37.378537872384982</v>
      </c>
      <c r="AK640" s="19">
        <v>47.518248825888975</v>
      </c>
      <c r="AL640" s="18">
        <f>AK640*fuel_adj</f>
        <v>47.518248825888975</v>
      </c>
      <c r="AM640" s="18">
        <f>AI640+AJ640+AL640</f>
        <v>457.62252297340876</v>
      </c>
      <c r="AN640" s="18">
        <f>IF(F640=0, 0, IF(F640=3, Z640, (Z640*F640*384+AG640*G640*32)/(F640*384+G640*32)))</f>
        <v>107.32010906040099</v>
      </c>
      <c r="AO640" s="18">
        <f>IF(F640=0, 0, IF(F640=3, AF640, (AF640*F640*384+AM640*G640*32)/(F640*384+G640*32)))</f>
        <v>119.68164712829848</v>
      </c>
      <c r="AP640" s="19">
        <v>279.71058867335103</v>
      </c>
      <c r="AQ640" s="19">
        <f>AP640-AS640</f>
        <v>228.80787608669101</v>
      </c>
      <c r="AR640" s="18">
        <f>AQ640*bess_capex_adj</f>
        <v>228.80787608669101</v>
      </c>
      <c r="AS640" s="19">
        <v>50.902712586660016</v>
      </c>
      <c r="AT640" s="18">
        <f>AR640+AS640</f>
        <v>279.71058867335103</v>
      </c>
      <c r="AU640" s="19">
        <v>5770.5157166437402</v>
      </c>
      <c r="AV640" s="19"/>
      <c r="AW640" s="19">
        <v>247.52114443062399</v>
      </c>
      <c r="AX640" s="18">
        <f>AW640*solar_capex_adj</f>
        <v>330.0281925741653</v>
      </c>
      <c r="AY640" s="19">
        <v>963.30871697454802</v>
      </c>
      <c r="AZ640" s="18">
        <f>AY640*wind_capex_adj</f>
        <v>1605.5145282909134</v>
      </c>
      <c r="BA640" s="19">
        <v>2326.1351915221799</v>
      </c>
      <c r="BB640" s="18">
        <f>BA640*hdgt_capex_adj</f>
        <v>2907.6689894027249</v>
      </c>
      <c r="BC640" s="19">
        <v>325.81238712087998</v>
      </c>
      <c r="BD640" s="18">
        <f>BC640*aero_capex_adj</f>
        <v>390.97486454505594</v>
      </c>
      <c r="BE640" s="19">
        <v>1907.7382765955001</v>
      </c>
      <c r="BF640" s="18">
        <f>BE640*bess_capex_adj</f>
        <v>1907.7382765955001</v>
      </c>
      <c r="BG640" s="8">
        <v>357217203.65672201</v>
      </c>
      <c r="BH640" s="8">
        <v>3519484355.2087998</v>
      </c>
      <c r="BI640" s="8">
        <v>593686838.34879601</v>
      </c>
      <c r="BJ640" s="8">
        <v>4289611602.7856798</v>
      </c>
      <c r="BK640" s="8">
        <f>SUM(BG640:BJ640)/1000000</f>
        <v>8759.9999999999982</v>
      </c>
      <c r="BL640" s="8">
        <v>7.583328409698E-4</v>
      </c>
      <c r="BM640" s="10">
        <f>0.815*BJ640/(BK640*1000)</f>
        <v>399.09057719980933</v>
      </c>
      <c r="BN640" s="25">
        <v>278.12923068682198</v>
      </c>
      <c r="BO640" s="8">
        <v>211</v>
      </c>
      <c r="BP640" s="8">
        <v>6080</v>
      </c>
      <c r="BQ640" s="25">
        <v>9223.8464000000004</v>
      </c>
      <c r="BR640" s="8">
        <v>1520</v>
      </c>
      <c r="BS640" s="8">
        <v>380</v>
      </c>
      <c r="BT640" s="8">
        <v>0.18394698002996501</v>
      </c>
    </row>
    <row r="641" spans="1:72" s="8" customFormat="1" x14ac:dyDescent="0.25">
      <c r="A641" s="1">
        <v>966</v>
      </c>
      <c r="B641" s="25">
        <v>206.02165236060799</v>
      </c>
      <c r="C641" s="25">
        <v>1200.8</v>
      </c>
      <c r="D641" s="8">
        <v>2000</v>
      </c>
      <c r="E641" s="8">
        <v>8000</v>
      </c>
      <c r="F641" s="8">
        <v>3</v>
      </c>
      <c r="G641" s="8">
        <v>4</v>
      </c>
      <c r="H641" s="9">
        <f>SUM(BG641:BI641)/(BK641*1000000)</f>
        <v>0.73075072380062189</v>
      </c>
      <c r="I641" s="10">
        <v>100</v>
      </c>
      <c r="J641" s="19">
        <v>85.488425624479007</v>
      </c>
      <c r="K641" s="18">
        <f>(P641*BG641+U641*BH641+AP641*BI641+AN641*BJ641)/(BK641*(1000000))</f>
        <v>82.55086048175481</v>
      </c>
      <c r="L641" s="18">
        <f>(T641*BG641+Y641*BH641+AT641*BI641+AO641*BJ641)/(BK641*(1000000))</f>
        <v>98.801463353902122</v>
      </c>
      <c r="M641" s="18">
        <f>L641/K641</f>
        <v>1.1968556448389653</v>
      </c>
      <c r="N641" s="18">
        <f>J641*M641</f>
        <v>102.31730477705375</v>
      </c>
      <c r="O641" s="10">
        <v>100</v>
      </c>
      <c r="P641" s="19">
        <v>66.583910037585994</v>
      </c>
      <c r="Q641" s="19">
        <f>P641-S641</f>
        <v>61.599005396741703</v>
      </c>
      <c r="R641" s="18">
        <f>Q641*solar_capex_adj</f>
        <v>82.132007195655603</v>
      </c>
      <c r="S641" s="19">
        <v>4.9849046408442916</v>
      </c>
      <c r="T641" s="18">
        <f>R641+S641</f>
        <v>87.116911836499895</v>
      </c>
      <c r="U641" s="19">
        <v>28.669304972407499</v>
      </c>
      <c r="V641" s="19">
        <f>U641-X641</f>
        <v>23.7600658830562</v>
      </c>
      <c r="W641" s="18">
        <f>V641*wind_capex_adj</f>
        <v>39.600109805093666</v>
      </c>
      <c r="X641" s="19">
        <v>4.9092390893512992</v>
      </c>
      <c r="Y641" s="18">
        <f>W641+X641</f>
        <v>44.509348894444969</v>
      </c>
      <c r="Z641" s="19">
        <v>162.893182626433</v>
      </c>
      <c r="AA641" s="19">
        <f>Z641-AC641-AD641</f>
        <v>90.739664398816984</v>
      </c>
      <c r="AB641" s="18">
        <f>AA641*hdgt_capex_adj</f>
        <v>113.42458049852124</v>
      </c>
      <c r="AC641" s="19">
        <v>24.396915959824014</v>
      </c>
      <c r="AD641" s="19">
        <v>47.756602267792005</v>
      </c>
      <c r="AE641" s="18">
        <f>AD641*fuel_adj</f>
        <v>47.756602267792005</v>
      </c>
      <c r="AF641" s="18">
        <f>AB641+AC641+AE641</f>
        <v>185.57809872613726</v>
      </c>
      <c r="AG641" s="19">
        <v>475.98090005055099</v>
      </c>
      <c r="AH641" s="19">
        <f>AG641-AJ641-AK641</f>
        <v>374.24380854932502</v>
      </c>
      <c r="AI641" s="18">
        <f>AH641*aero_capex_adj</f>
        <v>449.09257025919004</v>
      </c>
      <c r="AJ641" s="19">
        <v>44.709379592800985</v>
      </c>
      <c r="AK641" s="19">
        <v>57.027711908424976</v>
      </c>
      <c r="AL641" s="18">
        <f>AK641*fuel_adj</f>
        <v>57.027711908424976</v>
      </c>
      <c r="AM641" s="18">
        <f>AI641+AJ641+AL641</f>
        <v>550.829661760416</v>
      </c>
      <c r="AN641" s="18">
        <f>IF(F641=0, 0, IF(F641=3, Z641, (Z641*F641*384+AG641*G641*32)/(F641*384+G641*32)))</f>
        <v>162.893182626433</v>
      </c>
      <c r="AO641" s="18">
        <f>IF(F641=0, 0, IF(F641=3, AF641, (AF641*F641*384+AM641*G641*32)/(F641*384+G641*32)))</f>
        <v>185.57809872613726</v>
      </c>
      <c r="AP641" s="19">
        <v>186.950228407856</v>
      </c>
      <c r="AQ641" s="19">
        <f>AP641-AS641</f>
        <v>153.20913049818299</v>
      </c>
      <c r="AR641" s="18">
        <f>AQ641*bess_capex_adj</f>
        <v>153.20913049818299</v>
      </c>
      <c r="AS641" s="19">
        <v>33.741097909673016</v>
      </c>
      <c r="AT641" s="18">
        <f>AR641+AS641</f>
        <v>186.950228407856</v>
      </c>
      <c r="AU641" s="19">
        <v>6244.9150933803503</v>
      </c>
      <c r="AV641" s="19"/>
      <c r="AW641" s="19">
        <v>247.32422257667301</v>
      </c>
      <c r="AX641" s="18">
        <f>AW641*solar_capex_adj</f>
        <v>329.76563010223066</v>
      </c>
      <c r="AY641" s="19">
        <v>1441.5325916823499</v>
      </c>
      <c r="AZ641" s="18">
        <f>AY641*wind_capex_adj</f>
        <v>2402.5543194705833</v>
      </c>
      <c r="BA641" s="19">
        <v>2324.2845744546598</v>
      </c>
      <c r="BB641" s="18">
        <f>BA641*hdgt_capex_adj</f>
        <v>2905.3557180683247</v>
      </c>
      <c r="BC641" s="19">
        <v>325.55317864210599</v>
      </c>
      <c r="BD641" s="18">
        <f>BC641*aero_capex_adj</f>
        <v>390.66381437052718</v>
      </c>
      <c r="BE641" s="19">
        <v>1906.2205260245601</v>
      </c>
      <c r="BF641" s="18">
        <f>BE641*bess_capex_adj</f>
        <v>1906.2205260245601</v>
      </c>
      <c r="BG641" s="8">
        <v>354134096.06311703</v>
      </c>
      <c r="BH641" s="8">
        <v>5150153983.3680496</v>
      </c>
      <c r="BI641" s="8">
        <v>897088261.06227899</v>
      </c>
      <c r="BJ641" s="8">
        <v>2358623659.5065498</v>
      </c>
      <c r="BK641" s="8">
        <f>SUM(BG641:BJ641)/1000000</f>
        <v>8759.9999999999964</v>
      </c>
      <c r="BL641" s="8">
        <v>0.198843665122963</v>
      </c>
      <c r="BM641" s="10">
        <f>0.815*BJ641/(BK641*1000)</f>
        <v>219.43816010249301</v>
      </c>
      <c r="BN641" s="25">
        <v>278.12923068682198</v>
      </c>
      <c r="BO641" s="8">
        <v>316</v>
      </c>
      <c r="BP641" s="8">
        <v>6080</v>
      </c>
      <c r="BQ641" s="25">
        <v>9223.8464000000004</v>
      </c>
      <c r="BR641" s="8">
        <v>1520</v>
      </c>
      <c r="BS641" s="8">
        <v>380</v>
      </c>
      <c r="BT641" s="8">
        <v>0.27870712002751202</v>
      </c>
    </row>
    <row r="642" spans="1:72" s="8" customFormat="1" x14ac:dyDescent="0.25">
      <c r="A642" s="1">
        <v>936</v>
      </c>
      <c r="B642" s="25">
        <v>1030.10826180304</v>
      </c>
      <c r="C642" s="25">
        <v>201.39999999999901</v>
      </c>
      <c r="D642" s="8">
        <v>2000</v>
      </c>
      <c r="E642" s="8">
        <v>8000</v>
      </c>
      <c r="F642" s="8">
        <v>2</v>
      </c>
      <c r="G642" s="8">
        <v>8</v>
      </c>
      <c r="H642" s="9">
        <f>SUM(BG642:BI642)/(BK642*1000000)</f>
        <v>0.3810940675300849</v>
      </c>
      <c r="I642" s="10">
        <v>100</v>
      </c>
      <c r="J642" s="19">
        <v>89.456589522026704</v>
      </c>
      <c r="K642" s="18">
        <f>(P642*BG642+U642*BH642+AP642*BI642+AN642*BJ642)/(BK642*(1000000))</f>
        <v>147.048419833954</v>
      </c>
      <c r="L642" s="18">
        <f>(T642*BG642+Y642*BH642+AT642*BI642+AO642*BJ642)/(BK642*(1000000))</f>
        <v>168.23524781891018</v>
      </c>
      <c r="M642" s="18">
        <f>L642/K642</f>
        <v>1.1440806233</v>
      </c>
      <c r="N642" s="18">
        <f>J642*M642</f>
        <v>102.34555069865256</v>
      </c>
      <c r="O642" s="10">
        <v>100</v>
      </c>
      <c r="P642" s="19">
        <v>97.934707900356202</v>
      </c>
      <c r="Q642" s="19">
        <f>P642-S642</f>
        <v>90.6103735691662</v>
      </c>
      <c r="R642" s="18">
        <f>Q642*solar_capex_adj</f>
        <v>120.81383142555492</v>
      </c>
      <c r="S642" s="19">
        <v>7.324334331190002</v>
      </c>
      <c r="T642" s="18">
        <f>R642+S642</f>
        <v>128.13816575674491</v>
      </c>
      <c r="U642" s="19">
        <v>28.038943546513</v>
      </c>
      <c r="V642" s="19">
        <f>U642-X642</f>
        <v>23.2421600693859</v>
      </c>
      <c r="W642" s="18">
        <f>V642*wind_capex_adj</f>
        <v>38.736933448976501</v>
      </c>
      <c r="X642" s="19">
        <v>4.7967834771271001</v>
      </c>
      <c r="Y642" s="18">
        <f>W642+X642</f>
        <v>43.533716926103601</v>
      </c>
      <c r="Z642" s="19">
        <v>75.458685066998001</v>
      </c>
      <c r="AA642" s="19">
        <f>Z642-AC642-AD642</f>
        <v>25.804164731872703</v>
      </c>
      <c r="AB642" s="18">
        <f>AA642*hdgt_capex_adj</f>
        <v>32.255205914840879</v>
      </c>
      <c r="AC642" s="19">
        <v>14.340311067617201</v>
      </c>
      <c r="AD642" s="19">
        <v>35.314209267508097</v>
      </c>
      <c r="AE642" s="18">
        <f>AD642*fuel_adj</f>
        <v>35.314209267508097</v>
      </c>
      <c r="AF642" s="18">
        <f>AB642+AC642+AE642</f>
        <v>81.909726249966184</v>
      </c>
      <c r="AG642" s="19">
        <v>488.46374733181699</v>
      </c>
      <c r="AH642" s="19">
        <f>AG642-AJ642-AK642</f>
        <v>403.05674402169603</v>
      </c>
      <c r="AI642" s="18">
        <f>AH642*aero_capex_adj</f>
        <v>483.66809282603521</v>
      </c>
      <c r="AJ642" s="19">
        <v>43.173909119431983</v>
      </c>
      <c r="AK642" s="19">
        <v>42.233094190688973</v>
      </c>
      <c r="AL642" s="18">
        <f>AK642*fuel_adj</f>
        <v>42.233094190688973</v>
      </c>
      <c r="AM642" s="18">
        <f>AI642+AJ642+AL642</f>
        <v>569.07509613615616</v>
      </c>
      <c r="AN642" s="18">
        <f>IF(F642=0, 0, IF(F642=3, Z642, (Z642*F642*384+AG642*G642*32)/(F642*384+G642*32)))</f>
        <v>178.70995063320277</v>
      </c>
      <c r="AO642" s="18">
        <f>IF(F642=0, 0, IF(F642=3, AF642, (AF642*F642*384+AM642*G642*32)/(F642*384+G642*32)))</f>
        <v>203.70106872151368</v>
      </c>
      <c r="AP642" s="19">
        <v>141.245904769981</v>
      </c>
      <c r="AQ642" s="19">
        <f>AP642-AS642</f>
        <v>115.84303622180001</v>
      </c>
      <c r="AR642" s="18">
        <f>AQ642*bess_capex_adj</f>
        <v>115.84303622180001</v>
      </c>
      <c r="AS642" s="19">
        <v>25.40286854818099</v>
      </c>
      <c r="AT642" s="18">
        <f>AR642+AS642</f>
        <v>141.245904769981</v>
      </c>
      <c r="AU642" s="19">
        <v>5591.5898260848398</v>
      </c>
      <c r="AV642" s="19"/>
      <c r="AW642" s="19">
        <v>1238.0254503123001</v>
      </c>
      <c r="AX642" s="18">
        <f>AW642*solar_capex_adj</f>
        <v>1650.7006004164</v>
      </c>
      <c r="AY642" s="19">
        <v>242.05060277496401</v>
      </c>
      <c r="AZ642" s="18">
        <f>AY642*wind_capex_adj</f>
        <v>403.41767129160667</v>
      </c>
      <c r="BA642" s="19">
        <v>1551.28272622042</v>
      </c>
      <c r="BB642" s="18">
        <f>BA642*hdgt_capex_adj</f>
        <v>1939.1034077755251</v>
      </c>
      <c r="BC642" s="19">
        <v>651.84576971880995</v>
      </c>
      <c r="BD642" s="18">
        <f>BC642*aero_capex_adj</f>
        <v>782.21492366257189</v>
      </c>
      <c r="BE642" s="19">
        <v>1908.3852770583301</v>
      </c>
      <c r="BF642" s="18">
        <f>BE642*bess_capex_adj</f>
        <v>1908.3852770583301</v>
      </c>
      <c r="BG642" s="8">
        <v>1205370325.9891901</v>
      </c>
      <c r="BH642" s="8">
        <v>884041093.96239996</v>
      </c>
      <c r="BI642" s="8">
        <v>1248972611.6119499</v>
      </c>
      <c r="BJ642" s="8">
        <v>5421615968.43645</v>
      </c>
      <c r="BK642" s="8">
        <f>SUM(BG642:BJ642)/1000000</f>
        <v>8759.9999999999909</v>
      </c>
      <c r="BL642" s="8">
        <v>2.4333655334249999E-18</v>
      </c>
      <c r="BM642" s="10">
        <f>0.815*BJ642/(BK642*1000)</f>
        <v>504.40833496298069</v>
      </c>
      <c r="BN642" s="25">
        <v>1390.6461534341099</v>
      </c>
      <c r="BO642" s="8">
        <v>53</v>
      </c>
      <c r="BP642" s="8">
        <v>6080</v>
      </c>
      <c r="BQ642" s="25">
        <v>9223.8464000000004</v>
      </c>
      <c r="BR642" s="8">
        <v>1520</v>
      </c>
      <c r="BS642" s="8">
        <v>380</v>
      </c>
      <c r="BT642" s="8">
        <v>0.38552022985291001</v>
      </c>
    </row>
    <row r="643" spans="1:72" s="8" customFormat="1" x14ac:dyDescent="0.25">
      <c r="A643" s="1">
        <v>765</v>
      </c>
      <c r="B643" s="25">
        <v>824.08660944243502</v>
      </c>
      <c r="C643" s="25">
        <v>600.4</v>
      </c>
      <c r="D643" s="8">
        <v>2000</v>
      </c>
      <c r="E643" s="8">
        <v>8000</v>
      </c>
      <c r="F643" s="8">
        <v>1</v>
      </c>
      <c r="G643" s="8">
        <v>21</v>
      </c>
      <c r="H643" s="9">
        <f>SUM(BG643:BI643)/(BK643*1000000)</f>
        <v>0.53418800079674933</v>
      </c>
      <c r="I643" s="10">
        <v>100</v>
      </c>
      <c r="J643" s="19">
        <v>88.8166043105781</v>
      </c>
      <c r="K643" s="18">
        <f>(P643*BG643+U643*BH643+AP643*BI643+AN643*BJ643)/(BK643*(1000000))</f>
        <v>107.60943204157282</v>
      </c>
      <c r="L643" s="18">
        <f>(T643*BG643+Y643*BH643+AT643*BI643+AO643*BJ643)/(BK643*(1000000))</f>
        <v>124.02065418515774</v>
      </c>
      <c r="M643" s="18">
        <f>L643/K643</f>
        <v>1.1525072833508196</v>
      </c>
      <c r="N643" s="18">
        <f>J643*M643</f>
        <v>102.36178335042906</v>
      </c>
      <c r="O643" s="10">
        <v>100</v>
      </c>
      <c r="P643" s="19">
        <v>83.020974757226199</v>
      </c>
      <c r="Q643" s="19">
        <f>P643-S643</f>
        <v>76.806784692035293</v>
      </c>
      <c r="R643" s="18">
        <f>Q643*solar_capex_adj</f>
        <v>102.40904625604705</v>
      </c>
      <c r="S643" s="19">
        <v>6.2141900651909054</v>
      </c>
      <c r="T643" s="18">
        <f>R643+S643</f>
        <v>108.62323632123795</v>
      </c>
      <c r="U643" s="19">
        <v>28.0178295268651</v>
      </c>
      <c r="V643" s="19">
        <f>U643-X643</f>
        <v>23.221046049738099</v>
      </c>
      <c r="W643" s="18">
        <f>V643*wind_capex_adj</f>
        <v>38.701743416230165</v>
      </c>
      <c r="X643" s="19">
        <v>4.7967834771270006</v>
      </c>
      <c r="Y643" s="18">
        <f>W643+X643</f>
        <v>43.498526893357166</v>
      </c>
      <c r="Z643" s="19">
        <v>73.044263972555697</v>
      </c>
      <c r="AA643" s="19">
        <f>Z643-AC643-AD643</f>
        <v>23.595550241894408</v>
      </c>
      <c r="AB643" s="18">
        <f>AA643*hdgt_capex_adj</f>
        <v>29.494437802368012</v>
      </c>
      <c r="AC643" s="19">
        <v>14.337000156588395</v>
      </c>
      <c r="AD643" s="19">
        <v>35.111713574072894</v>
      </c>
      <c r="AE643" s="18">
        <f>AD643*fuel_adj</f>
        <v>35.111713574072894</v>
      </c>
      <c r="AF643" s="18">
        <f>AB643+AC643+AE643</f>
        <v>78.943151533029294</v>
      </c>
      <c r="AG643" s="19">
        <v>189.07689990884199</v>
      </c>
      <c r="AH643" s="19">
        <f>AG643-AJ643-AK643</f>
        <v>125.63910242935401</v>
      </c>
      <c r="AI643" s="18">
        <f>AH643*aero_capex_adj</f>
        <v>150.7669229152248</v>
      </c>
      <c r="AJ643" s="19">
        <v>21.856306628802997</v>
      </c>
      <c r="AK643" s="19">
        <v>41.581490850684986</v>
      </c>
      <c r="AL643" s="18">
        <f>AK643*fuel_adj</f>
        <v>41.581490850684986</v>
      </c>
      <c r="AM643" s="18">
        <f>AI643+AJ643+AL643</f>
        <v>214.20472039471278</v>
      </c>
      <c r="AN643" s="18">
        <f>IF(F643=0, 0, IF(F643=3, Z643, (Z643*F643*384+AG643*G643*32)/(F643*384+G643*32)))</f>
        <v>146.88321411382879</v>
      </c>
      <c r="AO643" s="18">
        <f>IF(F643=0, 0, IF(F643=3, AF643, (AF643*F643*384+AM643*G643*32)/(F643*384+G643*32)))</f>
        <v>165.0186953541006</v>
      </c>
      <c r="AP643" s="19">
        <v>192.31002079481601</v>
      </c>
      <c r="AQ643" s="19">
        <f>AP643-AS643</f>
        <v>157.69124082835901</v>
      </c>
      <c r="AR643" s="18">
        <f>AQ643*bess_capex_adj</f>
        <v>157.69124082835901</v>
      </c>
      <c r="AS643" s="19">
        <v>34.618779966456998</v>
      </c>
      <c r="AT643" s="18">
        <f>AR643+AS643</f>
        <v>192.31002079481601</v>
      </c>
      <c r="AU643" s="19">
        <v>6101.5790265203204</v>
      </c>
      <c r="AV643" s="19"/>
      <c r="AW643" s="19">
        <v>989.52062653819496</v>
      </c>
      <c r="AX643" s="18">
        <f>AW643*solar_capex_adj</f>
        <v>1319.3608353842599</v>
      </c>
      <c r="AY643" s="19">
        <v>720.92930204932804</v>
      </c>
      <c r="AZ643" s="18">
        <f>AY643*wind_capex_adj</f>
        <v>1201.5488367488801</v>
      </c>
      <c r="BA643" s="19">
        <v>774.93674241525798</v>
      </c>
      <c r="BB643" s="18">
        <f>BA643*hdgt_capex_adj</f>
        <v>968.67092801907245</v>
      </c>
      <c r="BC643" s="19">
        <v>1709.5407247345599</v>
      </c>
      <c r="BD643" s="18">
        <f>BC643*aero_capex_adj</f>
        <v>2051.4488696814719</v>
      </c>
      <c r="BE643" s="19">
        <v>1906.65163078298</v>
      </c>
      <c r="BF643" s="18">
        <f>BE643*bess_capex_adj</f>
        <v>1906.65163078298</v>
      </c>
      <c r="BG643" s="8">
        <v>1131217933.2130599</v>
      </c>
      <c r="BH643" s="8">
        <v>2635443261.2463999</v>
      </c>
      <c r="BI643" s="8">
        <v>912825692.52005696</v>
      </c>
      <c r="BJ643" s="8">
        <v>4080513113.0204701</v>
      </c>
      <c r="BK643" s="8">
        <f>SUM(BG643:BJ643)/1000000</f>
        <v>8759.9999999999873</v>
      </c>
      <c r="BL643" s="8">
        <v>3.2444873779E-18</v>
      </c>
      <c r="BM643" s="10">
        <f>0.815*BJ643/(BK643*1000)</f>
        <v>379.63677935064931</v>
      </c>
      <c r="BN643" s="25">
        <v>1112.51692274728</v>
      </c>
      <c r="BO643" s="8">
        <v>158</v>
      </c>
      <c r="BP643" s="8">
        <v>6080</v>
      </c>
      <c r="BQ643" s="25">
        <v>9223.8464000000004</v>
      </c>
      <c r="BR643" s="8">
        <v>1520</v>
      </c>
      <c r="BS643" s="8">
        <v>380</v>
      </c>
      <c r="BT643" s="8">
        <v>0.28219049461111201</v>
      </c>
    </row>
    <row r="644" spans="1:72" s="8" customFormat="1" hidden="1" x14ac:dyDescent="0.25">
      <c r="A644" s="1">
        <v>1183</v>
      </c>
      <c r="B644" s="22">
        <v>3296.3464377697401</v>
      </c>
      <c r="C644" s="22">
        <v>600.4</v>
      </c>
      <c r="D644" s="11">
        <v>3000</v>
      </c>
      <c r="E644" s="11">
        <v>12000</v>
      </c>
      <c r="F644" s="11">
        <v>0</v>
      </c>
      <c r="G644" s="11">
        <v>0</v>
      </c>
      <c r="H644" s="12">
        <f>SUM(BG644:BI644)/(BK644*1000000)</f>
        <v>1</v>
      </c>
      <c r="I644" s="13">
        <v>88.710045662100399</v>
      </c>
      <c r="J644" s="20">
        <v>83.784548401081096</v>
      </c>
      <c r="K644" s="18">
        <f>(P644*BG644+U644*BH644+AP644*BI644+AN644*BJ644)/(BK644*(1000000))</f>
        <v>83.926550696891269</v>
      </c>
      <c r="L644" s="18">
        <f>(T644*BG644+Y644*BH644+AT644*BI644+AO644*BJ644)/(BK644*(1000000))</f>
        <v>102.53646824129574</v>
      </c>
      <c r="M644" s="18">
        <f>L644/K644</f>
        <v>1.2217405265660919</v>
      </c>
      <c r="N644" s="18">
        <f>J644*M644</f>
        <v>102.36297828163903</v>
      </c>
      <c r="O644" s="13">
        <v>93.925629197810693</v>
      </c>
      <c r="P644" s="20">
        <v>122.811100872739</v>
      </c>
      <c r="Q644" s="20">
        <f>P644-S644</f>
        <v>113.605294766016</v>
      </c>
      <c r="R644" s="18">
        <f>Q644*solar_capex_adj</f>
        <v>151.47372635468798</v>
      </c>
      <c r="S644" s="20">
        <v>9.2058061067230028</v>
      </c>
      <c r="T644" s="18">
        <f>R644+S644</f>
        <v>160.67953246141099</v>
      </c>
      <c r="U644" s="20">
        <v>27.981683094856098</v>
      </c>
      <c r="V644" s="20">
        <f>U644-X644</f>
        <v>23.184883662423101</v>
      </c>
      <c r="W644" s="18">
        <f>V644*wind_capex_adj</f>
        <v>38.641472770705171</v>
      </c>
      <c r="X644" s="20">
        <v>4.7967994324329979</v>
      </c>
      <c r="Y644" s="18">
        <f>W644+X644</f>
        <v>43.438272203138169</v>
      </c>
      <c r="Z644" s="20">
        <v>0</v>
      </c>
      <c r="AA644" s="20">
        <f>Z644-AC644-AD644</f>
        <v>0</v>
      </c>
      <c r="AB644" s="18">
        <f>AA644*hdgt_capex_adj</f>
        <v>0</v>
      </c>
      <c r="AC644" s="20">
        <v>0</v>
      </c>
      <c r="AD644" s="20">
        <v>0</v>
      </c>
      <c r="AE644" s="18">
        <f>AD644*fuel_adj</f>
        <v>0</v>
      </c>
      <c r="AF644" s="18">
        <f>AB644+AC644+AE644</f>
        <v>0</v>
      </c>
      <c r="AG644" s="20">
        <v>0</v>
      </c>
      <c r="AH644" s="20">
        <f>AG644-AJ644-AK644</f>
        <v>0</v>
      </c>
      <c r="AI644" s="18">
        <f>AH644*aero_capex_adj</f>
        <v>0</v>
      </c>
      <c r="AJ644" s="20">
        <v>0</v>
      </c>
      <c r="AK644" s="20">
        <v>0</v>
      </c>
      <c r="AL644" s="18">
        <f>AK644*fuel_adj</f>
        <v>0</v>
      </c>
      <c r="AM644" s="18">
        <f>AI644+AJ644+AL644</f>
        <v>0</v>
      </c>
      <c r="AN644" s="18">
        <f>IF(F644=0, 0, IF(F644=3, Z644, (Z644*F644*384+AG644*G644*32)/(F644*384+G644*32)))</f>
        <v>0</v>
      </c>
      <c r="AO644" s="18">
        <f>IF(F644=0, 0, IF(F644=3, AF644, (AF644*F644*384+AM644*G644*32)/(F644*384+G644*32)))</f>
        <v>0</v>
      </c>
      <c r="AP644" s="20">
        <v>96.133153974888202</v>
      </c>
      <c r="AQ644" s="20">
        <f>AP644-AS644</f>
        <v>78.430625705304493</v>
      </c>
      <c r="AR644" s="18">
        <f>AQ644*bess_capex_adj</f>
        <v>78.430625705304493</v>
      </c>
      <c r="AS644" s="20">
        <v>17.702528269583709</v>
      </c>
      <c r="AT644" s="18">
        <f>AR644+AS644</f>
        <v>96.133153974888202</v>
      </c>
      <c r="AU644" s="20">
        <v>7530.2833977018699</v>
      </c>
      <c r="AV644" s="20"/>
      <c r="AW644" s="20">
        <v>3951.90539623119</v>
      </c>
      <c r="AX644" s="18">
        <f>AW644*solar_capex_adj</f>
        <v>5269.2071949749197</v>
      </c>
      <c r="AY644" s="20">
        <v>719.80419676475401</v>
      </c>
      <c r="AZ644" s="18">
        <f>AY644*wind_capex_adj</f>
        <v>1199.6736612745901</v>
      </c>
      <c r="BA644" s="20">
        <v>0</v>
      </c>
      <c r="BB644" s="18">
        <f>BA644*hdgt_capex_adj</f>
        <v>0</v>
      </c>
      <c r="BC644" s="20">
        <v>0</v>
      </c>
      <c r="BD644" s="18">
        <f>BC644*aero_capex_adj</f>
        <v>0</v>
      </c>
      <c r="BE644" s="20">
        <v>2858.5738047059099</v>
      </c>
      <c r="BF644" s="18">
        <f>BE644*bess_capex_adj</f>
        <v>2858.5738047059099</v>
      </c>
      <c r="BG644" s="11">
        <v>2967785597.65801</v>
      </c>
      <c r="BH644" s="11">
        <v>2635437705.2806101</v>
      </c>
      <c r="BI644" s="11">
        <v>2624661814.7895799</v>
      </c>
      <c r="BJ644" s="11">
        <v>0</v>
      </c>
      <c r="BK644" s="11">
        <f>SUM(BG644:BJ644)/1000000</f>
        <v>8227.8851177281995</v>
      </c>
      <c r="BL644" s="11">
        <v>22.583287014631701</v>
      </c>
      <c r="BM644" s="13">
        <f>0.815*BJ644/(BK644*1000)</f>
        <v>0</v>
      </c>
      <c r="BN644" s="22">
        <v>4450.0676909891499</v>
      </c>
      <c r="BO644" s="11">
        <v>158</v>
      </c>
      <c r="BP644" s="11">
        <v>9120</v>
      </c>
      <c r="BQ644" s="22">
        <v>13835.7696</v>
      </c>
      <c r="BR644" s="11">
        <v>2280</v>
      </c>
      <c r="BS644" s="11">
        <v>570</v>
      </c>
      <c r="BT644" s="11">
        <v>0.54106383578065398</v>
      </c>
    </row>
    <row r="645" spans="1:72" s="8" customFormat="1" x14ac:dyDescent="0.25">
      <c r="A645" s="1">
        <v>951</v>
      </c>
      <c r="B645" s="25">
        <v>206.02165236060799</v>
      </c>
      <c r="C645" s="25">
        <v>1003.19999999999</v>
      </c>
      <c r="D645" s="8">
        <v>2000</v>
      </c>
      <c r="E645" s="8">
        <v>8000</v>
      </c>
      <c r="F645" s="8">
        <v>3</v>
      </c>
      <c r="G645" s="8">
        <v>4</v>
      </c>
      <c r="H645" s="9">
        <f>SUM(BG645:BI645)/(BK645*1000000)</f>
        <v>0.62926420024274632</v>
      </c>
      <c r="I645" s="10">
        <v>100</v>
      </c>
      <c r="J645" s="19">
        <v>87.130215366062799</v>
      </c>
      <c r="K645" s="18">
        <f>(P645*BG645+U645*BH645+AP645*BI645+AN645*BJ645)/(BK645*(1000000))</f>
        <v>84.132259693692944</v>
      </c>
      <c r="L645" s="18">
        <f>(T645*BG645+Y645*BH645+AT645*BI645+AO645*BJ645)/(BK645*(1000000))</f>
        <v>98.851845409151721</v>
      </c>
      <c r="M645" s="18">
        <f>L645/K645</f>
        <v>1.1749576888704707</v>
      </c>
      <c r="N645" s="18">
        <f>J645*M645</f>
        <v>102.37431647729552</v>
      </c>
      <c r="O645" s="10">
        <v>100</v>
      </c>
      <c r="P645" s="19">
        <v>65.614566120580506</v>
      </c>
      <c r="Q645" s="19">
        <f>P645-S645</f>
        <v>60.703945366117601</v>
      </c>
      <c r="R645" s="18">
        <f>Q645*solar_capex_adj</f>
        <v>80.93859382149013</v>
      </c>
      <c r="S645" s="19">
        <v>4.9106207544629044</v>
      </c>
      <c r="T645" s="18">
        <f>R645+S645</f>
        <v>85.849214575953027</v>
      </c>
      <c r="U645" s="19">
        <v>28.021330407042498</v>
      </c>
      <c r="V645" s="19">
        <f>U645-X645</f>
        <v>23.224546929915501</v>
      </c>
      <c r="W645" s="18">
        <f>V645*wind_capex_adj</f>
        <v>38.707578216525839</v>
      </c>
      <c r="X645" s="19">
        <v>4.796783477126997</v>
      </c>
      <c r="Y645" s="18">
        <f>W645+X645</f>
        <v>43.504361693652839</v>
      </c>
      <c r="Z645" s="19">
        <v>130.549143848168</v>
      </c>
      <c r="AA645" s="19">
        <f>Z645-AC645-AD645</f>
        <v>65.874976764820588</v>
      </c>
      <c r="AB645" s="18">
        <f>AA645*hdgt_capex_adj</f>
        <v>82.343720956025734</v>
      </c>
      <c r="AC645" s="19">
        <v>20.739667104705006</v>
      </c>
      <c r="AD645" s="19">
        <v>43.934499978642407</v>
      </c>
      <c r="AE645" s="18">
        <f>AD645*fuel_adj</f>
        <v>43.934499978642407</v>
      </c>
      <c r="AF645" s="18">
        <f>AB645+AC645+AE645</f>
        <v>147.01788803937313</v>
      </c>
      <c r="AG645" s="19">
        <v>377.71721810155401</v>
      </c>
      <c r="AH645" s="19">
        <f>AG645-AJ645-AK645</f>
        <v>289.16385664798196</v>
      </c>
      <c r="AI645" s="18">
        <f>AH645*aero_capex_adj</f>
        <v>346.99662797757833</v>
      </c>
      <c r="AJ645" s="19">
        <v>36.81196659168603</v>
      </c>
      <c r="AK645" s="19">
        <v>51.741394861886022</v>
      </c>
      <c r="AL645" s="18">
        <f>AK645*fuel_adj</f>
        <v>51.741394861886022</v>
      </c>
      <c r="AM645" s="18">
        <f>AI645+AJ645+AL645</f>
        <v>435.54998943115038</v>
      </c>
      <c r="AN645" s="18">
        <f>IF(F645=0, 0, IF(F645=3, Z645, (Z645*F645*384+AG645*G645*32)/(F645*384+G645*32)))</f>
        <v>130.549143848168</v>
      </c>
      <c r="AO645" s="18">
        <f>IF(F645=0, 0, IF(F645=3, AF645, (AF645*F645*384+AM645*G645*32)/(F645*384+G645*32)))</f>
        <v>147.01788803937313</v>
      </c>
      <c r="AP645" s="19">
        <v>221.632970114985</v>
      </c>
      <c r="AQ645" s="19">
        <f>AP645-AS645</f>
        <v>181.318780437752</v>
      </c>
      <c r="AR645" s="18">
        <f>AQ645*bess_capex_adj</f>
        <v>181.318780437752</v>
      </c>
      <c r="AS645" s="19">
        <v>40.314189677233003</v>
      </c>
      <c r="AT645" s="18">
        <f>AR645+AS645</f>
        <v>221.632970114985</v>
      </c>
      <c r="AU645" s="19">
        <v>6009.9654972101898</v>
      </c>
      <c r="AV645" s="19"/>
      <c r="AW645" s="19">
        <v>247.41745246888701</v>
      </c>
      <c r="AX645" s="18">
        <f>AW645*solar_capex_adj</f>
        <v>329.88993662518266</v>
      </c>
      <c r="AY645" s="19">
        <v>1204.7723405418301</v>
      </c>
      <c r="AZ645" s="18">
        <f>AY645*wind_capex_adj</f>
        <v>2007.9539009030502</v>
      </c>
      <c r="BA645" s="19">
        <v>2325.1607231718899</v>
      </c>
      <c r="BB645" s="18">
        <f>BA645*hdgt_capex_adj</f>
        <v>2906.4509039648624</v>
      </c>
      <c r="BC645" s="19">
        <v>325.67589726399598</v>
      </c>
      <c r="BD645" s="18">
        <f>BC645*aero_capex_adj</f>
        <v>390.81107671679518</v>
      </c>
      <c r="BE645" s="19">
        <v>1906.9390837635699</v>
      </c>
      <c r="BF645" s="18">
        <f>BE645*bess_capex_adj</f>
        <v>1906.9390837635699</v>
      </c>
      <c r="BG645" s="8">
        <v>359729692.15390301</v>
      </c>
      <c r="BH645" s="8">
        <v>4403525449.1711998</v>
      </c>
      <c r="BI645" s="8">
        <v>749099252.80135202</v>
      </c>
      <c r="BJ645" s="8">
        <v>3247645605.8735399</v>
      </c>
      <c r="BK645" s="8">
        <f>SUM(BG645:BJ645)/1000000</f>
        <v>8759.9999999999964</v>
      </c>
      <c r="BL645" s="8">
        <v>7.5833284096980097E-4</v>
      </c>
      <c r="BM645" s="10">
        <f>0.815*BJ645/(BK645*1000)</f>
        <v>302.14967680216165</v>
      </c>
      <c r="BN645" s="25">
        <v>278.12923068682198</v>
      </c>
      <c r="BO645" s="8">
        <v>264</v>
      </c>
      <c r="BP645" s="8">
        <v>6080</v>
      </c>
      <c r="BQ645" s="25">
        <v>9223.8464000000004</v>
      </c>
      <c r="BR645" s="8">
        <v>1520</v>
      </c>
      <c r="BS645" s="8">
        <v>380</v>
      </c>
      <c r="BT645" s="8">
        <v>0.232081560586824</v>
      </c>
    </row>
    <row r="646" spans="1:72" s="8" customFormat="1" x14ac:dyDescent="0.25">
      <c r="A646" s="1">
        <v>1049</v>
      </c>
      <c r="B646" s="25">
        <v>206.02165236060799</v>
      </c>
      <c r="C646" s="25">
        <v>402.79999999999899</v>
      </c>
      <c r="D646" s="8">
        <v>2000</v>
      </c>
      <c r="E646" s="8">
        <v>8000</v>
      </c>
      <c r="F646" s="8">
        <v>3</v>
      </c>
      <c r="G646" s="8">
        <v>4</v>
      </c>
      <c r="H646" s="9">
        <f>SUM(BG646:BI646)/(BK646*1000000)</f>
        <v>0.27653417563065702</v>
      </c>
      <c r="I646" s="10">
        <v>100</v>
      </c>
      <c r="J646" s="19">
        <v>92.013274316373398</v>
      </c>
      <c r="K646" s="18">
        <f>(P646*BG646+U646*BH646+AP646*BI646+AN646*BJ646)/(BK646*(1000000))</f>
        <v>89.01292775829711</v>
      </c>
      <c r="L646" s="18">
        <f>(T646*BG646+Y646*BH646+AT646*BI646+AO646*BJ646)/(BK646*(1000000))</f>
        <v>99.051678709775913</v>
      </c>
      <c r="M646" s="18">
        <f>L646/K646</f>
        <v>1.1127785727792003</v>
      </c>
      <c r="N646" s="18">
        <f>J646*M646</f>
        <v>102.39040007051504</v>
      </c>
      <c r="O646" s="10">
        <v>100</v>
      </c>
      <c r="P646" s="19">
        <v>69.333940338580803</v>
      </c>
      <c r="Q646" s="19">
        <f>P646-S646</f>
        <v>64.1515516945352</v>
      </c>
      <c r="R646" s="18">
        <f>Q646*solar_capex_adj</f>
        <v>85.535402259380263</v>
      </c>
      <c r="S646" s="19">
        <v>5.1823886440456022</v>
      </c>
      <c r="T646" s="18">
        <f>R646+S646</f>
        <v>90.717790903425865</v>
      </c>
      <c r="U646" s="19">
        <v>28.053259791764699</v>
      </c>
      <c r="V646" s="19">
        <f>U646-X646</f>
        <v>23.256476314637599</v>
      </c>
      <c r="W646" s="18">
        <f>V646*wind_capex_adj</f>
        <v>38.760793857729333</v>
      </c>
      <c r="X646" s="19">
        <v>4.7967834771271001</v>
      </c>
      <c r="Y646" s="18">
        <f>W646+X646</f>
        <v>43.557577334856433</v>
      </c>
      <c r="Z646" s="19">
        <v>84.985721885538794</v>
      </c>
      <c r="AA646" s="19">
        <f>Z646-AC646-AD646</f>
        <v>33.617077929957105</v>
      </c>
      <c r="AB646" s="18">
        <f>AA646*hdgt_capex_adj</f>
        <v>42.021347412446381</v>
      </c>
      <c r="AC646" s="19">
        <v>15.415747089756792</v>
      </c>
      <c r="AD646" s="19">
        <v>35.952896865824897</v>
      </c>
      <c r="AE646" s="18">
        <f>AD646*fuel_adj</f>
        <v>35.952896865824897</v>
      </c>
      <c r="AF646" s="18">
        <f>AB646+AC646+AE646</f>
        <v>93.389991368028063</v>
      </c>
      <c r="AG646" s="19">
        <v>253.15044977765001</v>
      </c>
      <c r="AH646" s="19">
        <f>AG646-AJ646-AK646</f>
        <v>183.13720092539998</v>
      </c>
      <c r="AI646" s="18">
        <f>AH646*aero_capex_adj</f>
        <v>219.76464111047997</v>
      </c>
      <c r="AJ646" s="19">
        <v>26.377788436215013</v>
      </c>
      <c r="AK646" s="19">
        <v>43.635460416035016</v>
      </c>
      <c r="AL646" s="18">
        <f>AK646*fuel_adj</f>
        <v>43.635460416035016</v>
      </c>
      <c r="AM646" s="18">
        <f>AI646+AJ646+AL646</f>
        <v>289.77788996273</v>
      </c>
      <c r="AN646" s="18">
        <f>IF(F646=0, 0, IF(F646=3, Z646, (Z646*F646*384+AG646*G646*32)/(F646*384+G646*32)))</f>
        <v>84.985721885538794</v>
      </c>
      <c r="AO646" s="18">
        <f>IF(F646=0, 0, IF(F646=3, AF646, (AF646*F646*384+AM646*G646*32)/(F646*384+G646*32)))</f>
        <v>93.389991368028063</v>
      </c>
      <c r="AP646" s="19">
        <v>533.89998416439505</v>
      </c>
      <c r="AQ646" s="19">
        <f>AP646-AS646</f>
        <v>436.78318659697698</v>
      </c>
      <c r="AR646" s="18">
        <f>AQ646*bess_capex_adj</f>
        <v>436.78318659697698</v>
      </c>
      <c r="AS646" s="19">
        <v>97.116797567418075</v>
      </c>
      <c r="AT646" s="18">
        <f>AR646+AS646</f>
        <v>533.89998416439505</v>
      </c>
      <c r="AU646" s="19">
        <v>5296.1987862753904</v>
      </c>
      <c r="AV646" s="19"/>
      <c r="AW646" s="19">
        <v>247.75760493992101</v>
      </c>
      <c r="AX646" s="18">
        <f>AW646*solar_capex_adj</f>
        <v>330.34347325322801</v>
      </c>
      <c r="AY646" s="19">
        <v>484.39939261879903</v>
      </c>
      <c r="AZ646" s="18">
        <f>AY646*wind_capex_adj</f>
        <v>807.33232103133173</v>
      </c>
      <c r="BA646" s="19">
        <v>2328.3573819267499</v>
      </c>
      <c r="BB646" s="18">
        <f>BA646*hdgt_capex_adj</f>
        <v>2910.4467274084373</v>
      </c>
      <c r="BC646" s="19">
        <v>326.12364038035798</v>
      </c>
      <c r="BD646" s="18">
        <f>BC646*aero_capex_adj</f>
        <v>391.34836845642957</v>
      </c>
      <c r="BE646" s="19">
        <v>1909.5607664095601</v>
      </c>
      <c r="BF646" s="18">
        <f>BE646*bess_capex_adj</f>
        <v>1909.5607664095601</v>
      </c>
      <c r="BG646" s="8">
        <v>339694822.71514201</v>
      </c>
      <c r="BH646" s="8">
        <v>1768082187.9247999</v>
      </c>
      <c r="BI646" s="8">
        <v>314662367.88461202</v>
      </c>
      <c r="BJ646" s="8">
        <v>6337560621.47544</v>
      </c>
      <c r="BK646" s="8">
        <f>SUM(BG646:BJ646)/1000000</f>
        <v>8759.9999999999945</v>
      </c>
      <c r="BL646" s="8">
        <v>5.2679580563237899E-4</v>
      </c>
      <c r="BM646" s="10">
        <f>0.815*BJ646/(BK646*1000)</f>
        <v>589.62464686101441</v>
      </c>
      <c r="BN646" s="25">
        <v>278.12923068682198</v>
      </c>
      <c r="BO646" s="8">
        <v>106</v>
      </c>
      <c r="BP646" s="8">
        <v>6080</v>
      </c>
      <c r="BQ646" s="25">
        <v>9223.8464000000004</v>
      </c>
      <c r="BR646" s="8">
        <v>1520</v>
      </c>
      <c r="BS646" s="8">
        <v>380</v>
      </c>
      <c r="BT646" s="8">
        <v>9.7482420263864805E-2</v>
      </c>
    </row>
    <row r="647" spans="1:72" s="8" customFormat="1" x14ac:dyDescent="0.25">
      <c r="A647" s="1">
        <v>751</v>
      </c>
      <c r="B647" s="25">
        <v>1236.12991416365</v>
      </c>
      <c r="C647" s="25">
        <v>801.8</v>
      </c>
      <c r="D647" s="8">
        <v>2000</v>
      </c>
      <c r="E647" s="8">
        <v>8000</v>
      </c>
      <c r="F647" s="8">
        <v>1</v>
      </c>
      <c r="G647" s="8">
        <v>20</v>
      </c>
      <c r="H647" s="9">
        <f>SUM(BG647:BI647)/(BK647*1000000)</f>
        <v>0.74030563623706014</v>
      </c>
      <c r="I647" s="10">
        <v>100</v>
      </c>
      <c r="J647" s="19">
        <v>86.375936898205296</v>
      </c>
      <c r="K647" s="18">
        <f>(P647*BG647+U647*BH647+AP647*BI647+AN647*BJ647)/(BK647*(1000000))</f>
        <v>123.68067509897539</v>
      </c>
      <c r="L647" s="18">
        <f>(T647*BG647+Y647*BH647+AT647*BI647+AO647*BJ647)/(BK647*(1000000))</f>
        <v>146.62109006873334</v>
      </c>
      <c r="M647" s="18">
        <f>L647/K647</f>
        <v>1.1854809973457849</v>
      </c>
      <c r="N647" s="18">
        <f>J647*M647</f>
        <v>102.397031820761</v>
      </c>
      <c r="O647" s="10">
        <v>100</v>
      </c>
      <c r="P647" s="19">
        <v>85.911028581927397</v>
      </c>
      <c r="Q647" s="19">
        <f>P647-S647</f>
        <v>79.474920045743005</v>
      </c>
      <c r="R647" s="18">
        <f>Q647*solar_capex_adj</f>
        <v>105.96656006099067</v>
      </c>
      <c r="S647" s="19">
        <v>6.4361085361843919</v>
      </c>
      <c r="T647" s="18">
        <f>R647+S647</f>
        <v>112.40266859717507</v>
      </c>
      <c r="U647" s="19">
        <v>27.996007971468199</v>
      </c>
      <c r="V647" s="19">
        <f>U647-X647</f>
        <v>23.199224494341099</v>
      </c>
      <c r="W647" s="18">
        <f>V647*wind_capex_adj</f>
        <v>38.665374157235163</v>
      </c>
      <c r="X647" s="19">
        <v>4.7967834771271001</v>
      </c>
      <c r="Y647" s="18">
        <f>W647+X647</f>
        <v>43.462157634362264</v>
      </c>
      <c r="Z647" s="19">
        <v>89.168957500443497</v>
      </c>
      <c r="AA647" s="19">
        <f>Z647-AC647-AD647</f>
        <v>35.763808514755809</v>
      </c>
      <c r="AB647" s="18">
        <f>AA647*hdgt_capex_adj</f>
        <v>44.704760643444757</v>
      </c>
      <c r="AC647" s="19">
        <v>15.748909978581992</v>
      </c>
      <c r="AD647" s="19">
        <v>37.656239007105697</v>
      </c>
      <c r="AE647" s="18">
        <f>AD647*fuel_adj</f>
        <v>37.656239007105697</v>
      </c>
      <c r="AF647" s="18">
        <f>AB647+AC647+AE647</f>
        <v>98.109909629132446</v>
      </c>
      <c r="AG647" s="19">
        <v>417.68458689431998</v>
      </c>
      <c r="AH647" s="19">
        <f>AG647-AJ647-AK647</f>
        <v>336.40234730508405</v>
      </c>
      <c r="AI647" s="18">
        <f>AH647*aero_capex_adj</f>
        <v>403.68281676610087</v>
      </c>
      <c r="AJ647" s="19">
        <v>38.49575967147797</v>
      </c>
      <c r="AK647" s="19">
        <v>42.786479917757958</v>
      </c>
      <c r="AL647" s="18">
        <f>AK647*fuel_adj</f>
        <v>42.786479917757958</v>
      </c>
      <c r="AM647" s="18">
        <f>AI647+AJ647+AL647</f>
        <v>484.9650563553368</v>
      </c>
      <c r="AN647" s="18">
        <f>IF(F647=0, 0, IF(F647=3, Z647, (Z647*F647*384+AG647*G647*32)/(F647*384+G647*32)))</f>
        <v>294.49122587161628</v>
      </c>
      <c r="AO647" s="18">
        <f>IF(F647=0, 0, IF(F647=3, AF647, (AF647*F647*384+AM647*G647*32)/(F647*384+G647*32)))</f>
        <v>339.89437633301014</v>
      </c>
      <c r="AP647" s="19">
        <v>131.04696499533401</v>
      </c>
      <c r="AQ647" s="19">
        <f>AP647-AS647</f>
        <v>107.454981079243</v>
      </c>
      <c r="AR647" s="18">
        <f>AQ647*bess_capex_adj</f>
        <v>107.454981079243</v>
      </c>
      <c r="AS647" s="19">
        <v>23.59198391609101</v>
      </c>
      <c r="AT647" s="18">
        <f>AR647+AS647</f>
        <v>131.04696499533401</v>
      </c>
      <c r="AU647" s="19">
        <v>6750.4138084688202</v>
      </c>
      <c r="AV647" s="19"/>
      <c r="AW647" s="19">
        <v>1482.88611380835</v>
      </c>
      <c r="AX647" s="18">
        <f>AW647*solar_capex_adj</f>
        <v>1977.1814850778001</v>
      </c>
      <c r="AY647" s="19">
        <v>961.85528108992196</v>
      </c>
      <c r="AZ647" s="18">
        <f>AY647*wind_capex_adj</f>
        <v>1603.09213514987</v>
      </c>
      <c r="BA647" s="19">
        <v>774.20850971559798</v>
      </c>
      <c r="BB647" s="18">
        <f>BA647*hdgt_capex_adj</f>
        <v>967.76063714449742</v>
      </c>
      <c r="BC647" s="19">
        <v>1626.60401424049</v>
      </c>
      <c r="BD647" s="18">
        <f>BC647*aero_capex_adj</f>
        <v>1951.9248170885878</v>
      </c>
      <c r="BE647" s="19">
        <v>1904.8598896144499</v>
      </c>
      <c r="BF647" s="18">
        <f>BE647*bess_capex_adj</f>
        <v>1904.8598896144499</v>
      </c>
      <c r="BG647" s="8">
        <v>1632081254.1026199</v>
      </c>
      <c r="BH647" s="8">
        <v>3519484355.2087998</v>
      </c>
      <c r="BI647" s="8">
        <v>1333511764.1252201</v>
      </c>
      <c r="BJ647" s="8">
        <v>2274922626.5633502</v>
      </c>
      <c r="BK647" s="8">
        <f>SUM(BG647:BJ647)/1000000</f>
        <v>8759.9999999999909</v>
      </c>
      <c r="BL647" s="8">
        <v>0.82653777854141797</v>
      </c>
      <c r="BM647" s="10">
        <f>0.815*BJ647/(BK647*1000)</f>
        <v>211.65090646679593</v>
      </c>
      <c r="BN647" s="25">
        <v>1668.7753841209301</v>
      </c>
      <c r="BO647" s="8">
        <v>211</v>
      </c>
      <c r="BP647" s="8">
        <v>6080</v>
      </c>
      <c r="BQ647" s="25">
        <v>9223.8464000000004</v>
      </c>
      <c r="BR647" s="8">
        <v>1520</v>
      </c>
      <c r="BS647" s="8">
        <v>380</v>
      </c>
      <c r="BT647" s="8">
        <v>0.41217269958275798</v>
      </c>
    </row>
    <row r="648" spans="1:72" s="8" customFormat="1" x14ac:dyDescent="0.25">
      <c r="A648" s="1">
        <v>1032</v>
      </c>
      <c r="B648" s="25">
        <v>206.02165236060799</v>
      </c>
      <c r="C648" s="25">
        <v>600.4</v>
      </c>
      <c r="D648" s="8">
        <v>2000</v>
      </c>
      <c r="E648" s="8">
        <v>8000</v>
      </c>
      <c r="F648" s="8">
        <v>3</v>
      </c>
      <c r="G648" s="8">
        <v>4</v>
      </c>
      <c r="H648" s="9">
        <f>SUM(BG648:BI648)/(BK648*1000000)</f>
        <v>0.39185760690402349</v>
      </c>
      <c r="I648" s="10">
        <v>100</v>
      </c>
      <c r="J648" s="19">
        <v>90.420064482595706</v>
      </c>
      <c r="K648" s="18">
        <f>(P648*BG648+U648*BH648+AP648*BI648+AN648*BJ648)/(BK648*(1000000))</f>
        <v>87.290473345660047</v>
      </c>
      <c r="L648" s="18">
        <f>(T648*BG648+Y648*BH648+AT648*BI648+AO648*BJ648)/(BK648*(1000000))</f>
        <v>98.859414533440102</v>
      </c>
      <c r="M648" s="18">
        <f>L648/K648</f>
        <v>1.1325338349577783</v>
      </c>
      <c r="N648" s="18">
        <f>J648*M648</f>
        <v>102.40378238560372</v>
      </c>
      <c r="O648" s="10">
        <v>100</v>
      </c>
      <c r="P648" s="19">
        <v>66.932401297312296</v>
      </c>
      <c r="Q648" s="19">
        <f>P648-S648</f>
        <v>61.927221924804599</v>
      </c>
      <c r="R648" s="18">
        <f>Q648*solar_capex_adj</f>
        <v>82.569629233072789</v>
      </c>
      <c r="S648" s="19">
        <v>5.0051793725076976</v>
      </c>
      <c r="T648" s="18">
        <f>R648+S648</f>
        <v>87.574808605580486</v>
      </c>
      <c r="U648" s="19">
        <v>28.041736824205699</v>
      </c>
      <c r="V648" s="19">
        <f>U648-X648</f>
        <v>23.244953347078699</v>
      </c>
      <c r="W648" s="18">
        <f>V648*wind_capex_adj</f>
        <v>38.741588911797834</v>
      </c>
      <c r="X648" s="19">
        <v>4.7967834771270006</v>
      </c>
      <c r="Y648" s="18">
        <f>W648+X648</f>
        <v>43.538372388924834</v>
      </c>
      <c r="Z648" s="19">
        <v>93.980812516144397</v>
      </c>
      <c r="AA648" s="19">
        <f>Z648-AC648-AD648</f>
        <v>39.965187136137303</v>
      </c>
      <c r="AB648" s="18">
        <f>AA648*hdgt_capex_adj</f>
        <v>49.956483920171628</v>
      </c>
      <c r="AC648" s="19">
        <v>16.455071766450899</v>
      </c>
      <c r="AD648" s="19">
        <v>37.560553613556195</v>
      </c>
      <c r="AE648" s="18">
        <f>AD648*fuel_adj</f>
        <v>37.560553613556195</v>
      </c>
      <c r="AF648" s="18">
        <f>AB648+AC648+AE648</f>
        <v>103.97210930017873</v>
      </c>
      <c r="AG648" s="19">
        <v>293.78470410097998</v>
      </c>
      <c r="AH648" s="19">
        <f>AG648-AJ648-AK648</f>
        <v>219.09407495425904</v>
      </c>
      <c r="AI648" s="18">
        <f>AH648*aero_capex_adj</f>
        <v>262.91288994511086</v>
      </c>
      <c r="AJ648" s="19">
        <v>29.589052821770963</v>
      </c>
      <c r="AK648" s="19">
        <v>45.101576324949974</v>
      </c>
      <c r="AL648" s="18">
        <f>AK648*fuel_adj</f>
        <v>45.101576324949974</v>
      </c>
      <c r="AM648" s="18">
        <f>AI648+AJ648+AL648</f>
        <v>337.6035190918318</v>
      </c>
      <c r="AN648" s="18">
        <f>IF(F648=0, 0, IF(F648=3, Z648, (Z648*F648*384+AG648*G648*32)/(F648*384+G648*32)))</f>
        <v>93.980812516144397</v>
      </c>
      <c r="AO648" s="18">
        <f>IF(F648=0, 0, IF(F648=3, AF648, (AF648*F648*384+AM648*G648*32)/(F648*384+G648*32)))</f>
        <v>103.97210930017873</v>
      </c>
      <c r="AP648" s="19">
        <v>374.39142238244199</v>
      </c>
      <c r="AQ648" s="19">
        <f>AP648-AS648</f>
        <v>306.271249959675</v>
      </c>
      <c r="AR648" s="18">
        <f>AQ648*bess_capex_adj</f>
        <v>306.271249959675</v>
      </c>
      <c r="AS648" s="19">
        <v>68.120172422766984</v>
      </c>
      <c r="AT648" s="18">
        <f>AR648+AS648</f>
        <v>374.39142238244199</v>
      </c>
      <c r="AU648" s="19">
        <v>5531.0868115687299</v>
      </c>
      <c r="AV648" s="19"/>
      <c r="AW648" s="19">
        <v>247.63484761393599</v>
      </c>
      <c r="AX648" s="18">
        <f>AW648*solar_capex_adj</f>
        <v>330.17979681858128</v>
      </c>
      <c r="AY648" s="19">
        <v>721.67153696625201</v>
      </c>
      <c r="AZ648" s="18">
        <f>AY648*wind_capex_adj</f>
        <v>1202.7858949437534</v>
      </c>
      <c r="BA648" s="19">
        <v>2327.2037425613198</v>
      </c>
      <c r="BB648" s="18">
        <f>BA648*hdgt_capex_adj</f>
        <v>2909.0046782016498</v>
      </c>
      <c r="BC648" s="19">
        <v>325.96205476104598</v>
      </c>
      <c r="BD648" s="18">
        <f>BC648*aero_capex_adj</f>
        <v>391.15446571325515</v>
      </c>
      <c r="BE648" s="19">
        <v>1908.61462966617</v>
      </c>
      <c r="BF648" s="18">
        <f>BE648*bess_capex_adj</f>
        <v>1908.61462966617</v>
      </c>
      <c r="BG648" s="8">
        <v>352503086.03131598</v>
      </c>
      <c r="BH648" s="8">
        <v>2635443261.2463999</v>
      </c>
      <c r="BI648" s="8">
        <v>444726289.201527</v>
      </c>
      <c r="BJ648" s="8">
        <v>5327327363.52075</v>
      </c>
      <c r="BK648" s="8">
        <f>SUM(BG648:BJ648)/1000000</f>
        <v>8759.9999999999927</v>
      </c>
      <c r="BL648" s="8">
        <v>6.8253869947247495E-4</v>
      </c>
      <c r="BM648" s="10">
        <f>0.815*BJ648/(BK648*1000)</f>
        <v>495.63605037322088</v>
      </c>
      <c r="BN648" s="25">
        <v>278.12923068682198</v>
      </c>
      <c r="BO648" s="8">
        <v>158</v>
      </c>
      <c r="BP648" s="8">
        <v>6080</v>
      </c>
      <c r="BQ648" s="25">
        <v>9223.8464000000004</v>
      </c>
      <c r="BR648" s="8">
        <v>1520</v>
      </c>
      <c r="BS648" s="8">
        <v>380</v>
      </c>
      <c r="BT648" s="8">
        <v>0.137801108091886</v>
      </c>
    </row>
    <row r="649" spans="1:72" s="8" customFormat="1" x14ac:dyDescent="0.25">
      <c r="A649" s="1">
        <v>686</v>
      </c>
      <c r="B649" s="25">
        <v>1236.12991416365</v>
      </c>
      <c r="C649" s="25">
        <v>1003.19999999999</v>
      </c>
      <c r="D649" s="8">
        <v>2000</v>
      </c>
      <c r="E649" s="8">
        <v>8000</v>
      </c>
      <c r="F649" s="8">
        <v>1</v>
      </c>
      <c r="G649" s="8">
        <v>20</v>
      </c>
      <c r="H649" s="9">
        <f>SUM(BG649:BI649)/(BK649*1000000)</f>
        <v>0.82161818878351356</v>
      </c>
      <c r="I649" s="10">
        <v>100</v>
      </c>
      <c r="J649" s="19">
        <v>85.409981522447595</v>
      </c>
      <c r="K649" s="18">
        <f>(P649*BG649+U649*BH649+AP649*BI649+AN649*BJ649)/(BK649*(1000000))</f>
        <v>124.1498938212181</v>
      </c>
      <c r="L649" s="18">
        <f>(T649*BG649+Y649*BH649+AT649*BI649+AO649*BJ649)/(BK649*(1000000))</f>
        <v>148.94604267166372</v>
      </c>
      <c r="M649" s="18">
        <f>L649/K649</f>
        <v>1.1997275075092153</v>
      </c>
      <c r="N649" s="18">
        <f>J649*M649</f>
        <v>102.46870424833419</v>
      </c>
      <c r="O649" s="10">
        <v>100</v>
      </c>
      <c r="P649" s="19">
        <v>86.697228223705594</v>
      </c>
      <c r="Q649" s="19">
        <f>P649-S649</f>
        <v>80.200422887450799</v>
      </c>
      <c r="R649" s="18">
        <f>Q649*solar_capex_adj</f>
        <v>106.93389718326773</v>
      </c>
      <c r="S649" s="19">
        <v>6.4968053362547948</v>
      </c>
      <c r="T649" s="18">
        <f>R649+S649</f>
        <v>113.43070251952253</v>
      </c>
      <c r="U649" s="19">
        <v>27.989068046669399</v>
      </c>
      <c r="V649" s="19">
        <f>U649-X649</f>
        <v>23.192284569542402</v>
      </c>
      <c r="W649" s="18">
        <f>V649*wind_capex_adj</f>
        <v>38.653807615904007</v>
      </c>
      <c r="X649" s="19">
        <v>4.796783477126997</v>
      </c>
      <c r="Y649" s="18">
        <f>W649+X649</f>
        <v>43.450591093031008</v>
      </c>
      <c r="Z649" s="19">
        <v>109.89495000196</v>
      </c>
      <c r="AA649" s="19">
        <f>Z649-AC649-AD649</f>
        <v>51.541770562702794</v>
      </c>
      <c r="AB649" s="18">
        <f>AA649*hdgt_capex_adj</f>
        <v>64.4272132033785</v>
      </c>
      <c r="AC649" s="19">
        <v>17.987251787710903</v>
      </c>
      <c r="AD649" s="19">
        <v>40.365927651546301</v>
      </c>
      <c r="AE649" s="18">
        <f>AD649*fuel_adj</f>
        <v>40.365927651546301</v>
      </c>
      <c r="AF649" s="18">
        <f>AB649+AC649+AE649</f>
        <v>122.7803926426357</v>
      </c>
      <c r="AG649" s="19">
        <v>602.51809373630203</v>
      </c>
      <c r="AH649" s="19">
        <f>AG649-AJ649-AK649</f>
        <v>504.76126688778095</v>
      </c>
      <c r="AI649" s="18">
        <f>AH649*aero_capex_adj</f>
        <v>605.71352026533714</v>
      </c>
      <c r="AJ649" s="19">
        <v>52.309125115672032</v>
      </c>
      <c r="AK649" s="19">
        <v>45.447701732849055</v>
      </c>
      <c r="AL649" s="18">
        <f>AK649*fuel_adj</f>
        <v>45.447701732849055</v>
      </c>
      <c r="AM649" s="18">
        <f>AI649+AJ649+AL649</f>
        <v>703.47034711385822</v>
      </c>
      <c r="AN649" s="18">
        <f>IF(F649=0, 0, IF(F649=3, Z649, (Z649*F649*384+AG649*G649*32)/(F649*384+G649*32)))</f>
        <v>417.78441483592377</v>
      </c>
      <c r="AO649" s="18">
        <f>IF(F649=0, 0, IF(F649=3, AF649, (AF649*F649*384+AM649*G649*32)/(F649*384+G649*32)))</f>
        <v>485.71161418714979</v>
      </c>
      <c r="AP649" s="19">
        <v>145.08275878396199</v>
      </c>
      <c r="AQ649" s="19">
        <f>AP649-AS649</f>
        <v>118.79584213154899</v>
      </c>
      <c r="AR649" s="18">
        <f>AQ649*bess_capex_adj</f>
        <v>118.79584213154899</v>
      </c>
      <c r="AS649" s="19">
        <v>26.286916652412998</v>
      </c>
      <c r="AT649" s="18">
        <f>AR649+AS649</f>
        <v>145.08275878396199</v>
      </c>
      <c r="AU649" s="19">
        <v>6989.9256428682002</v>
      </c>
      <c r="AV649" s="19"/>
      <c r="AW649" s="19">
        <v>1482.44251630287</v>
      </c>
      <c r="AX649" s="18">
        <f>AW649*solar_capex_adj</f>
        <v>1976.59002173716</v>
      </c>
      <c r="AY649" s="19">
        <v>1203.09873203032</v>
      </c>
      <c r="AZ649" s="18">
        <f>AY649*wind_capex_adj</f>
        <v>2005.1645533838666</v>
      </c>
      <c r="BA649" s="19">
        <v>773.97690935165895</v>
      </c>
      <c r="BB649" s="18">
        <f>BA649*hdgt_capex_adj</f>
        <v>967.47113668957365</v>
      </c>
      <c r="BC649" s="19">
        <v>1626.1174242883601</v>
      </c>
      <c r="BD649" s="18">
        <f>BC649*aero_capex_adj</f>
        <v>1951.3409091460321</v>
      </c>
      <c r="BE649" s="19">
        <v>1904.2900608949799</v>
      </c>
      <c r="BF649" s="18">
        <f>BE649*bess_capex_adj</f>
        <v>1904.2900608949799</v>
      </c>
      <c r="BG649" s="8">
        <v>1607884408.1663499</v>
      </c>
      <c r="BH649" s="8">
        <v>4403525449.1711998</v>
      </c>
      <c r="BI649" s="8">
        <v>1185965476.4060199</v>
      </c>
      <c r="BJ649" s="8">
        <v>1562624666.2564199</v>
      </c>
      <c r="BK649" s="8">
        <f>SUM(BG649:BJ649)/1000000</f>
        <v>8759.9999999999891</v>
      </c>
      <c r="BL649" s="8">
        <v>3.5380702419071501</v>
      </c>
      <c r="BM649" s="10">
        <f>0.815*BJ649/(BK649*1000)</f>
        <v>145.3811761414365</v>
      </c>
      <c r="BN649" s="25">
        <v>1668.7753841209301</v>
      </c>
      <c r="BO649" s="8">
        <v>264</v>
      </c>
      <c r="BP649" s="8">
        <v>6080</v>
      </c>
      <c r="BQ649" s="25">
        <v>9223.8464000000004</v>
      </c>
      <c r="BR649" s="8">
        <v>1520</v>
      </c>
      <c r="BS649" s="8">
        <v>380</v>
      </c>
      <c r="BT649" s="8">
        <v>0.36770047835171399</v>
      </c>
    </row>
    <row r="650" spans="1:72" s="8" customFormat="1" x14ac:dyDescent="0.25">
      <c r="A650" s="1">
        <v>185</v>
      </c>
      <c r="B650" s="24">
        <v>1236.12991416365</v>
      </c>
      <c r="C650" s="24">
        <v>1603.6</v>
      </c>
      <c r="D650" s="1">
        <v>1000</v>
      </c>
      <c r="E650" s="1">
        <v>4000</v>
      </c>
      <c r="F650" s="1">
        <v>1</v>
      </c>
      <c r="G650" s="1">
        <v>23</v>
      </c>
      <c r="H650" s="2">
        <f>SUM(BG650:BI650)/(BK650*1000000)</f>
        <v>0.91579460435606508</v>
      </c>
      <c r="I650" s="3">
        <v>100</v>
      </c>
      <c r="J650" s="18">
        <v>81.360343187443604</v>
      </c>
      <c r="K650" s="18">
        <f>(P650*BG650+U650*BH650+AP650*BI650+AN650*BJ650)/(BK650*(1000000))</f>
        <v>103.9879969910632</v>
      </c>
      <c r="L650" s="18">
        <f>(T650*BG650+Y650*BH650+AT650*BI650+AO650*BJ650)/(BK650*(1000000))</f>
        <v>131.01148358654623</v>
      </c>
      <c r="M650" s="18">
        <f>L650/K650</f>
        <v>1.2598712099224822</v>
      </c>
      <c r="N650" s="18">
        <f>J650*M650</f>
        <v>102.50355401127295</v>
      </c>
      <c r="O650" s="3">
        <v>100</v>
      </c>
      <c r="P650" s="18">
        <v>97.884366039315793</v>
      </c>
      <c r="Q650" s="18">
        <f>P650-S650</f>
        <v>90.547139531827597</v>
      </c>
      <c r="R650" s="18">
        <f>Q650*solar_capex_adj</f>
        <v>120.72951937577012</v>
      </c>
      <c r="S650" s="18">
        <v>7.3372265074881966</v>
      </c>
      <c r="T650" s="18">
        <f>R650+S650</f>
        <v>128.06674588325831</v>
      </c>
      <c r="U650" s="18">
        <v>33.833380163846002</v>
      </c>
      <c r="V650" s="18">
        <f>U650-X650</f>
        <v>28.0335123695113</v>
      </c>
      <c r="W650" s="18">
        <f>V650*wind_capex_adj</f>
        <v>46.722520615852169</v>
      </c>
      <c r="X650" s="18">
        <v>5.7998677943347019</v>
      </c>
      <c r="Y650" s="18">
        <f>W650+X650</f>
        <v>52.522388410186871</v>
      </c>
      <c r="Z650" s="18">
        <v>190.12502221558299</v>
      </c>
      <c r="AA650" s="18">
        <f>Z650-AC650-AD650</f>
        <v>123.13505539367603</v>
      </c>
      <c r="AB650" s="18">
        <f>AA650*hdgt_capex_adj</f>
        <v>153.91881924209503</v>
      </c>
      <c r="AC650" s="18">
        <v>25.29719715698198</v>
      </c>
      <c r="AD650" s="18">
        <v>41.692769664924981</v>
      </c>
      <c r="AE650" s="18">
        <f>AD650*fuel_adj</f>
        <v>41.692769664924981</v>
      </c>
      <c r="AF650" s="18">
        <f>AB650+AC650+AE650</f>
        <v>220.90878606400199</v>
      </c>
      <c r="AG650" s="18">
        <v>920.51049315078103</v>
      </c>
      <c r="AH650" s="18">
        <f>AG650-AJ650-AK650</f>
        <v>798.86691366431603</v>
      </c>
      <c r="AI650" s="18">
        <f>AH650*aero_capex_adj</f>
        <v>958.64029639717921</v>
      </c>
      <c r="AJ650" s="18">
        <v>75.557875067413988</v>
      </c>
      <c r="AK650" s="18">
        <v>46.085704419051012</v>
      </c>
      <c r="AL650" s="18">
        <f>AK650*fuel_adj</f>
        <v>46.085704419051012</v>
      </c>
      <c r="AM650" s="18">
        <f>AI650+AJ650+AL650</f>
        <v>1080.2838758836442</v>
      </c>
      <c r="AN650" s="18">
        <f>IF(F650=0, 0, IF(F650=3, Z650, (Z650*F650*384+AG650*G650*32)/(F650*384+G650*32)))</f>
        <v>670.09261740157024</v>
      </c>
      <c r="AO650" s="18">
        <f>IF(F650=0, 0, IF(F650=3, AF650, (AF650*F650*384+AM650*G650*32)/(F650*384+G650*32)))</f>
        <v>785.64098794548113</v>
      </c>
      <c r="AP650" s="18">
        <v>103.305905400054</v>
      </c>
      <c r="AQ650" s="18">
        <f>AP650-AS650</f>
        <v>83.763277496038896</v>
      </c>
      <c r="AR650" s="18">
        <f>AQ650*bess_capex_adj</f>
        <v>83.763277496038896</v>
      </c>
      <c r="AS650" s="18">
        <v>19.542627904015106</v>
      </c>
      <c r="AT650" s="18">
        <f>AR650+AS650</f>
        <v>103.305905400054</v>
      </c>
      <c r="AU650" s="18">
        <v>6998.8800174729504</v>
      </c>
      <c r="AV650" s="18"/>
      <c r="AW650" s="18">
        <v>1481.98520038527</v>
      </c>
      <c r="AX650" s="18">
        <f>AW650*solar_capex_adj</f>
        <v>1975.98026718036</v>
      </c>
      <c r="AY650" s="18">
        <v>1922.5418300355</v>
      </c>
      <c r="AZ650" s="18">
        <f>AY650*wind_capex_adj</f>
        <v>3204.2363833925001</v>
      </c>
      <c r="BA650" s="18">
        <v>773.73814666331998</v>
      </c>
      <c r="BB650" s="18">
        <f>BA650*hdgt_capex_adj</f>
        <v>967.17268332915</v>
      </c>
      <c r="BC650" s="18">
        <v>1869.4581543223601</v>
      </c>
      <c r="BD650" s="18">
        <f>BC650*aero_capex_adj</f>
        <v>2243.3497851868319</v>
      </c>
      <c r="BE650" s="18">
        <v>951.15668606649001</v>
      </c>
      <c r="BF650" s="18">
        <f>BE650*bess_capex_adj</f>
        <v>951.15668606649001</v>
      </c>
      <c r="BG650" s="1">
        <v>1414503202.0660999</v>
      </c>
      <c r="BH650" s="1">
        <v>5821585232.8804998</v>
      </c>
      <c r="BI650" s="1">
        <v>786272299.21252</v>
      </c>
      <c r="BJ650" s="1">
        <v>737639265.84086895</v>
      </c>
      <c r="BK650" s="1">
        <f>SUM(BG650:BJ650)/1000000</f>
        <v>8759.9999999999891</v>
      </c>
      <c r="BL650" s="1">
        <v>19.473087543691001</v>
      </c>
      <c r="BM650" s="3">
        <f>0.815*BJ650/(BK650*1000)</f>
        <v>68.627397449806949</v>
      </c>
      <c r="BN650" s="24">
        <v>1668.7753841209301</v>
      </c>
      <c r="BO650" s="1">
        <v>422</v>
      </c>
      <c r="BP650" s="1">
        <v>3040</v>
      </c>
      <c r="BQ650" s="24">
        <v>4611.9232000000002</v>
      </c>
      <c r="BR650" s="1">
        <v>760</v>
      </c>
      <c r="BS650" s="1">
        <v>190</v>
      </c>
      <c r="BT650" s="1">
        <v>0.48716215679256902</v>
      </c>
    </row>
    <row r="651" spans="1:72" s="8" customFormat="1" x14ac:dyDescent="0.25">
      <c r="A651" s="1">
        <v>871</v>
      </c>
      <c r="B651" s="25">
        <v>412.043304721217</v>
      </c>
      <c r="C651" s="25">
        <v>1801.19999999999</v>
      </c>
      <c r="D651" s="8">
        <v>2000</v>
      </c>
      <c r="E651" s="8">
        <v>8000</v>
      </c>
      <c r="F651" s="8">
        <v>2</v>
      </c>
      <c r="G651" s="8">
        <v>10</v>
      </c>
      <c r="H651" s="9">
        <f>SUM(BG651:BI651)/(BK651*1000000)</f>
        <v>0.87926089088353399</v>
      </c>
      <c r="I651" s="10">
        <v>100</v>
      </c>
      <c r="J651" s="19">
        <v>82.882834294356201</v>
      </c>
      <c r="K651" s="18">
        <f>(P651*BG651+U651*BH651+AP651*BI651+AN651*BJ651)/(BK651*(1000000))</f>
        <v>109.48153406419236</v>
      </c>
      <c r="L651" s="18">
        <f>(T651*BG651+Y651*BH651+AT651*BI651+AO651*BJ651)/(BK651*(1000000))</f>
        <v>135.41553382446529</v>
      </c>
      <c r="M651" s="18">
        <f>L651/K651</f>
        <v>1.2368801276119041</v>
      </c>
      <c r="N651" s="18">
        <f>J651*M651</f>
        <v>102.5161306588396</v>
      </c>
      <c r="O651" s="10">
        <v>100</v>
      </c>
      <c r="P651" s="19">
        <v>76.591892207052396</v>
      </c>
      <c r="Q651" s="19">
        <f>P651-S651</f>
        <v>70.852797995963996</v>
      </c>
      <c r="R651" s="18">
        <f>Q651*solar_capex_adj</f>
        <v>94.470397327951986</v>
      </c>
      <c r="S651" s="19">
        <v>5.7390942110883998</v>
      </c>
      <c r="T651" s="18">
        <f>R651+S651</f>
        <v>100.20949153904039</v>
      </c>
      <c r="U651" s="19">
        <v>36.736052459270603</v>
      </c>
      <c r="V651" s="19">
        <f>U651-X651</f>
        <v>30.440648088381099</v>
      </c>
      <c r="W651" s="18">
        <f>V651*wind_capex_adj</f>
        <v>50.734413480635169</v>
      </c>
      <c r="X651" s="19">
        <v>6.2954043708895036</v>
      </c>
      <c r="Y651" s="18">
        <f>W651+X651</f>
        <v>57.029817851524669</v>
      </c>
      <c r="Z651" s="19">
        <v>212.33332798761899</v>
      </c>
      <c r="AA651" s="19">
        <f>Z651-AC651-AD651</f>
        <v>137.91661941013302</v>
      </c>
      <c r="AB651" s="18">
        <f>AA651*hdgt_capex_adj</f>
        <v>172.39577426266629</v>
      </c>
      <c r="AC651" s="19">
        <v>28.25136274911398</v>
      </c>
      <c r="AD651" s="19">
        <v>46.165345828371983</v>
      </c>
      <c r="AE651" s="18">
        <f>AD651*fuel_adj</f>
        <v>46.165345828371983</v>
      </c>
      <c r="AF651" s="18">
        <f>AB651+AC651+AE651</f>
        <v>246.81248284015226</v>
      </c>
      <c r="AG651" s="19">
        <v>1189.20402075432</v>
      </c>
      <c r="AH651" s="19">
        <f>AG651-AJ651-AK651</f>
        <v>1039.7574119978599</v>
      </c>
      <c r="AI651" s="18">
        <f>AH651*aero_capex_adj</f>
        <v>1247.7088943974318</v>
      </c>
      <c r="AJ651" s="19">
        <v>95.827882590950139</v>
      </c>
      <c r="AK651" s="19">
        <v>53.618726165509997</v>
      </c>
      <c r="AL651" s="18">
        <f>AK651*fuel_adj</f>
        <v>53.618726165509997</v>
      </c>
      <c r="AM651" s="18">
        <f>AI651+AJ651+AL651</f>
        <v>1397.1555031538919</v>
      </c>
      <c r="AN651" s="18">
        <f>IF(F651=0, 0, IF(F651=3, Z651, (Z651*F651*384+AG651*G651*32)/(F651*384+G651*32)))</f>
        <v>499.64823762488402</v>
      </c>
      <c r="AO651" s="18">
        <f>IF(F651=0, 0, IF(F651=3, AF651, (AF651*F651*384+AM651*G651*32)/(F651*384+G651*32)))</f>
        <v>585.14866528536982</v>
      </c>
      <c r="AP651" s="19">
        <v>152.46989680767001</v>
      </c>
      <c r="AQ651" s="19">
        <f>AP651-AS651</f>
        <v>124.054786037325</v>
      </c>
      <c r="AR651" s="18">
        <f>AQ651*bess_capex_adj</f>
        <v>124.054786037325</v>
      </c>
      <c r="AS651" s="19">
        <v>28.415110770345009</v>
      </c>
      <c r="AT651" s="18">
        <f>AR651+AS651</f>
        <v>152.46989680767001</v>
      </c>
      <c r="AU651" s="19">
        <v>6920.1462910688497</v>
      </c>
      <c r="AV651" s="19"/>
      <c r="AW651" s="19">
        <v>494.18943258189</v>
      </c>
      <c r="AX651" s="18">
        <f>AW651*solar_capex_adj</f>
        <v>658.91924344251993</v>
      </c>
      <c r="AY651" s="19">
        <v>2160.29236676652</v>
      </c>
      <c r="AZ651" s="18">
        <f>AY651*wind_capex_adj</f>
        <v>3600.4872779442003</v>
      </c>
      <c r="BA651" s="19">
        <v>1548.08515861199</v>
      </c>
      <c r="BB651" s="18">
        <f>BA651*hdgt_capex_adj</f>
        <v>1935.1064482649874</v>
      </c>
      <c r="BC651" s="19">
        <v>813.12769808918097</v>
      </c>
      <c r="BD651" s="18">
        <f>BC651*aero_capex_adj</f>
        <v>975.75323770701709</v>
      </c>
      <c r="BE651" s="19">
        <v>1904.45163501926</v>
      </c>
      <c r="BF651" s="18">
        <f>BE651*bess_capex_adj</f>
        <v>1904.45163501926</v>
      </c>
      <c r="BG651" s="8">
        <v>613767871.16893303</v>
      </c>
      <c r="BH651" s="8">
        <v>6024238558.0576601</v>
      </c>
      <c r="BI651" s="8">
        <v>1064318974.91315</v>
      </c>
      <c r="BJ651" s="8">
        <v>1057674595.86024</v>
      </c>
      <c r="BK651" s="8">
        <f>SUM(BG651:BJ651)/1000000</f>
        <v>8759.9999999999836</v>
      </c>
      <c r="BL651" s="8">
        <v>13.3678093039924</v>
      </c>
      <c r="BM651" s="10">
        <f>0.815*BJ651/(BK651*1000)</f>
        <v>98.402373929919776</v>
      </c>
      <c r="BN651" s="25">
        <v>556.25846137364397</v>
      </c>
      <c r="BO651" s="8">
        <v>474</v>
      </c>
      <c r="BP651" s="8">
        <v>6080</v>
      </c>
      <c r="BQ651" s="25">
        <v>9223.8464000000004</v>
      </c>
      <c r="BR651" s="8">
        <v>1520</v>
      </c>
      <c r="BS651" s="8">
        <v>380</v>
      </c>
      <c r="BT651" s="8">
        <v>0.33056457348256202</v>
      </c>
    </row>
    <row r="652" spans="1:72" s="8" customFormat="1" x14ac:dyDescent="0.25">
      <c r="A652" s="1">
        <v>430</v>
      </c>
      <c r="B652" s="24">
        <v>1442.15156652426</v>
      </c>
      <c r="C652" s="24">
        <v>1200.8</v>
      </c>
      <c r="D652" s="1">
        <v>1000</v>
      </c>
      <c r="E652" s="1">
        <v>4000</v>
      </c>
      <c r="F652" s="1">
        <v>3</v>
      </c>
      <c r="G652" s="1">
        <v>4</v>
      </c>
      <c r="H652" s="2">
        <f>SUM(BG652:BI652)/(BK652*1000000)</f>
        <v>0.88208709217340608</v>
      </c>
      <c r="I652" s="3">
        <v>100</v>
      </c>
      <c r="J652" s="18">
        <v>80.764241535486804</v>
      </c>
      <c r="K652" s="18">
        <f>(P652*BG652+U652*BH652+AP652*BI652+AN652*BJ652)/(BK652*(1000000))</f>
        <v>77.543545314673437</v>
      </c>
      <c r="L652" s="18">
        <f>(T652*BG652+Y652*BH652+AT652*BI652+AO652*BJ652)/(BK652*(1000000))</f>
        <v>98.496716819819582</v>
      </c>
      <c r="M652" s="18">
        <f>L652/K652</f>
        <v>1.2702116780979991</v>
      </c>
      <c r="N652" s="18">
        <f>J652*M652</f>
        <v>102.58768277110281</v>
      </c>
      <c r="O652" s="3">
        <v>99.999999237237802</v>
      </c>
      <c r="P652" s="18">
        <v>96.671614731351994</v>
      </c>
      <c r="Q652" s="18">
        <f>P652-S652</f>
        <v>89.427071028827598</v>
      </c>
      <c r="R652" s="18">
        <f>Q652*solar_capex_adj</f>
        <v>119.23609470510345</v>
      </c>
      <c r="S652" s="18">
        <v>7.2445437025243962</v>
      </c>
      <c r="T652" s="18">
        <f>R652+S652</f>
        <v>126.48063840762785</v>
      </c>
      <c r="U652" s="18">
        <v>28.644380066854801</v>
      </c>
      <c r="V652" s="18">
        <f>U652-X652</f>
        <v>23.735112408714201</v>
      </c>
      <c r="W652" s="18">
        <f>V652*wind_capex_adj</f>
        <v>39.558520681190338</v>
      </c>
      <c r="X652" s="18">
        <v>4.9092676581405996</v>
      </c>
      <c r="Y652" s="18">
        <f>W652+X652</f>
        <v>44.467788339330937</v>
      </c>
      <c r="Z652" s="18">
        <v>277.270379507668</v>
      </c>
      <c r="AA652" s="18">
        <f>Z652-AC652-AD652</f>
        <v>202.32118046327798</v>
      </c>
      <c r="AB652" s="18">
        <f>AA652*hdgt_capex_adj</f>
        <v>252.90147557909748</v>
      </c>
      <c r="AC652" s="18">
        <v>32.977819939188009</v>
      </c>
      <c r="AD652" s="18">
        <v>41.971379105202004</v>
      </c>
      <c r="AE652" s="18">
        <f>AD652*fuel_adj</f>
        <v>41.971379105202004</v>
      </c>
      <c r="AF652" s="18">
        <f>AB652+AC652+AE652</f>
        <v>327.85067462348752</v>
      </c>
      <c r="AG652" s="18">
        <v>624.14796905138098</v>
      </c>
      <c r="AH652" s="18">
        <f>AG652-AJ652-AK652</f>
        <v>521.65461552216402</v>
      </c>
      <c r="AI652" s="18">
        <f>AH652*aero_capex_adj</f>
        <v>625.98553862659685</v>
      </c>
      <c r="AJ652" s="18">
        <v>53.988367900043954</v>
      </c>
      <c r="AK652" s="18">
        <v>48.504985629173007</v>
      </c>
      <c r="AL652" s="18">
        <f>AK652*fuel_adj</f>
        <v>48.504985629173007</v>
      </c>
      <c r="AM652" s="18">
        <f>AI652+AJ652+AL652</f>
        <v>728.47889215581381</v>
      </c>
      <c r="AN652" s="18">
        <f>IF(F652=0, 0, IF(F652=3, Z652, (Z652*F652*384+AG652*G652*32)/(F652*384+G652*32)))</f>
        <v>277.270379507668</v>
      </c>
      <c r="AO652" s="18">
        <f>IF(F652=0, 0, IF(F652=3, AF652, (AF652*F652*384+AM652*G652*32)/(F652*384+G652*32)))</f>
        <v>327.85067462348752</v>
      </c>
      <c r="AP652" s="18">
        <v>92.525154937061899</v>
      </c>
      <c r="AQ652" s="18">
        <f>AP652-AS652</f>
        <v>75.373335446880603</v>
      </c>
      <c r="AR652" s="18">
        <f>AQ652*bess_capex_adj</f>
        <v>75.373335446880603</v>
      </c>
      <c r="AS652" s="18">
        <v>17.151819490181296</v>
      </c>
      <c r="AT652" s="18">
        <f>AR652+AS652</f>
        <v>92.525154937061899</v>
      </c>
      <c r="AU652" s="18">
        <v>6767.8998944744299</v>
      </c>
      <c r="AV652" s="18"/>
      <c r="AW652" s="18">
        <v>1729.4412668575301</v>
      </c>
      <c r="AX652" s="18">
        <f>AW652*solar_capex_adj</f>
        <v>2305.9216891433734</v>
      </c>
      <c r="AY652" s="18">
        <v>1440.0102745425199</v>
      </c>
      <c r="AZ652" s="18">
        <f>AY652*wind_capex_adj</f>
        <v>2400.0171242375332</v>
      </c>
      <c r="BA652" s="18">
        <v>2321.8300352607798</v>
      </c>
      <c r="BB652" s="18">
        <f>BA652*hdgt_capex_adj</f>
        <v>2902.2875440759749</v>
      </c>
      <c r="BC652" s="18">
        <v>325.20938122355801</v>
      </c>
      <c r="BD652" s="18">
        <f>BC652*aero_capex_adj</f>
        <v>390.25125746826961</v>
      </c>
      <c r="BE652" s="18">
        <v>951.40893659003802</v>
      </c>
      <c r="BF652" s="18">
        <f>BE652*bess_capex_adj</f>
        <v>951.40893659003802</v>
      </c>
      <c r="BG652" s="1">
        <v>1671035154.5908</v>
      </c>
      <c r="BH652" s="1">
        <v>5150129677.04953</v>
      </c>
      <c r="BI652" s="1">
        <v>905918036.85942698</v>
      </c>
      <c r="BJ652" s="1">
        <v>1032917064.68226</v>
      </c>
      <c r="BK652" s="1">
        <f>SUM(BG652:BJ652)/1000000</f>
        <v>8759.9999331820181</v>
      </c>
      <c r="BL652" s="1">
        <v>11.9851231795302</v>
      </c>
      <c r="BM652" s="3">
        <f>0.815*BJ652/(BK652*1000)</f>
        <v>96.099019878674028</v>
      </c>
      <c r="BN652" s="24">
        <v>1946.90461480775</v>
      </c>
      <c r="BO652" s="1">
        <v>316</v>
      </c>
      <c r="BP652" s="1">
        <v>3040</v>
      </c>
      <c r="BQ652" s="24">
        <v>4611.9232000000002</v>
      </c>
      <c r="BR652" s="1">
        <v>760</v>
      </c>
      <c r="BS652" s="1">
        <v>190</v>
      </c>
      <c r="BT652" s="1">
        <v>0.56088959278768202</v>
      </c>
    </row>
    <row r="653" spans="1:72" s="8" customFormat="1" x14ac:dyDescent="0.25">
      <c r="A653" s="1">
        <v>262</v>
      </c>
      <c r="B653" s="24">
        <v>1854.19487124548</v>
      </c>
      <c r="C653" s="24">
        <v>201.39999999999901</v>
      </c>
      <c r="D653" s="1">
        <v>1000</v>
      </c>
      <c r="E653" s="1">
        <v>4000</v>
      </c>
      <c r="F653" s="1">
        <v>1</v>
      </c>
      <c r="G653" s="1">
        <v>23</v>
      </c>
      <c r="H653" s="2">
        <f>SUM(BG653:BI653)/(BK653*1000000)</f>
        <v>0.53921755469168098</v>
      </c>
      <c r="I653" s="3">
        <v>100</v>
      </c>
      <c r="J653" s="18">
        <v>88.010131719883802</v>
      </c>
      <c r="K653" s="18">
        <f>(P653*BG653+U653*BH653+AP653*BI653+AN653*BJ653)/(BK653*(1000000))</f>
        <v>97.967330112296111</v>
      </c>
      <c r="L653" s="18">
        <f>(T653*BG653+Y653*BH653+AT653*BI653+AO653*BJ653)/(BK653*(1000000))</f>
        <v>114.19882935088761</v>
      </c>
      <c r="M653" s="18">
        <f>L653/K653</f>
        <v>1.1656827762886461</v>
      </c>
      <c r="N653" s="18">
        <f>J653*M653</f>
        <v>102.59189468476359</v>
      </c>
      <c r="O653" s="3">
        <v>100</v>
      </c>
      <c r="P653" s="18">
        <v>87.883188110732704</v>
      </c>
      <c r="Q653" s="18">
        <f>P653-S653</f>
        <v>81.302945304324695</v>
      </c>
      <c r="R653" s="18">
        <f>Q653*solar_capex_adj</f>
        <v>108.40392707243292</v>
      </c>
      <c r="S653" s="18">
        <v>6.580242806408009</v>
      </c>
      <c r="T653" s="18">
        <f>R653+S653</f>
        <v>114.98416987884093</v>
      </c>
      <c r="U653" s="18">
        <v>28.009773609237701</v>
      </c>
      <c r="V653" s="18">
        <f>U653-X653</f>
        <v>23.212990132110601</v>
      </c>
      <c r="W653" s="18">
        <f>V653*wind_capex_adj</f>
        <v>38.688316886851005</v>
      </c>
      <c r="X653" s="18">
        <v>4.7967834771271001</v>
      </c>
      <c r="Y653" s="18">
        <f>W653+X653</f>
        <v>43.485100363978106</v>
      </c>
      <c r="Z653" s="18">
        <v>76.790547046290001</v>
      </c>
      <c r="AA653" s="18">
        <f>Z653-AC653-AD653</f>
        <v>27.518922613394899</v>
      </c>
      <c r="AB653" s="18">
        <f>AA653*hdgt_capex_adj</f>
        <v>34.398653266743622</v>
      </c>
      <c r="AC653" s="18">
        <v>14.520553612079901</v>
      </c>
      <c r="AD653" s="18">
        <v>34.751070820815201</v>
      </c>
      <c r="AE653" s="18">
        <f>AD653*fuel_adj</f>
        <v>34.751070820815201</v>
      </c>
      <c r="AF653" s="18">
        <f>AB653+AC653+AE653</f>
        <v>83.670277699638717</v>
      </c>
      <c r="AG653" s="18">
        <v>162.658872142012</v>
      </c>
      <c r="AH653" s="18">
        <f>AG653-AJ653-AK653</f>
        <v>102.39325142069001</v>
      </c>
      <c r="AI653" s="18">
        <f>AH653*aero_capex_adj</f>
        <v>122.87190170482801</v>
      </c>
      <c r="AJ653" s="18">
        <v>19.797231561113989</v>
      </c>
      <c r="AK653" s="18">
        <v>40.468389160208005</v>
      </c>
      <c r="AL653" s="18">
        <f>AK653*fuel_adj</f>
        <v>40.468389160208005</v>
      </c>
      <c r="AM653" s="18">
        <f>AI653+AJ653+AL653</f>
        <v>183.13752242614999</v>
      </c>
      <c r="AN653" s="18">
        <f>IF(F653=0, 0, IF(F653=3, Z653, (Z653*F653*384+AG653*G653*32)/(F653*384+G653*32)))</f>
        <v>133.21830353776446</v>
      </c>
      <c r="AO653" s="18">
        <f>IF(F653=0, 0, IF(F653=3, AF653, (AF653*F653*384+AM653*G653*32)/(F653*384+G653*32)))</f>
        <v>149.03446709134613</v>
      </c>
      <c r="AP653" s="18">
        <v>59.174236327092103</v>
      </c>
      <c r="AQ653" s="18">
        <f>AP653-AS653</f>
        <v>48.323985258557599</v>
      </c>
      <c r="AR653" s="18">
        <f>AQ653*bess_capex_adj</f>
        <v>48.323985258557599</v>
      </c>
      <c r="AS653" s="18">
        <v>10.850251068534504</v>
      </c>
      <c r="AT653" s="18">
        <f>AR653+AS653</f>
        <v>59.174236327092103</v>
      </c>
      <c r="AU653" s="18">
        <v>6066.0679253585704</v>
      </c>
      <c r="AV653" s="18"/>
      <c r="AW653" s="18">
        <v>2225.6490126603398</v>
      </c>
      <c r="AX653" s="18">
        <f>AW653*solar_capex_adj</f>
        <v>2967.5320168804528</v>
      </c>
      <c r="AY653" s="18">
        <v>241.74681857937699</v>
      </c>
      <c r="AZ653" s="18">
        <f>AY653*wind_capex_adj</f>
        <v>402.91136429896164</v>
      </c>
      <c r="BA653" s="18">
        <v>774.66789894670706</v>
      </c>
      <c r="BB653" s="18">
        <f>BA653*hdgt_capex_adj</f>
        <v>968.33487368338388</v>
      </c>
      <c r="BC653" s="18">
        <v>1871.7045641642101</v>
      </c>
      <c r="BD653" s="18">
        <f>BC653*aero_capex_adj</f>
        <v>2246.045476997052</v>
      </c>
      <c r="BE653" s="18">
        <v>952.29963100793202</v>
      </c>
      <c r="BF653" s="18">
        <f>BE653*bess_capex_adj</f>
        <v>952.29963100793202</v>
      </c>
      <c r="BG653" s="1">
        <v>2386108700.9828901</v>
      </c>
      <c r="BH653" s="1">
        <v>884041093.96239996</v>
      </c>
      <c r="BI653" s="1">
        <v>1453395984.1538301</v>
      </c>
      <c r="BJ653" s="1">
        <v>4036454220.9008698</v>
      </c>
      <c r="BK653" s="1">
        <f>SUM(BG653:BJ653)/1000000</f>
        <v>8759.9999999999909</v>
      </c>
      <c r="BL653" s="1">
        <v>7.1377210377694196</v>
      </c>
      <c r="BM653" s="3">
        <f>0.815*BJ653/(BK653*1000)</f>
        <v>375.53769292627993</v>
      </c>
      <c r="BN653" s="24">
        <v>2503.1630761813899</v>
      </c>
      <c r="BO653" s="1">
        <v>53</v>
      </c>
      <c r="BP653" s="1">
        <v>3040</v>
      </c>
      <c r="BQ653" s="24">
        <v>4611.9232000000002</v>
      </c>
      <c r="BR653" s="1">
        <v>760</v>
      </c>
      <c r="BS653" s="1">
        <v>190</v>
      </c>
      <c r="BT653" s="1">
        <v>0.89622512165003398</v>
      </c>
    </row>
    <row r="654" spans="1:72" s="8" customFormat="1" x14ac:dyDescent="0.25">
      <c r="A654" s="1">
        <v>849</v>
      </c>
      <c r="B654" s="25">
        <v>1030.10826180304</v>
      </c>
      <c r="C654" s="25">
        <v>1402.2</v>
      </c>
      <c r="D654" s="8">
        <v>2000</v>
      </c>
      <c r="E654" s="8">
        <v>8000</v>
      </c>
      <c r="F654" s="8">
        <v>2</v>
      </c>
      <c r="G654" s="8">
        <v>9</v>
      </c>
      <c r="H654" s="9">
        <f>SUM(BG654:BI654)/(BK654*1000000)</f>
        <v>0.89031634708978247</v>
      </c>
      <c r="I654" s="10">
        <v>100</v>
      </c>
      <c r="J654" s="19">
        <v>83.485354670040607</v>
      </c>
      <c r="K654" s="18">
        <f>(P654*BG654+U654*BH654+AP654*BI654+AN654*BJ654)/(BK654*(1000000))</f>
        <v>107.27824706358987</v>
      </c>
      <c r="L654" s="18">
        <f>(T654*BG654+Y654*BH654+AT654*BI654+AO654*BJ654)/(BK654*(1000000))</f>
        <v>131.83832855761921</v>
      </c>
      <c r="M654" s="18">
        <f>L654/K654</f>
        <v>1.2289381320657784</v>
      </c>
      <c r="N654" s="18">
        <f>J654*M654</f>
        <v>102.59833582304871</v>
      </c>
      <c r="O654" s="10">
        <v>99.999999999999901</v>
      </c>
      <c r="P654" s="19">
        <v>87.127888901837196</v>
      </c>
      <c r="Q654" s="19">
        <f>P654-S654</f>
        <v>80.598024745971202</v>
      </c>
      <c r="R654" s="18">
        <f>Q654*solar_capex_adj</f>
        <v>107.46403299462827</v>
      </c>
      <c r="S654" s="19">
        <v>6.5298641558659938</v>
      </c>
      <c r="T654" s="18">
        <f>R654+S654</f>
        <v>113.99389715049426</v>
      </c>
      <c r="U654" s="19">
        <v>31.062702615451101</v>
      </c>
      <c r="V654" s="19">
        <f>U654-X654</f>
        <v>25.738583346861699</v>
      </c>
      <c r="W654" s="18">
        <f>V654*wind_capex_adj</f>
        <v>42.897638911436168</v>
      </c>
      <c r="X654" s="19">
        <v>5.3241192685894028</v>
      </c>
      <c r="Y654" s="18">
        <f>W654+X654</f>
        <v>48.221758180025574</v>
      </c>
      <c r="Z654" s="19">
        <v>221.24666508696501</v>
      </c>
      <c r="AA654" s="19">
        <f>Z654-AC654-AD654</f>
        <v>147.37258512952198</v>
      </c>
      <c r="AB654" s="18">
        <f>AA654*hdgt_capex_adj</f>
        <v>184.21573141190248</v>
      </c>
      <c r="AC654" s="19">
        <v>28.566557859279015</v>
      </c>
      <c r="AD654" s="19">
        <v>45.307522098164014</v>
      </c>
      <c r="AE654" s="18">
        <f>AD654*fuel_adj</f>
        <v>45.307522098164014</v>
      </c>
      <c r="AF654" s="18">
        <f>AB654+AC654+AE654</f>
        <v>258.08981136934551</v>
      </c>
      <c r="AG654" s="19">
        <v>1267.4807068576799</v>
      </c>
      <c r="AH654" s="19">
        <f>AG654-AJ654-AK654</f>
        <v>1115.5804078486801</v>
      </c>
      <c r="AI654" s="18">
        <f>AH654*aero_capex_adj</f>
        <v>1338.6964894184161</v>
      </c>
      <c r="AJ654" s="19">
        <v>101.02392539040989</v>
      </c>
      <c r="AK654" s="19">
        <v>50.876373618589923</v>
      </c>
      <c r="AL654" s="18">
        <f>AK654*fuel_adj</f>
        <v>50.876373618589923</v>
      </c>
      <c r="AM654" s="18">
        <f>AI654+AJ654+AL654</f>
        <v>1490.596788427416</v>
      </c>
      <c r="AN654" s="18">
        <f>IF(F654=0, 0, IF(F654=3, Z654, (Z654*F654*384+AG654*G654*32)/(F654*384+G654*32)))</f>
        <v>506.58322193352353</v>
      </c>
      <c r="AO654" s="18">
        <f>IF(F654=0, 0, IF(F654=3, AF654, (AF654*F654*384+AM654*G654*32)/(F654*384+G654*32)))</f>
        <v>594.22807783972837</v>
      </c>
      <c r="AP654" s="19">
        <v>178.65747522839001</v>
      </c>
      <c r="AQ654" s="19">
        <f>AP654-AS654</f>
        <v>145.46421602407301</v>
      </c>
      <c r="AR654" s="18">
        <f>AQ654*bess_capex_adj</f>
        <v>145.46421602407301</v>
      </c>
      <c r="AS654" s="19">
        <v>33.193259204317002</v>
      </c>
      <c r="AT654" s="18">
        <f>AR654+AS654</f>
        <v>178.65747522839001</v>
      </c>
      <c r="AU654" s="19">
        <v>7100.0447935484899</v>
      </c>
      <c r="AV654" s="19"/>
      <c r="AW654" s="19">
        <v>1235.2079091968999</v>
      </c>
      <c r="AX654" s="18">
        <f>AW654*solar_capex_adj</f>
        <v>1646.9438789291999</v>
      </c>
      <c r="AY654" s="19">
        <v>1681.3849519508601</v>
      </c>
      <c r="AZ654" s="18">
        <f>AY654*wind_capex_adj</f>
        <v>2802.3082532514336</v>
      </c>
      <c r="BA654" s="19">
        <v>1547.75226336796</v>
      </c>
      <c r="BB654" s="18">
        <f>BA654*hdgt_capex_adj</f>
        <v>1934.6903292099501</v>
      </c>
      <c r="BC654" s="19">
        <v>731.65756115625402</v>
      </c>
      <c r="BD654" s="18">
        <f>BC654*aero_capex_adj</f>
        <v>877.98907338750485</v>
      </c>
      <c r="BE654" s="19">
        <v>1904.04210787649</v>
      </c>
      <c r="BF654" s="18">
        <f>BE654*bess_capex_adj</f>
        <v>1904.04210787649</v>
      </c>
      <c r="BG654" s="8">
        <v>1331900908.5261099</v>
      </c>
      <c r="BH654" s="8">
        <v>5545279054.1190796</v>
      </c>
      <c r="BI654" s="8">
        <v>921991237.86129498</v>
      </c>
      <c r="BJ654" s="8">
        <v>960828799.493505</v>
      </c>
      <c r="BK654" s="8">
        <f>SUM(BG654:BJ654)/1000000</f>
        <v>8759.9999999999891</v>
      </c>
      <c r="BL654" s="8">
        <v>10.345264529333701</v>
      </c>
      <c r="BM654" s="10">
        <f>0.815*BJ654/(BK654*1000)</f>
        <v>89.392177121827345</v>
      </c>
      <c r="BN654" s="25">
        <v>1390.6461534341099</v>
      </c>
      <c r="BO654" s="8">
        <v>369</v>
      </c>
      <c r="BP654" s="8">
        <v>6080</v>
      </c>
      <c r="BQ654" s="25">
        <v>9223.8464000000004</v>
      </c>
      <c r="BR654" s="8">
        <v>1520</v>
      </c>
      <c r="BS654" s="8">
        <v>380</v>
      </c>
      <c r="BT654" s="8">
        <v>0.28670695374845501</v>
      </c>
    </row>
    <row r="655" spans="1:72" s="8" customFormat="1" x14ac:dyDescent="0.25">
      <c r="A655" s="1">
        <v>783</v>
      </c>
      <c r="B655" s="25">
        <v>1030.10826180304</v>
      </c>
      <c r="C655" s="25">
        <v>402.79999999999899</v>
      </c>
      <c r="D655" s="8">
        <v>2000</v>
      </c>
      <c r="E655" s="8">
        <v>8000</v>
      </c>
      <c r="F655" s="8">
        <v>1</v>
      </c>
      <c r="G655" s="8">
        <v>20</v>
      </c>
      <c r="H655" s="9">
        <f>SUM(BG655:BI655)/(BK655*1000000)</f>
        <v>0.48415332403861977</v>
      </c>
      <c r="I655" s="10">
        <v>100</v>
      </c>
      <c r="J655" s="19">
        <v>89.949492588245604</v>
      </c>
      <c r="K655" s="18">
        <f>(P655*BG655+U655*BH655+AP655*BI655+AN655*BJ655)/(BK655*(1000000))</f>
        <v>102.97417062150409</v>
      </c>
      <c r="L655" s="18">
        <f>(T655*BG655+Y655*BH655+AT655*BI655+AO655*BJ655)/(BK655*(1000000))</f>
        <v>117.45884642286333</v>
      </c>
      <c r="M655" s="18">
        <f>L655/K655</f>
        <v>1.1406631946043992</v>
      </c>
      <c r="N655" s="18">
        <f>J655*M655</f>
        <v>102.60207556875297</v>
      </c>
      <c r="O655" s="10">
        <v>100</v>
      </c>
      <c r="P655" s="19">
        <v>91.525759826102501</v>
      </c>
      <c r="Q655" s="19">
        <f>P655-S655</f>
        <v>84.675712829398805</v>
      </c>
      <c r="R655" s="18">
        <f>Q655*solar_capex_adj</f>
        <v>112.9009504391984</v>
      </c>
      <c r="S655" s="19">
        <v>6.8500469967036963</v>
      </c>
      <c r="T655" s="18">
        <f>R655+S655</f>
        <v>119.75099743590209</v>
      </c>
      <c r="U655" s="19">
        <v>28.020516880276499</v>
      </c>
      <c r="V655" s="19">
        <f>U655-X655</f>
        <v>23.223733403149399</v>
      </c>
      <c r="W655" s="18">
        <f>V655*wind_capex_adj</f>
        <v>38.706222338582336</v>
      </c>
      <c r="X655" s="19">
        <v>4.7967834771271001</v>
      </c>
      <c r="Y655" s="18">
        <f>W655+X655</f>
        <v>43.503005815709436</v>
      </c>
      <c r="Z655" s="19">
        <v>70.745185706567298</v>
      </c>
      <c r="AA655" s="19">
        <f>Z655-AC655-AD655</f>
        <v>22.473135337835203</v>
      </c>
      <c r="AB655" s="18">
        <f>AA655*hdgt_capex_adj</f>
        <v>28.091419172294003</v>
      </c>
      <c r="AC655" s="19">
        <v>14.039954144434098</v>
      </c>
      <c r="AD655" s="19">
        <v>34.232096224297997</v>
      </c>
      <c r="AE655" s="18">
        <f>AD655*fuel_adj</f>
        <v>34.232096224297997</v>
      </c>
      <c r="AF655" s="18">
        <f>AB655+AC655+AE655</f>
        <v>76.363469541026092</v>
      </c>
      <c r="AG655" s="19">
        <v>155.26918474104599</v>
      </c>
      <c r="AH655" s="19">
        <f>AG655-AJ655-AK655</f>
        <v>95.051895417525017</v>
      </c>
      <c r="AI655" s="18">
        <f>AH655*aero_capex_adj</f>
        <v>114.06227450103002</v>
      </c>
      <c r="AJ655" s="19">
        <v>19.297180187363978</v>
      </c>
      <c r="AK655" s="19">
        <v>40.920109136156995</v>
      </c>
      <c r="AL655" s="18">
        <f>AK655*fuel_adj</f>
        <v>40.920109136156995</v>
      </c>
      <c r="AM655" s="18">
        <f>AI655+AJ655+AL655</f>
        <v>174.27956382455102</v>
      </c>
      <c r="AN655" s="18">
        <f>IF(F655=0, 0, IF(F655=3, Z655, (Z655*F655*384+AG655*G655*32)/(F655*384+G655*32)))</f>
        <v>123.57268510311648</v>
      </c>
      <c r="AO655" s="18">
        <f>IF(F655=0, 0, IF(F655=3, AF655, (AF655*F655*384+AM655*G655*32)/(F655*384+G655*32)))</f>
        <v>137.56102846822918</v>
      </c>
      <c r="AP655" s="19">
        <v>148.60810673612499</v>
      </c>
      <c r="AQ655" s="19">
        <f>AP655-AS655</f>
        <v>121.867140155629</v>
      </c>
      <c r="AR655" s="18">
        <f>AQ655*bess_capex_adj</f>
        <v>121.867140155629</v>
      </c>
      <c r="AS655" s="19">
        <v>26.740966580495993</v>
      </c>
      <c r="AT655" s="18">
        <f>AR655+AS655</f>
        <v>148.60810673612499</v>
      </c>
      <c r="AU655" s="19">
        <v>6030.9824905156302</v>
      </c>
      <c r="AV655" s="19"/>
      <c r="AW655" s="19">
        <v>1237.04392872837</v>
      </c>
      <c r="AX655" s="18">
        <f>AW655*solar_capex_adj</f>
        <v>1649.3919049711599</v>
      </c>
      <c r="AY655" s="19">
        <v>483.71740424606003</v>
      </c>
      <c r="AZ655" s="18">
        <f>AY655*wind_capex_adj</f>
        <v>806.19567374343342</v>
      </c>
      <c r="BA655" s="19">
        <v>775.02642523548195</v>
      </c>
      <c r="BB655" s="18">
        <f>BA655*hdgt_capex_adj</f>
        <v>968.78303154435241</v>
      </c>
      <c r="BC655" s="19">
        <v>1628.3224462278099</v>
      </c>
      <c r="BD655" s="18">
        <f>BC655*aero_capex_adj</f>
        <v>1953.9869354733719</v>
      </c>
      <c r="BE655" s="19">
        <v>1906.8722860778901</v>
      </c>
      <c r="BF655" s="18">
        <f>BE655*bess_capex_adj</f>
        <v>1906.8722860778901</v>
      </c>
      <c r="BG655" s="8">
        <v>1286107329.50668</v>
      </c>
      <c r="BH655" s="8">
        <v>1768082187.9247999</v>
      </c>
      <c r="BI655" s="8">
        <v>1186993601.1468201</v>
      </c>
      <c r="BJ655" s="8">
        <v>4518816881.4216805</v>
      </c>
      <c r="BK655" s="8">
        <f>SUM(BG655:BJ655)/1000000</f>
        <v>8759.9999999999818</v>
      </c>
      <c r="BL655" s="8">
        <v>3.89338485348E-18</v>
      </c>
      <c r="BM655" s="10">
        <f>0.815*BJ655/(BK655*1000)</f>
        <v>420.41504090852476</v>
      </c>
      <c r="BN655" s="25">
        <v>1390.6461534341099</v>
      </c>
      <c r="BO655" s="8">
        <v>106</v>
      </c>
      <c r="BP655" s="8">
        <v>6080</v>
      </c>
      <c r="BQ655" s="25">
        <v>9223.8464000000004</v>
      </c>
      <c r="BR655" s="8">
        <v>1520</v>
      </c>
      <c r="BS655" s="8">
        <v>380</v>
      </c>
      <c r="BT655" s="8">
        <v>0.36656243585287401</v>
      </c>
    </row>
    <row r="656" spans="1:72" s="8" customFormat="1" x14ac:dyDescent="0.25">
      <c r="A656" s="1">
        <v>904</v>
      </c>
      <c r="B656" s="25">
        <v>1648.17321888487</v>
      </c>
      <c r="C656" s="25">
        <v>600.4</v>
      </c>
      <c r="D656" s="8">
        <v>2000</v>
      </c>
      <c r="E656" s="8">
        <v>8000</v>
      </c>
      <c r="F656" s="8">
        <v>2</v>
      </c>
      <c r="G656" s="8">
        <v>8</v>
      </c>
      <c r="H656" s="9">
        <f>SUM(BG656:BI656)/(BK656*1000000)</f>
        <v>0.74117007963099857</v>
      </c>
      <c r="I656" s="10">
        <v>100</v>
      </c>
      <c r="J656" s="19">
        <v>86.534770897513098</v>
      </c>
      <c r="K656" s="18">
        <f>(P656*BG656+U656*BH656+AP656*BI656+AN656*BJ656)/(BK656*(1000000))</f>
        <v>114.15225873567347</v>
      </c>
      <c r="L656" s="18">
        <f>(T656*BG656+Y656*BH656+AT656*BI656+AO656*BJ656)/(BK656*(1000000))</f>
        <v>135.43392902345514</v>
      </c>
      <c r="M656" s="18">
        <f>L656/K656</f>
        <v>1.1864323187599877</v>
      </c>
      <c r="N656" s="18">
        <f>J656*M656</f>
        <v>102.66764888930076</v>
      </c>
      <c r="O656" s="10">
        <v>100</v>
      </c>
      <c r="P656" s="19">
        <v>93.622252463392897</v>
      </c>
      <c r="Q656" s="19">
        <f>P656-S656</f>
        <v>86.608028409916002</v>
      </c>
      <c r="R656" s="18">
        <f>Q656*solar_capex_adj</f>
        <v>115.47737121322133</v>
      </c>
      <c r="S656" s="19">
        <v>7.0142240534768945</v>
      </c>
      <c r="T656" s="18">
        <f>R656+S656</f>
        <v>122.49159526669823</v>
      </c>
      <c r="U656" s="19">
        <v>27.994500424987901</v>
      </c>
      <c r="V656" s="19">
        <f>U656-X656</f>
        <v>23.197716947860801</v>
      </c>
      <c r="W656" s="18">
        <f>V656*wind_capex_adj</f>
        <v>38.662861579768006</v>
      </c>
      <c r="X656" s="19">
        <v>4.7967834771271001</v>
      </c>
      <c r="Y656" s="18">
        <f>W656+X656</f>
        <v>43.459645056895106</v>
      </c>
      <c r="Z656" s="19">
        <v>115.673458189111</v>
      </c>
      <c r="AA656" s="19">
        <f>Z656-AC656-AD656</f>
        <v>60.381026979165995</v>
      </c>
      <c r="AB656" s="18">
        <f>AA656*hdgt_capex_adj</f>
        <v>75.476283723957494</v>
      </c>
      <c r="AC656" s="19">
        <v>17.830167013096599</v>
      </c>
      <c r="AD656" s="19">
        <v>37.462264196848409</v>
      </c>
      <c r="AE656" s="18">
        <f>AD656*fuel_adj</f>
        <v>37.462264196848409</v>
      </c>
      <c r="AF656" s="18">
        <f>AB656+AC656+AE656</f>
        <v>130.76871493390252</v>
      </c>
      <c r="AG656" s="19">
        <v>646.67719244151704</v>
      </c>
      <c r="AH656" s="19">
        <f>AG656-AJ656-AK656</f>
        <v>549.11274567548696</v>
      </c>
      <c r="AI656" s="18">
        <f>AH656*aero_capex_adj</f>
        <v>658.93529481058431</v>
      </c>
      <c r="AJ656" s="19">
        <v>54.675320940891993</v>
      </c>
      <c r="AK656" s="19">
        <v>42.88912582513808</v>
      </c>
      <c r="AL656" s="18">
        <f>AK656*fuel_adj</f>
        <v>42.88912582513808</v>
      </c>
      <c r="AM656" s="18">
        <f>AI656+AJ656+AL656</f>
        <v>756.49974157661438</v>
      </c>
      <c r="AN656" s="18">
        <f>IF(F656=0, 0, IF(F656=3, Z656, (Z656*F656*384+AG656*G656*32)/(F656*384+G656*32)))</f>
        <v>248.4243917522125</v>
      </c>
      <c r="AO656" s="18">
        <f>IF(F656=0, 0, IF(F656=3, AF656, (AF656*F656*384+AM656*G656*32)/(F656*384+G656*32)))</f>
        <v>287.20147159458048</v>
      </c>
      <c r="AP656" s="19">
        <v>94.597245640373501</v>
      </c>
      <c r="AQ656" s="19">
        <f>AP656-AS656</f>
        <v>77.592450367945403</v>
      </c>
      <c r="AR656" s="18">
        <f>AQ656*bess_capex_adj</f>
        <v>77.592450367945403</v>
      </c>
      <c r="AS656" s="19">
        <v>17.004795272428098</v>
      </c>
      <c r="AT656" s="18">
        <f>AR656+AS656</f>
        <v>94.597245640373501</v>
      </c>
      <c r="AU656" s="19">
        <v>6800.9098519909603</v>
      </c>
      <c r="AV656" s="19"/>
      <c r="AW656" s="19">
        <v>1977.0530026369599</v>
      </c>
      <c r="AX656" s="18">
        <f>AW656*solar_capex_adj</f>
        <v>2636.070670182613</v>
      </c>
      <c r="AY656" s="19">
        <v>720.20501800554405</v>
      </c>
      <c r="AZ656" s="18">
        <f>AY656*wind_capex_adj</f>
        <v>1200.3416966759069</v>
      </c>
      <c r="BA656" s="19">
        <v>1548.31639923036</v>
      </c>
      <c r="BB656" s="18">
        <f>BA656*hdgt_capex_adj</f>
        <v>1935.39549903795</v>
      </c>
      <c r="BC656" s="19">
        <v>650.59932529743503</v>
      </c>
      <c r="BD656" s="18">
        <f>BC656*aero_capex_adj</f>
        <v>780.71919035692201</v>
      </c>
      <c r="BE656" s="19">
        <v>1904.7361068206401</v>
      </c>
      <c r="BF656" s="18">
        <f>BE656*bess_capex_adj</f>
        <v>1904.7361068206401</v>
      </c>
      <c r="BG656" s="8">
        <v>2000347044.8717699</v>
      </c>
      <c r="BH656" s="8">
        <v>2635443261.2463999</v>
      </c>
      <c r="BI656" s="8">
        <v>1856859591.4493699</v>
      </c>
      <c r="BJ656" s="8">
        <v>2267350102.4324498</v>
      </c>
      <c r="BK656" s="8">
        <f>SUM(BG656:BJ656)/1000000</f>
        <v>8759.9999999999891</v>
      </c>
      <c r="BL656" s="8">
        <v>1.1172805334531599</v>
      </c>
      <c r="BM656" s="10">
        <f>0.815*BJ656/(BK656*1000)</f>
        <v>210.94638510073617</v>
      </c>
      <c r="BN656" s="25">
        <v>2225.03384549457</v>
      </c>
      <c r="BO656" s="8">
        <v>158</v>
      </c>
      <c r="BP656" s="8">
        <v>6080</v>
      </c>
      <c r="BQ656" s="25">
        <v>9223.8464000000004</v>
      </c>
      <c r="BR656" s="8">
        <v>1520</v>
      </c>
      <c r="BS656" s="8">
        <v>380</v>
      </c>
      <c r="BT656" s="8">
        <v>0.57341200499801903</v>
      </c>
    </row>
    <row r="657" spans="1:72" s="8" customFormat="1" x14ac:dyDescent="0.25">
      <c r="A657" s="1">
        <v>768</v>
      </c>
      <c r="B657" s="25">
        <v>1442.15156652426</v>
      </c>
      <c r="C657" s="25">
        <v>600.4</v>
      </c>
      <c r="D657" s="8">
        <v>2000</v>
      </c>
      <c r="E657" s="8">
        <v>8000</v>
      </c>
      <c r="F657" s="8">
        <v>1</v>
      </c>
      <c r="G657" s="8">
        <v>19</v>
      </c>
      <c r="H657" s="9">
        <f>SUM(BG657:BI657)/(BK657*1000000)</f>
        <v>0.69376680185759287</v>
      </c>
      <c r="I657" s="10">
        <v>100</v>
      </c>
      <c r="J657" s="19">
        <v>87.326169839170603</v>
      </c>
      <c r="K657" s="18">
        <f>(P657*BG657+U657*BH657+AP657*BI657+AN657*BJ657)/(BK657*(1000000))</f>
        <v>118.70808222398038</v>
      </c>
      <c r="L657" s="18">
        <f>(T657*BG657+Y657*BH657+AT657*BI657+AO657*BJ657)/(BK657*(1000000))</f>
        <v>139.63766185001404</v>
      </c>
      <c r="M657" s="18">
        <f>L657/K657</f>
        <v>1.1763113280403552</v>
      </c>
      <c r="N657" s="18">
        <f>J657*M657</f>
        <v>102.72276281619239</v>
      </c>
      <c r="O657" s="10">
        <v>100</v>
      </c>
      <c r="P657" s="19">
        <v>91.107009584097796</v>
      </c>
      <c r="Q657" s="19">
        <f>P657-S657</f>
        <v>84.282262015864305</v>
      </c>
      <c r="R657" s="18">
        <f>Q657*solar_capex_adj</f>
        <v>112.37634935448574</v>
      </c>
      <c r="S657" s="19">
        <v>6.8247475682334908</v>
      </c>
      <c r="T657" s="18">
        <f>R657+S657</f>
        <v>119.20109692271923</v>
      </c>
      <c r="U657" s="19">
        <v>27.998297058273401</v>
      </c>
      <c r="V657" s="19">
        <f>U657-X657</f>
        <v>23.201513581146301</v>
      </c>
      <c r="W657" s="18">
        <f>V657*wind_capex_adj</f>
        <v>38.669189301910507</v>
      </c>
      <c r="X657" s="19">
        <v>4.7967834771271001</v>
      </c>
      <c r="Y657" s="18">
        <f>W657+X657</f>
        <v>43.465972779037607</v>
      </c>
      <c r="Z657" s="19">
        <v>81.763450078940707</v>
      </c>
      <c r="AA657" s="19">
        <f>Z657-AC657-AD657</f>
        <v>30.561350991217694</v>
      </c>
      <c r="AB657" s="18">
        <f>AA657*hdgt_capex_adj</f>
        <v>38.201688739022117</v>
      </c>
      <c r="AC657" s="19">
        <v>14.929772372436105</v>
      </c>
      <c r="AD657" s="19">
        <v>36.272326715286908</v>
      </c>
      <c r="AE657" s="18">
        <f>AD657*fuel_adj</f>
        <v>36.272326715286908</v>
      </c>
      <c r="AF657" s="18">
        <f>AB657+AC657+AE657</f>
        <v>89.40378782674513</v>
      </c>
      <c r="AG657" s="19">
        <v>328.92118970061802</v>
      </c>
      <c r="AH657" s="19">
        <f>AG657-AJ657-AK657</f>
        <v>255.486706552594</v>
      </c>
      <c r="AI657" s="18">
        <f>AH657*aero_capex_adj</f>
        <v>306.5840478631128</v>
      </c>
      <c r="AJ657" s="19">
        <v>31.872915711942994</v>
      </c>
      <c r="AK657" s="19">
        <v>41.56156743608102</v>
      </c>
      <c r="AL657" s="18">
        <f>AK657*fuel_adj</f>
        <v>41.56156743608102</v>
      </c>
      <c r="AM657" s="18">
        <f>AI657+AJ657+AL657</f>
        <v>380.01853101113682</v>
      </c>
      <c r="AN657" s="18">
        <f>IF(F657=0, 0, IF(F657=3, Z657, (Z657*F657*384+AG657*G657*32)/(F657*384+G657*32)))</f>
        <v>233.24722597609778</v>
      </c>
      <c r="AO657" s="18">
        <f>IF(F657=0, 0, IF(F657=3, AF657, (AF657*F657*384+AM657*G657*32)/(F657*384+G657*32)))</f>
        <v>267.52250139137226</v>
      </c>
      <c r="AP657" s="19">
        <v>107.450657330615</v>
      </c>
      <c r="AQ657" s="19">
        <f>AP657-AS657</f>
        <v>88.156170518420794</v>
      </c>
      <c r="AR657" s="18">
        <f>AQ657*bess_capex_adj</f>
        <v>88.156170518420794</v>
      </c>
      <c r="AS657" s="19">
        <v>19.294486812194208</v>
      </c>
      <c r="AT657" s="18">
        <f>AR657+AS657</f>
        <v>107.450657330615</v>
      </c>
      <c r="AU657" s="19">
        <v>6675.2864252485797</v>
      </c>
      <c r="AV657" s="19"/>
      <c r="AW657" s="19">
        <v>1730.20450331914</v>
      </c>
      <c r="AX657" s="18">
        <f>AW657*solar_capex_adj</f>
        <v>2306.9393377588531</v>
      </c>
      <c r="AY657" s="19">
        <v>720.32288970601599</v>
      </c>
      <c r="AZ657" s="18">
        <f>AY657*wind_capex_adj</f>
        <v>1200.5381495100266</v>
      </c>
      <c r="BA657" s="19">
        <v>774.28490151414496</v>
      </c>
      <c r="BB657" s="18">
        <f>BA657*hdgt_capex_adj</f>
        <v>967.85612689268123</v>
      </c>
      <c r="BC657" s="19">
        <v>1545.4262869828201</v>
      </c>
      <c r="BD657" s="18">
        <f>BC657*aero_capex_adj</f>
        <v>1854.5115443793841</v>
      </c>
      <c r="BE657" s="19">
        <v>1905.0478437264501</v>
      </c>
      <c r="BF657" s="18">
        <f>BE657*bess_capex_adj</f>
        <v>1905.0478437264501</v>
      </c>
      <c r="BG657" s="8">
        <v>1802229231.7062399</v>
      </c>
      <c r="BH657" s="8">
        <v>2635443261.2463999</v>
      </c>
      <c r="BI657" s="8">
        <v>1639724691.31986</v>
      </c>
      <c r="BJ657" s="8">
        <v>2682602815.7274799</v>
      </c>
      <c r="BK657" s="8">
        <f>SUM(BG657:BJ657)/1000000</f>
        <v>8759.9999999999782</v>
      </c>
      <c r="BL657" s="8">
        <v>0.30534007238307398</v>
      </c>
      <c r="BM657" s="10">
        <f>0.815*BJ657/(BK657*1000)</f>
        <v>249.58005648606181</v>
      </c>
      <c r="BN657" s="25">
        <v>1946.90461480775</v>
      </c>
      <c r="BO657" s="8">
        <v>158</v>
      </c>
      <c r="BP657" s="8">
        <v>6080</v>
      </c>
      <c r="BQ657" s="25">
        <v>9223.8464000000004</v>
      </c>
      <c r="BR657" s="8">
        <v>1520</v>
      </c>
      <c r="BS657" s="8">
        <v>380</v>
      </c>
      <c r="BT657" s="8">
        <v>0.50642199748462202</v>
      </c>
    </row>
    <row r="658" spans="1:72" s="8" customFormat="1" x14ac:dyDescent="0.25">
      <c r="A658" s="1">
        <v>146</v>
      </c>
      <c r="B658" s="24">
        <v>1854.19487124548</v>
      </c>
      <c r="C658" s="24">
        <v>1003.19999999999</v>
      </c>
      <c r="D658" s="1">
        <v>1000</v>
      </c>
      <c r="E658" s="1">
        <v>4000</v>
      </c>
      <c r="F658" s="1">
        <v>1</v>
      </c>
      <c r="G658" s="1">
        <v>23</v>
      </c>
      <c r="H658" s="2">
        <f>SUM(BG658:BI658)/(BK658*1000000)</f>
        <v>0.86822959468972905</v>
      </c>
      <c r="I658" s="3">
        <v>100</v>
      </c>
      <c r="J658" s="18">
        <v>83.321664236653604</v>
      </c>
      <c r="K658" s="18">
        <f>(P658*BG658+U658*BH658+AP658*BI658+AN658*BJ658)/(BK658*(1000000))</f>
        <v>105.82989081678161</v>
      </c>
      <c r="L658" s="18">
        <f>(T658*BG658+Y658*BH658+AT658*BI658+AO658*BJ658)/(BK658*(1000000))</f>
        <v>130.56667618686873</v>
      </c>
      <c r="M658" s="18">
        <f>L658/K658</f>
        <v>1.2337410081326907</v>
      </c>
      <c r="N658" s="18">
        <f>J658*M658</f>
        <v>102.79735403462259</v>
      </c>
      <c r="O658" s="3">
        <v>100</v>
      </c>
      <c r="P658" s="18">
        <v>102.396250647624</v>
      </c>
      <c r="Q658" s="18">
        <f>P658-S658</f>
        <v>94.720656935659207</v>
      </c>
      <c r="R658" s="18">
        <f>Q658*solar_capex_adj</f>
        <v>126.29420924754561</v>
      </c>
      <c r="S658" s="18">
        <v>7.6755937119647939</v>
      </c>
      <c r="T658" s="18">
        <f>R658+S658</f>
        <v>133.96980295951039</v>
      </c>
      <c r="U658" s="18">
        <v>27.9813750774018</v>
      </c>
      <c r="V658" s="18">
        <f>U658-X658</f>
        <v>23.1845916002747</v>
      </c>
      <c r="W658" s="18">
        <f>V658*wind_capex_adj</f>
        <v>38.640986000457836</v>
      </c>
      <c r="X658" s="18">
        <v>4.7967834771271001</v>
      </c>
      <c r="Y658" s="18">
        <f>W658+X658</f>
        <v>43.437769477584936</v>
      </c>
      <c r="Z658" s="18">
        <v>137.43756143854401</v>
      </c>
      <c r="AA658" s="18">
        <f>Z658-AC658-AD658</f>
        <v>78.259913225686105</v>
      </c>
      <c r="AB658" s="18">
        <f>AA658*hdgt_capex_adj</f>
        <v>97.824891532107628</v>
      </c>
      <c r="AC658" s="18">
        <v>20.130177936609002</v>
      </c>
      <c r="AD658" s="18">
        <v>39.047470276248902</v>
      </c>
      <c r="AE658" s="18">
        <f>AD658*fuel_adj</f>
        <v>39.047470276248902</v>
      </c>
      <c r="AF658" s="18">
        <f>AB658+AC658+AE658</f>
        <v>157.00253974496553</v>
      </c>
      <c r="AG658" s="18">
        <v>603.25009359797696</v>
      </c>
      <c r="AH658" s="18">
        <f>AG658-AJ658-AK658</f>
        <v>508.08507207979505</v>
      </c>
      <c r="AI658" s="18">
        <f>AH658*aero_capex_adj</f>
        <v>609.70208649575409</v>
      </c>
      <c r="AJ658" s="18">
        <v>52.067381344703904</v>
      </c>
      <c r="AK658" s="18">
        <v>43.097640173477998</v>
      </c>
      <c r="AL658" s="18">
        <f>AK658*fuel_adj</f>
        <v>43.097640173477998</v>
      </c>
      <c r="AM658" s="18">
        <f>AI658+AJ658+AL658</f>
        <v>704.86710801393599</v>
      </c>
      <c r="AN658" s="18">
        <f>IF(F658=0, 0, IF(F658=3, Z658, (Z658*F658*384+AG658*G658*32)/(F658*384+G658*32)))</f>
        <v>443.54293971474277</v>
      </c>
      <c r="AO658" s="18">
        <f>IF(F658=0, 0, IF(F658=3, AF658, (AF658*F658*384+AM658*G658*32)/(F658*384+G658*32)))</f>
        <v>517.02782746457467</v>
      </c>
      <c r="AP658" s="18">
        <v>71.901435409300205</v>
      </c>
      <c r="AQ658" s="18">
        <f>AP658-AS658</f>
        <v>58.696325854926897</v>
      </c>
      <c r="AR658" s="18">
        <f>AQ658*bess_capex_adj</f>
        <v>58.696325854926897</v>
      </c>
      <c r="AS658" s="18">
        <v>13.205109554373308</v>
      </c>
      <c r="AT658" s="18">
        <f>AR658+AS658</f>
        <v>71.901435409300205</v>
      </c>
      <c r="AU658" s="18">
        <v>7019.8953522194497</v>
      </c>
      <c r="AV658" s="18"/>
      <c r="AW658" s="18">
        <v>2222.92617669729</v>
      </c>
      <c r="AX658" s="18">
        <f>AW658*solar_capex_adj</f>
        <v>2963.9015689297198</v>
      </c>
      <c r="AY658" s="18">
        <v>1202.6996595912101</v>
      </c>
      <c r="AZ658" s="18">
        <f>AY658*wind_capex_adj</f>
        <v>2004.4994326520168</v>
      </c>
      <c r="BA658" s="18">
        <v>773.72017825819205</v>
      </c>
      <c r="BB658" s="18">
        <f>BA658*hdgt_capex_adj</f>
        <v>967.15022282274003</v>
      </c>
      <c r="BC658" s="18">
        <v>1869.4147401755599</v>
      </c>
      <c r="BD658" s="18">
        <f>BC658*aero_capex_adj</f>
        <v>2243.2976882106718</v>
      </c>
      <c r="BE658" s="18">
        <v>951.13459749718595</v>
      </c>
      <c r="BF658" s="18">
        <f>BE658*bess_capex_adj</f>
        <v>951.13459749718595</v>
      </c>
      <c r="BG658" s="1">
        <v>2020911811.17577</v>
      </c>
      <c r="BH658" s="1">
        <v>4403525449.1711998</v>
      </c>
      <c r="BI658" s="1">
        <v>1181253989.13504</v>
      </c>
      <c r="BJ658" s="1">
        <v>1154308750.5179701</v>
      </c>
      <c r="BK658" s="1">
        <f>SUM(BG658:BJ658)/1000000</f>
        <v>8759.9999999999818</v>
      </c>
      <c r="BL658" s="1">
        <v>13.7706814358689</v>
      </c>
      <c r="BM658" s="3">
        <f>0.815*BJ658/(BK658*1000)</f>
        <v>107.39288032787073</v>
      </c>
      <c r="BN658" s="24">
        <v>2503.1630761813899</v>
      </c>
      <c r="BO658" s="1">
        <v>264</v>
      </c>
      <c r="BP658" s="1">
        <v>3040</v>
      </c>
      <c r="BQ658" s="24">
        <v>4611.9232000000002</v>
      </c>
      <c r="BR658" s="1">
        <v>760</v>
      </c>
      <c r="BS658" s="1">
        <v>190</v>
      </c>
      <c r="BT658" s="1">
        <v>0.72989152322113104</v>
      </c>
    </row>
    <row r="659" spans="1:72" s="8" customFormat="1" x14ac:dyDescent="0.25">
      <c r="A659" s="1">
        <v>799</v>
      </c>
      <c r="B659" s="25">
        <v>618.06495708182604</v>
      </c>
      <c r="C659" s="25">
        <v>201.39999999999901</v>
      </c>
      <c r="D659" s="8">
        <v>2000</v>
      </c>
      <c r="E659" s="8">
        <v>8000</v>
      </c>
      <c r="F659" s="8">
        <v>1</v>
      </c>
      <c r="G659" s="8">
        <v>21</v>
      </c>
      <c r="H659" s="9">
        <f>SUM(BG659:BI659)/(BK659*1000000)</f>
        <v>0.26975164426549153</v>
      </c>
      <c r="I659" s="10">
        <v>100</v>
      </c>
      <c r="J659" s="19">
        <v>93.367724434197598</v>
      </c>
      <c r="K659" s="18">
        <f>(P659*BG659+U659*BH659+AP659*BI659+AN659*BJ659)/(BK659*(1000000))</f>
        <v>96.862389228738394</v>
      </c>
      <c r="L659" s="18">
        <f>(T659*BG659+Y659*BH659+AT659*BI659+AO659*BJ659)/(BK659*(1000000))</f>
        <v>106.68550845468225</v>
      </c>
      <c r="M659" s="18">
        <f>L659/K659</f>
        <v>1.1014131419239181</v>
      </c>
      <c r="N659" s="18">
        <f>J659*M659</f>
        <v>102.83643872335615</v>
      </c>
      <c r="O659" s="10">
        <v>100</v>
      </c>
      <c r="P659" s="19">
        <v>93.585449984854804</v>
      </c>
      <c r="Q659" s="19">
        <f>P659-S659</f>
        <v>86.589162093005498</v>
      </c>
      <c r="R659" s="18">
        <f>Q659*solar_capex_adj</f>
        <v>115.45221612400732</v>
      </c>
      <c r="S659" s="19">
        <v>6.9962878918493061</v>
      </c>
      <c r="T659" s="18">
        <f>R659+S659</f>
        <v>122.44850401585663</v>
      </c>
      <c r="U659" s="19">
        <v>28.048905432119501</v>
      </c>
      <c r="V659" s="19">
        <f>U659-X659</f>
        <v>23.2521219549925</v>
      </c>
      <c r="W659" s="18">
        <f>V659*wind_capex_adj</f>
        <v>38.753536591654168</v>
      </c>
      <c r="X659" s="19">
        <v>4.7967834771270006</v>
      </c>
      <c r="Y659" s="18">
        <f>W659+X659</f>
        <v>43.550320068781168</v>
      </c>
      <c r="Z659" s="19">
        <v>69.9149661091067</v>
      </c>
      <c r="AA659" s="19">
        <f>Z659-AC659-AD659</f>
        <v>22.0046199389554</v>
      </c>
      <c r="AB659" s="18">
        <f>AA659*hdgt_capex_adj</f>
        <v>27.505774923694251</v>
      </c>
      <c r="AC659" s="19">
        <v>13.959799025489403</v>
      </c>
      <c r="AD659" s="19">
        <v>33.950547144661897</v>
      </c>
      <c r="AE659" s="18">
        <f>AD659*fuel_adj</f>
        <v>33.950547144661897</v>
      </c>
      <c r="AF659" s="18">
        <f>AB659+AC659+AE659</f>
        <v>75.416121093845547</v>
      </c>
      <c r="AG659" s="19">
        <v>102.128445876317</v>
      </c>
      <c r="AH659" s="19">
        <f>AG659-AJ659-AK659</f>
        <v>46.340636821158995</v>
      </c>
      <c r="AI659" s="18">
        <f>AH659*aero_capex_adj</f>
        <v>55.60876418539079</v>
      </c>
      <c r="AJ659" s="19">
        <v>15.440622100031405</v>
      </c>
      <c r="AK659" s="19">
        <v>40.347186955126602</v>
      </c>
      <c r="AL659" s="18">
        <f>AK659*fuel_adj</f>
        <v>40.347186955126602</v>
      </c>
      <c r="AM659" s="18">
        <f>AI659+AJ659+AL659</f>
        <v>111.3965732405488</v>
      </c>
      <c r="AN659" s="18">
        <f>IF(F659=0, 0, IF(F659=3, Z659, (Z659*F659*384+AG659*G659*32)/(F659*384+G659*32)))</f>
        <v>90.414453233695085</v>
      </c>
      <c r="AO659" s="18">
        <f>IF(F659=0, 0, IF(F659=3, AF659, (AF659*F659*384+AM659*G659*32)/(F659*384+G659*32)))</f>
        <v>98.312772459929434</v>
      </c>
      <c r="AP659" s="19">
        <v>241.48919565010601</v>
      </c>
      <c r="AQ659" s="19">
        <f>AP659-AS659</f>
        <v>197.57779911721099</v>
      </c>
      <c r="AR659" s="18">
        <f>AQ659*bess_capex_adj</f>
        <v>197.57779911721099</v>
      </c>
      <c r="AS659" s="19">
        <v>43.911396532895026</v>
      </c>
      <c r="AT659" s="18">
        <f>AR659+AS659</f>
        <v>241.48919565010601</v>
      </c>
      <c r="AU659" s="19">
        <v>5382.2935898238802</v>
      </c>
      <c r="AV659" s="19"/>
      <c r="AW659" s="19">
        <v>743.13365026592601</v>
      </c>
      <c r="AX659" s="18">
        <f>AW659*solar_capex_adj</f>
        <v>990.84486702123468</v>
      </c>
      <c r="AY659" s="19">
        <v>242.15434874386901</v>
      </c>
      <c r="AZ659" s="18">
        <f>AY659*wind_capex_adj</f>
        <v>403.59058123978167</v>
      </c>
      <c r="BA659" s="19">
        <v>775.97381286996006</v>
      </c>
      <c r="BB659" s="18">
        <f>BA659*hdgt_capex_adj</f>
        <v>969.96726608745007</v>
      </c>
      <c r="BC659" s="19">
        <v>1711.82854266819</v>
      </c>
      <c r="BD659" s="18">
        <f>BC659*aero_capex_adj</f>
        <v>2054.1942512018281</v>
      </c>
      <c r="BE659" s="19">
        <v>1909.20323527593</v>
      </c>
      <c r="BF659" s="18">
        <f>BE659*bess_capex_adj</f>
        <v>1909.20323527593</v>
      </c>
      <c r="BG659" s="8">
        <v>756028156.30603397</v>
      </c>
      <c r="BH659" s="8">
        <v>884041093.96239996</v>
      </c>
      <c r="BI659" s="8">
        <v>722955153.49726999</v>
      </c>
      <c r="BJ659" s="8">
        <v>6396975596.2342901</v>
      </c>
      <c r="BK659" s="8">
        <f>SUM(BG659:BJ659)/1000000</f>
        <v>8759.9999999999945</v>
      </c>
      <c r="BL659" s="8">
        <v>6.1645260180099998E-18</v>
      </c>
      <c r="BM659" s="10">
        <f>0.815*BJ659/(BK659*1000)</f>
        <v>595.15240992362442</v>
      </c>
      <c r="BN659" s="25">
        <v>834.38769206046595</v>
      </c>
      <c r="BO659" s="8">
        <v>53</v>
      </c>
      <c r="BP659" s="8">
        <v>6080</v>
      </c>
      <c r="BQ659" s="25">
        <v>9223.8464000000004</v>
      </c>
      <c r="BR659" s="8">
        <v>1520</v>
      </c>
      <c r="BS659" s="8">
        <v>380</v>
      </c>
      <c r="BT659" s="8">
        <v>0.22321553387308499</v>
      </c>
    </row>
    <row r="660" spans="1:72" s="8" customFormat="1" x14ac:dyDescent="0.25">
      <c r="A660" s="1">
        <v>443</v>
      </c>
      <c r="B660" s="24">
        <v>1236.12991416365</v>
      </c>
      <c r="C660" s="24">
        <v>1402.2</v>
      </c>
      <c r="D660" s="1">
        <v>1000</v>
      </c>
      <c r="E660" s="1">
        <v>4000</v>
      </c>
      <c r="F660" s="1">
        <v>3</v>
      </c>
      <c r="G660" s="1">
        <v>4</v>
      </c>
      <c r="H660" s="2">
        <f>SUM(BG660:BI660)/(BK660*1000000)</f>
        <v>0.89553363310226775</v>
      </c>
      <c r="I660" s="3">
        <v>100</v>
      </c>
      <c r="J660" s="18">
        <v>80.231258596569901</v>
      </c>
      <c r="K660" s="18">
        <f>(P660*BG660+U660*BH660+AP660*BI660+AN660*BJ660)/(BK660*(1000000))</f>
        <v>77.316497080709652</v>
      </c>
      <c r="L660" s="18">
        <f>(T660*BG660+Y660*BH660+AT660*BI660+AO660*BJ660)/(BK660*(1000000))</f>
        <v>99.104346513317083</v>
      </c>
      <c r="M660" s="18">
        <f>L660/K660</f>
        <v>1.2818007832127132</v>
      </c>
      <c r="N660" s="18">
        <f>J660*M660</f>
        <v>102.84049010722502</v>
      </c>
      <c r="O660" s="3">
        <v>99.999999999999901</v>
      </c>
      <c r="P660" s="18">
        <v>93.928784198762798</v>
      </c>
      <c r="Q660" s="18">
        <f>P660-S660</f>
        <v>86.889830047703896</v>
      </c>
      <c r="R660" s="18">
        <f>Q660*solar_capex_adj</f>
        <v>115.85310673027186</v>
      </c>
      <c r="S660" s="18">
        <v>7.0389541510589027</v>
      </c>
      <c r="T660" s="18">
        <f>R660+S660</f>
        <v>122.89206088133076</v>
      </c>
      <c r="U660" s="18">
        <v>31.065129468041398</v>
      </c>
      <c r="V660" s="18">
        <f>U660-X660</f>
        <v>25.7410062618134</v>
      </c>
      <c r="W660" s="18">
        <f>V660*wind_capex_adj</f>
        <v>42.901677103022337</v>
      </c>
      <c r="X660" s="18">
        <v>5.3241232062279984</v>
      </c>
      <c r="Y660" s="18">
        <f>W660+X660</f>
        <v>48.225800309250332</v>
      </c>
      <c r="Z660" s="18">
        <v>310.10590939490697</v>
      </c>
      <c r="AA660" s="18">
        <f>Z660-AC660-AD660</f>
        <v>231.28755519318605</v>
      </c>
      <c r="AB660" s="18">
        <f>AA660*hdgt_capex_adj</f>
        <v>289.10944399148258</v>
      </c>
      <c r="AC660" s="18">
        <v>36.028391422629966</v>
      </c>
      <c r="AD660" s="18">
        <v>42.789962779090956</v>
      </c>
      <c r="AE660" s="18">
        <f>AD660*fuel_adj</f>
        <v>42.789962779090956</v>
      </c>
      <c r="AF660" s="18">
        <f>AB660+AC660+AE660</f>
        <v>367.9277981932035</v>
      </c>
      <c r="AG660" s="18">
        <v>587.36471428181096</v>
      </c>
      <c r="AH660" s="18">
        <f>AG660-AJ660-AK660</f>
        <v>487.27870074418513</v>
      </c>
      <c r="AI660" s="18">
        <f>AH660*aero_capex_adj</f>
        <v>584.73444089302211</v>
      </c>
      <c r="AJ660" s="18">
        <v>51.382911184004911</v>
      </c>
      <c r="AK660" s="18">
        <v>48.70310235362092</v>
      </c>
      <c r="AL660" s="18">
        <f>AK660*fuel_adj</f>
        <v>48.70310235362092</v>
      </c>
      <c r="AM660" s="18">
        <f>AI660+AJ660+AL660</f>
        <v>684.82045443064794</v>
      </c>
      <c r="AN660" s="18">
        <f>IF(F660=0, 0, IF(F660=3, Z660, (Z660*F660*384+AG660*G660*32)/(F660*384+G660*32)))</f>
        <v>310.10590939490697</v>
      </c>
      <c r="AO660" s="18">
        <f>IF(F660=0, 0, IF(F660=3, AF660, (AF660*F660*384+AM660*G660*32)/(F660*384+G660*32)))</f>
        <v>367.9277981932035</v>
      </c>
      <c r="AP660" s="18">
        <v>100.30707288880799</v>
      </c>
      <c r="AQ660" s="18">
        <f>AP660-AS660</f>
        <v>81.519012504260502</v>
      </c>
      <c r="AR660" s="18">
        <f>AQ660*bess_capex_adj</f>
        <v>81.519012504260502</v>
      </c>
      <c r="AS660" s="18">
        <v>18.788060384547492</v>
      </c>
      <c r="AT660" s="18">
        <f>AR660+AS660</f>
        <v>100.30707288880799</v>
      </c>
      <c r="AU660" s="18">
        <v>6762.4018088491403</v>
      </c>
      <c r="AV660" s="18"/>
      <c r="AW660" s="18">
        <v>1482.3879270124601</v>
      </c>
      <c r="AX660" s="18">
        <f>AW660*solar_capex_adj</f>
        <v>1976.5172360166134</v>
      </c>
      <c r="AY660" s="18">
        <v>1681.5419863560401</v>
      </c>
      <c r="AZ660" s="18">
        <f>AY660*wind_capex_adj</f>
        <v>2802.5699772600669</v>
      </c>
      <c r="BA660" s="18">
        <v>2321.8452255485199</v>
      </c>
      <c r="BB660" s="18">
        <f>BA660*hdgt_capex_adj</f>
        <v>2902.3065319356501</v>
      </c>
      <c r="BC660" s="18">
        <v>325.211508865979</v>
      </c>
      <c r="BD660" s="18">
        <f>BC660*aero_capex_adj</f>
        <v>390.25381063917479</v>
      </c>
      <c r="BE660" s="18">
        <v>951.41516106611505</v>
      </c>
      <c r="BF660" s="18">
        <f>BE660*bess_capex_adj</f>
        <v>951.41516106611505</v>
      </c>
      <c r="BG660" s="1">
        <v>1477257785.60588</v>
      </c>
      <c r="BH660" s="1">
        <v>5545299383.7409401</v>
      </c>
      <c r="BI660" s="1">
        <v>822317456.62903702</v>
      </c>
      <c r="BJ660" s="1">
        <v>915125374.02413404</v>
      </c>
      <c r="BK660" s="1">
        <f>SUM(BG660:BJ660)/1000000</f>
        <v>8759.9999999999909</v>
      </c>
      <c r="BL660" s="1">
        <v>14.177861020301</v>
      </c>
      <c r="BM660" s="3">
        <f>0.815*BJ660/(BK660*1000)</f>
        <v>85.140089021651832</v>
      </c>
      <c r="BN660" s="24">
        <v>1668.7753841209301</v>
      </c>
      <c r="BO660" s="1">
        <v>369</v>
      </c>
      <c r="BP660" s="1">
        <v>3040</v>
      </c>
      <c r="BQ660" s="24">
        <v>4611.9232000000002</v>
      </c>
      <c r="BR660" s="1">
        <v>760</v>
      </c>
      <c r="BS660" s="1">
        <v>190</v>
      </c>
      <c r="BT660" s="1">
        <v>0.50937137015659195</v>
      </c>
    </row>
    <row r="661" spans="1:72" s="8" customFormat="1" x14ac:dyDescent="0.25">
      <c r="A661" s="1">
        <v>416</v>
      </c>
      <c r="B661" s="24">
        <v>1648.17321888487</v>
      </c>
      <c r="C661" s="24">
        <v>1003.19999999999</v>
      </c>
      <c r="D661" s="1">
        <v>1000</v>
      </c>
      <c r="E661" s="1">
        <v>4000</v>
      </c>
      <c r="F661" s="1">
        <v>3</v>
      </c>
      <c r="G661" s="1">
        <v>4</v>
      </c>
      <c r="H661" s="2">
        <f>SUM(BG661:BI661)/(BK661*1000000)</f>
        <v>0.85405652472464932</v>
      </c>
      <c r="I661" s="3">
        <v>100</v>
      </c>
      <c r="J661" s="18">
        <v>81.879350124780998</v>
      </c>
      <c r="K661" s="18">
        <f>(P661*BG661+U661*BH661+AP661*BI661+AN661*BJ661)/(BK661*(1000000))</f>
        <v>78.77413121230741</v>
      </c>
      <c r="L661" s="18">
        <f>(T661*BG661+Y661*BH661+AT661*BI661+AO661*BJ661)/(BK661*(1000000))</f>
        <v>99.030295963090055</v>
      </c>
      <c r="M661" s="18">
        <f>L661/K661</f>
        <v>1.2571423440544132</v>
      </c>
      <c r="N661" s="18">
        <f>J661*M661</f>
        <v>102.9339981455192</v>
      </c>
      <c r="O661" s="3">
        <v>100</v>
      </c>
      <c r="P661" s="18">
        <v>95.684669032842805</v>
      </c>
      <c r="Q661" s="18">
        <f>P661-S661</f>
        <v>88.514007874250495</v>
      </c>
      <c r="R661" s="18">
        <f>Q661*solar_capex_adj</f>
        <v>118.01867716566733</v>
      </c>
      <c r="S661" s="18">
        <v>7.1706611585923099</v>
      </c>
      <c r="T661" s="18">
        <f>R661+S661</f>
        <v>125.18933832425964</v>
      </c>
      <c r="U661" s="18">
        <v>27.987786475931198</v>
      </c>
      <c r="V661" s="18">
        <f>U661-X661</f>
        <v>23.191002998804102</v>
      </c>
      <c r="W661" s="18">
        <f>V661*wind_capex_adj</f>
        <v>38.651671664673508</v>
      </c>
      <c r="X661" s="18">
        <v>4.7967834771270965</v>
      </c>
      <c r="Y661" s="18">
        <f>W661+X661</f>
        <v>43.448455141800608</v>
      </c>
      <c r="Z661" s="18">
        <v>232.271480576069</v>
      </c>
      <c r="AA661" s="18">
        <f>Z661-AC661-AD661</f>
        <v>164.169409442312</v>
      </c>
      <c r="AB661" s="18">
        <f>AA661*hdgt_capex_adj</f>
        <v>205.21176180289001</v>
      </c>
      <c r="AC661" s="18">
        <v>28.583718069393996</v>
      </c>
      <c r="AD661" s="18">
        <v>39.518353064362998</v>
      </c>
      <c r="AE661" s="18">
        <f>AD661*fuel_adj</f>
        <v>39.518353064362998</v>
      </c>
      <c r="AF661" s="18">
        <f>AB661+AC661+AE661</f>
        <v>273.31383293664703</v>
      </c>
      <c r="AG661" s="18">
        <v>464.63180068384099</v>
      </c>
      <c r="AH661" s="18">
        <f>AG661-AJ661-AK661</f>
        <v>376.56463447419702</v>
      </c>
      <c r="AI661" s="18">
        <f>AH661*aero_capex_adj</f>
        <v>451.87756136903641</v>
      </c>
      <c r="AJ661" s="18">
        <v>42.026645921834984</v>
      </c>
      <c r="AK661" s="18">
        <v>46.040520287808988</v>
      </c>
      <c r="AL661" s="18">
        <f>AK661*fuel_adj</f>
        <v>46.040520287808988</v>
      </c>
      <c r="AM661" s="18">
        <f>AI661+AJ661+AL661</f>
        <v>539.94472757868039</v>
      </c>
      <c r="AN661" s="18">
        <f>IF(F661=0, 0, IF(F661=3, Z661, (Z661*F661*384+AG661*G661*32)/(F661*384+G661*32)))</f>
        <v>232.271480576069</v>
      </c>
      <c r="AO661" s="18">
        <f>IF(F661=0, 0, IF(F661=3, AF661, (AF661*F661*384+AM661*G661*32)/(F661*384+G661*32)))</f>
        <v>273.31383293664703</v>
      </c>
      <c r="AP661" s="18">
        <v>74.243618641278701</v>
      </c>
      <c r="AQ661" s="18">
        <f>AP661-AS661</f>
        <v>60.659679425904301</v>
      </c>
      <c r="AR661" s="18">
        <f>AQ661*bess_capex_adj</f>
        <v>60.659679425904301</v>
      </c>
      <c r="AS661" s="18">
        <v>13.5839392153744</v>
      </c>
      <c r="AT661" s="18">
        <f>AR661+AS661</f>
        <v>74.243618641278701</v>
      </c>
      <c r="AU661" s="18">
        <v>6777.91860555927</v>
      </c>
      <c r="AV661" s="18"/>
      <c r="AW661" s="18">
        <v>1976.48079834755</v>
      </c>
      <c r="AX661" s="18">
        <f>AW661*solar_capex_adj</f>
        <v>2635.3077311300667</v>
      </c>
      <c r="AY661" s="18">
        <v>1203.03225060519</v>
      </c>
      <c r="AZ661" s="18">
        <f>AY661*wind_capex_adj</f>
        <v>2005.0537510086501</v>
      </c>
      <c r="BA661" s="18">
        <v>2321.8024216577201</v>
      </c>
      <c r="BB661" s="18">
        <f>BA661*hdgt_capex_adj</f>
        <v>2902.25302707215</v>
      </c>
      <c r="BC661" s="18">
        <v>325.20551349739799</v>
      </c>
      <c r="BD661" s="18">
        <f>BC661*aero_capex_adj</f>
        <v>390.2466161968776</v>
      </c>
      <c r="BE661" s="18">
        <v>951.39762145140696</v>
      </c>
      <c r="BF661" s="18">
        <f>BE661*bess_capex_adj</f>
        <v>951.39762145140696</v>
      </c>
      <c r="BG661" s="1">
        <v>1928215162.81549</v>
      </c>
      <c r="BH661" s="1">
        <v>4403525449.1711998</v>
      </c>
      <c r="BI661" s="1">
        <v>1149794544.6012199</v>
      </c>
      <c r="BJ661" s="1">
        <v>1278464843.41207</v>
      </c>
      <c r="BK661" s="1">
        <f>SUM(BG661:BJ661)/1000000</f>
        <v>8759.9999999999782</v>
      </c>
      <c r="BL661" s="1">
        <v>10.4679339616013</v>
      </c>
      <c r="BM661" s="3">
        <f>0.815*BJ661/(BK661*1000)</f>
        <v>118.94393234941091</v>
      </c>
      <c r="BN661" s="24">
        <v>2225.03384549457</v>
      </c>
      <c r="BO661" s="1">
        <v>264</v>
      </c>
      <c r="BP661" s="1">
        <v>3040</v>
      </c>
      <c r="BQ661" s="24">
        <v>4611.9232000000002</v>
      </c>
      <c r="BR661" s="1">
        <v>760</v>
      </c>
      <c r="BS661" s="1">
        <v>190</v>
      </c>
      <c r="BT661" s="1">
        <v>0.71050179856280804</v>
      </c>
    </row>
    <row r="662" spans="1:72" s="8" customFormat="1" x14ac:dyDescent="0.25">
      <c r="A662" s="1">
        <v>1067</v>
      </c>
      <c r="B662" s="25">
        <v>206.02165236060799</v>
      </c>
      <c r="C662" s="25">
        <v>201.39999999999901</v>
      </c>
      <c r="D662" s="8">
        <v>2000</v>
      </c>
      <c r="E662" s="8">
        <v>8000</v>
      </c>
      <c r="F662" s="8">
        <v>3</v>
      </c>
      <c r="G662" s="8">
        <v>4</v>
      </c>
      <c r="H662" s="9">
        <f>SUM(BG662:BI662)/(BK662*1000000)</f>
        <v>0.16163303030815776</v>
      </c>
      <c r="I662" s="10">
        <v>100</v>
      </c>
      <c r="J662" s="19">
        <v>94.271900128855407</v>
      </c>
      <c r="K662" s="18">
        <f>(P662*BG662+U662*BH662+AP662*BI662+AN662*BJ662)/(BK662*(1000000))</f>
        <v>91.693355905839056</v>
      </c>
      <c r="L662" s="18">
        <f>(T662*BG662+Y662*BH662+AT662*BI662+AO662*BJ662)/(BK662*(1000000))</f>
        <v>100.1534038901753</v>
      </c>
      <c r="M662" s="18">
        <f>L662/K662</f>
        <v>1.0922645692346997</v>
      </c>
      <c r="N662" s="18">
        <f>J662*M662</f>
        <v>102.96985638518089</v>
      </c>
      <c r="O662" s="10">
        <v>99.999999993800202</v>
      </c>
      <c r="P662" s="19">
        <v>78.445030842915898</v>
      </c>
      <c r="Q662" s="19">
        <f>P662-S662</f>
        <v>72.584658546428798</v>
      </c>
      <c r="R662" s="18">
        <f>Q662*solar_capex_adj</f>
        <v>96.779544728571722</v>
      </c>
      <c r="S662" s="19">
        <v>5.8603722964870997</v>
      </c>
      <c r="T662" s="18">
        <f>R662+S662</f>
        <v>102.63991702505882</v>
      </c>
      <c r="U662" s="19">
        <v>28.0662463486882</v>
      </c>
      <c r="V662" s="19">
        <f>U662-X662</f>
        <v>23.2694628715611</v>
      </c>
      <c r="W662" s="18">
        <f>V662*wind_capex_adj</f>
        <v>38.782438119268498</v>
      </c>
      <c r="X662" s="19">
        <v>4.7967834771271001</v>
      </c>
      <c r="Y662" s="18">
        <f>W662+X662</f>
        <v>43.579221596395598</v>
      </c>
      <c r="Z662" s="19">
        <v>79.331927266026895</v>
      </c>
      <c r="AA662" s="19">
        <f>Z662-AC662-AD662</f>
        <v>28.946866269197301</v>
      </c>
      <c r="AB662" s="18">
        <f>AA662*hdgt_capex_adj</f>
        <v>36.183582836496626</v>
      </c>
      <c r="AC662" s="19">
        <v>14.6957088511367</v>
      </c>
      <c r="AD662" s="19">
        <v>35.689352145692894</v>
      </c>
      <c r="AE662" s="18">
        <f>AD662*fuel_adj</f>
        <v>35.689352145692894</v>
      </c>
      <c r="AF662" s="18">
        <f>AB662+AC662+AE662</f>
        <v>86.56864383332622</v>
      </c>
      <c r="AG662" s="19">
        <v>243.33632184501701</v>
      </c>
      <c r="AH662" s="19">
        <f>AG662-AJ662-AK662</f>
        <v>175.58434067422198</v>
      </c>
      <c r="AI662" s="18">
        <f>AH662*aero_capex_adj</f>
        <v>210.70120880906637</v>
      </c>
      <c r="AJ662" s="19">
        <v>25.486288999307021</v>
      </c>
      <c r="AK662" s="19">
        <v>42.265692171488013</v>
      </c>
      <c r="AL662" s="18">
        <f>AK662*fuel_adj</f>
        <v>42.265692171488013</v>
      </c>
      <c r="AM662" s="18">
        <f>AI662+AJ662+AL662</f>
        <v>278.45318997986141</v>
      </c>
      <c r="AN662" s="18">
        <f>IF(F662=0, 0, IF(F662=3, Z662, (Z662*F662*384+AG662*G662*32)/(F662*384+G662*32)))</f>
        <v>79.331927266026895</v>
      </c>
      <c r="AO662" s="18">
        <f>IF(F662=0, 0, IF(F662=3, AF662, (AF662*F662*384+AM662*G662*32)/(F662*384+G662*32)))</f>
        <v>86.56864383332622</v>
      </c>
      <c r="AP662" s="19">
        <v>741.82137656329405</v>
      </c>
      <c r="AQ662" s="19">
        <f>AP662-AS662</f>
        <v>606.78265298718998</v>
      </c>
      <c r="AR662" s="18">
        <f>AQ662*bess_capex_adj</f>
        <v>606.78265298718998</v>
      </c>
      <c r="AS662" s="19">
        <v>135.03872357610408</v>
      </c>
      <c r="AT662" s="18">
        <f>AR662+AS662</f>
        <v>741.82137656329405</v>
      </c>
      <c r="AU662" s="19">
        <v>5056.8212736014302</v>
      </c>
      <c r="AV662" s="19"/>
      <c r="AW662" s="19">
        <v>247.895954283831</v>
      </c>
      <c r="AX662" s="18">
        <f>AW662*solar_capex_adj</f>
        <v>330.52793904510798</v>
      </c>
      <c r="AY662" s="19">
        <v>242.33494208354</v>
      </c>
      <c r="AZ662" s="18">
        <f>AY662*wind_capex_adj</f>
        <v>403.89157013923335</v>
      </c>
      <c r="BA662" s="19">
        <v>2329.6575507601301</v>
      </c>
      <c r="BB662" s="18">
        <f>BA662*hdgt_capex_adj</f>
        <v>2912.0719384501626</v>
      </c>
      <c r="BC662" s="19">
        <v>326.30574979205898</v>
      </c>
      <c r="BD662" s="18">
        <f>BC662*aero_capex_adj</f>
        <v>391.56689975047078</v>
      </c>
      <c r="BE662" s="19">
        <v>1910.62707668186</v>
      </c>
      <c r="BF662" s="18">
        <f>BE662*bess_capex_adj</f>
        <v>1910.62707668186</v>
      </c>
      <c r="BG662" s="8">
        <v>299599726.16867799</v>
      </c>
      <c r="BH662" s="8">
        <v>884041093.96239996</v>
      </c>
      <c r="BI662" s="8">
        <v>232264525.28060099</v>
      </c>
      <c r="BJ662" s="8">
        <v>7344094654.0452204</v>
      </c>
      <c r="BK662" s="8">
        <f>SUM(BG662:BJ662)/1000000</f>
        <v>8759.9999994568989</v>
      </c>
      <c r="BL662" s="8">
        <v>9.7334621343034496E-19</v>
      </c>
      <c r="BM662" s="10">
        <f>0.815*BJ662/(BK662*1000)</f>
        <v>683.26908029885135</v>
      </c>
      <c r="BN662" s="25">
        <v>278.12923068682198</v>
      </c>
      <c r="BO662" s="8">
        <v>53</v>
      </c>
      <c r="BP662" s="8">
        <v>6080</v>
      </c>
      <c r="BQ662" s="25">
        <v>9223.8464000000004</v>
      </c>
      <c r="BR662" s="8">
        <v>1520</v>
      </c>
      <c r="BS662" s="8">
        <v>380</v>
      </c>
      <c r="BT662" s="8">
        <v>7.1853366509266103E-2</v>
      </c>
    </row>
    <row r="663" spans="1:72" s="8" customFormat="1" x14ac:dyDescent="0.25">
      <c r="A663" s="1">
        <v>296</v>
      </c>
      <c r="B663" s="24">
        <v>1854.19487124548</v>
      </c>
      <c r="C663" s="24">
        <v>1200.8</v>
      </c>
      <c r="D663" s="1">
        <v>1000</v>
      </c>
      <c r="E663" s="1">
        <v>4000</v>
      </c>
      <c r="F663" s="1">
        <v>2</v>
      </c>
      <c r="G663" s="1">
        <v>11</v>
      </c>
      <c r="H663" s="2">
        <f>SUM(BG663:BI663)/(BK663*1000000)</f>
        <v>0.90482931500992536</v>
      </c>
      <c r="I663" s="3">
        <v>100</v>
      </c>
      <c r="J663" s="18">
        <v>82.000750648598896</v>
      </c>
      <c r="K663" s="18">
        <f>(P663*BG663+U663*BH663+AP663*BI663+AN663*BJ663)/(BK663*(1000000))</f>
        <v>97.843239868012162</v>
      </c>
      <c r="L663" s="18">
        <f>(T663*BG663+Y663*BH663+AT663*BI663+AO663*BJ663)/(BK663*(1000000))</f>
        <v>122.86477683802384</v>
      </c>
      <c r="M663" s="18">
        <f>L663/K663</f>
        <v>1.2557308711748001</v>
      </c>
      <c r="N663" s="18">
        <f>J663*M663</f>
        <v>102.97087404895264</v>
      </c>
      <c r="O663" s="3">
        <v>100</v>
      </c>
      <c r="P663" s="18">
        <v>112.339232271207</v>
      </c>
      <c r="Q663" s="18">
        <f>P663-S663</f>
        <v>103.918016718263</v>
      </c>
      <c r="R663" s="18">
        <f>Q663*solar_capex_adj</f>
        <v>138.55735562435066</v>
      </c>
      <c r="S663" s="18">
        <v>8.4212155529439912</v>
      </c>
      <c r="T663" s="18">
        <f>R663+S663</f>
        <v>146.97857117729467</v>
      </c>
      <c r="U663" s="18">
        <v>28.6365406265056</v>
      </c>
      <c r="V663" s="18">
        <f>U663-X663</f>
        <v>23.727287597612701</v>
      </c>
      <c r="W663" s="18">
        <f>V663*wind_capex_adj</f>
        <v>39.545479329354507</v>
      </c>
      <c r="X663" s="18">
        <v>4.9092530288928984</v>
      </c>
      <c r="Y663" s="18">
        <f>W663+X663</f>
        <v>44.454732358247405</v>
      </c>
      <c r="Z663" s="18">
        <v>245.606894763817</v>
      </c>
      <c r="AA663" s="18">
        <f>Z663-AC663-AD663</f>
        <v>174.85827295583599</v>
      </c>
      <c r="AB663" s="18">
        <f>AA663*hdgt_capex_adj</f>
        <v>218.57284119479499</v>
      </c>
      <c r="AC663" s="18">
        <v>30.000015232657006</v>
      </c>
      <c r="AD663" s="18">
        <v>40.748606575324004</v>
      </c>
      <c r="AE663" s="18">
        <f>AD663*fuel_adj</f>
        <v>40.748606575324004</v>
      </c>
      <c r="AF663" s="18">
        <f>AB663+AC663+AE663</f>
        <v>289.321463002776</v>
      </c>
      <c r="AG663" s="18">
        <v>1066.49747335596</v>
      </c>
      <c r="AH663" s="18">
        <f>AG663-AJ663-AK663</f>
        <v>935.33896238348495</v>
      </c>
      <c r="AI663" s="18">
        <f>AH663*aero_capex_adj</f>
        <v>1122.406754860182</v>
      </c>
      <c r="AJ663" s="18">
        <v>85.730552479965013</v>
      </c>
      <c r="AK663" s="18">
        <v>45.427958492510015</v>
      </c>
      <c r="AL663" s="18">
        <f>AK663*fuel_adj</f>
        <v>45.427958492510015</v>
      </c>
      <c r="AM663" s="18">
        <f>AI663+AJ663+AL663</f>
        <v>1253.5652658326569</v>
      </c>
      <c r="AN663" s="18">
        <f>IF(F663=0, 0, IF(F663=3, Z663, (Z663*F663*384+AG663*G663*32)/(F663*384+G663*32)))</f>
        <v>503.60107660706188</v>
      </c>
      <c r="AO663" s="18">
        <f>IF(F663=0, 0, IF(F663=3, AF663, (AF663*F663*384+AM663*G663*32)/(F663*384+G663*32)))</f>
        <v>592.36951532073851</v>
      </c>
      <c r="AP663" s="18">
        <v>88.748833695322006</v>
      </c>
      <c r="AQ663" s="18">
        <f>AP663-AS663</f>
        <v>72.175694024029795</v>
      </c>
      <c r="AR663" s="18">
        <f>AQ663*bess_capex_adj</f>
        <v>72.175694024029795</v>
      </c>
      <c r="AS663" s="18">
        <v>16.573139671292211</v>
      </c>
      <c r="AT663" s="18">
        <f>AR663+AS663</f>
        <v>88.748833695322006</v>
      </c>
      <c r="AU663" s="18">
        <v>7054.8935021892703</v>
      </c>
      <c r="AV663" s="18"/>
      <c r="AW663" s="18">
        <v>2222.84091825314</v>
      </c>
      <c r="AX663" s="18">
        <f>AW663*solar_capex_adj</f>
        <v>2963.7878910041863</v>
      </c>
      <c r="AY663" s="18">
        <v>1439.539832642</v>
      </c>
      <c r="AZ663" s="18">
        <f>AY663*wind_capex_adj</f>
        <v>2399.2330544033334</v>
      </c>
      <c r="BA663" s="18">
        <v>1547.38100575674</v>
      </c>
      <c r="BB663" s="18">
        <f>BA663*hdgt_capex_adj</f>
        <v>1934.226257195925</v>
      </c>
      <c r="BC663" s="18">
        <v>894.03362799926504</v>
      </c>
      <c r="BD663" s="18">
        <f>BC663*aero_capex_adj</f>
        <v>1072.8403535991181</v>
      </c>
      <c r="BE663" s="18">
        <v>951.09811753811005</v>
      </c>
      <c r="BF663" s="18">
        <f>BE663*bess_capex_adj</f>
        <v>951.09811753811005</v>
      </c>
      <c r="BG663" s="1">
        <v>1839440680.1568201</v>
      </c>
      <c r="BH663" s="1">
        <v>5150135667.1256905</v>
      </c>
      <c r="BI663" s="1">
        <v>936728452.20443201</v>
      </c>
      <c r="BJ663" s="1">
        <v>833695200.51305401</v>
      </c>
      <c r="BK663" s="1">
        <f>SUM(BG663:BJ663)/1000000</f>
        <v>8759.9999999999964</v>
      </c>
      <c r="BL663" s="1">
        <v>18.468751721671801</v>
      </c>
      <c r="BM663" s="3">
        <f>0.815*BJ663/(BK663*1000)</f>
        <v>77.564108266910878</v>
      </c>
      <c r="BN663" s="24">
        <v>2503.1630761813899</v>
      </c>
      <c r="BO663" s="1">
        <v>316</v>
      </c>
      <c r="BP663" s="1">
        <v>3040</v>
      </c>
      <c r="BQ663" s="24">
        <v>4611.9232000000002</v>
      </c>
      <c r="BR663" s="1">
        <v>760</v>
      </c>
      <c r="BS663" s="1">
        <v>190</v>
      </c>
      <c r="BT663" s="1">
        <v>0.57987697211675904</v>
      </c>
    </row>
    <row r="664" spans="1:72" s="8" customFormat="1" x14ac:dyDescent="0.25">
      <c r="A664" s="1">
        <v>980</v>
      </c>
      <c r="B664" s="25">
        <v>206.02165236060799</v>
      </c>
      <c r="C664" s="25">
        <v>1402.2</v>
      </c>
      <c r="D664" s="8">
        <v>2000</v>
      </c>
      <c r="E664" s="8">
        <v>8000</v>
      </c>
      <c r="F664" s="8">
        <v>3</v>
      </c>
      <c r="G664" s="8">
        <v>4</v>
      </c>
      <c r="H664" s="9">
        <f>SUM(BG664:BI664)/(BK664*1000000)</f>
        <v>0.78778172691613757</v>
      </c>
      <c r="I664" s="10">
        <v>100</v>
      </c>
      <c r="J664" s="19">
        <v>84.551271425432105</v>
      </c>
      <c r="K664" s="18">
        <f>(P664*BG664+U664*BH664+AP664*BI664+AN664*BJ664)/(BK664*(1000000))</f>
        <v>81.775240790695904</v>
      </c>
      <c r="L664" s="18">
        <f>(T664*BG664+Y664*BH664+AT664*BI664+AO664*BJ664)/(BK664*(1000000))</f>
        <v>99.611445582295445</v>
      </c>
      <c r="M664" s="18">
        <f>L664/K664</f>
        <v>1.218112531606619</v>
      </c>
      <c r="N664" s="18">
        <f>J664*M664</f>
        <v>102.99296328659149</v>
      </c>
      <c r="O664" s="10">
        <v>99.999999999999901</v>
      </c>
      <c r="P664" s="19">
        <v>68.580452290509299</v>
      </c>
      <c r="Q664" s="19">
        <f>P664-S664</f>
        <v>63.444394397925002</v>
      </c>
      <c r="R664" s="18">
        <f>Q664*solar_capex_adj</f>
        <v>84.592525863899994</v>
      </c>
      <c r="S664" s="19">
        <v>5.1360578925842972</v>
      </c>
      <c r="T664" s="18">
        <f>R664+S664</f>
        <v>89.728583756484284</v>
      </c>
      <c r="U664" s="19">
        <v>31.083009801853802</v>
      </c>
      <c r="V664" s="19">
        <f>U664-X664</f>
        <v>25.758896426048299</v>
      </c>
      <c r="W664" s="18">
        <f>V664*wind_capex_adj</f>
        <v>42.931494043413835</v>
      </c>
      <c r="X664" s="19">
        <v>5.3241133758055028</v>
      </c>
      <c r="Y664" s="18">
        <f>W664+X664</f>
        <v>48.255607419219338</v>
      </c>
      <c r="Z664" s="19">
        <v>190.69062419172499</v>
      </c>
      <c r="AA664" s="19">
        <f>Z664-AC664-AD664</f>
        <v>115.65513029639101</v>
      </c>
      <c r="AB664" s="18">
        <f>AA664*hdgt_capex_adj</f>
        <v>144.56891287048876</v>
      </c>
      <c r="AC664" s="19">
        <v>26.885617168176992</v>
      </c>
      <c r="AD664" s="19">
        <v>48.149876727156993</v>
      </c>
      <c r="AE664" s="18">
        <f>AD664*fuel_adj</f>
        <v>48.149876727156993</v>
      </c>
      <c r="AF664" s="18">
        <f>AB664+AC664+AE664</f>
        <v>219.60440676582274</v>
      </c>
      <c r="AG664" s="19">
        <v>510.01036877122499</v>
      </c>
      <c r="AH664" s="19">
        <f>AG664-AJ664-AK664</f>
        <v>406.20766144380906</v>
      </c>
      <c r="AI664" s="18">
        <f>AH664*aero_capex_adj</f>
        <v>487.44919373257085</v>
      </c>
      <c r="AJ664" s="19">
        <v>47.249796987330967</v>
      </c>
      <c r="AK664" s="19">
        <v>56.552910340084964</v>
      </c>
      <c r="AL664" s="18">
        <f>AK664*fuel_adj</f>
        <v>56.552910340084964</v>
      </c>
      <c r="AM664" s="18">
        <f>AI664+AJ664+AL664</f>
        <v>591.25190105998672</v>
      </c>
      <c r="AN664" s="18">
        <f>IF(F664=0, 0, IF(F664=3, Z664, (Z664*F664*384+AG664*G664*32)/(F664*384+G664*32)))</f>
        <v>190.69062419172499</v>
      </c>
      <c r="AO664" s="18">
        <f>IF(F664=0, 0, IF(F664=3, AF664, (AF664*F664*384+AM664*G664*32)/(F664*384+G664*32)))</f>
        <v>219.60440676582274</v>
      </c>
      <c r="AP664" s="19">
        <v>163.94390237829199</v>
      </c>
      <c r="AQ664" s="19">
        <f>AP664-AS664</f>
        <v>134.01920193562</v>
      </c>
      <c r="AR664" s="18">
        <f>AQ664*bess_capex_adj</f>
        <v>134.01920193562</v>
      </c>
      <c r="AS664" s="19">
        <v>29.924700442671991</v>
      </c>
      <c r="AT664" s="18">
        <f>AR664+AS664</f>
        <v>163.94390237829199</v>
      </c>
      <c r="AU664" s="19">
        <v>6484.3988459685097</v>
      </c>
      <c r="AV664" s="19"/>
      <c r="AW664" s="19">
        <v>247.236822515797</v>
      </c>
      <c r="AX664" s="18">
        <f>AW664*solar_capex_adj</f>
        <v>329.6490966877293</v>
      </c>
      <c r="AY664" s="19">
        <v>1682.7137757581399</v>
      </c>
      <c r="AZ664" s="18">
        <f>AY664*wind_capex_adj</f>
        <v>2804.5229595968999</v>
      </c>
      <c r="BA664" s="19">
        <v>2323.4632128784101</v>
      </c>
      <c r="BB664" s="18">
        <f>BA664*hdgt_capex_adj</f>
        <v>2904.3290160980127</v>
      </c>
      <c r="BC664" s="19">
        <v>325.438133834383</v>
      </c>
      <c r="BD664" s="18">
        <f>BC664*aero_capex_adj</f>
        <v>390.52576060125961</v>
      </c>
      <c r="BE664" s="19">
        <v>1905.54690098176</v>
      </c>
      <c r="BF664" s="18">
        <f>BE664*bess_capex_adj</f>
        <v>1905.54690098176</v>
      </c>
      <c r="BG664" s="8">
        <v>343576013.38693798</v>
      </c>
      <c r="BH664" s="8">
        <v>5545318022.7169905</v>
      </c>
      <c r="BI664" s="8">
        <v>1012073953.89393</v>
      </c>
      <c r="BJ664" s="8">
        <v>1859032088.9738801</v>
      </c>
      <c r="BK664" s="8">
        <f>SUM(BG664:BJ664)/1000000</f>
        <v>8760.0000789717396</v>
      </c>
      <c r="BL664" s="8">
        <v>2.5757884852357602</v>
      </c>
      <c r="BM664" s="10">
        <f>0.815*BJ664/(BK664*1000)</f>
        <v>172.95789256334777</v>
      </c>
      <c r="BN664" s="25">
        <v>278.12923068682198</v>
      </c>
      <c r="BO664" s="8">
        <v>369</v>
      </c>
      <c r="BP664" s="8">
        <v>6080</v>
      </c>
      <c r="BQ664" s="25">
        <v>9223.8464000000004</v>
      </c>
      <c r="BR664" s="8">
        <v>1520</v>
      </c>
      <c r="BS664" s="8">
        <v>380</v>
      </c>
      <c r="BT664" s="8">
        <v>0.31446301745569499</v>
      </c>
    </row>
    <row r="665" spans="1:72" s="8" customFormat="1" x14ac:dyDescent="0.25">
      <c r="A665" s="1">
        <v>937</v>
      </c>
      <c r="B665" s="25">
        <v>1236.12991416365</v>
      </c>
      <c r="C665" s="25">
        <v>201.39999999999901</v>
      </c>
      <c r="D665" s="8">
        <v>2000</v>
      </c>
      <c r="E665" s="8">
        <v>8000</v>
      </c>
      <c r="F665" s="8">
        <v>2</v>
      </c>
      <c r="G665" s="8">
        <v>8</v>
      </c>
      <c r="H665" s="9">
        <f>SUM(BG665:BI665)/(BK665*1000000)</f>
        <v>0.43690896772845828</v>
      </c>
      <c r="I665" s="10">
        <v>100</v>
      </c>
      <c r="J665" s="19">
        <v>89.671683929380194</v>
      </c>
      <c r="K665" s="18">
        <f>(P665*BG665+U665*BH665+AP665*BI665+AN665*BJ665)/(BK665*(1000000))</f>
        <v>143.01734826693777</v>
      </c>
      <c r="L665" s="18">
        <f>(T665*BG665+Y665*BH665+AT665*BI665+AO665*BJ665)/(BK665*(1000000))</f>
        <v>164.26392504740693</v>
      </c>
      <c r="M665" s="18">
        <f>L665/K665</f>
        <v>1.1485594372845804</v>
      </c>
      <c r="N665" s="18">
        <f>J665*M665</f>
        <v>102.99325883428968</v>
      </c>
      <c r="O665" s="10">
        <v>99.999999999999901</v>
      </c>
      <c r="P665" s="19">
        <v>99.099057442656303</v>
      </c>
      <c r="Q665" s="19">
        <f>P665-S665</f>
        <v>91.684500060933601</v>
      </c>
      <c r="R665" s="18">
        <f>Q665*solar_capex_adj</f>
        <v>122.2460000812448</v>
      </c>
      <c r="S665" s="19">
        <v>7.4145573817227017</v>
      </c>
      <c r="T665" s="18">
        <f>R665+S665</f>
        <v>129.66055746296752</v>
      </c>
      <c r="U665" s="19">
        <v>28.0282923419242</v>
      </c>
      <c r="V665" s="19">
        <f>U665-X665</f>
        <v>23.2315088647971</v>
      </c>
      <c r="W665" s="18">
        <f>V665*wind_capex_adj</f>
        <v>38.719181441328502</v>
      </c>
      <c r="X665" s="19">
        <v>4.7967834771271001</v>
      </c>
      <c r="Y665" s="18">
        <f>W665+X665</f>
        <v>43.515964918455602</v>
      </c>
      <c r="Z665" s="19">
        <v>78.338150185428105</v>
      </c>
      <c r="AA665" s="19">
        <f>Z665-AC665-AD665</f>
        <v>28.233641839987698</v>
      </c>
      <c r="AB665" s="18">
        <f>AA665*hdgt_capex_adj</f>
        <v>35.292052299984618</v>
      </c>
      <c r="AC665" s="19">
        <v>14.583883774173906</v>
      </c>
      <c r="AD665" s="19">
        <v>35.520624571266502</v>
      </c>
      <c r="AE665" s="18">
        <f>AD665*fuel_adj</f>
        <v>35.520624571266502</v>
      </c>
      <c r="AF665" s="18">
        <f>AB665+AC665+AE665</f>
        <v>85.396560645425026</v>
      </c>
      <c r="AG665" s="19">
        <v>502.57914014307698</v>
      </c>
      <c r="AH665" s="19">
        <f>AG665-AJ665-AK665</f>
        <v>416.11958704793204</v>
      </c>
      <c r="AI665" s="18">
        <f>AH665*aero_capex_adj</f>
        <v>499.34350445751841</v>
      </c>
      <c r="AJ665" s="19">
        <v>44.159194067319959</v>
      </c>
      <c r="AK665" s="19">
        <v>42.300359027824982</v>
      </c>
      <c r="AL665" s="18">
        <f>AK665*fuel_adj</f>
        <v>42.300359027824982</v>
      </c>
      <c r="AM665" s="18">
        <f>AI665+AJ665+AL665</f>
        <v>585.8030575526634</v>
      </c>
      <c r="AN665" s="18">
        <f>IF(F665=0, 0, IF(F665=3, Z665, (Z665*F665*384+AG665*G665*32)/(F665*384+G665*32)))</f>
        <v>184.39839767484034</v>
      </c>
      <c r="AO665" s="18">
        <f>IF(F665=0, 0, IF(F665=3, AF665, (AF665*F665*384+AM665*G665*32)/(F665*384+G665*32)))</f>
        <v>210.49818487223462</v>
      </c>
      <c r="AP665" s="19">
        <v>116.802316297868</v>
      </c>
      <c r="AQ665" s="19">
        <f>AP665-AS665</f>
        <v>95.849538005603407</v>
      </c>
      <c r="AR665" s="18">
        <f>AQ665*bess_capex_adj</f>
        <v>95.849538005603407</v>
      </c>
      <c r="AS665" s="19">
        <v>20.952778292264597</v>
      </c>
      <c r="AT665" s="18">
        <f>AR665+AS665</f>
        <v>116.802316297868</v>
      </c>
      <c r="AU665" s="19">
        <v>5836.51898329511</v>
      </c>
      <c r="AV665" s="19"/>
      <c r="AW665" s="19">
        <v>1484.9497191954199</v>
      </c>
      <c r="AX665" s="18">
        <f>AW665*solar_capex_adj</f>
        <v>1979.9329589272265</v>
      </c>
      <c r="AY665" s="19">
        <v>241.939678038051</v>
      </c>
      <c r="AZ665" s="18">
        <f>AY665*wind_capex_adj</f>
        <v>403.232796730085</v>
      </c>
      <c r="BA665" s="19">
        <v>1550.57181855768</v>
      </c>
      <c r="BB665" s="18">
        <f>BA665*hdgt_capex_adj</f>
        <v>1938.2147731970999</v>
      </c>
      <c r="BC665" s="19">
        <v>651.54704779998406</v>
      </c>
      <c r="BD665" s="18">
        <f>BC665*aero_capex_adj</f>
        <v>781.85645735998082</v>
      </c>
      <c r="BE665" s="19">
        <v>1907.5107197039599</v>
      </c>
      <c r="BF665" s="18">
        <f>BE665*bess_capex_adj</f>
        <v>1907.5107197039599</v>
      </c>
      <c r="BG665" s="8">
        <v>1429460006.6280799</v>
      </c>
      <c r="BH665" s="8">
        <v>884041093.96239996</v>
      </c>
      <c r="BI665" s="8">
        <v>1513821456.7108099</v>
      </c>
      <c r="BJ665" s="8">
        <v>4932677442.6987</v>
      </c>
      <c r="BK665" s="8">
        <f>SUM(BG665:BJ665)/1000000</f>
        <v>8759.9999999999891</v>
      </c>
      <c r="BL665" s="8">
        <v>6.4889747558E-18</v>
      </c>
      <c r="BM665" s="10">
        <f>0.815*BJ665/(BK665*1000)</f>
        <v>458.91919130130657</v>
      </c>
      <c r="BN665" s="25">
        <v>1668.7753841209301</v>
      </c>
      <c r="BO665" s="8">
        <v>53</v>
      </c>
      <c r="BP665" s="8">
        <v>6080</v>
      </c>
      <c r="BQ665" s="25">
        <v>9223.8464000000004</v>
      </c>
      <c r="BR665" s="8">
        <v>1520</v>
      </c>
      <c r="BS665" s="8">
        <v>380</v>
      </c>
      <c r="BT665" s="8">
        <v>0.46723851636240199</v>
      </c>
    </row>
    <row r="666" spans="1:72" s="8" customFormat="1" x14ac:dyDescent="0.25">
      <c r="A666" s="1">
        <v>1115</v>
      </c>
      <c r="B666" s="22">
        <v>2884.3031330485201</v>
      </c>
      <c r="C666" s="22">
        <v>1200.8</v>
      </c>
      <c r="D666" s="11">
        <v>3000</v>
      </c>
      <c r="E666" s="11">
        <v>12000</v>
      </c>
      <c r="F666" s="11">
        <v>0</v>
      </c>
      <c r="G666" s="11">
        <v>0</v>
      </c>
      <c r="H666" s="12">
        <f>SUM(BG666:BI666)/(BK666*1000000)</f>
        <v>1</v>
      </c>
      <c r="I666" s="13">
        <v>97.089041095890394</v>
      </c>
      <c r="J666" s="20">
        <v>82.216927538175298</v>
      </c>
      <c r="K666" s="18">
        <f>(P666*BG666+U666*BH666+AP666*BI666+AN666*BJ666)/(BK666*(1000000))</f>
        <v>82.367357132783638</v>
      </c>
      <c r="L666" s="18">
        <f>(T666*BG666+Y666*BH666+AT666*BI666+AO666*BJ666)/(BK666*(1000000))</f>
        <v>103.20069108102366</v>
      </c>
      <c r="M666" s="18">
        <f>L666/K666</f>
        <v>1.2529319219828166</v>
      </c>
      <c r="N666" s="18">
        <f>J666*M666</f>
        <v>103.01221303992793</v>
      </c>
      <c r="O666" s="13">
        <v>98.512598841778996</v>
      </c>
      <c r="P666" s="20">
        <v>151.694021606858</v>
      </c>
      <c r="Q666" s="20">
        <f>P666-S666</f>
        <v>140.32065924752601</v>
      </c>
      <c r="R666" s="18">
        <f>Q666*solar_capex_adj</f>
        <v>187.09421233003468</v>
      </c>
      <c r="S666" s="20">
        <v>11.373362359331992</v>
      </c>
      <c r="T666" s="18">
        <f>R666+S666</f>
        <v>198.46757468936667</v>
      </c>
      <c r="U666" s="20">
        <v>28.634155977570099</v>
      </c>
      <c r="V666" s="20">
        <f>U666-X666</f>
        <v>23.724531338048301</v>
      </c>
      <c r="W666" s="18">
        <f>V666*wind_capex_adj</f>
        <v>39.540885563413838</v>
      </c>
      <c r="X666" s="20">
        <v>4.9096246395217982</v>
      </c>
      <c r="Y666" s="18">
        <f>W666+X666</f>
        <v>44.450510202935632</v>
      </c>
      <c r="Z666" s="20">
        <v>0</v>
      </c>
      <c r="AA666" s="20">
        <f>Z666-AC666-AD666</f>
        <v>0</v>
      </c>
      <c r="AB666" s="18">
        <f>AA666*hdgt_capex_adj</f>
        <v>0</v>
      </c>
      <c r="AC666" s="20">
        <v>0</v>
      </c>
      <c r="AD666" s="20">
        <v>0</v>
      </c>
      <c r="AE666" s="18">
        <f>AD666*fuel_adj</f>
        <v>0</v>
      </c>
      <c r="AF666" s="18">
        <f>AB666+AC666+AE666</f>
        <v>0</v>
      </c>
      <c r="AG666" s="20">
        <v>0</v>
      </c>
      <c r="AH666" s="20">
        <f>AG666-AJ666-AK666</f>
        <v>0</v>
      </c>
      <c r="AI666" s="18">
        <f>AH666*aero_capex_adj</f>
        <v>0</v>
      </c>
      <c r="AJ666" s="20">
        <v>0</v>
      </c>
      <c r="AK666" s="20">
        <v>0</v>
      </c>
      <c r="AL666" s="18">
        <f>AK666*fuel_adj</f>
        <v>0</v>
      </c>
      <c r="AM666" s="18">
        <f>AI666+AJ666+AL666</f>
        <v>0</v>
      </c>
      <c r="AN666" s="18">
        <f>IF(F666=0, 0, IF(F666=3, Z666, (Z666*F666*384+AG666*G666*32)/(F666*384+G666*32)))</f>
        <v>0</v>
      </c>
      <c r="AO666" s="18">
        <f>IF(F666=0, 0, IF(F666=3, AF666, (AF666*F666*384+AM666*G666*32)/(F666*384+G666*32)))</f>
        <v>0</v>
      </c>
      <c r="AP666" s="20">
        <v>177.438296590166</v>
      </c>
      <c r="AQ666" s="20">
        <f>AP666-AS666</f>
        <v>144.18531939109801</v>
      </c>
      <c r="AR666" s="18">
        <f>AQ666*bess_capex_adj</f>
        <v>144.18531939109801</v>
      </c>
      <c r="AS666" s="20">
        <v>33.252977199067999</v>
      </c>
      <c r="AT666" s="18">
        <f>AR666+AS666</f>
        <v>177.438296590166</v>
      </c>
      <c r="AU666" s="20">
        <v>7754.2421357969697</v>
      </c>
      <c r="AV666" s="20"/>
      <c r="AW666" s="20">
        <v>3457.08918502198</v>
      </c>
      <c r="AX666" s="18">
        <f>AW666*solar_capex_adj</f>
        <v>4609.4522466959734</v>
      </c>
      <c r="AY666" s="20">
        <v>1439.2636633122399</v>
      </c>
      <c r="AZ666" s="18">
        <f>AY666*wind_capex_adj</f>
        <v>2398.7727721870665</v>
      </c>
      <c r="BA666" s="20">
        <v>0</v>
      </c>
      <c r="BB666" s="18">
        <f>BA666*hdgt_capex_adj</f>
        <v>0</v>
      </c>
      <c r="BC666" s="20">
        <v>0</v>
      </c>
      <c r="BD666" s="18">
        <f>BC666*aero_capex_adj</f>
        <v>0</v>
      </c>
      <c r="BE666" s="20">
        <v>2857.88928746275</v>
      </c>
      <c r="BF666" s="18">
        <f>BE666*bess_capex_adj</f>
        <v>2857.88928746275</v>
      </c>
      <c r="BG666" s="11">
        <v>2102353741.9315801</v>
      </c>
      <c r="BH666" s="11">
        <v>5149792593.5190802</v>
      </c>
      <c r="BI666" s="11">
        <v>1377557323.08917</v>
      </c>
      <c r="BJ666" s="11">
        <v>0</v>
      </c>
      <c r="BK666" s="11">
        <f>SUM(BG666:BJ666)/1000000</f>
        <v>8629.7036585398309</v>
      </c>
      <c r="BL666" s="11">
        <v>30.140203007649902</v>
      </c>
      <c r="BM666" s="13">
        <f>0.815*BJ666/(BK666*1000)</f>
        <v>0</v>
      </c>
      <c r="BN666" s="22">
        <v>3893.8092296155</v>
      </c>
      <c r="BO666" s="11">
        <v>316</v>
      </c>
      <c r="BP666" s="11">
        <v>9120</v>
      </c>
      <c r="BQ666" s="22">
        <v>13835.7696</v>
      </c>
      <c r="BR666" s="11">
        <v>2280</v>
      </c>
      <c r="BS666" s="11">
        <v>570</v>
      </c>
      <c r="BT666" s="11">
        <v>0.28559162560104601</v>
      </c>
    </row>
    <row r="667" spans="1:72" s="8" customFormat="1" x14ac:dyDescent="0.25">
      <c r="A667" s="1">
        <v>952</v>
      </c>
      <c r="B667" s="25">
        <v>412.043304721217</v>
      </c>
      <c r="C667" s="25">
        <v>1003.19999999999</v>
      </c>
      <c r="D667" s="8">
        <v>2000</v>
      </c>
      <c r="E667" s="8">
        <v>8000</v>
      </c>
      <c r="F667" s="8">
        <v>3</v>
      </c>
      <c r="G667" s="8">
        <v>4</v>
      </c>
      <c r="H667" s="9">
        <f>SUM(BG667:BI667)/(BK667*1000000)</f>
        <v>0.66806921811191067</v>
      </c>
      <c r="I667" s="10">
        <v>100</v>
      </c>
      <c r="J667" s="19">
        <v>87.015684619380394</v>
      </c>
      <c r="K667" s="18">
        <f>(P667*BG667+U667*BH667+AP667*BI667+AN667*BJ667)/(BK667*(1000000))</f>
        <v>84.299287921455388</v>
      </c>
      <c r="L667" s="18">
        <f>(T667*BG667+Y667*BH667+AT667*BI667+AO667*BJ667)/(BK667*(1000000))</f>
        <v>99.881275820765836</v>
      </c>
      <c r="M667" s="18">
        <f>L667/K667</f>
        <v>1.1848412754545297</v>
      </c>
      <c r="N667" s="18">
        <f>J667*M667</f>
        <v>103.09977474897576</v>
      </c>
      <c r="O667" s="10">
        <v>100</v>
      </c>
      <c r="P667" s="19">
        <v>67.748739630785593</v>
      </c>
      <c r="Q667" s="19">
        <f>P667-S667</f>
        <v>62.676556130612802</v>
      </c>
      <c r="R667" s="18">
        <f>Q667*solar_capex_adj</f>
        <v>83.568741507483736</v>
      </c>
      <c r="S667" s="19">
        <v>5.0721835001727911</v>
      </c>
      <c r="T667" s="18">
        <f>R667+S667</f>
        <v>88.640925007656534</v>
      </c>
      <c r="U667" s="19">
        <v>28.0122222119025</v>
      </c>
      <c r="V667" s="19">
        <f>U667-X667</f>
        <v>23.2154387347755</v>
      </c>
      <c r="W667" s="18">
        <f>V667*wind_capex_adj</f>
        <v>38.692397891292501</v>
      </c>
      <c r="X667" s="19">
        <v>4.7967834771270006</v>
      </c>
      <c r="Y667" s="18">
        <f>W667+X667</f>
        <v>43.489181368419501</v>
      </c>
      <c r="Z667" s="19">
        <v>137.882684548567</v>
      </c>
      <c r="AA667" s="19">
        <f>Z667-AC667-AD667</f>
        <v>74.0513479104807</v>
      </c>
      <c r="AB667" s="18">
        <f>AA667*hdgt_capex_adj</f>
        <v>92.564184888100868</v>
      </c>
      <c r="AC667" s="19">
        <v>21.110685407144999</v>
      </c>
      <c r="AD667" s="19">
        <v>42.7206512309413</v>
      </c>
      <c r="AE667" s="18">
        <f>AD667*fuel_adj</f>
        <v>42.7206512309413</v>
      </c>
      <c r="AF667" s="18">
        <f>AB667+AC667+AE667</f>
        <v>156.39552152618717</v>
      </c>
      <c r="AG667" s="19">
        <v>312.16505214985699</v>
      </c>
      <c r="AH667" s="19">
        <f>AG667-AJ667-AK667</f>
        <v>230.164205765453</v>
      </c>
      <c r="AI667" s="18">
        <f>AH667*aero_capex_adj</f>
        <v>276.19704691854361</v>
      </c>
      <c r="AJ667" s="19">
        <v>31.811909733302969</v>
      </c>
      <c r="AK667" s="19">
        <v>50.188936651101017</v>
      </c>
      <c r="AL667" s="18">
        <f>AK667*fuel_adj</f>
        <v>50.188936651101017</v>
      </c>
      <c r="AM667" s="18">
        <f>AI667+AJ667+AL667</f>
        <v>358.19789330294759</v>
      </c>
      <c r="AN667" s="18">
        <f>IF(F667=0, 0, IF(F667=3, Z667, (Z667*F667*384+AG667*G667*32)/(F667*384+G667*32)))</f>
        <v>137.882684548567</v>
      </c>
      <c r="AO667" s="18">
        <f>IF(F667=0, 0, IF(F667=3, AF667, (AF667*F667*384+AM667*G667*32)/(F667*384+G667*32)))</f>
        <v>156.39552152618717</v>
      </c>
      <c r="AP667" s="19">
        <v>221.63946996000001</v>
      </c>
      <c r="AQ667" s="19">
        <f>AP667-AS667</f>
        <v>181.31464815940399</v>
      </c>
      <c r="AR667" s="18">
        <f>AQ667*bess_capex_adj</f>
        <v>181.31464815940399</v>
      </c>
      <c r="AS667" s="19">
        <v>40.324821800596027</v>
      </c>
      <c r="AT667" s="18">
        <f>AR667+AS667</f>
        <v>221.63946996000001</v>
      </c>
      <c r="AU667" s="19">
        <v>6254.9289313017398</v>
      </c>
      <c r="AV667" s="19"/>
      <c r="AW667" s="19">
        <v>494.64084074828298</v>
      </c>
      <c r="AX667" s="18">
        <f>AW667*solar_capex_adj</f>
        <v>659.52112099771057</v>
      </c>
      <c r="AY667" s="19">
        <v>1204.29985332346</v>
      </c>
      <c r="AZ667" s="18">
        <f>AY667*wind_capex_adj</f>
        <v>2007.1664222057666</v>
      </c>
      <c r="BA667" s="19">
        <v>2324.2488424078701</v>
      </c>
      <c r="BB667" s="18">
        <f>BA667*hdgt_capex_adj</f>
        <v>2905.3110530098375</v>
      </c>
      <c r="BC667" s="19">
        <v>325.54817379823299</v>
      </c>
      <c r="BD667" s="18">
        <f>BC667*aero_capex_adj</f>
        <v>390.6578085578796</v>
      </c>
      <c r="BE667" s="19">
        <v>1906.19122102388</v>
      </c>
      <c r="BF667" s="18">
        <f>BE667*bess_capex_adj</f>
        <v>1906.19122102388</v>
      </c>
      <c r="BG667" s="8">
        <v>694757462.98405898</v>
      </c>
      <c r="BH667" s="8">
        <v>4403525449.1711998</v>
      </c>
      <c r="BI667" s="8">
        <v>754003438.50507498</v>
      </c>
      <c r="BJ667" s="8">
        <v>2907713649.3396602</v>
      </c>
      <c r="BK667" s="8">
        <f>SUM(BG667:BJ667)/1000000</f>
        <v>8759.9999999999945</v>
      </c>
      <c r="BL667" s="8">
        <v>4.7691684284775302E-3</v>
      </c>
      <c r="BM667" s="10">
        <f>0.815*BJ667/(BK667*1000)</f>
        <v>270.52358723879274</v>
      </c>
      <c r="BN667" s="25">
        <v>556.25846137364397</v>
      </c>
      <c r="BO667" s="8">
        <v>264</v>
      </c>
      <c r="BP667" s="8">
        <v>6080</v>
      </c>
      <c r="BQ667" s="25">
        <v>9223.8464000000004</v>
      </c>
      <c r="BR667" s="8">
        <v>1520</v>
      </c>
      <c r="BS667" s="8">
        <v>380</v>
      </c>
      <c r="BT667" s="8">
        <v>0.23362436978677101</v>
      </c>
    </row>
    <row r="668" spans="1:72" s="8" customFormat="1" hidden="1" x14ac:dyDescent="0.25">
      <c r="A668" s="1">
        <v>677</v>
      </c>
      <c r="B668" s="25">
        <v>3502.3680901303501</v>
      </c>
      <c r="C668" s="25">
        <v>201.39999999999901</v>
      </c>
      <c r="D668" s="8">
        <v>2000</v>
      </c>
      <c r="E668" s="8">
        <v>8000</v>
      </c>
      <c r="F668" s="8">
        <v>0</v>
      </c>
      <c r="G668" s="8">
        <v>0</v>
      </c>
      <c r="H668" s="9">
        <f>SUM(BG668:BI668)/(BK668*1000000)</f>
        <v>1</v>
      </c>
      <c r="I668" s="10">
        <v>70.742009132420094</v>
      </c>
      <c r="J668" s="19">
        <v>83.933184009400506</v>
      </c>
      <c r="K668" s="18">
        <f>(P668*BG668+U668*BH668+AP668*BI668+AN668*BJ668)/(BK668*(1000000))</f>
        <v>83.712577247714862</v>
      </c>
      <c r="L668" s="18">
        <f>(T668*BG668+Y668*BH668+AT668*BI668+AO668*BJ668)/(BK668*(1000000))</f>
        <v>102.85191797275827</v>
      </c>
      <c r="M668" s="18">
        <f>L668/K668</f>
        <v>1.2286316029717728</v>
      </c>
      <c r="N668" s="18">
        <f>J668*M668</f>
        <v>103.12296241199451</v>
      </c>
      <c r="O668" s="10">
        <v>79.5196045323883</v>
      </c>
      <c r="P668" s="19">
        <v>110.76312712195499</v>
      </c>
      <c r="Q668" s="19">
        <f>P668-S668</f>
        <v>102.46944454571</v>
      </c>
      <c r="R668" s="18">
        <f>Q668*solar_capex_adj</f>
        <v>136.62592606094665</v>
      </c>
      <c r="S668" s="19">
        <v>8.2936825762449899</v>
      </c>
      <c r="T668" s="18">
        <f>R668+S668</f>
        <v>144.91960863719163</v>
      </c>
      <c r="U668" s="19">
        <v>28.0088442811033</v>
      </c>
      <c r="V668" s="19">
        <f>U668-X668</f>
        <v>23.2120608039763</v>
      </c>
      <c r="W668" s="18">
        <f>V668*wind_capex_adj</f>
        <v>38.686768006627169</v>
      </c>
      <c r="X668" s="19">
        <v>4.7967834771270006</v>
      </c>
      <c r="Y668" s="18">
        <f>W668+X668</f>
        <v>43.483551483754169</v>
      </c>
      <c r="Z668" s="19">
        <v>0</v>
      </c>
      <c r="AA668" s="19">
        <f>Z668-AC668-AD668</f>
        <v>0</v>
      </c>
      <c r="AB668" s="18">
        <f>AA668*hdgt_capex_adj</f>
        <v>0</v>
      </c>
      <c r="AC668" s="19">
        <v>0</v>
      </c>
      <c r="AD668" s="19">
        <v>0</v>
      </c>
      <c r="AE668" s="18">
        <f>AD668*fuel_adj</f>
        <v>0</v>
      </c>
      <c r="AF668" s="18">
        <f>AB668+AC668+AE668</f>
        <v>0</v>
      </c>
      <c r="AG668" s="19">
        <v>0</v>
      </c>
      <c r="AH668" s="19">
        <f>AG668-AJ668-AK668</f>
        <v>0</v>
      </c>
      <c r="AI668" s="18">
        <f>AH668*aero_capex_adj</f>
        <v>0</v>
      </c>
      <c r="AJ668" s="19">
        <v>0</v>
      </c>
      <c r="AK668" s="19">
        <v>0</v>
      </c>
      <c r="AL668" s="18">
        <f>AK668*fuel_adj</f>
        <v>0</v>
      </c>
      <c r="AM668" s="18">
        <f>AI668+AJ668+AL668</f>
        <v>0</v>
      </c>
      <c r="AN668" s="18">
        <f>IF(F668=0, 0, IF(F668=3, Z668, (Z668*F668*384+AG668*G668*32)/(F668*384+G668*32)))</f>
        <v>0</v>
      </c>
      <c r="AO668" s="18">
        <f>IF(F668=0, 0, IF(F668=3, AF668, (AF668*F668*384+AM668*G668*32)/(F668*384+G668*32)))</f>
        <v>0</v>
      </c>
      <c r="AP668" s="19">
        <v>66.067663857945504</v>
      </c>
      <c r="AQ668" s="19">
        <f>AP668-AS668</f>
        <v>53.717819788671797</v>
      </c>
      <c r="AR668" s="18">
        <f>AQ668*bess_capex_adj</f>
        <v>53.717819788671797</v>
      </c>
      <c r="AS668" s="19">
        <v>12.349844069273708</v>
      </c>
      <c r="AT668" s="18">
        <f>AR668+AS668</f>
        <v>66.067663857945504</v>
      </c>
      <c r="AU668" s="19">
        <v>6351.4863875562596</v>
      </c>
      <c r="AV668" s="19"/>
      <c r="AW668" s="19">
        <v>4203.8353840038299</v>
      </c>
      <c r="AX668" s="18">
        <f>AW668*solar_capex_adj</f>
        <v>5605.1138453384392</v>
      </c>
      <c r="AY668" s="19">
        <v>241.73714028637701</v>
      </c>
      <c r="AZ668" s="18">
        <f>AY668*wind_capex_adj</f>
        <v>402.89523381062838</v>
      </c>
      <c r="BA668" s="19">
        <v>0</v>
      </c>
      <c r="BB668" s="18">
        <f>BA668*hdgt_capex_adj</f>
        <v>0</v>
      </c>
      <c r="BC668" s="19">
        <v>0</v>
      </c>
      <c r="BD668" s="18">
        <f>BC668*aero_capex_adj</f>
        <v>0</v>
      </c>
      <c r="BE668" s="19">
        <v>1905.9138632660499</v>
      </c>
      <c r="BF668" s="18">
        <f>BE668*bess_capex_adj</f>
        <v>1905.9138632660499</v>
      </c>
      <c r="BG668" s="8">
        <v>3502784343.3252602</v>
      </c>
      <c r="BH668" s="8">
        <v>884041093.96239996</v>
      </c>
      <c r="BI668" s="8">
        <v>2579091919.7495399</v>
      </c>
      <c r="BJ668" s="8">
        <v>0</v>
      </c>
      <c r="BK668" s="8">
        <f>SUM(BG668:BJ668)/1000000</f>
        <v>6965.9173570372013</v>
      </c>
      <c r="BL668" s="8">
        <v>25.977562379117099</v>
      </c>
      <c r="BM668" s="10">
        <f>0.815*BJ668/(BK668*1000)</f>
        <v>0</v>
      </c>
      <c r="BN668" s="25">
        <v>4728.1969216759699</v>
      </c>
      <c r="BO668" s="8">
        <v>53</v>
      </c>
      <c r="BP668" s="8">
        <v>6080</v>
      </c>
      <c r="BQ668" s="25">
        <v>9223.8464000000004</v>
      </c>
      <c r="BR668" s="8">
        <v>1520</v>
      </c>
      <c r="BS668" s="8">
        <v>380</v>
      </c>
      <c r="BT668" s="8">
        <v>0.79552524615435305</v>
      </c>
    </row>
    <row r="669" spans="1:72" s="8" customFormat="1" x14ac:dyDescent="0.25">
      <c r="A669" s="1">
        <v>1050</v>
      </c>
      <c r="B669" s="25">
        <v>412.043304721217</v>
      </c>
      <c r="C669" s="25">
        <v>402.79999999999899</v>
      </c>
      <c r="D669" s="8">
        <v>2000</v>
      </c>
      <c r="E669" s="8">
        <v>8000</v>
      </c>
      <c r="F669" s="8">
        <v>3</v>
      </c>
      <c r="G669" s="8">
        <v>4</v>
      </c>
      <c r="H669" s="9">
        <f>SUM(BG669:BI669)/(BK669*1000000)</f>
        <v>0.32326606059627394</v>
      </c>
      <c r="I669" s="10">
        <v>100</v>
      </c>
      <c r="J669" s="19">
        <v>92.017986123602199</v>
      </c>
      <c r="K669" s="18">
        <f>(P669*BG669+U669*BH669+AP669*BI669+AN669*BJ669)/(BK669*(1000000))</f>
        <v>89.274944004957376</v>
      </c>
      <c r="L669" s="18">
        <f>(T669*BG669+Y669*BH669+AT669*BI669+AO669*BJ669)/(BK669*(1000000))</f>
        <v>100.07506768890849</v>
      </c>
      <c r="M669" s="18">
        <f>L669/K669</f>
        <v>1.1209759782470587</v>
      </c>
      <c r="N669" s="18">
        <f>J669*M669</f>
        <v>103.14995201122925</v>
      </c>
      <c r="O669" s="10">
        <v>99.999999999999901</v>
      </c>
      <c r="P669" s="19">
        <v>78.3671216343228</v>
      </c>
      <c r="Q669" s="19">
        <f>P669-S669</f>
        <v>72.506749337835799</v>
      </c>
      <c r="R669" s="18">
        <f>Q669*solar_capex_adj</f>
        <v>96.675665783781056</v>
      </c>
      <c r="S669" s="19">
        <v>5.8603722964870002</v>
      </c>
      <c r="T669" s="18">
        <f>R669+S669</f>
        <v>102.53603808026806</v>
      </c>
      <c r="U669" s="19">
        <v>28.0412699215339</v>
      </c>
      <c r="V669" s="19">
        <f>U669-X669</f>
        <v>23.2444864444067</v>
      </c>
      <c r="W669" s="18">
        <f>V669*wind_capex_adj</f>
        <v>38.740810740677837</v>
      </c>
      <c r="X669" s="19">
        <v>4.7967834771271995</v>
      </c>
      <c r="Y669" s="18">
        <f>W669+X669</f>
        <v>43.537594217805037</v>
      </c>
      <c r="Z669" s="19">
        <v>86.553029538805205</v>
      </c>
      <c r="AA669" s="19">
        <f>Z669-AC669-AD669</f>
        <v>35.578018350560491</v>
      </c>
      <c r="AB669" s="18">
        <f>AA669*hdgt_capex_adj</f>
        <v>44.472522938200612</v>
      </c>
      <c r="AC669" s="19">
        <v>15.444612199111106</v>
      </c>
      <c r="AD669" s="19">
        <v>35.530398989133609</v>
      </c>
      <c r="AE669" s="18">
        <f>AD669*fuel_adj</f>
        <v>35.530398989133609</v>
      </c>
      <c r="AF669" s="18">
        <f>AB669+AC669+AE669</f>
        <v>95.447534126445333</v>
      </c>
      <c r="AG669" s="19">
        <v>330.65668041951301</v>
      </c>
      <c r="AH669" s="19">
        <f>AG669-AJ669-AK669</f>
        <v>255.12522199685202</v>
      </c>
      <c r="AI669" s="18">
        <f>AH669*aero_capex_adj</f>
        <v>306.15026639622243</v>
      </c>
      <c r="AJ669" s="19">
        <v>31.861148573644982</v>
      </c>
      <c r="AK669" s="19">
        <v>43.670309849016007</v>
      </c>
      <c r="AL669" s="18">
        <f>AK669*fuel_adj</f>
        <v>43.670309849016007</v>
      </c>
      <c r="AM669" s="18">
        <f>AI669+AJ669+AL669</f>
        <v>381.68172481888342</v>
      </c>
      <c r="AN669" s="18">
        <f>IF(F669=0, 0, IF(F669=3, Z669, (Z669*F669*384+AG669*G669*32)/(F669*384+G669*32)))</f>
        <v>86.553029538805205</v>
      </c>
      <c r="AO669" s="18">
        <f>IF(F669=0, 0, IF(F669=3, AF669, (AF669*F669*384+AM669*G669*32)/(F669*384+G669*32)))</f>
        <v>95.447534126445333</v>
      </c>
      <c r="AP669" s="19">
        <v>371.14785102620698</v>
      </c>
      <c r="AQ669" s="19">
        <f>AP669-AS669</f>
        <v>303.628489238155</v>
      </c>
      <c r="AR669" s="18">
        <f>AQ669*bess_capex_adj</f>
        <v>303.628489238155</v>
      </c>
      <c r="AS669" s="19">
        <v>67.519361788051981</v>
      </c>
      <c r="AT669" s="18">
        <f>AR669+AS669</f>
        <v>371.14785102620698</v>
      </c>
      <c r="AU669" s="19">
        <v>5541.09820595986</v>
      </c>
      <c r="AV669" s="19"/>
      <c r="AW669" s="19">
        <v>495.25974714406499</v>
      </c>
      <c r="AX669" s="18">
        <f>AW669*solar_capex_adj</f>
        <v>660.34632952541995</v>
      </c>
      <c r="AY669" s="19">
        <v>484.14966063967898</v>
      </c>
      <c r="AZ669" s="18">
        <f>AY669*wind_capex_adj</f>
        <v>806.91610106613166</v>
      </c>
      <c r="BA669" s="19">
        <v>2327.1569978925199</v>
      </c>
      <c r="BB669" s="18">
        <f>BA669*hdgt_capex_adj</f>
        <v>2908.9462473656499</v>
      </c>
      <c r="BC669" s="19">
        <v>325.95550742356397</v>
      </c>
      <c r="BD669" s="18">
        <f>BC669*aero_capex_adj</f>
        <v>391.14660890827673</v>
      </c>
      <c r="BE669" s="19">
        <v>1908.57629286003</v>
      </c>
      <c r="BF669" s="18">
        <f>BE669*bess_capex_adj</f>
        <v>1908.57629286003</v>
      </c>
      <c r="BG669" s="8">
        <v>599199452.33735597</v>
      </c>
      <c r="BH669" s="8">
        <v>1768082187.9247999</v>
      </c>
      <c r="BI669" s="8">
        <v>464529050.561203</v>
      </c>
      <c r="BJ669" s="8">
        <v>5928189309.1766396</v>
      </c>
      <c r="BK669" s="8">
        <f>SUM(BG669:BJ669)/1000000</f>
        <v>8759.9999999999982</v>
      </c>
      <c r="BL669" s="8">
        <v>1.16898800962145E-4</v>
      </c>
      <c r="BM669" s="10">
        <f>0.815*BJ669/(BK669*1000)</f>
        <v>551.53816061403677</v>
      </c>
      <c r="BN669" s="25">
        <v>556.25846137364397</v>
      </c>
      <c r="BO669" s="8">
        <v>106</v>
      </c>
      <c r="BP669" s="8">
        <v>6080</v>
      </c>
      <c r="BQ669" s="25">
        <v>9223.8464000000004</v>
      </c>
      <c r="BR669" s="8">
        <v>1520</v>
      </c>
      <c r="BS669" s="8">
        <v>380</v>
      </c>
      <c r="BT669" s="8">
        <v>0.14370673301853201</v>
      </c>
    </row>
    <row r="670" spans="1:72" s="8" customFormat="1" x14ac:dyDescent="0.25">
      <c r="A670" s="1">
        <v>1017</v>
      </c>
      <c r="B670" s="25">
        <v>412.043304721217</v>
      </c>
      <c r="C670" s="25">
        <v>801.8</v>
      </c>
      <c r="D670" s="8">
        <v>2000</v>
      </c>
      <c r="E670" s="8">
        <v>8000</v>
      </c>
      <c r="F670" s="8">
        <v>3</v>
      </c>
      <c r="G670" s="8">
        <v>4</v>
      </c>
      <c r="H670" s="9">
        <f>SUM(BG670:BI670)/(BK670*1000000)</f>
        <v>0.55086594172216619</v>
      </c>
      <c r="I670" s="10">
        <v>100</v>
      </c>
      <c r="J670" s="19">
        <v>88.747352315027797</v>
      </c>
      <c r="K670" s="18">
        <f>(P670*BG670+U670*BH670+AP670*BI670+AN670*BJ670)/(BK670*(1000000))</f>
        <v>85.629690857896819</v>
      </c>
      <c r="L670" s="18">
        <f>(T670*BG670+Y670*BH670+AT670*BI670+AO670*BJ670)/(BK670*(1000000))</f>
        <v>99.532971774133685</v>
      </c>
      <c r="M670" s="18">
        <f>L670/K670</f>
        <v>1.1623651887206912</v>
      </c>
      <c r="N670" s="18">
        <f>J670*M670</f>
        <v>103.15683292211895</v>
      </c>
      <c r="O670" s="10">
        <v>100</v>
      </c>
      <c r="P670" s="19">
        <v>69.286474472990093</v>
      </c>
      <c r="Q670" s="19">
        <f>P670-S670</f>
        <v>64.101002545190298</v>
      </c>
      <c r="R670" s="18">
        <f>Q670*solar_capex_adj</f>
        <v>85.468003393587054</v>
      </c>
      <c r="S670" s="19">
        <v>5.1854719277997958</v>
      </c>
      <c r="T670" s="18">
        <f>R670+S670</f>
        <v>90.65347532138685</v>
      </c>
      <c r="U670" s="19">
        <v>28.021117098365099</v>
      </c>
      <c r="V670" s="19">
        <f>U670-X670</f>
        <v>23.224333621237999</v>
      </c>
      <c r="W670" s="18">
        <f>V670*wind_capex_adj</f>
        <v>38.707222702063333</v>
      </c>
      <c r="X670" s="19">
        <v>4.7967834771271001</v>
      </c>
      <c r="Y670" s="18">
        <f>W670+X670</f>
        <v>43.504006179190434</v>
      </c>
      <c r="Z670" s="19">
        <v>110.952546500613</v>
      </c>
      <c r="AA670" s="19">
        <f>Z670-AC670-AD670</f>
        <v>53.673498885509105</v>
      </c>
      <c r="AB670" s="18">
        <f>AA670*hdgt_capex_adj</f>
        <v>67.091873606886381</v>
      </c>
      <c r="AC670" s="19">
        <v>18.103303973191501</v>
      </c>
      <c r="AD670" s="19">
        <v>39.175743641912391</v>
      </c>
      <c r="AE670" s="18">
        <f>AD670*fuel_adj</f>
        <v>39.175743641912391</v>
      </c>
      <c r="AF670" s="18">
        <f>AB670+AC670+AE670</f>
        <v>124.37092122199027</v>
      </c>
      <c r="AG670" s="19">
        <v>413.84621415598099</v>
      </c>
      <c r="AH670" s="19">
        <f>AG670-AJ670-AK670</f>
        <v>328.940988885926</v>
      </c>
      <c r="AI670" s="18">
        <f>AH670*aero_capex_adj</f>
        <v>394.72918666311119</v>
      </c>
      <c r="AJ670" s="19">
        <v>38.458633642031998</v>
      </c>
      <c r="AK670" s="19">
        <v>46.446591628022986</v>
      </c>
      <c r="AL670" s="18">
        <f>AK670*fuel_adj</f>
        <v>46.446591628022986</v>
      </c>
      <c r="AM670" s="18">
        <f>AI670+AJ670+AL670</f>
        <v>479.63441193316618</v>
      </c>
      <c r="AN670" s="18">
        <f>IF(F670=0, 0, IF(F670=3, Z670, (Z670*F670*384+AG670*G670*32)/(F670*384+G670*32)))</f>
        <v>110.952546500613</v>
      </c>
      <c r="AO670" s="18">
        <f>IF(F670=0, 0, IF(F670=3, AF670, (AF670*F670*384+AM670*G670*32)/(F670*384+G670*32)))</f>
        <v>124.37092122199027</v>
      </c>
      <c r="AP670" s="19">
        <v>267.75744658446598</v>
      </c>
      <c r="AQ670" s="19">
        <f>AP670-AS670</f>
        <v>219.02154206898601</v>
      </c>
      <c r="AR670" s="18">
        <f>AQ670*bess_capex_adj</f>
        <v>219.02154206898601</v>
      </c>
      <c r="AS670" s="19">
        <v>48.735904515479973</v>
      </c>
      <c r="AT670" s="18">
        <f>AR670+AS670</f>
        <v>267.75744658446598</v>
      </c>
      <c r="AU670" s="19">
        <v>6015.46052501546</v>
      </c>
      <c r="AV670" s="19"/>
      <c r="AW670" s="19">
        <v>494.830360066374</v>
      </c>
      <c r="AX670" s="18">
        <f>AW670*solar_capex_adj</f>
        <v>659.77381342183196</v>
      </c>
      <c r="AY670" s="19">
        <v>962.89632219520502</v>
      </c>
      <c r="AZ670" s="18">
        <f>AY670*wind_capex_adj</f>
        <v>1604.827203658675</v>
      </c>
      <c r="BA670" s="19">
        <v>2325.1393674502901</v>
      </c>
      <c r="BB670" s="18">
        <f>BA670*hdgt_capex_adj</f>
        <v>2906.4242093128628</v>
      </c>
      <c r="BC670" s="19">
        <v>325.67290605408698</v>
      </c>
      <c r="BD670" s="18">
        <f>BC670*aero_capex_adj</f>
        <v>390.80748726490435</v>
      </c>
      <c r="BE670" s="19">
        <v>1906.9215692495</v>
      </c>
      <c r="BF670" s="18">
        <f>BE670*bess_capex_adj</f>
        <v>1906.9215692495</v>
      </c>
      <c r="BG670" s="8">
        <v>678967954.90448201</v>
      </c>
      <c r="BH670" s="8">
        <v>3519484355.2087998</v>
      </c>
      <c r="BI670" s="8">
        <v>627133339.37288904</v>
      </c>
      <c r="BJ670" s="8">
        <v>3934414350.5138202</v>
      </c>
      <c r="BK670" s="8">
        <f>SUM(BG670:BJ670)/1000000</f>
        <v>8759.9999999999909</v>
      </c>
      <c r="BL670" s="8">
        <v>3.42170988477859E-3</v>
      </c>
      <c r="BM670" s="10">
        <f>0.815*BJ670/(BK670*1000)</f>
        <v>366.04425749643457</v>
      </c>
      <c r="BN670" s="25">
        <v>556.25846137364397</v>
      </c>
      <c r="BO670" s="8">
        <v>211</v>
      </c>
      <c r="BP670" s="8">
        <v>6080</v>
      </c>
      <c r="BQ670" s="25">
        <v>9223.8464000000004</v>
      </c>
      <c r="BR670" s="8">
        <v>1520</v>
      </c>
      <c r="BS670" s="8">
        <v>380</v>
      </c>
      <c r="BT670" s="8">
        <v>0.19428493093548799</v>
      </c>
    </row>
    <row r="671" spans="1:72" s="8" customFormat="1" x14ac:dyDescent="0.25">
      <c r="A671" s="1">
        <v>1033</v>
      </c>
      <c r="B671" s="25">
        <v>412.043304721217</v>
      </c>
      <c r="C671" s="25">
        <v>600.4</v>
      </c>
      <c r="D671" s="8">
        <v>2000</v>
      </c>
      <c r="E671" s="8">
        <v>8000</v>
      </c>
      <c r="F671" s="8">
        <v>3</v>
      </c>
      <c r="G671" s="8">
        <v>4</v>
      </c>
      <c r="H671" s="9">
        <f>SUM(BG671:BI671)/(BK671*1000000)</f>
        <v>0.43485374051840253</v>
      </c>
      <c r="I671" s="10">
        <v>100</v>
      </c>
      <c r="J671" s="19">
        <v>90.411496849210806</v>
      </c>
      <c r="K671" s="18">
        <f>(P671*BG671+U671*BH671+AP671*BI671+AN671*BJ671)/(BK671*(1000000))</f>
        <v>87.468649374900551</v>
      </c>
      <c r="L671" s="18">
        <f>(T671*BG671+Y671*BH671+AT671*BI671+AO671*BJ671)/(BK671*(1000000))</f>
        <v>99.815046835674366</v>
      </c>
      <c r="M671" s="18">
        <f>L671/K671</f>
        <v>1.1411522591123564</v>
      </c>
      <c r="N671" s="18">
        <f>J671*M671</f>
        <v>103.17328387920661</v>
      </c>
      <c r="O671" s="10">
        <v>100</v>
      </c>
      <c r="P671" s="19">
        <v>72.432131849301896</v>
      </c>
      <c r="Q671" s="19">
        <f>P671-S671</f>
        <v>67.013332369075897</v>
      </c>
      <c r="R671" s="18">
        <f>Q671*solar_capex_adj</f>
        <v>89.35110982543452</v>
      </c>
      <c r="S671" s="19">
        <v>5.4187994802259993</v>
      </c>
      <c r="T671" s="18">
        <f>R671+S671</f>
        <v>94.769909305660519</v>
      </c>
      <c r="U671" s="19">
        <v>28.030830353386801</v>
      </c>
      <c r="V671" s="19">
        <f>U671-X671</f>
        <v>23.234046876259601</v>
      </c>
      <c r="W671" s="18">
        <f>V671*wind_capex_adj</f>
        <v>38.723411460432672</v>
      </c>
      <c r="X671" s="19">
        <v>4.7967834771271995</v>
      </c>
      <c r="Y671" s="18">
        <f>W671+X671</f>
        <v>43.520194937559872</v>
      </c>
      <c r="Z671" s="19">
        <v>96.071078171985604</v>
      </c>
      <c r="AA671" s="19">
        <f>Z671-AC671-AD671</f>
        <v>42.695010918137399</v>
      </c>
      <c r="AB671" s="18">
        <f>AA671*hdgt_capex_adj</f>
        <v>53.368763647671749</v>
      </c>
      <c r="AC671" s="19">
        <v>16.4623218112297</v>
      </c>
      <c r="AD671" s="19">
        <v>36.913745442618506</v>
      </c>
      <c r="AE671" s="18">
        <f>AD671*fuel_adj</f>
        <v>36.913745442618506</v>
      </c>
      <c r="AF671" s="18">
        <f>AB671+AC671+AE671</f>
        <v>106.74483090151995</v>
      </c>
      <c r="AG671" s="19">
        <v>342.73547798102499</v>
      </c>
      <c r="AH671" s="19">
        <f>AG671-AJ671-AK671</f>
        <v>265.06679383118706</v>
      </c>
      <c r="AI671" s="18">
        <f>AH671*aero_capex_adj</f>
        <v>318.08015259742444</v>
      </c>
      <c r="AJ671" s="19">
        <v>32.950551779693967</v>
      </c>
      <c r="AK671" s="19">
        <v>44.718132370143962</v>
      </c>
      <c r="AL671" s="18">
        <f>AK671*fuel_adj</f>
        <v>44.718132370143962</v>
      </c>
      <c r="AM671" s="18">
        <f>AI671+AJ671+AL671</f>
        <v>395.74883674726237</v>
      </c>
      <c r="AN671" s="18">
        <f>IF(F671=0, 0, IF(F671=3, Z671, (Z671*F671*384+AG671*G671*32)/(F671*384+G671*32)))</f>
        <v>96.071078171985604</v>
      </c>
      <c r="AO671" s="18">
        <f>IF(F671=0, 0, IF(F671=3, AF671, (AF671*F671*384+AM671*G671*32)/(F671*384+G671*32)))</f>
        <v>106.74483090151995</v>
      </c>
      <c r="AP671" s="19">
        <v>323.22595656251502</v>
      </c>
      <c r="AQ671" s="19">
        <f>AP671-AS671</f>
        <v>264.40863596361601</v>
      </c>
      <c r="AR671" s="18">
        <f>AQ671*bess_capex_adj</f>
        <v>264.40863596361601</v>
      </c>
      <c r="AS671" s="19">
        <v>58.817320598899016</v>
      </c>
      <c r="AT671" s="18">
        <f>AR671+AS671</f>
        <v>323.22595656251502</v>
      </c>
      <c r="AU671" s="19">
        <v>5776.0102982173103</v>
      </c>
      <c r="AV671" s="19"/>
      <c r="AW671" s="19">
        <v>495.037315992782</v>
      </c>
      <c r="AX671" s="18">
        <f>AW671*solar_capex_adj</f>
        <v>660.04975465704263</v>
      </c>
      <c r="AY671" s="19">
        <v>721.33293058398499</v>
      </c>
      <c r="AZ671" s="18">
        <f>AY671*wind_capex_adj</f>
        <v>1202.2215509733085</v>
      </c>
      <c r="BA671" s="19">
        <v>2326.1118247016002</v>
      </c>
      <c r="BB671" s="18">
        <f>BA671*hdgt_capex_adj</f>
        <v>2907.6397808770002</v>
      </c>
      <c r="BC671" s="19">
        <v>325.809114224437</v>
      </c>
      <c r="BD671" s="18">
        <f>BC671*aero_capex_adj</f>
        <v>390.97093706932441</v>
      </c>
      <c r="BE671" s="19">
        <v>1907.7191127144899</v>
      </c>
      <c r="BF671" s="18">
        <f>BE671*bess_capex_adj</f>
        <v>1907.7191127144899</v>
      </c>
      <c r="BG671" s="8">
        <v>648710595.57853794</v>
      </c>
      <c r="BH671" s="8">
        <v>2635443261.2463999</v>
      </c>
      <c r="BI671" s="8">
        <v>525164910.116265</v>
      </c>
      <c r="BJ671" s="8">
        <v>4950681233.0587902</v>
      </c>
      <c r="BK671" s="8">
        <f>SUM(BG671:BJ671)/1000000</f>
        <v>8759.9999999999927</v>
      </c>
      <c r="BL671" s="8">
        <v>1.5599463518367E-3</v>
      </c>
      <c r="BM671" s="10">
        <f>0.815*BJ671/(BK671*1000)</f>
        <v>460.59420147750194</v>
      </c>
      <c r="BN671" s="25">
        <v>556.25846137364397</v>
      </c>
      <c r="BO671" s="8">
        <v>158</v>
      </c>
      <c r="BP671" s="8">
        <v>6080</v>
      </c>
      <c r="BQ671" s="25">
        <v>9223.8464000000004</v>
      </c>
      <c r="BR671" s="8">
        <v>1520</v>
      </c>
      <c r="BS671" s="8">
        <v>380</v>
      </c>
      <c r="BT671" s="8">
        <v>0.162618203079023</v>
      </c>
    </row>
    <row r="672" spans="1:72" s="8" customFormat="1" x14ac:dyDescent="0.25">
      <c r="A672" s="1">
        <v>309</v>
      </c>
      <c r="B672" s="24">
        <v>1648.17321888487</v>
      </c>
      <c r="C672" s="24">
        <v>1402.2</v>
      </c>
      <c r="D672" s="1">
        <v>1000</v>
      </c>
      <c r="E672" s="1">
        <v>4000</v>
      </c>
      <c r="F672" s="1">
        <v>2</v>
      </c>
      <c r="G672" s="1">
        <v>11</v>
      </c>
      <c r="H672" s="2">
        <f>SUM(BG672:BI672)/(BK672*1000000)</f>
        <v>0.91841745513182016</v>
      </c>
      <c r="I672" s="3">
        <v>100</v>
      </c>
      <c r="J672" s="18">
        <v>81.401443564464003</v>
      </c>
      <c r="K672" s="18">
        <f>(P672*BG672+U672*BH672+AP672*BI672+AN672*BJ672)/(BK672*(1000000))</f>
        <v>94.49201978904162</v>
      </c>
      <c r="L672" s="18">
        <f>(T672*BG672+Y672*BH672+AT672*BI672+AO672*BJ672)/(BK672*(1000000))</f>
        <v>119.76960677373485</v>
      </c>
      <c r="M672" s="18">
        <f>L672/K672</f>
        <v>1.2675102833141547</v>
      </c>
      <c r="N672" s="18">
        <f>J672*M672</f>
        <v>103.17716679457494</v>
      </c>
      <c r="O672" s="3">
        <v>100</v>
      </c>
      <c r="P672" s="18">
        <v>110.766904554524</v>
      </c>
      <c r="Q672" s="18">
        <f>P672-S672</f>
        <v>102.463600499943</v>
      </c>
      <c r="R672" s="18">
        <f>Q672*solar_capex_adj</f>
        <v>136.618133999924</v>
      </c>
      <c r="S672" s="18">
        <v>8.3033040545810053</v>
      </c>
      <c r="T672" s="18">
        <f>R672+S672</f>
        <v>144.92143805450502</v>
      </c>
      <c r="U672" s="18">
        <v>31.056542703167299</v>
      </c>
      <c r="V672" s="18">
        <f>U672-X672</f>
        <v>25.732447504294999</v>
      </c>
      <c r="W672" s="18">
        <f>V672*wind_capex_adj</f>
        <v>42.887412507158331</v>
      </c>
      <c r="X672" s="18">
        <v>5.3240951988722998</v>
      </c>
      <c r="Y672" s="18">
        <f>W672+X672</f>
        <v>48.211507706030631</v>
      </c>
      <c r="Z672" s="18">
        <v>280.62742515942301</v>
      </c>
      <c r="AA672" s="18">
        <f>Z672-AC672-AD672</f>
        <v>206.42561673392299</v>
      </c>
      <c r="AB672" s="18">
        <f>AA672*hdgt_capex_adj</f>
        <v>258.03202091740377</v>
      </c>
      <c r="AC672" s="18">
        <v>33.188354457363999</v>
      </c>
      <c r="AD672" s="18">
        <v>41.01345396813602</v>
      </c>
      <c r="AE672" s="18">
        <f>AD672*fuel_adj</f>
        <v>41.01345396813602</v>
      </c>
      <c r="AF672" s="18">
        <f>AB672+AC672+AE672</f>
        <v>332.23382934290373</v>
      </c>
      <c r="AG672" s="18">
        <v>1123.3865689798499</v>
      </c>
      <c r="AH672" s="18">
        <f>AG672-AJ672-AK672</f>
        <v>987.06267580109011</v>
      </c>
      <c r="AI672" s="18">
        <f>AH672*aero_capex_adj</f>
        <v>1184.475210961308</v>
      </c>
      <c r="AJ672" s="18">
        <v>89.957277663109835</v>
      </c>
      <c r="AK672" s="18">
        <v>46.366615515649983</v>
      </c>
      <c r="AL672" s="18">
        <f>AK672*fuel_adj</f>
        <v>46.366615515649983</v>
      </c>
      <c r="AM672" s="18">
        <f>AI672+AJ672+AL672</f>
        <v>1320.7991041400678</v>
      </c>
      <c r="AN672" s="18">
        <f>IF(F672=0, 0, IF(F672=3, Z672, (Z672*F672*384+AG672*G672*32)/(F672*384+G672*32)))</f>
        <v>545.49458464584291</v>
      </c>
      <c r="AO672" s="18">
        <f>IF(F672=0, 0, IF(F672=3, AF672, (AF672*F672*384+AM672*G672*32)/(F672*384+G672*32)))</f>
        <v>642.92577285058394</v>
      </c>
      <c r="AP672" s="18">
        <v>97.407668271599107</v>
      </c>
      <c r="AQ672" s="18">
        <f>AP672-AS672</f>
        <v>79.011829906943106</v>
      </c>
      <c r="AR672" s="18">
        <f>AQ672*bess_capex_adj</f>
        <v>79.011829906943106</v>
      </c>
      <c r="AS672" s="18">
        <v>18.395838364656001</v>
      </c>
      <c r="AT672" s="18">
        <f>AR672+AS672</f>
        <v>97.407668271599107</v>
      </c>
      <c r="AU672" s="18">
        <v>7049.39527655034</v>
      </c>
      <c r="AV672" s="18"/>
      <c r="AW672" s="18">
        <v>1975.8704477865499</v>
      </c>
      <c r="AX672" s="18">
        <f>AW672*solar_capex_adj</f>
        <v>2634.4939303820665</v>
      </c>
      <c r="AY672" s="18">
        <v>1680.9917247416599</v>
      </c>
      <c r="AZ672" s="18">
        <f>AY672*wind_capex_adj</f>
        <v>2801.6528745694332</v>
      </c>
      <c r="BA672" s="18">
        <v>1547.3902889715901</v>
      </c>
      <c r="BB672" s="18">
        <f>BA672*hdgt_capex_adj</f>
        <v>1934.2378612144876</v>
      </c>
      <c r="BC672" s="18">
        <v>894.03899158212801</v>
      </c>
      <c r="BD672" s="18">
        <f>BC672*aero_capex_adj</f>
        <v>1072.8467898985537</v>
      </c>
      <c r="BE672" s="18">
        <v>951.10382346840697</v>
      </c>
      <c r="BF672" s="18">
        <f>BE672*bess_capex_adj</f>
        <v>951.10382346840697</v>
      </c>
      <c r="BG672" s="1">
        <v>1659261075.94086</v>
      </c>
      <c r="BH672" s="1">
        <v>5545327527.3440304</v>
      </c>
      <c r="BI672" s="1">
        <v>840748303.66985202</v>
      </c>
      <c r="BJ672" s="1">
        <v>714663093.04525495</v>
      </c>
      <c r="BK672" s="1">
        <f>SUM(BG672:BJ672)/1000000</f>
        <v>8759.9999999999982</v>
      </c>
      <c r="BL672" s="1">
        <v>20.307733003877001</v>
      </c>
      <c r="BM672" s="3">
        <f>0.815*BJ672/(BK672*1000)</f>
        <v>66.489774067566529</v>
      </c>
      <c r="BN672" s="24">
        <v>2225.03384549457</v>
      </c>
      <c r="BO672" s="1">
        <v>369</v>
      </c>
      <c r="BP672" s="1">
        <v>3040</v>
      </c>
      <c r="BQ672" s="24">
        <v>4611.9232000000002</v>
      </c>
      <c r="BR672" s="1">
        <v>760</v>
      </c>
      <c r="BS672" s="1">
        <v>190</v>
      </c>
      <c r="BT672" s="1">
        <v>0.52072989155121996</v>
      </c>
    </row>
    <row r="673" spans="1:72" s="8" customFormat="1" hidden="1" x14ac:dyDescent="0.25">
      <c r="A673" s="1">
        <v>1101</v>
      </c>
      <c r="B673" s="22">
        <v>3090.3247854091301</v>
      </c>
      <c r="C673" s="22">
        <v>1003.19999999999</v>
      </c>
      <c r="D673" s="11">
        <v>3000</v>
      </c>
      <c r="E673" s="11">
        <v>12000</v>
      </c>
      <c r="F673" s="11">
        <v>0</v>
      </c>
      <c r="G673" s="11">
        <v>0</v>
      </c>
      <c r="H673" s="12">
        <f>SUM(BG673:BI673)/(BK673*1000000)</f>
        <v>1</v>
      </c>
      <c r="I673" s="13">
        <v>95.422374429223694</v>
      </c>
      <c r="J673" s="20">
        <v>83.004635738207895</v>
      </c>
      <c r="K673" s="18">
        <f>(P673*BG673+U673*BH673+AP673*BI673+AN673*BJ673)/(BK673*(1000000))</f>
        <v>83.177213960785281</v>
      </c>
      <c r="L673" s="18">
        <f>(T673*BG673+Y673*BH673+AT673*BI673+AO673*BJ673)/(BK673*(1000000))</f>
        <v>103.39643269197006</v>
      </c>
      <c r="M673" s="18">
        <f>L673/K673</f>
        <v>1.2430860300360305</v>
      </c>
      <c r="N673" s="18">
        <f>J673*M673</f>
        <v>103.18190311439567</v>
      </c>
      <c r="O673" s="13">
        <v>97.877819849140195</v>
      </c>
      <c r="P673" s="20">
        <v>143.033363847435</v>
      </c>
      <c r="Q673" s="20">
        <f>P673-S673</f>
        <v>132.30923753878801</v>
      </c>
      <c r="R673" s="18">
        <f>Q673*solar_capex_adj</f>
        <v>176.41231671838401</v>
      </c>
      <c r="S673" s="20">
        <v>10.724126308646987</v>
      </c>
      <c r="T673" s="18">
        <f>R673+S673</f>
        <v>187.13644302703099</v>
      </c>
      <c r="U673" s="20">
        <v>27.979999024259101</v>
      </c>
      <c r="V673" s="20">
        <f>U673-X673</f>
        <v>23.182495284431798</v>
      </c>
      <c r="W673" s="18">
        <f>V673*wind_capex_adj</f>
        <v>38.637492140719665</v>
      </c>
      <c r="X673" s="20">
        <v>4.7975037398273024</v>
      </c>
      <c r="Y673" s="18">
        <f>W673+X673</f>
        <v>43.434995880546964</v>
      </c>
      <c r="Z673" s="20">
        <v>0</v>
      </c>
      <c r="AA673" s="20">
        <f>Z673-AC673-AD673</f>
        <v>0</v>
      </c>
      <c r="AB673" s="18">
        <f>AA673*hdgt_capex_adj</f>
        <v>0</v>
      </c>
      <c r="AC673" s="20">
        <v>0</v>
      </c>
      <c r="AD673" s="20">
        <v>0</v>
      </c>
      <c r="AE673" s="18">
        <f>AD673*fuel_adj</f>
        <v>0</v>
      </c>
      <c r="AF673" s="18">
        <f>AB673+AC673+AE673</f>
        <v>0</v>
      </c>
      <c r="AG673" s="20">
        <v>0</v>
      </c>
      <c r="AH673" s="20">
        <f>AG673-AJ673-AK673</f>
        <v>0</v>
      </c>
      <c r="AI673" s="18">
        <f>AH673*aero_capex_adj</f>
        <v>0</v>
      </c>
      <c r="AJ673" s="20">
        <v>0</v>
      </c>
      <c r="AK673" s="20">
        <v>0</v>
      </c>
      <c r="AL673" s="18">
        <f>AK673*fuel_adj</f>
        <v>0</v>
      </c>
      <c r="AM673" s="18">
        <f>AI673+AJ673+AL673</f>
        <v>0</v>
      </c>
      <c r="AN673" s="18">
        <f>IF(F673=0, 0, IF(F673=3, Z673, (Z673*F673*384+AG673*G673*32)/(F673*384+G673*32)))</f>
        <v>0</v>
      </c>
      <c r="AO673" s="18">
        <f>IF(F673=0, 0, IF(F673=3, AF673, (AF673*F673*384+AM673*G673*32)/(F673*384+G673*32)))</f>
        <v>0</v>
      </c>
      <c r="AP673" s="20">
        <v>139.311174387856</v>
      </c>
      <c r="AQ673" s="20">
        <f>AP673-AS673</f>
        <v>113.524330831855</v>
      </c>
      <c r="AR673" s="18">
        <f>AQ673*bess_capex_adj</f>
        <v>113.524330831855</v>
      </c>
      <c r="AS673" s="20">
        <v>25.786843556001003</v>
      </c>
      <c r="AT673" s="18">
        <f>AR673+AS673</f>
        <v>139.311174387856</v>
      </c>
      <c r="AU673" s="20">
        <v>7764.2558781709904</v>
      </c>
      <c r="AV673" s="20"/>
      <c r="AW673" s="20">
        <v>3703.9857984864302</v>
      </c>
      <c r="AX673" s="18">
        <f>AW673*solar_capex_adj</f>
        <v>4938.64773131524</v>
      </c>
      <c r="AY673" s="20">
        <v>1202.4103649512101</v>
      </c>
      <c r="AZ673" s="18">
        <f>AY673*wind_capex_adj</f>
        <v>2004.0172749186836</v>
      </c>
      <c r="BA673" s="20">
        <v>0</v>
      </c>
      <c r="BB673" s="18">
        <f>BA673*hdgt_capex_adj</f>
        <v>0</v>
      </c>
      <c r="BC673" s="20">
        <v>0</v>
      </c>
      <c r="BD673" s="18">
        <f>BC673*aero_capex_adj</f>
        <v>0</v>
      </c>
      <c r="BE673" s="20">
        <v>2857.8597147333398</v>
      </c>
      <c r="BF673" s="18">
        <f>BE673*bess_capex_adj</f>
        <v>2857.8597147333398</v>
      </c>
      <c r="BG673" s="11">
        <v>2387902979.94173</v>
      </c>
      <c r="BH673" s="11">
        <v>4402955851.7805901</v>
      </c>
      <c r="BI673" s="11">
        <v>1783238187.06235</v>
      </c>
      <c r="BJ673" s="11">
        <v>0</v>
      </c>
      <c r="BK673" s="11">
        <f>SUM(BG673:BJ673)/1000000</f>
        <v>8574.0970187846706</v>
      </c>
      <c r="BL673" s="11">
        <v>28.3730502066465</v>
      </c>
      <c r="BM673" s="13">
        <f>0.815*BJ673/(BK673*1000)</f>
        <v>0</v>
      </c>
      <c r="BN673" s="22">
        <v>4171.93846030233</v>
      </c>
      <c r="BO673" s="11">
        <v>264</v>
      </c>
      <c r="BP673" s="11">
        <v>9120</v>
      </c>
      <c r="BQ673" s="22">
        <v>13835.7696</v>
      </c>
      <c r="BR673" s="11">
        <v>2280</v>
      </c>
      <c r="BS673" s="11">
        <v>570</v>
      </c>
      <c r="BT673" s="11">
        <v>0.36870490228866898</v>
      </c>
    </row>
    <row r="674" spans="1:72" s="8" customFormat="1" x14ac:dyDescent="0.25">
      <c r="A674" s="1">
        <v>725</v>
      </c>
      <c r="B674" s="25">
        <v>618.06495708182604</v>
      </c>
      <c r="C674" s="25">
        <v>1603.6</v>
      </c>
      <c r="D674" s="8">
        <v>2000</v>
      </c>
      <c r="E674" s="8">
        <v>8000</v>
      </c>
      <c r="F674" s="8">
        <v>1</v>
      </c>
      <c r="G674" s="8">
        <v>21</v>
      </c>
      <c r="H674" s="9">
        <f>SUM(BG674:BI674)/(BK674*1000000)</f>
        <v>0.87512230055766993</v>
      </c>
      <c r="I674" s="10">
        <v>100</v>
      </c>
      <c r="J674" s="19">
        <v>84.218907111202498</v>
      </c>
      <c r="K674" s="18">
        <f>(P674*BG674+U674*BH674+AP674*BI674+AN674*BJ674)/(BK674*(1000000))</f>
        <v>113.19619486485436</v>
      </c>
      <c r="L674" s="18">
        <f>(T674*BG674+Y674*BH674+AT674*BI674+AO674*BJ674)/(BK674*(1000000))</f>
        <v>138.68625684695175</v>
      </c>
      <c r="M674" s="18">
        <f>L674/K674</f>
        <v>1.225184795412338</v>
      </c>
      <c r="N674" s="18">
        <f>J674*M674</f>
        <v>103.18372447888933</v>
      </c>
      <c r="O674" s="10">
        <v>100</v>
      </c>
      <c r="P674" s="19">
        <v>77.975915607715095</v>
      </c>
      <c r="Q674" s="19">
        <f>P674-S674</f>
        <v>72.132272718771404</v>
      </c>
      <c r="R674" s="18">
        <f>Q674*solar_capex_adj</f>
        <v>96.176363625028529</v>
      </c>
      <c r="S674" s="19">
        <v>5.8436428889436911</v>
      </c>
      <c r="T674" s="18">
        <f>R674+S674</f>
        <v>102.02000651397222</v>
      </c>
      <c r="U674" s="19">
        <v>33.839908963946797</v>
      </c>
      <c r="V674" s="19">
        <f>U674-X674</f>
        <v>28.040063380515299</v>
      </c>
      <c r="W674" s="18">
        <f>V674*wind_capex_adj</f>
        <v>46.733438967525501</v>
      </c>
      <c r="X674" s="19">
        <v>5.7998455834314981</v>
      </c>
      <c r="Y674" s="18">
        <f>W674+X674</f>
        <v>52.533284550956999</v>
      </c>
      <c r="Z674" s="19">
        <v>147.99204788182601</v>
      </c>
      <c r="AA674" s="19">
        <f>Z674-AC674-AD674</f>
        <v>79.886708603641992</v>
      </c>
      <c r="AB674" s="18">
        <f>AA674*hdgt_capex_adj</f>
        <v>99.858385754552486</v>
      </c>
      <c r="AC674" s="19">
        <v>22.452472744762005</v>
      </c>
      <c r="AD674" s="19">
        <v>45.652866533422014</v>
      </c>
      <c r="AE674" s="18">
        <f>AD674*fuel_adj</f>
        <v>45.652866533422014</v>
      </c>
      <c r="AF674" s="18">
        <f>AB674+AC674+AE674</f>
        <v>167.96372503273651</v>
      </c>
      <c r="AG674" s="19">
        <v>722.46102112846199</v>
      </c>
      <c r="AH674" s="19">
        <f>AG674-AJ674-AK674</f>
        <v>609.44093191337299</v>
      </c>
      <c r="AI674" s="18">
        <f>AH674*aero_capex_adj</f>
        <v>731.32911829604757</v>
      </c>
      <c r="AJ674" s="19">
        <v>62.159198622156964</v>
      </c>
      <c r="AK674" s="19">
        <v>50.860890592932037</v>
      </c>
      <c r="AL674" s="18">
        <f>AK674*fuel_adj</f>
        <v>50.860890592932037</v>
      </c>
      <c r="AM674" s="18">
        <f>AI674+AJ674+AL674</f>
        <v>844.34920751113657</v>
      </c>
      <c r="AN674" s="18">
        <f>IF(F674=0, 0, IF(F674=3, Z674, (Z674*F674*384+AG674*G674*32)/(F674*384+G674*32)))</f>
        <v>513.56321267513977</v>
      </c>
      <c r="AO674" s="18">
        <f>IF(F674=0, 0, IF(F674=3, AF674, (AF674*F674*384+AM674*G674*32)/(F674*384+G674*32)))</f>
        <v>598.39085024626377</v>
      </c>
      <c r="AP674" s="19">
        <v>172.31303000330399</v>
      </c>
      <c r="AQ674" s="19">
        <f>AP674-AS674</f>
        <v>140.28808425714399</v>
      </c>
      <c r="AR674" s="18">
        <f>AQ674*bess_capex_adj</f>
        <v>140.28808425714399</v>
      </c>
      <c r="AS674" s="19">
        <v>32.02494574616</v>
      </c>
      <c r="AT674" s="18">
        <f>AR674+AS674</f>
        <v>172.31303000330399</v>
      </c>
      <c r="AU674" s="19">
        <v>7049.5457410352701</v>
      </c>
      <c r="AV674" s="19"/>
      <c r="AW674" s="19">
        <v>741.16859738426695</v>
      </c>
      <c r="AX674" s="18">
        <f>AW674*solar_capex_adj</f>
        <v>988.22479651235585</v>
      </c>
      <c r="AY674" s="19">
        <v>1922.9984634253501</v>
      </c>
      <c r="AZ674" s="18">
        <f>AY674*wind_capex_adj</f>
        <v>3204.9974390422503</v>
      </c>
      <c r="BA674" s="19">
        <v>773.92192142818999</v>
      </c>
      <c r="BB674" s="18">
        <f>BA674*hdgt_capex_adj</f>
        <v>967.40240178523754</v>
      </c>
      <c r="BC674" s="19">
        <v>1707.30198999564</v>
      </c>
      <c r="BD674" s="18">
        <f>BC674*aero_capex_adj</f>
        <v>2048.7623879947678</v>
      </c>
      <c r="BE674" s="19">
        <v>1904.15476880181</v>
      </c>
      <c r="BF674" s="18">
        <f>BE674*bess_capex_adj</f>
        <v>1904.15476880181</v>
      </c>
      <c r="BG674" s="8">
        <v>901344311.05002105</v>
      </c>
      <c r="BH674" s="8">
        <v>5821610714.3294601</v>
      </c>
      <c r="BI674" s="8">
        <v>943116327.50569999</v>
      </c>
      <c r="BJ674" s="8">
        <v>1093928647.11481</v>
      </c>
      <c r="BK674" s="8">
        <f>SUM(BG674:BJ674)/1000000</f>
        <v>8759.9999999999927</v>
      </c>
      <c r="BL674" s="8">
        <v>10.7229597918924</v>
      </c>
      <c r="BM674" s="10">
        <f>0.815*BJ674/(BK674*1000)</f>
        <v>101.77532504549895</v>
      </c>
      <c r="BN674" s="25">
        <v>834.38769206046595</v>
      </c>
      <c r="BO674" s="8">
        <v>422</v>
      </c>
      <c r="BP674" s="8">
        <v>6080</v>
      </c>
      <c r="BQ674" s="25">
        <v>9223.8464000000004</v>
      </c>
      <c r="BR674" s="8">
        <v>1520</v>
      </c>
      <c r="BS674" s="8">
        <v>380</v>
      </c>
      <c r="BT674" s="8">
        <v>0.29321914558147399</v>
      </c>
    </row>
    <row r="675" spans="1:72" s="8" customFormat="1" x14ac:dyDescent="0.25">
      <c r="A675" s="1">
        <v>861</v>
      </c>
      <c r="B675" s="25">
        <v>824.08660944243502</v>
      </c>
      <c r="C675" s="25">
        <v>1603.6</v>
      </c>
      <c r="D675" s="8">
        <v>2000</v>
      </c>
      <c r="E675" s="8">
        <v>8000</v>
      </c>
      <c r="F675" s="8">
        <v>2</v>
      </c>
      <c r="G675" s="8">
        <v>9</v>
      </c>
      <c r="H675" s="9">
        <f>SUM(BG675:BI675)/(BK675*1000000)</f>
        <v>0.8965579866235962</v>
      </c>
      <c r="I675" s="10">
        <v>100</v>
      </c>
      <c r="J675" s="19">
        <v>83.219144980984296</v>
      </c>
      <c r="K675" s="18">
        <f>(P675*BG675+U675*BH675+AP675*BI675+AN675*BJ675)/(BK675*(1000000))</f>
        <v>100.70943168189871</v>
      </c>
      <c r="L675" s="18">
        <f>(T675*BG675+Y675*BH675+AT675*BI675+AO675*BJ675)/(BK675*(1000000))</f>
        <v>124.89352774144777</v>
      </c>
      <c r="M675" s="18">
        <f>L675/K675</f>
        <v>1.2401373501534301</v>
      </c>
      <c r="N675" s="18">
        <f>J675*M675</f>
        <v>103.20316993875198</v>
      </c>
      <c r="O675" s="10">
        <v>100</v>
      </c>
      <c r="P675" s="19">
        <v>83.215402904779097</v>
      </c>
      <c r="Q675" s="19">
        <f>P675-S675</f>
        <v>76.978799807567299</v>
      </c>
      <c r="R675" s="18">
        <f>Q675*solar_capex_adj</f>
        <v>102.63839974342307</v>
      </c>
      <c r="S675" s="19">
        <v>6.2366030972117983</v>
      </c>
      <c r="T675" s="18">
        <f>R675+S675</f>
        <v>108.87500284063486</v>
      </c>
      <c r="U675" s="19">
        <v>33.838396215976999</v>
      </c>
      <c r="V675" s="19">
        <f>U675-X675</f>
        <v>28.0385562989789</v>
      </c>
      <c r="W675" s="18">
        <f>V675*wind_capex_adj</f>
        <v>46.730927164964832</v>
      </c>
      <c r="X675" s="19">
        <v>5.7998399169980992</v>
      </c>
      <c r="Y675" s="18">
        <f>W675+X675</f>
        <v>52.530767081962935</v>
      </c>
      <c r="Z675" s="19">
        <v>234.65235923152201</v>
      </c>
      <c r="AA675" s="19">
        <f>Z675-AC675-AD675</f>
        <v>159.58218824374401</v>
      </c>
      <c r="AB675" s="18">
        <f>AA675*hdgt_capex_adj</f>
        <v>199.47773530468001</v>
      </c>
      <c r="AC675" s="19">
        <v>29.889713229677</v>
      </c>
      <c r="AD675" s="19">
        <v>45.180457758100999</v>
      </c>
      <c r="AE675" s="18">
        <f>AD675*fuel_adj</f>
        <v>45.180457758100999</v>
      </c>
      <c r="AF675" s="18">
        <f>AB675+AC675+AE675</f>
        <v>274.54790629245804</v>
      </c>
      <c r="AG675" s="19">
        <v>1112.49326777394</v>
      </c>
      <c r="AH675" s="19">
        <f>AG675-AJ675-AK675</f>
        <v>970.64751893187008</v>
      </c>
      <c r="AI675" s="18">
        <f>AH675*aero_capex_adj</f>
        <v>1164.7770227182441</v>
      </c>
      <c r="AJ675" s="19">
        <v>89.962918222320013</v>
      </c>
      <c r="AK675" s="19">
        <v>51.882830619749939</v>
      </c>
      <c r="AL675" s="18">
        <f>AK675*fuel_adj</f>
        <v>51.882830619749939</v>
      </c>
      <c r="AM675" s="18">
        <f>AI675+AJ675+AL675</f>
        <v>1306.622771560314</v>
      </c>
      <c r="AN675" s="18">
        <f>IF(F675=0, 0, IF(F675=3, Z675, (Z675*F675*384+AG675*G675*32)/(F675*384+G675*32)))</f>
        <v>474.06351610672692</v>
      </c>
      <c r="AO675" s="18">
        <f>IF(F675=0, 0, IF(F675=3, AF675, (AF675*F675*384+AM675*G675*32)/(F675*384+G675*32)))</f>
        <v>556.0228695473279</v>
      </c>
      <c r="AP675" s="19">
        <v>178.18216559079201</v>
      </c>
      <c r="AQ675" s="19">
        <f>AP675-AS675</f>
        <v>144.916830840193</v>
      </c>
      <c r="AR675" s="18">
        <f>AQ675*bess_capex_adj</f>
        <v>144.916830840193</v>
      </c>
      <c r="AS675" s="19">
        <v>33.26533475059901</v>
      </c>
      <c r="AT675" s="18">
        <f>AR675+AS675</f>
        <v>178.18216559079201</v>
      </c>
      <c r="AU675" s="19">
        <v>7094.54832189439</v>
      </c>
      <c r="AV675" s="19"/>
      <c r="AW675" s="19">
        <v>988.17264740448502</v>
      </c>
      <c r="AX675" s="18">
        <f>AW675*solar_capex_adj</f>
        <v>1317.5635298726465</v>
      </c>
      <c r="AY675" s="19">
        <v>1922.8969858519699</v>
      </c>
      <c r="AZ675" s="18">
        <f>AY675*wind_capex_adj</f>
        <v>3204.8283097532835</v>
      </c>
      <c r="BA675" s="19">
        <v>1547.7621623765799</v>
      </c>
      <c r="BB675" s="18">
        <f>BA675*hdgt_capex_adj</f>
        <v>1934.7027029707249</v>
      </c>
      <c r="BC675" s="19">
        <v>731.66224064190101</v>
      </c>
      <c r="BD675" s="18">
        <f>BC675*aero_capex_adj</f>
        <v>877.99468877028119</v>
      </c>
      <c r="BE675" s="19">
        <v>1904.05428561945</v>
      </c>
      <c r="BF675" s="18">
        <f>BE675*bess_capex_adj</f>
        <v>1904.05428561945</v>
      </c>
      <c r="BG675" s="8">
        <v>1121033985.58688</v>
      </c>
      <c r="BH675" s="8">
        <v>5821613726.3290901</v>
      </c>
      <c r="BI675" s="8">
        <v>911200250.90672302</v>
      </c>
      <c r="BJ675" s="8">
        <v>906152037.17729497</v>
      </c>
      <c r="BK675" s="8">
        <f>SUM(BG675:BJ675)/1000000</f>
        <v>8759.9999999999891</v>
      </c>
      <c r="BL675" s="8">
        <v>13.0641728803337</v>
      </c>
      <c r="BM675" s="10">
        <f>0.815*BJ675/(BK675*1000)</f>
        <v>84.305240901768983</v>
      </c>
      <c r="BN675" s="25">
        <v>1112.51692274728</v>
      </c>
      <c r="BO675" s="8">
        <v>422</v>
      </c>
      <c r="BP675" s="8">
        <v>6080</v>
      </c>
      <c r="BQ675" s="25">
        <v>9223.8464000000004</v>
      </c>
      <c r="BR675" s="8">
        <v>1520</v>
      </c>
      <c r="BS675" s="8">
        <v>380</v>
      </c>
      <c r="BT675" s="8">
        <v>0.28338520746143903</v>
      </c>
    </row>
    <row r="676" spans="1:72" s="8" customFormat="1" x14ac:dyDescent="0.25">
      <c r="A676" s="1">
        <v>196</v>
      </c>
      <c r="B676" s="24">
        <v>1030.10826180304</v>
      </c>
      <c r="C676" s="24">
        <v>1801.19999999999</v>
      </c>
      <c r="D676" s="1">
        <v>1000</v>
      </c>
      <c r="E676" s="1">
        <v>4000</v>
      </c>
      <c r="F676" s="1">
        <v>1</v>
      </c>
      <c r="G676" s="1">
        <v>23</v>
      </c>
      <c r="H676" s="2">
        <f>SUM(BG676:BI676)/(BK676*1000000)</f>
        <v>0.91855282409050865</v>
      </c>
      <c r="I676" s="3">
        <v>100</v>
      </c>
      <c r="J676" s="18">
        <v>81.384531555327399</v>
      </c>
      <c r="K676" s="18">
        <f>(P676*BG676+U676*BH676+AP676*BI676+AN676*BJ676)/(BK676*(1000000))</f>
        <v>102.52113525888717</v>
      </c>
      <c r="L676" s="18">
        <f>(T676*BG676+Y676*BH676+AT676*BI676+AO676*BJ676)/(BK676*(1000000))</f>
        <v>130.01071738196114</v>
      </c>
      <c r="M676" s="18">
        <f>L676/K676</f>
        <v>1.2681357561409856</v>
      </c>
      <c r="N676" s="18">
        <f>J676*M676</f>
        <v>103.20663446209501</v>
      </c>
      <c r="O676" s="3">
        <v>100</v>
      </c>
      <c r="P676" s="18">
        <v>92.736212272628507</v>
      </c>
      <c r="Q676" s="18">
        <f>P676-S676</f>
        <v>85.784953133276304</v>
      </c>
      <c r="R676" s="18">
        <f>Q676*solar_capex_adj</f>
        <v>114.37993751103507</v>
      </c>
      <c r="S676" s="18">
        <v>6.951259139352203</v>
      </c>
      <c r="T676" s="18">
        <f>R676+S676</f>
        <v>121.33119665038727</v>
      </c>
      <c r="U676" s="18">
        <v>36.724361966646001</v>
      </c>
      <c r="V676" s="18">
        <f>U676-X676</f>
        <v>30.4289672932108</v>
      </c>
      <c r="W676" s="18">
        <f>V676*wind_capex_adj</f>
        <v>50.71494548868467</v>
      </c>
      <c r="X676" s="18">
        <v>6.2953946734352009</v>
      </c>
      <c r="Y676" s="18">
        <f>W676+X676</f>
        <v>57.010340162119874</v>
      </c>
      <c r="Z676" s="18">
        <v>195.89982894245199</v>
      </c>
      <c r="AA676" s="18">
        <f>Z676-AC676-AD676</f>
        <v>128.41284250815403</v>
      </c>
      <c r="AB676" s="18">
        <f>AA676*hdgt_capex_adj</f>
        <v>160.51605313519252</v>
      </c>
      <c r="AC676" s="18">
        <v>25.860612932487982</v>
      </c>
      <c r="AD676" s="18">
        <v>41.626373501809979</v>
      </c>
      <c r="AE676" s="18">
        <f>AD676*fuel_adj</f>
        <v>41.626373501809979</v>
      </c>
      <c r="AF676" s="18">
        <f>AB676+AC676+AE676</f>
        <v>228.00303956949048</v>
      </c>
      <c r="AG676" s="18">
        <v>921.66058846124395</v>
      </c>
      <c r="AH676" s="18">
        <f>AG676-AJ676-AK676</f>
        <v>799.72977742883711</v>
      </c>
      <c r="AI676" s="18">
        <f>AH676*aero_capex_adj</f>
        <v>959.67573291460451</v>
      </c>
      <c r="AJ676" s="18">
        <v>75.675320218263892</v>
      </c>
      <c r="AK676" s="18">
        <v>46.255490814142945</v>
      </c>
      <c r="AL676" s="18">
        <f>AK676*fuel_adj</f>
        <v>46.255490814142945</v>
      </c>
      <c r="AM676" s="18">
        <f>AI676+AJ676+AL676</f>
        <v>1081.6065439470112</v>
      </c>
      <c r="AN676" s="18">
        <f>IF(F676=0, 0, IF(F676=3, Z676, (Z676*F676*384+AG676*G676*32)/(F676*384+G676*32)))</f>
        <v>672.82832805480098</v>
      </c>
      <c r="AO676" s="18">
        <f>IF(F676=0, 0, IF(F676=3, AF676, (AF676*F676*384+AM676*G676*32)/(F676*384+G676*32)))</f>
        <v>788.94248530328991</v>
      </c>
      <c r="AP676" s="18">
        <v>104.735245119224</v>
      </c>
      <c r="AQ676" s="18">
        <f>AP676-AS676</f>
        <v>84.884503317735494</v>
      </c>
      <c r="AR676" s="18">
        <f>AQ676*bess_capex_adj</f>
        <v>84.884503317735494</v>
      </c>
      <c r="AS676" s="18">
        <v>19.85074180148851</v>
      </c>
      <c r="AT676" s="18">
        <f>AR676+AS676</f>
        <v>104.735245119224</v>
      </c>
      <c r="AU676" s="18">
        <v>6988.8611077575697</v>
      </c>
      <c r="AV676" s="18"/>
      <c r="AW676" s="18">
        <v>1235.0014034791</v>
      </c>
      <c r="AX676" s="18">
        <f>AW676*solar_capex_adj</f>
        <v>1646.6685379721332</v>
      </c>
      <c r="AY676" s="18">
        <v>2159.4667380425999</v>
      </c>
      <c r="AZ676" s="18">
        <f>AY676*wind_capex_adj</f>
        <v>3599.1112300710001</v>
      </c>
      <c r="BA676" s="18">
        <v>773.74675277952804</v>
      </c>
      <c r="BB676" s="18">
        <f>BA676*hdgt_capex_adj</f>
        <v>967.18344097441002</v>
      </c>
      <c r="BC676" s="18">
        <v>1869.47894788694</v>
      </c>
      <c r="BD676" s="18">
        <f>BC676*aero_capex_adj</f>
        <v>2243.3747374643281</v>
      </c>
      <c r="BE676" s="18">
        <v>951.16726556939705</v>
      </c>
      <c r="BF676" s="18">
        <f>BE676*bess_capex_adj</f>
        <v>951.16726556939705</v>
      </c>
      <c r="BG676" s="1">
        <v>1250450783.5069399</v>
      </c>
      <c r="BH676" s="1">
        <v>6024225537.8494501</v>
      </c>
      <c r="BI676" s="1">
        <v>771846417.67646599</v>
      </c>
      <c r="BJ676" s="1">
        <v>713477260.96714306</v>
      </c>
      <c r="BK676" s="1">
        <f>SUM(BG676:BJ676)/1000000</f>
        <v>8760</v>
      </c>
      <c r="BL676" s="1">
        <v>21.808352069113099</v>
      </c>
      <c r="BM676" s="3">
        <f>0.815*BJ676/(BK676*1000)</f>
        <v>66.379448366235337</v>
      </c>
      <c r="BN676" s="24">
        <v>1390.6461534341099</v>
      </c>
      <c r="BO676" s="1">
        <v>474</v>
      </c>
      <c r="BP676" s="1">
        <v>3040</v>
      </c>
      <c r="BQ676" s="24">
        <v>4611.9232000000002</v>
      </c>
      <c r="BR676" s="1">
        <v>760</v>
      </c>
      <c r="BS676" s="1">
        <v>190</v>
      </c>
      <c r="BT676" s="1">
        <v>0.47827237376980197</v>
      </c>
    </row>
    <row r="677" spans="1:72" s="8" customFormat="1" x14ac:dyDescent="0.25">
      <c r="A677" s="1">
        <v>735</v>
      </c>
      <c r="B677" s="25">
        <v>206.02165236060799</v>
      </c>
      <c r="C677" s="25">
        <v>1801.19999999999</v>
      </c>
      <c r="D677" s="8">
        <v>2000</v>
      </c>
      <c r="E677" s="8">
        <v>8000</v>
      </c>
      <c r="F677" s="8">
        <v>1</v>
      </c>
      <c r="G677" s="8">
        <v>22</v>
      </c>
      <c r="H677" s="9">
        <f>SUM(BG677:BI677)/(BK677*1000000)</f>
        <v>0.8583753976497861</v>
      </c>
      <c r="I677" s="10">
        <v>100</v>
      </c>
      <c r="J677" s="19">
        <v>84.017304267155197</v>
      </c>
      <c r="K677" s="18">
        <f>(P677*BG677+U677*BH677+AP677*BI677+AN677*BJ677)/(BK677*(1000000))</f>
        <v>106.7202488080323</v>
      </c>
      <c r="L677" s="18">
        <f>(T677*BG677+Y677*BH677+AT677*BI677+AO677*BJ677)/(BK677*(1000000))</f>
        <v>131.1014936161279</v>
      </c>
      <c r="M677" s="18">
        <f>L677/K677</f>
        <v>1.2284594074733881</v>
      </c>
      <c r="N677" s="18">
        <f>J677*M677</f>
        <v>103.21184781754083</v>
      </c>
      <c r="O677" s="10">
        <v>100</v>
      </c>
      <c r="P677" s="19">
        <v>73.506129894577697</v>
      </c>
      <c r="Q677" s="19">
        <f>P677-S677</f>
        <v>67.9985382603858</v>
      </c>
      <c r="R677" s="18">
        <f>Q677*solar_capex_adj</f>
        <v>90.6647176805144</v>
      </c>
      <c r="S677" s="19">
        <v>5.5075916341918969</v>
      </c>
      <c r="T677" s="18">
        <f>R677+S677</f>
        <v>96.172309314706297</v>
      </c>
      <c r="U677" s="19">
        <v>36.737711346317198</v>
      </c>
      <c r="V677" s="19">
        <f>U677-X677</f>
        <v>30.442313311488402</v>
      </c>
      <c r="W677" s="18">
        <f>V677*wind_capex_adj</f>
        <v>50.737188852480671</v>
      </c>
      <c r="X677" s="19">
        <v>6.2953980348287963</v>
      </c>
      <c r="Y677" s="18">
        <f>W677+X677</f>
        <v>57.032586887309463</v>
      </c>
      <c r="Z677" s="19">
        <v>145.72101874401901</v>
      </c>
      <c r="AA677" s="19">
        <f>Z677-AC677-AD677</f>
        <v>76.04311686898329</v>
      </c>
      <c r="AB677" s="18">
        <f>AA677*hdgt_capex_adj</f>
        <v>95.053896086229116</v>
      </c>
      <c r="AC677" s="19">
        <v>22.715634672892008</v>
      </c>
      <c r="AD677" s="19">
        <v>46.962267202143707</v>
      </c>
      <c r="AE677" s="18">
        <f>AD677*fuel_adj</f>
        <v>46.962267202143707</v>
      </c>
      <c r="AF677" s="18">
        <f>AB677+AC677+AE677</f>
        <v>164.73179796126482</v>
      </c>
      <c r="AG677" s="19">
        <v>576.43344430529703</v>
      </c>
      <c r="AH677" s="19">
        <f>AG677-AJ677-AK677</f>
        <v>471.68381044730597</v>
      </c>
      <c r="AI677" s="18">
        <f>AH677*aero_capex_adj</f>
        <v>566.02057253676719</v>
      </c>
      <c r="AJ677" s="19">
        <v>52.05559675631207</v>
      </c>
      <c r="AK677" s="19">
        <v>52.694037101678987</v>
      </c>
      <c r="AL677" s="18">
        <f>AK677*fuel_adj</f>
        <v>52.694037101678987</v>
      </c>
      <c r="AM677" s="18">
        <f>AI677+AJ677+AL677</f>
        <v>670.77020639475825</v>
      </c>
      <c r="AN677" s="18">
        <f>IF(F677=0, 0, IF(F677=3, Z677, (Z677*F677*384+AG677*G677*32)/(F677*384+G677*32)))</f>
        <v>424.41729410719887</v>
      </c>
      <c r="AO677" s="18">
        <f>IF(F677=0, 0, IF(F677=3, AF677, (AF677*F677*384+AM677*G677*32)/(F677*384+G677*32)))</f>
        <v>492.16841518293705</v>
      </c>
      <c r="AP677" s="19">
        <v>139.148464460941</v>
      </c>
      <c r="AQ677" s="19">
        <f>AP677-AS677</f>
        <v>113.335158454108</v>
      </c>
      <c r="AR677" s="18">
        <f>AQ677*bess_capex_adj</f>
        <v>113.335158454108</v>
      </c>
      <c r="AS677" s="19">
        <v>25.813306006833002</v>
      </c>
      <c r="AT677" s="18">
        <f>AR677+AS677</f>
        <v>139.148464460941</v>
      </c>
      <c r="AU677" s="19">
        <v>6875.14522924216</v>
      </c>
      <c r="AV677" s="19"/>
      <c r="AW677" s="19">
        <v>247.10848204754501</v>
      </c>
      <c r="AX677" s="18">
        <f>AW677*solar_capex_adj</f>
        <v>329.47797606339333</v>
      </c>
      <c r="AY677" s="19">
        <v>2160.4127176155898</v>
      </c>
      <c r="AZ677" s="18">
        <f>AY677*wind_capex_adj</f>
        <v>3600.68786269265</v>
      </c>
      <c r="BA677" s="19">
        <v>774.08570156253199</v>
      </c>
      <c r="BB677" s="18">
        <f>BA677*hdgt_capex_adj</f>
        <v>967.60712695316499</v>
      </c>
      <c r="BC677" s="19">
        <v>1788.9805951491701</v>
      </c>
      <c r="BD677" s="18">
        <f>BC677*aero_capex_adj</f>
        <v>2146.7767141790041</v>
      </c>
      <c r="BE677" s="19">
        <v>1904.5577328673201</v>
      </c>
      <c r="BF677" s="18">
        <f>BE677*bess_capex_adj</f>
        <v>1904.5577328673201</v>
      </c>
      <c r="BG677" s="8">
        <v>320494454.007644</v>
      </c>
      <c r="BH677" s="8">
        <v>6024237171.7705097</v>
      </c>
      <c r="BI677" s="8">
        <v>1174636857.63395</v>
      </c>
      <c r="BJ677" s="8">
        <v>1240631516.5878699</v>
      </c>
      <c r="BK677" s="8">
        <f>SUM(BG677:BJ677)/1000000</f>
        <v>8759.9999999999727</v>
      </c>
      <c r="BL677" s="8">
        <v>11.1854728594554</v>
      </c>
      <c r="BM677" s="10">
        <f>0.815*BJ677/(BK677*1000)</f>
        <v>115.42405091542433</v>
      </c>
      <c r="BN677" s="25">
        <v>278.12923068682198</v>
      </c>
      <c r="BO677" s="8">
        <v>474</v>
      </c>
      <c r="BP677" s="8">
        <v>6080</v>
      </c>
      <c r="BQ677" s="25">
        <v>9223.8464000000004</v>
      </c>
      <c r="BR677" s="8">
        <v>1520</v>
      </c>
      <c r="BS677" s="8">
        <v>380</v>
      </c>
      <c r="BT677" s="8">
        <v>0.36455596674125201</v>
      </c>
    </row>
    <row r="678" spans="1:72" s="8" customFormat="1" x14ac:dyDescent="0.25">
      <c r="A678" s="1">
        <v>1128</v>
      </c>
      <c r="B678" s="22">
        <v>2678.2814806879101</v>
      </c>
      <c r="C678" s="22">
        <v>1402.2</v>
      </c>
      <c r="D678" s="11">
        <v>3000</v>
      </c>
      <c r="E678" s="11">
        <v>12000</v>
      </c>
      <c r="F678" s="11">
        <v>0</v>
      </c>
      <c r="G678" s="11">
        <v>0</v>
      </c>
      <c r="H678" s="12">
        <f>SUM(BG678:BI678)/(BK678*1000000)</f>
        <v>1</v>
      </c>
      <c r="I678" s="13">
        <v>98.036529680365206</v>
      </c>
      <c r="J678" s="20">
        <v>81.758728908725104</v>
      </c>
      <c r="K678" s="18">
        <f>(P678*BG678+U678*BH678+AP678*BI678+AN678*BJ678)/(BK678*(1000000))</f>
        <v>81.883958008212247</v>
      </c>
      <c r="L678" s="18">
        <f>(T678*BG678+Y678*BH678+AT678*BI678+AO678*BJ678)/(BK678*(1000000))</f>
        <v>103.40787274444304</v>
      </c>
      <c r="M678" s="18">
        <f>L678/K678</f>
        <v>1.2628587486461285</v>
      </c>
      <c r="N678" s="18">
        <f>J678*M678</f>
        <v>103.24972608057064</v>
      </c>
      <c r="O678" s="13">
        <v>98.887798702330997</v>
      </c>
      <c r="P678" s="20">
        <v>154.64159046091399</v>
      </c>
      <c r="Q678" s="20">
        <f>P678-S678</f>
        <v>143.04729316384299</v>
      </c>
      <c r="R678" s="18">
        <f>Q678*solar_capex_adj</f>
        <v>190.72972421845731</v>
      </c>
      <c r="S678" s="20">
        <v>11.594297297070995</v>
      </c>
      <c r="T678" s="18">
        <f>R678+S678</f>
        <v>202.3240215155283</v>
      </c>
      <c r="U678" s="20">
        <v>31.053442976229402</v>
      </c>
      <c r="V678" s="20">
        <f>U678-X678</f>
        <v>25.729031459943101</v>
      </c>
      <c r="W678" s="18">
        <f>V678*wind_capex_adj</f>
        <v>42.881719099905169</v>
      </c>
      <c r="X678" s="20">
        <v>5.3244115162863004</v>
      </c>
      <c r="Y678" s="18">
        <f>W678+X678</f>
        <v>48.206130616191473</v>
      </c>
      <c r="Z678" s="20">
        <v>0</v>
      </c>
      <c r="AA678" s="20">
        <f>Z678-AC678-AD678</f>
        <v>0</v>
      </c>
      <c r="AB678" s="18">
        <f>AA678*hdgt_capex_adj</f>
        <v>0</v>
      </c>
      <c r="AC678" s="20">
        <v>0</v>
      </c>
      <c r="AD678" s="20">
        <v>0</v>
      </c>
      <c r="AE678" s="18">
        <f>AD678*fuel_adj</f>
        <v>0</v>
      </c>
      <c r="AF678" s="18">
        <f>AB678+AC678+AE678</f>
        <v>0</v>
      </c>
      <c r="AG678" s="20">
        <v>0</v>
      </c>
      <c r="AH678" s="20">
        <f>AG678-AJ678-AK678</f>
        <v>0</v>
      </c>
      <c r="AI678" s="18">
        <f>AH678*aero_capex_adj</f>
        <v>0</v>
      </c>
      <c r="AJ678" s="20">
        <v>0</v>
      </c>
      <c r="AK678" s="20">
        <v>0</v>
      </c>
      <c r="AL678" s="18">
        <f>AK678*fuel_adj</f>
        <v>0</v>
      </c>
      <c r="AM678" s="18">
        <f>AI678+AJ678+AL678</f>
        <v>0</v>
      </c>
      <c r="AN678" s="18">
        <f>IF(F678=0, 0, IF(F678=3, Z678, (Z678*F678*384+AG678*G678*32)/(F678*384+G678*32)))</f>
        <v>0</v>
      </c>
      <c r="AO678" s="18">
        <f>IF(F678=0, 0, IF(F678=3, AF678, (AF678*F678*384+AM678*G678*32)/(F678*384+G678*32)))</f>
        <v>0</v>
      </c>
      <c r="AP678" s="20">
        <v>200.427764814227</v>
      </c>
      <c r="AQ678" s="20">
        <f>AP678-AS678</f>
        <v>162.388977672523</v>
      </c>
      <c r="AR678" s="18">
        <f>AQ678*bess_capex_adj</f>
        <v>162.388977672523</v>
      </c>
      <c r="AS678" s="20">
        <v>38.038787141704006</v>
      </c>
      <c r="AT678" s="18">
        <f>AR678+AS678</f>
        <v>200.427764814227</v>
      </c>
      <c r="AU678" s="20">
        <v>7748.7467827521396</v>
      </c>
      <c r="AV678" s="20"/>
      <c r="AW678" s="20">
        <v>3210.1725134825201</v>
      </c>
      <c r="AX678" s="18">
        <f>AW678*solar_capex_adj</f>
        <v>4280.2300179766935</v>
      </c>
      <c r="AY678" s="20">
        <v>1680.6687164371599</v>
      </c>
      <c r="AZ678" s="18">
        <f>AY678*wind_capex_adj</f>
        <v>2801.1145273952666</v>
      </c>
      <c r="BA678" s="20">
        <v>0</v>
      </c>
      <c r="BB678" s="18">
        <f>BA678*hdgt_capex_adj</f>
        <v>0</v>
      </c>
      <c r="BC678" s="20">
        <v>0</v>
      </c>
      <c r="BD678" s="18">
        <f>BC678*aero_capex_adj</f>
        <v>0</v>
      </c>
      <c r="BE678" s="20">
        <v>2857.9055528324502</v>
      </c>
      <c r="BF678" s="18">
        <f>BE678*bess_capex_adj</f>
        <v>2857.9055528324502</v>
      </c>
      <c r="BG678" s="11">
        <v>1915594493.5598099</v>
      </c>
      <c r="BH678" s="11">
        <v>5545034271.5469103</v>
      </c>
      <c r="BI678" s="11">
        <v>1201942401.2174699</v>
      </c>
      <c r="BJ678" s="11">
        <v>0</v>
      </c>
      <c r="BK678" s="11">
        <f>SUM(BG678:BJ678)/1000000</f>
        <v>8662.5711663241909</v>
      </c>
      <c r="BL678" s="11">
        <v>31.930268533104801</v>
      </c>
      <c r="BM678" s="13">
        <f>0.815*BJ678/(BK678*1000)</f>
        <v>0</v>
      </c>
      <c r="BN678" s="22">
        <v>3615.6799989286801</v>
      </c>
      <c r="BO678" s="11">
        <v>369</v>
      </c>
      <c r="BP678" s="11">
        <v>9120</v>
      </c>
      <c r="BQ678" s="22">
        <v>13835.7696</v>
      </c>
      <c r="BR678" s="11">
        <v>2280</v>
      </c>
      <c r="BS678" s="11">
        <v>570</v>
      </c>
      <c r="BT678" s="11">
        <v>0.24951757053857801</v>
      </c>
    </row>
    <row r="679" spans="1:72" s="8" customFormat="1" x14ac:dyDescent="0.25">
      <c r="A679" s="1">
        <v>533</v>
      </c>
      <c r="B679" s="24">
        <v>1854.19487124548</v>
      </c>
      <c r="C679" s="24">
        <v>201.39999999999901</v>
      </c>
      <c r="D679" s="1">
        <v>1000</v>
      </c>
      <c r="E679" s="1">
        <v>4000</v>
      </c>
      <c r="F679" s="1">
        <v>3</v>
      </c>
      <c r="G679" s="1">
        <v>4</v>
      </c>
      <c r="H679" s="2">
        <f>SUM(BG679:BI679)/(BK679*1000000)</f>
        <v>0.53921755469168098</v>
      </c>
      <c r="I679" s="3">
        <v>100</v>
      </c>
      <c r="J679" s="18">
        <v>87.806610630235397</v>
      </c>
      <c r="K679" s="18">
        <f>(P679*BG679+U679*BH679+AP679*BI679+AN679*BJ679)/(BK679*(1000000))</f>
        <v>84.387603209212458</v>
      </c>
      <c r="L679" s="18">
        <f>(T679*BG679+Y679*BH679+AT679*BI679+AO679*BJ679)/(BK679*(1000000))</f>
        <v>99.233633790792695</v>
      </c>
      <c r="M679" s="18">
        <f>L679/K679</f>
        <v>1.1759266766325165</v>
      </c>
      <c r="N679" s="18">
        <f>J679*M679</f>
        <v>103.2541358247781</v>
      </c>
      <c r="O679" s="3">
        <v>100</v>
      </c>
      <c r="P679" s="18">
        <v>87.882809425340696</v>
      </c>
      <c r="Q679" s="18">
        <f>P679-S679</f>
        <v>81.302566618932701</v>
      </c>
      <c r="R679" s="18">
        <f>Q679*solar_capex_adj</f>
        <v>108.40342215857693</v>
      </c>
      <c r="S679" s="18">
        <v>6.5802428064079947</v>
      </c>
      <c r="T679" s="18">
        <f>R679+S679</f>
        <v>114.98366496498492</v>
      </c>
      <c r="U679" s="18">
        <v>28.009665489904101</v>
      </c>
      <c r="V679" s="18">
        <f>U679-X679</f>
        <v>23.212882012777001</v>
      </c>
      <c r="W679" s="18">
        <f>V679*wind_capex_adj</f>
        <v>38.688136687961673</v>
      </c>
      <c r="X679" s="18">
        <v>4.7967834771271001</v>
      </c>
      <c r="Y679" s="18">
        <f>W679+X679</f>
        <v>43.484920165088774</v>
      </c>
      <c r="Z679" s="18">
        <v>103.747599297191</v>
      </c>
      <c r="AA679" s="18">
        <f>Z679-AC679-AD679</f>
        <v>51.237920001461703</v>
      </c>
      <c r="AB679" s="18">
        <f>AA679*hdgt_capex_adj</f>
        <v>64.047400001827128</v>
      </c>
      <c r="AC679" s="18">
        <v>16.822220033676203</v>
      </c>
      <c r="AD679" s="18">
        <v>35.687459262053096</v>
      </c>
      <c r="AE679" s="18">
        <f>AD679*fuel_adj</f>
        <v>35.687459262053096</v>
      </c>
      <c r="AF679" s="18">
        <f>AB679+AC679+AE679</f>
        <v>116.55707929755643</v>
      </c>
      <c r="AG679" s="18">
        <v>381.547245817695</v>
      </c>
      <c r="AH679" s="18">
        <f>AG679-AJ679-AK679</f>
        <v>303.35302107581998</v>
      </c>
      <c r="AI679" s="18">
        <f>AH679*aero_capex_adj</f>
        <v>364.02362529098394</v>
      </c>
      <c r="AJ679" s="18">
        <v>35.443441890451993</v>
      </c>
      <c r="AK679" s="18">
        <v>42.750782851423025</v>
      </c>
      <c r="AL679" s="18">
        <f>AK679*fuel_adj</f>
        <v>42.750782851423025</v>
      </c>
      <c r="AM679" s="18">
        <f>AI679+AJ679+AL679</f>
        <v>442.21785003285896</v>
      </c>
      <c r="AN679" s="18">
        <f>IF(F679=0, 0, IF(F679=3, Z679, (Z679*F679*384+AG679*G679*32)/(F679*384+G679*32)))</f>
        <v>103.747599297191</v>
      </c>
      <c r="AO679" s="18">
        <f>IF(F679=0, 0, IF(F679=3, AF679, (AF679*F679*384+AM679*G679*32)/(F679*384+G679*32)))</f>
        <v>116.55707929755643</v>
      </c>
      <c r="AP679" s="18">
        <v>59.174057449629302</v>
      </c>
      <c r="AQ679" s="18">
        <f>AP679-AS679</f>
        <v>48.323806381094897</v>
      </c>
      <c r="AR679" s="18">
        <f>AQ679*bess_capex_adj</f>
        <v>48.323806381094897</v>
      </c>
      <c r="AS679" s="18">
        <v>10.850251068534405</v>
      </c>
      <c r="AT679" s="18">
        <f>AR679+AS679</f>
        <v>59.174057449629302</v>
      </c>
      <c r="AU679" s="18">
        <v>6069.18472771081</v>
      </c>
      <c r="AV679" s="18"/>
      <c r="AW679" s="18">
        <v>2225.63864623676</v>
      </c>
      <c r="AX679" s="18">
        <f>AW679*solar_capex_adj</f>
        <v>2967.5181949823464</v>
      </c>
      <c r="AY679" s="18">
        <v>241.74569259324599</v>
      </c>
      <c r="AZ679" s="18">
        <f>AY679*wind_capex_adj</f>
        <v>402.90948765540998</v>
      </c>
      <c r="BA679" s="18">
        <v>2323.9928723091298</v>
      </c>
      <c r="BB679" s="18">
        <f>BA679*hdgt_capex_adj</f>
        <v>2904.991090386412</v>
      </c>
      <c r="BC679" s="18">
        <v>325.51232109749299</v>
      </c>
      <c r="BD679" s="18">
        <f>BC679*aero_capex_adj</f>
        <v>390.61478531699157</v>
      </c>
      <c r="BE679" s="18">
        <v>952.29519547416703</v>
      </c>
      <c r="BF679" s="18">
        <f>BE679*bess_capex_adj</f>
        <v>952.29519547416703</v>
      </c>
      <c r="BG679" s="1">
        <v>2386108700.9828901</v>
      </c>
      <c r="BH679" s="1">
        <v>884041093.96239996</v>
      </c>
      <c r="BI679" s="1">
        <v>1453395984.1538301</v>
      </c>
      <c r="BJ679" s="1">
        <v>4036454220.9008698</v>
      </c>
      <c r="BK679" s="1">
        <f>SUM(BG679:BJ679)/1000000</f>
        <v>8759.9999999999909</v>
      </c>
      <c r="BL679" s="1">
        <v>7.1377210377694196</v>
      </c>
      <c r="BM679" s="3">
        <f>0.815*BJ679/(BK679*1000)</f>
        <v>375.53769292627993</v>
      </c>
      <c r="BN679" s="24">
        <v>2503.1630761813899</v>
      </c>
      <c r="BO679" s="1">
        <v>53</v>
      </c>
      <c r="BP679" s="1">
        <v>3040</v>
      </c>
      <c r="BQ679" s="24">
        <v>4611.9232000000002</v>
      </c>
      <c r="BR679" s="1">
        <v>760</v>
      </c>
      <c r="BS679" s="1">
        <v>190</v>
      </c>
      <c r="BT679" s="1">
        <v>0.89622512165003398</v>
      </c>
    </row>
    <row r="680" spans="1:72" s="8" customFormat="1" x14ac:dyDescent="0.25">
      <c r="A680" s="1">
        <v>967</v>
      </c>
      <c r="B680" s="25">
        <v>412.043304721217</v>
      </c>
      <c r="C680" s="25">
        <v>1200.8</v>
      </c>
      <c r="D680" s="8">
        <v>2000</v>
      </c>
      <c r="E680" s="8">
        <v>8000</v>
      </c>
      <c r="F680" s="8">
        <v>3</v>
      </c>
      <c r="G680" s="8">
        <v>4</v>
      </c>
      <c r="H680" s="9">
        <f>SUM(BG680:BI680)/(BK680*1000000)</f>
        <v>0.76175907269478504</v>
      </c>
      <c r="I680" s="10">
        <v>100</v>
      </c>
      <c r="J680" s="19">
        <v>85.588189981259305</v>
      </c>
      <c r="K680" s="18">
        <f>(P680*BG680+U680*BH680+AP680*BI680+AN680*BJ680)/(BK680*(1000000))</f>
        <v>82.608902560972808</v>
      </c>
      <c r="L680" s="18">
        <f>(T680*BG680+Y680*BH680+AT680*BI680+AO680*BJ680)/(BK680*(1000000))</f>
        <v>99.660934834415343</v>
      </c>
      <c r="M680" s="18">
        <f>L680/K680</f>
        <v>1.2064188210327162</v>
      </c>
      <c r="N680" s="18">
        <f>J680*M680</f>
        <v>103.25520325151498</v>
      </c>
      <c r="O680" s="10">
        <v>100</v>
      </c>
      <c r="P680" s="19">
        <v>69.469837633352498</v>
      </c>
      <c r="Q680" s="19">
        <f>P680-S680</f>
        <v>64.267135364314996</v>
      </c>
      <c r="R680" s="18">
        <f>Q680*solar_capex_adj</f>
        <v>85.689513819086656</v>
      </c>
      <c r="S680" s="19">
        <v>5.202702269037502</v>
      </c>
      <c r="T680" s="18">
        <f>R680+S680</f>
        <v>90.892216088124158</v>
      </c>
      <c r="U680" s="19">
        <v>28.660909451659801</v>
      </c>
      <c r="V680" s="19">
        <f>U680-X680</f>
        <v>23.751638575468199</v>
      </c>
      <c r="W680" s="18">
        <f>V680*wind_capex_adj</f>
        <v>39.586064292446999</v>
      </c>
      <c r="X680" s="19">
        <v>4.9092708761916022</v>
      </c>
      <c r="Y680" s="18">
        <f>W680+X680</f>
        <v>44.495335168638604</v>
      </c>
      <c r="Z680" s="19">
        <v>173.46080695207999</v>
      </c>
      <c r="AA680" s="19">
        <f>Z680-AC680-AD680</f>
        <v>102.22903330472599</v>
      </c>
      <c r="AB680" s="18">
        <f>AA680*hdgt_capex_adj</f>
        <v>127.78629163090748</v>
      </c>
      <c r="AC680" s="19">
        <v>24.936612786549006</v>
      </c>
      <c r="AD680" s="19">
        <v>46.295160860804998</v>
      </c>
      <c r="AE680" s="18">
        <f>AD680*fuel_adj</f>
        <v>46.295160860804998</v>
      </c>
      <c r="AF680" s="18">
        <f>AB680+AC680+AE680</f>
        <v>199.0180652782615</v>
      </c>
      <c r="AG680" s="19">
        <v>489.93253047007499</v>
      </c>
      <c r="AH680" s="19">
        <f>AG680-AJ680-AK680</f>
        <v>390.28109751586004</v>
      </c>
      <c r="AI680" s="18">
        <f>AH680*aero_capex_adj</f>
        <v>468.33731701903201</v>
      </c>
      <c r="AJ680" s="19">
        <v>45.327024775129985</v>
      </c>
      <c r="AK680" s="19">
        <v>54.324408179084969</v>
      </c>
      <c r="AL680" s="18">
        <f>AK680*fuel_adj</f>
        <v>54.324408179084969</v>
      </c>
      <c r="AM680" s="18">
        <f>AI680+AJ680+AL680</f>
        <v>567.98874997324697</v>
      </c>
      <c r="AN680" s="18">
        <f>IF(F680=0, 0, IF(F680=3, Z680, (Z680*F680*384+AG680*G680*32)/(F680*384+G680*32)))</f>
        <v>173.46080695207999</v>
      </c>
      <c r="AO680" s="18">
        <f>IF(F680=0, 0, IF(F680=3, AF680, (AF680*F680*384+AM680*G680*32)/(F680*384+G680*32)))</f>
        <v>199.0180652782615</v>
      </c>
      <c r="AP680" s="19">
        <v>197.33063115630401</v>
      </c>
      <c r="AQ680" s="19">
        <f>AP680-AS680</f>
        <v>161.56823348425399</v>
      </c>
      <c r="AR680" s="18">
        <f>AQ680*bess_capex_adj</f>
        <v>161.56823348425399</v>
      </c>
      <c r="AS680" s="19">
        <v>35.762397672050014</v>
      </c>
      <c r="AT680" s="18">
        <f>AR680+AS680</f>
        <v>197.33063115630401</v>
      </c>
      <c r="AU680" s="19">
        <v>6489.8946032001204</v>
      </c>
      <c r="AV680" s="19"/>
      <c r="AW680" s="19">
        <v>494.46979977952498</v>
      </c>
      <c r="AX680" s="18">
        <f>AW680*solar_capex_adj</f>
        <v>659.29306637269997</v>
      </c>
      <c r="AY680" s="19">
        <v>1441.01197318806</v>
      </c>
      <c r="AZ680" s="18">
        <f>AY680*wind_capex_adj</f>
        <v>2401.6866219801</v>
      </c>
      <c r="BA680" s="19">
        <v>2323.4451445711902</v>
      </c>
      <c r="BB680" s="18">
        <f>BA680*hdgt_capex_adj</f>
        <v>2904.3064307139875</v>
      </c>
      <c r="BC680" s="19">
        <v>325.43560307936599</v>
      </c>
      <c r="BD680" s="18">
        <f>BC680*aero_capex_adj</f>
        <v>390.52272369523916</v>
      </c>
      <c r="BE680" s="19">
        <v>1905.5320825819599</v>
      </c>
      <c r="BF680" s="18">
        <f>BE680*bess_capex_adj</f>
        <v>1905.5320825819599</v>
      </c>
      <c r="BG680" s="8">
        <v>676348833.23999095</v>
      </c>
      <c r="BH680" s="8">
        <v>5150110750.7327995</v>
      </c>
      <c r="BI680" s="8">
        <v>846549892.83351696</v>
      </c>
      <c r="BJ680" s="8">
        <v>2086990523.19368</v>
      </c>
      <c r="BK680" s="8">
        <f>SUM(BG680:BJ680)/1000000</f>
        <v>8759.9999999999891</v>
      </c>
      <c r="BL680" s="8">
        <v>0.86178463250376802</v>
      </c>
      <c r="BM680" s="10">
        <f>0.815*BJ680/(BK680*1000)</f>
        <v>194.16635575375017</v>
      </c>
      <c r="BN680" s="25">
        <v>556.25846137364397</v>
      </c>
      <c r="BO680" s="8">
        <v>316</v>
      </c>
      <c r="BP680" s="8">
        <v>6080</v>
      </c>
      <c r="BQ680" s="25">
        <v>9223.8464000000004</v>
      </c>
      <c r="BR680" s="8">
        <v>1520</v>
      </c>
      <c r="BS680" s="8">
        <v>380</v>
      </c>
      <c r="BT680" s="8">
        <v>0.26345772401251399</v>
      </c>
    </row>
    <row r="681" spans="1:72" s="8" customFormat="1" x14ac:dyDescent="0.25">
      <c r="A681" s="1">
        <v>321</v>
      </c>
      <c r="B681" s="24">
        <v>1442.15156652426</v>
      </c>
      <c r="C681" s="24">
        <v>1603.6</v>
      </c>
      <c r="D681" s="1">
        <v>1000</v>
      </c>
      <c r="E681" s="1">
        <v>4000</v>
      </c>
      <c r="F681" s="1">
        <v>2</v>
      </c>
      <c r="G681" s="1">
        <v>11</v>
      </c>
      <c r="H681" s="2">
        <f>SUM(BG681:BI681)/(BK681*1000000)</f>
        <v>0.92587166162941736</v>
      </c>
      <c r="I681" s="3">
        <v>100</v>
      </c>
      <c r="J681" s="18">
        <v>81.141382393411902</v>
      </c>
      <c r="K681" s="18">
        <f>(P681*BG681+U681*BH681+AP681*BI681+AN681*BJ681)/(BK681*(1000000))</f>
        <v>97.641553195165827</v>
      </c>
      <c r="L681" s="18">
        <f>(T681*BG681+Y681*BH681+AT681*BI681+AO681*BJ681)/(BK681*(1000000))</f>
        <v>124.31105418658983</v>
      </c>
      <c r="M681" s="18">
        <f>L681/K681</f>
        <v>1.273136795951177</v>
      </c>
      <c r="N681" s="18">
        <f>J681*M681</f>
        <v>103.30407959939768</v>
      </c>
      <c r="O681" s="3">
        <v>100</v>
      </c>
      <c r="P681" s="18">
        <v>107.007453308243</v>
      </c>
      <c r="Q681" s="18">
        <f>P681-S681</f>
        <v>98.986009668465996</v>
      </c>
      <c r="R681" s="18">
        <f>Q681*solar_capex_adj</f>
        <v>131.98134622462132</v>
      </c>
      <c r="S681" s="18">
        <v>8.0214436397770044</v>
      </c>
      <c r="T681" s="18">
        <f>R681+S681</f>
        <v>140.00278986439832</v>
      </c>
      <c r="U681" s="18">
        <v>33.8319190453795</v>
      </c>
      <c r="V681" s="18">
        <f>U681-X681</f>
        <v>28.032063515428501</v>
      </c>
      <c r="W681" s="18">
        <f>V681*wind_capex_adj</f>
        <v>46.7201058590475</v>
      </c>
      <c r="X681" s="18">
        <v>5.7998555299509995</v>
      </c>
      <c r="Y681" s="18">
        <f>W681+X681</f>
        <v>52.519961388998496</v>
      </c>
      <c r="Z681" s="18">
        <v>300.544606846683</v>
      </c>
      <c r="AA681" s="18">
        <f>Z681-AC681-AD681</f>
        <v>224.56085443670497</v>
      </c>
      <c r="AB681" s="18">
        <f>AA681*hdgt_capex_adj</f>
        <v>280.70106804588124</v>
      </c>
      <c r="AC681" s="18">
        <v>34.947278407807005</v>
      </c>
      <c r="AD681" s="18">
        <v>41.036474002171019</v>
      </c>
      <c r="AE681" s="18">
        <f>AD681*fuel_adj</f>
        <v>41.036474002171019</v>
      </c>
      <c r="AF681" s="18">
        <f>AB681+AC681+AE681</f>
        <v>356.68482045585927</v>
      </c>
      <c r="AG681" s="18">
        <v>1384.2928886490599</v>
      </c>
      <c r="AH681" s="18">
        <f>AG681-AJ681-AK681</f>
        <v>1229.1105494677302</v>
      </c>
      <c r="AI681" s="18">
        <f>AH681*aero_capex_adj</f>
        <v>1474.9326593612761</v>
      </c>
      <c r="AJ681" s="18">
        <v>108.82108196264994</v>
      </c>
      <c r="AK681" s="18">
        <v>46.361257218679839</v>
      </c>
      <c r="AL681" s="18">
        <f>AK681*fuel_adj</f>
        <v>46.361257218679839</v>
      </c>
      <c r="AM681" s="18">
        <f>AI681+AJ681+AL681</f>
        <v>1630.1149985426059</v>
      </c>
      <c r="AN681" s="18">
        <f>IF(F681=0, 0, IF(F681=3, Z681, (Z681*F681*384+AG681*G681*32)/(F681*384+G681*32)))</f>
        <v>641.15120969885857</v>
      </c>
      <c r="AO681" s="18">
        <f>IF(F681=0, 0, IF(F681=3, AF681, (AF681*F681*384+AM681*G681*32)/(F681*384+G681*32)))</f>
        <v>756.90573356883681</v>
      </c>
      <c r="AP681" s="18">
        <v>103.306457906947</v>
      </c>
      <c r="AQ681" s="18">
        <f>AP681-AS681</f>
        <v>83.6777978354841</v>
      </c>
      <c r="AR681" s="18">
        <f>AQ681*bess_capex_adj</f>
        <v>83.6777978354841</v>
      </c>
      <c r="AS681" s="18">
        <v>19.628660071462903</v>
      </c>
      <c r="AT681" s="18">
        <f>AR681+AS681</f>
        <v>103.306457906947</v>
      </c>
      <c r="AU681" s="18">
        <v>7043.8970534268301</v>
      </c>
      <c r="AV681" s="18"/>
      <c r="AW681" s="18">
        <v>1728.8970308083101</v>
      </c>
      <c r="AX681" s="18">
        <f>AW681*solar_capex_adj</f>
        <v>2305.1960410777465</v>
      </c>
      <c r="AY681" s="18">
        <v>1922.4465326388199</v>
      </c>
      <c r="AZ681" s="18">
        <f>AY681*wind_capex_adj</f>
        <v>3204.0775543980335</v>
      </c>
      <c r="BA681" s="18">
        <v>1547.3995873429801</v>
      </c>
      <c r="BB681" s="18">
        <f>BA681*hdgt_capex_adj</f>
        <v>1934.2494841787252</v>
      </c>
      <c r="BC681" s="18">
        <v>894.04436392202695</v>
      </c>
      <c r="BD681" s="18">
        <f>BC681*aero_capex_adj</f>
        <v>1072.8532367064322</v>
      </c>
      <c r="BE681" s="18">
        <v>951.10953871468496</v>
      </c>
      <c r="BF681" s="18">
        <f>BE681*bess_capex_adj</f>
        <v>951.10953871468496</v>
      </c>
      <c r="BG681" s="1">
        <v>1505177408.29913</v>
      </c>
      <c r="BH681" s="1">
        <v>5821591294.7907896</v>
      </c>
      <c r="BI681" s="1">
        <v>783867052.78376198</v>
      </c>
      <c r="BJ681" s="1">
        <v>649364244.126302</v>
      </c>
      <c r="BK681" s="1">
        <f>SUM(BG681:BJ681)/1000000</f>
        <v>8759.9999999999854</v>
      </c>
      <c r="BL681" s="1">
        <v>22.3942410746577</v>
      </c>
      <c r="BM681" s="3">
        <f>0.815*BJ681/(BK681*1000)</f>
        <v>60.414595772024775</v>
      </c>
      <c r="BN681" s="24">
        <v>1946.90461480775</v>
      </c>
      <c r="BO681" s="1">
        <v>422</v>
      </c>
      <c r="BP681" s="1">
        <v>3040</v>
      </c>
      <c r="BQ681" s="24">
        <v>4611.9232000000002</v>
      </c>
      <c r="BR681" s="1">
        <v>760</v>
      </c>
      <c r="BS681" s="1">
        <v>190</v>
      </c>
      <c r="BT681" s="1">
        <v>0.485680141567778</v>
      </c>
    </row>
    <row r="682" spans="1:72" s="8" customFormat="1" hidden="1" x14ac:dyDescent="0.25">
      <c r="A682" s="1">
        <v>1218</v>
      </c>
      <c r="B682" s="22">
        <v>3296.3464377697401</v>
      </c>
      <c r="C682" s="22">
        <v>201.39999999999901</v>
      </c>
      <c r="D682" s="11">
        <v>3000</v>
      </c>
      <c r="E682" s="11">
        <v>12000</v>
      </c>
      <c r="F682" s="11">
        <v>0</v>
      </c>
      <c r="G682" s="11">
        <v>0</v>
      </c>
      <c r="H682" s="12">
        <f>SUM(BG682:BI682)/(BK682*1000000)</f>
        <v>1</v>
      </c>
      <c r="I682" s="13">
        <v>79.246575342465704</v>
      </c>
      <c r="J682" s="20">
        <v>86.437725945174293</v>
      </c>
      <c r="K682" s="18">
        <f>(P682*BG682+U682*BH682+AP682*BI682+AN682*BJ682)/(BK682*(1000000))</f>
        <v>86.434441225982326</v>
      </c>
      <c r="L682" s="18">
        <f>(T682*BG682+Y682*BH682+AT682*BI682+AO682*BJ682)/(BK682*(1000000))</f>
        <v>103.34347842368344</v>
      </c>
      <c r="M682" s="18">
        <f>L682/K682</f>
        <v>1.1956284665911421</v>
      </c>
      <c r="N682" s="18">
        <f>J682*M682</f>
        <v>103.34740572745412</v>
      </c>
      <c r="O682" s="13">
        <v>85.2434530572624</v>
      </c>
      <c r="P682" s="20">
        <v>105.178526949694</v>
      </c>
      <c r="Q682" s="20">
        <f>P682-S682</f>
        <v>97.298554593352804</v>
      </c>
      <c r="R682" s="18">
        <f>Q682*solar_capex_adj</f>
        <v>129.7314061244704</v>
      </c>
      <c r="S682" s="20">
        <v>7.8799723563411987</v>
      </c>
      <c r="T682" s="18">
        <f>R682+S682</f>
        <v>137.6113784808116</v>
      </c>
      <c r="U682" s="20">
        <v>27.9946701173088</v>
      </c>
      <c r="V682" s="20">
        <f>U682-X682</f>
        <v>23.1978866401817</v>
      </c>
      <c r="W682" s="18">
        <f>V682*wind_capex_adj</f>
        <v>38.663144400302834</v>
      </c>
      <c r="X682" s="20">
        <v>4.7967834771271001</v>
      </c>
      <c r="Y682" s="18">
        <f>W682+X682</f>
        <v>43.459927877429934</v>
      </c>
      <c r="Z682" s="20">
        <v>0</v>
      </c>
      <c r="AA682" s="20">
        <f>Z682-AC682-AD682</f>
        <v>0</v>
      </c>
      <c r="AB682" s="18">
        <f>AA682*hdgt_capex_adj</f>
        <v>0</v>
      </c>
      <c r="AC682" s="20">
        <v>0</v>
      </c>
      <c r="AD682" s="20">
        <v>0</v>
      </c>
      <c r="AE682" s="18">
        <f>AD682*fuel_adj</f>
        <v>0</v>
      </c>
      <c r="AF682" s="18">
        <f>AB682+AC682+AE682</f>
        <v>0</v>
      </c>
      <c r="AG682" s="20">
        <v>0</v>
      </c>
      <c r="AH682" s="20">
        <f>AG682-AJ682-AK682</f>
        <v>0</v>
      </c>
      <c r="AI682" s="18">
        <f>AH682*aero_capex_adj</f>
        <v>0</v>
      </c>
      <c r="AJ682" s="20">
        <v>0</v>
      </c>
      <c r="AK682" s="20">
        <v>0</v>
      </c>
      <c r="AL682" s="18">
        <f>AK682*fuel_adj</f>
        <v>0</v>
      </c>
      <c r="AM682" s="18">
        <f>AI682+AJ682+AL682</f>
        <v>0</v>
      </c>
      <c r="AN682" s="18">
        <f>IF(F682=0, 0, IF(F682=3, Z682, (Z682*F682*384+AG682*G682*32)/(F682*384+G682*32)))</f>
        <v>0</v>
      </c>
      <c r="AO682" s="18">
        <f>IF(F682=0, 0, IF(F682=3, AF682, (AF682*F682*384+AM682*G682*32)/(F682*384+G682*32)))</f>
        <v>0</v>
      </c>
      <c r="AP682" s="20">
        <v>82.125378763116402</v>
      </c>
      <c r="AQ682" s="20">
        <f>AP682-AS682</f>
        <v>66.974939134672795</v>
      </c>
      <c r="AR682" s="18">
        <f>AQ682*bess_capex_adj</f>
        <v>66.974939134672795</v>
      </c>
      <c r="AS682" s="20">
        <v>15.150439628443607</v>
      </c>
      <c r="AT682" s="18">
        <f>AR682+AS682</f>
        <v>82.125378763116402</v>
      </c>
      <c r="AU682" s="20">
        <v>7055.9109730740402</v>
      </c>
      <c r="AV682" s="20"/>
      <c r="AW682" s="20">
        <v>3954.13492973345</v>
      </c>
      <c r="AX682" s="18">
        <f>AW682*solar_capex_adj</f>
        <v>5272.1799063112667</v>
      </c>
      <c r="AY682" s="20">
        <v>241.589526429486</v>
      </c>
      <c r="AZ682" s="18">
        <f>AY682*wind_capex_adj</f>
        <v>402.64921071581</v>
      </c>
      <c r="BA682" s="20">
        <v>0</v>
      </c>
      <c r="BB682" s="18">
        <f>BA682*hdgt_capex_adj</f>
        <v>0</v>
      </c>
      <c r="BC682" s="20">
        <v>0</v>
      </c>
      <c r="BD682" s="18">
        <f>BC682*aero_capex_adj</f>
        <v>0</v>
      </c>
      <c r="BE682" s="20">
        <v>2860.1865169111002</v>
      </c>
      <c r="BF682" s="18">
        <f>BE682*bess_capex_adj</f>
        <v>2860.1865169111002</v>
      </c>
      <c r="BG682" s="11">
        <v>3471584293.2641101</v>
      </c>
      <c r="BH682" s="11">
        <v>884041093.96239996</v>
      </c>
      <c r="BI682" s="11">
        <v>3111701100.5896702</v>
      </c>
      <c r="BJ682" s="11">
        <v>0</v>
      </c>
      <c r="BK682" s="11">
        <f>SUM(BG682:BJ682)/1000000</f>
        <v>7467.3264878161799</v>
      </c>
      <c r="BL682" s="11">
        <v>15.3309985581707</v>
      </c>
      <c r="BM682" s="13">
        <f>0.815*BJ682/(BK682*1000)</f>
        <v>0</v>
      </c>
      <c r="BN682" s="22">
        <v>4450.0676909891499</v>
      </c>
      <c r="BO682" s="11">
        <v>53</v>
      </c>
      <c r="BP682" s="11">
        <v>9120</v>
      </c>
      <c r="BQ682" s="22">
        <v>13835.7696</v>
      </c>
      <c r="BR682" s="11">
        <v>2280</v>
      </c>
      <c r="BS682" s="11">
        <v>570</v>
      </c>
      <c r="BT682" s="11">
        <v>0.64061152640609897</v>
      </c>
    </row>
    <row r="683" spans="1:72" s="8" customFormat="1" x14ac:dyDescent="0.25">
      <c r="A683" s="1">
        <v>282</v>
      </c>
      <c r="B683" s="24">
        <v>2060.21652360608</v>
      </c>
      <c r="C683" s="24">
        <v>1003.19999999999</v>
      </c>
      <c r="D683" s="1">
        <v>1000</v>
      </c>
      <c r="E683" s="1">
        <v>4000</v>
      </c>
      <c r="F683" s="1">
        <v>2</v>
      </c>
      <c r="G683" s="1">
        <v>11</v>
      </c>
      <c r="H683" s="2">
        <f>SUM(BG683:BI683)/(BK683*1000000)</f>
        <v>0.87912208124441416</v>
      </c>
      <c r="I683" s="3">
        <v>100</v>
      </c>
      <c r="J683" s="18">
        <v>83.061263514783306</v>
      </c>
      <c r="K683" s="18">
        <f>(P683*BG683+U683*BH683+AP683*BI683+AN683*BJ683)/(BK683*(1000000))</f>
        <v>100.71346242943703</v>
      </c>
      <c r="L683" s="18">
        <f>(T683*BG683+Y683*BH683+AT683*BI683+AO683*BJ683)/(BK683*(1000000))</f>
        <v>125.33398753884717</v>
      </c>
      <c r="M683" s="18">
        <f>L683/K683</f>
        <v>1.2444611128989835</v>
      </c>
      <c r="N683" s="18">
        <f>J683*M683</f>
        <v>103.36651243240297</v>
      </c>
      <c r="O683" s="3">
        <v>100</v>
      </c>
      <c r="P683" s="18">
        <v>109.466155774657</v>
      </c>
      <c r="Q683" s="18">
        <f>P683-S683</f>
        <v>101.260230064572</v>
      </c>
      <c r="R683" s="18">
        <f>Q683*solar_capex_adj</f>
        <v>135.01364008609599</v>
      </c>
      <c r="S683" s="18">
        <v>8.2059257100849976</v>
      </c>
      <c r="T683" s="18">
        <f>R683+S683</f>
        <v>143.21956579618097</v>
      </c>
      <c r="U683" s="18">
        <v>27.980232989050801</v>
      </c>
      <c r="V683" s="18">
        <f>U683-X683</f>
        <v>23.183449511923801</v>
      </c>
      <c r="W683" s="18">
        <f>V683*wind_capex_adj</f>
        <v>38.639082519873</v>
      </c>
      <c r="X683" s="18">
        <v>4.7967834771270006</v>
      </c>
      <c r="Y683" s="18">
        <f>W683+X683</f>
        <v>43.435865997000001</v>
      </c>
      <c r="Z683" s="18">
        <v>201.35957760530201</v>
      </c>
      <c r="AA683" s="18">
        <f>Z683-AC683-AD683</f>
        <v>136.962167454254</v>
      </c>
      <c r="AB683" s="18">
        <f>AA683*hdgt_capex_adj</f>
        <v>171.20270931781749</v>
      </c>
      <c r="AC683" s="18">
        <v>25.753484279855996</v>
      </c>
      <c r="AD683" s="18">
        <v>38.64392587119201</v>
      </c>
      <c r="AE683" s="18">
        <f>AD683*fuel_adj</f>
        <v>38.64392587119201</v>
      </c>
      <c r="AF683" s="18">
        <f>AB683+AC683+AE683</f>
        <v>235.6001194688655</v>
      </c>
      <c r="AG683" s="18">
        <v>898.22628511872006</v>
      </c>
      <c r="AH683" s="18">
        <f>AG683-AJ683-AK683</f>
        <v>781.18873428346888</v>
      </c>
      <c r="AI683" s="18">
        <f>AH683*aero_capex_adj</f>
        <v>937.42648114016265</v>
      </c>
      <c r="AJ683" s="18">
        <v>73.259091056137095</v>
      </c>
      <c r="AK683" s="18">
        <v>43.778459779114087</v>
      </c>
      <c r="AL683" s="18">
        <f>AK683*fuel_adj</f>
        <v>43.778459779114087</v>
      </c>
      <c r="AM683" s="18">
        <f>AI683+AJ683+AL683</f>
        <v>1054.4640319754139</v>
      </c>
      <c r="AN683" s="18">
        <f>IF(F683=0, 0, IF(F683=3, Z683, (Z683*F683*384+AG683*G683*32)/(F683*384+G683*32)))</f>
        <v>420.37482853809058</v>
      </c>
      <c r="AO683" s="18">
        <f>IF(F683=0, 0, IF(F683=3, AF683, (AF683*F683*384+AM683*G683*32)/(F683*384+G683*32)))</f>
        <v>492.95734911378077</v>
      </c>
      <c r="AP683" s="18">
        <v>70.283748733083399</v>
      </c>
      <c r="AQ683" s="18">
        <f>AP683-AS683</f>
        <v>57.327928454184402</v>
      </c>
      <c r="AR683" s="18">
        <f>AQ683*bess_capex_adj</f>
        <v>57.327928454184402</v>
      </c>
      <c r="AS683" s="18">
        <v>12.955820278898997</v>
      </c>
      <c r="AT683" s="18">
        <f>AR683+AS683</f>
        <v>70.283748733083399</v>
      </c>
      <c r="AU683" s="18">
        <v>7064.9124675112698</v>
      </c>
      <c r="AV683" s="18"/>
      <c r="AW683" s="18">
        <v>2469.79630431142</v>
      </c>
      <c r="AX683" s="18">
        <f>AW683*solar_capex_adj</f>
        <v>3293.0617390818934</v>
      </c>
      <c r="AY683" s="18">
        <v>1202.64041380873</v>
      </c>
      <c r="AZ683" s="18">
        <f>AY683*wind_capex_adj</f>
        <v>2004.4006896812168</v>
      </c>
      <c r="BA683" s="18">
        <v>1547.36412857864</v>
      </c>
      <c r="BB683" s="18">
        <f>BA683*hdgt_capex_adj</f>
        <v>1934.2051607233</v>
      </c>
      <c r="BC683" s="18">
        <v>894.02387683603502</v>
      </c>
      <c r="BD683" s="18">
        <f>BC683*aero_capex_adj</f>
        <v>1072.828652203242</v>
      </c>
      <c r="BE683" s="18">
        <v>951.08774397642196</v>
      </c>
      <c r="BF683" s="18">
        <f>BE683*bess_capex_adj</f>
        <v>951.08774397642196</v>
      </c>
      <c r="BG683" s="1">
        <v>2096368342.3036101</v>
      </c>
      <c r="BH683" s="1">
        <v>4403525449.1711998</v>
      </c>
      <c r="BI683" s="1">
        <v>1201215640.2262399</v>
      </c>
      <c r="BJ683" s="1">
        <v>1058890568.29893</v>
      </c>
      <c r="BK683" s="1">
        <f>SUM(BG683:BJ683)/1000000</f>
        <v>8759.9999999999782</v>
      </c>
      <c r="BL683" s="1">
        <v>17.115395561563901</v>
      </c>
      <c r="BM683" s="3">
        <f>0.815*BJ683/(BK683*1000)</f>
        <v>98.515503785802537</v>
      </c>
      <c r="BN683" s="24">
        <v>2781.2923068682198</v>
      </c>
      <c r="BO683" s="1">
        <v>264</v>
      </c>
      <c r="BP683" s="1">
        <v>3040</v>
      </c>
      <c r="BQ683" s="24">
        <v>4611.9232000000002</v>
      </c>
      <c r="BR683" s="1">
        <v>760</v>
      </c>
      <c r="BS683" s="1">
        <v>190</v>
      </c>
      <c r="BT683" s="1">
        <v>0.74219565810489196</v>
      </c>
    </row>
    <row r="684" spans="1:72" s="8" customFormat="1" x14ac:dyDescent="0.25">
      <c r="A684" s="1">
        <v>515</v>
      </c>
      <c r="B684" s="24">
        <v>1854.19487124548</v>
      </c>
      <c r="C684" s="24">
        <v>402.79999999999899</v>
      </c>
      <c r="D684" s="1">
        <v>1000</v>
      </c>
      <c r="E684" s="1">
        <v>4000</v>
      </c>
      <c r="F684" s="1">
        <v>3</v>
      </c>
      <c r="G684" s="1">
        <v>4</v>
      </c>
      <c r="H684" s="2">
        <f>SUM(BG684:BI684)/(BK684*1000000)</f>
        <v>0.63302723590510868</v>
      </c>
      <c r="I684" s="3">
        <v>100</v>
      </c>
      <c r="J684" s="18">
        <v>86.312109363797703</v>
      </c>
      <c r="K684" s="18">
        <f>(P684*BG684+U684*BH684+AP684*BI684+AN684*BJ684)/(BK684*(1000000))</f>
        <v>82.848766987406734</v>
      </c>
      <c r="L684" s="18">
        <f>(T684*BG684+Y684*BH684+AT684*BI684+AO684*BJ684)/(BK684*(1000000))</f>
        <v>99.225832304354114</v>
      </c>
      <c r="M684" s="18">
        <f>L684/K684</f>
        <v>1.1976742190917187</v>
      </c>
      <c r="N684" s="18">
        <f>J684*M684</f>
        <v>103.37378818044543</v>
      </c>
      <c r="O684" s="3">
        <v>100</v>
      </c>
      <c r="P684" s="18">
        <v>89.3054395714165</v>
      </c>
      <c r="Q684" s="18">
        <f>P684-S684</f>
        <v>82.616551235644707</v>
      </c>
      <c r="R684" s="18">
        <f>Q684*solar_capex_adj</f>
        <v>110.15540164752628</v>
      </c>
      <c r="S684" s="18">
        <v>6.688888335771793</v>
      </c>
      <c r="T684" s="18">
        <f>R684+S684</f>
        <v>116.84428998329807</v>
      </c>
      <c r="U684" s="18">
        <v>28.001691049854202</v>
      </c>
      <c r="V684" s="18">
        <f>U684-X684</f>
        <v>23.204907572727102</v>
      </c>
      <c r="W684" s="18">
        <f>V684*wind_capex_adj</f>
        <v>38.674845954545169</v>
      </c>
      <c r="X684" s="18">
        <v>4.7967834771271001</v>
      </c>
      <c r="Y684" s="18">
        <f>W684+X684</f>
        <v>43.47162943167227</v>
      </c>
      <c r="Z684" s="18">
        <v>118.497209574645</v>
      </c>
      <c r="AA684" s="18">
        <f>Z684-AC684-AD684</f>
        <v>64.212496091395394</v>
      </c>
      <c r="AB684" s="18">
        <f>AA684*hdgt_capex_adj</f>
        <v>80.265620114244243</v>
      </c>
      <c r="AC684" s="18">
        <v>18.096340313151003</v>
      </c>
      <c r="AD684" s="18">
        <v>36.1883731700986</v>
      </c>
      <c r="AE684" s="18">
        <f>AD684*fuel_adj</f>
        <v>36.1883731700986</v>
      </c>
      <c r="AF684" s="18">
        <f>AB684+AC684+AE684</f>
        <v>134.55033359749385</v>
      </c>
      <c r="AG684" s="18">
        <v>406.45995587983202</v>
      </c>
      <c r="AH684" s="18">
        <f>AG684-AJ684-AK684</f>
        <v>326.80111057372994</v>
      </c>
      <c r="AI684" s="18">
        <f>AH684*aero_capex_adj</f>
        <v>392.16133268847591</v>
      </c>
      <c r="AJ684" s="18">
        <v>37.238928269132032</v>
      </c>
      <c r="AK684" s="18">
        <v>42.419917036970048</v>
      </c>
      <c r="AL684" s="18">
        <f>AK684*fuel_adj</f>
        <v>42.419917036970048</v>
      </c>
      <c r="AM684" s="18">
        <f>AI684+AJ684+AL684</f>
        <v>471.82017799457799</v>
      </c>
      <c r="AN684" s="18">
        <f>IF(F684=0, 0, IF(F684=3, Z684, (Z684*F684*384+AG684*G684*32)/(F684*384+G684*32)))</f>
        <v>118.497209574645</v>
      </c>
      <c r="AO684" s="18">
        <f>IF(F684=0, 0, IF(F684=3, AF684, (AF684*F684*384+AM684*G684*32)/(F684*384+G684*32)))</f>
        <v>134.55033359749385</v>
      </c>
      <c r="AP684" s="18">
        <v>60.026279023959503</v>
      </c>
      <c r="AQ684" s="18">
        <f>AP684-AS684</f>
        <v>49.027068899853298</v>
      </c>
      <c r="AR684" s="18">
        <f>AQ684*bess_capex_adj</f>
        <v>49.027068899853298</v>
      </c>
      <c r="AS684" s="18">
        <v>10.999210124106206</v>
      </c>
      <c r="AT684" s="18">
        <f>AR684+AS684</f>
        <v>60.026279023959503</v>
      </c>
      <c r="AU684" s="18">
        <v>6308.76239410773</v>
      </c>
      <c r="AV684" s="18"/>
      <c r="AW684" s="18">
        <v>2224.8740612124898</v>
      </c>
      <c r="AX684" s="18">
        <f>AW684*solar_capex_adj</f>
        <v>2966.4987482833194</v>
      </c>
      <c r="AY684" s="18">
        <v>483.32528891875302</v>
      </c>
      <c r="AZ684" s="18">
        <f>AY684*wind_capex_adj</f>
        <v>805.54214819792173</v>
      </c>
      <c r="BA684" s="18">
        <v>2323.1944991546702</v>
      </c>
      <c r="BB684" s="18">
        <f>BA684*hdgt_capex_adj</f>
        <v>2903.9931239433377</v>
      </c>
      <c r="BC684" s="18">
        <v>325.40049618541701</v>
      </c>
      <c r="BD684" s="18">
        <f>BC684*aero_capex_adj</f>
        <v>390.48059542250041</v>
      </c>
      <c r="BE684" s="18">
        <v>951.96804863639204</v>
      </c>
      <c r="BF684" s="18">
        <f>BE684*bess_capex_adj</f>
        <v>951.96804863639204</v>
      </c>
      <c r="BG684" s="1">
        <v>2342337798.6410198</v>
      </c>
      <c r="BH684" s="1">
        <v>1768082187.9247999</v>
      </c>
      <c r="BI684" s="1">
        <v>1434898599.96292</v>
      </c>
      <c r="BJ684" s="1">
        <v>3214681413.47124</v>
      </c>
      <c r="BK684" s="1">
        <f>SUM(BG684:BJ684)/1000000</f>
        <v>8759.9999999999818</v>
      </c>
      <c r="BL684" s="1">
        <v>7.7762200217859698</v>
      </c>
      <c r="BM684" s="3">
        <f>0.815*BJ684/(BK684*1000)</f>
        <v>299.08280273733635</v>
      </c>
      <c r="BN684" s="24">
        <v>2503.1630761813899</v>
      </c>
      <c r="BO684" s="1">
        <v>106</v>
      </c>
      <c r="BP684" s="1">
        <v>3040</v>
      </c>
      <c r="BQ684" s="24">
        <v>4611.9232000000002</v>
      </c>
      <c r="BR684" s="1">
        <v>760</v>
      </c>
      <c r="BS684" s="1">
        <v>190</v>
      </c>
      <c r="BT684" s="1">
        <v>0.88481361517630397</v>
      </c>
    </row>
    <row r="685" spans="1:72" s="8" customFormat="1" x14ac:dyDescent="0.25">
      <c r="A685" s="1">
        <v>455</v>
      </c>
      <c r="B685" s="24">
        <v>1030.10826180304</v>
      </c>
      <c r="C685" s="24">
        <v>1603.6</v>
      </c>
      <c r="D685" s="1">
        <v>1000</v>
      </c>
      <c r="E685" s="1">
        <v>4000</v>
      </c>
      <c r="F685" s="1">
        <v>3</v>
      </c>
      <c r="G685" s="1">
        <v>4</v>
      </c>
      <c r="H685" s="2">
        <f>SUM(BG685:BI685)/(BK685*1000000)</f>
        <v>0.90215254164203229</v>
      </c>
      <c r="I685" s="3">
        <v>100</v>
      </c>
      <c r="J685" s="18">
        <v>80.030282577013494</v>
      </c>
      <c r="K685" s="18">
        <f>(P685*BG685+U685*BH685+AP685*BI685+AN685*BJ685)/(BK685*(1000000))</f>
        <v>77.000465709361009</v>
      </c>
      <c r="L685" s="18">
        <f>(T685*BG685+Y685*BH685+AT685*BI685+AO685*BJ685)/(BK685*(1000000))</f>
        <v>99.532787462342014</v>
      </c>
      <c r="M685" s="18">
        <f>L685/K685</f>
        <v>1.2926257853819934</v>
      </c>
      <c r="N685" s="18">
        <f>J685*M685</f>
        <v>103.44920687045493</v>
      </c>
      <c r="O685" s="3">
        <v>100</v>
      </c>
      <c r="P685" s="18">
        <v>89.709617757827303</v>
      </c>
      <c r="Q685" s="18">
        <f>P685-S685</f>
        <v>82.986885599035404</v>
      </c>
      <c r="R685" s="18">
        <f>Q685*solar_capex_adj</f>
        <v>110.64918079871387</v>
      </c>
      <c r="S685" s="18">
        <v>6.7227321587918993</v>
      </c>
      <c r="T685" s="18">
        <f>R685+S685</f>
        <v>117.37191295750577</v>
      </c>
      <c r="U685" s="18">
        <v>33.841221749949597</v>
      </c>
      <c r="V685" s="18">
        <f>U685-X685</f>
        <v>28.041347140366899</v>
      </c>
      <c r="W685" s="18">
        <f>V685*wind_capex_adj</f>
        <v>46.735578567278168</v>
      </c>
      <c r="X685" s="18">
        <v>5.7998746095826981</v>
      </c>
      <c r="Y685" s="18">
        <f>W685+X685</f>
        <v>52.535453176860869</v>
      </c>
      <c r="Z685" s="18">
        <v>326.760607313972</v>
      </c>
      <c r="AA685" s="18">
        <f>Z685-AC685-AD685</f>
        <v>246.261883209286</v>
      </c>
      <c r="AB685" s="18">
        <f>AA685*hdgt_capex_adj</f>
        <v>307.8273540116075</v>
      </c>
      <c r="AC685" s="18">
        <v>37.574920705562022</v>
      </c>
      <c r="AD685" s="18">
        <v>42.923803399123983</v>
      </c>
      <c r="AE685" s="18">
        <f>AD685*fuel_adj</f>
        <v>42.923803399123983</v>
      </c>
      <c r="AF685" s="18">
        <f>AB685+AC685+AE685</f>
        <v>388.3260781162935</v>
      </c>
      <c r="AG685" s="18">
        <v>694.81867144043497</v>
      </c>
      <c r="AH685" s="18">
        <f>AG685-AJ685-AK685</f>
        <v>586.46889008641801</v>
      </c>
      <c r="AI685" s="18">
        <f>AH685*aero_capex_adj</f>
        <v>703.76266810370157</v>
      </c>
      <c r="AJ685" s="18">
        <v>59.197286764761998</v>
      </c>
      <c r="AK685" s="18">
        <v>49.152494589254957</v>
      </c>
      <c r="AL685" s="18">
        <f>AK685*fuel_adj</f>
        <v>49.152494589254957</v>
      </c>
      <c r="AM685" s="18">
        <f>AI685+AJ685+AL685</f>
        <v>812.11244945771853</v>
      </c>
      <c r="AN685" s="18">
        <f>IF(F685=0, 0, IF(F685=3, Z685, (Z685*F685*384+AG685*G685*32)/(F685*384+G685*32)))</f>
        <v>326.760607313972</v>
      </c>
      <c r="AO685" s="18">
        <f>IF(F685=0, 0, IF(F685=3, AF685, (AF685*F685*384+AM685*G685*32)/(F685*384+G685*32)))</f>
        <v>388.3260781162935</v>
      </c>
      <c r="AP685" s="18">
        <v>103.323372878708</v>
      </c>
      <c r="AQ685" s="18">
        <f>AP685-AS685</f>
        <v>83.886471266496301</v>
      </c>
      <c r="AR685" s="18">
        <f>AQ685*bess_capex_adj</f>
        <v>83.886471266496301</v>
      </c>
      <c r="AS685" s="18">
        <v>19.436901612211699</v>
      </c>
      <c r="AT685" s="18">
        <f>AR685+AS685</f>
        <v>103.323372878708</v>
      </c>
      <c r="AU685" s="18">
        <v>6756.9037260899904</v>
      </c>
      <c r="AV685" s="18"/>
      <c r="AW685" s="18">
        <v>1235.33136819073</v>
      </c>
      <c r="AX685" s="18">
        <f>AW685*solar_capex_adj</f>
        <v>1647.1084909209733</v>
      </c>
      <c r="AY685" s="18">
        <v>1923.0768798643101</v>
      </c>
      <c r="AZ685" s="18">
        <f>AY685*wind_capex_adj</f>
        <v>3205.1281331071837</v>
      </c>
      <c r="BA685" s="18">
        <v>2321.8604417410502</v>
      </c>
      <c r="BB685" s="18">
        <f>BA685*hdgt_capex_adj</f>
        <v>2902.3255521763126</v>
      </c>
      <c r="BC685" s="18">
        <v>325.21364013677902</v>
      </c>
      <c r="BD685" s="18">
        <f>BC685*aero_capex_adj</f>
        <v>390.25636816413481</v>
      </c>
      <c r="BE685" s="18">
        <v>951.42139615711301</v>
      </c>
      <c r="BF685" s="18">
        <f>BE685*bess_capex_adj</f>
        <v>951.42139615711301</v>
      </c>
      <c r="BG685" s="1">
        <v>1293550657.5946801</v>
      </c>
      <c r="BH685" s="1">
        <v>5821587329.3140097</v>
      </c>
      <c r="BI685" s="1">
        <v>787718277.87550795</v>
      </c>
      <c r="BJ685" s="1">
        <v>857143735.21579599</v>
      </c>
      <c r="BK685" s="1">
        <f>SUM(BG685:BJ685)/1000000</f>
        <v>8759.9999999999945</v>
      </c>
      <c r="BL685" s="1">
        <v>16.676155810267399</v>
      </c>
      <c r="BM685" s="3">
        <f>0.815*BJ685/(BK685*1000)</f>
        <v>79.745678561743631</v>
      </c>
      <c r="BN685" s="24">
        <v>1390.6461534341099</v>
      </c>
      <c r="BO685" s="1">
        <v>422</v>
      </c>
      <c r="BP685" s="1">
        <v>3040</v>
      </c>
      <c r="BQ685" s="24">
        <v>4611.9232000000002</v>
      </c>
      <c r="BR685" s="1">
        <v>760</v>
      </c>
      <c r="BS685" s="1">
        <v>190</v>
      </c>
      <c r="BT685" s="1">
        <v>0.48805309842179501</v>
      </c>
    </row>
    <row r="686" spans="1:72" s="8" customFormat="1" x14ac:dyDescent="0.25">
      <c r="A686" s="1">
        <v>784</v>
      </c>
      <c r="B686" s="25">
        <v>1236.12991416365</v>
      </c>
      <c r="C686" s="25">
        <v>402.79999999999899</v>
      </c>
      <c r="D686" s="8">
        <v>2000</v>
      </c>
      <c r="E686" s="8">
        <v>8000</v>
      </c>
      <c r="F686" s="8">
        <v>1</v>
      </c>
      <c r="G686" s="8">
        <v>20</v>
      </c>
      <c r="H686" s="9">
        <f>SUM(BG686:BI686)/(BK686*1000000)</f>
        <v>0.53950328853098239</v>
      </c>
      <c r="I686" s="10">
        <v>100</v>
      </c>
      <c r="J686" s="19">
        <v>89.966819671588595</v>
      </c>
      <c r="K686" s="18">
        <f>(P686*BG686+U686*BH686+AP686*BI686+AN686*BJ686)/(BK686*(1000000))</f>
        <v>107.99307689284583</v>
      </c>
      <c r="L686" s="18">
        <f>(T686*BG686+Y686*BH686+AT686*BI686+AO686*BJ686)/(BK686*(1000000))</f>
        <v>124.21659740148397</v>
      </c>
      <c r="M686" s="18">
        <f>L686/K686</f>
        <v>1.1502274124917806</v>
      </c>
      <c r="N686" s="18">
        <f>J686*M686</f>
        <v>103.48230220096598</v>
      </c>
      <c r="O686" s="10">
        <v>100</v>
      </c>
      <c r="P686" s="19">
        <v>93.444861259219905</v>
      </c>
      <c r="Q686" s="19">
        <f>P686-S686</f>
        <v>86.448663859642096</v>
      </c>
      <c r="R686" s="18">
        <f>Q686*solar_capex_adj</f>
        <v>115.26488514618946</v>
      </c>
      <c r="S686" s="19">
        <v>6.9961973995778095</v>
      </c>
      <c r="T686" s="18">
        <f>R686+S686</f>
        <v>122.26108254576727</v>
      </c>
      <c r="U686" s="19">
        <v>28.011477165579301</v>
      </c>
      <c r="V686" s="19">
        <f>U686-X686</f>
        <v>23.214693688452201</v>
      </c>
      <c r="W686" s="18">
        <f>V686*wind_capex_adj</f>
        <v>38.691156147420337</v>
      </c>
      <c r="X686" s="19">
        <v>4.7967834771271001</v>
      </c>
      <c r="Y686" s="18">
        <f>W686+X686</f>
        <v>43.487939624547437</v>
      </c>
      <c r="Z686" s="19">
        <v>71.992266435414194</v>
      </c>
      <c r="AA686" s="19">
        <f>Z686-AC686-AD686</f>
        <v>23.293222885738309</v>
      </c>
      <c r="AB686" s="18">
        <f>AA686*hdgt_capex_adj</f>
        <v>29.116528607172889</v>
      </c>
      <c r="AC686" s="19">
        <v>14.116329113152993</v>
      </c>
      <c r="AD686" s="19">
        <v>34.582714436522892</v>
      </c>
      <c r="AE686" s="18">
        <f>AD686*fuel_adj</f>
        <v>34.582714436522892</v>
      </c>
      <c r="AF686" s="18">
        <f>AB686+AC686+AE686</f>
        <v>77.815572156848773</v>
      </c>
      <c r="AG686" s="19">
        <v>186.26481540172099</v>
      </c>
      <c r="AH686" s="19">
        <f>AG686-AJ686-AK686</f>
        <v>123.69715075824303</v>
      </c>
      <c r="AI686" s="18">
        <f>AH686*aero_capex_adj</f>
        <v>148.43658090989163</v>
      </c>
      <c r="AJ686" s="19">
        <v>21.530649837436982</v>
      </c>
      <c r="AK686" s="19">
        <v>41.037014806040986</v>
      </c>
      <c r="AL686" s="18">
        <f>AK686*fuel_adj</f>
        <v>41.037014806040986</v>
      </c>
      <c r="AM686" s="18">
        <f>AI686+AJ686+AL686</f>
        <v>211.0042455533696</v>
      </c>
      <c r="AN686" s="18">
        <f>IF(F686=0, 0, IF(F686=3, Z686, (Z686*F686*384+AG686*G686*32)/(F686*384+G686*32)))</f>
        <v>143.41260953935594</v>
      </c>
      <c r="AO686" s="18">
        <f>IF(F686=0, 0, IF(F686=3, AF686, (AF686*F686*384+AM686*G686*32)/(F686*384+G686*32)))</f>
        <v>161.05849302967428</v>
      </c>
      <c r="AP686" s="19">
        <v>122.19250342033401</v>
      </c>
      <c r="AQ686" s="19">
        <f>AP686-AS686</f>
        <v>100.23653878936101</v>
      </c>
      <c r="AR686" s="18">
        <f>AQ686*bess_capex_adj</f>
        <v>100.23653878936101</v>
      </c>
      <c r="AS686" s="19">
        <v>21.955964630973</v>
      </c>
      <c r="AT686" s="18">
        <f>AR686+AS686</f>
        <v>122.19250342033401</v>
      </c>
      <c r="AU686" s="19">
        <v>6275.9474458525701</v>
      </c>
      <c r="AV686" s="19"/>
      <c r="AW686" s="19">
        <v>1483.8748991509301</v>
      </c>
      <c r="AX686" s="18">
        <f>AW686*solar_capex_adj</f>
        <v>1978.4998655345735</v>
      </c>
      <c r="AY686" s="19">
        <v>483.52911981941003</v>
      </c>
      <c r="AZ686" s="18">
        <f>AY686*wind_capex_adj</f>
        <v>805.88186636568344</v>
      </c>
      <c r="BA686" s="19">
        <v>774.72475032192096</v>
      </c>
      <c r="BB686" s="18">
        <f>BA686*hdgt_capex_adj</f>
        <v>968.40593790240121</v>
      </c>
      <c r="BC686" s="19">
        <v>1627.6886303768699</v>
      </c>
      <c r="BD686" s="18">
        <f>BC686*aero_capex_adj</f>
        <v>1953.2263564522439</v>
      </c>
      <c r="BE686" s="19">
        <v>1906.1300461834301</v>
      </c>
      <c r="BF686" s="18">
        <f>BE686*bess_capex_adj</f>
        <v>1906.1300461834301</v>
      </c>
      <c r="BG686" s="8">
        <v>1512056312.6120601</v>
      </c>
      <c r="BH686" s="8">
        <v>1768082187.9247999</v>
      </c>
      <c r="BI686" s="8">
        <v>1445910306.99454</v>
      </c>
      <c r="BJ686" s="8">
        <v>4033951192.4685898</v>
      </c>
      <c r="BK686" s="8">
        <f>SUM(BG686:BJ686)/1000000</f>
        <v>8759.9999999999891</v>
      </c>
      <c r="BL686" s="8">
        <v>3.2444873779E-18</v>
      </c>
      <c r="BM686" s="10">
        <f>0.815*BJ686/(BK686*1000)</f>
        <v>375.30481984724935</v>
      </c>
      <c r="BN686" s="25">
        <v>1668.7753841209301</v>
      </c>
      <c r="BO686" s="8">
        <v>106</v>
      </c>
      <c r="BP686" s="8">
        <v>6080</v>
      </c>
      <c r="BQ686" s="25">
        <v>9223.8464000000004</v>
      </c>
      <c r="BR686" s="8">
        <v>1520</v>
      </c>
      <c r="BS686" s="8">
        <v>380</v>
      </c>
      <c r="BT686" s="8">
        <v>0.44643106774616997</v>
      </c>
    </row>
    <row r="687" spans="1:72" s="8" customFormat="1" x14ac:dyDescent="0.25">
      <c r="A687" s="1">
        <v>938</v>
      </c>
      <c r="B687" s="25">
        <v>1442.15156652426</v>
      </c>
      <c r="C687" s="25">
        <v>201.39999999999901</v>
      </c>
      <c r="D687" s="8">
        <v>2000</v>
      </c>
      <c r="E687" s="8">
        <v>8000</v>
      </c>
      <c r="F687" s="8">
        <v>2</v>
      </c>
      <c r="G687" s="8">
        <v>8</v>
      </c>
      <c r="H687" s="9">
        <f>SUM(BG687:BI687)/(BK687*1000000)</f>
        <v>0.49273556672454283</v>
      </c>
      <c r="I687" s="10">
        <v>100</v>
      </c>
      <c r="J687" s="19">
        <v>89.738964000009503</v>
      </c>
      <c r="K687" s="18">
        <f>(P687*BG687+U687*BH687+AP687*BI687+AN687*BJ687)/(BK687*(1000000))</f>
        <v>138.50772361938914</v>
      </c>
      <c r="L687" s="18">
        <f>(T687*BG687+Y687*BH687+AT687*BI687+AO687*BJ687)/(BK687*(1000000))</f>
        <v>159.74028759482846</v>
      </c>
      <c r="M687" s="18">
        <f>L687/K687</f>
        <v>1.1532951623245584</v>
      </c>
      <c r="N687" s="18">
        <f>J687*M687</f>
        <v>103.49551305322866</v>
      </c>
      <c r="O687" s="10">
        <v>100</v>
      </c>
      <c r="P687" s="19">
        <v>99.949434164321104</v>
      </c>
      <c r="Q687" s="19">
        <f>P687-S687</f>
        <v>92.468360688225104</v>
      </c>
      <c r="R687" s="18">
        <f>Q687*solar_capex_adj</f>
        <v>123.29114758430013</v>
      </c>
      <c r="S687" s="19">
        <v>7.4810734760960003</v>
      </c>
      <c r="T687" s="18">
        <f>R687+S687</f>
        <v>130.77222106039613</v>
      </c>
      <c r="U687" s="19">
        <v>28.018588016951998</v>
      </c>
      <c r="V687" s="19">
        <f>U687-X687</f>
        <v>23.221804539824898</v>
      </c>
      <c r="W687" s="18">
        <f>V687*wind_capex_adj</f>
        <v>38.703007566374829</v>
      </c>
      <c r="X687" s="19">
        <v>4.7967834771271001</v>
      </c>
      <c r="Y687" s="18">
        <f>W687+X687</f>
        <v>43.499791043501929</v>
      </c>
      <c r="Z687" s="19">
        <v>81.621290448475406</v>
      </c>
      <c r="AA687" s="19">
        <f>Z687-AC687-AD687</f>
        <v>31.175393683863796</v>
      </c>
      <c r="AB687" s="18">
        <f>AA687*hdgt_capex_adj</f>
        <v>38.969242104829746</v>
      </c>
      <c r="AC687" s="19">
        <v>14.876895242230702</v>
      </c>
      <c r="AD687" s="19">
        <v>35.569001522380908</v>
      </c>
      <c r="AE687" s="18">
        <f>AD687*fuel_adj</f>
        <v>35.569001522380908</v>
      </c>
      <c r="AF687" s="18">
        <f>AB687+AC687+AE687</f>
        <v>89.415138869441364</v>
      </c>
      <c r="AG687" s="19">
        <v>517.14312680604598</v>
      </c>
      <c r="AH687" s="19">
        <f>AG687-AJ687-AK687</f>
        <v>429.26699924049296</v>
      </c>
      <c r="AI687" s="18">
        <f>AH687*aero_capex_adj</f>
        <v>515.12039908859151</v>
      </c>
      <c r="AJ687" s="19">
        <v>45.224564834097009</v>
      </c>
      <c r="AK687" s="19">
        <v>42.651562731456011</v>
      </c>
      <c r="AL687" s="18">
        <f>AK687*fuel_adj</f>
        <v>42.651562731456011</v>
      </c>
      <c r="AM687" s="18">
        <f>AI687+AJ687+AL687</f>
        <v>602.99652665414453</v>
      </c>
      <c r="AN687" s="18">
        <f>IF(F687=0, 0, IF(F687=3, Z687, (Z687*F687*384+AG687*G687*32)/(F687*384+G687*32)))</f>
        <v>190.50174953786805</v>
      </c>
      <c r="AO687" s="18">
        <f>IF(F687=0, 0, IF(F687=3, AF687, (AF687*F687*384+AM687*G687*32)/(F687*384+G687*32)))</f>
        <v>217.81048581561714</v>
      </c>
      <c r="AP687" s="19">
        <v>99.375432151842801</v>
      </c>
      <c r="AQ687" s="19">
        <f>AP687-AS687</f>
        <v>81.549349984127502</v>
      </c>
      <c r="AR687" s="18">
        <f>AQ687*bess_capex_adj</f>
        <v>81.549349984127502</v>
      </c>
      <c r="AS687" s="19">
        <v>17.826082167715299</v>
      </c>
      <c r="AT687" s="18">
        <f>AR687+AS687</f>
        <v>99.375432151842801</v>
      </c>
      <c r="AU687" s="19">
        <v>6081.4691747772204</v>
      </c>
      <c r="AV687" s="19"/>
      <c r="AW687" s="19">
        <v>1731.71765925872</v>
      </c>
      <c r="AX687" s="18">
        <f>AW687*solar_capex_adj</f>
        <v>2308.9568790116264</v>
      </c>
      <c r="AY687" s="19">
        <v>241.83861438036899</v>
      </c>
      <c r="AZ687" s="18">
        <f>AY687*wind_capex_adj</f>
        <v>403.06435730061503</v>
      </c>
      <c r="BA687" s="19">
        <v>1549.9241097537699</v>
      </c>
      <c r="BB687" s="18">
        <f>BA687*hdgt_capex_adj</f>
        <v>1937.4051371922124</v>
      </c>
      <c r="BC687" s="19">
        <v>651.27488190997201</v>
      </c>
      <c r="BD687" s="18">
        <f>BC687*aero_capex_adj</f>
        <v>781.52985829196643</v>
      </c>
      <c r="BE687" s="19">
        <v>1906.71390947439</v>
      </c>
      <c r="BF687" s="18">
        <f>BE687*bess_capex_adj</f>
        <v>1906.71390947439</v>
      </c>
      <c r="BG687" s="8">
        <v>1653359425.48455</v>
      </c>
      <c r="BH687" s="8">
        <v>884041093.96239996</v>
      </c>
      <c r="BI687" s="8">
        <v>1778963045.06004</v>
      </c>
      <c r="BJ687" s="8">
        <v>4443636435.493</v>
      </c>
      <c r="BK687" s="8">
        <f>SUM(BG687:BJ687)/1000000</f>
        <v>8759.9999999999909</v>
      </c>
      <c r="BL687" s="8">
        <v>3.89338485348E-18</v>
      </c>
      <c r="BM687" s="10">
        <f>0.815*BJ687/(BK687*1000)</f>
        <v>413.42051311949757</v>
      </c>
      <c r="BN687" s="25">
        <v>1946.90461480775</v>
      </c>
      <c r="BO687" s="8">
        <v>53</v>
      </c>
      <c r="BP687" s="8">
        <v>6080</v>
      </c>
      <c r="BQ687" s="25">
        <v>9223.8464000000004</v>
      </c>
      <c r="BR687" s="8">
        <v>1520</v>
      </c>
      <c r="BS687" s="8">
        <v>380</v>
      </c>
      <c r="BT687" s="8">
        <v>0.54904584677996404</v>
      </c>
    </row>
    <row r="688" spans="1:72" s="8" customFormat="1" x14ac:dyDescent="0.25">
      <c r="A688" s="1">
        <v>332</v>
      </c>
      <c r="B688" s="24">
        <v>1236.12991416365</v>
      </c>
      <c r="C688" s="24">
        <v>1801.19999999999</v>
      </c>
      <c r="D688" s="1">
        <v>1000</v>
      </c>
      <c r="E688" s="1">
        <v>4000</v>
      </c>
      <c r="F688" s="1">
        <v>2</v>
      </c>
      <c r="G688" s="1">
        <v>11</v>
      </c>
      <c r="H688" s="2">
        <f>SUM(BG688:BI688)/(BK688*1000000)</f>
        <v>0.92956134112001831</v>
      </c>
      <c r="I688" s="3">
        <v>100</v>
      </c>
      <c r="J688" s="18">
        <v>81.107786186642599</v>
      </c>
      <c r="K688" s="18">
        <f>(P688*BG688+U688*BH688+AP688*BI688+AN688*BJ688)/(BK688*(1000000))</f>
        <v>102.37664073004989</v>
      </c>
      <c r="L688" s="18">
        <f>(T688*BG688+Y688*BH688+AT688*BI688+AO688*BJ688)/(BK688*(1000000))</f>
        <v>130.65503009300792</v>
      </c>
      <c r="M688" s="18">
        <f>L688/K688</f>
        <v>1.2762191566484724</v>
      </c>
      <c r="N688" s="18">
        <f>J688*M688</f>
        <v>103.51131048474164</v>
      </c>
      <c r="O688" s="3">
        <v>100</v>
      </c>
      <c r="P688" s="18">
        <v>101.72750576823501</v>
      </c>
      <c r="Q688" s="18">
        <f>P688-S688</f>
        <v>94.101932551725398</v>
      </c>
      <c r="R688" s="18">
        <f>Q688*solar_capex_adj</f>
        <v>125.46924340230052</v>
      </c>
      <c r="S688" s="18">
        <v>7.6255732165096077</v>
      </c>
      <c r="T688" s="18">
        <f>R688+S688</f>
        <v>133.09481661881011</v>
      </c>
      <c r="U688" s="18">
        <v>36.722877323561299</v>
      </c>
      <c r="V688" s="18">
        <f>U688-X688</f>
        <v>30.427477821102901</v>
      </c>
      <c r="W688" s="18">
        <f>V688*wind_capex_adj</f>
        <v>50.712463035171503</v>
      </c>
      <c r="X688" s="18">
        <v>6.2953995024583982</v>
      </c>
      <c r="Y688" s="18">
        <f>W688+X688</f>
        <v>57.007862537629904</v>
      </c>
      <c r="Z688" s="18">
        <v>309.62997096855702</v>
      </c>
      <c r="AA688" s="18">
        <f>Z688-AC688-AD688</f>
        <v>232.58578857103197</v>
      </c>
      <c r="AB688" s="18">
        <f>AA688*hdgt_capex_adj</f>
        <v>290.73223571378998</v>
      </c>
      <c r="AC688" s="18">
        <v>35.766124260719039</v>
      </c>
      <c r="AD688" s="18">
        <v>41.27805813680601</v>
      </c>
      <c r="AE688" s="18">
        <f>AD688*fuel_adj</f>
        <v>41.27805813680601</v>
      </c>
      <c r="AF688" s="18">
        <f>AB688+AC688+AE688</f>
        <v>367.77641811131502</v>
      </c>
      <c r="AG688" s="18">
        <v>1679.0028210939499</v>
      </c>
      <c r="AH688" s="18">
        <f>AG688-AJ688-AK688</f>
        <v>1502.33920041075</v>
      </c>
      <c r="AI688" s="18">
        <f>AH688*aero_capex_adj</f>
        <v>1802.8070404928999</v>
      </c>
      <c r="AJ688" s="18">
        <v>130.17433386480002</v>
      </c>
      <c r="AK688" s="18">
        <v>46.489286818399933</v>
      </c>
      <c r="AL688" s="18">
        <f>AK688*fuel_adj</f>
        <v>46.489286818399933</v>
      </c>
      <c r="AM688" s="18">
        <f>AI688+AJ688+AL688</f>
        <v>1979.4706611760998</v>
      </c>
      <c r="AN688" s="18">
        <f>IF(F688=0, 0, IF(F688=3, Z688, (Z688*F688*384+AG688*G688*32)/(F688*384+G688*32)))</f>
        <v>740.00429529368057</v>
      </c>
      <c r="AO688" s="18">
        <f>IF(F688=0, 0, IF(F688=3, AF688, (AF688*F688*384+AM688*G688*32)/(F688*384+G688*32)))</f>
        <v>874.30889450310451</v>
      </c>
      <c r="AP688" s="18">
        <v>106.266713091778</v>
      </c>
      <c r="AQ688" s="18">
        <f>AP688-AS688</f>
        <v>86.017780426457193</v>
      </c>
      <c r="AR688" s="18">
        <f>AQ688*bess_capex_adj</f>
        <v>86.017780426457193</v>
      </c>
      <c r="AS688" s="18">
        <v>20.248932665320808</v>
      </c>
      <c r="AT688" s="18">
        <f>AR688+AS688</f>
        <v>106.266713091778</v>
      </c>
      <c r="AU688" s="18">
        <v>7033.8781056246498</v>
      </c>
      <c r="AV688" s="18"/>
      <c r="AW688" s="18">
        <v>1481.9280047050299</v>
      </c>
      <c r="AX688" s="18">
        <f>AW688*solar_capex_adj</f>
        <v>1975.9040062733732</v>
      </c>
      <c r="AY688" s="18">
        <v>2159.3593775947602</v>
      </c>
      <c r="AZ688" s="18">
        <f>AY688*wind_capex_adj</f>
        <v>3598.932295991267</v>
      </c>
      <c r="BA688" s="18">
        <v>1547.4165700856599</v>
      </c>
      <c r="BB688" s="18">
        <f>BA688*hdgt_capex_adj</f>
        <v>1934.270712607075</v>
      </c>
      <c r="BC688" s="18">
        <v>894.05417607752599</v>
      </c>
      <c r="BD688" s="18">
        <f>BC688*aero_capex_adj</f>
        <v>1072.8650112930311</v>
      </c>
      <c r="BE688" s="18">
        <v>951.119977161664</v>
      </c>
      <c r="BF688" s="18">
        <f>BE688*bess_capex_adj</f>
        <v>951.119977161664</v>
      </c>
      <c r="BG688" s="1">
        <v>1359548144.3887701</v>
      </c>
      <c r="BH688" s="1">
        <v>6024241784.0068598</v>
      </c>
      <c r="BI688" s="1">
        <v>759167419.81571996</v>
      </c>
      <c r="BJ688" s="1">
        <v>617042651.78863895</v>
      </c>
      <c r="BK688" s="1">
        <f>SUM(BG688:BJ688)/1000000</f>
        <v>8759.9999999999891</v>
      </c>
      <c r="BL688" s="1">
        <v>24.504378705878</v>
      </c>
      <c r="BM688" s="3">
        <f>0.815*BJ688/(BK688*1000)</f>
        <v>57.407506987185087</v>
      </c>
      <c r="BN688" s="24">
        <v>1668.7753841209301</v>
      </c>
      <c r="BO688" s="1">
        <v>474</v>
      </c>
      <c r="BP688" s="1">
        <v>3040</v>
      </c>
      <c r="BQ688" s="24">
        <v>4611.9232000000002</v>
      </c>
      <c r="BR688" s="1">
        <v>760</v>
      </c>
      <c r="BS688" s="1">
        <v>190</v>
      </c>
      <c r="BT688" s="1">
        <v>0.47045922193545597</v>
      </c>
    </row>
    <row r="689" spans="1:72" s="8" customFormat="1" x14ac:dyDescent="0.25">
      <c r="A689" s="1">
        <v>1068</v>
      </c>
      <c r="B689" s="25">
        <v>412.043304721217</v>
      </c>
      <c r="C689" s="25">
        <v>201.39999999999901</v>
      </c>
      <c r="D689" s="8">
        <v>2000</v>
      </c>
      <c r="E689" s="8">
        <v>8000</v>
      </c>
      <c r="F689" s="8">
        <v>3</v>
      </c>
      <c r="G689" s="8">
        <v>4</v>
      </c>
      <c r="H689" s="9">
        <f>SUM(BG689:BI689)/(BK689*1000000)</f>
        <v>0.21461444976418029</v>
      </c>
      <c r="I689" s="10">
        <v>100</v>
      </c>
      <c r="J689" s="19">
        <v>93.958418150241798</v>
      </c>
      <c r="K689" s="18">
        <f>(P689*BG689+U689*BH689+AP689*BI689+AN689*BJ689)/(BK689*(1000000))</f>
        <v>91.777623061850946</v>
      </c>
      <c r="L689" s="18">
        <f>(T689*BG689+Y689*BH689+AT689*BI689+AO689*BJ689)/(BK689*(1000000))</f>
        <v>101.12362702565767</v>
      </c>
      <c r="M689" s="18">
        <f>L689/K689</f>
        <v>1.1018331446381897</v>
      </c>
      <c r="N689" s="18">
        <f>J689*M689</f>
        <v>103.52649933571088</v>
      </c>
      <c r="O689" s="10">
        <v>100</v>
      </c>
      <c r="P689" s="19">
        <v>88.906193484693404</v>
      </c>
      <c r="Q689" s="19">
        <f>P689-S689</f>
        <v>82.260795499021995</v>
      </c>
      <c r="R689" s="18">
        <f>Q689*solar_capex_adj</f>
        <v>109.68106066536265</v>
      </c>
      <c r="S689" s="19">
        <v>6.6453979856714085</v>
      </c>
      <c r="T689" s="18">
        <f>R689+S689</f>
        <v>116.32645865103406</v>
      </c>
      <c r="U689" s="19">
        <v>28.052977211051498</v>
      </c>
      <c r="V689" s="19">
        <f>U689-X689</f>
        <v>23.256193733924398</v>
      </c>
      <c r="W689" s="18">
        <f>V689*wind_capex_adj</f>
        <v>38.760322889873997</v>
      </c>
      <c r="X689" s="19">
        <v>4.7967834771271001</v>
      </c>
      <c r="Y689" s="18">
        <f>W689+X689</f>
        <v>43.557106367001097</v>
      </c>
      <c r="Z689" s="19">
        <v>81.049510478733595</v>
      </c>
      <c r="AA689" s="19">
        <f>Z689-AC689-AD689</f>
        <v>31.184722965569811</v>
      </c>
      <c r="AB689" s="18">
        <f>AA689*hdgt_capex_adj</f>
        <v>38.980903706962266</v>
      </c>
      <c r="AC689" s="19">
        <v>14.86931889416519</v>
      </c>
      <c r="AD689" s="19">
        <v>34.995468618998594</v>
      </c>
      <c r="AE689" s="18">
        <f>AD689*fuel_adj</f>
        <v>34.995468618998594</v>
      </c>
      <c r="AF689" s="18">
        <f>AB689+AC689+AE689</f>
        <v>88.845691220126042</v>
      </c>
      <c r="AG689" s="19">
        <v>183.45398115492401</v>
      </c>
      <c r="AH689" s="19">
        <f>AG689-AJ689-AK689</f>
        <v>119.91218958412298</v>
      </c>
      <c r="AI689" s="18">
        <f>AH689*aero_capex_adj</f>
        <v>143.89462750094756</v>
      </c>
      <c r="AJ689" s="19">
        <v>21.151691562041009</v>
      </c>
      <c r="AK689" s="19">
        <v>42.390100008760015</v>
      </c>
      <c r="AL689" s="18">
        <f>AK689*fuel_adj</f>
        <v>42.390100008760015</v>
      </c>
      <c r="AM689" s="18">
        <f>AI689+AJ689+AL689</f>
        <v>207.43641907174859</v>
      </c>
      <c r="AN689" s="18">
        <f>IF(F689=0, 0, IF(F689=3, Z689, (Z689*F689*384+AG689*G689*32)/(F689*384+G689*32)))</f>
        <v>81.049510478733595</v>
      </c>
      <c r="AO689" s="18">
        <f>IF(F689=0, 0, IF(F689=3, AF689, (AF689*F689*384+AM689*G689*32)/(F689*384+G689*32)))</f>
        <v>88.845691220126042</v>
      </c>
      <c r="AP689" s="19">
        <v>374.20981091009997</v>
      </c>
      <c r="AQ689" s="19">
        <f>AP689-AS689</f>
        <v>306.15843414760701</v>
      </c>
      <c r="AR689" s="18">
        <f>AQ689*bess_capex_adj</f>
        <v>306.15843414760701</v>
      </c>
      <c r="AS689" s="19">
        <v>68.051376762492964</v>
      </c>
      <c r="AT689" s="18">
        <f>AR689+AS689</f>
        <v>374.20981091009997</v>
      </c>
      <c r="AU689" s="19">
        <v>5301.6922752505898</v>
      </c>
      <c r="AV689" s="19"/>
      <c r="AW689" s="19">
        <v>495.50918906054397</v>
      </c>
      <c r="AX689" s="18">
        <f>AW689*solar_capex_adj</f>
        <v>660.67891874739189</v>
      </c>
      <c r="AY689" s="19">
        <v>242.196753431811</v>
      </c>
      <c r="AZ689" s="18">
        <f>AY689*wind_capex_adj</f>
        <v>403.66125571968502</v>
      </c>
      <c r="BA689" s="19">
        <v>2328.32909093026</v>
      </c>
      <c r="BB689" s="18">
        <f>BA689*hdgt_capex_adj</f>
        <v>2910.4113636628249</v>
      </c>
      <c r="BC689" s="19">
        <v>326.11967777442999</v>
      </c>
      <c r="BD689" s="18">
        <f>BC689*aero_capex_adj</f>
        <v>391.34361332931599</v>
      </c>
      <c r="BE689" s="19">
        <v>1909.5375640535401</v>
      </c>
      <c r="BF689" s="18">
        <f>BE689*bess_capex_adj</f>
        <v>1909.5375640535401</v>
      </c>
      <c r="BG689" s="8">
        <v>529796479.76882797</v>
      </c>
      <c r="BH689" s="8">
        <v>884041093.96239996</v>
      </c>
      <c r="BI689" s="8">
        <v>466185006.20299101</v>
      </c>
      <c r="BJ689" s="8">
        <v>6879977420.0657797</v>
      </c>
      <c r="BK689" s="8">
        <f>SUM(BG689:BJ689)/1000000</f>
        <v>8759.9999999999982</v>
      </c>
      <c r="BL689" s="8">
        <v>1.62224368895E-18</v>
      </c>
      <c r="BM689" s="10">
        <f>0.815*BJ689/(BK689*1000)</f>
        <v>640.08922344219309</v>
      </c>
      <c r="BN689" s="25">
        <v>556.25846137364397</v>
      </c>
      <c r="BO689" s="8">
        <v>53</v>
      </c>
      <c r="BP689" s="8">
        <v>6080</v>
      </c>
      <c r="BQ689" s="25">
        <v>9223.8464000000004</v>
      </c>
      <c r="BR689" s="8">
        <v>1520</v>
      </c>
      <c r="BS689" s="8">
        <v>380</v>
      </c>
      <c r="BT689" s="8">
        <v>0.144009827907188</v>
      </c>
    </row>
    <row r="690" spans="1:72" s="8" customFormat="1" x14ac:dyDescent="0.25">
      <c r="A690" s="1">
        <v>498</v>
      </c>
      <c r="B690" s="24">
        <v>1854.19487124548</v>
      </c>
      <c r="C690" s="24">
        <v>600.4</v>
      </c>
      <c r="D690" s="1">
        <v>1000</v>
      </c>
      <c r="E690" s="1">
        <v>4000</v>
      </c>
      <c r="F690" s="1">
        <v>3</v>
      </c>
      <c r="G690" s="1">
        <v>4</v>
      </c>
      <c r="H690" s="2">
        <f>SUM(BG690:BI690)/(BK690*1000000)</f>
        <v>0.72280822086218577</v>
      </c>
      <c r="I690" s="3">
        <v>100</v>
      </c>
      <c r="J690" s="18">
        <v>84.906232066336997</v>
      </c>
      <c r="K690" s="18">
        <f>(P690*BG690+U690*BH690+AP690*BI690+AN690*BJ690)/(BK690*(1000000))</f>
        <v>81.495913067132577</v>
      </c>
      <c r="L690" s="18">
        <f>(T690*BG690+Y690*BH690+AT690*BI690+AO690*BJ690)/(BK690*(1000000))</f>
        <v>99.396537507438723</v>
      </c>
      <c r="M690" s="18">
        <f>L690/K690</f>
        <v>1.2196505783739171</v>
      </c>
      <c r="N690" s="18">
        <f>J690*M690</f>
        <v>103.55593504725795</v>
      </c>
      <c r="O690" s="3">
        <v>100</v>
      </c>
      <c r="P690" s="18">
        <v>91.574033217733202</v>
      </c>
      <c r="Q690" s="18">
        <f>P690-S690</f>
        <v>84.713252413096697</v>
      </c>
      <c r="R690" s="18">
        <f>Q690*solar_capex_adj</f>
        <v>112.95100321746226</v>
      </c>
      <c r="S690" s="18">
        <v>6.8607808046365051</v>
      </c>
      <c r="T690" s="18">
        <f>R690+S690</f>
        <v>119.81178402209876</v>
      </c>
      <c r="U690" s="18">
        <v>27.994462707417899</v>
      </c>
      <c r="V690" s="18">
        <f>U690-X690</f>
        <v>23.197679230290799</v>
      </c>
      <c r="W690" s="18">
        <f>V690*wind_capex_adj</f>
        <v>38.662798717151333</v>
      </c>
      <c r="X690" s="18">
        <v>4.7967834771271001</v>
      </c>
      <c r="Y690" s="18">
        <f>W690+X690</f>
        <v>43.459582194278433</v>
      </c>
      <c r="Z690" s="18">
        <v>142.23798206437201</v>
      </c>
      <c r="AA690" s="18">
        <f>Z690-AC690-AD690</f>
        <v>85.266206153265003</v>
      </c>
      <c r="AB690" s="18">
        <f>AA690*hdgt_capex_adj</f>
        <v>106.58275769158125</v>
      </c>
      <c r="AC690" s="18">
        <v>20.197837981234002</v>
      </c>
      <c r="AD690" s="18">
        <v>36.773937929873</v>
      </c>
      <c r="AE690" s="18">
        <f>AD690*fuel_adj</f>
        <v>36.773937929873</v>
      </c>
      <c r="AF690" s="18">
        <f>AB690+AC690+AE690</f>
        <v>163.55453360268825</v>
      </c>
      <c r="AG690" s="18">
        <v>388.02202149389598</v>
      </c>
      <c r="AH690" s="18">
        <f>AG690-AJ690-AK690</f>
        <v>308.973239348368</v>
      </c>
      <c r="AI690" s="18">
        <f>AH690*aero_capex_adj</f>
        <v>370.76788721804161</v>
      </c>
      <c r="AJ690" s="18">
        <v>36.018920500654986</v>
      </c>
      <c r="AK690" s="18">
        <v>43.029861644872994</v>
      </c>
      <c r="AL690" s="18">
        <f>AK690*fuel_adj</f>
        <v>43.029861644872994</v>
      </c>
      <c r="AM690" s="18">
        <f>AI690+AJ690+AL690</f>
        <v>449.81666936356959</v>
      </c>
      <c r="AN690" s="18">
        <f>IF(F690=0, 0, IF(F690=3, Z690, (Z690*F690*384+AG690*G690*32)/(F690*384+G690*32)))</f>
        <v>142.23798206437201</v>
      </c>
      <c r="AO690" s="18">
        <f>IF(F690=0, 0, IF(F690=3, AF690, (AF690*F690*384+AM690*G690*32)/(F690*384+G690*32)))</f>
        <v>163.55453360268825</v>
      </c>
      <c r="AP690" s="18">
        <v>60.757655745766101</v>
      </c>
      <c r="AQ690" s="18">
        <f>AP690-AS690</f>
        <v>49.631161670375498</v>
      </c>
      <c r="AR690" s="18">
        <f>AQ690*bess_capex_adj</f>
        <v>49.631161670375498</v>
      </c>
      <c r="AS690" s="18">
        <v>11.126494075390603</v>
      </c>
      <c r="AT690" s="18">
        <f>AR690+AS690</f>
        <v>60.757655745766101</v>
      </c>
      <c r="AU690" s="18">
        <v>6543.82632509627</v>
      </c>
      <c r="AV690" s="18"/>
      <c r="AW690" s="18">
        <v>2224.18101162625</v>
      </c>
      <c r="AX690" s="18">
        <f>AW690*solar_capex_adj</f>
        <v>2965.5746821683333</v>
      </c>
      <c r="AY690" s="18">
        <v>720.20384701172395</v>
      </c>
      <c r="AZ690" s="18">
        <f>AY690*wind_capex_adj</f>
        <v>1200.33974501954</v>
      </c>
      <c r="BA690" s="18">
        <v>2322.4708226938501</v>
      </c>
      <c r="BB690" s="18">
        <f>BA690*hdgt_capex_adj</f>
        <v>2903.0885283673124</v>
      </c>
      <c r="BC690" s="18">
        <v>325.29913373835802</v>
      </c>
      <c r="BD690" s="18">
        <f>BC690*aero_capex_adj</f>
        <v>390.35896048602962</v>
      </c>
      <c r="BE690" s="18">
        <v>951.671510026085</v>
      </c>
      <c r="BF690" s="18">
        <f>BE690*bess_capex_adj</f>
        <v>951.671510026085</v>
      </c>
      <c r="BG690" s="1">
        <v>2276781018.2765498</v>
      </c>
      <c r="BH690" s="1">
        <v>2635443261.2463999</v>
      </c>
      <c r="BI690" s="1">
        <v>1419575735.22979</v>
      </c>
      <c r="BJ690" s="1">
        <v>2428199985.2472501</v>
      </c>
      <c r="BK690" s="1">
        <f>SUM(BG690:BJ690)/1000000</f>
        <v>8759.9999999999891</v>
      </c>
      <c r="BL690" s="1">
        <v>8.6554017386718396</v>
      </c>
      <c r="BM690" s="3">
        <f>0.815*BJ690/(BK690*1000)</f>
        <v>225.91129999731862</v>
      </c>
      <c r="BN690" s="24">
        <v>2503.1630761813899</v>
      </c>
      <c r="BO690" s="1">
        <v>158</v>
      </c>
      <c r="BP690" s="1">
        <v>3040</v>
      </c>
      <c r="BQ690" s="24">
        <v>4611.9232000000002</v>
      </c>
      <c r="BR690" s="1">
        <v>760</v>
      </c>
      <c r="BS690" s="1">
        <v>190</v>
      </c>
      <c r="BT690" s="1">
        <v>0.87530127781494904</v>
      </c>
    </row>
    <row r="691" spans="1:72" s="8" customFormat="1" hidden="1" x14ac:dyDescent="0.25">
      <c r="A691" s="1">
        <v>116</v>
      </c>
      <c r="B691" s="24">
        <v>3502.3680901303501</v>
      </c>
      <c r="C691" s="24">
        <v>402.79999999999899</v>
      </c>
      <c r="D691" s="1">
        <v>1000</v>
      </c>
      <c r="E691" s="1">
        <v>4000</v>
      </c>
      <c r="F691" s="1">
        <v>0</v>
      </c>
      <c r="G691" s="1">
        <v>0</v>
      </c>
      <c r="H691" s="2">
        <f>SUM(BG691:BI691)/(BK691*1000000)</f>
        <v>1</v>
      </c>
      <c r="I691" s="3">
        <v>60.068493150684901</v>
      </c>
      <c r="J691" s="18">
        <v>80.8024991789719</v>
      </c>
      <c r="K691" s="18">
        <f>(P691*BG691+U691*BH691+AP691*BI691+AN691*BJ691)/(BK691*(1000000))</f>
        <v>80.673756202063672</v>
      </c>
      <c r="L691" s="18">
        <f>(T691*BG691+Y691*BH691+AT691*BI691+AO691*BJ691)/(BK691*(1000000))</f>
        <v>103.43822927683284</v>
      </c>
      <c r="M691" s="18">
        <f>L691/K691</f>
        <v>1.282179411824472</v>
      </c>
      <c r="N691" s="18">
        <f>J691*M691</f>
        <v>103.60330087124157</v>
      </c>
      <c r="O691" s="3">
        <v>73.723692744568098</v>
      </c>
      <c r="P691" s="18">
        <v>119.36820799890199</v>
      </c>
      <c r="Q691" s="18">
        <f>P691-S691</f>
        <v>110.436160892435</v>
      </c>
      <c r="R691" s="18">
        <f>Q691*solar_capex_adj</f>
        <v>147.24821452324665</v>
      </c>
      <c r="S691" s="18">
        <v>8.932047106466996</v>
      </c>
      <c r="T691" s="18">
        <f>R691+S691</f>
        <v>156.18026162971364</v>
      </c>
      <c r="U691" s="18">
        <v>28.025596760350702</v>
      </c>
      <c r="V691" s="18">
        <f>U691-X691</f>
        <v>23.228813283223602</v>
      </c>
      <c r="W691" s="18">
        <f>V691*wind_capex_adj</f>
        <v>38.714688805372674</v>
      </c>
      <c r="X691" s="18">
        <v>4.7967834771271001</v>
      </c>
      <c r="Y691" s="18">
        <f>W691+X691</f>
        <v>43.511472282499774</v>
      </c>
      <c r="Z691" s="18">
        <v>0</v>
      </c>
      <c r="AA691" s="18">
        <f>Z691-AC691-AD691</f>
        <v>0</v>
      </c>
      <c r="AB691" s="18">
        <f>AA691*hdgt_capex_adj</f>
        <v>0</v>
      </c>
      <c r="AC691" s="18">
        <v>0</v>
      </c>
      <c r="AD691" s="18">
        <v>0</v>
      </c>
      <c r="AE691" s="18">
        <f>AD691*fuel_adj</f>
        <v>0</v>
      </c>
      <c r="AF691" s="18">
        <f>AB691+AC691+AE691</f>
        <v>0</v>
      </c>
      <c r="AG691" s="18">
        <v>0</v>
      </c>
      <c r="AH691" s="18">
        <f>AG691-AJ691-AK691</f>
        <v>0</v>
      </c>
      <c r="AI691" s="18">
        <f>AH691*aero_capex_adj</f>
        <v>0</v>
      </c>
      <c r="AJ691" s="18">
        <v>0</v>
      </c>
      <c r="AK691" s="18">
        <v>0</v>
      </c>
      <c r="AL691" s="18">
        <f>AK691*fuel_adj</f>
        <v>0</v>
      </c>
      <c r="AM691" s="18">
        <f>AI691+AJ691+AL691</f>
        <v>0</v>
      </c>
      <c r="AN691" s="18">
        <f>IF(F691=0, 0, IF(F691=3, Z691, (Z691*F691*384+AG691*G691*32)/(F691*384+G691*32)))</f>
        <v>0</v>
      </c>
      <c r="AO691" s="18">
        <f>IF(F691=0, 0, IF(F691=3, AF691, (AF691*F691*384+AM691*G691*32)/(F691*384+G691*32)))</f>
        <v>0</v>
      </c>
      <c r="AP691" s="18">
        <v>57.989940632190397</v>
      </c>
      <c r="AQ691" s="18">
        <f>AP691-AS691</f>
        <v>46.939747891881503</v>
      </c>
      <c r="AR691" s="18">
        <f>AQ691*bess_capex_adj</f>
        <v>46.939747891881503</v>
      </c>
      <c r="AS691" s="18">
        <v>11.050192740308894</v>
      </c>
      <c r="AT691" s="18">
        <f>AR691+AS691</f>
        <v>57.989940632190397</v>
      </c>
      <c r="AU691" s="18">
        <v>5643.6413303262198</v>
      </c>
      <c r="AV691" s="18"/>
      <c r="AW691" s="18">
        <v>4206.8693526645502</v>
      </c>
      <c r="AX691" s="18">
        <f>AW691*solar_capex_adj</f>
        <v>5609.1591368860663</v>
      </c>
      <c r="AY691" s="18">
        <v>483.82321093789199</v>
      </c>
      <c r="AZ691" s="18">
        <f>AY691*wind_capex_adj</f>
        <v>806.37201822982001</v>
      </c>
      <c r="BA691" s="18">
        <v>0</v>
      </c>
      <c r="BB691" s="18">
        <f>BA691*hdgt_capex_adj</f>
        <v>0</v>
      </c>
      <c r="BC691" s="18">
        <v>0</v>
      </c>
      <c r="BD691" s="18">
        <f>BC691*aero_capex_adj</f>
        <v>0</v>
      </c>
      <c r="BE691" s="18">
        <v>952.948766723777</v>
      </c>
      <c r="BF691" s="18">
        <f>BE691*bess_capex_adj</f>
        <v>952.948766723777</v>
      </c>
      <c r="BG691" s="1">
        <v>3249944100.9588499</v>
      </c>
      <c r="BH691" s="1">
        <v>1768082187.9247999</v>
      </c>
      <c r="BI691" s="1">
        <v>1440169195.5405099</v>
      </c>
      <c r="BJ691" s="1">
        <v>0</v>
      </c>
      <c r="BK691" s="1">
        <f>SUM(BG691:BJ691)/1000000</f>
        <v>6458.19548442416</v>
      </c>
      <c r="BL691" s="1">
        <v>38.1600521556053</v>
      </c>
      <c r="BM691" s="3">
        <f>0.815*BJ691/(BK691*1000)</f>
        <v>0</v>
      </c>
      <c r="BN691" s="24">
        <v>4728.1969216759699</v>
      </c>
      <c r="BO691" s="1">
        <v>106</v>
      </c>
      <c r="BP691" s="1">
        <v>3040</v>
      </c>
      <c r="BQ691" s="24">
        <v>4611.9232000000002</v>
      </c>
      <c r="BR691" s="1">
        <v>760</v>
      </c>
      <c r="BS691" s="1">
        <v>190</v>
      </c>
      <c r="BT691" s="1">
        <v>0.88750260294537797</v>
      </c>
    </row>
    <row r="692" spans="1:72" s="8" customFormat="1" hidden="1" x14ac:dyDescent="0.25">
      <c r="A692" s="1">
        <v>1167</v>
      </c>
      <c r="B692" s="22">
        <v>3296.3464377697401</v>
      </c>
      <c r="C692" s="22">
        <v>801.8</v>
      </c>
      <c r="D692" s="11">
        <v>3000</v>
      </c>
      <c r="E692" s="11">
        <v>12000</v>
      </c>
      <c r="F692" s="11">
        <v>0</v>
      </c>
      <c r="G692" s="11">
        <v>0</v>
      </c>
      <c r="H692" s="12">
        <f>SUM(BG692:BI692)/(BK692*1000000)</f>
        <v>1</v>
      </c>
      <c r="I692" s="13">
        <v>93.207762557077601</v>
      </c>
      <c r="J692" s="20">
        <v>84.048331144583997</v>
      </c>
      <c r="K692" s="18">
        <f>(P692*BG692+U692*BH692+AP692*BI692+AN692*BJ692)/(BK692*(1000000))</f>
        <v>84.210401426508113</v>
      </c>
      <c r="L692" s="18">
        <f>(T692*BG692+Y692*BH692+AT692*BI692+AO692*BJ692)/(BK692*(1000000))</f>
        <v>103.8904021752458</v>
      </c>
      <c r="M692" s="18">
        <f>L692/K692</f>
        <v>1.2337003554829598</v>
      </c>
      <c r="N692" s="18">
        <f>J692*M692</f>
        <v>103.6904560108228</v>
      </c>
      <c r="O692" s="13">
        <v>96.695863450033698</v>
      </c>
      <c r="P692" s="20">
        <v>135.197708908615</v>
      </c>
      <c r="Q692" s="20">
        <f>P692-S692</f>
        <v>125.061018648906</v>
      </c>
      <c r="R692" s="18">
        <f>Q692*solar_capex_adj</f>
        <v>166.74802486520798</v>
      </c>
      <c r="S692" s="20">
        <v>10.136690259708999</v>
      </c>
      <c r="T692" s="18">
        <f>R692+S692</f>
        <v>176.88471512491697</v>
      </c>
      <c r="U692" s="20">
        <v>27.976930499538799</v>
      </c>
      <c r="V692" s="20">
        <f>U692-X692</f>
        <v>23.1799303751731</v>
      </c>
      <c r="W692" s="18">
        <f>V692*wind_capex_adj</f>
        <v>38.63321729195517</v>
      </c>
      <c r="X692" s="20">
        <v>4.7970001243656988</v>
      </c>
      <c r="Y692" s="18">
        <f>W692+X692</f>
        <v>43.430217416320872</v>
      </c>
      <c r="Z692" s="20">
        <v>0</v>
      </c>
      <c r="AA692" s="20">
        <f>Z692-AC692-AD692</f>
        <v>0</v>
      </c>
      <c r="AB692" s="18">
        <f>AA692*hdgt_capex_adj</f>
        <v>0</v>
      </c>
      <c r="AC692" s="20">
        <v>0</v>
      </c>
      <c r="AD692" s="20">
        <v>0</v>
      </c>
      <c r="AE692" s="18">
        <f>AD692*fuel_adj</f>
        <v>0</v>
      </c>
      <c r="AF692" s="18">
        <f>AB692+AC692+AE692</f>
        <v>0</v>
      </c>
      <c r="AG692" s="20">
        <v>0</v>
      </c>
      <c r="AH692" s="20">
        <f>AG692-AJ692-AK692</f>
        <v>0</v>
      </c>
      <c r="AI692" s="18">
        <f>AH692*aero_capex_adj</f>
        <v>0</v>
      </c>
      <c r="AJ692" s="20">
        <v>0</v>
      </c>
      <c r="AK692" s="20">
        <v>0</v>
      </c>
      <c r="AL692" s="18">
        <f>AK692*fuel_adj</f>
        <v>0</v>
      </c>
      <c r="AM692" s="18">
        <f>AI692+AJ692+AL692</f>
        <v>0</v>
      </c>
      <c r="AN692" s="18">
        <f>IF(F692=0, 0, IF(F692=3, Z692, (Z692*F692*384+AG692*G692*32)/(F692*384+G692*32)))</f>
        <v>0</v>
      </c>
      <c r="AO692" s="18">
        <f>IF(F692=0, 0, IF(F692=3, AF692, (AF692*F692*384+AM692*G692*32)/(F692*384+G692*32)))</f>
        <v>0</v>
      </c>
      <c r="AP692" s="20">
        <v>111.031477460338</v>
      </c>
      <c r="AQ692" s="20">
        <f>AP692-AS692</f>
        <v>90.571309261999701</v>
      </c>
      <c r="AR692" s="18">
        <f>AQ692*bess_capex_adj</f>
        <v>90.571309261999701</v>
      </c>
      <c r="AS692" s="20">
        <v>20.460168198338295</v>
      </c>
      <c r="AT692" s="18">
        <f>AR692+AS692</f>
        <v>111.031477460338</v>
      </c>
      <c r="AU692" s="20">
        <v>7769.7512509300504</v>
      </c>
      <c r="AV692" s="20"/>
      <c r="AW692" s="20">
        <v>3950.8957990413001</v>
      </c>
      <c r="AX692" s="18">
        <f>AW692*solar_capex_adj</f>
        <v>5267.8610653883998</v>
      </c>
      <c r="AY692" s="20">
        <v>961.01192986700198</v>
      </c>
      <c r="AZ692" s="18">
        <f>AY692*wind_capex_adj</f>
        <v>1601.6865497783367</v>
      </c>
      <c r="BA692" s="20">
        <v>0</v>
      </c>
      <c r="BB692" s="18">
        <f>BA692*hdgt_capex_adj</f>
        <v>0</v>
      </c>
      <c r="BC692" s="20">
        <v>0</v>
      </c>
      <c r="BD692" s="18">
        <f>BC692*aero_capex_adj</f>
        <v>0</v>
      </c>
      <c r="BE692" s="20">
        <v>2857.8435220217498</v>
      </c>
      <c r="BF692" s="18">
        <f>BE692*bess_capex_adj</f>
        <v>2857.8435220217498</v>
      </c>
      <c r="BG692" s="11">
        <v>2694241193.9897299</v>
      </c>
      <c r="BH692" s="11">
        <v>3519363327.2494502</v>
      </c>
      <c r="BI692" s="11">
        <v>2256953116.9837599</v>
      </c>
      <c r="BJ692" s="11">
        <v>0</v>
      </c>
      <c r="BK692" s="11">
        <f>SUM(BG692:BJ692)/1000000</f>
        <v>8470.5576382229392</v>
      </c>
      <c r="BL692" s="11">
        <v>26.689304757152598</v>
      </c>
      <c r="BM692" s="13">
        <f>0.815*BJ692/(BK692*1000)</f>
        <v>0</v>
      </c>
      <c r="BN692" s="22">
        <v>4450.0676909891499</v>
      </c>
      <c r="BO692" s="11">
        <v>211</v>
      </c>
      <c r="BP692" s="11">
        <v>9120</v>
      </c>
      <c r="BQ692" s="22">
        <v>13835.7696</v>
      </c>
      <c r="BR692" s="11">
        <v>2280</v>
      </c>
      <c r="BS692" s="11">
        <v>570</v>
      </c>
      <c r="BT692" s="11">
        <v>0.46577284011383502</v>
      </c>
    </row>
    <row r="693" spans="1:72" s="8" customFormat="1" x14ac:dyDescent="0.25">
      <c r="A693" s="1">
        <v>800</v>
      </c>
      <c r="B693" s="25">
        <v>824.08660944243502</v>
      </c>
      <c r="C693" s="25">
        <v>201.39999999999901</v>
      </c>
      <c r="D693" s="8">
        <v>2000</v>
      </c>
      <c r="E693" s="8">
        <v>8000</v>
      </c>
      <c r="F693" s="8">
        <v>1</v>
      </c>
      <c r="G693" s="8">
        <v>21</v>
      </c>
      <c r="H693" s="9">
        <f>SUM(BG693:BI693)/(BK693*1000000)</f>
        <v>0.32535373117532723</v>
      </c>
      <c r="I693" s="10">
        <v>100</v>
      </c>
      <c r="J693" s="19">
        <v>93.390951710904204</v>
      </c>
      <c r="K693" s="18">
        <f>(P693*BG693+U693*BH693+AP693*BI693+AN693*BJ693)/(BK693*(1000000))</f>
        <v>98.29256628537749</v>
      </c>
      <c r="L693" s="18">
        <f>(T693*BG693+Y693*BH693+AT693*BI693+AO693*BJ693)/(BK693*(1000000))</f>
        <v>109.15949015222172</v>
      </c>
      <c r="M693" s="18">
        <f>L693/K693</f>
        <v>1.1105569248776532</v>
      </c>
      <c r="N693" s="18">
        <f>J693*M693</f>
        <v>103.71596814345918</v>
      </c>
      <c r="O693" s="10">
        <v>100</v>
      </c>
      <c r="P693" s="19">
        <v>96.203582312081807</v>
      </c>
      <c r="Q693" s="19">
        <f>P693-S693</f>
        <v>89.008253319172695</v>
      </c>
      <c r="R693" s="18">
        <f>Q693*solar_capex_adj</f>
        <v>118.67767109223026</v>
      </c>
      <c r="S693" s="19">
        <v>7.1953289929091113</v>
      </c>
      <c r="T693" s="18">
        <f>R693+S693</f>
        <v>125.87300008513937</v>
      </c>
      <c r="U693" s="19">
        <v>28.037330696134301</v>
      </c>
      <c r="V693" s="19">
        <f>U693-X693</f>
        <v>23.240547219007201</v>
      </c>
      <c r="W693" s="18">
        <f>V693*wind_capex_adj</f>
        <v>38.734245365012001</v>
      </c>
      <c r="X693" s="19">
        <v>4.7967834771271001</v>
      </c>
      <c r="Y693" s="18">
        <f>W693+X693</f>
        <v>43.531028842139101</v>
      </c>
      <c r="Z693" s="19">
        <v>69.897098825755094</v>
      </c>
      <c r="AA693" s="19">
        <f>Z693-AC693-AD693</f>
        <v>21.998047057097807</v>
      </c>
      <c r="AB693" s="18">
        <f>AA693*hdgt_capex_adj</f>
        <v>27.497558821372259</v>
      </c>
      <c r="AC693" s="19">
        <v>13.955872996604896</v>
      </c>
      <c r="AD693" s="19">
        <v>33.943178772052391</v>
      </c>
      <c r="AE693" s="18">
        <f>AD693*fuel_adj</f>
        <v>33.943178772052391</v>
      </c>
      <c r="AF693" s="18">
        <f>AB693+AC693+AE693</f>
        <v>75.396610590029553</v>
      </c>
      <c r="AG693" s="19">
        <v>110.419001216921</v>
      </c>
      <c r="AH693" s="19">
        <f>AG693-AJ693-AK693</f>
        <v>53.940677981826795</v>
      </c>
      <c r="AI693" s="18">
        <f>AH693*aero_capex_adj</f>
        <v>64.728813578192145</v>
      </c>
      <c r="AJ693" s="19">
        <v>16.038037264429803</v>
      </c>
      <c r="AK693" s="19">
        <v>40.440285970664405</v>
      </c>
      <c r="AL693" s="18">
        <f>AK693*fuel_adj</f>
        <v>40.440285970664405</v>
      </c>
      <c r="AM693" s="18">
        <f>AI693+AJ693+AL693</f>
        <v>121.20713681328635</v>
      </c>
      <c r="AN693" s="18">
        <f>IF(F693=0, 0, IF(F693=3, Z693, (Z693*F693*384+AG693*G693*32)/(F693*384+G693*32)))</f>
        <v>95.683763983769751</v>
      </c>
      <c r="AO693" s="18">
        <f>IF(F693=0, 0, IF(F693=3, AF693, (AF693*F693*384+AM693*G693*32)/(F693*384+G693*32)))</f>
        <v>104.54876364119296</v>
      </c>
      <c r="AP693" s="19">
        <v>179.075836929285</v>
      </c>
      <c r="AQ693" s="19">
        <f>AP693-AS693</f>
        <v>146.856970280741</v>
      </c>
      <c r="AR693" s="18">
        <f>AQ693*bess_capex_adj</f>
        <v>146.856970280741</v>
      </c>
      <c r="AS693" s="19">
        <v>32.218866648544008</v>
      </c>
      <c r="AT693" s="18">
        <f>AR693+AS693</f>
        <v>179.075836929285</v>
      </c>
      <c r="AU693" s="19">
        <v>5627.2022314267697</v>
      </c>
      <c r="AV693" s="19"/>
      <c r="AW693" s="19">
        <v>990.35163170445901</v>
      </c>
      <c r="AX693" s="18">
        <f>AW693*solar_capex_adj</f>
        <v>1320.4688422726119</v>
      </c>
      <c r="AY693" s="19">
        <v>242.03380608286699</v>
      </c>
      <c r="AZ693" s="18">
        <f>AY693*wind_capex_adj</f>
        <v>403.38967680477833</v>
      </c>
      <c r="BA693" s="19">
        <v>775.58753878999096</v>
      </c>
      <c r="BB693" s="18">
        <f>BA693*hdgt_capex_adj</f>
        <v>969.4844234874887</v>
      </c>
      <c r="BC693" s="19">
        <v>1710.9764069589501</v>
      </c>
      <c r="BD693" s="18">
        <f>BC693*aero_capex_adj</f>
        <v>2053.1716883507402</v>
      </c>
      <c r="BE693" s="19">
        <v>1908.2528478904901</v>
      </c>
      <c r="BF693" s="18">
        <f>BE693*bess_capex_adj</f>
        <v>1908.2528478904901</v>
      </c>
      <c r="BG693" s="8">
        <v>981007254.86560905</v>
      </c>
      <c r="BH693" s="8">
        <v>884041093.96239996</v>
      </c>
      <c r="BI693" s="8">
        <v>985050336.267856</v>
      </c>
      <c r="BJ693" s="8">
        <v>5909901314.90413</v>
      </c>
      <c r="BK693" s="8">
        <f>SUM(BG693:BJ693)/1000000</f>
        <v>8759.9999999999964</v>
      </c>
      <c r="BL693" s="8">
        <v>1.1680154560440001E-17</v>
      </c>
      <c r="BM693" s="10">
        <f>0.815*BJ693/(BK693*1000)</f>
        <v>549.83670909210821</v>
      </c>
      <c r="BN693" s="25">
        <v>1112.51692274728</v>
      </c>
      <c r="BO693" s="8">
        <v>53</v>
      </c>
      <c r="BP693" s="8">
        <v>6080</v>
      </c>
      <c r="BQ693" s="25">
        <v>9223.8464000000004</v>
      </c>
      <c r="BR693" s="8">
        <v>1520</v>
      </c>
      <c r="BS693" s="8">
        <v>380</v>
      </c>
      <c r="BT693" s="8">
        <v>0.304087223326308</v>
      </c>
    </row>
    <row r="694" spans="1:72" s="8" customFormat="1" hidden="1" x14ac:dyDescent="0.25">
      <c r="A694" s="1">
        <v>1190</v>
      </c>
      <c r="B694" s="22">
        <v>1236.12991416365</v>
      </c>
      <c r="C694" s="22">
        <v>402.79999999999899</v>
      </c>
      <c r="D694" s="11">
        <v>3000</v>
      </c>
      <c r="E694" s="11">
        <v>12000</v>
      </c>
      <c r="F694" s="11">
        <v>0</v>
      </c>
      <c r="G694" s="11">
        <v>0</v>
      </c>
      <c r="H694" s="12">
        <f>SUM(BG694:BI694)/(BK694*1000000)</f>
        <v>1</v>
      </c>
      <c r="I694" s="13">
        <v>29.634703196347001</v>
      </c>
      <c r="J694" s="20">
        <v>90.251882726894394</v>
      </c>
      <c r="K694" s="18">
        <f>(P694*BG694+U694*BH694+AP694*BI694+AN694*BJ694)/(BK694*(1000000))</f>
        <v>98.118713612037467</v>
      </c>
      <c r="L694" s="18">
        <f>(T694*BG694+Y694*BH694+AT694*BI694+AO694*BJ694)/(BK694*(1000000))</f>
        <v>112.76862442180115</v>
      </c>
      <c r="M694" s="18">
        <f>L694/K694</f>
        <v>1.1493080195454823</v>
      </c>
      <c r="N694" s="18">
        <f>J694*M694</f>
        <v>103.72721259709812</v>
      </c>
      <c r="O694" s="13">
        <v>54.792464751557503</v>
      </c>
      <c r="P694" s="20">
        <v>54.109894669737798</v>
      </c>
      <c r="Q694" s="20">
        <f>P694-S694</f>
        <v>50.072354928536797</v>
      </c>
      <c r="R694" s="18">
        <f>Q694*solar_capex_adj</f>
        <v>66.763139904715729</v>
      </c>
      <c r="S694" s="20">
        <v>4.0375397412010017</v>
      </c>
      <c r="T694" s="18">
        <f>R694+S694</f>
        <v>70.80067964591673</v>
      </c>
      <c r="U694" s="20">
        <v>28.100627875600502</v>
      </c>
      <c r="V694" s="20">
        <f>U694-X694</f>
        <v>23.303114902346</v>
      </c>
      <c r="W694" s="18">
        <f>V694*wind_capex_adj</f>
        <v>38.838524837243334</v>
      </c>
      <c r="X694" s="20">
        <v>4.7975129732545021</v>
      </c>
      <c r="Y694" s="18">
        <f>W694+X694</f>
        <v>43.636037810497839</v>
      </c>
      <c r="Z694" s="20">
        <v>0</v>
      </c>
      <c r="AA694" s="20">
        <f>Z694-AC694-AD694</f>
        <v>0</v>
      </c>
      <c r="AB694" s="18">
        <f>AA694*hdgt_capex_adj</f>
        <v>0</v>
      </c>
      <c r="AC694" s="20">
        <v>0</v>
      </c>
      <c r="AD694" s="20">
        <v>0</v>
      </c>
      <c r="AE694" s="18">
        <f>AD694*fuel_adj</f>
        <v>0</v>
      </c>
      <c r="AF694" s="18">
        <f>AB694+AC694+AE694</f>
        <v>0</v>
      </c>
      <c r="AG694" s="20">
        <v>0</v>
      </c>
      <c r="AH694" s="20">
        <f>AG694-AJ694-AK694</f>
        <v>0</v>
      </c>
      <c r="AI694" s="18">
        <f>AH694*aero_capex_adj</f>
        <v>0</v>
      </c>
      <c r="AJ694" s="20">
        <v>0</v>
      </c>
      <c r="AK694" s="20">
        <v>0</v>
      </c>
      <c r="AL694" s="18">
        <f>AK694*fuel_adj</f>
        <v>0</v>
      </c>
      <c r="AM694" s="18">
        <f>AI694+AJ694+AL694</f>
        <v>0</v>
      </c>
      <c r="AN694" s="18">
        <f>IF(F694=0, 0, IF(F694=3, Z694, (Z694*F694*384+AG694*G694*32)/(F694*384+G694*32)))</f>
        <v>0</v>
      </c>
      <c r="AO694" s="18">
        <f>IF(F694=0, 0, IF(F694=3, AF694, (AF694*F694*384+AM694*G694*32)/(F694*384+G694*32)))</f>
        <v>0</v>
      </c>
      <c r="AP694" s="20">
        <v>607.82502689665</v>
      </c>
      <c r="AQ694" s="20">
        <f>AP694-AS694</f>
        <v>490.42587843878698</v>
      </c>
      <c r="AR694" s="18">
        <f>AQ694*bess_capex_adj</f>
        <v>490.42587843878698</v>
      </c>
      <c r="AS694" s="20">
        <v>117.39914845786302</v>
      </c>
      <c r="AT694" s="18">
        <f>AR694+AS694</f>
        <v>607.82502689665</v>
      </c>
      <c r="AU694" s="20">
        <v>4847.3210272430697</v>
      </c>
      <c r="AV694" s="20"/>
      <c r="AW694" s="20">
        <v>1489.3002582623201</v>
      </c>
      <c r="AX694" s="18">
        <f>AW694*solar_capex_adj</f>
        <v>1985.7336776830934</v>
      </c>
      <c r="AY694" s="20">
        <v>485.29700410489602</v>
      </c>
      <c r="AZ694" s="18">
        <f>AY694*wind_capex_adj</f>
        <v>808.82834017482674</v>
      </c>
      <c r="BA694" s="20">
        <v>0</v>
      </c>
      <c r="BB694" s="18">
        <f>BA694*hdgt_capex_adj</f>
        <v>0</v>
      </c>
      <c r="BC694" s="20">
        <v>0</v>
      </c>
      <c r="BD694" s="18">
        <f>BC694*aero_capex_adj</f>
        <v>0</v>
      </c>
      <c r="BE694" s="20">
        <v>2872.7237648758501</v>
      </c>
      <c r="BF694" s="18">
        <f>BE694*bess_capex_adj</f>
        <v>2872.7237648758501</v>
      </c>
      <c r="BG694" s="11">
        <v>2567443834.1032</v>
      </c>
      <c r="BH694" s="11">
        <v>1767850398.4671299</v>
      </c>
      <c r="BI694" s="11">
        <v>464525679.66610098</v>
      </c>
      <c r="BJ694" s="11">
        <v>0</v>
      </c>
      <c r="BK694" s="11">
        <f>SUM(BG694:BJ694)/1000000</f>
        <v>4799.8199122364313</v>
      </c>
      <c r="BL694" s="11">
        <v>5.2489301883888402E-2</v>
      </c>
      <c r="BM694" s="13">
        <f>0.815*BJ694/(BK694*1000)</f>
        <v>0</v>
      </c>
      <c r="BN694" s="22">
        <v>1668.7753841209301</v>
      </c>
      <c r="BO694" s="11">
        <v>106</v>
      </c>
      <c r="BP694" s="11">
        <v>9120</v>
      </c>
      <c r="BQ694" s="22">
        <v>13835.7696</v>
      </c>
      <c r="BR694" s="11">
        <v>2280</v>
      </c>
      <c r="BS694" s="11">
        <v>570</v>
      </c>
      <c r="BT694" s="11">
        <v>9.5421137811497594E-2</v>
      </c>
    </row>
    <row r="695" spans="1:72" s="8" customFormat="1" x14ac:dyDescent="0.25">
      <c r="A695" s="1">
        <v>1374</v>
      </c>
      <c r="B695" s="22">
        <v>412.043304721217</v>
      </c>
      <c r="C695" s="22">
        <v>1200.8</v>
      </c>
      <c r="D695" s="11">
        <v>3000</v>
      </c>
      <c r="E695" s="11">
        <v>12000</v>
      </c>
      <c r="F695" s="11">
        <v>2</v>
      </c>
      <c r="G695" s="11">
        <v>6</v>
      </c>
      <c r="H695" s="12">
        <f>SUM(BG695:BI695)/(BK695*1000000)</f>
        <v>0.76174589364509793</v>
      </c>
      <c r="I695" s="13">
        <v>100</v>
      </c>
      <c r="J695" s="20">
        <v>87.971852083973403</v>
      </c>
      <c r="K695" s="18">
        <f>(P695*BG695+U695*BH695+AP695*BI695+AN695*BJ695)/(BK695*(1000000))</f>
        <v>105.22623511375416</v>
      </c>
      <c r="L695" s="18">
        <f>(T695*BG695+Y695*BH695+AT695*BI695+AO695*BJ695)/(BK695*(1000000))</f>
        <v>124.17266068230531</v>
      </c>
      <c r="M695" s="18">
        <f>L695/K695</f>
        <v>1.1800541998682099</v>
      </c>
      <c r="N695" s="18">
        <f>J695*M695</f>
        <v>103.81155352187776</v>
      </c>
      <c r="O695" s="13">
        <v>100</v>
      </c>
      <c r="P695" s="20">
        <v>69.476861720605996</v>
      </c>
      <c r="Q695" s="20">
        <f>P695-S695</f>
        <v>64.273079829233595</v>
      </c>
      <c r="R695" s="18">
        <f>Q695*solar_capex_adj</f>
        <v>85.697439772311455</v>
      </c>
      <c r="S695" s="20">
        <v>5.203781891372401</v>
      </c>
      <c r="T695" s="18">
        <f>R695+S695</f>
        <v>90.901221663683856</v>
      </c>
      <c r="U695" s="20">
        <v>28.658170582118998</v>
      </c>
      <c r="V695" s="20">
        <f>U695-X695</f>
        <v>23.748901012294802</v>
      </c>
      <c r="W695" s="18">
        <f>V695*wind_capex_adj</f>
        <v>39.581501687158003</v>
      </c>
      <c r="X695" s="20">
        <v>4.9092695698241968</v>
      </c>
      <c r="Y695" s="18">
        <f>W695+X695</f>
        <v>44.4907712569822</v>
      </c>
      <c r="Z695" s="20">
        <v>136.46644720398999</v>
      </c>
      <c r="AA695" s="20">
        <f>Z695-AC695-AD695</f>
        <v>68.613123313507614</v>
      </c>
      <c r="AB695" s="18">
        <f>AA695*hdgt_capex_adj</f>
        <v>85.766404141884522</v>
      </c>
      <c r="AC695" s="20">
        <v>21.667181908329979</v>
      </c>
      <c r="AD695" s="20">
        <v>46.186141982152392</v>
      </c>
      <c r="AE695" s="18">
        <f>AD695*fuel_adj</f>
        <v>46.186141982152392</v>
      </c>
      <c r="AF695" s="18">
        <f>AB695+AC695+AE695</f>
        <v>153.61972803236688</v>
      </c>
      <c r="AG695" s="20">
        <v>602.25940207939698</v>
      </c>
      <c r="AH695" s="20">
        <f>AG695-AJ695-AK695</f>
        <v>494.75376088735902</v>
      </c>
      <c r="AI695" s="18">
        <f>AH695*aero_capex_adj</f>
        <v>593.70451306483085</v>
      </c>
      <c r="AJ695" s="20">
        <v>53.491451164179011</v>
      </c>
      <c r="AK695" s="20">
        <v>54.014190027858945</v>
      </c>
      <c r="AL695" s="18">
        <f>AK695*fuel_adj</f>
        <v>54.014190027858945</v>
      </c>
      <c r="AM695" s="18">
        <f>AI695+AJ695+AL695</f>
        <v>701.2101542568688</v>
      </c>
      <c r="AN695" s="18">
        <f>IF(F695=0, 0, IF(F695=3, Z695, (Z695*F695*384+AG695*G695*32)/(F695*384+G695*32)))</f>
        <v>229.6250381790714</v>
      </c>
      <c r="AO695" s="18">
        <f>IF(F695=0, 0, IF(F695=3, AF695, (AF695*F695*384+AM695*G695*32)/(F695*384+G695*32)))</f>
        <v>263.13781327726724</v>
      </c>
      <c r="AP695" s="20">
        <v>292.88265700868698</v>
      </c>
      <c r="AQ695" s="20">
        <f>AP695-AS695</f>
        <v>239.261139250806</v>
      </c>
      <c r="AR695" s="18">
        <f>AQ695*bess_capex_adj</f>
        <v>239.261139250806</v>
      </c>
      <c r="AS695" s="20">
        <v>53.62151775788098</v>
      </c>
      <c r="AT695" s="18">
        <f>AR695+AS695</f>
        <v>292.88265700868698</v>
      </c>
      <c r="AU695" s="20">
        <v>6833.1735957092396</v>
      </c>
      <c r="AV695" s="20"/>
      <c r="AW695" s="20">
        <v>494.41293980998898</v>
      </c>
      <c r="AX695" s="18">
        <f>AW695*solar_capex_adj</f>
        <v>659.21725307998531</v>
      </c>
      <c r="AY695" s="20">
        <v>1440.8462686355599</v>
      </c>
      <c r="AZ695" s="18">
        <f>AY695*wind_capex_adj</f>
        <v>2401.4104477259334</v>
      </c>
      <c r="BA695" s="20">
        <v>1548.78531162994</v>
      </c>
      <c r="BB695" s="18">
        <f>BA695*hdgt_capex_adj</f>
        <v>1935.9816395374251</v>
      </c>
      <c r="BC695" s="20">
        <v>488.097270983128</v>
      </c>
      <c r="BD695" s="18">
        <f>BC695*aero_capex_adj</f>
        <v>585.71672517975355</v>
      </c>
      <c r="BE695" s="20">
        <v>2861.03180465061</v>
      </c>
      <c r="BF695" s="18">
        <f>BE695*bess_capex_adj</f>
        <v>2861.03180465061</v>
      </c>
      <c r="BG695" s="11">
        <v>676153111.14176702</v>
      </c>
      <c r="BH695" s="11">
        <v>5150122142.9521399</v>
      </c>
      <c r="BI695" s="11">
        <v>846618774.23714399</v>
      </c>
      <c r="BJ695" s="11">
        <v>2087105971.6689401</v>
      </c>
      <c r="BK695" s="11">
        <f>SUM(BG695:BJ695)/1000000</f>
        <v>8759.9999999999909</v>
      </c>
      <c r="BL695" s="11">
        <v>0.81197036376092802</v>
      </c>
      <c r="BM695" s="13">
        <f>0.815*BJ695/(BK695*1000)</f>
        <v>194.17709667924518</v>
      </c>
      <c r="BN695" s="22">
        <v>556.25846137364397</v>
      </c>
      <c r="BO695" s="11">
        <v>316</v>
      </c>
      <c r="BP695" s="11">
        <v>9120</v>
      </c>
      <c r="BQ695" s="22">
        <v>13835.7696</v>
      </c>
      <c r="BR695" s="11">
        <v>2280</v>
      </c>
      <c r="BS695" s="11">
        <v>570</v>
      </c>
      <c r="BT695" s="11">
        <v>0.17652523639191101</v>
      </c>
    </row>
    <row r="696" spans="1:72" s="8" customFormat="1" x14ac:dyDescent="0.25">
      <c r="A696" s="1">
        <v>753</v>
      </c>
      <c r="B696" s="25">
        <v>1648.17321888487</v>
      </c>
      <c r="C696" s="25">
        <v>801.8</v>
      </c>
      <c r="D696" s="8">
        <v>2000</v>
      </c>
      <c r="E696" s="8">
        <v>8000</v>
      </c>
      <c r="F696" s="8">
        <v>1</v>
      </c>
      <c r="G696" s="8">
        <v>19</v>
      </c>
      <c r="H696" s="9">
        <f>SUM(BG696:BI696)/(BK696*1000000)</f>
        <v>0.81800889769156482</v>
      </c>
      <c r="I696" s="10">
        <v>100</v>
      </c>
      <c r="J696" s="19">
        <v>86.740248365528302</v>
      </c>
      <c r="K696" s="18">
        <f>(P696*BG696+U696*BH696+AP696*BI696+AN696*BJ696)/(BK696*(1000000))</f>
        <v>123.97908452946983</v>
      </c>
      <c r="L696" s="18">
        <f>(T696*BG696+Y696*BH696+AT696*BI696+AO696*BJ696)/(BK696*(1000000))</f>
        <v>148.39945475499357</v>
      </c>
      <c r="M696" s="18">
        <f>L696/K696</f>
        <v>1.1969716933965504</v>
      </c>
      <c r="N696" s="18">
        <f>J696*M696</f>
        <v>103.82562197172378</v>
      </c>
      <c r="O696" s="10">
        <v>100</v>
      </c>
      <c r="P696" s="19">
        <v>94.129137327926799</v>
      </c>
      <c r="Q696" s="19">
        <f>P696-S696</f>
        <v>87.074110057512797</v>
      </c>
      <c r="R696" s="18">
        <f>Q696*solar_capex_adj</f>
        <v>116.09881341001706</v>
      </c>
      <c r="S696" s="19">
        <v>7.0550272704140014</v>
      </c>
      <c r="T696" s="18">
        <f>R696+S696</f>
        <v>123.15384068043106</v>
      </c>
      <c r="U696" s="19">
        <v>27.984451540871198</v>
      </c>
      <c r="V696" s="19">
        <f>U696-X696</f>
        <v>23.187668063744098</v>
      </c>
      <c r="W696" s="18">
        <f>V696*wind_capex_adj</f>
        <v>38.646113439573497</v>
      </c>
      <c r="X696" s="19">
        <v>4.7967834771271001</v>
      </c>
      <c r="Y696" s="18">
        <f>W696+X696</f>
        <v>43.442896916700597</v>
      </c>
      <c r="Z696" s="19">
        <v>104.409403326928</v>
      </c>
      <c r="AA696" s="19">
        <f>Z696-AC696-AD696</f>
        <v>49.135110010776401</v>
      </c>
      <c r="AB696" s="18">
        <f>AA696*hdgt_capex_adj</f>
        <v>61.418887513470501</v>
      </c>
      <c r="AC696" s="19">
        <v>16.980564857407103</v>
      </c>
      <c r="AD696" s="19">
        <v>38.293728458744496</v>
      </c>
      <c r="AE696" s="18">
        <f>AD696*fuel_adj</f>
        <v>38.293728458744496</v>
      </c>
      <c r="AF696" s="18">
        <f>AB696+AC696+AE696</f>
        <v>116.69318082962211</v>
      </c>
      <c r="AG696" s="19">
        <v>576.68161852148398</v>
      </c>
      <c r="AH696" s="19">
        <f>AG696-AJ696-AK696</f>
        <v>484.01490397031898</v>
      </c>
      <c r="AI696" s="18">
        <f>AH696*aero_capex_adj</f>
        <v>580.81788476438271</v>
      </c>
      <c r="AJ696" s="19">
        <v>49.913717128110989</v>
      </c>
      <c r="AK696" s="19">
        <v>42.752997423054012</v>
      </c>
      <c r="AL696" s="18">
        <f>AK696*fuel_adj</f>
        <v>42.752997423054012</v>
      </c>
      <c r="AM696" s="18">
        <f>AI696+AJ696+AL696</f>
        <v>673.48459931554771</v>
      </c>
      <c r="AN696" s="18">
        <f>IF(F696=0, 0, IF(F696=3, Z696, (Z696*F696*384+AG696*G696*32)/(F696*384+G696*32)))</f>
        <v>393.86656747843006</v>
      </c>
      <c r="AO696" s="18">
        <f>IF(F696=0, 0, IF(F696=3, AF696, (AF696*F696*384+AM696*G696*32)/(F696*384+G696*32)))</f>
        <v>457.9524373209959</v>
      </c>
      <c r="AP696" s="19">
        <v>103.96296173949</v>
      </c>
      <c r="AQ696" s="19">
        <f>AP696-AS696</f>
        <v>85.198385002947404</v>
      </c>
      <c r="AR696" s="18">
        <f>AQ696*bess_capex_adj</f>
        <v>85.198385002947404</v>
      </c>
      <c r="AS696" s="19">
        <v>18.764576736542594</v>
      </c>
      <c r="AT696" s="18">
        <f>AR696+AS696</f>
        <v>103.96296173949</v>
      </c>
      <c r="AU696" s="19">
        <v>7159.8106230222902</v>
      </c>
      <c r="AV696" s="19"/>
      <c r="AW696" s="19">
        <v>1976.1965745427301</v>
      </c>
      <c r="AX696" s="18">
        <f>AW696*solar_capex_adj</f>
        <v>2634.9287660569735</v>
      </c>
      <c r="AY696" s="19">
        <v>961.37614378931801</v>
      </c>
      <c r="AZ696" s="18">
        <f>AY696*wind_capex_adj</f>
        <v>1602.2935729821968</v>
      </c>
      <c r="BA696" s="19">
        <v>773.82284652619398</v>
      </c>
      <c r="BB696" s="18">
        <f>BA696*hdgt_capex_adj</f>
        <v>967.27855815774251</v>
      </c>
      <c r="BC696" s="19">
        <v>1544.50405290203</v>
      </c>
      <c r="BD696" s="18">
        <f>BC696*aero_capex_adj</f>
        <v>1853.404863482436</v>
      </c>
      <c r="BE696" s="19">
        <v>1903.9110052620099</v>
      </c>
      <c r="BF696" s="18">
        <f>BE696*bess_capex_adj</f>
        <v>1903.9110052620099</v>
      </c>
      <c r="BG696" s="8">
        <v>1975844400.9033301</v>
      </c>
      <c r="BH696" s="8">
        <v>3519484355.2087998</v>
      </c>
      <c r="BI696" s="8">
        <v>1670429187.6659701</v>
      </c>
      <c r="BJ696" s="8">
        <v>1594242056.22189</v>
      </c>
      <c r="BK696" s="8">
        <f>SUM(BG696:BJ696)/1000000</f>
        <v>8759.9999999999909</v>
      </c>
      <c r="BL696" s="8">
        <v>3.89047213655985</v>
      </c>
      <c r="BM696" s="10">
        <f>0.815*BJ696/(BK696*1000)</f>
        <v>148.32274838137462</v>
      </c>
      <c r="BN696" s="25">
        <v>2225.03384549457</v>
      </c>
      <c r="BO696" s="8">
        <v>211</v>
      </c>
      <c r="BP696" s="8">
        <v>6080</v>
      </c>
      <c r="BQ696" s="25">
        <v>9223.8464000000004</v>
      </c>
      <c r="BR696" s="8">
        <v>1520</v>
      </c>
      <c r="BS696" s="8">
        <v>380</v>
      </c>
      <c r="BT696" s="8">
        <v>0.51661483588542101</v>
      </c>
    </row>
    <row r="697" spans="1:72" s="8" customFormat="1" x14ac:dyDescent="0.25">
      <c r="A697" s="1">
        <v>1140</v>
      </c>
      <c r="B697" s="22">
        <v>2472.2598283273001</v>
      </c>
      <c r="C697" s="22">
        <v>1603.6</v>
      </c>
      <c r="D697" s="11">
        <v>3000</v>
      </c>
      <c r="E697" s="11">
        <v>12000</v>
      </c>
      <c r="F697" s="11">
        <v>0</v>
      </c>
      <c r="G697" s="11">
        <v>0</v>
      </c>
      <c r="H697" s="12">
        <f>SUM(BG697:BI697)/(BK697*1000000)</f>
        <v>1</v>
      </c>
      <c r="I697" s="13">
        <v>98.401826484018201</v>
      </c>
      <c r="J697" s="20">
        <v>81.609219141752902</v>
      </c>
      <c r="K697" s="18">
        <f>(P697*BG697+U697*BH697+AP697*BI697+AN697*BJ697)/(BK697*(1000000))</f>
        <v>81.719485243541286</v>
      </c>
      <c r="L697" s="18">
        <f>(T697*BG697+Y697*BH697+AT697*BI697+AO697*BJ697)/(BK697*(1000000))</f>
        <v>103.96596664079499</v>
      </c>
      <c r="M697" s="18">
        <f>L697/K697</f>
        <v>1.2722298278183533</v>
      </c>
      <c r="N697" s="18">
        <f>J697*M697</f>
        <v>103.82568281710256</v>
      </c>
      <c r="O697" s="13">
        <v>99.089989310027804</v>
      </c>
      <c r="P697" s="20">
        <v>154.65372765881699</v>
      </c>
      <c r="Q697" s="20">
        <f>P697-S697</f>
        <v>143.05858151331</v>
      </c>
      <c r="R697" s="18">
        <f>Q697*solar_capex_adj</f>
        <v>190.74477535107999</v>
      </c>
      <c r="S697" s="20">
        <v>11.595146145506988</v>
      </c>
      <c r="T697" s="18">
        <f>R697+S697</f>
        <v>202.33992149658698</v>
      </c>
      <c r="U697" s="20">
        <v>33.827752304313996</v>
      </c>
      <c r="V697" s="20">
        <f>U697-X697</f>
        <v>28.0276861601366</v>
      </c>
      <c r="W697" s="18">
        <f>V697*wind_capex_adj</f>
        <v>46.712810266894337</v>
      </c>
      <c r="X697" s="20">
        <v>5.8000661441773964</v>
      </c>
      <c r="Y697" s="18">
        <f>W697+X697</f>
        <v>52.51287641107173</v>
      </c>
      <c r="Z697" s="20">
        <v>0</v>
      </c>
      <c r="AA697" s="20">
        <f>Z697-AC697-AD697</f>
        <v>0</v>
      </c>
      <c r="AB697" s="18">
        <f>AA697*hdgt_capex_adj</f>
        <v>0</v>
      </c>
      <c r="AC697" s="20">
        <v>0</v>
      </c>
      <c r="AD697" s="20">
        <v>0</v>
      </c>
      <c r="AE697" s="18">
        <f>AD697*fuel_adj</f>
        <v>0</v>
      </c>
      <c r="AF697" s="18">
        <f>AB697+AC697+AE697</f>
        <v>0</v>
      </c>
      <c r="AG697" s="20">
        <v>0</v>
      </c>
      <c r="AH697" s="20">
        <f>AG697-AJ697-AK697</f>
        <v>0</v>
      </c>
      <c r="AI697" s="18">
        <f>AH697*aero_capex_adj</f>
        <v>0</v>
      </c>
      <c r="AJ697" s="20">
        <v>0</v>
      </c>
      <c r="AK697" s="20">
        <v>0</v>
      </c>
      <c r="AL697" s="18">
        <f>AK697*fuel_adj</f>
        <v>0</v>
      </c>
      <c r="AM697" s="18">
        <f>AI697+AJ697+AL697</f>
        <v>0</v>
      </c>
      <c r="AN697" s="18">
        <f>IF(F697=0, 0, IF(F697=3, Z697, (Z697*F697*384+AG697*G697*32)/(F697*384+G697*32)))</f>
        <v>0</v>
      </c>
      <c r="AO697" s="18">
        <f>IF(F697=0, 0, IF(F697=3, AF697, (AF697*F697*384+AM697*G697*32)/(F697*384+G697*32)))</f>
        <v>0</v>
      </c>
      <c r="AP697" s="20">
        <v>219.11384318834601</v>
      </c>
      <c r="AQ697" s="20">
        <f>AP697-AS697</f>
        <v>177.21554086527499</v>
      </c>
      <c r="AR697" s="18">
        <f>AQ697*bess_capex_adj</f>
        <v>177.21554086527499</v>
      </c>
      <c r="AS697" s="20">
        <v>41.898302323071022</v>
      </c>
      <c r="AT697" s="18">
        <f>AR697+AS697</f>
        <v>219.11384318834601</v>
      </c>
      <c r="AU697" s="20">
        <v>7743.2514367245403</v>
      </c>
      <c r="AV697" s="20"/>
      <c r="AW697" s="20">
        <v>2963.25305795132</v>
      </c>
      <c r="AX697" s="18">
        <f>AW697*solar_capex_adj</f>
        <v>3951.0040772684265</v>
      </c>
      <c r="AY697" s="20">
        <v>1922.0765347086401</v>
      </c>
      <c r="AZ697" s="18">
        <f>AY697*wind_capex_adj</f>
        <v>3203.4608911810669</v>
      </c>
      <c r="BA697" s="20">
        <v>0</v>
      </c>
      <c r="BB697" s="18">
        <f>BA697*hdgt_capex_adj</f>
        <v>0</v>
      </c>
      <c r="BC697" s="20">
        <v>0</v>
      </c>
      <c r="BD697" s="18">
        <f>BC697*aero_capex_adj</f>
        <v>0</v>
      </c>
      <c r="BE697" s="20">
        <v>2857.92184406457</v>
      </c>
      <c r="BF697" s="18">
        <f>BE697*bess_capex_adj</f>
        <v>2857.92184406457</v>
      </c>
      <c r="BG697" s="11">
        <v>1768479730.2493801</v>
      </c>
      <c r="BH697" s="11">
        <v>5821405726.8247099</v>
      </c>
      <c r="BI697" s="11">
        <v>1090397606.48434</v>
      </c>
      <c r="BJ697" s="11">
        <v>0</v>
      </c>
      <c r="BK697" s="11">
        <f>SUM(BG697:BJ697)/1000000</f>
        <v>8680.2830635584305</v>
      </c>
      <c r="BL697" s="11">
        <v>33.717971046374402</v>
      </c>
      <c r="BM697" s="13">
        <f>0.815*BJ697/(BK697*1000)</f>
        <v>0</v>
      </c>
      <c r="BN697" s="22">
        <v>3337.5507682418602</v>
      </c>
      <c r="BO697" s="11">
        <v>422</v>
      </c>
      <c r="BP697" s="11">
        <v>9120</v>
      </c>
      <c r="BQ697" s="22">
        <v>13835.7696</v>
      </c>
      <c r="BR697" s="11">
        <v>2280</v>
      </c>
      <c r="BS697" s="11">
        <v>570</v>
      </c>
      <c r="BT697" s="11">
        <v>0.22660768440353099</v>
      </c>
    </row>
    <row r="698" spans="1:72" s="8" customFormat="1" x14ac:dyDescent="0.25">
      <c r="A698" s="1">
        <v>687</v>
      </c>
      <c r="B698" s="25">
        <v>1442.15156652426</v>
      </c>
      <c r="C698" s="25">
        <v>1003.19999999999</v>
      </c>
      <c r="D698" s="8">
        <v>2000</v>
      </c>
      <c r="E698" s="8">
        <v>8000</v>
      </c>
      <c r="F698" s="8">
        <v>1</v>
      </c>
      <c r="G698" s="8">
        <v>20</v>
      </c>
      <c r="H698" s="9">
        <f>SUM(BG698:BI698)/(BK698*1000000)</f>
        <v>0.85288450627185597</v>
      </c>
      <c r="I698" s="10">
        <v>100</v>
      </c>
      <c r="J698" s="19">
        <v>86.265041434091401</v>
      </c>
      <c r="K698" s="18">
        <f>(P698*BG698+U698*BH698+AP698*BI698+AN698*BJ698)/(BK698*(1000000))</f>
        <v>124.36466928636966</v>
      </c>
      <c r="L698" s="18">
        <f>(T698*BG698+Y698*BH698+AT698*BI698+AO698*BJ698)/(BK698*(1000000))</f>
        <v>149.85448071309636</v>
      </c>
      <c r="M698" s="18">
        <f>L698/K698</f>
        <v>1.2049602316557633</v>
      </c>
      <c r="N698" s="18">
        <f>J698*M698</f>
        <v>103.94594431021679</v>
      </c>
      <c r="O698" s="10">
        <v>100</v>
      </c>
      <c r="P698" s="19">
        <v>92.379187239124306</v>
      </c>
      <c r="Q698" s="19">
        <f>P698-S698</f>
        <v>85.454776359117105</v>
      </c>
      <c r="R698" s="18">
        <f>Q698*solar_capex_adj</f>
        <v>113.93970181215613</v>
      </c>
      <c r="S698" s="19">
        <v>6.9244108800072013</v>
      </c>
      <c r="T698" s="18">
        <f>R698+S698</f>
        <v>120.86411269216333</v>
      </c>
      <c r="U698" s="19">
        <v>27.982484903647201</v>
      </c>
      <c r="V698" s="19">
        <f>U698-X698</f>
        <v>23.185701426520101</v>
      </c>
      <c r="W698" s="18">
        <f>V698*wind_capex_adj</f>
        <v>38.642835710866834</v>
      </c>
      <c r="X698" s="19">
        <v>4.7967834771271001</v>
      </c>
      <c r="Y698" s="18">
        <f>W698+X698</f>
        <v>43.439619187993934</v>
      </c>
      <c r="Z698" s="19">
        <v>120.90872878019</v>
      </c>
      <c r="AA698" s="19">
        <f>Z698-AC698-AD698</f>
        <v>61.609964272800994</v>
      </c>
      <c r="AB698" s="18">
        <f>AA698*hdgt_capex_adj</f>
        <v>77.012455341001242</v>
      </c>
      <c r="AC698" s="19">
        <v>18.890027252540008</v>
      </c>
      <c r="AD698" s="19">
        <v>40.408737254849001</v>
      </c>
      <c r="AE698" s="18">
        <f>AD698*fuel_adj</f>
        <v>40.408737254849001</v>
      </c>
      <c r="AF698" s="18">
        <f>AB698+AC698+AE698</f>
        <v>136.31121984839024</v>
      </c>
      <c r="AG698" s="19">
        <v>712.10017207288899</v>
      </c>
      <c r="AH698" s="19">
        <f>AG698-AJ698-AK698</f>
        <v>606.61427999973</v>
      </c>
      <c r="AI698" s="18">
        <f>AH698*aero_capex_adj</f>
        <v>727.937135999676</v>
      </c>
      <c r="AJ698" s="19">
        <v>60.175185229762974</v>
      </c>
      <c r="AK698" s="19">
        <v>45.310706843396019</v>
      </c>
      <c r="AL698" s="18">
        <f>AK698*fuel_adj</f>
        <v>45.310706843396019</v>
      </c>
      <c r="AM698" s="18">
        <f>AI698+AJ698+AL698</f>
        <v>833.423028072835</v>
      </c>
      <c r="AN698" s="18">
        <f>IF(F698=0, 0, IF(F698=3, Z698, (Z698*F698*384+AG698*G698*32)/(F698*384+G698*32)))</f>
        <v>490.40338083812691</v>
      </c>
      <c r="AO698" s="18">
        <f>IF(F698=0, 0, IF(F698=3, AF698, (AF698*F698*384+AM698*G698*32)/(F698*384+G698*32)))</f>
        <v>572.00609998866821</v>
      </c>
      <c r="AP698" s="19">
        <v>131.163617001788</v>
      </c>
      <c r="AQ698" s="19">
        <f>AP698-AS698</f>
        <v>107.340440197809</v>
      </c>
      <c r="AR698" s="18">
        <f>AQ698*bess_capex_adj</f>
        <v>107.340440197809</v>
      </c>
      <c r="AS698" s="19">
        <v>23.823176803978996</v>
      </c>
      <c r="AT698" s="18">
        <f>AR698+AS698</f>
        <v>131.163617001788</v>
      </c>
      <c r="AU698" s="19">
        <v>7234.9451692356197</v>
      </c>
      <c r="AV698" s="19"/>
      <c r="AW698" s="19">
        <v>1729.02534485408</v>
      </c>
      <c r="AX698" s="18">
        <f>AW698*solar_capex_adj</f>
        <v>2305.3671264721065</v>
      </c>
      <c r="AY698" s="19">
        <v>1202.75723177841</v>
      </c>
      <c r="AZ698" s="18">
        <f>AY698*wind_capex_adj</f>
        <v>2004.5953862973499</v>
      </c>
      <c r="BA698" s="19">
        <v>773.75721557052702</v>
      </c>
      <c r="BB698" s="18">
        <f>BA698*hdgt_capex_adj</f>
        <v>967.19651946315878</v>
      </c>
      <c r="BC698" s="19">
        <v>1625.6558499426801</v>
      </c>
      <c r="BD698" s="18">
        <f>BC698*aero_capex_adj</f>
        <v>1950.787019931216</v>
      </c>
      <c r="BE698" s="19">
        <v>1903.7495270899101</v>
      </c>
      <c r="BF698" s="18">
        <f>BE698*bess_capex_adj</f>
        <v>1903.7495270899101</v>
      </c>
      <c r="BG698" s="8">
        <v>1757450654.66066</v>
      </c>
      <c r="BH698" s="8">
        <v>4403525449.1711998</v>
      </c>
      <c r="BI698" s="8">
        <v>1310292171.1095901</v>
      </c>
      <c r="BJ698" s="8">
        <v>1288731725.0585401</v>
      </c>
      <c r="BK698" s="8">
        <f>SUM(BG698:BJ698)/1000000</f>
        <v>8759.9999999999909</v>
      </c>
      <c r="BL698" s="8">
        <v>5.5896096055794899</v>
      </c>
      <c r="BM698" s="10">
        <f>0.815*BJ698/(BK698*1000)</f>
        <v>119.89912738843735</v>
      </c>
      <c r="BN698" s="25">
        <v>1946.90461480775</v>
      </c>
      <c r="BO698" s="8">
        <v>264</v>
      </c>
      <c r="BP698" s="8">
        <v>6080</v>
      </c>
      <c r="BQ698" s="25">
        <v>9223.8464000000004</v>
      </c>
      <c r="BR698" s="8">
        <v>1520</v>
      </c>
      <c r="BS698" s="8">
        <v>380</v>
      </c>
      <c r="BT698" s="8">
        <v>0.40601009441922797</v>
      </c>
    </row>
    <row r="699" spans="1:72" s="8" customFormat="1" x14ac:dyDescent="0.25">
      <c r="A699" s="1">
        <v>482</v>
      </c>
      <c r="B699" s="24">
        <v>1854.19487124548</v>
      </c>
      <c r="C699" s="24">
        <v>801.8</v>
      </c>
      <c r="D699" s="1">
        <v>1000</v>
      </c>
      <c r="E699" s="1">
        <v>4000</v>
      </c>
      <c r="F699" s="1">
        <v>3</v>
      </c>
      <c r="G699" s="1">
        <v>4</v>
      </c>
      <c r="H699" s="2">
        <f>SUM(BG699:BI699)/(BK699*1000000)</f>
        <v>0.80813346236605788</v>
      </c>
      <c r="I699" s="3">
        <v>100</v>
      </c>
      <c r="J699" s="18">
        <v>83.722869963993105</v>
      </c>
      <c r="K699" s="18">
        <f>(P699*BG699+U699*BH699+AP699*BI699+AN699*BJ699)/(BK699*(1000000))</f>
        <v>80.238574166354312</v>
      </c>
      <c r="L699" s="18">
        <f>(T699*BG699+Y699*BH699+AT699*BI699+AO699*BJ699)/(BK699*(1000000))</f>
        <v>99.661539759410658</v>
      </c>
      <c r="M699" s="18">
        <f>L699/K699</f>
        <v>1.2420651886558671</v>
      </c>
      <c r="N699" s="18">
        <f>J699*M699</f>
        <v>103.98926227663773</v>
      </c>
      <c r="O699" s="3">
        <v>100</v>
      </c>
      <c r="P699" s="18">
        <v>95.502978891599497</v>
      </c>
      <c r="Q699" s="18">
        <f>P699-S699</f>
        <v>88.345890582665007</v>
      </c>
      <c r="R699" s="18">
        <f>Q699*solar_capex_adj</f>
        <v>117.79452077688667</v>
      </c>
      <c r="S699" s="18">
        <v>7.1570883089344903</v>
      </c>
      <c r="T699" s="18">
        <f>R699+S699</f>
        <v>124.95160908582116</v>
      </c>
      <c r="U699" s="18">
        <v>27.9876354765237</v>
      </c>
      <c r="V699" s="18">
        <f>U699-X699</f>
        <v>23.1908519993966</v>
      </c>
      <c r="W699" s="18">
        <f>V699*wind_capex_adj</f>
        <v>38.651419998994335</v>
      </c>
      <c r="X699" s="18">
        <v>4.7967834771271001</v>
      </c>
      <c r="Y699" s="18">
        <f>W699+X699</f>
        <v>43.448203476121435</v>
      </c>
      <c r="Z699" s="18">
        <v>184.77172407150499</v>
      </c>
      <c r="AA699" s="18">
        <f>Z699-AC699-AD699</f>
        <v>122.91334678990199</v>
      </c>
      <c r="AB699" s="18">
        <f>AA699*hdgt_capex_adj</f>
        <v>153.64168348737749</v>
      </c>
      <c r="AC699" s="18">
        <v>24.042666214278995</v>
      </c>
      <c r="AD699" s="18">
        <v>37.815711067324003</v>
      </c>
      <c r="AE699" s="18">
        <f>AD699*fuel_adj</f>
        <v>37.815711067324003</v>
      </c>
      <c r="AF699" s="18">
        <f>AB699+AC699+AE699</f>
        <v>215.50006076898049</v>
      </c>
      <c r="AG699" s="18">
        <v>454.80418800080099</v>
      </c>
      <c r="AH699" s="18">
        <f>AG699-AJ699-AK699</f>
        <v>369.72024332087301</v>
      </c>
      <c r="AI699" s="18">
        <f>AH699*aero_capex_adj</f>
        <v>443.66429198504761</v>
      </c>
      <c r="AJ699" s="18">
        <v>40.945126417134986</v>
      </c>
      <c r="AK699" s="18">
        <v>44.138818262792995</v>
      </c>
      <c r="AL699" s="18">
        <f>AK699*fuel_adj</f>
        <v>44.138818262792995</v>
      </c>
      <c r="AM699" s="18">
        <f>AI699+AJ699+AL699</f>
        <v>528.74823666497559</v>
      </c>
      <c r="AN699" s="18">
        <f>IF(F699=0, 0, IF(F699=3, Z699, (Z699*F699*384+AG699*G699*32)/(F699*384+G699*32)))</f>
        <v>184.77172407150499</v>
      </c>
      <c r="AO699" s="18">
        <f>IF(F699=0, 0, IF(F699=3, AF699, (AF699*F699*384+AM699*G699*32)/(F699*384+G699*32)))</f>
        <v>215.50006076898049</v>
      </c>
      <c r="AP699" s="18">
        <v>62.158269965525598</v>
      </c>
      <c r="AQ699" s="18">
        <f>AP699-AS699</f>
        <v>50.782272702276501</v>
      </c>
      <c r="AR699" s="18">
        <f>AQ699*bess_capex_adj</f>
        <v>50.782272702276501</v>
      </c>
      <c r="AS699" s="18">
        <v>11.375997263249097</v>
      </c>
      <c r="AT699" s="18">
        <f>AR699+AS699</f>
        <v>62.158269965525598</v>
      </c>
      <c r="AU699" s="18">
        <v>6783.4166992341197</v>
      </c>
      <c r="AV699" s="18"/>
      <c r="AW699" s="18">
        <v>2223.52642039899</v>
      </c>
      <c r="AX699" s="18">
        <f>AW699*solar_capex_adj</f>
        <v>2964.70189386532</v>
      </c>
      <c r="AY699" s="18">
        <v>961.50815187962201</v>
      </c>
      <c r="AZ699" s="18">
        <f>AY699*wind_capex_adj</f>
        <v>1602.5135864660367</v>
      </c>
      <c r="BA699" s="18">
        <v>2321.7873041231201</v>
      </c>
      <c r="BB699" s="18">
        <f>BA699*hdgt_capex_adj</f>
        <v>2902.2341301539</v>
      </c>
      <c r="BC699" s="18">
        <v>325.20339604521803</v>
      </c>
      <c r="BD699" s="18">
        <f>BC699*aero_capex_adj</f>
        <v>390.24407525426165</v>
      </c>
      <c r="BE699" s="18">
        <v>951.39142678715905</v>
      </c>
      <c r="BF699" s="18">
        <f>BE699*bess_capex_adj</f>
        <v>951.39142678715905</v>
      </c>
      <c r="BG699" s="1">
        <v>2176171602.8009</v>
      </c>
      <c r="BH699" s="1">
        <v>3519484355.2087998</v>
      </c>
      <c r="BI699" s="1">
        <v>1383593172.3169501</v>
      </c>
      <c r="BJ699" s="1">
        <v>1680750869.6733301</v>
      </c>
      <c r="BK699" s="1">
        <f>SUM(BG699:BJ699)/1000000</f>
        <v>8759.9999999999782</v>
      </c>
      <c r="BL699" s="1">
        <v>10.145960346447</v>
      </c>
      <c r="BM699" s="3">
        <f>0.815*BJ699/(BK699*1000)</f>
        <v>156.37122817166295</v>
      </c>
      <c r="BN699" s="24">
        <v>2503.1630761813899</v>
      </c>
      <c r="BO699" s="1">
        <v>211</v>
      </c>
      <c r="BP699" s="1">
        <v>3040</v>
      </c>
      <c r="BQ699" s="24">
        <v>4611.9232000000002</v>
      </c>
      <c r="BR699" s="1">
        <v>760</v>
      </c>
      <c r="BS699" s="1">
        <v>190</v>
      </c>
      <c r="BT699" s="1">
        <v>0.85385266602556997</v>
      </c>
    </row>
    <row r="700" spans="1:72" s="8" customFormat="1" x14ac:dyDescent="0.25">
      <c r="A700" s="1">
        <v>1018</v>
      </c>
      <c r="B700" s="25">
        <v>618.06495708182604</v>
      </c>
      <c r="C700" s="25">
        <v>801.8</v>
      </c>
      <c r="D700" s="8">
        <v>2000</v>
      </c>
      <c r="E700" s="8">
        <v>8000</v>
      </c>
      <c r="F700" s="8">
        <v>3</v>
      </c>
      <c r="G700" s="8">
        <v>4</v>
      </c>
      <c r="H700" s="9">
        <f>SUM(BG700:BI700)/(BK700*1000000)</f>
        <v>0.59600849872433781</v>
      </c>
      <c r="I700" s="10">
        <v>100</v>
      </c>
      <c r="J700" s="19">
        <v>88.843656293264203</v>
      </c>
      <c r="K700" s="18">
        <f>(P700*BG700+U700*BH700+AP700*BI700+AN700*BJ700)/(BK700*(1000000))</f>
        <v>85.899262151176245</v>
      </c>
      <c r="L700" s="18">
        <f>(T700*BG700+Y700*BH700+AT700*BI700+AO700*BJ700)/(BK700*(1000000))</f>
        <v>100.59778392559529</v>
      </c>
      <c r="M700" s="18">
        <f>L700/K700</f>
        <v>1.171113481144352</v>
      </c>
      <c r="N700" s="18">
        <f>J700*M700</f>
        <v>104.04600359919695</v>
      </c>
      <c r="O700" s="10">
        <v>100</v>
      </c>
      <c r="P700" s="19">
        <v>73.928252283426403</v>
      </c>
      <c r="Q700" s="19">
        <f>P700-S700</f>
        <v>68.393380605216805</v>
      </c>
      <c r="R700" s="18">
        <f>Q700*solar_capex_adj</f>
        <v>91.191174140289064</v>
      </c>
      <c r="S700" s="19">
        <v>5.5348716782095977</v>
      </c>
      <c r="T700" s="18">
        <f>R700+S700</f>
        <v>96.726045818498662</v>
      </c>
      <c r="U700" s="19">
        <v>28.012026882869499</v>
      </c>
      <c r="V700" s="19">
        <f>U700-X700</f>
        <v>23.215243405742299</v>
      </c>
      <c r="W700" s="18">
        <f>V700*wind_capex_adj</f>
        <v>38.692072342903835</v>
      </c>
      <c r="X700" s="19">
        <v>4.7967834771271995</v>
      </c>
      <c r="Y700" s="18">
        <f>W700+X700</f>
        <v>43.488855820031034</v>
      </c>
      <c r="Z700" s="19">
        <v>116.692604694496</v>
      </c>
      <c r="AA700" s="19">
        <f>Z700-AC700-AD700</f>
        <v>59.431060881169003</v>
      </c>
      <c r="AB700" s="18">
        <f>AA700*hdgt_capex_adj</f>
        <v>74.288826101461254</v>
      </c>
      <c r="AC700" s="19">
        <v>18.416955960951498</v>
      </c>
      <c r="AD700" s="19">
        <v>38.844587852375497</v>
      </c>
      <c r="AE700" s="18">
        <f>AD700*fuel_adj</f>
        <v>38.844587852375497</v>
      </c>
      <c r="AF700" s="18">
        <f>AB700+AC700+AE700</f>
        <v>131.55036991478823</v>
      </c>
      <c r="AG700" s="19">
        <v>409.47221565394102</v>
      </c>
      <c r="AH700" s="19">
        <f>AG700-AJ700-AK700</f>
        <v>326.06051075106797</v>
      </c>
      <c r="AI700" s="18">
        <f>AH700*aero_capex_adj</f>
        <v>391.27261290128155</v>
      </c>
      <c r="AJ700" s="19">
        <v>37.931765721276008</v>
      </c>
      <c r="AK700" s="19">
        <v>45.479939181597047</v>
      </c>
      <c r="AL700" s="18">
        <f>AK700*fuel_adj</f>
        <v>45.479939181597047</v>
      </c>
      <c r="AM700" s="18">
        <f>AI700+AJ700+AL700</f>
        <v>474.6843178041546</v>
      </c>
      <c r="AN700" s="18">
        <f>IF(F700=0, 0, IF(F700=3, Z700, (Z700*F700*384+AG700*G700*32)/(F700*384+G700*32)))</f>
        <v>116.692604694496</v>
      </c>
      <c r="AO700" s="18">
        <f>IF(F700=0, 0, IF(F700=3, AF700, (AF700*F700*384+AM700*G700*32)/(F700*384+G700*32)))</f>
        <v>131.55036991478823</v>
      </c>
      <c r="AP700" s="19">
        <v>227.55734123187</v>
      </c>
      <c r="AQ700" s="19">
        <f>AP700-AS700</f>
        <v>186.136203935173</v>
      </c>
      <c r="AR700" s="18">
        <f>AQ700*bess_capex_adj</f>
        <v>186.136203935173</v>
      </c>
      <c r="AS700" s="19">
        <v>41.421137296696998</v>
      </c>
      <c r="AT700" s="18">
        <f>AR700+AS700</f>
        <v>227.55734123187</v>
      </c>
      <c r="AU700" s="19">
        <v>6260.4243585123004</v>
      </c>
      <c r="AV700" s="19"/>
      <c r="AW700" s="19">
        <v>741.95501844153603</v>
      </c>
      <c r="AX700" s="18">
        <f>AW700*solar_capex_adj</f>
        <v>989.27335792204804</v>
      </c>
      <c r="AY700" s="19">
        <v>962.51943581338401</v>
      </c>
      <c r="AZ700" s="18">
        <f>AY700*wind_capex_adj</f>
        <v>1604.1990596889734</v>
      </c>
      <c r="BA700" s="19">
        <v>2324.2292867456099</v>
      </c>
      <c r="BB700" s="18">
        <f>BA700*hdgt_capex_adj</f>
        <v>2905.2866084320121</v>
      </c>
      <c r="BC700" s="19">
        <v>325.54543471538699</v>
      </c>
      <c r="BD700" s="18">
        <f>BC700*aero_capex_adj</f>
        <v>390.65452165846438</v>
      </c>
      <c r="BE700" s="19">
        <v>1906.1751827963801</v>
      </c>
      <c r="BF700" s="18">
        <f>BE700*bess_capex_adj</f>
        <v>1906.1751827963801</v>
      </c>
      <c r="BG700" s="8">
        <v>952174345.98991501</v>
      </c>
      <c r="BH700" s="8">
        <v>3519484355.2087998</v>
      </c>
      <c r="BI700" s="8">
        <v>749375747.62648201</v>
      </c>
      <c r="BJ700" s="8">
        <v>3538965551.1747999</v>
      </c>
      <c r="BK700" s="8">
        <f>SUM(BG700:BJ700)/1000000</f>
        <v>8759.9999999999964</v>
      </c>
      <c r="BL700" s="8">
        <v>1.45069473387902E-3</v>
      </c>
      <c r="BM700" s="10">
        <f>0.815*BJ700/(BK700*1000)</f>
        <v>329.25307353966474</v>
      </c>
      <c r="BN700" s="25">
        <v>834.38769206046595</v>
      </c>
      <c r="BO700" s="8">
        <v>211</v>
      </c>
      <c r="BP700" s="8">
        <v>6080</v>
      </c>
      <c r="BQ700" s="25">
        <v>9223.8464000000004</v>
      </c>
      <c r="BR700" s="8">
        <v>1520</v>
      </c>
      <c r="BS700" s="8">
        <v>380</v>
      </c>
      <c r="BT700" s="8">
        <v>0.231982310622769</v>
      </c>
    </row>
    <row r="701" spans="1:72" s="8" customFormat="1" x14ac:dyDescent="0.25">
      <c r="A701" s="1">
        <v>228</v>
      </c>
      <c r="B701" s="24">
        <v>2060.21652360608</v>
      </c>
      <c r="C701" s="24">
        <v>600.4</v>
      </c>
      <c r="D701" s="1">
        <v>1000</v>
      </c>
      <c r="E701" s="1">
        <v>4000</v>
      </c>
      <c r="F701" s="1">
        <v>1</v>
      </c>
      <c r="G701" s="1">
        <v>23</v>
      </c>
      <c r="H701" s="2">
        <f>SUM(BG701:BI701)/(BK701*1000000)</f>
        <v>0.74072963462226649</v>
      </c>
      <c r="I701" s="3">
        <v>100</v>
      </c>
      <c r="J701" s="18">
        <v>86.265907529348198</v>
      </c>
      <c r="K701" s="18">
        <f>(P701*BG701+U701*BH701+AP701*BI701+AN701*BJ701)/(BK701*(1000000))</f>
        <v>107.02315714229782</v>
      </c>
      <c r="L701" s="18">
        <f>(T701*BG701+Y701*BH701+AT701*BI701+AO701*BJ701)/(BK701*(1000000))</f>
        <v>129.10398879489333</v>
      </c>
      <c r="M701" s="18">
        <f>L701/K701</f>
        <v>1.2063182608529934</v>
      </c>
      <c r="N701" s="18">
        <f>J701*M701</f>
        <v>104.06413954170847</v>
      </c>
      <c r="O701" s="3">
        <v>100</v>
      </c>
      <c r="P701" s="18">
        <v>96.098694121409395</v>
      </c>
      <c r="Q701" s="18">
        <f>P701-S701</f>
        <v>88.896943557563603</v>
      </c>
      <c r="R701" s="18">
        <f>Q701*solar_capex_adj</f>
        <v>118.52925807675146</v>
      </c>
      <c r="S701" s="18">
        <v>7.2017505638457919</v>
      </c>
      <c r="T701" s="18">
        <f>R701+S701</f>
        <v>125.73100864059725</v>
      </c>
      <c r="U701" s="18">
        <v>27.9875701632401</v>
      </c>
      <c r="V701" s="18">
        <f>U701-X701</f>
        <v>23.1907866861131</v>
      </c>
      <c r="W701" s="18">
        <f>V701*wind_capex_adj</f>
        <v>38.651311143521838</v>
      </c>
      <c r="X701" s="18">
        <v>4.7967834771270006</v>
      </c>
      <c r="Y701" s="18">
        <f>W701+X701</f>
        <v>43.448094620648838</v>
      </c>
      <c r="Z701" s="18">
        <v>92.818518140005295</v>
      </c>
      <c r="AA701" s="18">
        <f>Z701-AC701-AD701</f>
        <v>40.984792715911809</v>
      </c>
      <c r="AB701" s="18">
        <f>AA701*hdgt_capex_adj</f>
        <v>51.230990894889757</v>
      </c>
      <c r="AC701" s="18">
        <v>15.886103809718492</v>
      </c>
      <c r="AD701" s="18">
        <v>35.947621614374995</v>
      </c>
      <c r="AE701" s="18">
        <f>AD701*fuel_adj</f>
        <v>35.947621614374995</v>
      </c>
      <c r="AF701" s="18">
        <f>AB701+AC701+AE701</f>
        <v>103.06471631898324</v>
      </c>
      <c r="AG701" s="18">
        <v>318.22040147162198</v>
      </c>
      <c r="AH701" s="18">
        <f>AG701-AJ701-AK701</f>
        <v>246.39181498888399</v>
      </c>
      <c r="AI701" s="18">
        <f>AH701*aero_capex_adj</f>
        <v>295.6701779866608</v>
      </c>
      <c r="AJ701" s="18">
        <v>31.051801359777983</v>
      </c>
      <c r="AK701" s="18">
        <v>40.776785122960007</v>
      </c>
      <c r="AL701" s="18">
        <f>AK701*fuel_adj</f>
        <v>40.776785122960007</v>
      </c>
      <c r="AM701" s="18">
        <f>AI701+AJ701+AL701</f>
        <v>367.49876446939879</v>
      </c>
      <c r="AN701" s="18">
        <f>IF(F701=0, 0, IF(F701=3, Z701, (Z701*F701*384+AG701*G701*32)/(F701*384+G701*32)))</f>
        <v>240.93975575792481</v>
      </c>
      <c r="AO701" s="18">
        <f>IF(F701=0, 0, IF(F701=3, AF701, (AF701*F701*384+AM701*G701*32)/(F701*384+G701*32)))</f>
        <v>276.83566224639918</v>
      </c>
      <c r="AP701" s="18">
        <v>59.073464061529101</v>
      </c>
      <c r="AQ701" s="18">
        <f>AP701-AS701</f>
        <v>48.2027158318811</v>
      </c>
      <c r="AR701" s="18">
        <f>AQ701*bess_capex_adj</f>
        <v>48.2027158318811</v>
      </c>
      <c r="AS701" s="18">
        <v>10.870748229648001</v>
      </c>
      <c r="AT701" s="18">
        <f>AR701+AS701</f>
        <v>59.073464061529101</v>
      </c>
      <c r="AU701" s="18">
        <v>6785.79774206202</v>
      </c>
      <c r="AV701" s="18"/>
      <c r="AW701" s="18">
        <v>2470.5779535516499</v>
      </c>
      <c r="AX701" s="18">
        <f>AW701*solar_capex_adj</f>
        <v>3294.1039380688662</v>
      </c>
      <c r="AY701" s="18">
        <v>719.98985850092197</v>
      </c>
      <c r="AZ701" s="18">
        <f>AY701*wind_capex_adj</f>
        <v>1199.9830975015366</v>
      </c>
      <c r="BA701" s="18">
        <v>773.926921728244</v>
      </c>
      <c r="BB701" s="18">
        <f>BA701*hdgt_capex_adj</f>
        <v>967.408652160305</v>
      </c>
      <c r="BC701" s="18">
        <v>1869.91426093411</v>
      </c>
      <c r="BD701" s="18">
        <f>BC701*aero_capex_adj</f>
        <v>2243.8971131209319</v>
      </c>
      <c r="BE701" s="18">
        <v>951.388747347091</v>
      </c>
      <c r="BF701" s="18">
        <f>BE701*bess_capex_adj</f>
        <v>951.388747347091</v>
      </c>
      <c r="BG701" s="1">
        <v>2401286131.94768</v>
      </c>
      <c r="BH701" s="1">
        <v>2635443261.2463999</v>
      </c>
      <c r="BI701" s="1">
        <v>1452062206.0969601</v>
      </c>
      <c r="BJ701" s="1">
        <v>2271208400.70894</v>
      </c>
      <c r="BK701" s="1">
        <f>SUM(BG701:BJ701)/1000000</f>
        <v>8759.9999999999818</v>
      </c>
      <c r="BL701" s="1">
        <v>11.9272258811729</v>
      </c>
      <c r="BM701" s="3">
        <f>0.815*BJ701/(BK701*1000)</f>
        <v>211.30534778285272</v>
      </c>
      <c r="BN701" s="24">
        <v>2781.2923068682198</v>
      </c>
      <c r="BO701" s="1">
        <v>158</v>
      </c>
      <c r="BP701" s="1">
        <v>3040</v>
      </c>
      <c r="BQ701" s="24">
        <v>4611.9232000000002</v>
      </c>
      <c r="BR701" s="1">
        <v>760</v>
      </c>
      <c r="BS701" s="1">
        <v>190</v>
      </c>
      <c r="BT701" s="1">
        <v>0.89532366549567299</v>
      </c>
    </row>
    <row r="702" spans="1:72" s="8" customFormat="1" x14ac:dyDescent="0.25">
      <c r="A702" s="1">
        <v>953</v>
      </c>
      <c r="B702" s="25">
        <v>618.06495708182604</v>
      </c>
      <c r="C702" s="25">
        <v>1003.19999999999</v>
      </c>
      <c r="D702" s="8">
        <v>2000</v>
      </c>
      <c r="E702" s="8">
        <v>8000</v>
      </c>
      <c r="F702" s="8">
        <v>3</v>
      </c>
      <c r="G702" s="8">
        <v>4</v>
      </c>
      <c r="H702" s="9">
        <f>SUM(BG702:BI702)/(BK702*1000000)</f>
        <v>0.70930494106698738</v>
      </c>
      <c r="I702" s="10">
        <v>100</v>
      </c>
      <c r="J702" s="19">
        <v>87.1868547837297</v>
      </c>
      <c r="K702" s="18">
        <f>(P702*BG702+U702*BH702+AP702*BI702+AN702*BJ702)/(BK702*(1000000))</f>
        <v>84.411593171788809</v>
      </c>
      <c r="L702" s="18">
        <f>(T702*BG702+Y702*BH702+AT702*BI702+AO702*BJ702)/(BK702*(1000000))</f>
        <v>100.75258310689671</v>
      </c>
      <c r="M702" s="18">
        <f>L702/K702</f>
        <v>1.1935870337366079</v>
      </c>
      <c r="N702" s="18">
        <f>J702*M702</f>
        <v>104.06509938213631</v>
      </c>
      <c r="O702" s="10">
        <v>100</v>
      </c>
      <c r="P702" s="19">
        <v>71.399187508460301</v>
      </c>
      <c r="Q702" s="19">
        <f>P702-S702</f>
        <v>66.051923364559102</v>
      </c>
      <c r="R702" s="18">
        <f>Q702*solar_capex_adj</f>
        <v>88.069231152745459</v>
      </c>
      <c r="S702" s="19">
        <v>5.3472641439011994</v>
      </c>
      <c r="T702" s="18">
        <f>R702+S702</f>
        <v>93.416495296646659</v>
      </c>
      <c r="U702" s="19">
        <v>28.003866586596899</v>
      </c>
      <c r="V702" s="19">
        <f>U702-X702</f>
        <v>23.2070831094697</v>
      </c>
      <c r="W702" s="18">
        <f>V702*wind_capex_adj</f>
        <v>38.678471849116171</v>
      </c>
      <c r="X702" s="19">
        <v>4.7967834771271995</v>
      </c>
      <c r="Y702" s="18">
        <f>W702+X702</f>
        <v>43.475255326243371</v>
      </c>
      <c r="Z702" s="19">
        <v>147.42538432578499</v>
      </c>
      <c r="AA702" s="19">
        <f>Z702-AC702-AD702</f>
        <v>83.783068496517004</v>
      </c>
      <c r="AB702" s="18">
        <f>AA702*hdgt_capex_adj</f>
        <v>104.72883562064625</v>
      </c>
      <c r="AC702" s="19">
        <v>21.721850632062996</v>
      </c>
      <c r="AD702" s="19">
        <v>41.92046519720499</v>
      </c>
      <c r="AE702" s="18">
        <f>AD702*fuel_adj</f>
        <v>41.92046519720499</v>
      </c>
      <c r="AF702" s="18">
        <f>AB702+AC702+AE702</f>
        <v>168.37115144991424</v>
      </c>
      <c r="AG702" s="19">
        <v>357.07487115944502</v>
      </c>
      <c r="AH702" s="19">
        <f>AG702-AJ702-AK702</f>
        <v>272.52178365609598</v>
      </c>
      <c r="AI702" s="18">
        <f>AH702*aero_capex_adj</f>
        <v>327.02614038731514</v>
      </c>
      <c r="AJ702" s="19">
        <v>34.829462273927049</v>
      </c>
      <c r="AK702" s="19">
        <v>49.723625229421998</v>
      </c>
      <c r="AL702" s="18">
        <f>AK702*fuel_adj</f>
        <v>49.723625229421998</v>
      </c>
      <c r="AM702" s="18">
        <f>AI702+AJ702+AL702</f>
        <v>411.57922789066419</v>
      </c>
      <c r="AN702" s="18">
        <f>IF(F702=0, 0, IF(F702=3, Z702, (Z702*F702*384+AG702*G702*32)/(F702*384+G702*32)))</f>
        <v>147.42538432578499</v>
      </c>
      <c r="AO702" s="18">
        <f>IF(F702=0, 0, IF(F702=3, AF702, (AF702*F702*384+AM702*G702*32)/(F702*384+G702*32)))</f>
        <v>168.37115144991424</v>
      </c>
      <c r="AP702" s="19">
        <v>206.479765269718</v>
      </c>
      <c r="AQ702" s="19">
        <f>AP702-AS702</f>
        <v>169.27414829452499</v>
      </c>
      <c r="AR702" s="18">
        <f>AQ702*bess_capex_adj</f>
        <v>169.27414829452499</v>
      </c>
      <c r="AS702" s="19">
        <v>37.20561697519301</v>
      </c>
      <c r="AT702" s="18">
        <f>AR702+AS702</f>
        <v>206.479765269718</v>
      </c>
      <c r="AU702" s="19">
        <v>6499.9090832085203</v>
      </c>
      <c r="AV702" s="19"/>
      <c r="AW702" s="19">
        <v>741.69421683521102</v>
      </c>
      <c r="AX702" s="18">
        <f>AW702*solar_capex_adj</f>
        <v>988.92562244694795</v>
      </c>
      <c r="AY702" s="19">
        <v>1203.86640563181</v>
      </c>
      <c r="AZ702" s="18">
        <f>AY702*wind_capex_adj</f>
        <v>2006.4440093863502</v>
      </c>
      <c r="BA702" s="19">
        <v>2323.4123063136699</v>
      </c>
      <c r="BB702" s="18">
        <f>BA702*hdgt_capex_adj</f>
        <v>2904.2653828920875</v>
      </c>
      <c r="BC702" s="19">
        <v>325.43100355690001</v>
      </c>
      <c r="BD702" s="18">
        <f>BC702*aero_capex_adj</f>
        <v>390.51720426828001</v>
      </c>
      <c r="BE702" s="19">
        <v>1905.50515087092</v>
      </c>
      <c r="BF702" s="18">
        <f>BE702*bess_capex_adj</f>
        <v>1905.50515087092</v>
      </c>
      <c r="BG702" s="8">
        <v>984691605.17716897</v>
      </c>
      <c r="BH702" s="8">
        <v>4403525449.1711998</v>
      </c>
      <c r="BI702" s="8">
        <v>825294229.39843905</v>
      </c>
      <c r="BJ702" s="8">
        <v>2546488716.25319</v>
      </c>
      <c r="BK702" s="8">
        <f>SUM(BG702:BJ702)/1000000</f>
        <v>8759.9999999999982</v>
      </c>
      <c r="BL702" s="8">
        <v>0.14250192003339601</v>
      </c>
      <c r="BM702" s="10">
        <f>0.815*BJ702/(BK702*1000)</f>
        <v>236.91647303040529</v>
      </c>
      <c r="BN702" s="25">
        <v>834.38769206046595</v>
      </c>
      <c r="BO702" s="8">
        <v>264</v>
      </c>
      <c r="BP702" s="8">
        <v>6080</v>
      </c>
      <c r="BQ702" s="25">
        <v>9223.8464000000004</v>
      </c>
      <c r="BR702" s="8">
        <v>1520</v>
      </c>
      <c r="BS702" s="8">
        <v>380</v>
      </c>
      <c r="BT702" s="8">
        <v>0.25570145720158299</v>
      </c>
    </row>
    <row r="703" spans="1:72" s="8" customFormat="1" x14ac:dyDescent="0.25">
      <c r="A703" s="1">
        <v>1034</v>
      </c>
      <c r="B703" s="25">
        <v>618.06495708182604</v>
      </c>
      <c r="C703" s="25">
        <v>600.4</v>
      </c>
      <c r="D703" s="8">
        <v>2000</v>
      </c>
      <c r="E703" s="8">
        <v>8000</v>
      </c>
      <c r="F703" s="8">
        <v>3</v>
      </c>
      <c r="G703" s="8">
        <v>4</v>
      </c>
      <c r="H703" s="9">
        <f>SUM(BG703:BI703)/(BK703*1000000)</f>
        <v>0.482790332917238</v>
      </c>
      <c r="I703" s="10">
        <v>100</v>
      </c>
      <c r="J703" s="19">
        <v>90.509559963733196</v>
      </c>
      <c r="K703" s="18">
        <f>(P703*BG703+U703*BH703+AP703*BI703+AN703*BJ703)/(BK703*(1000000))</f>
        <v>87.75639055245874</v>
      </c>
      <c r="L703" s="18">
        <f>(T703*BG703+Y703*BH703+AT703*BI703+AO703*BJ703)/(BK703*(1000000))</f>
        <v>100.9003757234089</v>
      </c>
      <c r="M703" s="18">
        <f>L703/K703</f>
        <v>1.1497780969363478</v>
      </c>
      <c r="N703" s="18">
        <f>J703*M703</f>
        <v>104.06590960964741</v>
      </c>
      <c r="O703" s="10">
        <v>100</v>
      </c>
      <c r="P703" s="19">
        <v>78.406015078006305</v>
      </c>
      <c r="Q703" s="19">
        <f>P703-S703</f>
        <v>72.537977469159799</v>
      </c>
      <c r="R703" s="18">
        <f>Q703*solar_capex_adj</f>
        <v>96.71730329221306</v>
      </c>
      <c r="S703" s="19">
        <v>5.8680376088465067</v>
      </c>
      <c r="T703" s="18">
        <f>R703+S703</f>
        <v>102.58534090105957</v>
      </c>
      <c r="U703" s="19">
        <v>28.020904219802301</v>
      </c>
      <c r="V703" s="19">
        <f>U703-X703</f>
        <v>23.224120742675201</v>
      </c>
      <c r="W703" s="18">
        <f>V703*wind_capex_adj</f>
        <v>38.706867904458669</v>
      </c>
      <c r="X703" s="19">
        <v>4.7967834771271001</v>
      </c>
      <c r="Y703" s="18">
        <f>W703+X703</f>
        <v>43.503651381585769</v>
      </c>
      <c r="Z703" s="19">
        <v>99.792868650168899</v>
      </c>
      <c r="AA703" s="19">
        <f>Z703-AC703-AD703</f>
        <v>46.467559054969094</v>
      </c>
      <c r="AB703" s="18">
        <f>AA703*hdgt_capex_adj</f>
        <v>58.084448818711365</v>
      </c>
      <c r="AC703" s="19">
        <v>16.667970157088803</v>
      </c>
      <c r="AD703" s="19">
        <v>36.657339438111002</v>
      </c>
      <c r="AE703" s="18">
        <f>AD703*fuel_adj</f>
        <v>36.657339438111002</v>
      </c>
      <c r="AF703" s="18">
        <f>AB703+AC703+AE703</f>
        <v>111.40975841391116</v>
      </c>
      <c r="AG703" s="19">
        <v>346.77832271770501</v>
      </c>
      <c r="AH703" s="19">
        <f>AG703-AJ703-AK703</f>
        <v>269.93039058062999</v>
      </c>
      <c r="AI703" s="18">
        <f>AH703*aero_capex_adj</f>
        <v>323.916468696756</v>
      </c>
      <c r="AJ703" s="19">
        <v>33.124380077599994</v>
      </c>
      <c r="AK703" s="19">
        <v>43.723552059475026</v>
      </c>
      <c r="AL703" s="18">
        <f>AK703*fuel_adj</f>
        <v>43.723552059475026</v>
      </c>
      <c r="AM703" s="18">
        <f>AI703+AJ703+AL703</f>
        <v>400.76440083383102</v>
      </c>
      <c r="AN703" s="18">
        <f>IF(F703=0, 0, IF(F703=3, Z703, (Z703*F703*384+AG703*G703*32)/(F703*384+G703*32)))</f>
        <v>99.792868650168899</v>
      </c>
      <c r="AO703" s="18">
        <f>IF(F703=0, 0, IF(F703=3, AF703, (AF703*F703*384+AM703*G703*32)/(F703*384+G703*32)))</f>
        <v>111.40975841391116</v>
      </c>
      <c r="AP703" s="19">
        <v>247.61452108620799</v>
      </c>
      <c r="AQ703" s="19">
        <f>AP703-AS703</f>
        <v>202.55193475665399</v>
      </c>
      <c r="AR703" s="18">
        <f>AQ703*bess_capex_adj</f>
        <v>202.55193475665399</v>
      </c>
      <c r="AS703" s="19">
        <v>45.062586329553994</v>
      </c>
      <c r="AT703" s="18">
        <f>AR703+AS703</f>
        <v>247.61452108620799</v>
      </c>
      <c r="AU703" s="19">
        <v>6020.9555623754304</v>
      </c>
      <c r="AV703" s="19"/>
      <c r="AW703" s="19">
        <v>742.238736538848</v>
      </c>
      <c r="AX703" s="18">
        <f>AW703*solar_capex_adj</f>
        <v>989.651648718464</v>
      </c>
      <c r="AY703" s="19">
        <v>721.02476011906401</v>
      </c>
      <c r="AZ703" s="18">
        <f>AY703*wind_capex_adj</f>
        <v>1201.7079335317735</v>
      </c>
      <c r="BA703" s="19">
        <v>2325.11805479026</v>
      </c>
      <c r="BB703" s="18">
        <f>BA703*hdgt_capex_adj</f>
        <v>2906.3975684878251</v>
      </c>
      <c r="BC703" s="19">
        <v>325.66992087564</v>
      </c>
      <c r="BD703" s="18">
        <f>BC703*aero_capex_adj</f>
        <v>390.80390505076798</v>
      </c>
      <c r="BE703" s="19">
        <v>1906.90409005162</v>
      </c>
      <c r="BF703" s="18">
        <f>BE703*bess_capex_adj</f>
        <v>1906.90409005162</v>
      </c>
      <c r="BG703" s="8">
        <v>897630795.95393503</v>
      </c>
      <c r="BH703" s="8">
        <v>2635443261.2463999</v>
      </c>
      <c r="BI703" s="8">
        <v>696169259.15466499</v>
      </c>
      <c r="BJ703" s="8">
        <v>4530756683.64499</v>
      </c>
      <c r="BK703" s="8">
        <f>SUM(BG703:BJ703)/1000000</f>
        <v>8759.9999999999909</v>
      </c>
      <c r="BL703" s="8">
        <v>3.9881292307447999E-4</v>
      </c>
      <c r="BM703" s="10">
        <f>0.815*BJ703/(BK703*1000)</f>
        <v>421.52587867245097</v>
      </c>
      <c r="BN703" s="25">
        <v>834.38769206046595</v>
      </c>
      <c r="BO703" s="8">
        <v>158</v>
      </c>
      <c r="BP703" s="8">
        <v>6080</v>
      </c>
      <c r="BQ703" s="25">
        <v>9223.8464000000004</v>
      </c>
      <c r="BR703" s="8">
        <v>1520</v>
      </c>
      <c r="BS703" s="8">
        <v>380</v>
      </c>
      <c r="BT703" s="8">
        <v>0.21536366716938099</v>
      </c>
    </row>
    <row r="704" spans="1:72" s="8" customFormat="1" hidden="1" x14ac:dyDescent="0.25">
      <c r="A704" s="1">
        <v>1170</v>
      </c>
      <c r="B704" s="22">
        <v>618.06495708182604</v>
      </c>
      <c r="C704" s="22">
        <v>600.4</v>
      </c>
      <c r="D704" s="11">
        <v>3000</v>
      </c>
      <c r="E704" s="11">
        <v>12000</v>
      </c>
      <c r="F704" s="11">
        <v>0</v>
      </c>
      <c r="G704" s="11">
        <v>0</v>
      </c>
      <c r="H704" s="12">
        <f>SUM(BG704:BI704)/(BK704*1000000)</f>
        <v>0.99999999999999989</v>
      </c>
      <c r="I704" s="13">
        <v>5.1027397260273899</v>
      </c>
      <c r="J704" s="20">
        <v>91.6462485743927</v>
      </c>
      <c r="K704" s="18">
        <f>(P704*BG704+U704*BH704+AP704*BI704+AN704*BJ704)/(BK704*(1000000))</f>
        <v>111.28651799366314</v>
      </c>
      <c r="L704" s="18">
        <f>(T704*BG704+Y704*BH704+AT704*BI704+AO704*BJ704)/(BK704*(1000000))</f>
        <v>126.37936770445936</v>
      </c>
      <c r="M704" s="18">
        <f>L704/K704</f>
        <v>1.1356215468225508</v>
      </c>
      <c r="N704" s="18">
        <f>J704*M704</f>
        <v>104.07545456653583</v>
      </c>
      <c r="O704" s="13">
        <v>47.581540501401797</v>
      </c>
      <c r="P704" s="20">
        <v>47.005249505006098</v>
      </c>
      <c r="Q704" s="20">
        <f>P704-S704</f>
        <v>43.503505574457499</v>
      </c>
      <c r="R704" s="18">
        <f>Q704*solar_capex_adj</f>
        <v>58.004674099276663</v>
      </c>
      <c r="S704" s="20">
        <v>3.5017439305485993</v>
      </c>
      <c r="T704" s="18">
        <f>R704+S704</f>
        <v>61.506418029825262</v>
      </c>
      <c r="U704" s="20">
        <v>28.186316589791801</v>
      </c>
      <c r="V704" s="20">
        <f>U704-X704</f>
        <v>23.3811413948848</v>
      </c>
      <c r="W704" s="18">
        <f>V704*wind_capex_adj</f>
        <v>38.968568991474669</v>
      </c>
      <c r="X704" s="20">
        <v>4.805175194907001</v>
      </c>
      <c r="Y704" s="18">
        <f>W704+X704</f>
        <v>43.77374418638167</v>
      </c>
      <c r="Z704" s="20">
        <v>0</v>
      </c>
      <c r="AA704" s="20">
        <f>Z704-AC704-AD704</f>
        <v>0</v>
      </c>
      <c r="AB704" s="18">
        <f>AA704*hdgt_capex_adj</f>
        <v>0</v>
      </c>
      <c r="AC704" s="20">
        <v>0</v>
      </c>
      <c r="AD704" s="20">
        <v>0</v>
      </c>
      <c r="AE704" s="18">
        <f>AD704*fuel_adj</f>
        <v>0</v>
      </c>
      <c r="AF704" s="18">
        <f>AB704+AC704+AE704</f>
        <v>0</v>
      </c>
      <c r="AG704" s="20">
        <v>0</v>
      </c>
      <c r="AH704" s="20">
        <f>AG704-AJ704-AK704</f>
        <v>0</v>
      </c>
      <c r="AI704" s="18">
        <f>AH704*aero_capex_adj</f>
        <v>0</v>
      </c>
      <c r="AJ704" s="20">
        <v>0</v>
      </c>
      <c r="AK704" s="20">
        <v>0</v>
      </c>
      <c r="AL704" s="18">
        <f>AK704*fuel_adj</f>
        <v>0</v>
      </c>
      <c r="AM704" s="18">
        <f>AI704+AJ704+AL704</f>
        <v>0</v>
      </c>
      <c r="AN704" s="18">
        <f>IF(F704=0, 0, IF(F704=3, Z704, (Z704*F704*384+AG704*G704*32)/(F704*384+G704*32)))</f>
        <v>0</v>
      </c>
      <c r="AO704" s="18">
        <f>IF(F704=0, 0, IF(F704=3, AF704, (AF704*F704*384+AM704*G704*32)/(F704*384+G704*32)))</f>
        <v>0</v>
      </c>
      <c r="AP704" s="20">
        <v>11798.079257945499</v>
      </c>
      <c r="AQ704" s="20">
        <f>AP704-AS704</f>
        <v>9495.4613859718793</v>
      </c>
      <c r="AR704" s="18">
        <f>AQ704*bess_capex_adj</f>
        <v>9495.4613859718793</v>
      </c>
      <c r="AS704" s="20">
        <v>2302.6178719736199</v>
      </c>
      <c r="AT704" s="18">
        <f>AR704+AS704</f>
        <v>11798.079257945499</v>
      </c>
      <c r="AU704" s="20">
        <v>4348.3305336656103</v>
      </c>
      <c r="AV704" s="20"/>
      <c r="AW704" s="20">
        <v>745.95208491032997</v>
      </c>
      <c r="AX704" s="18">
        <f>AW704*solar_capex_adj</f>
        <v>994.60277988043993</v>
      </c>
      <c r="AY704" s="20">
        <v>724.63197702513901</v>
      </c>
      <c r="AZ704" s="18">
        <f>AY704*wind_capex_adj</f>
        <v>1207.7199617085651</v>
      </c>
      <c r="BA704" s="20">
        <v>0</v>
      </c>
      <c r="BB704" s="18">
        <f>BA704*hdgt_capex_adj</f>
        <v>0</v>
      </c>
      <c r="BC704" s="20">
        <v>0</v>
      </c>
      <c r="BD704" s="18">
        <f>BC704*aero_capex_adj</f>
        <v>0</v>
      </c>
      <c r="BE704" s="20">
        <v>2877.74647173014</v>
      </c>
      <c r="BF704" s="18">
        <f>BE704*bess_capex_adj</f>
        <v>2877.74647173014</v>
      </c>
      <c r="BG704" s="11">
        <v>1510126898.76652</v>
      </c>
      <c r="BH704" s="11">
        <v>2631001823.6883402</v>
      </c>
      <c r="BI704" s="11">
        <v>27014225.467928398</v>
      </c>
      <c r="BJ704" s="11">
        <v>0</v>
      </c>
      <c r="BK704" s="11">
        <f>SUM(BG704:BJ704)/1000000</f>
        <v>4168.1429479227891</v>
      </c>
      <c r="BL704" s="11">
        <v>4.1634978859014002E-2</v>
      </c>
      <c r="BM704" s="13">
        <f>0.815*BJ704/(BK704*1000)</f>
        <v>0</v>
      </c>
      <c r="BN704" s="22">
        <v>834.38769206046595</v>
      </c>
      <c r="BO704" s="11">
        <v>158</v>
      </c>
      <c r="BP704" s="11">
        <v>9120</v>
      </c>
      <c r="BQ704" s="22">
        <v>13835.7696</v>
      </c>
      <c r="BR704" s="11">
        <v>2280</v>
      </c>
      <c r="BS704" s="11">
        <v>570</v>
      </c>
      <c r="BT704" s="11">
        <v>5.54916174515675E-3</v>
      </c>
    </row>
    <row r="705" spans="1:72" s="8" customFormat="1" x14ac:dyDescent="0.25">
      <c r="A705" s="1">
        <v>212</v>
      </c>
      <c r="B705" s="24">
        <v>2060.21652360608</v>
      </c>
      <c r="C705" s="24">
        <v>801.8</v>
      </c>
      <c r="D705" s="1">
        <v>1000</v>
      </c>
      <c r="E705" s="1">
        <v>4000</v>
      </c>
      <c r="F705" s="1">
        <v>1</v>
      </c>
      <c r="G705" s="1">
        <v>23</v>
      </c>
      <c r="H705" s="2">
        <f>SUM(BG705:BI705)/(BK705*1000000)</f>
        <v>0.82304334810771185</v>
      </c>
      <c r="I705" s="3">
        <v>100</v>
      </c>
      <c r="J705" s="18">
        <v>85.156368953750999</v>
      </c>
      <c r="K705" s="18">
        <f>(P705*BG705+U705*BH705+AP705*BI705+AN705*BJ705)/(BK705*(1000000))</f>
        <v>107.1753383704152</v>
      </c>
      <c r="L705" s="18">
        <f>(T705*BG705+Y705*BH705+AT705*BI705+AO705*BJ705)/(BK705*(1000000))</f>
        <v>131.05939491456607</v>
      </c>
      <c r="M705" s="18">
        <f>L705/K705</f>
        <v>1.2228503021992216</v>
      </c>
      <c r="N705" s="18">
        <f>J705*M705</f>
        <v>104.13349150928282</v>
      </c>
      <c r="O705" s="3">
        <v>100</v>
      </c>
      <c r="P705" s="18">
        <v>101.190701696324</v>
      </c>
      <c r="Q705" s="18">
        <f>P705-S705</f>
        <v>93.605433125216194</v>
      </c>
      <c r="R705" s="18">
        <f>Q705*solar_capex_adj</f>
        <v>124.80724416695492</v>
      </c>
      <c r="S705" s="18">
        <v>7.5852685711078038</v>
      </c>
      <c r="T705" s="18">
        <f>R705+S705</f>
        <v>132.39251273806272</v>
      </c>
      <c r="U705" s="18">
        <v>27.981234766308202</v>
      </c>
      <c r="V705" s="18">
        <f>U705-X705</f>
        <v>23.184451289181101</v>
      </c>
      <c r="W705" s="18">
        <f>V705*wind_capex_adj</f>
        <v>38.640752148635173</v>
      </c>
      <c r="X705" s="18">
        <v>4.7967834771271001</v>
      </c>
      <c r="Y705" s="18">
        <f>W705+X705</f>
        <v>43.437535625762273</v>
      </c>
      <c r="Z705" s="18">
        <v>113.447132756581</v>
      </c>
      <c r="AA705" s="18">
        <f>Z705-AC705-AD705</f>
        <v>58.497048830276398</v>
      </c>
      <c r="AB705" s="18">
        <f>AA705*hdgt_capex_adj</f>
        <v>73.121311037845501</v>
      </c>
      <c r="AC705" s="18">
        <v>17.750110039494402</v>
      </c>
      <c r="AD705" s="18">
        <v>37.199973886810199</v>
      </c>
      <c r="AE705" s="18">
        <f>AD705*fuel_adj</f>
        <v>37.199973886810199</v>
      </c>
      <c r="AF705" s="18">
        <f>AB705+AC705+AE705</f>
        <v>128.0713949641501</v>
      </c>
      <c r="AG705" s="18">
        <v>456.035592875573</v>
      </c>
      <c r="AH705" s="18">
        <f>AG705-AJ705-AK705</f>
        <v>373.60621521618498</v>
      </c>
      <c r="AI705" s="18">
        <f>AH705*aero_capex_adj</f>
        <v>448.32745825942197</v>
      </c>
      <c r="AJ705" s="18">
        <v>41.110754798466019</v>
      </c>
      <c r="AK705" s="18">
        <v>41.318622860922005</v>
      </c>
      <c r="AL705" s="18">
        <f>AK705*fuel_adj</f>
        <v>41.318622860922005</v>
      </c>
      <c r="AM705" s="18">
        <f>AI705+AJ705+AL705</f>
        <v>530.75683591881</v>
      </c>
      <c r="AN705" s="18">
        <f>IF(F705=0, 0, IF(F705=3, Z705, (Z705*F705*384+AG705*G705*32)/(F705*384+G705*32)))</f>
        <v>338.57669226334718</v>
      </c>
      <c r="AO705" s="18">
        <f>IF(F705=0, 0, IF(F705=3, AF705, (AF705*F705*384+AM705*G705*32)/(F705*384+G705*32)))</f>
        <v>392.69325616292656</v>
      </c>
      <c r="AP705" s="18">
        <v>60.328035743156498</v>
      </c>
      <c r="AQ705" s="18">
        <f>AP705-AS705</f>
        <v>49.2357883930447</v>
      </c>
      <c r="AR705" s="18">
        <f>AQ705*bess_capex_adj</f>
        <v>49.2357883930447</v>
      </c>
      <c r="AS705" s="18">
        <v>11.092247350111798</v>
      </c>
      <c r="AT705" s="18">
        <f>AR705+AS705</f>
        <v>60.328035743156498</v>
      </c>
      <c r="AU705" s="18">
        <v>7025.3935642897304</v>
      </c>
      <c r="AV705" s="18"/>
      <c r="AW705" s="18">
        <v>2469.9030263834202</v>
      </c>
      <c r="AX705" s="18">
        <f>AW705*solar_capex_adj</f>
        <v>3293.2040351778933</v>
      </c>
      <c r="AY705" s="18">
        <v>961.24277417593896</v>
      </c>
      <c r="AZ705" s="18">
        <f>AY705*wind_capex_adj</f>
        <v>1602.0712902932316</v>
      </c>
      <c r="BA705" s="18">
        <v>773.71549577224505</v>
      </c>
      <c r="BB705" s="18">
        <f>BA705*hdgt_capex_adj</f>
        <v>967.14436971530631</v>
      </c>
      <c r="BC705" s="18">
        <v>1869.40342664323</v>
      </c>
      <c r="BD705" s="18">
        <f>BC705*aero_capex_adj</f>
        <v>2243.284111971876</v>
      </c>
      <c r="BE705" s="18">
        <v>951.12884131489704</v>
      </c>
      <c r="BF705" s="18">
        <f>BE705*bess_capex_adj</f>
        <v>951.12884131489704</v>
      </c>
      <c r="BG705" s="1">
        <v>2273517430.1792002</v>
      </c>
      <c r="BH705" s="1">
        <v>3519484355.2087998</v>
      </c>
      <c r="BI705" s="1">
        <v>1416857944.0355401</v>
      </c>
      <c r="BJ705" s="1">
        <v>1550140270.5764401</v>
      </c>
      <c r="BK705" s="1">
        <f>SUM(BG705:BJ705)/1000000</f>
        <v>8759.9999999999818</v>
      </c>
      <c r="BL705" s="1">
        <v>13.5022547275727</v>
      </c>
      <c r="BM705" s="3">
        <f>0.815*BJ705/(BK705*1000)</f>
        <v>144.21967129221474</v>
      </c>
      <c r="BN705" s="24">
        <v>2781.2923068682198</v>
      </c>
      <c r="BO705" s="1">
        <v>211</v>
      </c>
      <c r="BP705" s="1">
        <v>3040</v>
      </c>
      <c r="BQ705" s="24">
        <v>4611.9232000000002</v>
      </c>
      <c r="BR705" s="1">
        <v>760</v>
      </c>
      <c r="BS705" s="1">
        <v>190</v>
      </c>
      <c r="BT705" s="1">
        <v>0.87435474445712602</v>
      </c>
    </row>
    <row r="706" spans="1:72" s="8" customFormat="1" x14ac:dyDescent="0.25">
      <c r="A706" s="1">
        <v>381</v>
      </c>
      <c r="B706" s="24">
        <v>2266.2381759666901</v>
      </c>
      <c r="C706" s="24">
        <v>402.79999999999899</v>
      </c>
      <c r="D706" s="1">
        <v>1000</v>
      </c>
      <c r="E706" s="1">
        <v>4000</v>
      </c>
      <c r="F706" s="1">
        <v>2</v>
      </c>
      <c r="G706" s="1">
        <v>11</v>
      </c>
      <c r="H706" s="2">
        <f>SUM(BG706:BI706)/(BK706*1000000)</f>
        <v>0.67260733382215032</v>
      </c>
      <c r="I706" s="3">
        <v>100</v>
      </c>
      <c r="J706" s="18">
        <v>87.005429355738798</v>
      </c>
      <c r="K706" s="18">
        <f>(P706*BG706+U706*BH706+AP706*BI706+AN706*BJ706)/(BK706*(1000000))</f>
        <v>117.56411478551028</v>
      </c>
      <c r="L706" s="18">
        <f>(T706*BG706+Y706*BH706+AT706*BI706+AO706*BJ706)/(BK706*(1000000))</f>
        <v>140.72327776908105</v>
      </c>
      <c r="M706" s="18">
        <f>L706/K706</f>
        <v>1.1969917693492056</v>
      </c>
      <c r="N706" s="18">
        <f>J706*M706</f>
        <v>104.1447828275131</v>
      </c>
      <c r="O706" s="3">
        <v>100</v>
      </c>
      <c r="P706" s="18">
        <v>96.611159486093001</v>
      </c>
      <c r="Q706" s="18">
        <f>P706-S706</f>
        <v>89.372554403257595</v>
      </c>
      <c r="R706" s="18">
        <f>Q706*solar_capex_adj</f>
        <v>119.16340587101013</v>
      </c>
      <c r="S706" s="18">
        <v>7.2386050828354058</v>
      </c>
      <c r="T706" s="18">
        <f>R706+S706</f>
        <v>126.40201095384553</v>
      </c>
      <c r="U706" s="18">
        <v>27.992939143082101</v>
      </c>
      <c r="V706" s="18">
        <f>U706-X706</f>
        <v>23.196155665955001</v>
      </c>
      <c r="W706" s="18">
        <f>V706*wind_capex_adj</f>
        <v>38.660259443258333</v>
      </c>
      <c r="X706" s="18">
        <v>4.7967834771271001</v>
      </c>
      <c r="Y706" s="18">
        <f>W706+X706</f>
        <v>43.457042920385433</v>
      </c>
      <c r="Z706" s="18">
        <v>102.48166833693099</v>
      </c>
      <c r="AA706" s="18">
        <f>Z706-AC706-AD706</f>
        <v>49.90736160404461</v>
      </c>
      <c r="AB706" s="18">
        <f>AA706*hdgt_capex_adj</f>
        <v>62.384202005055762</v>
      </c>
      <c r="AC706" s="18">
        <v>16.704162454411289</v>
      </c>
      <c r="AD706" s="18">
        <v>35.870144278475095</v>
      </c>
      <c r="AE706" s="18">
        <f>AD706*fuel_adj</f>
        <v>35.870144278475095</v>
      </c>
      <c r="AF706" s="18">
        <f>AB706+AC706+AE706</f>
        <v>114.95850873794214</v>
      </c>
      <c r="AG706" s="18">
        <v>487.28998677585201</v>
      </c>
      <c r="AH706" s="18">
        <f>AG706-AJ706-AK706</f>
        <v>402.90605990622294</v>
      </c>
      <c r="AI706" s="18">
        <f>AH706*aero_capex_adj</f>
        <v>483.4872718874675</v>
      </c>
      <c r="AJ706" s="18">
        <v>43.157351468541037</v>
      </c>
      <c r="AK706" s="18">
        <v>41.226575401088041</v>
      </c>
      <c r="AL706" s="18">
        <f>AK706*fuel_adj</f>
        <v>41.226575401088041</v>
      </c>
      <c r="AM706" s="18">
        <f>AI706+AJ706+AL706</f>
        <v>567.87119875709664</v>
      </c>
      <c r="AN706" s="18">
        <f>IF(F706=0, 0, IF(F706=3, Z706, (Z706*F706*384+AG706*G706*32)/(F706*384+G706*32)))</f>
        <v>223.4214255605919</v>
      </c>
      <c r="AO706" s="18">
        <f>IF(F706=0, 0, IF(F706=3, AF706, (AF706*F706*384+AM706*G706*32)/(F706*384+G706*32)))</f>
        <v>257.30249702967643</v>
      </c>
      <c r="AP706" s="18">
        <v>57.230303811610497</v>
      </c>
      <c r="AQ706" s="18">
        <f>AP706-AS706</f>
        <v>46.658052965139802</v>
      </c>
      <c r="AR706" s="18">
        <f>AQ706*bess_capex_adj</f>
        <v>46.658052965139802</v>
      </c>
      <c r="AS706" s="18">
        <v>10.572250846470695</v>
      </c>
      <c r="AT706" s="18">
        <f>AR706+AS706</f>
        <v>57.230303811610497</v>
      </c>
      <c r="AU706" s="18">
        <v>6595.7429810527801</v>
      </c>
      <c r="AV706" s="18"/>
      <c r="AW706" s="18">
        <v>2718.26491822958</v>
      </c>
      <c r="AX706" s="18">
        <f>AW706*solar_capex_adj</f>
        <v>3624.3532243061063</v>
      </c>
      <c r="AY706" s="18">
        <v>483.14299912268501</v>
      </c>
      <c r="AZ706" s="18">
        <f>AY706*wind_capex_adj</f>
        <v>805.23833187114167</v>
      </c>
      <c r="BA706" s="18">
        <v>1548.2121924938101</v>
      </c>
      <c r="BB706" s="18">
        <f>BA706*hdgt_capex_adj</f>
        <v>1935.2652406172626</v>
      </c>
      <c r="BC706" s="18">
        <v>894.51386453527005</v>
      </c>
      <c r="BD706" s="18">
        <f>BC706*aero_capex_adj</f>
        <v>1073.4166374423239</v>
      </c>
      <c r="BE706" s="18">
        <v>951.60900667143096</v>
      </c>
      <c r="BF706" s="18">
        <f>BE706*bess_capex_adj</f>
        <v>951.60900667143096</v>
      </c>
      <c r="BG706" s="1">
        <v>2630435451.8398199</v>
      </c>
      <c r="BH706" s="1">
        <v>1768082187.9247999</v>
      </c>
      <c r="BI706" s="1">
        <v>1493522604.51741</v>
      </c>
      <c r="BJ706" s="1">
        <v>2867959755.7179599</v>
      </c>
      <c r="BK706" s="1">
        <f>SUM(BG706:BJ706)/1000000</f>
        <v>8759.9999999999909</v>
      </c>
      <c r="BL706" s="1">
        <v>13.989476413691801</v>
      </c>
      <c r="BM706" s="3">
        <f>0.815*BJ706/(BK706*1000)</f>
        <v>266.82502293494747</v>
      </c>
      <c r="BN706" s="24">
        <v>3059.4215375550398</v>
      </c>
      <c r="BO706" s="1">
        <v>106</v>
      </c>
      <c r="BP706" s="1">
        <v>3040</v>
      </c>
      <c r="BQ706" s="24">
        <v>4611.9232000000002</v>
      </c>
      <c r="BR706" s="1">
        <v>760</v>
      </c>
      <c r="BS706" s="1">
        <v>190</v>
      </c>
      <c r="BT706" s="1">
        <v>0.92048842461948499</v>
      </c>
    </row>
    <row r="707" spans="1:72" s="8" customFormat="1" x14ac:dyDescent="0.25">
      <c r="A707" s="1">
        <v>1051</v>
      </c>
      <c r="B707" s="25">
        <v>618.06495708182604</v>
      </c>
      <c r="C707" s="25">
        <v>402.79999999999899</v>
      </c>
      <c r="D707" s="8">
        <v>2000</v>
      </c>
      <c r="E707" s="8">
        <v>8000</v>
      </c>
      <c r="F707" s="8">
        <v>3</v>
      </c>
      <c r="G707" s="8">
        <v>4</v>
      </c>
      <c r="H707" s="9">
        <f>SUM(BG707:BI707)/(BK707*1000000)</f>
        <v>0.37515848752457026</v>
      </c>
      <c r="I707" s="10">
        <v>100</v>
      </c>
      <c r="J707" s="19">
        <v>92.232452451692197</v>
      </c>
      <c r="K707" s="18">
        <f>(P707*BG707+U707*BH707+AP707*BI707+AN707*BJ707)/(BK707*(1000000))</f>
        <v>89.493442247771156</v>
      </c>
      <c r="L707" s="18">
        <f>(T707*BG707+Y707*BH707+AT707*BI707+AO707*BJ707)/(BK707*(1000000))</f>
        <v>101.07512894856706</v>
      </c>
      <c r="M707" s="18">
        <f>L707/K707</f>
        <v>1.129413802954756</v>
      </c>
      <c r="N707" s="18">
        <f>J707*M707</f>
        <v>104.1686048793094</v>
      </c>
      <c r="O707" s="10">
        <v>100</v>
      </c>
      <c r="P707" s="19">
        <v>84.769359789189195</v>
      </c>
      <c r="Q707" s="19">
        <f>P707-S707</f>
        <v>78.427479364793498</v>
      </c>
      <c r="R707" s="18">
        <f>Q707*solar_capex_adj</f>
        <v>104.56997248639132</v>
      </c>
      <c r="S707" s="19">
        <v>6.341880424395697</v>
      </c>
      <c r="T707" s="18">
        <f>R707+S707</f>
        <v>110.91185291078702</v>
      </c>
      <c r="U707" s="19">
        <v>28.0304063194455</v>
      </c>
      <c r="V707" s="19">
        <f>U707-X707</f>
        <v>23.2336228423184</v>
      </c>
      <c r="W707" s="18">
        <f>V707*wind_capex_adj</f>
        <v>38.722704737197333</v>
      </c>
      <c r="X707" s="19">
        <v>4.7967834771271001</v>
      </c>
      <c r="Y707" s="18">
        <f>W707+X707</f>
        <v>43.519488214324433</v>
      </c>
      <c r="Z707" s="19">
        <v>89.506401148719107</v>
      </c>
      <c r="AA707" s="19">
        <f>Z707-AC707-AD707</f>
        <v>38.239511170090289</v>
      </c>
      <c r="AB707" s="18">
        <f>AA707*hdgt_capex_adj</f>
        <v>47.799388962612859</v>
      </c>
      <c r="AC707" s="19">
        <v>15.633352474945511</v>
      </c>
      <c r="AD707" s="19">
        <v>35.633537503683307</v>
      </c>
      <c r="AE707" s="18">
        <f>AD707*fuel_adj</f>
        <v>35.633537503683307</v>
      </c>
      <c r="AF707" s="18">
        <f>AB707+AC707+AE707</f>
        <v>99.066278941241677</v>
      </c>
      <c r="AG707" s="19">
        <v>401.60801605927099</v>
      </c>
      <c r="AH707" s="19">
        <f>AG707-AJ707-AK707</f>
        <v>321.61149733959297</v>
      </c>
      <c r="AI707" s="18">
        <f>AH707*aero_capex_adj</f>
        <v>385.93379680751156</v>
      </c>
      <c r="AJ707" s="19">
        <v>36.919255498357018</v>
      </c>
      <c r="AK707" s="19">
        <v>43.077263221321004</v>
      </c>
      <c r="AL707" s="18">
        <f>AK707*fuel_adj</f>
        <v>43.077263221321004</v>
      </c>
      <c r="AM707" s="18">
        <f>AI707+AJ707+AL707</f>
        <v>465.93031552718958</v>
      </c>
      <c r="AN707" s="18">
        <f>IF(F707=0, 0, IF(F707=3, Z707, (Z707*F707*384+AG707*G707*32)/(F707*384+G707*32)))</f>
        <v>89.506401148719107</v>
      </c>
      <c r="AO707" s="18">
        <f>IF(F707=0, 0, IF(F707=3, AF707, (AF707*F707*384+AM707*G707*32)/(F707*384+G707*32)))</f>
        <v>99.066278941241677</v>
      </c>
      <c r="AP707" s="19">
        <v>253.38466971186401</v>
      </c>
      <c r="AQ707" s="19">
        <f>AP707-AS707</f>
        <v>207.285897240786</v>
      </c>
      <c r="AR707" s="18">
        <f>AQ707*bess_capex_adj</f>
        <v>207.285897240786</v>
      </c>
      <c r="AS707" s="19">
        <v>46.098772471078007</v>
      </c>
      <c r="AT707" s="18">
        <f>AR707+AS707</f>
        <v>253.38466971186401</v>
      </c>
      <c r="AU707" s="19">
        <v>5786.0226449074698</v>
      </c>
      <c r="AV707" s="19"/>
      <c r="AW707" s="19">
        <v>742.54242194040796</v>
      </c>
      <c r="AX707" s="18">
        <f>AW707*solar_capex_adj</f>
        <v>990.05656258721058</v>
      </c>
      <c r="AY707" s="19">
        <v>483.92338722740197</v>
      </c>
      <c r="AZ707" s="18">
        <f>AY707*wind_capex_adj</f>
        <v>806.53897871233664</v>
      </c>
      <c r="BA707" s="19">
        <v>2326.06937190075</v>
      </c>
      <c r="BB707" s="18">
        <f>BA707*hdgt_capex_adj</f>
        <v>2907.5867148759376</v>
      </c>
      <c r="BC707" s="19">
        <v>325.80316803161298</v>
      </c>
      <c r="BD707" s="18">
        <f>BC707*aero_capex_adj</f>
        <v>390.96380163793555</v>
      </c>
      <c r="BE707" s="19">
        <v>1907.68429580728</v>
      </c>
      <c r="BF707" s="18">
        <f>BE707*bess_capex_adj</f>
        <v>1907.68429580728</v>
      </c>
      <c r="BG707" s="8">
        <v>831693715.71815097</v>
      </c>
      <c r="BH707" s="8">
        <v>1768082187.9247999</v>
      </c>
      <c r="BI707" s="8">
        <v>686612447.07228196</v>
      </c>
      <c r="BJ707" s="8">
        <v>5473611649.2847605</v>
      </c>
      <c r="BK707" s="8">
        <f>SUM(BG707:BJ707)/1000000</f>
        <v>8759.9999999999927</v>
      </c>
      <c r="BL707" s="8">
        <v>-6.4889747558E-19</v>
      </c>
      <c r="BM707" s="10">
        <f>0.815*BJ707/(BK707*1000)</f>
        <v>509.24583266747533</v>
      </c>
      <c r="BN707" s="25">
        <v>834.38769206046595</v>
      </c>
      <c r="BO707" s="8">
        <v>106</v>
      </c>
      <c r="BP707" s="8">
        <v>6080</v>
      </c>
      <c r="BQ707" s="25">
        <v>9223.8464000000004</v>
      </c>
      <c r="BR707" s="8">
        <v>1520</v>
      </c>
      <c r="BS707" s="8">
        <v>380</v>
      </c>
      <c r="BT707" s="8">
        <v>0.21221022517119301</v>
      </c>
    </row>
    <row r="708" spans="1:72" s="8" customFormat="1" x14ac:dyDescent="0.25">
      <c r="A708" s="1">
        <v>1069</v>
      </c>
      <c r="B708" s="25">
        <v>618.06495708182604</v>
      </c>
      <c r="C708" s="25">
        <v>201.39999999999901</v>
      </c>
      <c r="D708" s="8">
        <v>2000</v>
      </c>
      <c r="E708" s="8">
        <v>8000</v>
      </c>
      <c r="F708" s="8">
        <v>3</v>
      </c>
      <c r="G708" s="8">
        <v>4</v>
      </c>
      <c r="H708" s="9">
        <f>SUM(BG708:BI708)/(BK708*1000000)</f>
        <v>0.26975164426549153</v>
      </c>
      <c r="I708" s="10">
        <v>100</v>
      </c>
      <c r="J708" s="19">
        <v>93.798506625004904</v>
      </c>
      <c r="K708" s="18">
        <f>(P708*BG708+U708*BH708+AP708*BI708+AN708*BJ708)/(BK708*(1000000))</f>
        <v>91.375943980545316</v>
      </c>
      <c r="L708" s="18">
        <f>(T708*BG708+Y708*BH708+AT708*BI708+AO708*BJ708)/(BK708*(1000000))</f>
        <v>101.48430974948002</v>
      </c>
      <c r="M708" s="18">
        <f>L708/K708</f>
        <v>1.1106239271365215</v>
      </c>
      <c r="N708" s="18">
        <f>J708*M708</f>
        <v>104.17486578740397</v>
      </c>
      <c r="O708" s="10">
        <v>100</v>
      </c>
      <c r="P708" s="19">
        <v>93.5560647153155</v>
      </c>
      <c r="Q708" s="19">
        <f>P708-S708</f>
        <v>86.559776823466095</v>
      </c>
      <c r="R708" s="18">
        <f>Q708*solar_capex_adj</f>
        <v>115.41303576462145</v>
      </c>
      <c r="S708" s="19">
        <v>6.9962878918494056</v>
      </c>
      <c r="T708" s="18">
        <f>R708+S708</f>
        <v>122.40932365647086</v>
      </c>
      <c r="U708" s="19">
        <v>28.041014492254899</v>
      </c>
      <c r="V708" s="19">
        <f>U708-X708</f>
        <v>23.244231015127799</v>
      </c>
      <c r="W708" s="18">
        <f>V708*wind_capex_adj</f>
        <v>38.740385025213001</v>
      </c>
      <c r="X708" s="19">
        <v>4.7967834771271001</v>
      </c>
      <c r="Y708" s="18">
        <f>W708+X708</f>
        <v>43.537168502340101</v>
      </c>
      <c r="Z708" s="19">
        <v>82.911869754770095</v>
      </c>
      <c r="AA708" s="19">
        <f>Z708-AC708-AD708</f>
        <v>33.1632786362986</v>
      </c>
      <c r="AB708" s="18">
        <f>AA708*hdgt_capex_adj</f>
        <v>41.45409829537325</v>
      </c>
      <c r="AC708" s="19">
        <v>15.052199792346201</v>
      </c>
      <c r="AD708" s="19">
        <v>34.696391326125294</v>
      </c>
      <c r="AE708" s="18">
        <f>AD708*fuel_adj</f>
        <v>34.696391326125294</v>
      </c>
      <c r="AF708" s="18">
        <f>AB708+AC708+AE708</f>
        <v>91.202689413844752</v>
      </c>
      <c r="AG708" s="19">
        <v>227.80957861412</v>
      </c>
      <c r="AH708" s="19">
        <f>AG708-AJ708-AK708</f>
        <v>160.384649162941</v>
      </c>
      <c r="AI708" s="18">
        <f>AH708*aero_capex_adj</f>
        <v>192.46157899552921</v>
      </c>
      <c r="AJ708" s="19">
        <v>24.345065380145002</v>
      </c>
      <c r="AK708" s="19">
        <v>43.079864071033995</v>
      </c>
      <c r="AL708" s="18">
        <f>AK708*fuel_adj</f>
        <v>43.079864071033995</v>
      </c>
      <c r="AM708" s="18">
        <f>AI708+AJ708+AL708</f>
        <v>259.88650844670821</v>
      </c>
      <c r="AN708" s="18">
        <f>IF(F708=0, 0, IF(F708=3, Z708, (Z708*F708*384+AG708*G708*32)/(F708*384+G708*32)))</f>
        <v>82.911869754770095</v>
      </c>
      <c r="AO708" s="18">
        <f>IF(F708=0, 0, IF(F708=3, AF708, (AF708*F708*384+AM708*G708*32)/(F708*384+G708*32)))</f>
        <v>91.202689413844752</v>
      </c>
      <c r="AP708" s="19">
        <v>241.43632246104301</v>
      </c>
      <c r="AQ708" s="19">
        <f>AP708-AS708</f>
        <v>197.52492592814701</v>
      </c>
      <c r="AR708" s="18">
        <f>AQ708*bess_capex_adj</f>
        <v>197.52492592814701</v>
      </c>
      <c r="AS708" s="19">
        <v>43.911396532895992</v>
      </c>
      <c r="AT708" s="18">
        <f>AR708+AS708</f>
        <v>241.43632246104301</v>
      </c>
      <c r="AU708" s="19">
        <v>5546.5922980852802</v>
      </c>
      <c r="AV708" s="19"/>
      <c r="AW708" s="19">
        <v>742.88145724212302</v>
      </c>
      <c r="AX708" s="18">
        <f>AW708*solar_capex_adj</f>
        <v>990.50860965616403</v>
      </c>
      <c r="AY708" s="19">
        <v>242.07217020517001</v>
      </c>
      <c r="AZ708" s="18">
        <f>AY708*wind_capex_adj</f>
        <v>403.45361700861667</v>
      </c>
      <c r="BA708" s="19">
        <v>2327.1314252030402</v>
      </c>
      <c r="BB708" s="18">
        <f>BA708*hdgt_capex_adj</f>
        <v>2908.9142815038003</v>
      </c>
      <c r="BC708" s="19">
        <v>325.95192555994998</v>
      </c>
      <c r="BD708" s="18">
        <f>BC708*aero_capex_adj</f>
        <v>391.14231067193998</v>
      </c>
      <c r="BE708" s="19">
        <v>1908.5553198749899</v>
      </c>
      <c r="BF708" s="18">
        <f>BE708*bess_capex_adj</f>
        <v>1908.5553198749899</v>
      </c>
      <c r="BG708" s="8">
        <v>756028156.30603397</v>
      </c>
      <c r="BH708" s="8">
        <v>884041093.96239996</v>
      </c>
      <c r="BI708" s="8">
        <v>722955153.49726999</v>
      </c>
      <c r="BJ708" s="8">
        <v>6396975596.2342901</v>
      </c>
      <c r="BK708" s="8">
        <f>SUM(BG708:BJ708)/1000000</f>
        <v>8759.9999999999945</v>
      </c>
      <c r="BL708" s="8">
        <v>2.2711411645300002E-18</v>
      </c>
      <c r="BM708" s="10">
        <f>0.815*BJ708/(BK708*1000)</f>
        <v>595.15240992362442</v>
      </c>
      <c r="BN708" s="25">
        <v>834.38769206046595</v>
      </c>
      <c r="BO708" s="8">
        <v>53</v>
      </c>
      <c r="BP708" s="8">
        <v>6080</v>
      </c>
      <c r="BQ708" s="25">
        <v>9223.8464000000004</v>
      </c>
      <c r="BR708" s="8">
        <v>1520</v>
      </c>
      <c r="BS708" s="8">
        <v>380</v>
      </c>
      <c r="BT708" s="8">
        <v>0.22321553387308499</v>
      </c>
    </row>
    <row r="709" spans="1:72" s="8" customFormat="1" x14ac:dyDescent="0.25">
      <c r="A709" s="1">
        <v>364</v>
      </c>
      <c r="B709" s="24">
        <v>2266.2381759666901</v>
      </c>
      <c r="C709" s="24">
        <v>600.4</v>
      </c>
      <c r="D709" s="1">
        <v>1000</v>
      </c>
      <c r="E709" s="1">
        <v>4000</v>
      </c>
      <c r="F709" s="1">
        <v>2</v>
      </c>
      <c r="G709" s="1">
        <v>11</v>
      </c>
      <c r="H709" s="2">
        <f>SUM(BG709:BI709)/(BK709*1000000)</f>
        <v>0.75585042020825732</v>
      </c>
      <c r="I709" s="3">
        <v>100</v>
      </c>
      <c r="J709" s="18">
        <v>85.858615773050303</v>
      </c>
      <c r="K709" s="18">
        <f>(P709*BG709+U709*BH709+AP709*BI709+AN709*BJ709)/(BK709*(1000000))</f>
        <v>110.35271641120971</v>
      </c>
      <c r="L709" s="18">
        <f>(T709*BG709+Y709*BH709+AT709*BI709+AO709*BJ709)/(BK709*(1000000))</f>
        <v>133.91785185201036</v>
      </c>
      <c r="M709" s="18">
        <f>L709/K709</f>
        <v>1.2135437731590528</v>
      </c>
      <c r="N709" s="18">
        <f>J709*M709</f>
        <v>104.19318854344083</v>
      </c>
      <c r="O709" s="3">
        <v>99.999999606970704</v>
      </c>
      <c r="P709" s="18">
        <v>101.062316192418</v>
      </c>
      <c r="Q709" s="18">
        <f>P709-S709</f>
        <v>93.488215524355596</v>
      </c>
      <c r="R709" s="18">
        <f>Q709*solar_capex_adj</f>
        <v>124.65095403247412</v>
      </c>
      <c r="S709" s="18">
        <v>7.5741006680623997</v>
      </c>
      <c r="T709" s="18">
        <f>R709+S709</f>
        <v>132.22505470053653</v>
      </c>
      <c r="U709" s="18">
        <v>27.986344321557901</v>
      </c>
      <c r="V709" s="18">
        <f>U709-X709</f>
        <v>23.189560844430801</v>
      </c>
      <c r="W709" s="18">
        <f>V709*wind_capex_adj</f>
        <v>38.649268074051335</v>
      </c>
      <c r="X709" s="18">
        <v>4.7967834771271001</v>
      </c>
      <c r="Y709" s="18">
        <f>W709+X709</f>
        <v>43.446051551178435</v>
      </c>
      <c r="Z709" s="18">
        <v>121.880112334038</v>
      </c>
      <c r="AA709" s="18">
        <f>Z709-AC709-AD709</f>
        <v>67.098219811489585</v>
      </c>
      <c r="AB709" s="18">
        <f>AA709*hdgt_capex_adj</f>
        <v>83.872774764361978</v>
      </c>
      <c r="AC709" s="18">
        <v>18.409630094743008</v>
      </c>
      <c r="AD709" s="18">
        <v>36.37226242780541</v>
      </c>
      <c r="AE709" s="18">
        <f>AD709*fuel_adj</f>
        <v>36.37226242780541</v>
      </c>
      <c r="AF709" s="18">
        <f>AB709+AC709+AE709</f>
        <v>138.65466728691041</v>
      </c>
      <c r="AG709" s="18">
        <v>558.36017291037501</v>
      </c>
      <c r="AH709" s="18">
        <f>AG709-AJ709-AK709</f>
        <v>468.26458388476703</v>
      </c>
      <c r="AI709" s="18">
        <f>AH709*aero_capex_adj</f>
        <v>561.9175006617204</v>
      </c>
      <c r="AJ709" s="18">
        <v>48.34204828190002</v>
      </c>
      <c r="AK709" s="18">
        <v>41.753540743707958</v>
      </c>
      <c r="AL709" s="18">
        <f>AK709*fuel_adj</f>
        <v>41.753540743707958</v>
      </c>
      <c r="AM709" s="18">
        <f>AI709+AJ709+AL709</f>
        <v>652.01308968732837</v>
      </c>
      <c r="AN709" s="18">
        <f>IF(F709=0, 0, IF(F709=3, Z709, (Z709*F709*384+AG709*G709*32)/(F709*384+G709*32)))</f>
        <v>259.05955994374392</v>
      </c>
      <c r="AO709" s="18">
        <f>IF(F709=0, 0, IF(F709=3, AF709, (AF709*F709*384+AM709*G709*32)/(F709*384+G709*32)))</f>
        <v>299.99588575561319</v>
      </c>
      <c r="AP709" s="18">
        <v>57.812011632255597</v>
      </c>
      <c r="AQ709" s="18">
        <f>AP709-AS709</f>
        <v>47.134764951051501</v>
      </c>
      <c r="AR709" s="18">
        <f>AQ709*bess_capex_adj</f>
        <v>47.134764951051501</v>
      </c>
      <c r="AS709" s="18">
        <v>10.677246681204096</v>
      </c>
      <c r="AT709" s="18">
        <f>AR709+AS709</f>
        <v>57.812011632255597</v>
      </c>
      <c r="AU709" s="18">
        <v>6830.8139296105101</v>
      </c>
      <c r="AV709" s="18"/>
      <c r="AW709" s="18">
        <v>2717.4920974117899</v>
      </c>
      <c r="AX709" s="18">
        <f>AW709*solar_capex_adj</f>
        <v>3623.3227965490532</v>
      </c>
      <c r="AY709" s="18">
        <v>719.95180056044501</v>
      </c>
      <c r="AZ709" s="18">
        <f>AY709*wind_capex_adj</f>
        <v>1199.9196676007418</v>
      </c>
      <c r="BA709" s="18">
        <v>1547.7720254576</v>
      </c>
      <c r="BB709" s="18">
        <f>BA709*hdgt_capex_adj</f>
        <v>1934.7150318219999</v>
      </c>
      <c r="BC709" s="18">
        <v>894.25954828681597</v>
      </c>
      <c r="BD709" s="18">
        <f>BC709*aero_capex_adj</f>
        <v>1073.1114579441792</v>
      </c>
      <c r="BE709" s="18">
        <v>951.33845789385805</v>
      </c>
      <c r="BF709" s="18">
        <f>BE709*bess_capex_adj</f>
        <v>951.33845789385805</v>
      </c>
      <c r="BG709" s="1">
        <v>2507315743.3471298</v>
      </c>
      <c r="BH709" s="1">
        <v>2635443261.2463999</v>
      </c>
      <c r="BI709" s="1">
        <v>1478490650.4073501</v>
      </c>
      <c r="BJ709" s="1">
        <v>2138750310.5697501</v>
      </c>
      <c r="BK709" s="1">
        <f>SUM(BG709:BJ709)/1000000</f>
        <v>8759.9999655706288</v>
      </c>
      <c r="BL709" s="1">
        <v>15.1824702591988</v>
      </c>
      <c r="BM709" s="3">
        <f>0.815*BJ709/(BK709*1000)</f>
        <v>198.98190753027035</v>
      </c>
      <c r="BN709" s="24">
        <v>3059.4215375550398</v>
      </c>
      <c r="BO709" s="1">
        <v>158</v>
      </c>
      <c r="BP709" s="1">
        <v>3040</v>
      </c>
      <c r="BQ709" s="24">
        <v>4611.9232000000002</v>
      </c>
      <c r="BR709" s="1">
        <v>760</v>
      </c>
      <c r="BS709" s="1">
        <v>190</v>
      </c>
      <c r="BT709" s="1">
        <v>0.91161279924047101</v>
      </c>
    </row>
    <row r="710" spans="1:72" s="8" customFormat="1" x14ac:dyDescent="0.25">
      <c r="A710" s="1">
        <v>939</v>
      </c>
      <c r="B710" s="25">
        <v>1648.17321888487</v>
      </c>
      <c r="C710" s="25">
        <v>201.39999999999901</v>
      </c>
      <c r="D710" s="8">
        <v>2000</v>
      </c>
      <c r="E710" s="8">
        <v>8000</v>
      </c>
      <c r="F710" s="8">
        <v>2</v>
      </c>
      <c r="G710" s="8">
        <v>8</v>
      </c>
      <c r="H710" s="9">
        <f>SUM(BG710:BI710)/(BK710*1000000)</f>
        <v>0.54839570429457796</v>
      </c>
      <c r="I710" s="10">
        <v>100</v>
      </c>
      <c r="J710" s="19">
        <v>89.873434511639104</v>
      </c>
      <c r="K710" s="18">
        <f>(P710*BG710+U710*BH710+AP710*BI710+AN710*BJ710)/(BK710*(1000000))</f>
        <v>140.85664521560253</v>
      </c>
      <c r="L710" s="18">
        <f>(T710*BG710+Y710*BH710+AT710*BI710+AO710*BJ710)/(BK710*(1000000))</f>
        <v>163.33328376291666</v>
      </c>
      <c r="M710" s="18">
        <f>L710/K710</f>
        <v>1.1595710199750267</v>
      </c>
      <c r="N710" s="18">
        <f>J710*M710</f>
        <v>104.21463012532011</v>
      </c>
      <c r="O710" s="10">
        <v>99.999999996767897</v>
      </c>
      <c r="P710" s="19">
        <v>100.464937880308</v>
      </c>
      <c r="Q710" s="19">
        <f>P710-S710</f>
        <v>92.942618955479702</v>
      </c>
      <c r="R710" s="18">
        <f>Q710*solar_capex_adj</f>
        <v>123.92349194063959</v>
      </c>
      <c r="S710" s="19">
        <v>7.5223189248282978</v>
      </c>
      <c r="T710" s="18">
        <f>R710+S710</f>
        <v>131.44581086546788</v>
      </c>
      <c r="U710" s="19">
        <v>28.009709680405201</v>
      </c>
      <c r="V710" s="19">
        <f>U710-X710</f>
        <v>23.212926203278201</v>
      </c>
      <c r="W710" s="18">
        <f>V710*wind_capex_adj</f>
        <v>38.688210338797006</v>
      </c>
      <c r="X710" s="19">
        <v>4.7967834771270006</v>
      </c>
      <c r="Y710" s="18">
        <f>W710+X710</f>
        <v>43.484993815924007</v>
      </c>
      <c r="Z710" s="19">
        <v>85.672822352253505</v>
      </c>
      <c r="AA710" s="19">
        <f>Z710-AC710-AD710</f>
        <v>34.657587039454093</v>
      </c>
      <c r="AB710" s="18">
        <f>AA710*hdgt_capex_adj</f>
        <v>43.321983799317614</v>
      </c>
      <c r="AC710" s="19">
        <v>15.222993486507306</v>
      </c>
      <c r="AD710" s="19">
        <v>35.792241826292106</v>
      </c>
      <c r="AE710" s="18">
        <f>AD710*fuel_adj</f>
        <v>35.792241826292106</v>
      </c>
      <c r="AF710" s="18">
        <f>AB710+AC710+AE710</f>
        <v>94.337219112117026</v>
      </c>
      <c r="AG710" s="19">
        <v>595.897610143615</v>
      </c>
      <c r="AH710" s="19">
        <f>AG710-AJ710-AK710</f>
        <v>502.00386882125304</v>
      </c>
      <c r="AI710" s="18">
        <f>AH710*aero_capex_adj</f>
        <v>602.40464258550367</v>
      </c>
      <c r="AJ710" s="19">
        <v>50.954103699933967</v>
      </c>
      <c r="AK710" s="19">
        <v>42.939637622427995</v>
      </c>
      <c r="AL710" s="18">
        <f>AK710*fuel_adj</f>
        <v>42.939637622427995</v>
      </c>
      <c r="AM710" s="18">
        <f>AI710+AJ710+AL710</f>
        <v>696.29838390786563</v>
      </c>
      <c r="AN710" s="18">
        <f>IF(F710=0, 0, IF(F710=3, Z710, (Z710*F710*384+AG710*G710*32)/(F710*384+G710*32)))</f>
        <v>213.22901930009388</v>
      </c>
      <c r="AO710" s="18">
        <f>IF(F710=0, 0, IF(F710=3, AF710, (AF710*F710*384+AM710*G710*32)/(F710*384+G710*32)))</f>
        <v>244.82751031105417</v>
      </c>
      <c r="AP710" s="19">
        <v>86.640536283827402</v>
      </c>
      <c r="AQ710" s="19">
        <f>AP710-AS710</f>
        <v>71.097755407804797</v>
      </c>
      <c r="AR710" s="18">
        <f>AQ710*bess_capex_adj</f>
        <v>71.097755407804797</v>
      </c>
      <c r="AS710" s="19">
        <v>15.542780876022604</v>
      </c>
      <c r="AT710" s="18">
        <f>AR710+AS710</f>
        <v>86.640536283827402</v>
      </c>
      <c r="AU710" s="19">
        <v>6326.4377150174896</v>
      </c>
      <c r="AV710" s="19"/>
      <c r="AW710" s="19">
        <v>1978.34922950956</v>
      </c>
      <c r="AX710" s="18">
        <f>AW710*solar_capex_adj</f>
        <v>2637.7989726794131</v>
      </c>
      <c r="AY710" s="19">
        <v>241.74615280595501</v>
      </c>
      <c r="AZ710" s="18">
        <f>AY710*wind_capex_adj</f>
        <v>402.91025467659171</v>
      </c>
      <c r="BA710" s="19">
        <v>1549.33153100543</v>
      </c>
      <c r="BB710" s="18">
        <f>BA710*hdgt_capex_adj</f>
        <v>1936.6644137567873</v>
      </c>
      <c r="BC710" s="19">
        <v>651.02588155446006</v>
      </c>
      <c r="BD710" s="18">
        <f>BC710*aero_capex_adj</f>
        <v>781.231057865352</v>
      </c>
      <c r="BE710" s="19">
        <v>1905.98492014207</v>
      </c>
      <c r="BF710" s="18">
        <f>BE710*bess_capex_adj</f>
        <v>1905.98492014207</v>
      </c>
      <c r="BG710" s="8">
        <v>1878876734.8507199</v>
      </c>
      <c r="BH710" s="8">
        <v>884041093.96239996</v>
      </c>
      <c r="BI710" s="8">
        <v>2041028540.6521101</v>
      </c>
      <c r="BJ710" s="8">
        <v>3956053630.2516298</v>
      </c>
      <c r="BK710" s="8">
        <f>SUM(BG710:BJ710)/1000000</f>
        <v>8759.9999997168597</v>
      </c>
      <c r="BL710" s="8">
        <v>1.97744224153081E-2</v>
      </c>
      <c r="BM710" s="10">
        <f>0.815*BJ710/(BK710*1000)</f>
        <v>368.05750099991894</v>
      </c>
      <c r="BN710" s="25">
        <v>2225.03384549457</v>
      </c>
      <c r="BO710" s="8">
        <v>53</v>
      </c>
      <c r="BP710" s="8">
        <v>6080</v>
      </c>
      <c r="BQ710" s="25">
        <v>9223.8464000000004</v>
      </c>
      <c r="BR710" s="8">
        <v>1520</v>
      </c>
      <c r="BS710" s="8">
        <v>380</v>
      </c>
      <c r="BT710" s="8">
        <v>0.62990514835496303</v>
      </c>
    </row>
    <row r="711" spans="1:72" s="8" customFormat="1" hidden="1" x14ac:dyDescent="0.25">
      <c r="A711" s="1">
        <v>1211</v>
      </c>
      <c r="B711" s="22">
        <v>1854.19487124548</v>
      </c>
      <c r="C711" s="22">
        <v>201.39999999999901</v>
      </c>
      <c r="D711" s="11">
        <v>3000</v>
      </c>
      <c r="E711" s="11">
        <v>12000</v>
      </c>
      <c r="F711" s="11">
        <v>0</v>
      </c>
      <c r="G711" s="11">
        <v>0</v>
      </c>
      <c r="H711" s="12">
        <f>SUM(BG711:BI711)/(BK711*1000000)</f>
        <v>1</v>
      </c>
      <c r="I711" s="13">
        <v>45.547945205479401</v>
      </c>
      <c r="J711" s="20">
        <v>90.207408307553095</v>
      </c>
      <c r="K711" s="18">
        <f>(P711*BG711+U711*BH711+AP711*BI711+AN711*BJ711)/(BK711*(1000000))</f>
        <v>92.690326313745885</v>
      </c>
      <c r="L711" s="18">
        <f>(T711*BG711+Y711*BH711+AT711*BI711+AO711*BJ711)/(BK711*(1000000))</f>
        <v>107.12401924336487</v>
      </c>
      <c r="M711" s="18">
        <f>L711/K711</f>
        <v>1.1557195179221036</v>
      </c>
      <c r="N711" s="18">
        <f>J711*M711</f>
        <v>104.25446244220763</v>
      </c>
      <c r="O711" s="13">
        <v>61.318501368449702</v>
      </c>
      <c r="P711" s="20">
        <v>67.131345353710799</v>
      </c>
      <c r="Q711" s="20">
        <f>P711-S711</f>
        <v>62.1159121650579</v>
      </c>
      <c r="R711" s="18">
        <f>Q711*solar_capex_adj</f>
        <v>82.82121622007719</v>
      </c>
      <c r="S711" s="20">
        <v>5.0154331886528993</v>
      </c>
      <c r="T711" s="18">
        <f>R711+S711</f>
        <v>87.836649408730096</v>
      </c>
      <c r="U711" s="20">
        <v>28.0648954341432</v>
      </c>
      <c r="V711" s="20">
        <f>U711-X711</f>
        <v>23.268111957016099</v>
      </c>
      <c r="W711" s="18">
        <f>V711*wind_capex_adj</f>
        <v>38.780186595026834</v>
      </c>
      <c r="X711" s="20">
        <v>4.7967834771271001</v>
      </c>
      <c r="Y711" s="18">
        <f>W711+X711</f>
        <v>43.576970072153934</v>
      </c>
      <c r="Z711" s="20">
        <v>0</v>
      </c>
      <c r="AA711" s="20">
        <f>Z711-AC711-AD711</f>
        <v>0</v>
      </c>
      <c r="AB711" s="18">
        <f>AA711*hdgt_capex_adj</f>
        <v>0</v>
      </c>
      <c r="AC711" s="20">
        <v>0</v>
      </c>
      <c r="AD711" s="20">
        <v>0</v>
      </c>
      <c r="AE711" s="18">
        <f>AD711*fuel_adj</f>
        <v>0</v>
      </c>
      <c r="AF711" s="18">
        <f>AB711+AC711+AE711</f>
        <v>0</v>
      </c>
      <c r="AG711" s="20">
        <v>0</v>
      </c>
      <c r="AH711" s="20">
        <f>AG711-AJ711-AK711</f>
        <v>0</v>
      </c>
      <c r="AI711" s="18">
        <f>AH711*aero_capex_adj</f>
        <v>0</v>
      </c>
      <c r="AJ711" s="20">
        <v>0</v>
      </c>
      <c r="AK711" s="20">
        <v>0</v>
      </c>
      <c r="AL711" s="18">
        <f>AK711*fuel_adj</f>
        <v>0</v>
      </c>
      <c r="AM711" s="18">
        <f>AI711+AJ711+AL711</f>
        <v>0</v>
      </c>
      <c r="AN711" s="18">
        <f>IF(F711=0, 0, IF(F711=3, Z711, (Z711*F711*384+AG711*G711*32)/(F711*384+G711*32)))</f>
        <v>0</v>
      </c>
      <c r="AO711" s="18">
        <f>IF(F711=0, 0, IF(F711=3, AF711, (AF711*F711*384+AM711*G711*32)/(F711*384+G711*32)))</f>
        <v>0</v>
      </c>
      <c r="AP711" s="20">
        <v>189.40259000027501</v>
      </c>
      <c r="AQ711" s="20">
        <f>AP711-AS711</f>
        <v>153.28425147738599</v>
      </c>
      <c r="AR711" s="18">
        <f>AQ711*bess_capex_adj</f>
        <v>153.28425147738599</v>
      </c>
      <c r="AS711" s="20">
        <v>36.118338522889019</v>
      </c>
      <c r="AT711" s="18">
        <f>AR711+AS711</f>
        <v>189.40259000027501</v>
      </c>
      <c r="AU711" s="20">
        <v>5342.0998935465404</v>
      </c>
      <c r="AV711" s="20"/>
      <c r="AW711" s="20">
        <v>2230.9340635942699</v>
      </c>
      <c r="AX711" s="18">
        <f>AW711*solar_capex_adj</f>
        <v>2974.5787514590265</v>
      </c>
      <c r="AY711" s="20">
        <v>242.32087326726301</v>
      </c>
      <c r="AZ711" s="18">
        <f>AY711*wind_capex_adj</f>
        <v>403.86812211210503</v>
      </c>
      <c r="BA711" s="20">
        <v>0</v>
      </c>
      <c r="BB711" s="18">
        <f>BA711*hdgt_capex_adj</f>
        <v>0</v>
      </c>
      <c r="BC711" s="20">
        <v>0</v>
      </c>
      <c r="BD711" s="18">
        <f>BC711*aero_capex_adj</f>
        <v>0</v>
      </c>
      <c r="BE711" s="20">
        <v>2868.8449566850099</v>
      </c>
      <c r="BF711" s="18">
        <f>BE711*bess_capex_adj</f>
        <v>2868.8449566850099</v>
      </c>
      <c r="BG711" s="11">
        <v>3082170653.4580698</v>
      </c>
      <c r="BH711" s="11">
        <v>884041093.96239996</v>
      </c>
      <c r="BI711" s="11">
        <v>1405288972.4557199</v>
      </c>
      <c r="BJ711" s="11">
        <v>0</v>
      </c>
      <c r="BK711" s="11">
        <f>SUM(BG711:BJ711)/1000000</f>
        <v>5371.5007198761905</v>
      </c>
      <c r="BL711" s="11">
        <v>4.9263452328428797E-2</v>
      </c>
      <c r="BM711" s="13">
        <f>0.815*BJ711/(BK711*1000)</f>
        <v>0</v>
      </c>
      <c r="BN711" s="22">
        <v>2503.1630761813899</v>
      </c>
      <c r="BO711" s="11">
        <v>53</v>
      </c>
      <c r="BP711" s="11">
        <v>9120</v>
      </c>
      <c r="BQ711" s="22">
        <v>13835.7696</v>
      </c>
      <c r="BR711" s="11">
        <v>2280</v>
      </c>
      <c r="BS711" s="11">
        <v>570</v>
      </c>
      <c r="BT711" s="11">
        <v>0.288669235255329</v>
      </c>
    </row>
    <row r="712" spans="1:72" s="8" customFormat="1" x14ac:dyDescent="0.25">
      <c r="A712" s="1">
        <v>872</v>
      </c>
      <c r="B712" s="25">
        <v>618.06495708182604</v>
      </c>
      <c r="C712" s="25">
        <v>1801.19999999999</v>
      </c>
      <c r="D712" s="8">
        <v>2000</v>
      </c>
      <c r="E712" s="8">
        <v>8000</v>
      </c>
      <c r="F712" s="8">
        <v>2</v>
      </c>
      <c r="G712" s="8">
        <v>10</v>
      </c>
      <c r="H712" s="9">
        <f>SUM(BG712:BI712)/(BK712*1000000)</f>
        <v>0.89912906782594604</v>
      </c>
      <c r="I712" s="10">
        <v>100</v>
      </c>
      <c r="J712" s="19">
        <v>84.038363041178499</v>
      </c>
      <c r="K712" s="18">
        <f>(P712*BG712+U712*BH712+AP712*BI712+AN712*BJ712)/(BK712*(1000000))</f>
        <v>112.71787671527008</v>
      </c>
      <c r="L712" s="18">
        <f>(T712*BG712+Y712*BH712+AT712*BI712+AO712*BJ712)/(BK712*(1000000))</f>
        <v>139.84742724542198</v>
      </c>
      <c r="M712" s="18">
        <f>L712/K712</f>
        <v>1.2406854291505351</v>
      </c>
      <c r="N712" s="18">
        <f>J712*M712</f>
        <v>104.26517251485302</v>
      </c>
      <c r="O712" s="10">
        <v>100</v>
      </c>
      <c r="P712" s="19">
        <v>80.581764201932899</v>
      </c>
      <c r="Q712" s="19">
        <f>P712-S712</f>
        <v>74.542085405956101</v>
      </c>
      <c r="R712" s="18">
        <f>Q712*solar_capex_adj</f>
        <v>99.389447207941458</v>
      </c>
      <c r="S712" s="19">
        <v>6.0396787959767977</v>
      </c>
      <c r="T712" s="18">
        <f>R712+S712</f>
        <v>105.42912600391826</v>
      </c>
      <c r="U712" s="19">
        <v>36.727109724196801</v>
      </c>
      <c r="V712" s="19">
        <f>U712-X712</f>
        <v>30.4317251576303</v>
      </c>
      <c r="W712" s="18">
        <f>V712*wind_capex_adj</f>
        <v>50.719541929383837</v>
      </c>
      <c r="X712" s="19">
        <v>6.2953845665665007</v>
      </c>
      <c r="Y712" s="18">
        <f>W712+X712</f>
        <v>57.014926495950334</v>
      </c>
      <c r="Z712" s="19">
        <v>238.162184071854</v>
      </c>
      <c r="AA712" s="19">
        <f>Z712-AC712-AD712</f>
        <v>162.74827506901499</v>
      </c>
      <c r="AB712" s="18">
        <f>AA712*hdgt_capex_adj</f>
        <v>203.43534383626874</v>
      </c>
      <c r="AC712" s="19">
        <v>30.274795044226011</v>
      </c>
      <c r="AD712" s="19">
        <v>45.139113958612995</v>
      </c>
      <c r="AE712" s="18">
        <f>AD712*fuel_adj</f>
        <v>45.139113958612995</v>
      </c>
      <c r="AF712" s="18">
        <f>AB712+AC712+AE712</f>
        <v>278.84925283910775</v>
      </c>
      <c r="AG712" s="19">
        <v>1485.17698246845</v>
      </c>
      <c r="AH712" s="19">
        <f>AG712-AJ712-AK712</f>
        <v>1315.65372238807</v>
      </c>
      <c r="AI712" s="18">
        <f>AH712*aero_capex_adj</f>
        <v>1578.784466865684</v>
      </c>
      <c r="AJ712" s="19">
        <v>116.98153518741992</v>
      </c>
      <c r="AK712" s="19">
        <v>52.541724892960019</v>
      </c>
      <c r="AL712" s="18">
        <f>AK712*fuel_adj</f>
        <v>52.541724892960019</v>
      </c>
      <c r="AM712" s="18">
        <f>AI712+AJ712+AL712</f>
        <v>1748.3077269460639</v>
      </c>
      <c r="AN712" s="18">
        <f>IF(F712=0, 0, IF(F712=3, Z712, (Z712*F712*384+AG712*G712*32)/(F712*384+G712*32)))</f>
        <v>604.93124242379395</v>
      </c>
      <c r="AO712" s="18">
        <f>IF(F712=0, 0, IF(F712=3, AF712, (AF712*F712*384+AM712*G712*32)/(F712*384+G712*32)))</f>
        <v>711.04292169409484</v>
      </c>
      <c r="AP712" s="19">
        <v>164.645386201414</v>
      </c>
      <c r="AQ712" s="19">
        <f>AP712-AS712</f>
        <v>133.81562447616199</v>
      </c>
      <c r="AR712" s="18">
        <f>AQ712*bess_capex_adj</f>
        <v>133.81562447616199</v>
      </c>
      <c r="AS712" s="19">
        <v>30.829761725252013</v>
      </c>
      <c r="AT712" s="18">
        <f>AR712+AS712</f>
        <v>164.645386201414</v>
      </c>
      <c r="AU712" s="19">
        <v>7165.1626465659601</v>
      </c>
      <c r="AV712" s="19"/>
      <c r="AW712" s="19">
        <v>741.06919085614095</v>
      </c>
      <c r="AX712" s="18">
        <f>AW712*solar_capex_adj</f>
        <v>988.0922544748546</v>
      </c>
      <c r="AY712" s="19">
        <v>2159.66592390605</v>
      </c>
      <c r="AZ712" s="18">
        <f>AY712*wind_capex_adj</f>
        <v>3599.4432065100837</v>
      </c>
      <c r="BA712" s="19">
        <v>1547.63624396047</v>
      </c>
      <c r="BB712" s="18">
        <f>BA712*hdgt_capex_adj</f>
        <v>1934.5453049505875</v>
      </c>
      <c r="BC712" s="19">
        <v>812.89190683751804</v>
      </c>
      <c r="BD712" s="18">
        <f>BC712*aero_capex_adj</f>
        <v>975.47028820502157</v>
      </c>
      <c r="BE712" s="19">
        <v>1903.89938100577</v>
      </c>
      <c r="BF712" s="18">
        <f>BE712*bess_capex_adj</f>
        <v>1903.89938100577</v>
      </c>
      <c r="BG712" s="8">
        <v>872227518.58580506</v>
      </c>
      <c r="BH712" s="8">
        <v>6024251669.3078299</v>
      </c>
      <c r="BI712" s="8">
        <v>979891446.26164901</v>
      </c>
      <c r="BJ712" s="8">
        <v>883629365.84471297</v>
      </c>
      <c r="BK712" s="8">
        <f>SUM(BG712:BJ712)/1000000</f>
        <v>8759.9999999999964</v>
      </c>
      <c r="BL712" s="8">
        <v>15.710293556589299</v>
      </c>
      <c r="BM712" s="10">
        <f>0.815*BJ712/(BK712*1000)</f>
        <v>82.209809721854043</v>
      </c>
      <c r="BN712" s="25">
        <v>834.38769206046595</v>
      </c>
      <c r="BO712" s="8">
        <v>474</v>
      </c>
      <c r="BP712" s="8">
        <v>6080</v>
      </c>
      <c r="BQ712" s="25">
        <v>9223.8464000000004</v>
      </c>
      <c r="BR712" s="8">
        <v>1520</v>
      </c>
      <c r="BS712" s="8">
        <v>380</v>
      </c>
      <c r="BT712" s="8">
        <v>0.30455070546195101</v>
      </c>
    </row>
    <row r="713" spans="1:72" s="8" customFormat="1" x14ac:dyDescent="0.25">
      <c r="A713" s="1">
        <v>701</v>
      </c>
      <c r="B713" s="25">
        <v>1236.12991416365</v>
      </c>
      <c r="C713" s="25">
        <v>1200.8</v>
      </c>
      <c r="D713" s="8">
        <v>2000</v>
      </c>
      <c r="E713" s="8">
        <v>8000</v>
      </c>
      <c r="F713" s="8">
        <v>1</v>
      </c>
      <c r="G713" s="8">
        <v>21</v>
      </c>
      <c r="H713" s="9">
        <f>SUM(BG713:BI713)/(BK713*1000000)</f>
        <v>0.87880303362943224</v>
      </c>
      <c r="I713" s="10">
        <v>100</v>
      </c>
      <c r="J713" s="19">
        <v>86.086626939205999</v>
      </c>
      <c r="K713" s="18">
        <f>(P713*BG713+U713*BH713+AP713*BI713+AN713*BJ713)/(BK713*(1000000))</f>
        <v>128.96808393021865</v>
      </c>
      <c r="L713" s="18">
        <f>(T713*BG713+Y713*BH713+AT713*BI713+AO713*BJ713)/(BK713*(1000000))</f>
        <v>156.24849028138073</v>
      </c>
      <c r="M713" s="18">
        <f>L713/K713</f>
        <v>1.211528352750614</v>
      </c>
      <c r="N713" s="18">
        <f>J713*M713</f>
        <v>104.29638932951288</v>
      </c>
      <c r="O713" s="10">
        <v>100</v>
      </c>
      <c r="P713" s="19">
        <v>91.069378287970906</v>
      </c>
      <c r="Q713" s="19">
        <f>P713-S713</f>
        <v>84.242653429827698</v>
      </c>
      <c r="R713" s="18">
        <f>Q713*solar_capex_adj</f>
        <v>112.32353790643693</v>
      </c>
      <c r="S713" s="19">
        <v>6.8267248581432085</v>
      </c>
      <c r="T713" s="18">
        <f>R713+S713</f>
        <v>119.15026276458013</v>
      </c>
      <c r="U713" s="19">
        <v>28.6367928636828</v>
      </c>
      <c r="V713" s="19">
        <f>U713-X713</f>
        <v>23.727530051519899</v>
      </c>
      <c r="W713" s="18">
        <f>V713*wind_capex_adj</f>
        <v>39.545883419199832</v>
      </c>
      <c r="X713" s="19">
        <v>4.9092628121629005</v>
      </c>
      <c r="Y713" s="18">
        <f>W713+X713</f>
        <v>44.455146231362733</v>
      </c>
      <c r="Z713" s="19">
        <v>140.23123022230399</v>
      </c>
      <c r="AA713" s="19">
        <f>Z713-AC713-AD713</f>
        <v>75.313319346492804</v>
      </c>
      <c r="AB713" s="18">
        <f>AA713*hdgt_capex_adj</f>
        <v>94.141649183116002</v>
      </c>
      <c r="AC713" s="19">
        <v>21.207828348213994</v>
      </c>
      <c r="AD713" s="19">
        <v>43.710082527597194</v>
      </c>
      <c r="AE713" s="18">
        <f>AD713*fuel_adj</f>
        <v>43.710082527597194</v>
      </c>
      <c r="AF713" s="18">
        <f>AB713+AC713+AE713</f>
        <v>159.05956005892719</v>
      </c>
      <c r="AG713" s="19">
        <v>919.30787743808401</v>
      </c>
      <c r="AH713" s="19">
        <f>AG713-AJ713-AK713</f>
        <v>794.90460264740705</v>
      </c>
      <c r="AI713" s="18">
        <f>AH713*aero_capex_adj</f>
        <v>953.88552317688846</v>
      </c>
      <c r="AJ713" s="19">
        <v>75.814703530367979</v>
      </c>
      <c r="AK713" s="19">
        <v>48.588571260308981</v>
      </c>
      <c r="AL713" s="18">
        <f>AK713*fuel_adj</f>
        <v>48.588571260308981</v>
      </c>
      <c r="AM713" s="18">
        <f>AI713+AJ713+AL713</f>
        <v>1078.2887979675654</v>
      </c>
      <c r="AN713" s="18">
        <f>IF(F713=0, 0, IF(F713=3, Z713, (Z713*F713*384+AG713*G713*32)/(F713*384+G713*32)))</f>
        <v>636.00727845052756</v>
      </c>
      <c r="AO713" s="18">
        <f>IF(F713=0, 0, IF(F713=3, AF713, (AF713*F713*384+AM713*G713*32)/(F713*384+G713*32)))</f>
        <v>744.02362054624234</v>
      </c>
      <c r="AP713" s="19">
        <v>164.363408716256</v>
      </c>
      <c r="AQ713" s="19">
        <f>AP713-AS713</f>
        <v>134.140617356462</v>
      </c>
      <c r="AR713" s="18">
        <f>AQ713*bess_capex_adj</f>
        <v>134.140617356462</v>
      </c>
      <c r="AS713" s="19">
        <v>30.222791359794002</v>
      </c>
      <c r="AT713" s="18">
        <f>AR713+AS713</f>
        <v>164.363408716256</v>
      </c>
      <c r="AU713" s="19">
        <v>7305.5612316100596</v>
      </c>
      <c r="AV713" s="19"/>
      <c r="AW713" s="19">
        <v>1481.9061348482901</v>
      </c>
      <c r="AX713" s="18">
        <f>AW713*solar_capex_adj</f>
        <v>1975.8748464643868</v>
      </c>
      <c r="AY713" s="19">
        <v>1439.55167360365</v>
      </c>
      <c r="AZ713" s="18">
        <f>AY713*wind_capex_adj</f>
        <v>2399.2527893394167</v>
      </c>
      <c r="BA713" s="19">
        <v>773.69686688398895</v>
      </c>
      <c r="BB713" s="18">
        <f>BA713*hdgt_capex_adj</f>
        <v>967.12108360498621</v>
      </c>
      <c r="BC713" s="19">
        <v>1706.8055108799399</v>
      </c>
      <c r="BD713" s="18">
        <f>BC713*aero_capex_adj</f>
        <v>2048.1666130559279</v>
      </c>
      <c r="BE713" s="19">
        <v>1903.6010453941699</v>
      </c>
      <c r="BF713" s="18">
        <f>BE713*bess_capex_adj</f>
        <v>1903.6010453941699</v>
      </c>
      <c r="BG713" s="8">
        <v>1525257734.0387499</v>
      </c>
      <c r="BH713" s="8">
        <v>5150118688.5436001</v>
      </c>
      <c r="BI713" s="8">
        <v>1022938152.0114599</v>
      </c>
      <c r="BJ713" s="8">
        <v>1061685425.40617</v>
      </c>
      <c r="BK713" s="8">
        <f>SUM(BG713:BJ713)/1000000</f>
        <v>8759.9999999999818</v>
      </c>
      <c r="BL713" s="8">
        <v>7.7068660383401797</v>
      </c>
      <c r="BM713" s="10">
        <f>0.815*BJ713/(BK713*1000)</f>
        <v>98.775527592012594</v>
      </c>
      <c r="BN713" s="25">
        <v>1668.7753841209301</v>
      </c>
      <c r="BO713" s="8">
        <v>316</v>
      </c>
      <c r="BP713" s="8">
        <v>6080</v>
      </c>
      <c r="BQ713" s="25">
        <v>9223.8464000000004</v>
      </c>
      <c r="BR713" s="8">
        <v>1520</v>
      </c>
      <c r="BS713" s="8">
        <v>380</v>
      </c>
      <c r="BT713" s="8">
        <v>0.31781090049434702</v>
      </c>
    </row>
    <row r="714" spans="1:72" s="8" customFormat="1" x14ac:dyDescent="0.25">
      <c r="A714" s="1">
        <v>466</v>
      </c>
      <c r="B714" s="24">
        <v>824.08660944243502</v>
      </c>
      <c r="C714" s="24">
        <v>1801.19999999999</v>
      </c>
      <c r="D714" s="1">
        <v>1000</v>
      </c>
      <c r="E714" s="1">
        <v>4000</v>
      </c>
      <c r="F714" s="1">
        <v>3</v>
      </c>
      <c r="G714" s="1">
        <v>4</v>
      </c>
      <c r="H714" s="2">
        <f>SUM(BG714:BI714)/(BK714*1000000)</f>
        <v>0.90345162281676683</v>
      </c>
      <c r="I714" s="3">
        <v>100</v>
      </c>
      <c r="J714" s="18">
        <v>80.099282953017294</v>
      </c>
      <c r="K714" s="18">
        <f>(P714*BG714+U714*BH714+AP714*BI714+AN714*BJ714)/(BK714*(1000000))</f>
        <v>76.855054580626188</v>
      </c>
      <c r="L714" s="18">
        <f>(T714*BG714+Y714*BH714+AT714*BI714+AO714*BJ714)/(BK714*(1000000))</f>
        <v>100.07418609502618</v>
      </c>
      <c r="M714" s="18">
        <f>L714/K714</f>
        <v>1.3021158678645077</v>
      </c>
      <c r="N714" s="18">
        <f>J714*M714</f>
        <v>104.29854733769288</v>
      </c>
      <c r="O714" s="3">
        <v>100</v>
      </c>
      <c r="P714" s="18">
        <v>85.727132952986594</v>
      </c>
      <c r="Q714" s="18">
        <f>P714-S714</f>
        <v>79.302914612082503</v>
      </c>
      <c r="R714" s="18">
        <f>Q714*solar_capex_adj</f>
        <v>105.73721948277667</v>
      </c>
      <c r="S714" s="18">
        <v>6.4242183409040905</v>
      </c>
      <c r="T714" s="18">
        <f>R714+S714</f>
        <v>112.16143782368076</v>
      </c>
      <c r="U714" s="18">
        <v>36.732790177232197</v>
      </c>
      <c r="V714" s="18">
        <f>U714-X714</f>
        <v>30.437406828413799</v>
      </c>
      <c r="W714" s="18">
        <f>V714*wind_capex_adj</f>
        <v>50.72901138068967</v>
      </c>
      <c r="X714" s="18">
        <v>6.2953833488183975</v>
      </c>
      <c r="Y714" s="18">
        <f>W714+X714</f>
        <v>57.024394729508067</v>
      </c>
      <c r="Z714" s="18">
        <v>328.34474307412103</v>
      </c>
      <c r="AA714" s="18">
        <f>Z714-AC714-AD714</f>
        <v>247.74292457777295</v>
      </c>
      <c r="AB714" s="18">
        <f>AA714*hdgt_capex_adj</f>
        <v>309.67865572221621</v>
      </c>
      <c r="AC714" s="18">
        <v>37.767329733691042</v>
      </c>
      <c r="AD714" s="18">
        <v>42.834488762657031</v>
      </c>
      <c r="AE714" s="18">
        <f>AD714*fuel_adj</f>
        <v>42.834488762657031</v>
      </c>
      <c r="AF714" s="18">
        <f>AB714+AC714+AE714</f>
        <v>390.28047421856428</v>
      </c>
      <c r="AG714" s="18">
        <v>820.95888912938506</v>
      </c>
      <c r="AH714" s="18">
        <f>AG714-AJ714-AK714</f>
        <v>703.53955081210995</v>
      </c>
      <c r="AI714" s="18">
        <f>AH714*aero_capex_adj</f>
        <v>844.24746097453192</v>
      </c>
      <c r="AJ714" s="18">
        <v>68.344346718244083</v>
      </c>
      <c r="AK714" s="18">
        <v>49.074991599031023</v>
      </c>
      <c r="AL714" s="18">
        <f>AK714*fuel_adj</f>
        <v>49.074991599031023</v>
      </c>
      <c r="AM714" s="18">
        <f>AI714+AJ714+AL714</f>
        <v>961.66679929180702</v>
      </c>
      <c r="AN714" s="18">
        <f>IF(F714=0, 0, IF(F714=3, Z714, (Z714*F714*384+AG714*G714*32)/(F714*384+G714*32)))</f>
        <v>328.34474307412103</v>
      </c>
      <c r="AO714" s="18">
        <f>IF(F714=0, 0, IF(F714=3, AF714, (AF714*F714*384+AM714*G714*32)/(F714*384+G714*32)))</f>
        <v>390.28047421856428</v>
      </c>
      <c r="AP714" s="18">
        <v>100.99667726041601</v>
      </c>
      <c r="AQ714" s="18">
        <f>AP714-AS714</f>
        <v>81.957792955180807</v>
      </c>
      <c r="AR714" s="18">
        <f>AQ714*bess_capex_adj</f>
        <v>81.957792955180807</v>
      </c>
      <c r="AS714" s="18">
        <v>19.0388843052352</v>
      </c>
      <c r="AT714" s="18">
        <f>AR714+AS714</f>
        <v>100.99667726041601</v>
      </c>
      <c r="AU714" s="18">
        <v>6746.8850349677896</v>
      </c>
      <c r="AV714" s="18"/>
      <c r="AW714" s="18">
        <v>988.27692466421695</v>
      </c>
      <c r="AX714" s="18">
        <f>AW714*solar_capex_adj</f>
        <v>1317.7025662189558</v>
      </c>
      <c r="AY714" s="18">
        <v>2160.0695561714801</v>
      </c>
      <c r="AZ714" s="18">
        <f>AY714*wind_capex_adj</f>
        <v>3600.1159269524669</v>
      </c>
      <c r="BA714" s="18">
        <v>2321.8882357695702</v>
      </c>
      <c r="BB714" s="18">
        <f>BA714*hdgt_capex_adj</f>
        <v>2902.3602947119625</v>
      </c>
      <c r="BC714" s="18">
        <v>325.21753313440502</v>
      </c>
      <c r="BD714" s="18">
        <f>BC714*aero_capex_adj</f>
        <v>390.26103976128599</v>
      </c>
      <c r="BE714" s="18">
        <v>951.43278522810999</v>
      </c>
      <c r="BF714" s="18">
        <f>BE714*bess_capex_adj</f>
        <v>951.43278522810999</v>
      </c>
      <c r="BG714" s="1">
        <v>1088542379.4813499</v>
      </c>
      <c r="BH714" s="1">
        <v>6024251669.3078299</v>
      </c>
      <c r="BI714" s="1">
        <v>801442167.08568597</v>
      </c>
      <c r="BJ714" s="1">
        <v>845763784.12512195</v>
      </c>
      <c r="BK714" s="1">
        <f>SUM(BG714:BJ714)/1000000</f>
        <v>8759.9999999999873</v>
      </c>
      <c r="BL714" s="1">
        <v>19.2587718133795</v>
      </c>
      <c r="BM714" s="3">
        <f>0.815*BJ714/(BK714*1000)</f>
        <v>78.68692740433508</v>
      </c>
      <c r="BN714" s="24">
        <v>1112.51692274728</v>
      </c>
      <c r="BO714" s="1">
        <v>474</v>
      </c>
      <c r="BP714" s="1">
        <v>3040</v>
      </c>
      <c r="BQ714" s="24">
        <v>4611.9232000000002</v>
      </c>
      <c r="BR714" s="1">
        <v>760</v>
      </c>
      <c r="BS714" s="1">
        <v>190</v>
      </c>
      <c r="BT714" s="1">
        <v>0.49651043887478002</v>
      </c>
    </row>
    <row r="715" spans="1:72" s="8" customFormat="1" x14ac:dyDescent="0.25">
      <c r="A715" s="1">
        <v>399</v>
      </c>
      <c r="B715" s="24">
        <v>2266.2381759666901</v>
      </c>
      <c r="C715" s="24">
        <v>201.39999999999901</v>
      </c>
      <c r="D715" s="1">
        <v>1000</v>
      </c>
      <c r="E715" s="1">
        <v>4000</v>
      </c>
      <c r="F715" s="1">
        <v>2</v>
      </c>
      <c r="G715" s="1">
        <v>11</v>
      </c>
      <c r="H715" s="2">
        <f>SUM(BG715:BI715)/(BK715*1000000)</f>
        <v>0.58539087763419018</v>
      </c>
      <c r="I715" s="3">
        <v>100</v>
      </c>
      <c r="J715" s="18">
        <v>88.270611030154896</v>
      </c>
      <c r="K715" s="18">
        <f>(P715*BG715+U715*BH715+AP715*BI715+AN715*BJ715)/(BK715*(1000000))</f>
        <v>109.2934253600697</v>
      </c>
      <c r="L715" s="18">
        <f>(T715*BG715+Y715*BH715+AT715*BI715+AO715*BJ715)/(BK715*(1000000))</f>
        <v>129.14510085812233</v>
      </c>
      <c r="M715" s="18">
        <f>L715/K715</f>
        <v>1.1816365022200634</v>
      </c>
      <c r="N715" s="18">
        <f>J715*M715</f>
        <v>104.30377606649998</v>
      </c>
      <c r="O715" s="3">
        <v>99.999999999999901</v>
      </c>
      <c r="P715" s="18">
        <v>93.239147416150601</v>
      </c>
      <c r="Q715" s="18">
        <f>P715-S715</f>
        <v>86.255209906178905</v>
      </c>
      <c r="R715" s="18">
        <f>Q715*solar_capex_adj</f>
        <v>115.00694654157186</v>
      </c>
      <c r="S715" s="18">
        <v>6.983937509971696</v>
      </c>
      <c r="T715" s="18">
        <f>R715+S715</f>
        <v>121.99088405154356</v>
      </c>
      <c r="U715" s="18">
        <v>28.000188385242701</v>
      </c>
      <c r="V715" s="18">
        <f>U715-X715</f>
        <v>23.203404908115601</v>
      </c>
      <c r="W715" s="18">
        <f>V715*wind_capex_adj</f>
        <v>38.672341513526007</v>
      </c>
      <c r="X715" s="18">
        <v>4.7967834771271001</v>
      </c>
      <c r="Y715" s="18">
        <f>W715+X715</f>
        <v>43.469124990653107</v>
      </c>
      <c r="Z715" s="18">
        <v>91.541440573026506</v>
      </c>
      <c r="AA715" s="18">
        <f>Z715-AC715-AD715</f>
        <v>40.445977644654889</v>
      </c>
      <c r="AB715" s="18">
        <f>AA715*hdgt_capex_adj</f>
        <v>50.557472055818607</v>
      </c>
      <c r="AC715" s="18">
        <v>15.778213766937313</v>
      </c>
      <c r="AD715" s="18">
        <v>35.317249161434304</v>
      </c>
      <c r="AE715" s="18">
        <f>AD715*fuel_adj</f>
        <v>35.317249161434304</v>
      </c>
      <c r="AF715" s="18">
        <f>AB715+AC715+AE715</f>
        <v>101.65293498419022</v>
      </c>
      <c r="AG715" s="18">
        <v>319.018055261374</v>
      </c>
      <c r="AH715" s="18">
        <f>AG715-AJ715-AK715</f>
        <v>246.95366292249901</v>
      </c>
      <c r="AI715" s="18">
        <f>AH715*aero_capex_adj</f>
        <v>296.34439550699881</v>
      </c>
      <c r="AJ715" s="18">
        <v>31.027222433755981</v>
      </c>
      <c r="AK715" s="18">
        <v>41.037169905119015</v>
      </c>
      <c r="AL715" s="18">
        <f>AK715*fuel_adj</f>
        <v>41.037169905119015</v>
      </c>
      <c r="AM715" s="18">
        <f>AI715+AJ715+AL715</f>
        <v>368.4087878458738</v>
      </c>
      <c r="AN715" s="18">
        <f>IF(F715=0, 0, IF(F715=3, Z715, (Z715*F715*384+AG715*G715*32)/(F715*384+G715*32)))</f>
        <v>163.03409090365</v>
      </c>
      <c r="AO715" s="18">
        <f>IF(F715=0, 0, IF(F715=3, AF715, (AF715*F715*384+AM715*G715*32)/(F715*384+G715*32)))</f>
        <v>185.49048874071934</v>
      </c>
      <c r="AP715" s="18">
        <v>56.644757287159699</v>
      </c>
      <c r="AQ715" s="18">
        <f>AP715-AS715</f>
        <v>46.179116751411797</v>
      </c>
      <c r="AR715" s="18">
        <f>AQ715*bess_capex_adj</f>
        <v>46.179116751411797</v>
      </c>
      <c r="AS715" s="18">
        <v>10.465640535747902</v>
      </c>
      <c r="AT715" s="18">
        <f>AR715+AS715</f>
        <v>56.644757287159699</v>
      </c>
      <c r="AU715" s="18">
        <v>6356.1572815723903</v>
      </c>
      <c r="AV715" s="18"/>
      <c r="AW715" s="18">
        <v>2719.1144279902801</v>
      </c>
      <c r="AX715" s="18">
        <f>AW715*solar_capex_adj</f>
        <v>3625.4859039870398</v>
      </c>
      <c r="AY715" s="18">
        <v>241.646995273849</v>
      </c>
      <c r="AZ715" s="18">
        <f>AY715*wind_capex_adj</f>
        <v>402.74499212308166</v>
      </c>
      <c r="BA715" s="18">
        <v>1548.6960384060801</v>
      </c>
      <c r="BB715" s="18">
        <f>BA715*hdgt_capex_adj</f>
        <v>1935.8700480076002</v>
      </c>
      <c r="BC715" s="18">
        <v>894.79341722121603</v>
      </c>
      <c r="BD715" s="18">
        <f>BC715*aero_capex_adj</f>
        <v>1073.7521006654592</v>
      </c>
      <c r="BE715" s="18">
        <v>951.90640268096399</v>
      </c>
      <c r="BF715" s="18">
        <f>BE715*bess_capex_adj</f>
        <v>951.90640268096399</v>
      </c>
      <c r="BG715" s="1">
        <v>2735987975.5644102</v>
      </c>
      <c r="BH715" s="1">
        <v>884041093.96239996</v>
      </c>
      <c r="BI715" s="1">
        <v>1507995018.5486901</v>
      </c>
      <c r="BJ715" s="1">
        <v>3631975911.92449</v>
      </c>
      <c r="BK715" s="1">
        <f>SUM(BG715:BJ715)/1000000</f>
        <v>8759.9999999999909</v>
      </c>
      <c r="BL715" s="1">
        <v>12.951587913203101</v>
      </c>
      <c r="BM715" s="3">
        <f>0.815*BJ715/(BK715*1000)</f>
        <v>337.90643472813497</v>
      </c>
      <c r="BN715" s="24">
        <v>3059.4215375550398</v>
      </c>
      <c r="BO715" s="1">
        <v>53</v>
      </c>
      <c r="BP715" s="1">
        <v>3040</v>
      </c>
      <c r="BQ715" s="24">
        <v>4611.9232000000002</v>
      </c>
      <c r="BR715" s="1">
        <v>760</v>
      </c>
      <c r="BS715" s="1">
        <v>190</v>
      </c>
      <c r="BT715" s="1">
        <v>0.92941935382557594</v>
      </c>
    </row>
    <row r="716" spans="1:72" s="8" customFormat="1" x14ac:dyDescent="0.25">
      <c r="A716" s="1">
        <v>981</v>
      </c>
      <c r="B716" s="25">
        <v>412.043304721217</v>
      </c>
      <c r="C716" s="25">
        <v>1402.2</v>
      </c>
      <c r="D716" s="8">
        <v>2000</v>
      </c>
      <c r="E716" s="8">
        <v>8000</v>
      </c>
      <c r="F716" s="8">
        <v>3</v>
      </c>
      <c r="G716" s="8">
        <v>4</v>
      </c>
      <c r="H716" s="9">
        <f>SUM(BG716:BI716)/(BK716*1000000)</f>
        <v>0.81518954854667647</v>
      </c>
      <c r="I716" s="10">
        <v>100</v>
      </c>
      <c r="J716" s="19">
        <v>85.031739006846294</v>
      </c>
      <c r="K716" s="18">
        <f>(P716*BG716+U716*BH716+AP716*BI716+AN716*BJ716)/(BK716*(1000000))</f>
        <v>82.324444974795625</v>
      </c>
      <c r="L716" s="18">
        <f>(T716*BG716+Y716*BH716+AT716*BI716+AO716*BJ716)/(BK716*(1000000))</f>
        <v>100.99604632345334</v>
      </c>
      <c r="M716" s="18">
        <f>L716/K716</f>
        <v>1.2268050680982325</v>
      </c>
      <c r="N716" s="18">
        <f>J716*M716</f>
        <v>104.3173683628052</v>
      </c>
      <c r="O716" s="10">
        <v>100</v>
      </c>
      <c r="P716" s="19">
        <v>71.451557171600498</v>
      </c>
      <c r="Q716" s="19">
        <f>P716-S716</f>
        <v>66.098829553442997</v>
      </c>
      <c r="R716" s="18">
        <f>Q716*solar_capex_adj</f>
        <v>88.131772737923995</v>
      </c>
      <c r="S716" s="19">
        <v>5.3527276181575019</v>
      </c>
      <c r="T716" s="18">
        <f>R716+S716</f>
        <v>93.484500356081497</v>
      </c>
      <c r="U716" s="19">
        <v>31.074336319969699</v>
      </c>
      <c r="V716" s="19">
        <f>U716-X716</f>
        <v>25.750238574219399</v>
      </c>
      <c r="W716" s="18">
        <f>V716*wind_capex_adj</f>
        <v>42.917064290365666</v>
      </c>
      <c r="X716" s="19">
        <v>5.3240977457503007</v>
      </c>
      <c r="Y716" s="18">
        <f>W716+X716</f>
        <v>48.241162036115966</v>
      </c>
      <c r="Z716" s="19">
        <v>208.080615725081</v>
      </c>
      <c r="AA716" s="19">
        <f>Z716-AC716-AD716</f>
        <v>133.11534257966301</v>
      </c>
      <c r="AB716" s="18">
        <f>AA716*hdgt_capex_adj</f>
        <v>166.39417822457875</v>
      </c>
      <c r="AC716" s="19">
        <v>28.094666094622994</v>
      </c>
      <c r="AD716" s="19">
        <v>46.870607050795002</v>
      </c>
      <c r="AE716" s="18">
        <f>AD716*fuel_adj</f>
        <v>46.870607050795002</v>
      </c>
      <c r="AF716" s="18">
        <f>AB716+AC716+AE716</f>
        <v>241.35945136999675</v>
      </c>
      <c r="AG716" s="19">
        <v>479.34979938200701</v>
      </c>
      <c r="AH716" s="19">
        <f>AG716-AJ716-AK716</f>
        <v>379.96367809709699</v>
      </c>
      <c r="AI716" s="18">
        <f>AH716*aero_capex_adj</f>
        <v>455.95641371651635</v>
      </c>
      <c r="AJ716" s="19">
        <v>44.713214484911987</v>
      </c>
      <c r="AK716" s="19">
        <v>54.672906799998032</v>
      </c>
      <c r="AL716" s="18">
        <f>AK716*fuel_adj</f>
        <v>54.672906799998032</v>
      </c>
      <c r="AM716" s="18">
        <f>AI716+AJ716+AL716</f>
        <v>555.34253500142631</v>
      </c>
      <c r="AN716" s="18">
        <f>IF(F716=0, 0, IF(F716=3, Z716, (Z716*F716*384+AG716*G716*32)/(F716*384+G716*32)))</f>
        <v>208.080615725081</v>
      </c>
      <c r="AO716" s="18">
        <f>IF(F716=0, 0, IF(F716=3, AF716, (AF716*F716*384+AM716*G716*32)/(F716*384+G716*32)))</f>
        <v>241.35945136999675</v>
      </c>
      <c r="AP716" s="19">
        <v>175.87983472847301</v>
      </c>
      <c r="AQ716" s="19">
        <f>AP716-AS716</f>
        <v>143.64388678606201</v>
      </c>
      <c r="AR716" s="18">
        <f>AQ716*bess_capex_adj</f>
        <v>143.64388678606201</v>
      </c>
      <c r="AS716" s="19">
        <v>32.235947942411002</v>
      </c>
      <c r="AT716" s="18">
        <f>AR716+AS716</f>
        <v>175.87983472847301</v>
      </c>
      <c r="AU716" s="19">
        <v>6729.3928463503698</v>
      </c>
      <c r="AV716" s="19"/>
      <c r="AW716" s="19">
        <v>494.308898082957</v>
      </c>
      <c r="AX716" s="18">
        <f>AW716*solar_capex_adj</f>
        <v>659.078530777276</v>
      </c>
      <c r="AY716" s="19">
        <v>1682.15313524115</v>
      </c>
      <c r="AZ716" s="18">
        <f>AY716*wind_capex_adj</f>
        <v>2803.58855873525</v>
      </c>
      <c r="BA716" s="19">
        <v>2322.68908977106</v>
      </c>
      <c r="BB716" s="18">
        <f>BA716*hdgt_capex_adj</f>
        <v>2903.361362213825</v>
      </c>
      <c r="BC716" s="19">
        <v>325.32970552873297</v>
      </c>
      <c r="BD716" s="18">
        <f>BC716*aero_capex_adj</f>
        <v>390.39564663447953</v>
      </c>
      <c r="BE716" s="19">
        <v>1904.9120177264499</v>
      </c>
      <c r="BF716" s="18">
        <f>BE716*bess_capex_adj</f>
        <v>1904.9120177264499</v>
      </c>
      <c r="BG716" s="8">
        <v>657707656.26629698</v>
      </c>
      <c r="BH716" s="8">
        <v>5545321575.7437296</v>
      </c>
      <c r="BI716" s="8">
        <v>938031213.25884497</v>
      </c>
      <c r="BJ716" s="8">
        <v>1618939554.7311101</v>
      </c>
      <c r="BK716" s="8">
        <f>SUM(BG716:BJ716)/1000000</f>
        <v>8759.9999999999836</v>
      </c>
      <c r="BL716" s="8">
        <v>4.0616839652416203</v>
      </c>
      <c r="BM716" s="10">
        <f>0.815*BJ716/(BK716*1000)</f>
        <v>150.6205179344586</v>
      </c>
      <c r="BN716" s="25">
        <v>556.25846137364397</v>
      </c>
      <c r="BO716" s="8">
        <v>369</v>
      </c>
      <c r="BP716" s="8">
        <v>6080</v>
      </c>
      <c r="BQ716" s="25">
        <v>9223.8464000000004</v>
      </c>
      <c r="BR716" s="8">
        <v>1520</v>
      </c>
      <c r="BS716" s="8">
        <v>380</v>
      </c>
      <c r="BT716" s="8">
        <v>0.29164889723412002</v>
      </c>
    </row>
    <row r="717" spans="1:72" s="8" customFormat="1" x14ac:dyDescent="0.25">
      <c r="A717" s="1">
        <v>245</v>
      </c>
      <c r="B717" s="24">
        <v>2060.21652360608</v>
      </c>
      <c r="C717" s="24">
        <v>402.79999999999899</v>
      </c>
      <c r="D717" s="1">
        <v>1000</v>
      </c>
      <c r="E717" s="1">
        <v>4000</v>
      </c>
      <c r="F717" s="1">
        <v>1</v>
      </c>
      <c r="G717" s="1">
        <v>23</v>
      </c>
      <c r="H717" s="2">
        <f>SUM(BG717:BI717)/(BK717*1000000)</f>
        <v>0.65458760344873312</v>
      </c>
      <c r="I717" s="3">
        <v>100</v>
      </c>
      <c r="J717" s="18">
        <v>87.681690370956304</v>
      </c>
      <c r="K717" s="18">
        <f>(P717*BG717+U717*BH717+AP717*BI717+AN717*BJ717)/(BK717*(1000000))</f>
        <v>101.77080629384072</v>
      </c>
      <c r="L717" s="18">
        <f>(T717*BG717+Y717*BH717+AT717*BI717+AO717*BJ717)/(BK717*(1000000))</f>
        <v>121.10338705693225</v>
      </c>
      <c r="M717" s="18">
        <f>L717/K717</f>
        <v>1.1899619494737319</v>
      </c>
      <c r="N717" s="18">
        <f>J717*M717</f>
        <v>104.33787520697531</v>
      </c>
      <c r="O717" s="3">
        <v>100</v>
      </c>
      <c r="P717" s="18">
        <v>92.676324978987495</v>
      </c>
      <c r="Q717" s="18">
        <f>P717-S717</f>
        <v>85.7329033384311</v>
      </c>
      <c r="R717" s="18">
        <f>Q717*solar_capex_adj</f>
        <v>114.31053778457479</v>
      </c>
      <c r="S717" s="18">
        <v>6.9434216405563944</v>
      </c>
      <c r="T717" s="18">
        <f>R717+S717</f>
        <v>121.25395942513119</v>
      </c>
      <c r="U717" s="18">
        <v>27.9942587122469</v>
      </c>
      <c r="V717" s="18">
        <f>U717-X717</f>
        <v>23.197475235119899</v>
      </c>
      <c r="W717" s="18">
        <f>V717*wind_capex_adj</f>
        <v>38.662458725199834</v>
      </c>
      <c r="X717" s="18">
        <v>4.7967834771270006</v>
      </c>
      <c r="Y717" s="18">
        <f>W717+X717</f>
        <v>43.459242202326834</v>
      </c>
      <c r="Z717" s="18">
        <v>83.943262198025295</v>
      </c>
      <c r="AA717" s="18">
        <f>Z717-AC717-AD717</f>
        <v>33.642876430453903</v>
      </c>
      <c r="AB717" s="18">
        <f>AA717*hdgt_capex_adj</f>
        <v>42.053595538067377</v>
      </c>
      <c r="AC717" s="18">
        <v>15.124235516586495</v>
      </c>
      <c r="AD717" s="18">
        <v>35.176150250984897</v>
      </c>
      <c r="AE717" s="18">
        <f>AD717*fuel_adj</f>
        <v>35.176150250984897</v>
      </c>
      <c r="AF717" s="18">
        <f>AB717+AC717+AE717</f>
        <v>92.353981305638769</v>
      </c>
      <c r="AG717" s="18">
        <v>220.06634960917501</v>
      </c>
      <c r="AH717" s="18">
        <f>AG717-AJ717-AK717</f>
        <v>155.546859626355</v>
      </c>
      <c r="AI717" s="18">
        <f>AH717*aero_capex_adj</f>
        <v>186.65623155162601</v>
      </c>
      <c r="AJ717" s="18">
        <v>23.943013916799998</v>
      </c>
      <c r="AK717" s="18">
        <v>40.576476066020007</v>
      </c>
      <c r="AL717" s="18">
        <f>AK717*fuel_adj</f>
        <v>40.576476066020007</v>
      </c>
      <c r="AM717" s="18">
        <f>AI717+AJ717+AL717</f>
        <v>251.17572153444601</v>
      </c>
      <c r="AN717" s="18">
        <f>IF(F717=0, 0, IF(F717=3, Z717, (Z717*F717*384+AG717*G717*32)/(F717*384+G717*32)))</f>
        <v>173.39557678249508</v>
      </c>
      <c r="AO717" s="18">
        <f>IF(F717=0, 0, IF(F717=3, AF717, (AF717*F717*384+AM717*G717*32)/(F717*384+G717*32)))</f>
        <v>196.72255345599783</v>
      </c>
      <c r="AP717" s="18">
        <v>58.4427803264755</v>
      </c>
      <c r="AQ717" s="18">
        <f>AP717-AS717</f>
        <v>47.680143653131999</v>
      </c>
      <c r="AR717" s="18">
        <f>AQ717*bess_capex_adj</f>
        <v>47.680143653131999</v>
      </c>
      <c r="AS717" s="18">
        <v>10.762636673343501</v>
      </c>
      <c r="AT717" s="18">
        <f>AR717+AS717</f>
        <v>58.4427803264755</v>
      </c>
      <c r="AU717" s="18">
        <v>6550.7278317321998</v>
      </c>
      <c r="AV717" s="18"/>
      <c r="AW717" s="18">
        <v>2471.2905029765998</v>
      </c>
      <c r="AX717" s="18">
        <f>AW717*solar_capex_adj</f>
        <v>3295.0540039687994</v>
      </c>
      <c r="AY717" s="18">
        <v>483.17048387546203</v>
      </c>
      <c r="AZ717" s="18">
        <f>AY717*wind_capex_adj</f>
        <v>805.28413979243669</v>
      </c>
      <c r="BA717" s="18">
        <v>774.15013313602105</v>
      </c>
      <c r="BB717" s="18">
        <f>BA717*hdgt_capex_adj</f>
        <v>967.68766642002629</v>
      </c>
      <c r="BC717" s="18">
        <v>1870.4535705031201</v>
      </c>
      <c r="BD717" s="18">
        <f>BC717*aero_capex_adj</f>
        <v>2244.544284603744</v>
      </c>
      <c r="BE717" s="18">
        <v>951.66314124098096</v>
      </c>
      <c r="BF717" s="18">
        <f>BE717*bess_capex_adj</f>
        <v>951.66314124098096</v>
      </c>
      <c r="BG717" s="1">
        <v>2499401620.5302</v>
      </c>
      <c r="BH717" s="1">
        <v>1768082187.9247999</v>
      </c>
      <c r="BI717" s="1">
        <v>1466703597.7558899</v>
      </c>
      <c r="BJ717" s="1">
        <v>3025812593.7890902</v>
      </c>
      <c r="BK717" s="1">
        <f>SUM(BG717:BJ717)/1000000</f>
        <v>8759.9999999999818</v>
      </c>
      <c r="BL717" s="1">
        <v>10.849216901699601</v>
      </c>
      <c r="BM717" s="3">
        <f>0.815*BJ717/(BK717*1000)</f>
        <v>281.51110318928238</v>
      </c>
      <c r="BN717" s="24">
        <v>2781.2923068682198</v>
      </c>
      <c r="BO717" s="1">
        <v>106</v>
      </c>
      <c r="BP717" s="1">
        <v>3040</v>
      </c>
      <c r="BQ717" s="24">
        <v>4611.9232000000002</v>
      </c>
      <c r="BR717" s="1">
        <v>760</v>
      </c>
      <c r="BS717" s="1">
        <v>190</v>
      </c>
      <c r="BT717" s="1">
        <v>0.90418758908110797</v>
      </c>
    </row>
    <row r="718" spans="1:72" s="8" customFormat="1" x14ac:dyDescent="0.25">
      <c r="A718" s="1">
        <v>968</v>
      </c>
      <c r="B718" s="25">
        <v>618.06495708182604</v>
      </c>
      <c r="C718" s="25">
        <v>1200.8</v>
      </c>
      <c r="D718" s="8">
        <v>2000</v>
      </c>
      <c r="E718" s="8">
        <v>8000</v>
      </c>
      <c r="F718" s="8">
        <v>3</v>
      </c>
      <c r="G718" s="8">
        <v>4</v>
      </c>
      <c r="H718" s="9">
        <f>SUM(BG718:BI718)/(BK718*1000000)</f>
        <v>0.7936174654935797</v>
      </c>
      <c r="I718" s="10">
        <v>100</v>
      </c>
      <c r="J718" s="19">
        <v>85.898020963606101</v>
      </c>
      <c r="K718" s="18">
        <f>(P718*BG718+U718*BH718+AP718*BI718+AN718*BJ718)/(BK718*(1000000))</f>
        <v>83.112513156312616</v>
      </c>
      <c r="L718" s="18">
        <f>(T718*BG718+Y718*BH718+AT718*BI718+AO718*BJ718)/(BK718*(1000000))</f>
        <v>101.00165643028819</v>
      </c>
      <c r="M718" s="18">
        <f>L718/K718</f>
        <v>1.2152400714959832</v>
      </c>
      <c r="N718" s="18">
        <f>J718*M718</f>
        <v>104.38671713717615</v>
      </c>
      <c r="O718" s="10">
        <v>100</v>
      </c>
      <c r="P718" s="19">
        <v>73.251538640973905</v>
      </c>
      <c r="Q718" s="19">
        <f>P718-S718</f>
        <v>67.763930655467803</v>
      </c>
      <c r="R718" s="18">
        <f>Q718*solar_capex_adj</f>
        <v>90.351907540623728</v>
      </c>
      <c r="S718" s="19">
        <v>5.4876079855061022</v>
      </c>
      <c r="T718" s="18">
        <f>R718+S718</f>
        <v>95.83951552612983</v>
      </c>
      <c r="U718" s="19">
        <v>28.652907285347901</v>
      </c>
      <c r="V718" s="19">
        <f>U718-X718</f>
        <v>23.743654059027602</v>
      </c>
      <c r="W718" s="18">
        <f>V718*wind_capex_adj</f>
        <v>39.572756765046002</v>
      </c>
      <c r="X718" s="19">
        <v>4.909253226320299</v>
      </c>
      <c r="Y718" s="18">
        <f>W718+X718</f>
        <v>44.482009991366297</v>
      </c>
      <c r="Z718" s="19">
        <v>189.75835940921701</v>
      </c>
      <c r="AA718" s="19">
        <f>Z718-AC718-AD718</f>
        <v>118.43635671429101</v>
      </c>
      <c r="AB718" s="18">
        <f>AA718*hdgt_capex_adj</f>
        <v>148.04544589286377</v>
      </c>
      <c r="AC718" s="19">
        <v>26.117148388608996</v>
      </c>
      <c r="AD718" s="19">
        <v>45.204854306317003</v>
      </c>
      <c r="AE718" s="18">
        <f>AD718*fuel_adj</f>
        <v>45.204854306317003</v>
      </c>
      <c r="AF718" s="18">
        <f>AB718+AC718+AE718</f>
        <v>219.36744858778977</v>
      </c>
      <c r="AG718" s="19">
        <v>435.83831984454901</v>
      </c>
      <c r="AH718" s="19">
        <f>AG718-AJ718-AK718</f>
        <v>342.15739267762598</v>
      </c>
      <c r="AI718" s="18">
        <f>AH718*aero_capex_adj</f>
        <v>410.58887121315115</v>
      </c>
      <c r="AJ718" s="19">
        <v>41.197034315825022</v>
      </c>
      <c r="AK718" s="19">
        <v>52.483892851098005</v>
      </c>
      <c r="AL718" s="18">
        <f>AK718*fuel_adj</f>
        <v>52.483892851098005</v>
      </c>
      <c r="AM718" s="18">
        <f>AI718+AJ718+AL718</f>
        <v>504.26979838007418</v>
      </c>
      <c r="AN718" s="18">
        <f>IF(F718=0, 0, IF(F718=3, Z718, (Z718*F718*384+AG718*G718*32)/(F718*384+G718*32)))</f>
        <v>189.75835940921701</v>
      </c>
      <c r="AO718" s="18">
        <f>IF(F718=0, 0, IF(F718=3, AF718, (AF718*F718*384+AM718*G718*32)/(F718*384+G718*32)))</f>
        <v>219.36744858778977</v>
      </c>
      <c r="AP718" s="19">
        <v>198.294287835034</v>
      </c>
      <c r="AQ718" s="19">
        <f>AP718-AS718</f>
        <v>162.21157448909901</v>
      </c>
      <c r="AR718" s="18">
        <f>AQ718*bess_capex_adj</f>
        <v>162.21157448909901</v>
      </c>
      <c r="AS718" s="19">
        <v>36.082713345934991</v>
      </c>
      <c r="AT718" s="18">
        <f>AR718+AS718</f>
        <v>198.294287835034</v>
      </c>
      <c r="AU718" s="19">
        <v>6734.88891601468</v>
      </c>
      <c r="AV718" s="19"/>
      <c r="AW718" s="19">
        <v>741.45802874468495</v>
      </c>
      <c r="AX718" s="18">
        <f>AW718*solar_capex_adj</f>
        <v>988.61070499291327</v>
      </c>
      <c r="AY718" s="19">
        <v>1440.5327315762099</v>
      </c>
      <c r="AZ718" s="18">
        <f>AY718*wind_capex_adj</f>
        <v>2400.8878859603501</v>
      </c>
      <c r="BA718" s="19">
        <v>2322.6724295508802</v>
      </c>
      <c r="BB718" s="18">
        <f>BA718*hdgt_capex_adj</f>
        <v>2903.3405369386001</v>
      </c>
      <c r="BC718" s="19">
        <v>325.327371998795</v>
      </c>
      <c r="BD718" s="18">
        <f>BC718*aero_capex_adj</f>
        <v>390.39284639855401</v>
      </c>
      <c r="BE718" s="19">
        <v>1904.89835414411</v>
      </c>
      <c r="BF718" s="18">
        <f>BE718*bess_capex_adj</f>
        <v>1904.89835414411</v>
      </c>
      <c r="BG718" s="8">
        <v>958760463.30899704</v>
      </c>
      <c r="BH718" s="8">
        <v>5150123750.9871798</v>
      </c>
      <c r="BI718" s="8">
        <v>843204783.42756999</v>
      </c>
      <c r="BJ718" s="8">
        <v>1807911002.2762401</v>
      </c>
      <c r="BK718" s="8">
        <f>SUM(BG718:BJ718)/1000000</f>
        <v>8759.9999999999873</v>
      </c>
      <c r="BL718" s="8">
        <v>1.9995609859407399</v>
      </c>
      <c r="BM718" s="10">
        <f>0.815*BJ718/(BK718*1000)</f>
        <v>168.20176562273264</v>
      </c>
      <c r="BN718" s="25">
        <v>834.38769206046595</v>
      </c>
      <c r="BO718" s="8">
        <v>316</v>
      </c>
      <c r="BP718" s="8">
        <v>6080</v>
      </c>
      <c r="BQ718" s="25">
        <v>9223.8464000000004</v>
      </c>
      <c r="BR718" s="8">
        <v>1520</v>
      </c>
      <c r="BS718" s="8">
        <v>380</v>
      </c>
      <c r="BT718" s="8">
        <v>0.26242858366398603</v>
      </c>
    </row>
    <row r="719" spans="1:72" s="8" customFormat="1" x14ac:dyDescent="0.25">
      <c r="A719" s="1">
        <v>785</v>
      </c>
      <c r="B719" s="25">
        <v>1442.15156652426</v>
      </c>
      <c r="C719" s="25">
        <v>402.79999999999899</v>
      </c>
      <c r="D719" s="8">
        <v>2000</v>
      </c>
      <c r="E719" s="8">
        <v>8000</v>
      </c>
      <c r="F719" s="8">
        <v>1</v>
      </c>
      <c r="G719" s="8">
        <v>20</v>
      </c>
      <c r="H719" s="9">
        <f>SUM(BG719:BI719)/(BK719*1000000)</f>
        <v>0.59501812830082257</v>
      </c>
      <c r="I719" s="10">
        <v>100</v>
      </c>
      <c r="J719" s="19">
        <v>90.077479463916106</v>
      </c>
      <c r="K719" s="18">
        <f>(P719*BG719+U719*BH719+AP719*BI719+AN719*BJ719)/(BK719*(1000000))</f>
        <v>112.65960064499953</v>
      </c>
      <c r="L719" s="18">
        <f>(T719*BG719+Y719*BH719+AT719*BI719+AO719*BJ719)/(BK719*(1000000))</f>
        <v>130.56648404309601</v>
      </c>
      <c r="M719" s="18">
        <f>L719/K719</f>
        <v>1.1589468034288766</v>
      </c>
      <c r="N719" s="18">
        <f>J719*M719</f>
        <v>104.39500688563585</v>
      </c>
      <c r="O719" s="10">
        <v>100</v>
      </c>
      <c r="P719" s="19">
        <v>94.868471959991197</v>
      </c>
      <c r="Q719" s="19">
        <f>P719-S719</f>
        <v>87.763340292552002</v>
      </c>
      <c r="R719" s="18">
        <f>Q719*solar_capex_adj</f>
        <v>117.017787056736</v>
      </c>
      <c r="S719" s="19">
        <v>7.1051316674391956</v>
      </c>
      <c r="T719" s="18">
        <f>R719+S719</f>
        <v>124.12291872417519</v>
      </c>
      <c r="U719" s="19">
        <v>28.003181724321099</v>
      </c>
      <c r="V719" s="19">
        <f>U719-X719</f>
        <v>23.206398247193999</v>
      </c>
      <c r="W719" s="18">
        <f>V719*wind_capex_adj</f>
        <v>38.677330411989999</v>
      </c>
      <c r="X719" s="19">
        <v>4.7967834771271001</v>
      </c>
      <c r="Y719" s="18">
        <f>W719+X719</f>
        <v>43.474113889117099</v>
      </c>
      <c r="Z719" s="19">
        <v>74.447002511033105</v>
      </c>
      <c r="AA719" s="19">
        <f>Z719-AC719-AD719</f>
        <v>25.027567986550793</v>
      </c>
      <c r="AB719" s="18">
        <f>AA719*hdgt_capex_adj</f>
        <v>31.284459983188491</v>
      </c>
      <c r="AC719" s="19">
        <v>14.293228722484407</v>
      </c>
      <c r="AD719" s="19">
        <v>35.126205801997905</v>
      </c>
      <c r="AE719" s="18">
        <f>AD719*fuel_adj</f>
        <v>35.126205801997905</v>
      </c>
      <c r="AF719" s="18">
        <f>AB719+AC719+AE719</f>
        <v>80.70389450767081</v>
      </c>
      <c r="AG719" s="19">
        <v>223.965512629188</v>
      </c>
      <c r="AH719" s="19">
        <f>AG719-AJ719-AK719</f>
        <v>158.630858525977</v>
      </c>
      <c r="AI719" s="18">
        <f>AH719*aero_capex_adj</f>
        <v>190.35703023117239</v>
      </c>
      <c r="AJ719" s="19">
        <v>24.243684873274987</v>
      </c>
      <c r="AK719" s="19">
        <v>41.090969229936007</v>
      </c>
      <c r="AL719" s="18">
        <f>AK719*fuel_adj</f>
        <v>41.090969229936007</v>
      </c>
      <c r="AM719" s="18">
        <f>AI719+AJ719+AL719</f>
        <v>255.69168433438338</v>
      </c>
      <c r="AN719" s="18">
        <f>IF(F719=0, 0, IF(F719=3, Z719, (Z719*F719*384+AG719*G719*32)/(F719*384+G719*32)))</f>
        <v>167.89607133487993</v>
      </c>
      <c r="AO719" s="18">
        <f>IF(F719=0, 0, IF(F719=3, AF719, (AF719*F719*384+AM719*G719*32)/(F719*384+G719*32)))</f>
        <v>190.07126314936619</v>
      </c>
      <c r="AP719" s="19">
        <v>103.65770591832801</v>
      </c>
      <c r="AQ719" s="19">
        <f>AP719-AS719</f>
        <v>85.054308913135799</v>
      </c>
      <c r="AR719" s="18">
        <f>AQ719*bess_capex_adj</f>
        <v>85.054308913135799</v>
      </c>
      <c r="AS719" s="19">
        <v>18.603397005192207</v>
      </c>
      <c r="AT719" s="18">
        <f>AR719+AS719</f>
        <v>103.65770591832801</v>
      </c>
      <c r="AU719" s="19">
        <v>6520.9289347060903</v>
      </c>
      <c r="AV719" s="19"/>
      <c r="AW719" s="19">
        <v>1730.5687671057899</v>
      </c>
      <c r="AX719" s="18">
        <f>AW719*solar_capex_adj</f>
        <v>2307.4250228077199</v>
      </c>
      <c r="AY719" s="19">
        <v>483.35633755211398</v>
      </c>
      <c r="AZ719" s="18">
        <f>AY719*wind_capex_adj</f>
        <v>805.59389592018999</v>
      </c>
      <c r="BA719" s="19">
        <v>774.44791342957296</v>
      </c>
      <c r="BB719" s="18">
        <f>BA719*hdgt_capex_adj</f>
        <v>968.0598917869662</v>
      </c>
      <c r="BC719" s="19">
        <v>1627.1069989497601</v>
      </c>
      <c r="BD719" s="18">
        <f>BC719*aero_capex_adj</f>
        <v>1952.528398739712</v>
      </c>
      <c r="BE719" s="19">
        <v>1905.4489176688401</v>
      </c>
      <c r="BF719" s="18">
        <f>BE719*bess_capex_adj</f>
        <v>1905.4489176688401</v>
      </c>
      <c r="BG719" s="8">
        <v>1737882632.81214</v>
      </c>
      <c r="BH719" s="8">
        <v>1768082187.9247999</v>
      </c>
      <c r="BI719" s="8">
        <v>1706393983.1782601</v>
      </c>
      <c r="BJ719" s="8">
        <v>3547641196.0847902</v>
      </c>
      <c r="BK719" s="8">
        <f>SUM(BG719:BJ719)/1000000</f>
        <v>8759.9999999999909</v>
      </c>
      <c r="BL719" s="8">
        <v>4.66857877005939E-3</v>
      </c>
      <c r="BM719" s="10">
        <f>0.815*BJ719/(BK719*1000)</f>
        <v>330.06022543482959</v>
      </c>
      <c r="BN719" s="25">
        <v>1946.90461480775</v>
      </c>
      <c r="BO719" s="8">
        <v>106</v>
      </c>
      <c r="BP719" s="8">
        <v>6080</v>
      </c>
      <c r="BQ719" s="25">
        <v>9223.8464000000004</v>
      </c>
      <c r="BR719" s="8">
        <v>1520</v>
      </c>
      <c r="BS719" s="8">
        <v>380</v>
      </c>
      <c r="BT719" s="8">
        <v>0.526808203870336</v>
      </c>
    </row>
    <row r="720" spans="1:72" s="8" customFormat="1" x14ac:dyDescent="0.25">
      <c r="A720" s="1">
        <v>714</v>
      </c>
      <c r="B720" s="25">
        <v>1030.10826180304</v>
      </c>
      <c r="C720" s="25">
        <v>1402.2</v>
      </c>
      <c r="D720" s="8">
        <v>2000</v>
      </c>
      <c r="E720" s="8">
        <v>8000</v>
      </c>
      <c r="F720" s="8">
        <v>1</v>
      </c>
      <c r="G720" s="8">
        <v>21</v>
      </c>
      <c r="H720" s="9">
        <f>SUM(BG720:BI720)/(BK720*1000000)</f>
        <v>0.89031634708978247</v>
      </c>
      <c r="I720" s="10">
        <v>100</v>
      </c>
      <c r="J720" s="19">
        <v>85.541775565601498</v>
      </c>
      <c r="K720" s="18">
        <f>(P720*BG720+U720*BH720+AP720*BI720+AN720*BJ720)/(BK720*(1000000))</f>
        <v>121.84506626294926</v>
      </c>
      <c r="L720" s="18">
        <f>(T720*BG720+Y720*BH720+AT720*BI720+AO720*BJ720)/(BK720*(1000000))</f>
        <v>148.70062778700012</v>
      </c>
      <c r="M720" s="18">
        <f>L720/K720</f>
        <v>1.2204074596348027</v>
      </c>
      <c r="N720" s="18">
        <f>J720*M720</f>
        <v>104.39582101066615</v>
      </c>
      <c r="O720" s="10">
        <v>99.999999999999901</v>
      </c>
      <c r="P720" s="19">
        <v>87.109703243633504</v>
      </c>
      <c r="Q720" s="19">
        <f>P720-S720</f>
        <v>80.579839087767496</v>
      </c>
      <c r="R720" s="18">
        <f>Q720*solar_capex_adj</f>
        <v>107.43978545035665</v>
      </c>
      <c r="S720" s="19">
        <v>6.529864155866008</v>
      </c>
      <c r="T720" s="18">
        <f>R720+S720</f>
        <v>113.96964960622266</v>
      </c>
      <c r="U720" s="19">
        <v>31.0568951148223</v>
      </c>
      <c r="V720" s="19">
        <f>U720-X720</f>
        <v>25.732775846232901</v>
      </c>
      <c r="W720" s="18">
        <f>V720*wind_capex_adj</f>
        <v>42.887959743721503</v>
      </c>
      <c r="X720" s="19">
        <v>5.3241192685893992</v>
      </c>
      <c r="Y720" s="18">
        <f>W720+X720</f>
        <v>48.212079012310902</v>
      </c>
      <c r="Z720" s="19">
        <v>153.31887089198599</v>
      </c>
      <c r="AA720" s="19">
        <f>Z720-AC720-AD720</f>
        <v>85.939126623741004</v>
      </c>
      <c r="AB720" s="18">
        <f>AA720*hdgt_capex_adj</f>
        <v>107.42390827967625</v>
      </c>
      <c r="AC720" s="19">
        <v>22.584066024610991</v>
      </c>
      <c r="AD720" s="19">
        <v>44.795678243634001</v>
      </c>
      <c r="AE720" s="18">
        <f>AD720*fuel_adj</f>
        <v>44.795678243634001</v>
      </c>
      <c r="AF720" s="18">
        <f>AB720+AC720+AE720</f>
        <v>174.80365254792125</v>
      </c>
      <c r="AG720" s="19">
        <v>917.27841810860002</v>
      </c>
      <c r="AH720" s="19">
        <f>AG720-AJ720-AK720</f>
        <v>791.93040964818806</v>
      </c>
      <c r="AI720" s="18">
        <f>AH720*aero_capex_adj</f>
        <v>950.31649157782567</v>
      </c>
      <c r="AJ720" s="19">
        <v>75.901905150221978</v>
      </c>
      <c r="AK720" s="19">
        <v>49.446103310189983</v>
      </c>
      <c r="AL720" s="18">
        <f>AK720*fuel_adj</f>
        <v>49.446103310189983</v>
      </c>
      <c r="AM720" s="18">
        <f>AI720+AJ720+AL720</f>
        <v>1075.6645000382375</v>
      </c>
      <c r="AN720" s="18">
        <f>IF(F720=0, 0, IF(F720=3, Z720, (Z720*F720*384+AG720*G720*32)/(F720*384+G720*32)))</f>
        <v>639.47494639346769</v>
      </c>
      <c r="AO720" s="18">
        <f>IF(F720=0, 0, IF(F720=3, AF720, (AF720*F720*384+AM720*G720*32)/(F720*384+G720*32)))</f>
        <v>748.07873731448626</v>
      </c>
      <c r="AP720" s="19">
        <v>178.63097369366699</v>
      </c>
      <c r="AQ720" s="19">
        <f>AP720-AS720</f>
        <v>145.43771448934999</v>
      </c>
      <c r="AR720" s="18">
        <f>AQ720*bess_capex_adj</f>
        <v>145.43771448934999</v>
      </c>
      <c r="AS720" s="19">
        <v>33.193259204317002</v>
      </c>
      <c r="AT720" s="18">
        <f>AR720+AS720</f>
        <v>178.63097369366699</v>
      </c>
      <c r="AU720" s="19">
        <v>7300.0645619207799</v>
      </c>
      <c r="AV720" s="19"/>
      <c r="AW720" s="19">
        <v>1234.92920424206</v>
      </c>
      <c r="AX720" s="18">
        <f>AW720*solar_capex_adj</f>
        <v>1646.5722723227466</v>
      </c>
      <c r="AY720" s="19">
        <v>1681.0055742658401</v>
      </c>
      <c r="AZ720" s="18">
        <f>AY720*wind_capex_adj</f>
        <v>2801.6759571097336</v>
      </c>
      <c r="BA720" s="19">
        <v>773.70151888339399</v>
      </c>
      <c r="BB720" s="18">
        <f>BA720*hdgt_capex_adj</f>
        <v>967.12689860424246</v>
      </c>
      <c r="BC720" s="19">
        <v>1706.8157733723399</v>
      </c>
      <c r="BD720" s="18">
        <f>BC720*aero_capex_adj</f>
        <v>2048.1789280468079</v>
      </c>
      <c r="BE720" s="19">
        <v>1903.6124911571201</v>
      </c>
      <c r="BF720" s="18">
        <f>BE720*bess_capex_adj</f>
        <v>1903.6124911571201</v>
      </c>
      <c r="BG720" s="8">
        <v>1331900908.5261099</v>
      </c>
      <c r="BH720" s="8">
        <v>5545279054.1190796</v>
      </c>
      <c r="BI720" s="8">
        <v>921991237.86129498</v>
      </c>
      <c r="BJ720" s="8">
        <v>960828799.493505</v>
      </c>
      <c r="BK720" s="8">
        <f>SUM(BG720:BJ720)/1000000</f>
        <v>8759.9999999999891</v>
      </c>
      <c r="BL720" s="8">
        <v>10.345264529333701</v>
      </c>
      <c r="BM720" s="10">
        <f>0.815*BJ720/(BK720*1000)</f>
        <v>89.392177121827345</v>
      </c>
      <c r="BN720" s="25">
        <v>1390.6461534341099</v>
      </c>
      <c r="BO720" s="8">
        <v>369</v>
      </c>
      <c r="BP720" s="8">
        <v>6080</v>
      </c>
      <c r="BQ720" s="25">
        <v>9223.8464000000004</v>
      </c>
      <c r="BR720" s="8">
        <v>1520</v>
      </c>
      <c r="BS720" s="8">
        <v>380</v>
      </c>
      <c r="BT720" s="8">
        <v>0.28670695374845501</v>
      </c>
    </row>
    <row r="721" spans="1:72" s="8" customFormat="1" x14ac:dyDescent="0.25">
      <c r="A721" s="1">
        <v>801</v>
      </c>
      <c r="B721" s="25">
        <v>1030.10826180304</v>
      </c>
      <c r="C721" s="25">
        <v>201.39999999999901</v>
      </c>
      <c r="D721" s="8">
        <v>2000</v>
      </c>
      <c r="E721" s="8">
        <v>8000</v>
      </c>
      <c r="F721" s="8">
        <v>1</v>
      </c>
      <c r="G721" s="8">
        <v>21</v>
      </c>
      <c r="H721" s="9">
        <f>SUM(BG721:BI721)/(BK721*1000000)</f>
        <v>0.3810940675300849</v>
      </c>
      <c r="I721" s="10">
        <v>100</v>
      </c>
      <c r="J721" s="19">
        <v>93.213450148809002</v>
      </c>
      <c r="K721" s="18">
        <f>(P721*BG721+U721*BH721+AP721*BI721+AN721*BJ721)/(BK721*(1000000))</f>
        <v>100.18436215305373</v>
      </c>
      <c r="L721" s="18">
        <f>(T721*BG721+Y721*BH721+AT721*BI721+AO721*BJ721)/(BK721*(1000000))</f>
        <v>112.21881715866945</v>
      </c>
      <c r="M721" s="18">
        <f>L721/K721</f>
        <v>1.1201230885438034</v>
      </c>
      <c r="N721" s="18">
        <f>J721*M721</f>
        <v>104.41053767450779</v>
      </c>
      <c r="O721" s="10">
        <v>100</v>
      </c>
      <c r="P721" s="19">
        <v>97.887465549770496</v>
      </c>
      <c r="Q721" s="19">
        <f>P721-S721</f>
        <v>90.563131218580494</v>
      </c>
      <c r="R721" s="18">
        <f>Q721*solar_capex_adj</f>
        <v>120.75084162477398</v>
      </c>
      <c r="S721" s="19">
        <v>7.324334331190002</v>
      </c>
      <c r="T721" s="18">
        <f>R721+S721</f>
        <v>128.07517595596397</v>
      </c>
      <c r="U721" s="19">
        <v>28.0268255711519</v>
      </c>
      <c r="V721" s="19">
        <f>U721-X721</f>
        <v>23.230042094024899</v>
      </c>
      <c r="W721" s="18">
        <f>V721*wind_capex_adj</f>
        <v>38.716736823374831</v>
      </c>
      <c r="X721" s="19">
        <v>4.7967834771270006</v>
      </c>
      <c r="Y721" s="18">
        <f>W721+X721</f>
        <v>43.513520300501831</v>
      </c>
      <c r="Z721" s="19">
        <v>69.924168338567696</v>
      </c>
      <c r="AA721" s="19">
        <f>Z721-AC721-AD721</f>
        <v>22.016619992170909</v>
      </c>
      <c r="AB721" s="18">
        <f>AA721*hdgt_capex_adj</f>
        <v>27.520774990213638</v>
      </c>
      <c r="AC721" s="19">
        <v>13.956736279328894</v>
      </c>
      <c r="AD721" s="19">
        <v>33.950812067067893</v>
      </c>
      <c r="AE721" s="18">
        <f>AD721*fuel_adj</f>
        <v>33.950812067067893</v>
      </c>
      <c r="AF721" s="18">
        <f>AB721+AC721+AE721</f>
        <v>75.428323336610418</v>
      </c>
      <c r="AG721" s="19">
        <v>121.920027179668</v>
      </c>
      <c r="AH721" s="19">
        <f>AG721-AJ721-AK721</f>
        <v>64.479158843112302</v>
      </c>
      <c r="AI721" s="18">
        <f>AH721*aero_capex_adj</f>
        <v>77.374990611734759</v>
      </c>
      <c r="AJ721" s="19">
        <v>16.870543495448999</v>
      </c>
      <c r="AK721" s="19">
        <v>40.570324841106697</v>
      </c>
      <c r="AL721" s="18">
        <f>AK721*fuel_adj</f>
        <v>40.570324841106697</v>
      </c>
      <c r="AM721" s="18">
        <f>AI721+AJ721+AL721</f>
        <v>134.81585894829044</v>
      </c>
      <c r="AN721" s="18">
        <f>IF(F721=0, 0, IF(F721=3, Z721, (Z721*F721*384+AG721*G721*32)/(F721*384+G721*32)))</f>
        <v>103.01244214654062</v>
      </c>
      <c r="AO721" s="18">
        <f>IF(F721=0, 0, IF(F721=3, AF721, (AF721*F721*384+AM721*G721*32)/(F721*384+G721*32)))</f>
        <v>113.22039145313406</v>
      </c>
      <c r="AP721" s="19">
        <v>141.198932413439</v>
      </c>
      <c r="AQ721" s="19">
        <f>AP721-AS721</f>
        <v>115.796063865257</v>
      </c>
      <c r="AR721" s="18">
        <f>AQ721*bess_capex_adj</f>
        <v>115.796063865257</v>
      </c>
      <c r="AS721" s="19">
        <v>25.402868548181999</v>
      </c>
      <c r="AT721" s="18">
        <f>AR721+AS721</f>
        <v>141.198932413439</v>
      </c>
      <c r="AU721" s="19">
        <v>5872.1346336938504</v>
      </c>
      <c r="AV721" s="19"/>
      <c r="AW721" s="19">
        <v>1237.37996977785</v>
      </c>
      <c r="AX721" s="18">
        <f>AW721*solar_capex_adj</f>
        <v>1649.8399597037999</v>
      </c>
      <c r="AY721" s="19">
        <v>241.92440266138601</v>
      </c>
      <c r="AZ721" s="18">
        <f>AY721*wind_capex_adj</f>
        <v>403.20733776897669</v>
      </c>
      <c r="BA721" s="19">
        <v>775.23695995236903</v>
      </c>
      <c r="BB721" s="18">
        <f>BA721*hdgt_capex_adj</f>
        <v>969.04619994046129</v>
      </c>
      <c r="BC721" s="19">
        <v>1710.20301634867</v>
      </c>
      <c r="BD721" s="18">
        <f>BC721*aero_capex_adj</f>
        <v>2052.243619618404</v>
      </c>
      <c r="BE721" s="19">
        <v>1907.39028495356</v>
      </c>
      <c r="BF721" s="18">
        <f>BE721*bess_capex_adj</f>
        <v>1907.39028495356</v>
      </c>
      <c r="BG721" s="8">
        <v>1205370325.9891901</v>
      </c>
      <c r="BH721" s="8">
        <v>884041093.96239996</v>
      </c>
      <c r="BI721" s="8">
        <v>1248972611.6119499</v>
      </c>
      <c r="BJ721" s="8">
        <v>5421615968.43645</v>
      </c>
      <c r="BK721" s="8">
        <f>SUM(BG721:BJ721)/1000000</f>
        <v>8759.9999999999909</v>
      </c>
      <c r="BL721" s="8">
        <v>6.3267503869049999E-18</v>
      </c>
      <c r="BM721" s="10">
        <f>0.815*BJ721/(BK721*1000)</f>
        <v>504.40833496298069</v>
      </c>
      <c r="BN721" s="25">
        <v>1390.6461534341099</v>
      </c>
      <c r="BO721" s="8">
        <v>53</v>
      </c>
      <c r="BP721" s="8">
        <v>6080</v>
      </c>
      <c r="BQ721" s="25">
        <v>9223.8464000000004</v>
      </c>
      <c r="BR721" s="8">
        <v>1520</v>
      </c>
      <c r="BS721" s="8">
        <v>380</v>
      </c>
      <c r="BT721" s="8">
        <v>0.38552022985291001</v>
      </c>
    </row>
    <row r="722" spans="1:72" s="8" customFormat="1" hidden="1" x14ac:dyDescent="0.25">
      <c r="A722" s="1">
        <v>1201</v>
      </c>
      <c r="B722" s="22">
        <v>3502.3680901303501</v>
      </c>
      <c r="C722" s="22">
        <v>402.79999999999899</v>
      </c>
      <c r="D722" s="11">
        <v>3000</v>
      </c>
      <c r="E722" s="11">
        <v>12000</v>
      </c>
      <c r="F722" s="11">
        <v>0</v>
      </c>
      <c r="G722" s="11">
        <v>0</v>
      </c>
      <c r="H722" s="12">
        <f>SUM(BG722:BI722)/(BK722*1000000)</f>
        <v>1</v>
      </c>
      <c r="I722" s="13">
        <v>86.073059360730596</v>
      </c>
      <c r="J722" s="20">
        <v>86.163482547796093</v>
      </c>
      <c r="K722" s="18">
        <f>(P722*BG722+U722*BH722+AP722*BI722+AN722*BJ722)/(BK722*(1000000))</f>
        <v>86.220656252758232</v>
      </c>
      <c r="L722" s="18">
        <f>(T722*BG722+Y722*BH722+AT722*BI722+AO722*BJ722)/(BK722*(1000000))</f>
        <v>104.56785529156799</v>
      </c>
      <c r="M722" s="18">
        <f>L722/K722</f>
        <v>1.2127935443337898</v>
      </c>
      <c r="N722" s="18">
        <f>J722*M722</f>
        <v>104.49851539128427</v>
      </c>
      <c r="O722" s="13">
        <v>91.299440612111994</v>
      </c>
      <c r="P722" s="20">
        <v>119.15903411776</v>
      </c>
      <c r="Q722" s="20">
        <f>P722-S722</f>
        <v>110.22689225924699</v>
      </c>
      <c r="R722" s="18">
        <f>Q722*solar_capex_adj</f>
        <v>146.96918967899597</v>
      </c>
      <c r="S722" s="20">
        <v>8.9321418585130061</v>
      </c>
      <c r="T722" s="18">
        <f>R722+S722</f>
        <v>155.90133153750898</v>
      </c>
      <c r="U722" s="20">
        <v>27.981333875075499</v>
      </c>
      <c r="V722" s="20">
        <f>U722-X722</f>
        <v>23.184550397948399</v>
      </c>
      <c r="W722" s="18">
        <f>V722*wind_capex_adj</f>
        <v>38.640917329914004</v>
      </c>
      <c r="X722" s="20">
        <v>4.7967834771271001</v>
      </c>
      <c r="Y722" s="18">
        <f>W722+X722</f>
        <v>43.437700807041104</v>
      </c>
      <c r="Z722" s="20">
        <v>0</v>
      </c>
      <c r="AA722" s="20">
        <f>Z722-AC722-AD722</f>
        <v>0</v>
      </c>
      <c r="AB722" s="18">
        <f>AA722*hdgt_capex_adj</f>
        <v>0</v>
      </c>
      <c r="AC722" s="20">
        <v>0</v>
      </c>
      <c r="AD722" s="20">
        <v>0</v>
      </c>
      <c r="AE722" s="18">
        <f>AD722*fuel_adj</f>
        <v>0</v>
      </c>
      <c r="AF722" s="18">
        <f>AB722+AC722+AE722</f>
        <v>0</v>
      </c>
      <c r="AG722" s="20">
        <v>0</v>
      </c>
      <c r="AH722" s="20">
        <f>AG722-AJ722-AK722</f>
        <v>0</v>
      </c>
      <c r="AI722" s="18">
        <f>AH722*aero_capex_adj</f>
        <v>0</v>
      </c>
      <c r="AJ722" s="20">
        <v>0</v>
      </c>
      <c r="AK722" s="20">
        <v>0</v>
      </c>
      <c r="AL722" s="18">
        <f>AK722*fuel_adj</f>
        <v>0</v>
      </c>
      <c r="AM722" s="18">
        <f>AI722+AJ722+AL722</f>
        <v>0</v>
      </c>
      <c r="AN722" s="18">
        <f>IF(F722=0, 0, IF(F722=3, Z722, (Z722*F722*384+AG722*G722*32)/(F722*384+G722*32)))</f>
        <v>0</v>
      </c>
      <c r="AO722" s="18">
        <f>IF(F722=0, 0, IF(F722=3, AF722, (AF722*F722*384+AM722*G722*32)/(F722*384+G722*32)))</f>
        <v>0</v>
      </c>
      <c r="AP722" s="20">
        <v>84.853021350717299</v>
      </c>
      <c r="AQ722" s="20">
        <f>AP722-AS722</f>
        <v>69.217266801977999</v>
      </c>
      <c r="AR722" s="18">
        <f>AQ722*bess_capex_adj</f>
        <v>69.217266801977999</v>
      </c>
      <c r="AS722" s="20">
        <v>15.6357545487393</v>
      </c>
      <c r="AT722" s="18">
        <f>AR722+AS722</f>
        <v>84.853021350717299</v>
      </c>
      <c r="AU722" s="20">
        <v>7540.2965950238704</v>
      </c>
      <c r="AV722" s="20"/>
      <c r="AW722" s="20">
        <v>4198.8530940096398</v>
      </c>
      <c r="AX722" s="18">
        <f>AW722*solar_capex_adj</f>
        <v>5598.4707920128531</v>
      </c>
      <c r="AY722" s="20">
        <v>482.90127786201202</v>
      </c>
      <c r="AZ722" s="18">
        <f>AY722*wind_capex_adj</f>
        <v>804.83546310335339</v>
      </c>
      <c r="BA722" s="20">
        <v>0</v>
      </c>
      <c r="BB722" s="18">
        <f>BA722*hdgt_capex_adj</f>
        <v>0</v>
      </c>
      <c r="BC722" s="20">
        <v>0</v>
      </c>
      <c r="BD722" s="18">
        <f>BC722*aero_capex_adj</f>
        <v>0</v>
      </c>
      <c r="BE722" s="20">
        <v>2858.5422231522198</v>
      </c>
      <c r="BF722" s="18">
        <f>BE722*bess_capex_adj</f>
        <v>2858.5422231522198</v>
      </c>
      <c r="BG722" s="11">
        <v>3249923889.2311101</v>
      </c>
      <c r="BH722" s="11">
        <v>1768082187.9247999</v>
      </c>
      <c r="BI722" s="11">
        <v>2979824920.4650998</v>
      </c>
      <c r="BJ722" s="11">
        <v>0</v>
      </c>
      <c r="BK722" s="11">
        <f>SUM(BG722:BJ722)/1000000</f>
        <v>7997.8309976210094</v>
      </c>
      <c r="BL722" s="11">
        <v>21.892768510752799</v>
      </c>
      <c r="BM722" s="13">
        <f>0.815*BJ722/(BK722*1000)</f>
        <v>0</v>
      </c>
      <c r="BN722" s="22">
        <v>4728.1969216759699</v>
      </c>
      <c r="BO722" s="11">
        <v>106</v>
      </c>
      <c r="BP722" s="11">
        <v>9120</v>
      </c>
      <c r="BQ722" s="22">
        <v>13835.7696</v>
      </c>
      <c r="BR722" s="11">
        <v>2280</v>
      </c>
      <c r="BS722" s="11">
        <v>570</v>
      </c>
      <c r="BT722" s="11">
        <v>0.61378300012050302</v>
      </c>
    </row>
    <row r="723" spans="1:72" s="8" customFormat="1" x14ac:dyDescent="0.25">
      <c r="A723" s="1">
        <v>837</v>
      </c>
      <c r="B723" s="25">
        <v>1442.15156652426</v>
      </c>
      <c r="C723" s="25">
        <v>1200.8</v>
      </c>
      <c r="D723" s="8">
        <v>2000</v>
      </c>
      <c r="E723" s="8">
        <v>8000</v>
      </c>
      <c r="F723" s="8">
        <v>2</v>
      </c>
      <c r="G723" s="8">
        <v>9</v>
      </c>
      <c r="H723" s="9">
        <f>SUM(BG723:BI723)/(BK723*1000000)</f>
        <v>0.90053032795956611</v>
      </c>
      <c r="I723" s="10">
        <v>100</v>
      </c>
      <c r="J723" s="19">
        <v>85.253952818156193</v>
      </c>
      <c r="K723" s="18">
        <f>(P723*BG723+U723*BH723+AP723*BI723+AN723*BJ723)/(BK723*(1000000))</f>
        <v>106.82944957310838</v>
      </c>
      <c r="L723" s="18">
        <f>(T723*BG723+Y723*BH723+AT723*BI723+AO723*BJ723)/(BK723*(1000000))</f>
        <v>130.98007697574317</v>
      </c>
      <c r="M723" s="18">
        <f>L723/K723</f>
        <v>1.2260671331654422</v>
      </c>
      <c r="N723" s="18">
        <f>J723*M723</f>
        <v>104.52706952277865</v>
      </c>
      <c r="O723" s="10">
        <v>100</v>
      </c>
      <c r="P723" s="19">
        <v>98.252970687780106</v>
      </c>
      <c r="Q723" s="19">
        <f>P723-S723</f>
        <v>90.887417863803407</v>
      </c>
      <c r="R723" s="18">
        <f>Q723*solar_capex_adj</f>
        <v>121.18322381840454</v>
      </c>
      <c r="S723" s="19">
        <v>7.3655528239766994</v>
      </c>
      <c r="T723" s="18">
        <f>R723+S723</f>
        <v>128.54877664238126</v>
      </c>
      <c r="U723" s="19">
        <v>28.635556938209898</v>
      </c>
      <c r="V723" s="19">
        <f>U723-X723</f>
        <v>23.7263072466911</v>
      </c>
      <c r="W723" s="18">
        <f>V723*wind_capex_adj</f>
        <v>39.543845411151835</v>
      </c>
      <c r="X723" s="19">
        <v>4.9092496915187986</v>
      </c>
      <c r="Y723" s="18">
        <f>W723+X723</f>
        <v>44.45309510267063</v>
      </c>
      <c r="Z723" s="19">
        <v>233.54224789259001</v>
      </c>
      <c r="AA723" s="19">
        <f>Z723-AC723-AD723</f>
        <v>160.11337791706299</v>
      </c>
      <c r="AB723" s="18">
        <f>AA723*hdgt_capex_adj</f>
        <v>200.14172239632873</v>
      </c>
      <c r="AC723" s="19">
        <v>29.345910736096016</v>
      </c>
      <c r="AD723" s="19">
        <v>44.082959239431005</v>
      </c>
      <c r="AE723" s="18">
        <f>AD723*fuel_adj</f>
        <v>44.082959239431005</v>
      </c>
      <c r="AF723" s="18">
        <f>AB723+AC723+AE723</f>
        <v>273.57059237185575</v>
      </c>
      <c r="AG723" s="19">
        <v>1308.6885997095101</v>
      </c>
      <c r="AH723" s="19">
        <f>AG723-AJ723-AK723</f>
        <v>1154.8770148773099</v>
      </c>
      <c r="AI723" s="18">
        <f>AH723*aero_capex_adj</f>
        <v>1385.8524178527719</v>
      </c>
      <c r="AJ723" s="19">
        <v>103.7870441857001</v>
      </c>
      <c r="AK723" s="19">
        <v>50.0245406465001</v>
      </c>
      <c r="AL723" s="18">
        <f>AK723*fuel_adj</f>
        <v>50.0245406465001</v>
      </c>
      <c r="AM723" s="18">
        <f>AI723+AJ723+AL723</f>
        <v>1539.664002684972</v>
      </c>
      <c r="AN723" s="18">
        <f>IF(F723=0, 0, IF(F723=3, Z723, (Z723*F723*384+AG723*G723*32)/(F723*384+G723*32)))</f>
        <v>526.76398020629551</v>
      </c>
      <c r="AO723" s="18">
        <f>IF(F723=0, 0, IF(F723=3, AF723, (AF723*F723*384+AM723*G723*32)/(F723*384+G723*32)))</f>
        <v>618.86879518452383</v>
      </c>
      <c r="AP723" s="19">
        <v>153.39042566155501</v>
      </c>
      <c r="AQ723" s="19">
        <f>AP723-AS723</f>
        <v>125.089699727355</v>
      </c>
      <c r="AR723" s="18">
        <f>AQ723*bess_capex_adj</f>
        <v>125.089699727355</v>
      </c>
      <c r="AS723" s="19">
        <v>28.300725934200017</v>
      </c>
      <c r="AT723" s="18">
        <f>AR723+AS723</f>
        <v>153.39042566155501</v>
      </c>
      <c r="AU723" s="19">
        <v>7350.5658329022499</v>
      </c>
      <c r="AV723" s="19"/>
      <c r="AW723" s="19">
        <v>1728.8060122655199</v>
      </c>
      <c r="AX723" s="18">
        <f>AW723*solar_capex_adj</f>
        <v>2305.0746830206931</v>
      </c>
      <c r="AY723" s="19">
        <v>1439.4813331109799</v>
      </c>
      <c r="AZ723" s="18">
        <f>AY723*wind_capex_adj</f>
        <v>2399.1355551849665</v>
      </c>
      <c r="BA723" s="19">
        <v>1547.3181238127499</v>
      </c>
      <c r="BB723" s="18">
        <f>BA723*hdgt_capex_adj</f>
        <v>1934.1476547659374</v>
      </c>
      <c r="BC723" s="19">
        <v>731.45233355253004</v>
      </c>
      <c r="BD723" s="18">
        <f>BC723*aero_capex_adj</f>
        <v>877.74280026303597</v>
      </c>
      <c r="BE723" s="19">
        <v>1903.5080301604501</v>
      </c>
      <c r="BF723" s="18">
        <f>BE723*bess_capex_adj</f>
        <v>1903.5080301604501</v>
      </c>
      <c r="BG723" s="8">
        <v>1645142982.2263701</v>
      </c>
      <c r="BH723" s="8">
        <v>5150146221.7022696</v>
      </c>
      <c r="BI723" s="8">
        <v>1093356468.9971499</v>
      </c>
      <c r="BJ723" s="8">
        <v>871354327.07420003</v>
      </c>
      <c r="BK723" s="8">
        <f>SUM(BG723:BJ723)/1000000</f>
        <v>8759.9999999999891</v>
      </c>
      <c r="BL723" s="8">
        <v>10.3544334784497</v>
      </c>
      <c r="BM723" s="10">
        <f>0.815*BJ723/(BK723*1000)</f>
        <v>81.067782712953644</v>
      </c>
      <c r="BN723" s="25">
        <v>1946.90461480775</v>
      </c>
      <c r="BO723" s="8">
        <v>316</v>
      </c>
      <c r="BP723" s="8">
        <v>6080</v>
      </c>
      <c r="BQ723" s="25">
        <v>9223.8464000000004</v>
      </c>
      <c r="BR723" s="8">
        <v>1520</v>
      </c>
      <c r="BS723" s="8">
        <v>380</v>
      </c>
      <c r="BT723" s="8">
        <v>0.33950840714608499</v>
      </c>
    </row>
    <row r="724" spans="1:72" s="8" customFormat="1" x14ac:dyDescent="0.25">
      <c r="A724" s="1">
        <v>1151</v>
      </c>
      <c r="B724" s="22">
        <v>2266.2381759666901</v>
      </c>
      <c r="C724" s="22">
        <v>1801.19999999999</v>
      </c>
      <c r="D724" s="11">
        <v>3000</v>
      </c>
      <c r="E724" s="11">
        <v>12000</v>
      </c>
      <c r="F724" s="11">
        <v>0</v>
      </c>
      <c r="G724" s="11">
        <v>0</v>
      </c>
      <c r="H724" s="12">
        <f>SUM(BG724:BI724)/(BK724*1000000)</f>
        <v>1</v>
      </c>
      <c r="I724" s="13">
        <v>98.584474885844699</v>
      </c>
      <c r="J724" s="20">
        <v>81.595301008540204</v>
      </c>
      <c r="K724" s="18">
        <f>(P724*BG724+U724*BH724+AP724*BI724+AN724*BJ724)/(BK724*(1000000))</f>
        <v>81.705203213229197</v>
      </c>
      <c r="L724" s="18">
        <f>(T724*BG724+Y724*BH724+AT724*BI724+AO724*BJ724)/(BK724*(1000000))</f>
        <v>104.67554369094142</v>
      </c>
      <c r="M724" s="18">
        <f>L724/K724</f>
        <v>1.2811368134996941</v>
      </c>
      <c r="N724" s="18">
        <f>J724*M724</f>
        <v>104.53474393062957</v>
      </c>
      <c r="O724" s="13">
        <v>99.152697128735795</v>
      </c>
      <c r="P724" s="20">
        <v>152.19045830001201</v>
      </c>
      <c r="Q724" s="20">
        <f>P724-S724</f>
        <v>140.78010538566201</v>
      </c>
      <c r="R724" s="18">
        <f>Q724*solar_capex_adj</f>
        <v>187.70680718088266</v>
      </c>
      <c r="S724" s="20">
        <v>11.41035291435</v>
      </c>
      <c r="T724" s="18">
        <f>R724+S724</f>
        <v>199.11716009523266</v>
      </c>
      <c r="U724" s="20">
        <v>36.718127608559897</v>
      </c>
      <c r="V724" s="20">
        <f>U724-X724</f>
        <v>30.422535458848301</v>
      </c>
      <c r="W724" s="18">
        <f>V724*wind_capex_adj</f>
        <v>50.704225764747171</v>
      </c>
      <c r="X724" s="20">
        <v>6.2955921497115952</v>
      </c>
      <c r="Y724" s="18">
        <f>W724+X724</f>
        <v>56.999817914458767</v>
      </c>
      <c r="Z724" s="20">
        <v>0</v>
      </c>
      <c r="AA724" s="20">
        <f>Z724-AC724-AD724</f>
        <v>0</v>
      </c>
      <c r="AB724" s="18">
        <f>AA724*hdgt_capex_adj</f>
        <v>0</v>
      </c>
      <c r="AC724" s="20">
        <v>0</v>
      </c>
      <c r="AD724" s="20">
        <v>0</v>
      </c>
      <c r="AE724" s="18">
        <f>AD724*fuel_adj</f>
        <v>0</v>
      </c>
      <c r="AF724" s="18">
        <f>AB724+AC724+AE724</f>
        <v>0</v>
      </c>
      <c r="AG724" s="20">
        <v>0</v>
      </c>
      <c r="AH724" s="20">
        <f>AG724-AJ724-AK724</f>
        <v>0</v>
      </c>
      <c r="AI724" s="18">
        <f>AH724*aero_capex_adj</f>
        <v>0</v>
      </c>
      <c r="AJ724" s="20">
        <v>0</v>
      </c>
      <c r="AK724" s="20">
        <v>0</v>
      </c>
      <c r="AL724" s="18">
        <f>AK724*fuel_adj</f>
        <v>0</v>
      </c>
      <c r="AM724" s="18">
        <f>AI724+AJ724+AL724</f>
        <v>0</v>
      </c>
      <c r="AN724" s="18">
        <f>IF(F724=0, 0, IF(F724=3, Z724, (Z724*F724*384+AG724*G724*32)/(F724*384+G724*32)))</f>
        <v>0</v>
      </c>
      <c r="AO724" s="18">
        <f>IF(F724=0, 0, IF(F724=3, AF724, (AF724*F724*384+AM724*G724*32)/(F724*384+G724*32)))</f>
        <v>0</v>
      </c>
      <c r="AP724" s="20">
        <v>234.459736868525</v>
      </c>
      <c r="AQ724" s="20">
        <f>AP724-AS724</f>
        <v>189.38534580639501</v>
      </c>
      <c r="AR724" s="18">
        <f>AQ724*bess_capex_adj</f>
        <v>189.38534580639501</v>
      </c>
      <c r="AS724" s="20">
        <v>45.07439106212999</v>
      </c>
      <c r="AT724" s="18">
        <f>AR724+AS724</f>
        <v>234.459736868525</v>
      </c>
      <c r="AU724" s="20">
        <v>7733.2377432250696</v>
      </c>
      <c r="AV724" s="20"/>
      <c r="AW724" s="20">
        <v>2716.3435817638501</v>
      </c>
      <c r="AX724" s="18">
        <f>AW724*solar_capex_adj</f>
        <v>3621.7914423518</v>
      </c>
      <c r="AY724" s="20">
        <v>2158.9425645369301</v>
      </c>
      <c r="AZ724" s="18">
        <f>AY724*wind_capex_adj</f>
        <v>3598.2376075615502</v>
      </c>
      <c r="BA724" s="20">
        <v>0</v>
      </c>
      <c r="BB724" s="18">
        <f>BA724*hdgt_capex_adj</f>
        <v>0</v>
      </c>
      <c r="BC724" s="20">
        <v>0</v>
      </c>
      <c r="BD724" s="18">
        <f>BC724*aero_capex_adj</f>
        <v>0</v>
      </c>
      <c r="BE724" s="20">
        <v>2857.9515969242798</v>
      </c>
      <c r="BF724" s="18">
        <f>BE724*bess_capex_adj</f>
        <v>2857.9515969242798</v>
      </c>
      <c r="BG724" s="11">
        <v>1648037443.2649601</v>
      </c>
      <c r="BH724" s="11">
        <v>6024067753.2270098</v>
      </c>
      <c r="BI724" s="11">
        <v>1013671071.98527</v>
      </c>
      <c r="BJ724" s="11">
        <v>0</v>
      </c>
      <c r="BK724" s="11">
        <f>SUM(BG724:BJ724)/1000000</f>
        <v>8685.7762684772388</v>
      </c>
      <c r="BL724" s="11">
        <v>35.407074373794202</v>
      </c>
      <c r="BM724" s="13">
        <f>0.815*BJ724/(BK724*1000)</f>
        <v>0</v>
      </c>
      <c r="BN724" s="22">
        <v>3059.4215375550398</v>
      </c>
      <c r="BO724" s="11">
        <v>474</v>
      </c>
      <c r="BP724" s="11">
        <v>9120</v>
      </c>
      <c r="BQ724" s="22">
        <v>13835.7696</v>
      </c>
      <c r="BR724" s="11">
        <v>2280</v>
      </c>
      <c r="BS724" s="11">
        <v>570</v>
      </c>
      <c r="BT724" s="11">
        <v>0.21084708214176201</v>
      </c>
    </row>
    <row r="725" spans="1:72" s="8" customFormat="1" x14ac:dyDescent="0.25">
      <c r="A725" s="1">
        <v>348</v>
      </c>
      <c r="B725" s="24">
        <v>2266.2381759666901</v>
      </c>
      <c r="C725" s="24">
        <v>801.8</v>
      </c>
      <c r="D725" s="1">
        <v>1000</v>
      </c>
      <c r="E725" s="1">
        <v>4000</v>
      </c>
      <c r="F725" s="1">
        <v>2</v>
      </c>
      <c r="G725" s="1">
        <v>11</v>
      </c>
      <c r="H725" s="2">
        <f>SUM(BG725:BI725)/(BK725*1000000)</f>
        <v>0.83536661259603162</v>
      </c>
      <c r="I725" s="3">
        <v>100</v>
      </c>
      <c r="J725" s="18">
        <v>84.847040277844201</v>
      </c>
      <c r="K725" s="18">
        <f>(P725*BG725+U725*BH725+AP725*BI725+AN725*BJ725)/(BK725*(1000000))</f>
        <v>102.79796092289735</v>
      </c>
      <c r="L725" s="18">
        <f>(T725*BG725+Y725*BH725+AT725*BI725+AO725*BJ725)/(BK725*(1000000))</f>
        <v>126.71201910561655</v>
      </c>
      <c r="M725" s="18">
        <f>L725/K725</f>
        <v>1.2326316394607839</v>
      </c>
      <c r="N725" s="18">
        <f>J725*M725</f>
        <v>104.58514636107427</v>
      </c>
      <c r="O725" s="3">
        <v>100</v>
      </c>
      <c r="P725" s="18">
        <v>107.315274662205</v>
      </c>
      <c r="Q725" s="18">
        <f>P725-S725</f>
        <v>99.270541292808801</v>
      </c>
      <c r="R725" s="18">
        <f>Q725*solar_capex_adj</f>
        <v>132.36072172374506</v>
      </c>
      <c r="S725" s="18">
        <v>8.044733369396198</v>
      </c>
      <c r="T725" s="18">
        <f>R725+S725</f>
        <v>140.40545509314126</v>
      </c>
      <c r="U725" s="18">
        <v>27.980094540779099</v>
      </c>
      <c r="V725" s="18">
        <f>U725-X725</f>
        <v>23.183311063651999</v>
      </c>
      <c r="W725" s="18">
        <f>V725*wind_capex_adj</f>
        <v>38.638851772753334</v>
      </c>
      <c r="X725" s="18">
        <v>4.7967834771271001</v>
      </c>
      <c r="Y725" s="18">
        <f>W725+X725</f>
        <v>43.435635249880434</v>
      </c>
      <c r="Z725" s="18">
        <v>158.84231322783799</v>
      </c>
      <c r="AA725" s="18">
        <f>Z725-AC725-AD725</f>
        <v>100.12449408838903</v>
      </c>
      <c r="AB725" s="18">
        <f>AA725*hdgt_capex_adj</f>
        <v>125.15561761048629</v>
      </c>
      <c r="AC725" s="18">
        <v>21.754889053350979</v>
      </c>
      <c r="AD725" s="18">
        <v>36.962930086097984</v>
      </c>
      <c r="AE725" s="18">
        <f>AD725*fuel_adj</f>
        <v>36.962930086097984</v>
      </c>
      <c r="AF725" s="18">
        <f>AB725+AC725+AE725</f>
        <v>183.87343674993525</v>
      </c>
      <c r="AG725" s="18">
        <v>677.73544717000004</v>
      </c>
      <c r="AH725" s="18">
        <f>AG725-AJ725-AK725</f>
        <v>578.21394890294698</v>
      </c>
      <c r="AI725" s="18">
        <f>AH725*aero_capex_adj</f>
        <v>693.85673868353638</v>
      </c>
      <c r="AJ725" s="18">
        <v>57.094716616347</v>
      </c>
      <c r="AK725" s="18">
        <v>42.426781650706062</v>
      </c>
      <c r="AL725" s="18">
        <f>AK725*fuel_adj</f>
        <v>42.426781650706062</v>
      </c>
      <c r="AM725" s="18">
        <f>AI725+AJ725+AL725</f>
        <v>793.37823695058944</v>
      </c>
      <c r="AN725" s="18">
        <f>IF(F725=0, 0, IF(F725=3, Z725, (Z725*F725*384+AG725*G725*32)/(F725*384+G725*32)))</f>
        <v>321.92301246680319</v>
      </c>
      <c r="AO725" s="18">
        <f>IF(F725=0, 0, IF(F725=3, AF725, (AF725*F725*384+AM725*G725*32)/(F725*384+G725*32)))</f>
        <v>375.43208824156943</v>
      </c>
      <c r="AP725" s="18">
        <v>58.920928716792901</v>
      </c>
      <c r="AQ725" s="18">
        <f>AP725-AS725</f>
        <v>48.0403540212506</v>
      </c>
      <c r="AR725" s="18">
        <f>AQ725*bess_capex_adj</f>
        <v>48.0403540212506</v>
      </c>
      <c r="AS725" s="18">
        <v>10.8805746955423</v>
      </c>
      <c r="AT725" s="18">
        <f>AR725+AS725</f>
        <v>58.920928716792901</v>
      </c>
      <c r="AU725" s="18">
        <v>7070.4107002162</v>
      </c>
      <c r="AV725" s="18"/>
      <c r="AW725" s="18">
        <v>2716.75971054207</v>
      </c>
      <c r="AX725" s="18">
        <f>AW725*solar_capex_adj</f>
        <v>3622.3462807227597</v>
      </c>
      <c r="AY725" s="18">
        <v>961.19549966695399</v>
      </c>
      <c r="AZ725" s="18">
        <f>AY725*wind_capex_adj</f>
        <v>1601.9924994449234</v>
      </c>
      <c r="BA725" s="18">
        <v>1547.3548879395701</v>
      </c>
      <c r="BB725" s="18">
        <f>BA725*hdgt_capex_adj</f>
        <v>1934.1936099244626</v>
      </c>
      <c r="BC725" s="18">
        <v>894.01853785226501</v>
      </c>
      <c r="BD725" s="18">
        <f>BC725*aero_capex_adj</f>
        <v>1072.822245422718</v>
      </c>
      <c r="BE725" s="18">
        <v>951.08206421533203</v>
      </c>
      <c r="BF725" s="18">
        <f>BE725*bess_capex_adj</f>
        <v>951.08206421533203</v>
      </c>
      <c r="BG725" s="1">
        <v>2354820754.0837202</v>
      </c>
      <c r="BH725" s="1">
        <v>3519484355.2087998</v>
      </c>
      <c r="BI725" s="1">
        <v>1443506417.0487001</v>
      </c>
      <c r="BJ725" s="1">
        <v>1442188473.6587601</v>
      </c>
      <c r="BK725" s="1">
        <f>SUM(BG725:BJ725)/1000000</f>
        <v>8759.9999999999818</v>
      </c>
      <c r="BL725" s="1">
        <v>16.8140398641819</v>
      </c>
      <c r="BM725" s="3">
        <f>0.815*BJ725/(BK725*1000)</f>
        <v>134.17621073423425</v>
      </c>
      <c r="BN725" s="24">
        <v>3059.4215375550398</v>
      </c>
      <c r="BO725" s="1">
        <v>211</v>
      </c>
      <c r="BP725" s="1">
        <v>3040</v>
      </c>
      <c r="BQ725" s="24">
        <v>4611.9232000000002</v>
      </c>
      <c r="BR725" s="1">
        <v>760</v>
      </c>
      <c r="BS725" s="1">
        <v>190</v>
      </c>
      <c r="BT725" s="1">
        <v>0.89077952874410204</v>
      </c>
    </row>
    <row r="726" spans="1:72" s="8" customFormat="1" x14ac:dyDescent="0.25">
      <c r="A726" s="1">
        <v>993</v>
      </c>
      <c r="B726" s="25">
        <v>206.02165236060799</v>
      </c>
      <c r="C726" s="25">
        <v>1603.6</v>
      </c>
      <c r="D726" s="8">
        <v>2000</v>
      </c>
      <c r="E726" s="8">
        <v>8000</v>
      </c>
      <c r="F726" s="8">
        <v>3</v>
      </c>
      <c r="G726" s="8">
        <v>4</v>
      </c>
      <c r="H726" s="9">
        <f>SUM(BG726:BI726)/(BK726*1000000)</f>
        <v>0.82864980916303499</v>
      </c>
      <c r="I726" s="10">
        <v>100</v>
      </c>
      <c r="J726" s="19">
        <v>84.565299862310496</v>
      </c>
      <c r="K726" s="18">
        <f>(P726*BG726+U726*BH726+AP726*BI726+AN726*BJ726)/(BK726*(1000000))</f>
        <v>81.885035607146293</v>
      </c>
      <c r="L726" s="18">
        <f>(T726*BG726+Y726*BH726+AT726*BI726+AO726*BJ726)/(BK726*(1000000))</f>
        <v>101.29261895021875</v>
      </c>
      <c r="M726" s="18">
        <f>L726/K726</f>
        <v>1.2370101349919755</v>
      </c>
      <c r="N726" s="18">
        <f>J726*M726</f>
        <v>104.60813299831359</v>
      </c>
      <c r="O726" s="10">
        <v>100</v>
      </c>
      <c r="P726" s="19">
        <v>71.030374223996503</v>
      </c>
      <c r="Q726" s="19">
        <f>P726-S726</f>
        <v>65.709234509893307</v>
      </c>
      <c r="R726" s="18">
        <f>Q726*solar_capex_adj</f>
        <v>87.612312679857737</v>
      </c>
      <c r="S726" s="19">
        <v>5.3211397141031966</v>
      </c>
      <c r="T726" s="18">
        <f>R726+S726</f>
        <v>92.933452393960934</v>
      </c>
      <c r="U726" s="19">
        <v>33.851167656300397</v>
      </c>
      <c r="V726" s="19">
        <f>U726-X726</f>
        <v>28.051338163485699</v>
      </c>
      <c r="W726" s="18">
        <f>V726*wind_capex_adj</f>
        <v>46.752230272476169</v>
      </c>
      <c r="X726" s="19">
        <v>5.7998294928146983</v>
      </c>
      <c r="Y726" s="18">
        <f>W726+X726</f>
        <v>52.552059765290863</v>
      </c>
      <c r="Z726" s="19">
        <v>221.27621804717199</v>
      </c>
      <c r="AA726" s="19">
        <f>Z726-AC726-AD726</f>
        <v>143.57565955910999</v>
      </c>
      <c r="AB726" s="18">
        <f>AA726*hdgt_capex_adj</f>
        <v>179.4695744488875</v>
      </c>
      <c r="AC726" s="19">
        <v>29.527273491996993</v>
      </c>
      <c r="AD726" s="19">
        <v>48.173284996065007</v>
      </c>
      <c r="AE726" s="18">
        <f>AD726*fuel_adj</f>
        <v>48.173284996065007</v>
      </c>
      <c r="AF726" s="18">
        <f>AB726+AC726+AE726</f>
        <v>257.17013293694947</v>
      </c>
      <c r="AG726" s="19">
        <v>569.24516983450303</v>
      </c>
      <c r="AH726" s="19">
        <f>AG726-AJ726-AK726</f>
        <v>461.54934980529288</v>
      </c>
      <c r="AI726" s="18">
        <f>AH726*aero_capex_adj</f>
        <v>553.85921976635143</v>
      </c>
      <c r="AJ726" s="19">
        <v>51.484615845072085</v>
      </c>
      <c r="AK726" s="19">
        <v>56.211204184138069</v>
      </c>
      <c r="AL726" s="18">
        <f>AK726*fuel_adj</f>
        <v>56.211204184138069</v>
      </c>
      <c r="AM726" s="18">
        <f>AI726+AJ726+AL726</f>
        <v>661.55503979556158</v>
      </c>
      <c r="AN726" s="18">
        <f>IF(F726=0, 0, IF(F726=3, Z726, (Z726*F726*384+AG726*G726*32)/(F726*384+G726*32)))</f>
        <v>221.27621804717199</v>
      </c>
      <c r="AO726" s="18">
        <f>IF(F726=0, 0, IF(F726=3, AF726, (AF726*F726*384+AM726*G726*32)/(F726*384+G726*32)))</f>
        <v>257.17013293694947</v>
      </c>
      <c r="AP726" s="19">
        <v>148.81218217562801</v>
      </c>
      <c r="AQ726" s="19">
        <f>AP726-AS726</f>
        <v>121.409129223571</v>
      </c>
      <c r="AR726" s="18">
        <f>AQ726*bess_capex_adj</f>
        <v>121.409129223571</v>
      </c>
      <c r="AS726" s="19">
        <v>27.40305295205701</v>
      </c>
      <c r="AT726" s="18">
        <f>AR726+AS726</f>
        <v>148.81218217562801</v>
      </c>
      <c r="AU726" s="19">
        <v>6723.8967832885101</v>
      </c>
      <c r="AV726" s="19"/>
      <c r="AW726" s="19">
        <v>247.15622500105499</v>
      </c>
      <c r="AX726" s="18">
        <f>AW726*solar_capex_adj</f>
        <v>329.54163333473997</v>
      </c>
      <c r="AY726" s="19">
        <v>1923.7770296005599</v>
      </c>
      <c r="AZ726" s="18">
        <f>AY726*wind_capex_adj</f>
        <v>3206.2950493342664</v>
      </c>
      <c r="BA726" s="19">
        <v>2322.70577974751</v>
      </c>
      <c r="BB726" s="18">
        <f>BA726*hdgt_capex_adj</f>
        <v>2903.3822246843874</v>
      </c>
      <c r="BC726" s="19">
        <v>325.33204322650897</v>
      </c>
      <c r="BD726" s="18">
        <f>BC726*aero_capex_adj</f>
        <v>390.39845187181078</v>
      </c>
      <c r="BE726" s="19">
        <v>1904.92570571287</v>
      </c>
      <c r="BF726" s="18">
        <f>BE726*bess_capex_adj</f>
        <v>1904.92570571287</v>
      </c>
      <c r="BG726" s="8">
        <v>331603763.22174299</v>
      </c>
      <c r="BH726" s="8">
        <v>5821622134.7714596</v>
      </c>
      <c r="BI726" s="8">
        <v>1105746430.2749701</v>
      </c>
      <c r="BJ726" s="8">
        <v>1501027671.7318101</v>
      </c>
      <c r="BK726" s="8">
        <f>SUM(BG726:BJ726)/1000000</f>
        <v>8759.9999999999836</v>
      </c>
      <c r="BL726" s="8">
        <v>6.5645455671672597</v>
      </c>
      <c r="BM726" s="10">
        <f>0.815*BJ726/(BK726*1000)</f>
        <v>139.65040553212643</v>
      </c>
      <c r="BN726" s="25">
        <v>278.12923068682198</v>
      </c>
      <c r="BO726" s="8">
        <v>422</v>
      </c>
      <c r="BP726" s="8">
        <v>6080</v>
      </c>
      <c r="BQ726" s="25">
        <v>9223.8464000000004</v>
      </c>
      <c r="BR726" s="8">
        <v>1520</v>
      </c>
      <c r="BS726" s="8">
        <v>380</v>
      </c>
      <c r="BT726" s="8">
        <v>0.343329102029861</v>
      </c>
    </row>
    <row r="727" spans="1:72" s="8" customFormat="1" x14ac:dyDescent="0.25">
      <c r="A727" s="1">
        <v>263</v>
      </c>
      <c r="B727" s="24">
        <v>2060.21652360608</v>
      </c>
      <c r="C727" s="24">
        <v>201.39999999999901</v>
      </c>
      <c r="D727" s="1">
        <v>1000</v>
      </c>
      <c r="E727" s="1">
        <v>4000</v>
      </c>
      <c r="F727" s="1">
        <v>1</v>
      </c>
      <c r="G727" s="1">
        <v>23</v>
      </c>
      <c r="H727" s="2">
        <f>SUM(BG727:BI727)/(BK727*1000000)</f>
        <v>0.56378481585706741</v>
      </c>
      <c r="I727" s="3">
        <v>100</v>
      </c>
      <c r="J727" s="18">
        <v>89.40091841201</v>
      </c>
      <c r="K727" s="18">
        <f>(P727*BG727+U727*BH727+AP727*BI727+AN727*BJ727)/(BK727*(1000000))</f>
        <v>98.26994693728156</v>
      </c>
      <c r="L727" s="18">
        <f>(T727*BG727+Y727*BH727+AT727*BI727+AO727*BJ727)/(BK727*(1000000))</f>
        <v>115.11194082997595</v>
      </c>
      <c r="M727" s="18">
        <f>L727/K727</f>
        <v>1.17138499019892</v>
      </c>
      <c r="N727" s="18">
        <f>J727*M727</f>
        <v>104.72289393782678</v>
      </c>
      <c r="O727" s="3">
        <v>99.999999999999901</v>
      </c>
      <c r="P727" s="18">
        <v>90.314505141848201</v>
      </c>
      <c r="Q727" s="18">
        <f>P727-S727</f>
        <v>83.550018291428302</v>
      </c>
      <c r="R727" s="18">
        <f>Q727*solar_capex_adj</f>
        <v>111.40002438857107</v>
      </c>
      <c r="S727" s="18">
        <v>6.7644868504198996</v>
      </c>
      <c r="T727" s="18">
        <f>R727+S727</f>
        <v>118.16451123899097</v>
      </c>
      <c r="U727" s="18">
        <v>28.001614995830501</v>
      </c>
      <c r="V727" s="18">
        <f>U727-X727</f>
        <v>23.204831518703401</v>
      </c>
      <c r="W727" s="18">
        <f>V727*wind_capex_adj</f>
        <v>38.674719197839003</v>
      </c>
      <c r="X727" s="18">
        <v>4.7967834771271001</v>
      </c>
      <c r="Y727" s="18">
        <f>W727+X727</f>
        <v>43.471502674966104</v>
      </c>
      <c r="Z727" s="18">
        <v>79.236369486865101</v>
      </c>
      <c r="AA727" s="18">
        <f>Z727-AC727-AD727</f>
        <v>29.642214320764602</v>
      </c>
      <c r="AB727" s="18">
        <f>AA727*hdgt_capex_adj</f>
        <v>37.05276790095575</v>
      </c>
      <c r="AC727" s="18">
        <v>14.730894428016597</v>
      </c>
      <c r="AD727" s="18">
        <v>34.863260738083902</v>
      </c>
      <c r="AE727" s="18">
        <f>AD727*fuel_adj</f>
        <v>34.863260738083902</v>
      </c>
      <c r="AF727" s="18">
        <f>AB727+AC727+AE727</f>
        <v>86.64692306705625</v>
      </c>
      <c r="AG727" s="18">
        <v>164.970851757319</v>
      </c>
      <c r="AH727" s="18">
        <f>AG727-AJ727-AK727</f>
        <v>104.582031837413</v>
      </c>
      <c r="AI727" s="18">
        <f>AH727*aero_capex_adj</f>
        <v>125.49843820489559</v>
      </c>
      <c r="AJ727" s="18">
        <v>19.967344784721007</v>
      </c>
      <c r="AK727" s="18">
        <v>40.421475135184991</v>
      </c>
      <c r="AL727" s="18">
        <f>AK727*fuel_adj</f>
        <v>40.421475135184991</v>
      </c>
      <c r="AM727" s="18">
        <f>AI727+AJ727+AL727</f>
        <v>185.88725812480158</v>
      </c>
      <c r="AN727" s="18">
        <f>IF(F727=0, 0, IF(F727=3, Z727, (Z727*F727*384+AG727*G727*32)/(F727*384+G727*32)))</f>
        <v>135.5761721217348</v>
      </c>
      <c r="AO727" s="18">
        <f>IF(F727=0, 0, IF(F727=3, AF727, (AF727*F727*384+AM727*G727*32)/(F727*384+G727*32)))</f>
        <v>151.86200039071744</v>
      </c>
      <c r="AP727" s="18">
        <v>57.822619510028197</v>
      </c>
      <c r="AQ727" s="18">
        <f>AP727-AS727</f>
        <v>47.184704837986303</v>
      </c>
      <c r="AR727" s="18">
        <f>AQ727*bess_capex_adj</f>
        <v>47.184704837986303</v>
      </c>
      <c r="AS727" s="18">
        <v>10.637914672041894</v>
      </c>
      <c r="AT727" s="18">
        <f>AR727+AS727</f>
        <v>57.822619510028197</v>
      </c>
      <c r="AU727" s="18">
        <v>6311.1433179594596</v>
      </c>
      <c r="AV727" s="18"/>
      <c r="AW727" s="18">
        <v>2472.0741879928801</v>
      </c>
      <c r="AX727" s="18">
        <f>AW727*solar_capex_adj</f>
        <v>3296.0989173238399</v>
      </c>
      <c r="AY727" s="18">
        <v>241.661852410693</v>
      </c>
      <c r="AZ727" s="18">
        <f>AY727*wind_capex_adj</f>
        <v>402.7697540178217</v>
      </c>
      <c r="BA727" s="18">
        <v>774.39562829693295</v>
      </c>
      <c r="BB727" s="18">
        <f>BA727*hdgt_capex_adj</f>
        <v>967.99453537116619</v>
      </c>
      <c r="BC727" s="18">
        <v>1871.0467206953299</v>
      </c>
      <c r="BD727" s="18">
        <f>BC727*aero_capex_adj</f>
        <v>2245.2560648343956</v>
      </c>
      <c r="BE727" s="18">
        <v>951.96492856361203</v>
      </c>
      <c r="BF727" s="18">
        <f>BE727*bess_capex_adj</f>
        <v>951.96492856361203</v>
      </c>
      <c r="BG727" s="1">
        <v>2571910029.9618502</v>
      </c>
      <c r="BH727" s="1">
        <v>884041093.96239996</v>
      </c>
      <c r="BI727" s="1">
        <v>1482803862.98365</v>
      </c>
      <c r="BJ727" s="1">
        <v>3821245013.0920801</v>
      </c>
      <c r="BK727" s="1">
        <f>SUM(BG727:BJ727)/1000000</f>
        <v>8759.9999999999818</v>
      </c>
      <c r="BL727" s="1">
        <v>10.020854344421201</v>
      </c>
      <c r="BM727" s="3">
        <f>0.815*BJ727/(BK727*1000)</f>
        <v>355.51537507648987</v>
      </c>
      <c r="BN727" s="24">
        <v>2781.2923068682198</v>
      </c>
      <c r="BO727" s="1">
        <v>53</v>
      </c>
      <c r="BP727" s="1">
        <v>3040</v>
      </c>
      <c r="BQ727" s="24">
        <v>4611.9232000000002</v>
      </c>
      <c r="BR727" s="1">
        <v>760</v>
      </c>
      <c r="BS727" s="1">
        <v>190</v>
      </c>
      <c r="BT727" s="1">
        <v>0.91412190918004599</v>
      </c>
    </row>
    <row r="728" spans="1:72" s="8" customFormat="1" hidden="1" x14ac:dyDescent="0.25">
      <c r="A728" s="1">
        <v>610</v>
      </c>
      <c r="B728" s="25">
        <v>206.02165236060799</v>
      </c>
      <c r="C728" s="25">
        <v>801.8</v>
      </c>
      <c r="D728" s="8">
        <v>2000</v>
      </c>
      <c r="E728" s="8">
        <v>8000</v>
      </c>
      <c r="F728" s="8">
        <v>0</v>
      </c>
      <c r="G728" s="8">
        <v>0</v>
      </c>
      <c r="H728" s="9">
        <f>SUM(BG728:BI728)/(BK728*1000000)</f>
        <v>1</v>
      </c>
      <c r="I728" s="10">
        <v>0</v>
      </c>
      <c r="J728" s="19">
        <v>69.534201075758602</v>
      </c>
      <c r="K728" s="18">
        <f>(P728*BG728+U728*BH728+AP728*BI728+AN728*BJ728)/(BK728*(1000000))</f>
        <v>30.711881874446352</v>
      </c>
      <c r="L728" s="18">
        <f>(T728*BG728+Y728*BH728+AT728*BI728+AO728*BJ728)/(BK728*(1000000))</f>
        <v>46.255698599260512</v>
      </c>
      <c r="M728" s="18">
        <f>L728/K728</f>
        <v>1.5061173648804409</v>
      </c>
      <c r="N728" s="18">
        <f>J728*M728</f>
        <v>104.72666769328826</v>
      </c>
      <c r="O728" s="10">
        <v>45.8283349928628</v>
      </c>
      <c r="P728" s="19">
        <v>46.378356341407901</v>
      </c>
      <c r="Q728" s="19">
        <f>P728-S728</f>
        <v>42.939577525124697</v>
      </c>
      <c r="R728" s="18">
        <f>Q728*solar_capex_adj</f>
        <v>57.252770033499594</v>
      </c>
      <c r="S728" s="19">
        <v>3.4387788162832038</v>
      </c>
      <c r="T728" s="18">
        <f>R728+S728</f>
        <v>60.691548849782798</v>
      </c>
      <c r="U728" s="19">
        <v>28.415274198927701</v>
      </c>
      <c r="V728" s="19">
        <f>U728-X728</f>
        <v>23.5915143067614</v>
      </c>
      <c r="W728" s="18">
        <f>V728*wind_capex_adj</f>
        <v>39.319190511268999</v>
      </c>
      <c r="X728" s="19">
        <v>4.8237598921663007</v>
      </c>
      <c r="Y728" s="18">
        <f>W728+X728</f>
        <v>44.1429504034353</v>
      </c>
      <c r="Z728" s="19">
        <v>0</v>
      </c>
      <c r="AA728" s="19">
        <f>Z728-AC728-AD728</f>
        <v>0</v>
      </c>
      <c r="AB728" s="18">
        <f>AA728*hdgt_capex_adj</f>
        <v>0</v>
      </c>
      <c r="AC728" s="19">
        <v>0</v>
      </c>
      <c r="AD728" s="19">
        <v>0</v>
      </c>
      <c r="AE728" s="18">
        <f>AD728*fuel_adj</f>
        <v>0</v>
      </c>
      <c r="AF728" s="18">
        <f>AB728+AC728+AE728</f>
        <v>0</v>
      </c>
      <c r="AG728" s="19">
        <v>0</v>
      </c>
      <c r="AH728" s="19">
        <f>AG728-AJ728-AK728</f>
        <v>0</v>
      </c>
      <c r="AI728" s="18">
        <f>AH728*aero_capex_adj</f>
        <v>0</v>
      </c>
      <c r="AJ728" s="19">
        <v>0</v>
      </c>
      <c r="AK728" s="19">
        <v>0</v>
      </c>
      <c r="AL728" s="18">
        <f>AK728*fuel_adj</f>
        <v>0</v>
      </c>
      <c r="AM728" s="18">
        <f>AI728+AJ728+AL728</f>
        <v>0</v>
      </c>
      <c r="AN728" s="18">
        <f>IF(F728=0, 0, IF(F728=3, Z728, (Z728*F728*384+AG728*G728*32)/(F728*384+G728*32)))</f>
        <v>0</v>
      </c>
      <c r="AO728" s="18">
        <f>IF(F728=0, 0, IF(F728=3, AF728, (AF728*F728*384+AM728*G728*32)/(F728*384+G728*32)))</f>
        <v>0</v>
      </c>
      <c r="AP728" s="19">
        <v>0</v>
      </c>
      <c r="AQ728" s="19">
        <f>AP728-AS728</f>
        <v>0</v>
      </c>
      <c r="AR728" s="18">
        <f>AQ728*bess_capex_adj</f>
        <v>0</v>
      </c>
      <c r="AS728" s="19">
        <v>0</v>
      </c>
      <c r="AT728" s="18">
        <f>AR728+AS728</f>
        <v>0</v>
      </c>
      <c r="AU728" s="19">
        <v>3148.80861605789</v>
      </c>
      <c r="AV728" s="19"/>
      <c r="AW728" s="19">
        <v>249.921334968596</v>
      </c>
      <c r="AX728" s="18">
        <f>AW728*solar_capex_adj</f>
        <v>333.22844662479463</v>
      </c>
      <c r="AY728" s="19">
        <v>972.64983598459003</v>
      </c>
      <c r="AZ728" s="18">
        <f>AY728*wind_capex_adj</f>
        <v>1621.0830599743167</v>
      </c>
      <c r="BA728" s="19">
        <v>0</v>
      </c>
      <c r="BB728" s="18">
        <f>BA728*hdgt_capex_adj</f>
        <v>0</v>
      </c>
      <c r="BC728" s="19">
        <v>0</v>
      </c>
      <c r="BD728" s="18">
        <f>BC728*aero_capex_adj</f>
        <v>0</v>
      </c>
      <c r="BE728" s="19">
        <v>1926.2374451047001</v>
      </c>
      <c r="BF728" s="18">
        <f>BE728*bess_capex_adj</f>
        <v>1926.2374451047001</v>
      </c>
      <c r="BG728" s="8">
        <v>514333915.16430902</v>
      </c>
      <c r="BH728" s="8">
        <v>3499554362.7083802</v>
      </c>
      <c r="BI728" s="8">
        <v>673867.50208800903</v>
      </c>
      <c r="BJ728" s="8">
        <v>0</v>
      </c>
      <c r="BK728" s="8">
        <f>SUM(BG728:BJ728)/1000000</f>
        <v>4014.5621453747772</v>
      </c>
      <c r="BL728" s="8">
        <v>0.14234121849203199</v>
      </c>
      <c r="BM728" s="10">
        <f>0.815*BJ728/(BK728*1000)</f>
        <v>0</v>
      </c>
      <c r="BN728" s="25">
        <v>278.12923068682198</v>
      </c>
      <c r="BO728" s="8">
        <v>211</v>
      </c>
      <c r="BP728" s="8">
        <v>6080</v>
      </c>
      <c r="BQ728" s="25">
        <v>9223.8464000000004</v>
      </c>
      <c r="BR728" s="8">
        <v>1520</v>
      </c>
      <c r="BS728" s="8">
        <v>380</v>
      </c>
      <c r="BT728" s="8">
        <v>2.0763503482621999E-4</v>
      </c>
    </row>
    <row r="729" spans="1:72" s="8" customFormat="1" x14ac:dyDescent="0.25">
      <c r="A729" s="1">
        <v>769</v>
      </c>
      <c r="B729" s="25">
        <v>1648.17321888487</v>
      </c>
      <c r="C729" s="25">
        <v>600.4</v>
      </c>
      <c r="D729" s="8">
        <v>2000</v>
      </c>
      <c r="E729" s="8">
        <v>8000</v>
      </c>
      <c r="F729" s="8">
        <v>1</v>
      </c>
      <c r="G729" s="8">
        <v>20</v>
      </c>
      <c r="H729" s="9">
        <f>SUM(BG729:BI729)/(BK729*1000000)</f>
        <v>0.74117007963099857</v>
      </c>
      <c r="I729" s="10">
        <v>100</v>
      </c>
      <c r="J729" s="19">
        <v>88.543707028157499</v>
      </c>
      <c r="K729" s="18">
        <f>(P729*BG729+U729*BH729+AP729*BI729+AN729*BJ729)/(BK729*(1000000))</f>
        <v>124.13376139410397</v>
      </c>
      <c r="L729" s="18">
        <f>(T729*BG729+Y729*BH729+AT729*BI729+AO729*BJ729)/(BK729*(1000000))</f>
        <v>146.83661651825759</v>
      </c>
      <c r="M729" s="18">
        <f>L729/K729</f>
        <v>1.1828902537809665</v>
      </c>
      <c r="N729" s="18">
        <f>J729*M729</f>
        <v>104.73748807724476</v>
      </c>
      <c r="O729" s="10">
        <v>100</v>
      </c>
      <c r="P729" s="19">
        <v>93.600828000002195</v>
      </c>
      <c r="Q729" s="19">
        <f>P729-S729</f>
        <v>86.586603946525202</v>
      </c>
      <c r="R729" s="18">
        <f>Q729*solar_capex_adj</f>
        <v>115.4488052620336</v>
      </c>
      <c r="S729" s="19">
        <v>7.014224053476994</v>
      </c>
      <c r="T729" s="18">
        <f>R729+S729</f>
        <v>122.4630293155106</v>
      </c>
      <c r="U729" s="19">
        <v>27.988761942694499</v>
      </c>
      <c r="V729" s="19">
        <f>U729-X729</f>
        <v>23.191978465567399</v>
      </c>
      <c r="W729" s="18">
        <f>V729*wind_capex_adj</f>
        <v>38.653297442612335</v>
      </c>
      <c r="X729" s="19">
        <v>4.7967834771271001</v>
      </c>
      <c r="Y729" s="18">
        <f>W729+X729</f>
        <v>43.450080919739435</v>
      </c>
      <c r="Z729" s="19">
        <v>87.422119256944598</v>
      </c>
      <c r="AA729" s="19">
        <f>Z729-AC729-AD729</f>
        <v>35.397822214312811</v>
      </c>
      <c r="AB729" s="18">
        <f>AA729*hdgt_capex_adj</f>
        <v>44.247277767891013</v>
      </c>
      <c r="AC729" s="19">
        <v>15.393817056666592</v>
      </c>
      <c r="AD729" s="19">
        <v>36.630479985965195</v>
      </c>
      <c r="AE729" s="18">
        <f>AD729*fuel_adj</f>
        <v>36.630479985965195</v>
      </c>
      <c r="AF729" s="18">
        <f>AB729+AC729+AE729</f>
        <v>96.271574810522793</v>
      </c>
      <c r="AG729" s="19">
        <v>406.78849182791299</v>
      </c>
      <c r="AH729" s="19">
        <f>AG729-AJ729-AK729</f>
        <v>327.68069663875201</v>
      </c>
      <c r="AI729" s="18">
        <f>AH729*aero_capex_adj</f>
        <v>393.2168359665024</v>
      </c>
      <c r="AJ729" s="19">
        <v>37.490640019018997</v>
      </c>
      <c r="AK729" s="19">
        <v>41.617155170141984</v>
      </c>
      <c r="AL729" s="18">
        <f>AK729*fuel_adj</f>
        <v>41.617155170141984</v>
      </c>
      <c r="AM729" s="18">
        <f>AI729+AJ729+AL729</f>
        <v>472.32463115566338</v>
      </c>
      <c r="AN729" s="18">
        <f>IF(F729=0, 0, IF(F729=3, Z729, (Z729*F729*384+AG729*G729*32)/(F729*384+G729*32)))</f>
        <v>287.02610211379988</v>
      </c>
      <c r="AO729" s="18">
        <f>IF(F729=0, 0, IF(F729=3, AF729, (AF729*F729*384+AM729*G729*32)/(F729*384+G729*32)))</f>
        <v>331.30473502623562</v>
      </c>
      <c r="AP729" s="19">
        <v>94.582355527966698</v>
      </c>
      <c r="AQ729" s="19">
        <f>AP729-AS729</f>
        <v>77.5775602555386</v>
      </c>
      <c r="AR729" s="18">
        <f>AQ729*bess_capex_adj</f>
        <v>77.5775602555386</v>
      </c>
      <c r="AS729" s="19">
        <v>17.004795272428098</v>
      </c>
      <c r="AT729" s="18">
        <f>AR729+AS729</f>
        <v>94.582355527966698</v>
      </c>
      <c r="AU729" s="19">
        <v>7000.9183755996301</v>
      </c>
      <c r="AV729" s="19"/>
      <c r="AW729" s="19">
        <v>1976.56393366202</v>
      </c>
      <c r="AX729" s="18">
        <f>AW729*solar_capex_adj</f>
        <v>2635.4185782160266</v>
      </c>
      <c r="AY729" s="19">
        <v>720.02685893270302</v>
      </c>
      <c r="AZ729" s="18">
        <f>AY729*wind_capex_adj</f>
        <v>1200.0447648878385</v>
      </c>
      <c r="BA729" s="19">
        <v>773.966693997162</v>
      </c>
      <c r="BB729" s="18">
        <f>BA729*hdgt_capex_adj</f>
        <v>967.45836749645252</v>
      </c>
      <c r="BC729" s="19">
        <v>1626.0959619349701</v>
      </c>
      <c r="BD729" s="18">
        <f>BC729*aero_capex_adj</f>
        <v>1951.315154321964</v>
      </c>
      <c r="BE729" s="19">
        <v>1904.26492707277</v>
      </c>
      <c r="BF729" s="18">
        <f>BE729*bess_capex_adj</f>
        <v>1904.26492707277</v>
      </c>
      <c r="BG729" s="8">
        <v>2000347044.8717699</v>
      </c>
      <c r="BH729" s="8">
        <v>2635443261.2463999</v>
      </c>
      <c r="BI729" s="8">
        <v>1856859591.4493699</v>
      </c>
      <c r="BJ729" s="8">
        <v>2267350102.4324498</v>
      </c>
      <c r="BK729" s="8">
        <f>SUM(BG729:BJ729)/1000000</f>
        <v>8759.9999999999891</v>
      </c>
      <c r="BL729" s="8">
        <v>1.1172805334531599</v>
      </c>
      <c r="BM729" s="10">
        <f>0.815*BJ729/(BK729*1000)</f>
        <v>210.94638510073617</v>
      </c>
      <c r="BN729" s="25">
        <v>2225.03384549457</v>
      </c>
      <c r="BO729" s="8">
        <v>158</v>
      </c>
      <c r="BP729" s="8">
        <v>6080</v>
      </c>
      <c r="BQ729" s="25">
        <v>9223.8464000000004</v>
      </c>
      <c r="BR729" s="8">
        <v>1520</v>
      </c>
      <c r="BS729" s="8">
        <v>380</v>
      </c>
      <c r="BT729" s="8">
        <v>0.57341200499801903</v>
      </c>
    </row>
    <row r="730" spans="1:72" s="8" customFormat="1" x14ac:dyDescent="0.25">
      <c r="A730" s="1">
        <v>1375</v>
      </c>
      <c r="B730" s="22">
        <v>618.06495708182604</v>
      </c>
      <c r="C730" s="22">
        <v>1200.8</v>
      </c>
      <c r="D730" s="11">
        <v>3000</v>
      </c>
      <c r="E730" s="11">
        <v>12000</v>
      </c>
      <c r="F730" s="11">
        <v>2</v>
      </c>
      <c r="G730" s="11">
        <v>6</v>
      </c>
      <c r="H730" s="12">
        <f>SUM(BG730:BI730)/(BK730*1000000)</f>
        <v>0.7936501387652839</v>
      </c>
      <c r="I730" s="13">
        <v>100</v>
      </c>
      <c r="J730" s="20">
        <v>88.256065445864493</v>
      </c>
      <c r="K730" s="18">
        <f>(P730*BG730+U730*BH730+AP730*BI730+AN730*BJ730)/(BK730*(1000000))</f>
        <v>101.54809661227098</v>
      </c>
      <c r="L730" s="18">
        <f>(T730*BG730+Y730*BH730+AT730*BI730+AO730*BJ730)/(BK730*(1000000))</f>
        <v>120.56266423314891</v>
      </c>
      <c r="M730" s="18">
        <f>L730/K730</f>
        <v>1.1872469130906411</v>
      </c>
      <c r="N730" s="18">
        <f>J730*M730</f>
        <v>104.78174126212822</v>
      </c>
      <c r="O730" s="13">
        <v>100</v>
      </c>
      <c r="P730" s="20">
        <v>73.277995835086898</v>
      </c>
      <c r="Q730" s="20">
        <f>P730-S730</f>
        <v>67.787866815834207</v>
      </c>
      <c r="R730" s="18">
        <f>Q730*solar_capex_adj</f>
        <v>90.383822421112271</v>
      </c>
      <c r="S730" s="20">
        <v>5.4901290192526915</v>
      </c>
      <c r="T730" s="18">
        <f>R730+S730</f>
        <v>95.873951440364962</v>
      </c>
      <c r="U730" s="20">
        <v>28.6503874314357</v>
      </c>
      <c r="V730" s="20">
        <f>U730-X730</f>
        <v>23.741134205115401</v>
      </c>
      <c r="W730" s="18">
        <f>V730*wind_capex_adj</f>
        <v>39.568557008525673</v>
      </c>
      <c r="X730" s="20">
        <v>4.909253226320299</v>
      </c>
      <c r="Y730" s="18">
        <f>W730+X730</f>
        <v>44.477810234845975</v>
      </c>
      <c r="Z730" s="20">
        <v>146.68744056773301</v>
      </c>
      <c r="AA730" s="20">
        <f>Z730-AC730-AD730</f>
        <v>79.226861887671987</v>
      </c>
      <c r="AB730" s="18">
        <f>AA730*hdgt_capex_adj</f>
        <v>99.033577359589984</v>
      </c>
      <c r="AC730" s="20">
        <v>22.303281512359007</v>
      </c>
      <c r="AD730" s="20">
        <v>45.157297167702012</v>
      </c>
      <c r="AE730" s="18">
        <f>AD730*fuel_adj</f>
        <v>45.157297167702012</v>
      </c>
      <c r="AF730" s="18">
        <f>AB730+AC730+AE730</f>
        <v>166.49415603965099</v>
      </c>
      <c r="AG730" s="20">
        <v>585.00505391865897</v>
      </c>
      <c r="AH730" s="20">
        <f>AG730-AJ730-AK730</f>
        <v>480.59496797053998</v>
      </c>
      <c r="AI730" s="18">
        <f>AH730*aero_capex_adj</f>
        <v>576.713961564648</v>
      </c>
      <c r="AJ730" s="20">
        <v>51.991497440626972</v>
      </c>
      <c r="AK730" s="20">
        <v>52.418588507492018</v>
      </c>
      <c r="AL730" s="18">
        <f>AK730*fuel_adj</f>
        <v>52.418588507492018</v>
      </c>
      <c r="AM730" s="18">
        <f>AI730+AJ730+AL730</f>
        <v>681.12404751276699</v>
      </c>
      <c r="AN730" s="18">
        <f>IF(F730=0, 0, IF(F730=3, Z730, (Z730*F730*384+AG730*G730*32)/(F730*384+G730*32)))</f>
        <v>234.35096323791819</v>
      </c>
      <c r="AO730" s="18">
        <f>IF(F730=0, 0, IF(F730=3, AF730, (AF730*F730*384+AM730*G730*32)/(F730*384+G730*32)))</f>
        <v>269.42013433427417</v>
      </c>
      <c r="AP730" s="20">
        <v>294.15622999687798</v>
      </c>
      <c r="AQ730" s="20">
        <f>AP730-AS730</f>
        <v>240.08396668050699</v>
      </c>
      <c r="AR730" s="18">
        <f>AQ730*bess_capex_adj</f>
        <v>240.08396668050699</v>
      </c>
      <c r="AS730" s="20">
        <v>54.072263316370993</v>
      </c>
      <c r="AT730" s="18">
        <f>AR730+AS730</f>
        <v>294.15622999687798</v>
      </c>
      <c r="AU730" s="20">
        <v>7078.0880718191402</v>
      </c>
      <c r="AV730" s="20"/>
      <c r="AW730" s="20">
        <v>741.37933968065897</v>
      </c>
      <c r="AX730" s="18">
        <f>AW730*solar_capex_adj</f>
        <v>988.50578624087859</v>
      </c>
      <c r="AY730" s="20">
        <v>1440.3798514832599</v>
      </c>
      <c r="AZ730" s="18">
        <f>AY730*wind_capex_adj</f>
        <v>2400.6330858054334</v>
      </c>
      <c r="BA730" s="20">
        <v>1548.2839534696</v>
      </c>
      <c r="BB730" s="18">
        <f>BA730*hdgt_capex_adj</f>
        <v>1935.3549418369998</v>
      </c>
      <c r="BC730" s="20">
        <v>487.93926874226901</v>
      </c>
      <c r="BD730" s="18">
        <f>BC730*aero_capex_adj</f>
        <v>585.52712249072283</v>
      </c>
      <c r="BE730" s="20">
        <v>2860.10565844333</v>
      </c>
      <c r="BF730" s="18">
        <f>BE730*bess_capex_adj</f>
        <v>2860.10565844333</v>
      </c>
      <c r="BG730" s="11">
        <v>958690298.29252899</v>
      </c>
      <c r="BH730" s="11">
        <v>5150123750.9871798</v>
      </c>
      <c r="BI730" s="11">
        <v>843561166.30416596</v>
      </c>
      <c r="BJ730" s="11">
        <v>1807624784.41611</v>
      </c>
      <c r="BK730" s="11">
        <f>SUM(BG730:BJ730)/1000000</f>
        <v>8759.9999999999854</v>
      </c>
      <c r="BL730" s="11">
        <v>1.9273320483187999</v>
      </c>
      <c r="BM730" s="13">
        <f>0.815*BJ730/(BK730*1000)</f>
        <v>168.1751369062936</v>
      </c>
      <c r="BN730" s="22">
        <v>834.38769206046595</v>
      </c>
      <c r="BO730" s="11">
        <v>316</v>
      </c>
      <c r="BP730" s="11">
        <v>9120</v>
      </c>
      <c r="BQ730" s="22">
        <v>13835.7696</v>
      </c>
      <c r="BR730" s="11">
        <v>2280</v>
      </c>
      <c r="BS730" s="11">
        <v>570</v>
      </c>
      <c r="BT730" s="11">
        <v>0.175898321521749</v>
      </c>
    </row>
    <row r="731" spans="1:72" s="8" customFormat="1" x14ac:dyDescent="0.25">
      <c r="A731" s="1">
        <v>736</v>
      </c>
      <c r="B731" s="25">
        <v>412.043304721217</v>
      </c>
      <c r="C731" s="25">
        <v>1801.19999999999</v>
      </c>
      <c r="D731" s="8">
        <v>2000</v>
      </c>
      <c r="E731" s="8">
        <v>8000</v>
      </c>
      <c r="F731" s="8">
        <v>1</v>
      </c>
      <c r="G731" s="8">
        <v>22</v>
      </c>
      <c r="H731" s="9">
        <f>SUM(BG731:BI731)/(BK731*1000000)</f>
        <v>0.87926089088353399</v>
      </c>
      <c r="I731" s="10">
        <v>100</v>
      </c>
      <c r="J731" s="19">
        <v>84.989907148700397</v>
      </c>
      <c r="K731" s="18">
        <f>(P731*BG731+U731*BH731+AP731*BI731+AN731*BJ731)/(BK731*(1000000))</f>
        <v>109.73075954261047</v>
      </c>
      <c r="L731" s="18">
        <f>(T731*BG731+Y731*BH731+AT731*BI731+AO731*BJ731)/(BK731*(1000000))</f>
        <v>135.31206767637207</v>
      </c>
      <c r="M731" s="18">
        <f>L731/K731</f>
        <v>1.2331279601124778</v>
      </c>
      <c r="N731" s="18">
        <f>J731*M731</f>
        <v>104.80343083242582</v>
      </c>
      <c r="O731" s="10">
        <v>100</v>
      </c>
      <c r="P731" s="19">
        <v>76.575004740288506</v>
      </c>
      <c r="Q731" s="19">
        <f>P731-S731</f>
        <v>70.835910529200106</v>
      </c>
      <c r="R731" s="18">
        <f>Q731*solar_capex_adj</f>
        <v>94.447880705600141</v>
      </c>
      <c r="S731" s="19">
        <v>5.7390942110883998</v>
      </c>
      <c r="T731" s="18">
        <f>R731+S731</f>
        <v>100.18697491668854</v>
      </c>
      <c r="U731" s="19">
        <v>36.728797058673798</v>
      </c>
      <c r="V731" s="19">
        <f>U731-X731</f>
        <v>30.433392687784199</v>
      </c>
      <c r="W731" s="18">
        <f>V731*wind_capex_adj</f>
        <v>50.722321146307003</v>
      </c>
      <c r="X731" s="19">
        <v>6.2954043708895995</v>
      </c>
      <c r="Y731" s="18">
        <f>W731+X731</f>
        <v>57.017725517196602</v>
      </c>
      <c r="Z731" s="19">
        <v>155.66195394424901</v>
      </c>
      <c r="AA731" s="19">
        <f>Z731-AC731-AD731</f>
        <v>86.765239538126991</v>
      </c>
      <c r="AB731" s="18">
        <f>AA731*hdgt_capex_adj</f>
        <v>108.45654942265874</v>
      </c>
      <c r="AC731" s="19">
        <v>23.268013895232002</v>
      </c>
      <c r="AD731" s="19">
        <v>45.628700510890013</v>
      </c>
      <c r="AE731" s="18">
        <f>AD731*fuel_adj</f>
        <v>45.628700510890013</v>
      </c>
      <c r="AF731" s="18">
        <f>AB731+AC731+AE731</f>
        <v>177.35326382878074</v>
      </c>
      <c r="AG731" s="19">
        <v>690.58348124756105</v>
      </c>
      <c r="AH731" s="19">
        <f>AG731-AJ731-AK731</f>
        <v>579.19295680985192</v>
      </c>
      <c r="AI731" s="18">
        <f>AH731*aero_capex_adj</f>
        <v>695.03154817182224</v>
      </c>
      <c r="AJ731" s="19">
        <v>59.966891949233059</v>
      </c>
      <c r="AK731" s="19">
        <v>51.423632488476073</v>
      </c>
      <c r="AL731" s="18">
        <f>AK731*fuel_adj</f>
        <v>51.423632488476073</v>
      </c>
      <c r="AM731" s="18">
        <f>AI731+AJ731+AL731</f>
        <v>806.42207260953137</v>
      </c>
      <c r="AN731" s="18">
        <f>IF(F731=0, 0, IF(F731=3, Z731, (Z731*F731*384+AG731*G731*32)/(F731*384+G731*32)))</f>
        <v>501.7876480816862</v>
      </c>
      <c r="AO731" s="18">
        <f>IF(F731=0, 0, IF(F731=3, AF731, (AF731*F731*384+AM731*G731*32)/(F731*384+G731*32)))</f>
        <v>584.39778715750163</v>
      </c>
      <c r="AP731" s="19">
        <v>152.445926878183</v>
      </c>
      <c r="AQ731" s="19">
        <f>AP731-AS731</f>
        <v>124.03081610783801</v>
      </c>
      <c r="AR731" s="18">
        <f>AQ731*bess_capex_adj</f>
        <v>124.03081610783801</v>
      </c>
      <c r="AS731" s="19">
        <v>28.415110770344995</v>
      </c>
      <c r="AT731" s="18">
        <f>AR731+AS731</f>
        <v>152.445926878183</v>
      </c>
      <c r="AU731" s="19">
        <v>7120.1594847834604</v>
      </c>
      <c r="AV731" s="19"/>
      <c r="AW731" s="19">
        <v>494.07164460662398</v>
      </c>
      <c r="AX731" s="18">
        <f>AW731*solar_capex_adj</f>
        <v>658.76219280883197</v>
      </c>
      <c r="AY731" s="19">
        <v>2159.7774701558601</v>
      </c>
      <c r="AZ731" s="18">
        <f>AY731*wind_capex_adj</f>
        <v>3599.6291169264337</v>
      </c>
      <c r="BA731" s="19">
        <v>773.85808950881506</v>
      </c>
      <c r="BB731" s="18">
        <f>BA731*hdgt_capex_adj</f>
        <v>967.32261188601888</v>
      </c>
      <c r="BC731" s="19">
        <v>1788.4545635398799</v>
      </c>
      <c r="BD731" s="18">
        <f>BC731*aero_capex_adj</f>
        <v>2146.1454762478556</v>
      </c>
      <c r="BE731" s="19">
        <v>1903.9977169722799</v>
      </c>
      <c r="BF731" s="18">
        <f>BE731*bess_capex_adj</f>
        <v>1903.9977169722799</v>
      </c>
      <c r="BG731" s="8">
        <v>613767871.16893303</v>
      </c>
      <c r="BH731" s="8">
        <v>6024238558.0576601</v>
      </c>
      <c r="BI731" s="8">
        <v>1064318974.91315</v>
      </c>
      <c r="BJ731" s="8">
        <v>1057674595.86024</v>
      </c>
      <c r="BK731" s="8">
        <f>SUM(BG731:BJ731)/1000000</f>
        <v>8759.9999999999836</v>
      </c>
      <c r="BL731" s="8">
        <v>13.3678093039924</v>
      </c>
      <c r="BM731" s="10">
        <f>0.815*BJ731/(BK731*1000)</f>
        <v>98.402373929919776</v>
      </c>
      <c r="BN731" s="25">
        <v>556.25846137364397</v>
      </c>
      <c r="BO731" s="8">
        <v>474</v>
      </c>
      <c r="BP731" s="8">
        <v>6080</v>
      </c>
      <c r="BQ731" s="25">
        <v>9223.8464000000004</v>
      </c>
      <c r="BR731" s="8">
        <v>1520</v>
      </c>
      <c r="BS731" s="8">
        <v>380</v>
      </c>
      <c r="BT731" s="8">
        <v>0.33056457348256202</v>
      </c>
    </row>
    <row r="732" spans="1:72" s="8" customFormat="1" x14ac:dyDescent="0.25">
      <c r="A732" s="1">
        <v>1388</v>
      </c>
      <c r="B732" s="22">
        <v>412.043304721217</v>
      </c>
      <c r="C732" s="22">
        <v>1402.2</v>
      </c>
      <c r="D732" s="11">
        <v>3000</v>
      </c>
      <c r="E732" s="11">
        <v>12000</v>
      </c>
      <c r="F732" s="11">
        <v>2</v>
      </c>
      <c r="G732" s="11">
        <v>6</v>
      </c>
      <c r="H732" s="12">
        <f>SUM(BG732:BI732)/(BK732*1000000)</f>
        <v>0.81546923060508536</v>
      </c>
      <c r="I732" s="13">
        <v>100</v>
      </c>
      <c r="J732" s="20">
        <v>87.612670021244696</v>
      </c>
      <c r="K732" s="18">
        <f>(P732*BG732+U732*BH732+AP732*BI732+AN732*BJ732)/(BK732*(1000000))</f>
        <v>99.459298996436104</v>
      </c>
      <c r="L732" s="18">
        <f>(T732*BG732+Y732*BH732+AT732*BI732+AO732*BJ732)/(BK732*(1000000))</f>
        <v>118.98998157657535</v>
      </c>
      <c r="M732" s="18">
        <f>L732/K732</f>
        <v>1.1963685927530927</v>
      </c>
      <c r="N732" s="18">
        <f>J732*M732</f>
        <v>104.81704674065759</v>
      </c>
      <c r="O732" s="13">
        <v>100</v>
      </c>
      <c r="P732" s="20">
        <v>71.446804838025699</v>
      </c>
      <c r="Q732" s="20">
        <f>P732-S732</f>
        <v>66.093906776704401</v>
      </c>
      <c r="R732" s="18">
        <f>Q732*solar_capex_adj</f>
        <v>88.125209035605863</v>
      </c>
      <c r="S732" s="20">
        <v>5.352898061321298</v>
      </c>
      <c r="T732" s="18">
        <f>R732+S732</f>
        <v>93.478107096927161</v>
      </c>
      <c r="U732" s="20">
        <v>31.071600024322201</v>
      </c>
      <c r="V732" s="20">
        <f>U732-X732</f>
        <v>25.747502049149698</v>
      </c>
      <c r="W732" s="18">
        <f>V732*wind_capex_adj</f>
        <v>42.912503415249496</v>
      </c>
      <c r="X732" s="20">
        <v>5.3240979751725028</v>
      </c>
      <c r="Y732" s="18">
        <f>W732+X732</f>
        <v>48.236601390421995</v>
      </c>
      <c r="Z732" s="20">
        <v>160.22073735505799</v>
      </c>
      <c r="AA732" s="20">
        <f>Z732-AC732-AD732</f>
        <v>89.555042772635019</v>
      </c>
      <c r="AB732" s="18">
        <f>AA732*hdgt_capex_adj</f>
        <v>111.94380346579378</v>
      </c>
      <c r="AC732" s="20">
        <v>23.868388062464987</v>
      </c>
      <c r="AD732" s="20">
        <v>46.797306519957985</v>
      </c>
      <c r="AE732" s="18">
        <f>AD732*fuel_adj</f>
        <v>46.797306519957985</v>
      </c>
      <c r="AF732" s="18">
        <f>AB732+AC732+AE732</f>
        <v>182.60949804821678</v>
      </c>
      <c r="AG732" s="20">
        <v>610.81098687988697</v>
      </c>
      <c r="AH732" s="20">
        <f>AG732-AJ732-AK732</f>
        <v>502.01822656933507</v>
      </c>
      <c r="AI732" s="18">
        <f>AH732*aero_capex_adj</f>
        <v>602.42187188320202</v>
      </c>
      <c r="AJ732" s="20">
        <v>54.250381638285944</v>
      </c>
      <c r="AK732" s="20">
        <v>54.542378672265954</v>
      </c>
      <c r="AL732" s="18">
        <f>AK732*fuel_adj</f>
        <v>54.542378672265954</v>
      </c>
      <c r="AM732" s="18">
        <f>AI732+AJ732+AL732</f>
        <v>711.21463219375391</v>
      </c>
      <c r="AN732" s="18">
        <f>IF(F732=0, 0, IF(F732=3, Z732, (Z732*F732*384+AG732*G732*32)/(F732*384+G732*32)))</f>
        <v>250.33878726002379</v>
      </c>
      <c r="AO732" s="18">
        <f>IF(F732=0, 0, IF(F732=3, AF732, (AF732*F732*384+AM732*G732*32)/(F732*384+G732*32)))</f>
        <v>288.33052487732419</v>
      </c>
      <c r="AP732" s="20">
        <v>262.94972638502401</v>
      </c>
      <c r="AQ732" s="20">
        <f>AP732-AS732</f>
        <v>214.79849330716101</v>
      </c>
      <c r="AR732" s="18">
        <f>AQ732*bess_capex_adj</f>
        <v>214.79849330716101</v>
      </c>
      <c r="AS732" s="20">
        <v>48.151233077862997</v>
      </c>
      <c r="AT732" s="18">
        <f>AR732+AS732</f>
        <v>262.94972638502401</v>
      </c>
      <c r="AU732" s="20">
        <v>7072.5937263802298</v>
      </c>
      <c r="AV732" s="20"/>
      <c r="AW732" s="20">
        <v>494.25634567184898</v>
      </c>
      <c r="AX732" s="18">
        <f>AW732*solar_capex_adj</f>
        <v>659.00846089579863</v>
      </c>
      <c r="AY732" s="20">
        <v>1681.97429726463</v>
      </c>
      <c r="AZ732" s="18">
        <f>AY732*wind_capex_adj</f>
        <v>2803.2904954410501</v>
      </c>
      <c r="BA732" s="20">
        <v>1548.29476884372</v>
      </c>
      <c r="BB732" s="18">
        <f>BA732*hdgt_capex_adj</f>
        <v>1935.36846105465</v>
      </c>
      <c r="BC732" s="20">
        <v>487.942677190523</v>
      </c>
      <c r="BD732" s="18">
        <f>BC732*aero_capex_adj</f>
        <v>585.5312126286276</v>
      </c>
      <c r="BE732" s="20">
        <v>2860.1256374094901</v>
      </c>
      <c r="BF732" s="18">
        <f>BE732*bess_capex_adj</f>
        <v>2860.1256374094901</v>
      </c>
      <c r="BG732" s="11">
        <v>657707656.26629698</v>
      </c>
      <c r="BH732" s="11">
        <v>5545317168.21416</v>
      </c>
      <c r="BI732" s="11">
        <v>940485635.62008297</v>
      </c>
      <c r="BJ732" s="11">
        <v>1616489539.8994501</v>
      </c>
      <c r="BK732" s="11">
        <f>SUM(BG732:BJ732)/1000000</f>
        <v>8759.9999999999909</v>
      </c>
      <c r="BL732" s="11">
        <v>3.9330911772425399</v>
      </c>
      <c r="BM732" s="13">
        <f>0.815*BJ732/(BK732*1000)</f>
        <v>150.39257705685537</v>
      </c>
      <c r="BN732" s="22">
        <v>556.25846137364397</v>
      </c>
      <c r="BO732" s="11">
        <v>369</v>
      </c>
      <c r="BP732" s="11">
        <v>9120</v>
      </c>
      <c r="BQ732" s="22">
        <v>13835.7696</v>
      </c>
      <c r="BR732" s="11">
        <v>2280</v>
      </c>
      <c r="BS732" s="11">
        <v>570</v>
      </c>
      <c r="BT732" s="11">
        <v>0.19580971037290301</v>
      </c>
    </row>
    <row r="733" spans="1:72" s="8" customFormat="1" x14ac:dyDescent="0.25">
      <c r="A733" s="1">
        <v>850</v>
      </c>
      <c r="B733" s="25">
        <v>1236.12991416365</v>
      </c>
      <c r="C733" s="25">
        <v>1402.2</v>
      </c>
      <c r="D733" s="8">
        <v>2000</v>
      </c>
      <c r="E733" s="8">
        <v>8000</v>
      </c>
      <c r="F733" s="8">
        <v>2</v>
      </c>
      <c r="G733" s="8">
        <v>9</v>
      </c>
      <c r="H733" s="9">
        <f>SUM(BG733:BI733)/(BK733*1000000)</f>
        <v>0.91032196606642646</v>
      </c>
      <c r="I733" s="10">
        <v>100</v>
      </c>
      <c r="J733" s="19">
        <v>84.767028804259297</v>
      </c>
      <c r="K733" s="18">
        <f>(P733*BG733+U733*BH733+AP733*BI733+AN733*BJ733)/(BK733*(1000000))</f>
        <v>101.90448221632415</v>
      </c>
      <c r="L733" s="18">
        <f>(T733*BG733+Y733*BH733+AT733*BI733+AO733*BJ733)/(BK733*(1000000))</f>
        <v>126.01933862245745</v>
      </c>
      <c r="M733" s="18">
        <f>L733/K733</f>
        <v>1.2366417637542377</v>
      </c>
      <c r="N733" s="18">
        <f>J733*M733</f>
        <v>104.8264480087055</v>
      </c>
      <c r="O733" s="10">
        <v>100</v>
      </c>
      <c r="P733" s="19">
        <v>94.725037991148497</v>
      </c>
      <c r="Q733" s="19">
        <f>P733-S733</f>
        <v>87.623996294421502</v>
      </c>
      <c r="R733" s="18">
        <f>Q733*solar_capex_adj</f>
        <v>116.83199505922866</v>
      </c>
      <c r="S733" s="19">
        <v>7.1010416967269947</v>
      </c>
      <c r="T733" s="18">
        <f>R733+S733</f>
        <v>123.93303675595565</v>
      </c>
      <c r="U733" s="19">
        <v>31.055635400743999</v>
      </c>
      <c r="V733" s="19">
        <f>U733-X733</f>
        <v>25.7315161834536</v>
      </c>
      <c r="W733" s="18">
        <f>V733*wind_capex_adj</f>
        <v>42.885860305756005</v>
      </c>
      <c r="X733" s="19">
        <v>5.3241192172903986</v>
      </c>
      <c r="Y733" s="18">
        <f>W733+X733</f>
        <v>48.2099795230464</v>
      </c>
      <c r="Z733" s="19">
        <v>257.38541592585301</v>
      </c>
      <c r="AA733" s="19">
        <f>Z733-AC733-AD733</f>
        <v>180.65059965824099</v>
      </c>
      <c r="AB733" s="18">
        <f>AA733*hdgt_capex_adj</f>
        <v>225.81324957280123</v>
      </c>
      <c r="AC733" s="19">
        <v>31.639337965223007</v>
      </c>
      <c r="AD733" s="19">
        <v>45.095478302389012</v>
      </c>
      <c r="AE733" s="18">
        <f>AD733*fuel_adj</f>
        <v>45.095478302389012</v>
      </c>
      <c r="AF733" s="18">
        <f>AB733+AC733+AE733</f>
        <v>302.54806584041319</v>
      </c>
      <c r="AG733" s="19">
        <v>1260.1571413649799</v>
      </c>
      <c r="AH733" s="19">
        <f>AG733-AJ733-AK733</f>
        <v>1109.3003259537802</v>
      </c>
      <c r="AI733" s="18">
        <f>AH733*aero_capex_adj</f>
        <v>1331.1603911445361</v>
      </c>
      <c r="AJ733" s="19">
        <v>100.3717109355598</v>
      </c>
      <c r="AK733" s="19">
        <v>50.485104475639901</v>
      </c>
      <c r="AL733" s="18">
        <f>AK733*fuel_adj</f>
        <v>50.485104475639901</v>
      </c>
      <c r="AM733" s="18">
        <f>AI733+AJ733+AL733</f>
        <v>1482.0172065557358</v>
      </c>
      <c r="AN733" s="18">
        <f>IF(F733=0, 0, IF(F733=3, Z733, (Z733*F733*384+AG733*G733*32)/(F733*384+G733*32)))</f>
        <v>530.86861377288756</v>
      </c>
      <c r="AO733" s="18">
        <f>IF(F733=0, 0, IF(F733=3, AF733, (AF733*F733*384+AM733*G733*32)/(F733*384+G733*32)))</f>
        <v>624.22146785368295</v>
      </c>
      <c r="AP733" s="19">
        <v>170.77142370840099</v>
      </c>
      <c r="AQ733" s="19">
        <f>AP733-AS733</f>
        <v>138.90760002110301</v>
      </c>
      <c r="AR733" s="18">
        <f>AQ733*bess_capex_adj</f>
        <v>138.90760002110301</v>
      </c>
      <c r="AS733" s="19">
        <v>31.86382368729798</v>
      </c>
      <c r="AT733" s="18">
        <f>AR733+AS733</f>
        <v>170.77142370840099</v>
      </c>
      <c r="AU733" s="19">
        <v>7345.0691222338201</v>
      </c>
      <c r="AV733" s="19"/>
      <c r="AW733" s="19">
        <v>1481.84251712743</v>
      </c>
      <c r="AX733" s="18">
        <f>AW733*solar_capex_adj</f>
        <v>1975.7900228365734</v>
      </c>
      <c r="AY733" s="19">
        <v>1680.9233024037901</v>
      </c>
      <c r="AZ733" s="18">
        <f>AY733*wind_capex_adj</f>
        <v>2801.5388373396504</v>
      </c>
      <c r="BA733" s="19">
        <v>1547.3273046869999</v>
      </c>
      <c r="BB733" s="18">
        <f>BA733*hdgt_capex_adj</f>
        <v>1934.1591308587499</v>
      </c>
      <c r="BC733" s="19">
        <v>731.45667355979595</v>
      </c>
      <c r="BD733" s="18">
        <f>BC733*aero_capex_adj</f>
        <v>877.74800827175511</v>
      </c>
      <c r="BE733" s="19">
        <v>1903.51932445579</v>
      </c>
      <c r="BF733" s="18">
        <f>BE733*bess_capex_adj</f>
        <v>1903.51932445579</v>
      </c>
      <c r="BG733" s="8">
        <v>1464805011.5143499</v>
      </c>
      <c r="BH733" s="8">
        <v>5545302276.0824099</v>
      </c>
      <c r="BI733" s="8">
        <v>964313135.14512897</v>
      </c>
      <c r="BJ733" s="8">
        <v>785579577.25810397</v>
      </c>
      <c r="BK733" s="8">
        <f>SUM(BG733:BJ733)/1000000</f>
        <v>8759.9999999999927</v>
      </c>
      <c r="BL733" s="8">
        <v>12.945201604742</v>
      </c>
      <c r="BM733" s="10">
        <f>0.815*BJ733/(BK733*1000)</f>
        <v>73.087597655862467</v>
      </c>
      <c r="BN733" s="25">
        <v>1668.7753841209301</v>
      </c>
      <c r="BO733" s="8">
        <v>369</v>
      </c>
      <c r="BP733" s="8">
        <v>6080</v>
      </c>
      <c r="BQ733" s="25">
        <v>9223.8464000000004</v>
      </c>
      <c r="BR733" s="8">
        <v>1520</v>
      </c>
      <c r="BS733" s="8">
        <v>380</v>
      </c>
      <c r="BT733" s="8">
        <v>0.29974735653916401</v>
      </c>
    </row>
    <row r="734" spans="1:72" s="8" customFormat="1" x14ac:dyDescent="0.25">
      <c r="A734" s="1">
        <v>726</v>
      </c>
      <c r="B734" s="25">
        <v>824.08660944243502</v>
      </c>
      <c r="C734" s="25">
        <v>1603.6</v>
      </c>
      <c r="D734" s="8">
        <v>2000</v>
      </c>
      <c r="E734" s="8">
        <v>8000</v>
      </c>
      <c r="F734" s="8">
        <v>1</v>
      </c>
      <c r="G734" s="8">
        <v>21</v>
      </c>
      <c r="H734" s="9">
        <f>SUM(BG734:BI734)/(BK734*1000000)</f>
        <v>0.8965579866235962</v>
      </c>
      <c r="I734" s="10">
        <v>100</v>
      </c>
      <c r="J734" s="19">
        <v>85.301532665929699</v>
      </c>
      <c r="K734" s="18">
        <f>(P734*BG734+U734*BH734+AP734*BI734+AN734*BJ734)/(BK734*(1000000))</f>
        <v>114.53653543499883</v>
      </c>
      <c r="L734" s="18">
        <f>(T734*BG734+Y734*BH734+AT734*BI734+AO734*BJ734)/(BK734*(1000000))</f>
        <v>140.87095580959837</v>
      </c>
      <c r="M734" s="18">
        <f>L734/K734</f>
        <v>1.229921572837732</v>
      </c>
      <c r="N734" s="18">
        <f>J734*M734</f>
        <v>104.91419522194943</v>
      </c>
      <c r="O734" s="10">
        <v>100</v>
      </c>
      <c r="P734" s="19">
        <v>83.198005141233594</v>
      </c>
      <c r="Q734" s="19">
        <f>P734-S734</f>
        <v>76.961402044021796</v>
      </c>
      <c r="R734" s="18">
        <f>Q734*solar_capex_adj</f>
        <v>102.61520272536239</v>
      </c>
      <c r="S734" s="19">
        <v>6.2366030972117983</v>
      </c>
      <c r="T734" s="18">
        <f>R734+S734</f>
        <v>108.85180582257419</v>
      </c>
      <c r="U734" s="19">
        <v>33.832059300178599</v>
      </c>
      <c r="V734" s="19">
        <f>U734-X734</f>
        <v>28.0322193831805</v>
      </c>
      <c r="W734" s="18">
        <f>V734*wind_capex_adj</f>
        <v>46.720365638634171</v>
      </c>
      <c r="X734" s="19">
        <v>5.7998399169980992</v>
      </c>
      <c r="Y734" s="18">
        <f>W734+X734</f>
        <v>52.520205555632273</v>
      </c>
      <c r="Z734" s="19">
        <v>163.399050092154</v>
      </c>
      <c r="AA734" s="19">
        <f>Z734-AC734-AD734</f>
        <v>94.98886845213201</v>
      </c>
      <c r="AB734" s="18">
        <f>AA734*hdgt_capex_adj</f>
        <v>118.73608556516501</v>
      </c>
      <c r="AC734" s="19">
        <v>23.598870057847989</v>
      </c>
      <c r="AD734" s="19">
        <v>44.811311582174</v>
      </c>
      <c r="AE734" s="18">
        <f>AD734*fuel_adj</f>
        <v>44.811311582174</v>
      </c>
      <c r="AF734" s="18">
        <f>AB734+AC734+AE734</f>
        <v>187.146267205187</v>
      </c>
      <c r="AG734" s="19">
        <v>861.77891058422995</v>
      </c>
      <c r="AH734" s="19">
        <f>AG734-AJ734-AK734</f>
        <v>739.71891905721702</v>
      </c>
      <c r="AI734" s="18">
        <f>AH734*aero_capex_adj</f>
        <v>887.6627028686604</v>
      </c>
      <c r="AJ734" s="19">
        <v>71.998424872454962</v>
      </c>
      <c r="AK734" s="19">
        <v>50.061566654557964</v>
      </c>
      <c r="AL734" s="18">
        <f>AK734*fuel_adj</f>
        <v>50.061566654557964</v>
      </c>
      <c r="AM734" s="18">
        <f>AI734+AJ734+AL734</f>
        <v>1009.7226943956733</v>
      </c>
      <c r="AN734" s="18">
        <f>IF(F734=0, 0, IF(F734=3, Z734, (Z734*F734*384+AG734*G734*32)/(F734*384+G734*32)))</f>
        <v>607.82259767802054</v>
      </c>
      <c r="AO734" s="18">
        <f>IF(F734=0, 0, IF(F734=3, AF734, (AF734*F734*384+AM734*G734*32)/(F734*384+G734*32)))</f>
        <v>710.60399359913288</v>
      </c>
      <c r="AP734" s="19">
        <v>178.15556241612401</v>
      </c>
      <c r="AQ734" s="19">
        <f>AP734-AS734</f>
        <v>144.890227665525</v>
      </c>
      <c r="AR734" s="18">
        <f>AQ734*bess_capex_adj</f>
        <v>144.890227665525</v>
      </c>
      <c r="AS734" s="19">
        <v>33.26533475059901</v>
      </c>
      <c r="AT734" s="18">
        <f>AR734+AS734</f>
        <v>178.15556241612401</v>
      </c>
      <c r="AU734" s="19">
        <v>7294.56789729296</v>
      </c>
      <c r="AV734" s="19"/>
      <c r="AW734" s="19">
        <v>987.94931326437495</v>
      </c>
      <c r="AX734" s="18">
        <f>AW734*solar_capex_adj</f>
        <v>1317.2657510191666</v>
      </c>
      <c r="AY734" s="19">
        <v>1922.46239727478</v>
      </c>
      <c r="AZ734" s="18">
        <f>AY734*wind_capex_adj</f>
        <v>3204.1039954579669</v>
      </c>
      <c r="BA734" s="19">
        <v>773.70617848655297</v>
      </c>
      <c r="BB734" s="18">
        <f>BA734*hdgt_capex_adj</f>
        <v>967.13272310819116</v>
      </c>
      <c r="BC734" s="19">
        <v>1706.8260526389299</v>
      </c>
      <c r="BD734" s="18">
        <f>BC734*aero_capex_adj</f>
        <v>2048.191263166716</v>
      </c>
      <c r="BE734" s="19">
        <v>1903.6239556283099</v>
      </c>
      <c r="BF734" s="18">
        <f>BE734*bess_capex_adj</f>
        <v>1903.6239556283099</v>
      </c>
      <c r="BG734" s="8">
        <v>1121033985.58688</v>
      </c>
      <c r="BH734" s="8">
        <v>5821613726.3290901</v>
      </c>
      <c r="BI734" s="8">
        <v>911200250.90672302</v>
      </c>
      <c r="BJ734" s="8">
        <v>906152037.17729497</v>
      </c>
      <c r="BK734" s="8">
        <f>SUM(BG734:BJ734)/1000000</f>
        <v>8759.9999999999891</v>
      </c>
      <c r="BL734" s="8">
        <v>13.0641728803337</v>
      </c>
      <c r="BM734" s="10">
        <f>0.815*BJ734/(BK734*1000)</f>
        <v>84.305240901768983</v>
      </c>
      <c r="BN734" s="25">
        <v>1112.51692274728</v>
      </c>
      <c r="BO734" s="8">
        <v>422</v>
      </c>
      <c r="BP734" s="8">
        <v>6080</v>
      </c>
      <c r="BQ734" s="25">
        <v>9223.8464000000004</v>
      </c>
      <c r="BR734" s="8">
        <v>1520</v>
      </c>
      <c r="BS734" s="8">
        <v>380</v>
      </c>
      <c r="BT734" s="8">
        <v>0.28338520746143903</v>
      </c>
    </row>
    <row r="735" spans="1:72" s="8" customFormat="1" hidden="1" x14ac:dyDescent="0.25">
      <c r="A735" s="1">
        <v>1184</v>
      </c>
      <c r="B735" s="22">
        <v>3502.3680901303501</v>
      </c>
      <c r="C735" s="22">
        <v>600.4</v>
      </c>
      <c r="D735" s="11">
        <v>3000</v>
      </c>
      <c r="E735" s="11">
        <v>12000</v>
      </c>
      <c r="F735" s="11">
        <v>0</v>
      </c>
      <c r="G735" s="11">
        <v>0</v>
      </c>
      <c r="H735" s="12">
        <f>SUM(BG735:BI735)/(BK735*1000000)</f>
        <v>0.99999999999999989</v>
      </c>
      <c r="I735" s="13">
        <v>90.239726027397197</v>
      </c>
      <c r="J735" s="20">
        <v>85.689391106969296</v>
      </c>
      <c r="K735" s="18">
        <f>(P735*BG735+U735*BH735+AP735*BI735+AN735*BJ735)/(BK735*(1000000))</f>
        <v>85.808591682040614</v>
      </c>
      <c r="L735" s="18">
        <f>(T735*BG735+Y735*BH735+AT735*BI735+AO735*BJ735)/(BK735*(1000000))</f>
        <v>105.08182235548762</v>
      </c>
      <c r="M735" s="18">
        <f>L735/K735</f>
        <v>1.224607236823825</v>
      </c>
      <c r="N735" s="18">
        <f>J735*M735</f>
        <v>104.93584846862171</v>
      </c>
      <c r="O735" s="13">
        <v>94.805984997557402</v>
      </c>
      <c r="P735" s="20">
        <v>129.46271676680001</v>
      </c>
      <c r="Q735" s="20">
        <f>P735-S735</f>
        <v>119.755967014997</v>
      </c>
      <c r="R735" s="18">
        <f>Q735*solar_capex_adj</f>
        <v>159.67462268666264</v>
      </c>
      <c r="S735" s="20">
        <v>9.7067497518030166</v>
      </c>
      <c r="T735" s="18">
        <f>R735+S735</f>
        <v>169.38137243846566</v>
      </c>
      <c r="U735" s="20">
        <v>27.975582079098501</v>
      </c>
      <c r="V735" s="20">
        <f>U735-X735</f>
        <v>23.178790675449498</v>
      </c>
      <c r="W735" s="18">
        <f>V735*wind_capex_adj</f>
        <v>38.631317792415835</v>
      </c>
      <c r="X735" s="20">
        <v>4.7967914036490029</v>
      </c>
      <c r="Y735" s="18">
        <f>W735+X735</f>
        <v>43.428109196064838</v>
      </c>
      <c r="Z735" s="20">
        <v>0</v>
      </c>
      <c r="AA735" s="20">
        <f>Z735-AC735-AD735</f>
        <v>0</v>
      </c>
      <c r="AB735" s="18">
        <f>AA735*hdgt_capex_adj</f>
        <v>0</v>
      </c>
      <c r="AC735" s="20">
        <v>0</v>
      </c>
      <c r="AD735" s="20">
        <v>0</v>
      </c>
      <c r="AE735" s="18">
        <f>AD735*fuel_adj</f>
        <v>0</v>
      </c>
      <c r="AF735" s="18">
        <f>AB735+AC735+AE735</f>
        <v>0</v>
      </c>
      <c r="AG735" s="20">
        <v>0</v>
      </c>
      <c r="AH735" s="20">
        <f>AG735-AJ735-AK735</f>
        <v>0</v>
      </c>
      <c r="AI735" s="18">
        <f>AH735*aero_capex_adj</f>
        <v>0</v>
      </c>
      <c r="AJ735" s="20">
        <v>0</v>
      </c>
      <c r="AK735" s="20">
        <v>0</v>
      </c>
      <c r="AL735" s="18">
        <f>AK735*fuel_adj</f>
        <v>0</v>
      </c>
      <c r="AM735" s="18">
        <f>AI735+AJ735+AL735</f>
        <v>0</v>
      </c>
      <c r="AN735" s="18">
        <f>IF(F735=0, 0, IF(F735=3, Z735, (Z735*F735*384+AG735*G735*32)/(F735*384+G735*32)))</f>
        <v>0</v>
      </c>
      <c r="AO735" s="18">
        <f>IF(F735=0, 0, IF(F735=3, AF735, (AF735*F735*384+AM735*G735*32)/(F735*384+G735*32)))</f>
        <v>0</v>
      </c>
      <c r="AP735" s="20">
        <v>93.983267706278198</v>
      </c>
      <c r="AQ735" s="20">
        <f>AP735-AS735</f>
        <v>76.667807972438894</v>
      </c>
      <c r="AR735" s="18">
        <f>AQ735*bess_capex_adj</f>
        <v>76.667807972438894</v>
      </c>
      <c r="AS735" s="20">
        <v>17.315459733839305</v>
      </c>
      <c r="AT735" s="18">
        <f>AR735+AS735</f>
        <v>93.983267706278198</v>
      </c>
      <c r="AU735" s="20">
        <v>7775.2466306428096</v>
      </c>
      <c r="AV735" s="20"/>
      <c r="AW735" s="20">
        <v>4197.8030389896503</v>
      </c>
      <c r="AX735" s="18">
        <f>AW735*solar_capex_adj</f>
        <v>5597.0707186528671</v>
      </c>
      <c r="AY735" s="20">
        <v>719.61623671473706</v>
      </c>
      <c r="AZ735" s="18">
        <f>AY735*wind_capex_adj</f>
        <v>1199.3603945245618</v>
      </c>
      <c r="BA735" s="20">
        <v>0</v>
      </c>
      <c r="BB735" s="18">
        <f>BA735*hdgt_capex_adj</f>
        <v>0</v>
      </c>
      <c r="BC735" s="20">
        <v>0</v>
      </c>
      <c r="BD735" s="18">
        <f>BC735*aero_capex_adj</f>
        <v>0</v>
      </c>
      <c r="BE735" s="20">
        <v>2857.8273549384198</v>
      </c>
      <c r="BF735" s="18">
        <f>BE735*bess_capex_adj</f>
        <v>2857.8273549384198</v>
      </c>
      <c r="BG735" s="11">
        <v>2989580475.43331</v>
      </c>
      <c r="BH735" s="11">
        <v>2635441402.8272099</v>
      </c>
      <c r="BI735" s="11">
        <v>2679982407.5254998</v>
      </c>
      <c r="BJ735" s="11">
        <v>0</v>
      </c>
      <c r="BK735" s="11">
        <f>SUM(BG735:BJ735)/1000000</f>
        <v>8305.0042857860208</v>
      </c>
      <c r="BL735" s="11">
        <v>25.4631698706227</v>
      </c>
      <c r="BM735" s="13">
        <f>0.815*BJ735/(BK735*1000)</f>
        <v>0</v>
      </c>
      <c r="BN735" s="22">
        <v>4728.1969216759699</v>
      </c>
      <c r="BO735" s="11">
        <v>158</v>
      </c>
      <c r="BP735" s="11">
        <v>9120</v>
      </c>
      <c r="BQ735" s="22">
        <v>13835.7696</v>
      </c>
      <c r="BR735" s="11">
        <v>2280</v>
      </c>
      <c r="BS735" s="11">
        <v>570</v>
      </c>
      <c r="BT735" s="11">
        <v>0.55242861209281502</v>
      </c>
    </row>
    <row r="736" spans="1:72" s="8" customFormat="1" hidden="1" x14ac:dyDescent="0.25">
      <c r="A736" s="1">
        <v>133</v>
      </c>
      <c r="B736" s="24">
        <v>3296.3464377697401</v>
      </c>
      <c r="C736" s="24">
        <v>201.39999999999901</v>
      </c>
      <c r="D736" s="1">
        <v>1000</v>
      </c>
      <c r="E736" s="1">
        <v>4000</v>
      </c>
      <c r="F736" s="1">
        <v>0</v>
      </c>
      <c r="G736" s="1">
        <v>0</v>
      </c>
      <c r="H736" s="2">
        <f>SUM(BG736:BI736)/(BK736*1000000)</f>
        <v>1</v>
      </c>
      <c r="I736" s="3">
        <v>54.497716894977103</v>
      </c>
      <c r="J736" s="18">
        <v>82.846256847300495</v>
      </c>
      <c r="K736" s="18">
        <f>(P736*BG736+U736*BH736+AP736*BI736+AN736*BJ736)/(BK736*(1000000))</f>
        <v>82.689134070060859</v>
      </c>
      <c r="L736" s="18">
        <f>(T736*BG736+Y736*BH736+AT736*BI736+AO736*BJ736)/(BK736*(1000000))</f>
        <v>104.76180505040024</v>
      </c>
      <c r="M736" s="18">
        <f>L736/K736</f>
        <v>1.2669355681199617</v>
      </c>
      <c r="N736" s="18">
        <f>J736*M736</f>
        <v>104.96086948544692</v>
      </c>
      <c r="O736" s="3">
        <v>65.448946410742806</v>
      </c>
      <c r="P736" s="18">
        <v>105.395185344777</v>
      </c>
      <c r="Q736" s="18">
        <f>P736-S736</f>
        <v>97.515469999820496</v>
      </c>
      <c r="R736" s="18">
        <f>Q736*solar_capex_adj</f>
        <v>130.02062666642732</v>
      </c>
      <c r="S736" s="18">
        <v>7.8797153449565087</v>
      </c>
      <c r="T736" s="18">
        <f>R736+S736</f>
        <v>137.90034201138383</v>
      </c>
      <c r="U736" s="18">
        <v>28.047145339566001</v>
      </c>
      <c r="V736" s="18">
        <f>U736-X736</f>
        <v>23.250361862438901</v>
      </c>
      <c r="W736" s="18">
        <f>V736*wind_capex_adj</f>
        <v>38.750603104064837</v>
      </c>
      <c r="X736" s="18">
        <v>4.7967834771271001</v>
      </c>
      <c r="Y736" s="18">
        <f>W736+X736</f>
        <v>43.547386581191937</v>
      </c>
      <c r="Z736" s="18">
        <v>0</v>
      </c>
      <c r="AA736" s="18">
        <f>Z736-AC736-AD736</f>
        <v>0</v>
      </c>
      <c r="AB736" s="18">
        <f>AA736*hdgt_capex_adj</f>
        <v>0</v>
      </c>
      <c r="AC736" s="18">
        <v>0</v>
      </c>
      <c r="AD736" s="18">
        <v>0</v>
      </c>
      <c r="AE736" s="18">
        <f>AD736*fuel_adj</f>
        <v>0</v>
      </c>
      <c r="AF736" s="18">
        <f>AB736+AC736+AE736</f>
        <v>0</v>
      </c>
      <c r="AG736" s="18">
        <v>0</v>
      </c>
      <c r="AH736" s="18">
        <f>AG736-AJ736-AK736</f>
        <v>0</v>
      </c>
      <c r="AI736" s="18">
        <f>AH736*aero_capex_adj</f>
        <v>0</v>
      </c>
      <c r="AJ736" s="18">
        <v>0</v>
      </c>
      <c r="AK736" s="18">
        <v>0</v>
      </c>
      <c r="AL736" s="18">
        <f>AK736*fuel_adj</f>
        <v>0</v>
      </c>
      <c r="AM736" s="18">
        <f>AI736+AJ736+AL736</f>
        <v>0</v>
      </c>
      <c r="AN736" s="18">
        <f>IF(F736=0, 0, IF(F736=3, Z736, (Z736*F736*384+AG736*G736*32)/(F736*384+G736*32)))</f>
        <v>0</v>
      </c>
      <c r="AO736" s="18">
        <f>IF(F736=0, 0, IF(F736=3, AF736, (AF736*F736*384+AM736*G736*32)/(F736*384+G736*32)))</f>
        <v>0</v>
      </c>
      <c r="AP736" s="18">
        <v>60.533538151204098</v>
      </c>
      <c r="AQ736" s="18">
        <f>AP736-AS736</f>
        <v>48.971448547632498</v>
      </c>
      <c r="AR736" s="18">
        <f>AQ736*bess_capex_adj</f>
        <v>48.971448547632498</v>
      </c>
      <c r="AS736" s="18">
        <v>11.5620896035716</v>
      </c>
      <c r="AT736" s="18">
        <f>AR736+AS736</f>
        <v>60.533538151204098</v>
      </c>
      <c r="AU736" s="18">
        <v>5159.0482596034199</v>
      </c>
      <c r="AV736" s="18"/>
      <c r="AW736" s="18">
        <v>3963.0794561246298</v>
      </c>
      <c r="AX736" s="18">
        <f>AW736*solar_capex_adj</f>
        <v>5284.1059414995061</v>
      </c>
      <c r="AY736" s="18">
        <v>242.13601862901399</v>
      </c>
      <c r="AZ736" s="18">
        <f>AY736*wind_capex_adj</f>
        <v>403.56003104835668</v>
      </c>
      <c r="BA736" s="18">
        <v>0</v>
      </c>
      <c r="BB736" s="18">
        <f>BA736*hdgt_capex_adj</f>
        <v>0</v>
      </c>
      <c r="BC736" s="18">
        <v>0</v>
      </c>
      <c r="BD736" s="18">
        <f>BC736*aero_capex_adj</f>
        <v>0</v>
      </c>
      <c r="BE736" s="18">
        <v>953.83278484977495</v>
      </c>
      <c r="BF736" s="18">
        <f>BE736*bess_capex_adj</f>
        <v>953.83278484977495</v>
      </c>
      <c r="BG736" s="1">
        <v>3471664726.9618301</v>
      </c>
      <c r="BH736" s="1">
        <v>884041093.96239996</v>
      </c>
      <c r="BI736" s="1">
        <v>1377621884.6568401</v>
      </c>
      <c r="BJ736" s="1">
        <v>0</v>
      </c>
      <c r="BK736" s="1">
        <f>SUM(BG736:BJ736)/1000000</f>
        <v>5733.3277055810713</v>
      </c>
      <c r="BL736" s="1">
        <v>36.614918839260397</v>
      </c>
      <c r="BM736" s="3">
        <f>0.815*BJ736/(BK736*1000)</f>
        <v>0</v>
      </c>
      <c r="BN736" s="24">
        <v>4450.0676909891499</v>
      </c>
      <c r="BO736" s="1">
        <v>53</v>
      </c>
      <c r="BP736" s="1">
        <v>3040</v>
      </c>
      <c r="BQ736" s="24">
        <v>4611.9232000000002</v>
      </c>
      <c r="BR736" s="1">
        <v>760</v>
      </c>
      <c r="BS736" s="1">
        <v>190</v>
      </c>
      <c r="BT736" s="1">
        <v>0.84895789487331097</v>
      </c>
    </row>
    <row r="737" spans="1:72" s="8" customFormat="1" x14ac:dyDescent="0.25">
      <c r="A737" s="1">
        <v>954</v>
      </c>
      <c r="B737" s="25">
        <v>824.08660944243502</v>
      </c>
      <c r="C737" s="25">
        <v>1003.19999999999</v>
      </c>
      <c r="D737" s="8">
        <v>2000</v>
      </c>
      <c r="E737" s="8">
        <v>8000</v>
      </c>
      <c r="F737" s="8">
        <v>3</v>
      </c>
      <c r="G737" s="8">
        <v>4</v>
      </c>
      <c r="H737" s="9">
        <f>SUM(BG737:BI737)/(BK737*1000000)</f>
        <v>0.74941446302401915</v>
      </c>
      <c r="I737" s="10">
        <v>100</v>
      </c>
      <c r="J737" s="19">
        <v>87.344179801441499</v>
      </c>
      <c r="K737" s="18">
        <f>(P737*BG737+U737*BH737+AP737*BI737+AN737*BJ737)/(BK737*(1000000))</f>
        <v>84.537822107498855</v>
      </c>
      <c r="L737" s="18">
        <f>(T737*BG737+Y737*BH737+AT737*BI737+AO737*BJ737)/(BK737*(1000000))</f>
        <v>101.64741647655673</v>
      </c>
      <c r="M737" s="18">
        <f>L737/K737</f>
        <v>1.2023898172737546</v>
      </c>
      <c r="N737" s="18">
        <f>J737*M737</f>
        <v>105.02175239138121</v>
      </c>
      <c r="O737" s="10">
        <v>100</v>
      </c>
      <c r="P737" s="19">
        <v>76.007905230213396</v>
      </c>
      <c r="Q737" s="19">
        <f>P737-S737</f>
        <v>70.313736532134499</v>
      </c>
      <c r="R737" s="18">
        <f>Q737*solar_capex_adj</f>
        <v>93.751648709512665</v>
      </c>
      <c r="S737" s="19">
        <v>5.6941686980788973</v>
      </c>
      <c r="T737" s="18">
        <f>R737+S737</f>
        <v>99.445817407591562</v>
      </c>
      <c r="U737" s="19">
        <v>27.9961739593167</v>
      </c>
      <c r="V737" s="19">
        <f>U737-X737</f>
        <v>23.1993904821896</v>
      </c>
      <c r="W737" s="18">
        <f>V737*wind_capex_adj</f>
        <v>38.665650803649335</v>
      </c>
      <c r="X737" s="19">
        <v>4.7967834771271001</v>
      </c>
      <c r="Y737" s="18">
        <f>W737+X737</f>
        <v>43.462434280776435</v>
      </c>
      <c r="Z737" s="19">
        <v>160.476534927903</v>
      </c>
      <c r="AA737" s="19">
        <f>Z737-AC737-AD737</f>
        <v>96.483186182116</v>
      </c>
      <c r="AB737" s="18">
        <f>AA737*hdgt_capex_adj</f>
        <v>120.603982727645</v>
      </c>
      <c r="AC737" s="19">
        <v>22.688032359125003</v>
      </c>
      <c r="AD737" s="19">
        <v>41.305316386662</v>
      </c>
      <c r="AE737" s="18">
        <f>AD737*fuel_adj</f>
        <v>41.305316386662</v>
      </c>
      <c r="AF737" s="18">
        <f>AB737+AC737+AE737</f>
        <v>184.59733147343201</v>
      </c>
      <c r="AG737" s="19">
        <v>389.148242999827</v>
      </c>
      <c r="AH737" s="19">
        <f>AG737-AJ737-AK737</f>
        <v>303.71563369059203</v>
      </c>
      <c r="AI737" s="18">
        <f>AH737*aero_capex_adj</f>
        <v>364.45876042871043</v>
      </c>
      <c r="AJ737" s="19">
        <v>36.97674945863298</v>
      </c>
      <c r="AK737" s="19">
        <v>48.455859850601996</v>
      </c>
      <c r="AL737" s="18">
        <f>AK737*fuel_adj</f>
        <v>48.455859850601996</v>
      </c>
      <c r="AM737" s="18">
        <f>AI737+AJ737+AL737</f>
        <v>449.89136973794541</v>
      </c>
      <c r="AN737" s="18">
        <f>IF(F737=0, 0, IF(F737=3, Z737, (Z737*F737*384+AG737*G737*32)/(F737*384+G737*32)))</f>
        <v>160.476534927903</v>
      </c>
      <c r="AO737" s="18">
        <f>IF(F737=0, 0, IF(F737=3, AF737, (AF737*F737*384+AM737*G737*32)/(F737*384+G737*32)))</f>
        <v>184.59733147343201</v>
      </c>
      <c r="AP737" s="19">
        <v>184.14170431011399</v>
      </c>
      <c r="AQ737" s="19">
        <f>AP737-AS737</f>
        <v>150.909209395749</v>
      </c>
      <c r="AR737" s="18">
        <f>AQ737*bess_capex_adj</f>
        <v>150.909209395749</v>
      </c>
      <c r="AS737" s="19">
        <v>33.232494914364992</v>
      </c>
      <c r="AT737" s="18">
        <f>AR737+AS737</f>
        <v>184.14170431011399</v>
      </c>
      <c r="AU737" s="19">
        <v>6744.9039631551304</v>
      </c>
      <c r="AV737" s="19"/>
      <c r="AW737" s="19">
        <v>988.59781579475703</v>
      </c>
      <c r="AX737" s="18">
        <f>AW737*solar_capex_adj</f>
        <v>1318.1304210596759</v>
      </c>
      <c r="AY737" s="19">
        <v>1203.4673509332999</v>
      </c>
      <c r="AZ737" s="18">
        <f>AY737*wind_capex_adj</f>
        <v>2005.7789182221666</v>
      </c>
      <c r="BA737" s="19">
        <v>2322.6421472718698</v>
      </c>
      <c r="BB737" s="18">
        <f>BA737*hdgt_capex_adj</f>
        <v>2903.3026840898374</v>
      </c>
      <c r="BC737" s="19">
        <v>325.32313048194499</v>
      </c>
      <c r="BD737" s="18">
        <f>BC737*aero_capex_adj</f>
        <v>390.38775657833395</v>
      </c>
      <c r="BE737" s="19">
        <v>1904.8735186732499</v>
      </c>
      <c r="BF737" s="18">
        <f>BE737*bess_capex_adj</f>
        <v>1904.8735186732499</v>
      </c>
      <c r="BG737" s="8">
        <v>1229875263.4196701</v>
      </c>
      <c r="BH737" s="8">
        <v>4403525449.1711998</v>
      </c>
      <c r="BI737" s="8">
        <v>931469983.49953103</v>
      </c>
      <c r="BJ737" s="8">
        <v>2195129303.9095898</v>
      </c>
      <c r="BK737" s="8">
        <f>SUM(BG737:BJ737)/1000000</f>
        <v>8759.9999999999909</v>
      </c>
      <c r="BL737" s="8">
        <v>0.74048914332522597</v>
      </c>
      <c r="BM737" s="10">
        <f>0.815*BJ737/(BK737*1000)</f>
        <v>204.22721263542437</v>
      </c>
      <c r="BN737" s="25">
        <v>1112.51692274728</v>
      </c>
      <c r="BO737" s="8">
        <v>264</v>
      </c>
      <c r="BP737" s="8">
        <v>6080</v>
      </c>
      <c r="BQ737" s="25">
        <v>9223.8464000000004</v>
      </c>
      <c r="BR737" s="8">
        <v>1520</v>
      </c>
      <c r="BS737" s="8">
        <v>380</v>
      </c>
      <c r="BT737" s="8">
        <v>0.28904579650321499</v>
      </c>
    </row>
    <row r="738" spans="1:72" s="8" customFormat="1" x14ac:dyDescent="0.25">
      <c r="A738" s="1">
        <v>940</v>
      </c>
      <c r="B738" s="25">
        <v>1854.19487124548</v>
      </c>
      <c r="C738" s="25">
        <v>201.39999999999901</v>
      </c>
      <c r="D738" s="8">
        <v>2000</v>
      </c>
      <c r="E738" s="8">
        <v>8000</v>
      </c>
      <c r="F738" s="8">
        <v>2</v>
      </c>
      <c r="G738" s="8">
        <v>8</v>
      </c>
      <c r="H738" s="9">
        <f>SUM(BG738:BI738)/(BK738*1000000)</f>
        <v>0.60095282904542535</v>
      </c>
      <c r="I738" s="10">
        <v>100</v>
      </c>
      <c r="J738" s="19">
        <v>90.163927155934104</v>
      </c>
      <c r="K738" s="18">
        <f>(P738*BG738+U738*BH738+AP738*BI738+AN738*BJ738)/(BK738*(1000000))</f>
        <v>138.18228042165219</v>
      </c>
      <c r="L738" s="18">
        <f>(T738*BG738+Y738*BH738+AT738*BI738+AO738*BJ738)/(BK738*(1000000))</f>
        <v>160.95879036027227</v>
      </c>
      <c r="M738" s="18">
        <f>L738/K738</f>
        <v>1.1648294547543967</v>
      </c>
      <c r="N738" s="18">
        <f>J738*M738</f>
        <v>105.02559810756186</v>
      </c>
      <c r="O738" s="10">
        <v>100</v>
      </c>
      <c r="P738" s="19">
        <v>100.445838057741</v>
      </c>
      <c r="Q738" s="19">
        <f>P738-S738</f>
        <v>92.922504537282705</v>
      </c>
      <c r="R738" s="18">
        <f>Q738*solar_capex_adj</f>
        <v>123.89667271637694</v>
      </c>
      <c r="S738" s="19">
        <v>7.5233335204582943</v>
      </c>
      <c r="T738" s="18">
        <f>R738+S738</f>
        <v>131.42000623683523</v>
      </c>
      <c r="U738" s="19">
        <v>28.001556180457101</v>
      </c>
      <c r="V738" s="19">
        <f>U738-X738</f>
        <v>23.204772703330001</v>
      </c>
      <c r="W738" s="18">
        <f>V738*wind_capex_adj</f>
        <v>38.674621172216668</v>
      </c>
      <c r="X738" s="19">
        <v>4.7967834771271001</v>
      </c>
      <c r="Y738" s="18">
        <f>W738+X738</f>
        <v>43.471404649343768</v>
      </c>
      <c r="Z738" s="19">
        <v>90.650185437211604</v>
      </c>
      <c r="AA738" s="19">
        <f>Z738-AC738-AD738</f>
        <v>38.875728812005093</v>
      </c>
      <c r="AB738" s="18">
        <f>AA738*hdgt_capex_adj</f>
        <v>48.594661015006366</v>
      </c>
      <c r="AC738" s="19">
        <v>15.642582181979407</v>
      </c>
      <c r="AD738" s="19">
        <v>36.131874443227105</v>
      </c>
      <c r="AE738" s="18">
        <f>AD738*fuel_adj</f>
        <v>36.131874443227105</v>
      </c>
      <c r="AF738" s="18">
        <f>AB738+AC738+AE738</f>
        <v>100.36911764021288</v>
      </c>
      <c r="AG738" s="19">
        <v>639.72963761967401</v>
      </c>
      <c r="AH738" s="19">
        <f>AG738-AJ738-AK738</f>
        <v>542.87383242234898</v>
      </c>
      <c r="AI738" s="18">
        <f>AH738*aero_capex_adj</f>
        <v>651.4485989068188</v>
      </c>
      <c r="AJ738" s="19">
        <v>54.093835079606038</v>
      </c>
      <c r="AK738" s="19">
        <v>42.761970117718988</v>
      </c>
      <c r="AL738" s="18">
        <f>AK738*fuel_adj</f>
        <v>42.761970117718988</v>
      </c>
      <c r="AM738" s="18">
        <f>AI738+AJ738+AL738</f>
        <v>748.30440410414383</v>
      </c>
      <c r="AN738" s="18">
        <f>IF(F738=0, 0, IF(F738=3, Z738, (Z738*F738*384+AG738*G738*32)/(F738*384+G738*32)))</f>
        <v>227.92004848282721</v>
      </c>
      <c r="AO738" s="18">
        <f>IF(F738=0, 0, IF(F738=3, AF738, (AF738*F738*384+AM738*G738*32)/(F738*384+G738*32)))</f>
        <v>262.35293925619561</v>
      </c>
      <c r="AP738" s="19">
        <v>77.945916792290902</v>
      </c>
      <c r="AQ738" s="19">
        <f>AP738-AS738</f>
        <v>63.961497853746103</v>
      </c>
      <c r="AR738" s="18">
        <f>AQ738*bess_capex_adj</f>
        <v>63.961497853746103</v>
      </c>
      <c r="AS738" s="19">
        <v>13.984418938544799</v>
      </c>
      <c r="AT738" s="18">
        <f>AR738+AS738</f>
        <v>77.945916792290902</v>
      </c>
      <c r="AU738" s="19">
        <v>6571.4223569984497</v>
      </c>
      <c r="AV738" s="19"/>
      <c r="AW738" s="19">
        <v>2224.8611300072198</v>
      </c>
      <c r="AX738" s="18">
        <f>AW738*solar_capex_adj</f>
        <v>2966.4815066762931</v>
      </c>
      <c r="AY738" s="19">
        <v>241.661239890319</v>
      </c>
      <c r="AZ738" s="18">
        <f>AY738*wind_capex_adj</f>
        <v>402.76873315053166</v>
      </c>
      <c r="BA738" s="19">
        <v>1548.7873310003499</v>
      </c>
      <c r="BB738" s="18">
        <f>BA738*hdgt_capex_adj</f>
        <v>1935.9841637504373</v>
      </c>
      <c r="BC738" s="19">
        <v>650.79720984607502</v>
      </c>
      <c r="BD738" s="18">
        <f>BC738*aero_capex_adj</f>
        <v>780.95665181529</v>
      </c>
      <c r="BE738" s="19">
        <v>1905.3154462544801</v>
      </c>
      <c r="BF738" s="18">
        <f>BE738*bess_capex_adj</f>
        <v>1905.3154462544801</v>
      </c>
      <c r="BG738" s="8">
        <v>2114045468.4026599</v>
      </c>
      <c r="BH738" s="8">
        <v>884041093.96239996</v>
      </c>
      <c r="BI738" s="8">
        <v>2266260220.0728598</v>
      </c>
      <c r="BJ738" s="8">
        <v>3495653217.5620699</v>
      </c>
      <c r="BK738" s="8">
        <f>SUM(BG738:BJ738)/1000000</f>
        <v>8759.9999999999891</v>
      </c>
      <c r="BL738" s="8">
        <v>0.389232124557926</v>
      </c>
      <c r="BM738" s="10">
        <f>0.815*BJ738/(BK738*1000)</f>
        <v>325.22344432797837</v>
      </c>
      <c r="BN738" s="25">
        <v>2503.1630761813899</v>
      </c>
      <c r="BO738" s="8">
        <v>53</v>
      </c>
      <c r="BP738" s="8">
        <v>6080</v>
      </c>
      <c r="BQ738" s="25">
        <v>9223.8464000000004</v>
      </c>
      <c r="BR738" s="8">
        <v>1520</v>
      </c>
      <c r="BS738" s="8">
        <v>380</v>
      </c>
      <c r="BT738" s="8">
        <v>0.69943231945811501</v>
      </c>
    </row>
    <row r="739" spans="1:72" s="8" customFormat="1" x14ac:dyDescent="0.25">
      <c r="A739" s="1">
        <v>161</v>
      </c>
      <c r="B739" s="24">
        <v>1854.19487124548</v>
      </c>
      <c r="C739" s="24">
        <v>1200.8</v>
      </c>
      <c r="D739" s="1">
        <v>1000</v>
      </c>
      <c r="E739" s="1">
        <v>4000</v>
      </c>
      <c r="F739" s="1">
        <v>1</v>
      </c>
      <c r="G739" s="1">
        <v>23</v>
      </c>
      <c r="H739" s="2">
        <f>SUM(BG739:BI739)/(BK739*1000000)</f>
        <v>0.90482931500992536</v>
      </c>
      <c r="I739" s="3">
        <v>100</v>
      </c>
      <c r="J739" s="18">
        <v>84.113368493494903</v>
      </c>
      <c r="K739" s="18">
        <f>(P739*BG739+U739*BH739+AP739*BI739+AN739*BJ739)/(BK739*(1000000))</f>
        <v>102.80546114562426</v>
      </c>
      <c r="L739" s="18">
        <f>(T739*BG739+Y739*BH739+AT739*BI739+AO739*BJ739)/(BK739*(1000000))</f>
        <v>128.36822876587058</v>
      </c>
      <c r="M739" s="18">
        <f>L739/K739</f>
        <v>1.2486518452948387</v>
      </c>
      <c r="N739" s="18">
        <f>J739*M739</f>
        <v>105.02831278336716</v>
      </c>
      <c r="O739" s="3">
        <v>100</v>
      </c>
      <c r="P739" s="18">
        <v>112.31721691121</v>
      </c>
      <c r="Q739" s="18">
        <f>P739-S739</f>
        <v>103.89600135826601</v>
      </c>
      <c r="R739" s="18">
        <f>Q739*solar_capex_adj</f>
        <v>138.52800181102134</v>
      </c>
      <c r="S739" s="18">
        <v>8.4212155529439912</v>
      </c>
      <c r="T739" s="18">
        <f>R739+S739</f>
        <v>146.94921736396532</v>
      </c>
      <c r="U739" s="18">
        <v>28.631513925701402</v>
      </c>
      <c r="V739" s="18">
        <f>U739-X739</f>
        <v>23.7222608968084</v>
      </c>
      <c r="W739" s="18">
        <f>V739*wind_capex_adj</f>
        <v>39.53710149468067</v>
      </c>
      <c r="X739" s="18">
        <v>4.9092530288930014</v>
      </c>
      <c r="Y739" s="18">
        <f>W739+X739</f>
        <v>44.446354523573675</v>
      </c>
      <c r="Z739" s="18">
        <v>176.50456151018099</v>
      </c>
      <c r="AA739" s="18">
        <f>Z739-AC739-AD739</f>
        <v>111.91107124683001</v>
      </c>
      <c r="AB739" s="18">
        <f>AA739*hdgt_capex_adj</f>
        <v>139.88883905853751</v>
      </c>
      <c r="AC739" s="18">
        <v>23.879823713006999</v>
      </c>
      <c r="AD739" s="18">
        <v>40.713666550343987</v>
      </c>
      <c r="AE739" s="18">
        <f>AD739*fuel_adj</f>
        <v>40.713666550343987</v>
      </c>
      <c r="AF739" s="18">
        <f>AB739+AC739+AE739</f>
        <v>204.4823293218885</v>
      </c>
      <c r="AG739" s="18">
        <v>753.74634655734701</v>
      </c>
      <c r="AH739" s="18">
        <f>AG739-AJ739-AK739</f>
        <v>645.97750899409198</v>
      </c>
      <c r="AI739" s="18">
        <f>AH739*aero_capex_adj</f>
        <v>775.1730107929103</v>
      </c>
      <c r="AJ739" s="18">
        <v>63.25403997101705</v>
      </c>
      <c r="AK739" s="18">
        <v>44.514797592237983</v>
      </c>
      <c r="AL739" s="18">
        <f>AK739*fuel_adj</f>
        <v>44.514797592237983</v>
      </c>
      <c r="AM739" s="18">
        <f>AI739+AJ739+AL739</f>
        <v>882.94184835616534</v>
      </c>
      <c r="AN739" s="18">
        <f>IF(F739=0, 0, IF(F739=3, Z739, (Z739*F739*384+AG739*G739*32)/(F739*384+G739*32)))</f>
        <v>555.83487739831867</v>
      </c>
      <c r="AO739" s="18">
        <f>IF(F739=0, 0, IF(F739=3, AF739, (AF739*F739*384+AM739*G739*32)/(F739*384+G739*32)))</f>
        <v>650.32715611584183</v>
      </c>
      <c r="AP739" s="18">
        <v>88.736421888623994</v>
      </c>
      <c r="AQ739" s="18">
        <f>AP739-AS739</f>
        <v>72.163282217331698</v>
      </c>
      <c r="AR739" s="18">
        <f>AQ739*bess_capex_adj</f>
        <v>72.163282217331698</v>
      </c>
      <c r="AS739" s="18">
        <v>16.573139671292296</v>
      </c>
      <c r="AT739" s="18">
        <f>AR739+AS739</f>
        <v>88.736421888623994</v>
      </c>
      <c r="AU739" s="18">
        <v>7254.9750966044903</v>
      </c>
      <c r="AV739" s="18"/>
      <c r="AW739" s="18">
        <v>2222.3700023852598</v>
      </c>
      <c r="AX739" s="18">
        <f>AW739*solar_capex_adj</f>
        <v>2963.1600031803464</v>
      </c>
      <c r="AY739" s="18">
        <v>1439.2348615826299</v>
      </c>
      <c r="AZ739" s="18">
        <f>AY739*wind_capex_adj</f>
        <v>2398.7247693043832</v>
      </c>
      <c r="BA739" s="18">
        <v>773.52659410215597</v>
      </c>
      <c r="BB739" s="18">
        <f>BA739*hdgt_capex_adj</f>
        <v>966.90824262769502</v>
      </c>
      <c r="BC739" s="18">
        <v>1868.94701413593</v>
      </c>
      <c r="BD739" s="18">
        <f>BC739*aero_capex_adj</f>
        <v>2242.736416963116</v>
      </c>
      <c r="BE739" s="18">
        <v>950.89662439850497</v>
      </c>
      <c r="BF739" s="18">
        <f>BE739*bess_capex_adj</f>
        <v>950.89662439850497</v>
      </c>
      <c r="BG739" s="1">
        <v>1839440680.1568201</v>
      </c>
      <c r="BH739" s="1">
        <v>5150135667.1256905</v>
      </c>
      <c r="BI739" s="1">
        <v>936728452.20443201</v>
      </c>
      <c r="BJ739" s="1">
        <v>833695200.51305401</v>
      </c>
      <c r="BK739" s="1">
        <f>SUM(BG739:BJ739)/1000000</f>
        <v>8759.9999999999964</v>
      </c>
      <c r="BL739" s="1">
        <v>18.468751721671801</v>
      </c>
      <c r="BM739" s="3">
        <f>0.815*BJ739/(BK739*1000)</f>
        <v>77.564108266910878</v>
      </c>
      <c r="BN739" s="24">
        <v>2503.1630761813899</v>
      </c>
      <c r="BO739" s="1">
        <v>316</v>
      </c>
      <c r="BP739" s="1">
        <v>3040</v>
      </c>
      <c r="BQ739" s="24">
        <v>4611.9232000000002</v>
      </c>
      <c r="BR739" s="1">
        <v>760</v>
      </c>
      <c r="BS739" s="1">
        <v>190</v>
      </c>
      <c r="BT739" s="1">
        <v>0.57987697211675904</v>
      </c>
    </row>
    <row r="740" spans="1:72" s="8" customFormat="1" x14ac:dyDescent="0.25">
      <c r="A740" s="1">
        <v>174</v>
      </c>
      <c r="B740" s="24">
        <v>1648.17321888487</v>
      </c>
      <c r="C740" s="24">
        <v>1402.2</v>
      </c>
      <c r="D740" s="1">
        <v>1000</v>
      </c>
      <c r="E740" s="1">
        <v>4000</v>
      </c>
      <c r="F740" s="1">
        <v>1</v>
      </c>
      <c r="G740" s="1">
        <v>23</v>
      </c>
      <c r="H740" s="2">
        <f>SUM(BG740:BI740)/(BK740*1000000)</f>
        <v>0.91841745513182016</v>
      </c>
      <c r="I740" s="3">
        <v>100</v>
      </c>
      <c r="J740" s="18">
        <v>83.508101455961594</v>
      </c>
      <c r="K740" s="18">
        <f>(P740*BG740+U740*BH740+AP740*BI740+AN740*BJ740)/(BK740*(1000000))</f>
        <v>101.48798428452196</v>
      </c>
      <c r="L740" s="18">
        <f>(T740*BG740+Y740*BH740+AT740*BI740+AO740*BJ740)/(BK740*(1000000))</f>
        <v>127.68068918521185</v>
      </c>
      <c r="M740" s="18">
        <f>L740/K740</f>
        <v>1.2580867585985207</v>
      </c>
      <c r="N740" s="18">
        <f>J740*M740</f>
        <v>105.06043667744713</v>
      </c>
      <c r="O740" s="3">
        <v>100</v>
      </c>
      <c r="P740" s="18">
        <v>110.745162531864</v>
      </c>
      <c r="Q740" s="18">
        <f>P740-S740</f>
        <v>102.44185847728301</v>
      </c>
      <c r="R740" s="18">
        <f>Q740*solar_capex_adj</f>
        <v>136.58914463637734</v>
      </c>
      <c r="S740" s="18">
        <v>8.3033040545809911</v>
      </c>
      <c r="T740" s="18">
        <f>R740+S740</f>
        <v>144.89244869095833</v>
      </c>
      <c r="U740" s="18">
        <v>31.051082467005202</v>
      </c>
      <c r="V740" s="18">
        <f>U740-X740</f>
        <v>25.726987268133001</v>
      </c>
      <c r="W740" s="18">
        <f>V740*wind_capex_adj</f>
        <v>42.878312113555005</v>
      </c>
      <c r="X740" s="18">
        <v>5.3240951988722003</v>
      </c>
      <c r="Y740" s="18">
        <f>W740+X740</f>
        <v>48.202407312427205</v>
      </c>
      <c r="Z740" s="18">
        <v>198.45465260896799</v>
      </c>
      <c r="AA740" s="18">
        <f>Z740-AC740-AD740</f>
        <v>131.54326979520999</v>
      </c>
      <c r="AB740" s="18">
        <f>AA740*hdgt_capex_adj</f>
        <v>164.42908724401249</v>
      </c>
      <c r="AC740" s="18">
        <v>25.902837653554002</v>
      </c>
      <c r="AD740" s="18">
        <v>41.008545160203994</v>
      </c>
      <c r="AE740" s="18">
        <f>AD740*fuel_adj</f>
        <v>41.008545160203994</v>
      </c>
      <c r="AF740" s="18">
        <f>AB740+AC740+AE740</f>
        <v>231.34047005777049</v>
      </c>
      <c r="AG740" s="18">
        <v>857.21889334263903</v>
      </c>
      <c r="AH740" s="18">
        <f>AG740-AJ740-AK740</f>
        <v>741.22545239132091</v>
      </c>
      <c r="AI740" s="18">
        <f>AH740*aero_capex_adj</f>
        <v>889.47054286958507</v>
      </c>
      <c r="AJ740" s="18">
        <v>70.825366690709075</v>
      </c>
      <c r="AK740" s="18">
        <v>45.168074260609046</v>
      </c>
      <c r="AL740" s="18">
        <f>AK740*fuel_adj</f>
        <v>45.168074260609046</v>
      </c>
      <c r="AM740" s="18">
        <f>AI740+AJ740+AL740</f>
        <v>1005.4639838209032</v>
      </c>
      <c r="AN740" s="18">
        <f>IF(F740=0, 0, IF(F740=3, Z740, (Z740*F740*384+AG740*G740*32)/(F740*384+G740*32)))</f>
        <v>631.35686794823755</v>
      </c>
      <c r="AO740" s="18">
        <f>IF(F740=0, 0, IF(F740=3, AF740, (AF740*F740*384+AM740*G740*32)/(F740*384+G740*32)))</f>
        <v>740.05020767354347</v>
      </c>
      <c r="AP740" s="18">
        <v>97.393869265937795</v>
      </c>
      <c r="AQ740" s="18">
        <f>AP740-AS740</f>
        <v>78.998030901281794</v>
      </c>
      <c r="AR740" s="18">
        <f>AQ740*bess_capex_adj</f>
        <v>78.998030901281794</v>
      </c>
      <c r="AS740" s="18">
        <v>18.395838364656001</v>
      </c>
      <c r="AT740" s="18">
        <f>AR740+AS740</f>
        <v>97.393869265937795</v>
      </c>
      <c r="AU740" s="18">
        <v>7249.4767834549803</v>
      </c>
      <c r="AV740" s="18"/>
      <c r="AW740" s="18">
        <v>1975.4511826051601</v>
      </c>
      <c r="AX740" s="18">
        <f>AW740*solar_capex_adj</f>
        <v>2633.9349101402131</v>
      </c>
      <c r="AY740" s="18">
        <v>1680.6350306572001</v>
      </c>
      <c r="AZ740" s="18">
        <f>AY740*wind_capex_adj</f>
        <v>2801.0583844286671</v>
      </c>
      <c r="BA740" s="18">
        <v>773.53097206474501</v>
      </c>
      <c r="BB740" s="18">
        <f>BA740*hdgt_capex_adj</f>
        <v>966.9137150809313</v>
      </c>
      <c r="BC740" s="18">
        <v>1868.9575918977901</v>
      </c>
      <c r="BD740" s="18">
        <f>BC740*aero_capex_adj</f>
        <v>2242.7491102773479</v>
      </c>
      <c r="BE740" s="18">
        <v>950.902006230079</v>
      </c>
      <c r="BF740" s="18">
        <f>BE740*bess_capex_adj</f>
        <v>950.902006230079</v>
      </c>
      <c r="BG740" s="1">
        <v>1659261075.94086</v>
      </c>
      <c r="BH740" s="1">
        <v>5545327527.3440304</v>
      </c>
      <c r="BI740" s="1">
        <v>840748303.66985202</v>
      </c>
      <c r="BJ740" s="1">
        <v>714663093.04525495</v>
      </c>
      <c r="BK740" s="1">
        <f>SUM(BG740:BJ740)/1000000</f>
        <v>8759.9999999999982</v>
      </c>
      <c r="BL740" s="1">
        <v>20.307733003877001</v>
      </c>
      <c r="BM740" s="3">
        <f>0.815*BJ740/(BK740*1000)</f>
        <v>66.489774067566529</v>
      </c>
      <c r="BN740" s="24">
        <v>2225.03384549457</v>
      </c>
      <c r="BO740" s="1">
        <v>369</v>
      </c>
      <c r="BP740" s="1">
        <v>3040</v>
      </c>
      <c r="BQ740" s="24">
        <v>4611.9232000000002</v>
      </c>
      <c r="BR740" s="1">
        <v>760</v>
      </c>
      <c r="BS740" s="1">
        <v>190</v>
      </c>
      <c r="BT740" s="1">
        <v>0.52072989155121996</v>
      </c>
    </row>
    <row r="741" spans="1:72" s="8" customFormat="1" x14ac:dyDescent="0.25">
      <c r="A741" s="1">
        <v>823</v>
      </c>
      <c r="B741" s="25">
        <v>1648.17321888487</v>
      </c>
      <c r="C741" s="25">
        <v>1003.19999999999</v>
      </c>
      <c r="D741" s="8">
        <v>2000</v>
      </c>
      <c r="E741" s="8">
        <v>8000</v>
      </c>
      <c r="F741" s="8">
        <v>2</v>
      </c>
      <c r="G741" s="8">
        <v>9</v>
      </c>
      <c r="H741" s="9">
        <f>SUM(BG741:BI741)/(BK741*1000000)</f>
        <v>0.87889380816866658</v>
      </c>
      <c r="I741" s="10">
        <v>100</v>
      </c>
      <c r="J741" s="19">
        <v>86.219092376461305</v>
      </c>
      <c r="K741" s="18">
        <f>(P741*BG741+U741*BH741+AP741*BI741+AN741*BJ741)/(BK741*(1000000))</f>
        <v>103.4967098342761</v>
      </c>
      <c r="L741" s="18">
        <f>(T741*BG741+Y741*BH741+AT741*BI741+AO741*BJ741)/(BK741*(1000000))</f>
        <v>126.12012374623998</v>
      </c>
      <c r="M741" s="18">
        <f>L741/K741</f>
        <v>1.2185906580816876</v>
      </c>
      <c r="N741" s="18">
        <f>J741*M741</f>
        <v>105.0657805182378</v>
      </c>
      <c r="O741" s="10">
        <v>100</v>
      </c>
      <c r="P741" s="19">
        <v>98.204264084445299</v>
      </c>
      <c r="Q741" s="19">
        <f>P741-S741</f>
        <v>90.842289098169402</v>
      </c>
      <c r="R741" s="18">
        <f>Q741*solar_capex_adj</f>
        <v>121.12305213089253</v>
      </c>
      <c r="S741" s="19">
        <v>7.3619749862758965</v>
      </c>
      <c r="T741" s="18">
        <f>R741+S741</f>
        <v>128.48502711716844</v>
      </c>
      <c r="U741" s="19">
        <v>27.979293642076598</v>
      </c>
      <c r="V741" s="19">
        <f>U741-X741</f>
        <v>23.182510164949498</v>
      </c>
      <c r="W741" s="18">
        <f>V741*wind_capex_adj</f>
        <v>38.637516941582497</v>
      </c>
      <c r="X741" s="19">
        <v>4.7967834771271001</v>
      </c>
      <c r="Y741" s="18">
        <f>W741+X741</f>
        <v>43.434300418709597</v>
      </c>
      <c r="Z741" s="19">
        <v>198.42447340733401</v>
      </c>
      <c r="AA741" s="19">
        <f>Z741-AC741-AD741</f>
        <v>131.87838024773498</v>
      </c>
      <c r="AB741" s="18">
        <f>AA741*hdgt_capex_adj</f>
        <v>164.84797530966873</v>
      </c>
      <c r="AC741" s="19">
        <v>25.680382245497015</v>
      </c>
      <c r="AD741" s="19">
        <v>40.86571091410201</v>
      </c>
      <c r="AE741" s="18">
        <f>AD741*fuel_adj</f>
        <v>40.86571091410201</v>
      </c>
      <c r="AF741" s="18">
        <f>AB741+AC741+AE741</f>
        <v>231.39406846926775</v>
      </c>
      <c r="AG741" s="19">
        <v>948.00674045105097</v>
      </c>
      <c r="AH741" s="19">
        <f>AG741-AJ741-AK741</f>
        <v>823.94007027712098</v>
      </c>
      <c r="AI741" s="18">
        <f>AH741*aero_capex_adj</f>
        <v>988.72808433254511</v>
      </c>
      <c r="AJ741" s="19">
        <v>77.151730903887028</v>
      </c>
      <c r="AK741" s="19">
        <v>46.914939270042964</v>
      </c>
      <c r="AL741" s="18">
        <f>AK741*fuel_adj</f>
        <v>46.914939270042964</v>
      </c>
      <c r="AM741" s="18">
        <f>AI741+AJ741+AL741</f>
        <v>1112.7947545064749</v>
      </c>
      <c r="AN741" s="18">
        <f>IF(F741=0, 0, IF(F741=3, Z741, (Z741*F741*384+AG741*G741*32)/(F741*384+G741*32)))</f>
        <v>402.8560007828932</v>
      </c>
      <c r="AO741" s="18">
        <f>IF(F741=0, 0, IF(F741=3, AF741, (AF741*F741*384+AM741*G741*32)/(F741*384+G741*32)))</f>
        <v>471.77607375214245</v>
      </c>
      <c r="AP741" s="19">
        <v>121.13323052520199</v>
      </c>
      <c r="AQ741" s="19">
        <f>AP741-AS741</f>
        <v>99.126480382894897</v>
      </c>
      <c r="AR741" s="18">
        <f>AQ741*bess_capex_adj</f>
        <v>99.126480382894897</v>
      </c>
      <c r="AS741" s="19">
        <v>22.006750142307098</v>
      </c>
      <c r="AT741" s="18">
        <f>AR741+AS741</f>
        <v>121.13323052520199</v>
      </c>
      <c r="AU741" s="19">
        <v>7360.5820438894298</v>
      </c>
      <c r="AV741" s="19"/>
      <c r="AW741" s="19">
        <v>1975.75698648663</v>
      </c>
      <c r="AX741" s="18">
        <f>AW741*solar_capex_adj</f>
        <v>2634.3426486488397</v>
      </c>
      <c r="AY741" s="19">
        <v>1202.5916852261601</v>
      </c>
      <c r="AZ741" s="18">
        <f>AY741*wind_capex_adj</f>
        <v>2004.3194753769335</v>
      </c>
      <c r="BA741" s="19">
        <v>1547.3014324810899</v>
      </c>
      <c r="BB741" s="18">
        <f>BA741*hdgt_capex_adj</f>
        <v>1934.1267906013625</v>
      </c>
      <c r="BC741" s="19">
        <v>731.44444318189198</v>
      </c>
      <c r="BD741" s="18">
        <f>BC741*aero_capex_adj</f>
        <v>877.73333181827036</v>
      </c>
      <c r="BE741" s="19">
        <v>1903.4874965136401</v>
      </c>
      <c r="BF741" s="18">
        <f>BE741*bess_capex_adj</f>
        <v>1903.4874965136401</v>
      </c>
      <c r="BG741" s="8">
        <v>1882646000.87919</v>
      </c>
      <c r="BH741" s="8">
        <v>4403525449.1711998</v>
      </c>
      <c r="BI741" s="8">
        <v>1412938309.5071199</v>
      </c>
      <c r="BJ741" s="8">
        <v>1060890240.44248</v>
      </c>
      <c r="BK741" s="8">
        <f>SUM(BG741:BJ741)/1000000</f>
        <v>8759.9999999999909</v>
      </c>
      <c r="BL741" s="8">
        <v>8.1150001188107392</v>
      </c>
      <c r="BM741" s="10">
        <f>0.815*BJ741/(BK741*1000)</f>
        <v>98.701546342536759</v>
      </c>
      <c r="BN741" s="25">
        <v>2225.03384549457</v>
      </c>
      <c r="BO741" s="8">
        <v>264</v>
      </c>
      <c r="BP741" s="8">
        <v>6080</v>
      </c>
      <c r="BQ741" s="25">
        <v>9223.8464000000004</v>
      </c>
      <c r="BR741" s="8">
        <v>1520</v>
      </c>
      <c r="BS741" s="8">
        <v>380</v>
      </c>
      <c r="BT741" s="8">
        <v>0.43763944896575202</v>
      </c>
    </row>
    <row r="742" spans="1:72" s="8" customFormat="1" x14ac:dyDescent="0.25">
      <c r="A742" s="1">
        <v>1019</v>
      </c>
      <c r="B742" s="25">
        <v>824.08660944243502</v>
      </c>
      <c r="C742" s="25">
        <v>801.8</v>
      </c>
      <c r="D742" s="8">
        <v>2000</v>
      </c>
      <c r="E742" s="8">
        <v>8000</v>
      </c>
      <c r="F742" s="8">
        <v>3</v>
      </c>
      <c r="G742" s="8">
        <v>4</v>
      </c>
      <c r="H742" s="9">
        <f>SUM(BG742:BI742)/(BK742*1000000)</f>
        <v>0.64442571632747114</v>
      </c>
      <c r="I742" s="10">
        <v>100</v>
      </c>
      <c r="J742" s="19">
        <v>89.066914978463203</v>
      </c>
      <c r="K742" s="18">
        <f>(P742*BG742+U742*BH742+AP742*BI742+AN742*BJ742)/(BK742*(1000000))</f>
        <v>86.324984523477383</v>
      </c>
      <c r="L742" s="18">
        <f>(T742*BG742+Y742*BH742+AT742*BI742+AO742*BJ742)/(BK742*(1000000))</f>
        <v>101.85128516853612</v>
      </c>
      <c r="M742" s="18">
        <f>L742/K742</f>
        <v>1.1798587133350267</v>
      </c>
      <c r="N742" s="18">
        <f>J742*M742</f>
        <v>105.08637570720981</v>
      </c>
      <c r="O742" s="10">
        <v>100</v>
      </c>
      <c r="P742" s="19">
        <v>78.311545059298297</v>
      </c>
      <c r="Q742" s="19">
        <f>P742-S742</f>
        <v>72.4465551560846</v>
      </c>
      <c r="R742" s="18">
        <f>Q742*solar_capex_adj</f>
        <v>96.595406874779457</v>
      </c>
      <c r="S742" s="19">
        <v>5.8649899032136972</v>
      </c>
      <c r="T742" s="18">
        <f>R742+S742</f>
        <v>102.46039677799315</v>
      </c>
      <c r="U742" s="19">
        <v>28.003687056196799</v>
      </c>
      <c r="V742" s="19">
        <f>U742-X742</f>
        <v>23.2069035790696</v>
      </c>
      <c r="W742" s="18">
        <f>V742*wind_capex_adj</f>
        <v>38.678172631782665</v>
      </c>
      <c r="X742" s="19">
        <v>4.7967834771271995</v>
      </c>
      <c r="Y742" s="18">
        <f>W742+X742</f>
        <v>43.474956108909865</v>
      </c>
      <c r="Z742" s="19">
        <v>125.105534480453</v>
      </c>
      <c r="AA742" s="19">
        <f>Z742-AC742-AD742</f>
        <v>67.602807391535293</v>
      </c>
      <c r="AB742" s="18">
        <f>AA742*hdgt_capex_adj</f>
        <v>84.503509239419117</v>
      </c>
      <c r="AC742" s="19">
        <v>19.035338835247003</v>
      </c>
      <c r="AD742" s="19">
        <v>38.467388253670705</v>
      </c>
      <c r="AE742" s="18">
        <f>AD742*fuel_adj</f>
        <v>38.467388253670705</v>
      </c>
      <c r="AF742" s="18">
        <f>AB742+AC742+AE742</f>
        <v>142.00623632833683</v>
      </c>
      <c r="AG742" s="19">
        <v>344.23635532296203</v>
      </c>
      <c r="AH742" s="19">
        <f>AG742-AJ742-AK742</f>
        <v>265.84714074857698</v>
      </c>
      <c r="AI742" s="18">
        <f>AH742*aero_capex_adj</f>
        <v>319.01656889829235</v>
      </c>
      <c r="AJ742" s="19">
        <v>33.190309580506039</v>
      </c>
      <c r="AK742" s="19">
        <v>45.198904993879012</v>
      </c>
      <c r="AL742" s="18">
        <f>AK742*fuel_adj</f>
        <v>45.198904993879012</v>
      </c>
      <c r="AM742" s="18">
        <f>AI742+AJ742+AL742</f>
        <v>397.4057834726774</v>
      </c>
      <c r="AN742" s="18">
        <f>IF(F742=0, 0, IF(F742=3, Z742, (Z742*F742*384+AG742*G742*32)/(F742*384+G742*32)))</f>
        <v>125.105534480453</v>
      </c>
      <c r="AO742" s="18">
        <f>IF(F742=0, 0, IF(F742=3, AF742, (AF742*F742*384+AM742*G742*32)/(F742*384+G742*32)))</f>
        <v>142.00623632833683</v>
      </c>
      <c r="AP742" s="19">
        <v>187.65719052743</v>
      </c>
      <c r="AQ742" s="19">
        <f>AP742-AS742</f>
        <v>153.86198755928899</v>
      </c>
      <c r="AR742" s="18">
        <f>AQ742*bess_capex_adj</f>
        <v>153.86198755928899</v>
      </c>
      <c r="AS742" s="19">
        <v>33.795202968141012</v>
      </c>
      <c r="AT742" s="18">
        <f>AR742+AS742</f>
        <v>187.65719052743</v>
      </c>
      <c r="AU742" s="19">
        <v>6505.40486137472</v>
      </c>
      <c r="AV742" s="19"/>
      <c r="AW742" s="19">
        <v>988.91797210106802</v>
      </c>
      <c r="AX742" s="18">
        <f>AW742*solar_capex_adj</f>
        <v>1318.5572961347573</v>
      </c>
      <c r="AY742" s="19">
        <v>962.17366105136705</v>
      </c>
      <c r="AZ742" s="18">
        <f>AY742*wind_capex_adj</f>
        <v>1603.622768418945</v>
      </c>
      <c r="BA742" s="19">
        <v>2323.3943323555</v>
      </c>
      <c r="BB742" s="18">
        <f>BA742*hdgt_capex_adj</f>
        <v>2904.2429154443748</v>
      </c>
      <c r="BC742" s="19">
        <v>325.428486016975</v>
      </c>
      <c r="BD742" s="18">
        <f>BC742*aero_capex_adj</f>
        <v>390.51418322037</v>
      </c>
      <c r="BE742" s="19">
        <v>1905.4904098498</v>
      </c>
      <c r="BF742" s="18">
        <f>BE742*bess_capex_adj</f>
        <v>1905.4904098498</v>
      </c>
      <c r="BG742" s="8">
        <v>1197434942.74348</v>
      </c>
      <c r="BH742" s="8">
        <v>3519484355.2087998</v>
      </c>
      <c r="BI742" s="8">
        <v>928249977.07636094</v>
      </c>
      <c r="BJ742" s="8">
        <v>3114830724.9713502</v>
      </c>
      <c r="BK742" s="8">
        <f>SUM(BG742:BJ742)/1000000</f>
        <v>8759.9999999999909</v>
      </c>
      <c r="BL742" s="8">
        <v>7.8159799722647802E-4</v>
      </c>
      <c r="BM742" s="10">
        <f>0.815*BJ742/(BK742*1000)</f>
        <v>289.79304119311109</v>
      </c>
      <c r="BN742" s="25">
        <v>1112.51692274728</v>
      </c>
      <c r="BO742" s="8">
        <v>211</v>
      </c>
      <c r="BP742" s="8">
        <v>6080</v>
      </c>
      <c r="BQ742" s="25">
        <v>9223.8464000000004</v>
      </c>
      <c r="BR742" s="8">
        <v>1520</v>
      </c>
      <c r="BS742" s="8">
        <v>380</v>
      </c>
      <c r="BT742" s="8">
        <v>0.287160398142359</v>
      </c>
    </row>
    <row r="743" spans="1:72" s="8" customFormat="1" x14ac:dyDescent="0.25">
      <c r="A743" s="1">
        <v>862</v>
      </c>
      <c r="B743" s="25">
        <v>1030.10826180304</v>
      </c>
      <c r="C743" s="25">
        <v>1603.6</v>
      </c>
      <c r="D743" s="8">
        <v>2000</v>
      </c>
      <c r="E743" s="8">
        <v>8000</v>
      </c>
      <c r="F743" s="8">
        <v>2</v>
      </c>
      <c r="G743" s="8">
        <v>9</v>
      </c>
      <c r="H743" s="9">
        <f>SUM(BG743:BI743)/(BK743*1000000)</f>
        <v>0.91557567896657066</v>
      </c>
      <c r="I743" s="10">
        <v>100</v>
      </c>
      <c r="J743" s="19">
        <v>84.539603424182999</v>
      </c>
      <c r="K743" s="18">
        <f>(P743*BG743+U743*BH743+AP743*BI743+AN743*BJ743)/(BK743*(1000000))</f>
        <v>104.71257244494105</v>
      </c>
      <c r="L743" s="18">
        <f>(T743*BG743+Y743*BH743+AT743*BI743+AO743*BJ743)/(BK743*(1000000))</f>
        <v>130.17422796724276</v>
      </c>
      <c r="M743" s="18">
        <f>L743/K743</f>
        <v>1.243157578195204</v>
      </c>
      <c r="N743" s="18">
        <f>J743*M743</f>
        <v>105.09604865439032</v>
      </c>
      <c r="O743" s="10">
        <v>99.999999999999901</v>
      </c>
      <c r="P743" s="19">
        <v>90.052054232012495</v>
      </c>
      <c r="Q743" s="19">
        <f>P743-S743</f>
        <v>83.301358849752802</v>
      </c>
      <c r="R743" s="18">
        <f>Q743*solar_capex_adj</f>
        <v>111.06847846633707</v>
      </c>
      <c r="S743" s="19">
        <v>6.7506953822596927</v>
      </c>
      <c r="T743" s="18">
        <f>R743+S743</f>
        <v>117.81917384859676</v>
      </c>
      <c r="U743" s="19">
        <v>33.8307388084501</v>
      </c>
      <c r="V743" s="19">
        <f>U743-X743</f>
        <v>28.030889686939901</v>
      </c>
      <c r="W743" s="18">
        <f>V743*wind_capex_adj</f>
        <v>46.718149478233173</v>
      </c>
      <c r="X743" s="19">
        <v>5.7998491215101993</v>
      </c>
      <c r="Y743" s="18">
        <f>W743+X743</f>
        <v>52.517998599743372</v>
      </c>
      <c r="Z743" s="19">
        <v>270.050215248943</v>
      </c>
      <c r="AA743" s="19">
        <f>Z743-AC743-AD743</f>
        <v>192.11913416483799</v>
      </c>
      <c r="AB743" s="18">
        <f>AA743*hdgt_capex_adj</f>
        <v>240.14891770604748</v>
      </c>
      <c r="AC743" s="19">
        <v>32.827474279808001</v>
      </c>
      <c r="AD743" s="19">
        <v>45.103606804297016</v>
      </c>
      <c r="AE743" s="18">
        <f>AD743*fuel_adj</f>
        <v>45.103606804297016</v>
      </c>
      <c r="AF743" s="18">
        <f>AB743+AC743+AE743</f>
        <v>318.07999879015244</v>
      </c>
      <c r="AG743" s="19">
        <v>1471.7578519967699</v>
      </c>
      <c r="AH743" s="19">
        <f>AG743-AJ743-AK743</f>
        <v>1305.0608809416801</v>
      </c>
      <c r="AI743" s="18">
        <f>AH743*aero_capex_adj</f>
        <v>1566.0730571300162</v>
      </c>
      <c r="AJ743" s="19">
        <v>115.72128860586986</v>
      </c>
      <c r="AK743" s="19">
        <v>50.975682449219903</v>
      </c>
      <c r="AL743" s="18">
        <f>AK743*fuel_adj</f>
        <v>50.975682449219903</v>
      </c>
      <c r="AM743" s="18">
        <f>AI743+AJ743+AL743</f>
        <v>1732.770028185106</v>
      </c>
      <c r="AN743" s="18">
        <f>IF(F743=0, 0, IF(F743=3, Z743, (Z743*F743*384+AG743*G743*32)/(F743*384+G743*32)))</f>
        <v>597.788661634714</v>
      </c>
      <c r="AO743" s="18">
        <f>IF(F743=0, 0, IF(F743=3, AF743, (AF743*F743*384+AM743*G743*32)/(F743*384+G743*32)))</f>
        <v>703.90455226150334</v>
      </c>
      <c r="AP743" s="19">
        <v>178.17016770003599</v>
      </c>
      <c r="AQ743" s="19">
        <f>AP743-AS743</f>
        <v>144.74531230212901</v>
      </c>
      <c r="AR743" s="18">
        <f>AQ743*bess_capex_adj</f>
        <v>144.74531230212901</v>
      </c>
      <c r="AS743" s="19">
        <v>33.424855397906981</v>
      </c>
      <c r="AT743" s="18">
        <f>AR743+AS743</f>
        <v>178.17016770003599</v>
      </c>
      <c r="AU743" s="19">
        <v>7339.5724165266802</v>
      </c>
      <c r="AV743" s="19"/>
      <c r="AW743" s="19">
        <v>1234.8761031095701</v>
      </c>
      <c r="AX743" s="18">
        <f>AW743*solar_capex_adj</f>
        <v>1646.5014708127601</v>
      </c>
      <c r="AY743" s="19">
        <v>1922.36815524652</v>
      </c>
      <c r="AZ743" s="18">
        <f>AY743*wind_capex_adj</f>
        <v>3203.9469254108667</v>
      </c>
      <c r="BA743" s="19">
        <v>1547.3365004677701</v>
      </c>
      <c r="BB743" s="18">
        <f>BA743*hdgt_capex_adj</f>
        <v>1934.1706255847125</v>
      </c>
      <c r="BC743" s="19">
        <v>731.461020613708</v>
      </c>
      <c r="BD743" s="18">
        <f>BC743*aero_capex_adj</f>
        <v>877.75322473644962</v>
      </c>
      <c r="BE743" s="19">
        <v>1903.5306370890901</v>
      </c>
      <c r="BF743" s="18">
        <f>BE743*bess_capex_adj</f>
        <v>1903.5306370890901</v>
      </c>
      <c r="BG743" s="8">
        <v>1288406595.8006699</v>
      </c>
      <c r="BH743" s="8">
        <v>5821613669.4649801</v>
      </c>
      <c r="BI743" s="8">
        <v>910422682.48149896</v>
      </c>
      <c r="BJ743" s="8">
        <v>739557052.252841</v>
      </c>
      <c r="BK743" s="8">
        <f>SUM(BG743:BJ743)/1000000</f>
        <v>8759.9999999999891</v>
      </c>
      <c r="BL743" s="8">
        <v>15.5956420913143</v>
      </c>
      <c r="BM743" s="10">
        <f>0.815*BJ743/(BK743*1000)</f>
        <v>68.805821642244993</v>
      </c>
      <c r="BN743" s="25">
        <v>1390.6461534341099</v>
      </c>
      <c r="BO743" s="8">
        <v>422</v>
      </c>
      <c r="BP743" s="8">
        <v>6080</v>
      </c>
      <c r="BQ743" s="25">
        <v>9223.8464000000004</v>
      </c>
      <c r="BR743" s="8">
        <v>1520</v>
      </c>
      <c r="BS743" s="8">
        <v>380</v>
      </c>
      <c r="BT743" s="8">
        <v>0.28314570967681901</v>
      </c>
    </row>
    <row r="744" spans="1:72" s="8" customFormat="1" x14ac:dyDescent="0.25">
      <c r="A744" s="1">
        <v>431</v>
      </c>
      <c r="B744" s="24">
        <v>1648.17321888487</v>
      </c>
      <c r="C744" s="24">
        <v>1200.8</v>
      </c>
      <c r="D744" s="1">
        <v>1000</v>
      </c>
      <c r="E744" s="1">
        <v>4000</v>
      </c>
      <c r="F744" s="1">
        <v>3</v>
      </c>
      <c r="G744" s="1">
        <v>4</v>
      </c>
      <c r="H744" s="2">
        <f>SUM(BG744:BI744)/(BK744*1000000)</f>
        <v>0.89467559426314569</v>
      </c>
      <c r="I744" s="3">
        <v>100</v>
      </c>
      <c r="J744" s="18">
        <v>82.499114183639506</v>
      </c>
      <c r="K744" s="18">
        <f>(P744*BG744+U744*BH744+AP744*BI744+AN744*BJ744)/(BK744*(1000000))</f>
        <v>79.138849571035493</v>
      </c>
      <c r="L744" s="18">
        <f>(T744*BG744+Y744*BH744+AT744*BI744+AO744*BJ744)/(BK744*(1000000))</f>
        <v>100.84210354896678</v>
      </c>
      <c r="M744" s="18">
        <f>L744/K744</f>
        <v>1.2742427277572479</v>
      </c>
      <c r="N744" s="18">
        <f>J744*M744</f>
        <v>105.12389629491746</v>
      </c>
      <c r="O744" s="3">
        <v>99.999999999999901</v>
      </c>
      <c r="P744" s="18">
        <v>104.30459144592599</v>
      </c>
      <c r="Q744" s="18">
        <f>P744-S744</f>
        <v>96.486004098610195</v>
      </c>
      <c r="R744" s="18">
        <f>Q744*solar_capex_adj</f>
        <v>128.64800546481359</v>
      </c>
      <c r="S744" s="18">
        <v>7.8185873473157983</v>
      </c>
      <c r="T744" s="18">
        <f>R744+S744</f>
        <v>136.46659281212939</v>
      </c>
      <c r="U744" s="18">
        <v>28.637641398815401</v>
      </c>
      <c r="V744" s="18">
        <f>U744-X744</f>
        <v>23.728386637803698</v>
      </c>
      <c r="W744" s="18">
        <f>V744*wind_capex_adj</f>
        <v>39.547311063006163</v>
      </c>
      <c r="X744" s="18">
        <v>4.9092547610117023</v>
      </c>
      <c r="Y744" s="18">
        <f>W744+X744</f>
        <v>44.456565824017865</v>
      </c>
      <c r="Z744" s="18">
        <v>301.73695491262902</v>
      </c>
      <c r="AA744" s="18">
        <f>Z744-AC744-AD744</f>
        <v>225.139625029375</v>
      </c>
      <c r="AB744" s="18">
        <f>AA744*hdgt_capex_adj</f>
        <v>281.42453128671877</v>
      </c>
      <c r="AC744" s="18">
        <v>35.035951197323016</v>
      </c>
      <c r="AD744" s="18">
        <v>41.561378685931004</v>
      </c>
      <c r="AE744" s="18">
        <f>AD744*fuel_adj</f>
        <v>41.561378685931004</v>
      </c>
      <c r="AF744" s="18">
        <f>AB744+AC744+AE744</f>
        <v>358.02186116997279</v>
      </c>
      <c r="AG744" s="18">
        <v>752.80123875588299</v>
      </c>
      <c r="AH744" s="18">
        <f>AG744-AJ744-AK744</f>
        <v>641.98544182508908</v>
      </c>
      <c r="AI744" s="18">
        <f>AH744*aero_capex_adj</f>
        <v>770.38253019010688</v>
      </c>
      <c r="AJ744" s="18">
        <v>63.105354109055952</v>
      </c>
      <c r="AK744" s="18">
        <v>47.710442821737956</v>
      </c>
      <c r="AL744" s="18">
        <f>AK744*fuel_adj</f>
        <v>47.710442821737956</v>
      </c>
      <c r="AM744" s="18">
        <f>AI744+AJ744+AL744</f>
        <v>881.19832712090079</v>
      </c>
      <c r="AN744" s="18">
        <f>IF(F744=0, 0, IF(F744=3, Z744, (Z744*F744*384+AG744*G744*32)/(F744*384+G744*32)))</f>
        <v>301.73695491262902</v>
      </c>
      <c r="AO744" s="18">
        <f>IF(F744=0, 0, IF(F744=3, AF744, (AF744*F744*384+AM744*G744*32)/(F744*384+G744*32)))</f>
        <v>358.02186116997279</v>
      </c>
      <c r="AP744" s="18">
        <v>90.319828914838993</v>
      </c>
      <c r="AQ744" s="18">
        <f>AP744-AS744</f>
        <v>73.507648778988596</v>
      </c>
      <c r="AR744" s="18">
        <f>AQ744*bess_capex_adj</f>
        <v>73.507648778988596</v>
      </c>
      <c r="AS744" s="18">
        <v>16.812180135850397</v>
      </c>
      <c r="AT744" s="18">
        <f>AR744+AS744</f>
        <v>90.319828914838993</v>
      </c>
      <c r="AU744" s="18">
        <v>7012.99354052934</v>
      </c>
      <c r="AV744" s="18"/>
      <c r="AW744" s="18">
        <v>1975.9494179568001</v>
      </c>
      <c r="AX744" s="18">
        <f>AW744*solar_capex_adj</f>
        <v>2634.5992239423999</v>
      </c>
      <c r="AY744" s="18">
        <v>1439.6060037232401</v>
      </c>
      <c r="AZ744" s="18">
        <f>AY744*wind_capex_adj</f>
        <v>2399.3433395387337</v>
      </c>
      <c r="BA744" s="18">
        <v>2321.17820093212</v>
      </c>
      <c r="BB744" s="18">
        <f>BA744*hdgt_capex_adj</f>
        <v>2901.4727511651499</v>
      </c>
      <c r="BC744" s="18">
        <v>325.11808141458602</v>
      </c>
      <c r="BD744" s="18">
        <f>BC744*aero_capex_adj</f>
        <v>390.14169769750322</v>
      </c>
      <c r="BE744" s="18">
        <v>951.14183650258701</v>
      </c>
      <c r="BF744" s="18">
        <f>BE744*bess_capex_adj</f>
        <v>951.14183650258701</v>
      </c>
      <c r="BG744" s="1">
        <v>1763580451.3152699</v>
      </c>
      <c r="BH744" s="1">
        <v>5150123919.5206804</v>
      </c>
      <c r="BI744" s="1">
        <v>923653834.90919495</v>
      </c>
      <c r="BJ744" s="1">
        <v>922641794.254843</v>
      </c>
      <c r="BK744" s="1">
        <f>SUM(BG744:BJ744)/1000000</f>
        <v>8759.9999999999891</v>
      </c>
      <c r="BL744" s="1">
        <v>15.2321208127396</v>
      </c>
      <c r="BM744" s="3">
        <f>0.815*BJ744/(BK744*1000)</f>
        <v>85.839390675536308</v>
      </c>
      <c r="BN744" s="24">
        <v>2225.03384549457</v>
      </c>
      <c r="BO744" s="1">
        <v>316</v>
      </c>
      <c r="BP744" s="1">
        <v>3040</v>
      </c>
      <c r="BQ744" s="24">
        <v>4611.9232000000002</v>
      </c>
      <c r="BR744" s="1">
        <v>760</v>
      </c>
      <c r="BS744" s="1">
        <v>190</v>
      </c>
      <c r="BT744" s="1">
        <v>0.57181946767074199</v>
      </c>
    </row>
    <row r="745" spans="1:72" s="8" customFormat="1" x14ac:dyDescent="0.25">
      <c r="A745" s="1">
        <v>802</v>
      </c>
      <c r="B745" s="25">
        <v>1236.12991416365</v>
      </c>
      <c r="C745" s="25">
        <v>201.39999999999901</v>
      </c>
      <c r="D745" s="8">
        <v>2000</v>
      </c>
      <c r="E745" s="8">
        <v>8000</v>
      </c>
      <c r="F745" s="8">
        <v>1</v>
      </c>
      <c r="G745" s="8">
        <v>21</v>
      </c>
      <c r="H745" s="9">
        <f>SUM(BG745:BI745)/(BK745*1000000)</f>
        <v>0.43690896772845828</v>
      </c>
      <c r="I745" s="10">
        <v>100</v>
      </c>
      <c r="J745" s="19">
        <v>93.097241281526394</v>
      </c>
      <c r="K745" s="18">
        <f>(P745*BG745+U745*BH745+AP745*BI745+AN745*BJ745)/(BK745*(1000000))</f>
        <v>103.16081208133708</v>
      </c>
      <c r="L745" s="18">
        <f>(T745*BG745+Y745*BH745+AT745*BI745+AO745*BJ745)/(BK745*(1000000))</f>
        <v>116.55362375045424</v>
      </c>
      <c r="M745" s="18">
        <f>L745/K745</f>
        <v>1.1298246048950991</v>
      </c>
      <c r="N745" s="18">
        <f>J745*M745</f>
        <v>105.18355384772427</v>
      </c>
      <c r="O745" s="10">
        <v>99.999999999999901</v>
      </c>
      <c r="P745" s="19">
        <v>99.055471656398893</v>
      </c>
      <c r="Q745" s="19">
        <f>P745-S745</f>
        <v>91.640914274676305</v>
      </c>
      <c r="R745" s="18">
        <f>Q745*solar_capex_adj</f>
        <v>122.1878856995684</v>
      </c>
      <c r="S745" s="19">
        <v>7.414557381722588</v>
      </c>
      <c r="T745" s="18">
        <f>R745+S745</f>
        <v>129.60244308129097</v>
      </c>
      <c r="U745" s="19">
        <v>28.017248342348001</v>
      </c>
      <c r="V745" s="19">
        <f>U745-X745</f>
        <v>23.220464865220901</v>
      </c>
      <c r="W745" s="18">
        <f>V745*wind_capex_adj</f>
        <v>38.700774775368167</v>
      </c>
      <c r="X745" s="19">
        <v>4.7967834771271001</v>
      </c>
      <c r="Y745" s="18">
        <f>W745+X745</f>
        <v>43.497558252495267</v>
      </c>
      <c r="Z745" s="19">
        <v>70.0803176537366</v>
      </c>
      <c r="AA745" s="19">
        <f>Z745-AC745-AD745</f>
        <v>22.112675880063996</v>
      </c>
      <c r="AB745" s="18">
        <f>AA745*hdgt_capex_adj</f>
        <v>27.640844850079993</v>
      </c>
      <c r="AC745" s="19">
        <v>13.968645927824802</v>
      </c>
      <c r="AD745" s="19">
        <v>33.998995845847801</v>
      </c>
      <c r="AE745" s="18">
        <f>AD745*fuel_adj</f>
        <v>33.998995845847801</v>
      </c>
      <c r="AF745" s="18">
        <f>AB745+AC745+AE745</f>
        <v>75.608486623752597</v>
      </c>
      <c r="AG745" s="19">
        <v>138.53462892341099</v>
      </c>
      <c r="AH745" s="19">
        <f>AG745-AJ745-AK745</f>
        <v>79.730198168122911</v>
      </c>
      <c r="AI745" s="18">
        <f>AH745*aero_capex_adj</f>
        <v>95.67623780174749</v>
      </c>
      <c r="AJ745" s="19">
        <v>18.074443985226992</v>
      </c>
      <c r="AK745" s="19">
        <v>40.729986770061089</v>
      </c>
      <c r="AL745" s="18">
        <f>AK745*fuel_adj</f>
        <v>40.729986770061089</v>
      </c>
      <c r="AM745" s="18">
        <f>AI745+AJ745+AL745</f>
        <v>154.48066855703559</v>
      </c>
      <c r="AN745" s="18">
        <f>IF(F745=0, 0, IF(F745=3, Z745, (Z745*F745*384+AG745*G745*32)/(F745*384+G745*32)))</f>
        <v>113.64215209807486</v>
      </c>
      <c r="AO745" s="18">
        <f>IF(F745=0, 0, IF(F745=3, AF745, (AF745*F745*384+AM745*G745*32)/(F745*384+G745*32)))</f>
        <v>125.79987512675085</v>
      </c>
      <c r="AP745" s="19">
        <v>116.76700631379801</v>
      </c>
      <c r="AQ745" s="19">
        <f>AP745-AS745</f>
        <v>95.814228021534007</v>
      </c>
      <c r="AR745" s="18">
        <f>AQ745*bess_capex_adj</f>
        <v>95.814228021534007</v>
      </c>
      <c r="AS745" s="19">
        <v>20.952778292264</v>
      </c>
      <c r="AT745" s="18">
        <f>AR745+AS745</f>
        <v>116.76700631379801</v>
      </c>
      <c r="AU745" s="19">
        <v>6117.08764852891</v>
      </c>
      <c r="AV745" s="19"/>
      <c r="AW745" s="19">
        <v>1484.24379070128</v>
      </c>
      <c r="AX745" s="18">
        <f>AW745*solar_capex_adj</f>
        <v>1978.9917209350399</v>
      </c>
      <c r="AY745" s="19">
        <v>241.82466262009899</v>
      </c>
      <c r="AZ745" s="18">
        <f>AY745*wind_capex_adj</f>
        <v>403.04110436683169</v>
      </c>
      <c r="BA745" s="19">
        <v>774.917347025597</v>
      </c>
      <c r="BB745" s="18">
        <f>BA745*hdgt_capex_adj</f>
        <v>968.64668378199622</v>
      </c>
      <c r="BC745" s="19">
        <v>1709.4979377473301</v>
      </c>
      <c r="BD745" s="18">
        <f>BC745*aero_capex_adj</f>
        <v>2051.3975252967962</v>
      </c>
      <c r="BE745" s="19">
        <v>1906.60391043459</v>
      </c>
      <c r="BF745" s="18">
        <f>BE745*bess_capex_adj</f>
        <v>1906.60391043459</v>
      </c>
      <c r="BG745" s="8">
        <v>1429460006.6280799</v>
      </c>
      <c r="BH745" s="8">
        <v>884041093.96239996</v>
      </c>
      <c r="BI745" s="8">
        <v>1513821456.7108099</v>
      </c>
      <c r="BJ745" s="8">
        <v>4932677442.6987</v>
      </c>
      <c r="BK745" s="8">
        <f>SUM(BG745:BJ745)/1000000</f>
        <v>8759.9999999999891</v>
      </c>
      <c r="BL745" s="8">
        <v>9.0845646581200007E-18</v>
      </c>
      <c r="BM745" s="10">
        <f>0.815*BJ745/(BK745*1000)</f>
        <v>458.91919130130657</v>
      </c>
      <c r="BN745" s="25">
        <v>1668.7753841209301</v>
      </c>
      <c r="BO745" s="8">
        <v>53</v>
      </c>
      <c r="BP745" s="8">
        <v>6080</v>
      </c>
      <c r="BQ745" s="25">
        <v>9223.8464000000004</v>
      </c>
      <c r="BR745" s="8">
        <v>1520</v>
      </c>
      <c r="BS745" s="8">
        <v>380</v>
      </c>
      <c r="BT745" s="8">
        <v>0.46723851636240199</v>
      </c>
    </row>
    <row r="746" spans="1:72" s="8" customFormat="1" x14ac:dyDescent="0.25">
      <c r="A746" s="1">
        <v>1373</v>
      </c>
      <c r="B746" s="22">
        <v>206.02165236060799</v>
      </c>
      <c r="C746" s="22">
        <v>1200.8</v>
      </c>
      <c r="D746" s="11">
        <v>3000</v>
      </c>
      <c r="E746" s="11">
        <v>12000</v>
      </c>
      <c r="F746" s="11">
        <v>2</v>
      </c>
      <c r="G746" s="11">
        <v>8</v>
      </c>
      <c r="H746" s="12">
        <f>SUM(BG746:BI746)/(BK746*1000000)</f>
        <v>0.73075151103780234</v>
      </c>
      <c r="I746" s="13">
        <v>100</v>
      </c>
      <c r="J746" s="20">
        <v>89.681970590076801</v>
      </c>
      <c r="K746" s="18">
        <f>(P746*BG746+U746*BH746+AP746*BI746+AN746*BJ746)/(BK746*(1000000))</f>
        <v>118.09235419233752</v>
      </c>
      <c r="L746" s="18">
        <f>(T746*BG746+Y746*BH746+AT746*BI746+AO746*BJ746)/(BK746*(1000000))</f>
        <v>138.55742996067073</v>
      </c>
      <c r="M746" s="18">
        <f>L746/K746</f>
        <v>1.1732972122395127</v>
      </c>
      <c r="N746" s="18">
        <f>J746*M746</f>
        <v>105.22360608148307</v>
      </c>
      <c r="O746" s="13">
        <v>100</v>
      </c>
      <c r="P746" s="20">
        <v>66.572284952435297</v>
      </c>
      <c r="Q746" s="20">
        <f>P746-S746</f>
        <v>61.586593138115703</v>
      </c>
      <c r="R746" s="18">
        <f>Q746*solar_capex_adj</f>
        <v>82.115457517487599</v>
      </c>
      <c r="S746" s="20">
        <v>4.9856918143195941</v>
      </c>
      <c r="T746" s="18">
        <f>R746+S746</f>
        <v>87.101149331807193</v>
      </c>
      <c r="U746" s="20">
        <v>28.6607600203956</v>
      </c>
      <c r="V746" s="20">
        <f>U746-X746</f>
        <v>23.751522068055799</v>
      </c>
      <c r="W746" s="18">
        <f>V746*wind_capex_adj</f>
        <v>39.585870113426331</v>
      </c>
      <c r="X746" s="20">
        <v>4.9092379523398009</v>
      </c>
      <c r="Y746" s="18">
        <f>W746+X746</f>
        <v>44.495108065766132</v>
      </c>
      <c r="Z746" s="20">
        <v>130.427758619212</v>
      </c>
      <c r="AA746" s="20">
        <f>Z746-AC746-AD746</f>
        <v>61.305980648059105</v>
      </c>
      <c r="AB746" s="18">
        <f>AA746*hdgt_capex_adj</f>
        <v>76.632475810073885</v>
      </c>
      <c r="AC746" s="20">
        <v>21.540013084029994</v>
      </c>
      <c r="AD746" s="20">
        <v>47.581764887122901</v>
      </c>
      <c r="AE746" s="18">
        <f>AD746*fuel_adj</f>
        <v>47.581764887122901</v>
      </c>
      <c r="AF746" s="18">
        <f>AB746+AC746+AE746</f>
        <v>145.75425378122679</v>
      </c>
      <c r="AG746" s="20">
        <v>650.71132624735799</v>
      </c>
      <c r="AH746" s="20">
        <f>AG746-AJ746-AK746</f>
        <v>537.141020548499</v>
      </c>
      <c r="AI746" s="18">
        <f>AH746*aero_capex_adj</f>
        <v>644.56922465819878</v>
      </c>
      <c r="AJ746" s="20">
        <v>57.412443889617975</v>
      </c>
      <c r="AK746" s="20">
        <v>56.157861809241012</v>
      </c>
      <c r="AL746" s="18">
        <f>AK746*fuel_adj</f>
        <v>56.157861809241012</v>
      </c>
      <c r="AM746" s="18">
        <f>AI746+AJ746+AL746</f>
        <v>758.13953035705777</v>
      </c>
      <c r="AN746" s="18">
        <f>IF(F746=0, 0, IF(F746=3, Z746, (Z746*F746*384+AG746*G746*32)/(F746*384+G746*32)))</f>
        <v>260.49865052624853</v>
      </c>
      <c r="AO746" s="18">
        <f>IF(F746=0, 0, IF(F746=3, AF746, (AF746*F746*384+AM746*G746*32)/(F746*384+G746*32)))</f>
        <v>298.85057292518457</v>
      </c>
      <c r="AP746" s="20">
        <v>277.40837607908003</v>
      </c>
      <c r="AQ746" s="20">
        <f>AP746-AS746</f>
        <v>226.834180496095</v>
      </c>
      <c r="AR746" s="18">
        <f>AQ746*bess_capex_adj</f>
        <v>226.834180496095</v>
      </c>
      <c r="AS746" s="20">
        <v>50.574195582985027</v>
      </c>
      <c r="AT746" s="18">
        <f>AR746+AS746</f>
        <v>277.40837607908003</v>
      </c>
      <c r="AU746" s="20">
        <v>6749.4545039834402</v>
      </c>
      <c r="AV746" s="20"/>
      <c r="AW746" s="20">
        <v>247.235345219137</v>
      </c>
      <c r="AX746" s="18">
        <f>AW746*solar_capex_adj</f>
        <v>329.6471269588493</v>
      </c>
      <c r="AY746" s="20">
        <v>1441.01456879637</v>
      </c>
      <c r="AZ746" s="18">
        <f>AY746*wind_capex_adj</f>
        <v>2401.69094799395</v>
      </c>
      <c r="BA746" s="20">
        <v>1548.9662197689099</v>
      </c>
      <c r="BB746" s="18">
        <f>BA746*hdgt_capex_adj</f>
        <v>1936.2077747111375</v>
      </c>
      <c r="BC746" s="20">
        <v>650.87237853394197</v>
      </c>
      <c r="BD746" s="18">
        <f>BC746*aero_capex_adj</f>
        <v>781.04685424073034</v>
      </c>
      <c r="BE746" s="20">
        <v>2861.3659916650599</v>
      </c>
      <c r="BF746" s="18">
        <f>BE746*bess_capex_adj</f>
        <v>2861.3659916650599</v>
      </c>
      <c r="BG746" s="11">
        <v>354001364.18404001</v>
      </c>
      <c r="BH746" s="11">
        <v>5150153983.3680496</v>
      </c>
      <c r="BI746" s="11">
        <v>897227889.13905299</v>
      </c>
      <c r="BJ746" s="11">
        <v>2358616763.3088498</v>
      </c>
      <c r="BK746" s="11">
        <f>SUM(BG746:BJ746)/1000000</f>
        <v>8759.9999999999927</v>
      </c>
      <c r="BL746" s="11">
        <v>0.15707591927589401</v>
      </c>
      <c r="BM746" s="13">
        <f>0.815*BJ746/(BK746*1000)</f>
        <v>219.43751850419113</v>
      </c>
      <c r="BN746" s="22">
        <v>278.12923068682198</v>
      </c>
      <c r="BO746" s="11">
        <v>316</v>
      </c>
      <c r="BP746" s="11">
        <v>9120</v>
      </c>
      <c r="BQ746" s="22">
        <v>13835.7696</v>
      </c>
      <c r="BR746" s="11">
        <v>2280</v>
      </c>
      <c r="BS746" s="11">
        <v>570</v>
      </c>
      <c r="BT746" s="11">
        <v>0.186695379709579</v>
      </c>
    </row>
    <row r="747" spans="1:72" s="8" customFormat="1" x14ac:dyDescent="0.25">
      <c r="A747" s="1">
        <v>1035</v>
      </c>
      <c r="B747" s="25">
        <v>824.08660944243502</v>
      </c>
      <c r="C747" s="25">
        <v>600.4</v>
      </c>
      <c r="D747" s="8">
        <v>2000</v>
      </c>
      <c r="E747" s="8">
        <v>8000</v>
      </c>
      <c r="F747" s="8">
        <v>3</v>
      </c>
      <c r="G747" s="8">
        <v>4</v>
      </c>
      <c r="H747" s="9">
        <f>SUM(BG747:BI747)/(BK747*1000000)</f>
        <v>0.53418800079674933</v>
      </c>
      <c r="I747" s="10">
        <v>100</v>
      </c>
      <c r="J747" s="19">
        <v>90.846840264864497</v>
      </c>
      <c r="K747" s="18">
        <f>(P747*BG747+U747*BH747+AP747*BI747+AN747*BJ747)/(BK747*(1000000))</f>
        <v>88.147837910162764</v>
      </c>
      <c r="L747" s="18">
        <f>(T747*BG747+Y747*BH747+AT747*BI747+AO747*BJ747)/(BK747*(1000000))</f>
        <v>102.09774821692</v>
      </c>
      <c r="M747" s="18">
        <f>L747/K747</f>
        <v>1.1582558419750975</v>
      </c>
      <c r="N747" s="18">
        <f>J747*M747</f>
        <v>105.22388346175781</v>
      </c>
      <c r="O747" s="10">
        <v>100</v>
      </c>
      <c r="P747" s="19">
        <v>83.001136888080893</v>
      </c>
      <c r="Q747" s="19">
        <f>P747-S747</f>
        <v>76.786946822890101</v>
      </c>
      <c r="R747" s="18">
        <f>Q747*solar_capex_adj</f>
        <v>102.38259576385346</v>
      </c>
      <c r="S747" s="19">
        <v>6.2141900651907918</v>
      </c>
      <c r="T747" s="18">
        <f>R747+S747</f>
        <v>108.59678582904425</v>
      </c>
      <c r="U747" s="19">
        <v>28.011831930757001</v>
      </c>
      <c r="V747" s="19">
        <f>U747-X747</f>
        <v>23.215048453629901</v>
      </c>
      <c r="W747" s="18">
        <f>V747*wind_capex_adj</f>
        <v>38.691747422716503</v>
      </c>
      <c r="X747" s="19">
        <v>4.7967834771271001</v>
      </c>
      <c r="Y747" s="18">
        <f>W747+X747</f>
        <v>43.488530899843603</v>
      </c>
      <c r="Z747" s="19">
        <v>105.119741713064</v>
      </c>
      <c r="AA747" s="19">
        <f>Z747-AC747-AD747</f>
        <v>51.4239202135048</v>
      </c>
      <c r="AB747" s="18">
        <f>AA747*hdgt_capex_adj</f>
        <v>64.279900266881</v>
      </c>
      <c r="AC747" s="19">
        <v>17.056939064331502</v>
      </c>
      <c r="AD747" s="19">
        <v>36.6388824352277</v>
      </c>
      <c r="AE747" s="18">
        <f>AD747*fuel_adj</f>
        <v>36.6388824352277</v>
      </c>
      <c r="AF747" s="18">
        <f>AB747+AC747+AE747</f>
        <v>117.9757217664402</v>
      </c>
      <c r="AG747" s="19">
        <v>335.610620417863</v>
      </c>
      <c r="AH747" s="19">
        <f>AG747-AJ747-AK747</f>
        <v>259.97730538421996</v>
      </c>
      <c r="AI747" s="18">
        <f>AH747*aero_capex_adj</f>
        <v>311.97276646106394</v>
      </c>
      <c r="AJ747" s="19">
        <v>32.257798668348016</v>
      </c>
      <c r="AK747" s="19">
        <v>43.375516365295027</v>
      </c>
      <c r="AL747" s="18">
        <f>AK747*fuel_adj</f>
        <v>43.375516365295027</v>
      </c>
      <c r="AM747" s="18">
        <f>AI747+AJ747+AL747</f>
        <v>387.60608149470698</v>
      </c>
      <c r="AN747" s="18">
        <f>IF(F747=0, 0, IF(F747=3, Z747, (Z747*F747*384+AG747*G747*32)/(F747*384+G747*32)))</f>
        <v>105.119741713064</v>
      </c>
      <c r="AO747" s="18">
        <f>IF(F747=0, 0, IF(F747=3, AF747, (AF747*F747*384+AM747*G747*32)/(F747*384+G747*32)))</f>
        <v>117.9757217664402</v>
      </c>
      <c r="AP747" s="19">
        <v>192.27833836385599</v>
      </c>
      <c r="AQ747" s="19">
        <f>AP747-AS747</f>
        <v>157.659558397399</v>
      </c>
      <c r="AR747" s="18">
        <f>AQ747*bess_capex_adj</f>
        <v>157.659558397399</v>
      </c>
      <c r="AS747" s="19">
        <v>34.618779966456998</v>
      </c>
      <c r="AT747" s="18">
        <f>AR747+AS747</f>
        <v>192.27833836385599</v>
      </c>
      <c r="AU747" s="19">
        <v>6265.9197940958902</v>
      </c>
      <c r="AV747" s="19"/>
      <c r="AW747" s="19">
        <v>989.26505040928305</v>
      </c>
      <c r="AX747" s="18">
        <f>AW747*solar_capex_adj</f>
        <v>1319.0200672123774</v>
      </c>
      <c r="AY747" s="19">
        <v>720.74309843184301</v>
      </c>
      <c r="AZ747" s="18">
        <f>AY747*wind_capex_adj</f>
        <v>1201.238497386405</v>
      </c>
      <c r="BA747" s="19">
        <v>2324.2097688193398</v>
      </c>
      <c r="BB747" s="18">
        <f>BA747*hdgt_capex_adj</f>
        <v>2905.2622110241746</v>
      </c>
      <c r="BC747" s="19">
        <v>325.542700918067</v>
      </c>
      <c r="BD747" s="18">
        <f>BC747*aero_capex_adj</f>
        <v>390.6512411016804</v>
      </c>
      <c r="BE747" s="19">
        <v>1906.1591755173599</v>
      </c>
      <c r="BF747" s="18">
        <f>BE747*bess_capex_adj</f>
        <v>1906.1591755173599</v>
      </c>
      <c r="BG747" s="8">
        <v>1131217933.2130599</v>
      </c>
      <c r="BH747" s="8">
        <v>2635443261.2463999</v>
      </c>
      <c r="BI747" s="8">
        <v>912825692.52005696</v>
      </c>
      <c r="BJ747" s="8">
        <v>4080513113.0204701</v>
      </c>
      <c r="BK747" s="8">
        <f>SUM(BG747:BJ747)/1000000</f>
        <v>8759.9999999999873</v>
      </c>
      <c r="BL747" s="8">
        <v>-6.4889747558E-19</v>
      </c>
      <c r="BM747" s="10">
        <f>0.815*BJ747/(BK747*1000)</f>
        <v>379.63677935064931</v>
      </c>
      <c r="BN747" s="25">
        <v>1112.51692274728</v>
      </c>
      <c r="BO747" s="8">
        <v>158</v>
      </c>
      <c r="BP747" s="8">
        <v>6080</v>
      </c>
      <c r="BQ747" s="25">
        <v>9223.8464000000004</v>
      </c>
      <c r="BR747" s="8">
        <v>1520</v>
      </c>
      <c r="BS747" s="8">
        <v>380</v>
      </c>
      <c r="BT747" s="8">
        <v>0.28219049461111201</v>
      </c>
    </row>
    <row r="748" spans="1:72" s="8" customFormat="1" x14ac:dyDescent="0.25">
      <c r="A748" s="1">
        <v>786</v>
      </c>
      <c r="B748" s="25">
        <v>1648.17321888487</v>
      </c>
      <c r="C748" s="25">
        <v>402.79999999999899</v>
      </c>
      <c r="D748" s="8">
        <v>2000</v>
      </c>
      <c r="E748" s="8">
        <v>8000</v>
      </c>
      <c r="F748" s="8">
        <v>1</v>
      </c>
      <c r="G748" s="8">
        <v>20</v>
      </c>
      <c r="H748" s="9">
        <f>SUM(BG748:BI748)/(BK748*1000000)</f>
        <v>0.64971287029752811</v>
      </c>
      <c r="I748" s="10">
        <v>100</v>
      </c>
      <c r="J748" s="19">
        <v>90.188295179686506</v>
      </c>
      <c r="K748" s="18">
        <f>(P748*BG748+U748*BH748+AP748*BI748+AN748*BJ748)/(BK748*(1000000))</f>
        <v>116.07417282870948</v>
      </c>
      <c r="L748" s="18">
        <f>(T748*BG748+Y748*BH748+AT748*BI748+AO748*BJ748)/(BK748*(1000000))</f>
        <v>135.43394327630966</v>
      </c>
      <c r="M748" s="18">
        <f>L748/K748</f>
        <v>1.1667879251327458</v>
      </c>
      <c r="N748" s="18">
        <f>J748*M748</f>
        <v>105.23061380396604</v>
      </c>
      <c r="O748" s="10">
        <v>100</v>
      </c>
      <c r="P748" s="19">
        <v>95.957134942882206</v>
      </c>
      <c r="Q748" s="19">
        <f>P748-S748</f>
        <v>88.768279048569099</v>
      </c>
      <c r="R748" s="18">
        <f>Q748*solar_capex_adj</f>
        <v>118.35770539809212</v>
      </c>
      <c r="S748" s="19">
        <v>7.1888558943131073</v>
      </c>
      <c r="T748" s="18">
        <f>R748+S748</f>
        <v>125.54656129240523</v>
      </c>
      <c r="U748" s="19">
        <v>27.995542272657399</v>
      </c>
      <c r="V748" s="19">
        <f>U748-X748</f>
        <v>23.198758795530299</v>
      </c>
      <c r="W748" s="18">
        <f>V748*wind_capex_adj</f>
        <v>38.664597992550497</v>
      </c>
      <c r="X748" s="19">
        <v>4.7967834771271001</v>
      </c>
      <c r="Y748" s="18">
        <f>W748+X748</f>
        <v>43.461381469677598</v>
      </c>
      <c r="Z748" s="19">
        <v>78.007800689282504</v>
      </c>
      <c r="AA748" s="19">
        <f>Z748-AC748-AD748</f>
        <v>27.808198980745196</v>
      </c>
      <c r="AB748" s="18">
        <f>AA748*hdgt_capex_adj</f>
        <v>34.760248725931497</v>
      </c>
      <c r="AC748" s="19">
        <v>14.571669287596002</v>
      </c>
      <c r="AD748" s="19">
        <v>35.627932420941306</v>
      </c>
      <c r="AE748" s="18">
        <f>AD748*fuel_adj</f>
        <v>35.627932420941306</v>
      </c>
      <c r="AF748" s="18">
        <f>AB748+AC748+AE748</f>
        <v>84.959850434468805</v>
      </c>
      <c r="AG748" s="19">
        <v>267.27803308736702</v>
      </c>
      <c r="AH748" s="19">
        <f>AG748-AJ748-AK748</f>
        <v>198.75397531100498</v>
      </c>
      <c r="AI748" s="18">
        <f>AH748*aero_capex_adj</f>
        <v>238.50477037320596</v>
      </c>
      <c r="AJ748" s="19">
        <v>27.373574598442019</v>
      </c>
      <c r="AK748" s="19">
        <v>41.150483177920023</v>
      </c>
      <c r="AL748" s="18">
        <f>AK748*fuel_adj</f>
        <v>41.150483177920023</v>
      </c>
      <c r="AM748" s="18">
        <f>AI748+AJ748+AL748</f>
        <v>307.02882814956797</v>
      </c>
      <c r="AN748" s="18">
        <f>IF(F748=0, 0, IF(F748=3, Z748, (Z748*F748*384+AG748*G748*32)/(F748*384+G748*32)))</f>
        <v>196.30169593808532</v>
      </c>
      <c r="AO748" s="18">
        <f>IF(F748=0, 0, IF(F748=3, AF748, (AF748*F748*384+AM748*G748*32)/(F748*384+G748*32)))</f>
        <v>223.75296150640577</v>
      </c>
      <c r="AP748" s="19">
        <v>90.087112000670501</v>
      </c>
      <c r="AQ748" s="19">
        <f>AP748-AS748</f>
        <v>73.916365434509103</v>
      </c>
      <c r="AR748" s="18">
        <f>AQ748*bess_capex_adj</f>
        <v>73.916365434509103</v>
      </c>
      <c r="AS748" s="19">
        <v>16.170746566161398</v>
      </c>
      <c r="AT748" s="18">
        <f>AR748+AS748</f>
        <v>90.087112000670501</v>
      </c>
      <c r="AU748" s="19">
        <v>6765.9249959120198</v>
      </c>
      <c r="AV748" s="19"/>
      <c r="AW748" s="19">
        <v>1977.14179534306</v>
      </c>
      <c r="AX748" s="18">
        <f>AW748*solar_capex_adj</f>
        <v>2636.1890604574132</v>
      </c>
      <c r="AY748" s="19">
        <v>483.19721861699298</v>
      </c>
      <c r="AZ748" s="18">
        <f>AY748*wind_capex_adj</f>
        <v>805.32869769498836</v>
      </c>
      <c r="BA748" s="19">
        <v>774.19296833478904</v>
      </c>
      <c r="BB748" s="18">
        <f>BA748*hdgt_capex_adj</f>
        <v>967.74121041848628</v>
      </c>
      <c r="BC748" s="19">
        <v>1626.5713619613</v>
      </c>
      <c r="BD748" s="18">
        <f>BC748*aero_capex_adj</f>
        <v>1951.8856343535599</v>
      </c>
      <c r="BE748" s="19">
        <v>1904.82165165586</v>
      </c>
      <c r="BF748" s="18">
        <f>BE748*bess_capex_adj</f>
        <v>1904.82165165586</v>
      </c>
      <c r="BG748" s="8">
        <v>1960568158.09602</v>
      </c>
      <c r="BH748" s="8">
        <v>1768082187.9247999</v>
      </c>
      <c r="BI748" s="8">
        <v>1962834397.7855201</v>
      </c>
      <c r="BJ748" s="8">
        <v>3068515256.1936498</v>
      </c>
      <c r="BK748" s="8">
        <f>SUM(BG748:BJ748)/1000000</f>
        <v>8759.9999999999891</v>
      </c>
      <c r="BL748" s="8">
        <v>0.106168144647454</v>
      </c>
      <c r="BM748" s="10">
        <f>0.815*BJ748/(BK748*1000)</f>
        <v>285.48401070751459</v>
      </c>
      <c r="BN748" s="25">
        <v>2225.03384549457</v>
      </c>
      <c r="BO748" s="8">
        <v>106</v>
      </c>
      <c r="BP748" s="8">
        <v>6080</v>
      </c>
      <c r="BQ748" s="25">
        <v>9223.8464000000004</v>
      </c>
      <c r="BR748" s="8">
        <v>1520</v>
      </c>
      <c r="BS748" s="8">
        <v>380</v>
      </c>
      <c r="BT748" s="8">
        <v>0.60593552994252398</v>
      </c>
    </row>
    <row r="749" spans="1:72" s="8" customFormat="1" hidden="1" x14ac:dyDescent="0.25">
      <c r="A749" s="1">
        <v>1219</v>
      </c>
      <c r="B749" s="22">
        <v>3502.3680901303501</v>
      </c>
      <c r="C749" s="22">
        <v>201.39999999999901</v>
      </c>
      <c r="D749" s="11">
        <v>3000</v>
      </c>
      <c r="E749" s="11">
        <v>12000</v>
      </c>
      <c r="F749" s="11">
        <v>0</v>
      </c>
      <c r="G749" s="11">
        <v>0</v>
      </c>
      <c r="H749" s="12">
        <f>SUM(BG749:BI749)/(BK749*1000000)</f>
        <v>1</v>
      </c>
      <c r="I749" s="13">
        <v>81.541095890410901</v>
      </c>
      <c r="J749" s="20">
        <v>87.732794368769603</v>
      </c>
      <c r="K749" s="18">
        <f>(P749*BG749+U749*BH749+AP749*BI749+AN749*BJ749)/(BK749*(1000000))</f>
        <v>87.691616128693184</v>
      </c>
      <c r="L749" s="18">
        <f>(T749*BG749+Y749*BH749+AT749*BI749+AO749*BJ749)/(BK749*(1000000))</f>
        <v>105.21016756217158</v>
      </c>
      <c r="M749" s="18">
        <f>L749/K749</f>
        <v>1.1997745304154137</v>
      </c>
      <c r="N749" s="18">
        <f>J749*M749</f>
        <v>105.2595721658226</v>
      </c>
      <c r="O749" s="13">
        <v>86.797379170006906</v>
      </c>
      <c r="P749" s="20">
        <v>110.669852630839</v>
      </c>
      <c r="Q749" s="20">
        <f>P749-S749</f>
        <v>102.37615735748</v>
      </c>
      <c r="R749" s="18">
        <f>Q749*solar_capex_adj</f>
        <v>136.50154314330666</v>
      </c>
      <c r="S749" s="20">
        <v>8.2936952733590061</v>
      </c>
      <c r="T749" s="18">
        <f>R749+S749</f>
        <v>144.79523841666565</v>
      </c>
      <c r="U749" s="20">
        <v>27.987676742313401</v>
      </c>
      <c r="V749" s="20">
        <f>U749-X749</f>
        <v>23.1908932651863</v>
      </c>
      <c r="W749" s="18">
        <f>V749*wind_capex_adj</f>
        <v>38.651488775310504</v>
      </c>
      <c r="X749" s="20">
        <v>4.7967834771271001</v>
      </c>
      <c r="Y749" s="18">
        <f>W749+X749</f>
        <v>43.448272252437604</v>
      </c>
      <c r="Z749" s="20">
        <v>0</v>
      </c>
      <c r="AA749" s="20">
        <f>Z749-AC749-AD749</f>
        <v>0</v>
      </c>
      <c r="AB749" s="18">
        <f>AA749*hdgt_capex_adj</f>
        <v>0</v>
      </c>
      <c r="AC749" s="20">
        <v>0</v>
      </c>
      <c r="AD749" s="20">
        <v>0</v>
      </c>
      <c r="AE749" s="18">
        <f>AD749*fuel_adj</f>
        <v>0</v>
      </c>
      <c r="AF749" s="18">
        <f>AB749+AC749+AE749</f>
        <v>0</v>
      </c>
      <c r="AG749" s="20">
        <v>0</v>
      </c>
      <c r="AH749" s="20">
        <f>AG749-AJ749-AK749</f>
        <v>0</v>
      </c>
      <c r="AI749" s="18">
        <f>AH749*aero_capex_adj</f>
        <v>0</v>
      </c>
      <c r="AJ749" s="20">
        <v>0</v>
      </c>
      <c r="AK749" s="20">
        <v>0</v>
      </c>
      <c r="AL749" s="18">
        <f>AK749*fuel_adj</f>
        <v>0</v>
      </c>
      <c r="AM749" s="18">
        <f>AI749+AJ749+AL749</f>
        <v>0</v>
      </c>
      <c r="AN749" s="18">
        <f>IF(F749=0, 0, IF(F749=3, Z749, (Z749*F749*384+AG749*G749*32)/(F749*384+G749*32)))</f>
        <v>0</v>
      </c>
      <c r="AO749" s="18">
        <f>IF(F749=0, 0, IF(F749=3, AF749, (AF749*F749*384+AM749*G749*32)/(F749*384+G749*32)))</f>
        <v>0</v>
      </c>
      <c r="AP749" s="20">
        <v>79.077973904951307</v>
      </c>
      <c r="AQ749" s="20">
        <f>AP749-AS749</f>
        <v>64.487816977034797</v>
      </c>
      <c r="AR749" s="18">
        <f>AQ749*bess_capex_adj</f>
        <v>64.487816977034797</v>
      </c>
      <c r="AS749" s="20">
        <v>14.59015692791651</v>
      </c>
      <c r="AT749" s="18">
        <f>AR749+AS749</f>
        <v>79.077973904951307</v>
      </c>
      <c r="AU749" s="20">
        <v>7300.8427863136303</v>
      </c>
      <c r="AV749" s="20"/>
      <c r="AW749" s="20">
        <v>4200.0018231102504</v>
      </c>
      <c r="AX749" s="18">
        <f>AW749*solar_capex_adj</f>
        <v>5600.0024308136672</v>
      </c>
      <c r="AY749" s="20">
        <v>241.51669539192301</v>
      </c>
      <c r="AZ749" s="18">
        <f>AY749*wind_capex_adj</f>
        <v>402.52782565320501</v>
      </c>
      <c r="BA749" s="20">
        <v>0</v>
      </c>
      <c r="BB749" s="18">
        <f>BA749*hdgt_capex_adj</f>
        <v>0</v>
      </c>
      <c r="BC749" s="20">
        <v>0</v>
      </c>
      <c r="BD749" s="18">
        <f>BC749*aero_capex_adj</f>
        <v>0</v>
      </c>
      <c r="BE749" s="20">
        <v>2859.3242678114502</v>
      </c>
      <c r="BF749" s="18">
        <f>BE749*bess_capex_adj</f>
        <v>2859.3242678114502</v>
      </c>
      <c r="BG749" s="11">
        <v>3502777555.5220699</v>
      </c>
      <c r="BH749" s="11">
        <v>884041093.96239996</v>
      </c>
      <c r="BI749" s="11">
        <v>3216631765.8081198</v>
      </c>
      <c r="BJ749" s="11">
        <v>0</v>
      </c>
      <c r="BK749" s="11">
        <f>SUM(BG749:BJ749)/1000000</f>
        <v>7603.4504152925902</v>
      </c>
      <c r="BL749" s="11">
        <v>18.4830935470806</v>
      </c>
      <c r="BM749" s="13">
        <f>0.815*BJ749/(BK749*1000)</f>
        <v>0</v>
      </c>
      <c r="BN749" s="22">
        <v>4728.1969216759699</v>
      </c>
      <c r="BO749" s="11">
        <v>53</v>
      </c>
      <c r="BP749" s="11">
        <v>9120</v>
      </c>
      <c r="BQ749" s="22">
        <v>13835.7696</v>
      </c>
      <c r="BR749" s="11">
        <v>2280</v>
      </c>
      <c r="BS749" s="11">
        <v>570</v>
      </c>
      <c r="BT749" s="11">
        <v>0.66218428067011603</v>
      </c>
    </row>
    <row r="750" spans="1:72" s="8" customFormat="1" x14ac:dyDescent="0.25">
      <c r="A750" s="1">
        <v>186</v>
      </c>
      <c r="B750" s="24">
        <v>1442.15156652426</v>
      </c>
      <c r="C750" s="24">
        <v>1603.6</v>
      </c>
      <c r="D750" s="1">
        <v>1000</v>
      </c>
      <c r="E750" s="1">
        <v>4000</v>
      </c>
      <c r="F750" s="1">
        <v>1</v>
      </c>
      <c r="G750" s="1">
        <v>23</v>
      </c>
      <c r="H750" s="2">
        <f>SUM(BG750:BI750)/(BK750*1000000)</f>
        <v>0.92587166162941736</v>
      </c>
      <c r="I750" s="3">
        <v>100</v>
      </c>
      <c r="J750" s="18">
        <v>83.243109143929203</v>
      </c>
      <c r="K750" s="18">
        <f>(P750*BG750+U750*BH750+AP750*BI750+AN750*BJ750)/(BK750*(1000000))</f>
        <v>102.89666953583749</v>
      </c>
      <c r="L750" s="18">
        <f>(T750*BG750+Y750*BH750+AT750*BI750+AO750*BJ750)/(BK750*(1000000))</f>
        <v>130.1636425994333</v>
      </c>
      <c r="M750" s="18">
        <f>L750/K750</f>
        <v>1.2649937377623199</v>
      </c>
      <c r="N750" s="18">
        <f>J750*M750</f>
        <v>105.30201177893575</v>
      </c>
      <c r="O750" s="3">
        <v>100</v>
      </c>
      <c r="P750" s="18">
        <v>106.986415519218</v>
      </c>
      <c r="Q750" s="18">
        <f>P750-S750</f>
        <v>98.964971879441293</v>
      </c>
      <c r="R750" s="18">
        <f>Q750*solar_capex_adj</f>
        <v>131.95329583925505</v>
      </c>
      <c r="S750" s="18">
        <v>8.0214436397767059</v>
      </c>
      <c r="T750" s="18">
        <f>R750+S750</f>
        <v>139.97473947903177</v>
      </c>
      <c r="U750" s="18">
        <v>33.825961308118004</v>
      </c>
      <c r="V750" s="18">
        <f>U750-X750</f>
        <v>28.0261057781671</v>
      </c>
      <c r="W750" s="18">
        <f>V750*wind_capex_adj</f>
        <v>46.710176296945171</v>
      </c>
      <c r="X750" s="18">
        <v>5.7998555299509036</v>
      </c>
      <c r="Y750" s="18">
        <f>W750+X750</f>
        <v>52.510031826896075</v>
      </c>
      <c r="Z750" s="18">
        <v>210.79202252803199</v>
      </c>
      <c r="AA750" s="18">
        <f>Z750-AC750-AD750</f>
        <v>142.77959786108602</v>
      </c>
      <c r="AB750" s="18">
        <f>AA750*hdgt_capex_adj</f>
        <v>178.47449732635752</v>
      </c>
      <c r="AC750" s="18">
        <v>26.987012900856996</v>
      </c>
      <c r="AD750" s="18">
        <v>41.025411766088979</v>
      </c>
      <c r="AE750" s="18">
        <f>AD750*fuel_adj</f>
        <v>41.025411766088979</v>
      </c>
      <c r="AF750" s="18">
        <f>AB750+AC750+AE750</f>
        <v>246.4869219933035</v>
      </c>
      <c r="AG750" s="18">
        <v>973.74835176080103</v>
      </c>
      <c r="AH750" s="18">
        <f>AG750-AJ750-AK750</f>
        <v>849.34426540863194</v>
      </c>
      <c r="AI750" s="18">
        <f>AH750*aero_capex_adj</f>
        <v>1019.2131184903583</v>
      </c>
      <c r="AJ750" s="18">
        <v>79.255788187135067</v>
      </c>
      <c r="AK750" s="18">
        <v>45.148298165034021</v>
      </c>
      <c r="AL750" s="18">
        <f>AK750*fuel_adj</f>
        <v>45.148298165034021</v>
      </c>
      <c r="AM750" s="18">
        <f>AI750+AJ750+AL750</f>
        <v>1143.6172048425274</v>
      </c>
      <c r="AN750" s="18">
        <f>IF(F750=0, 0, IF(F750=3, Z750, (Z750*F750*384+AG750*G750*32)/(F750*384+G750*32)))</f>
        <v>712.16332459528019</v>
      </c>
      <c r="AO750" s="18">
        <f>IF(F750=0, 0, IF(F750=3, AF750, (AF750*F750*384+AM750*G750*32)/(F750*384+G750*32)))</f>
        <v>836.02967929422198</v>
      </c>
      <c r="AP750" s="18">
        <v>103.291710440446</v>
      </c>
      <c r="AQ750" s="18">
        <f>AP750-AS750</f>
        <v>83.663050368983704</v>
      </c>
      <c r="AR750" s="18">
        <f>AQ750*bess_capex_adj</f>
        <v>83.663050368983704</v>
      </c>
      <c r="AS750" s="18">
        <v>19.628660071462292</v>
      </c>
      <c r="AT750" s="18">
        <f>AR750+AS750</f>
        <v>103.291710440446</v>
      </c>
      <c r="AU750" s="18">
        <v>7243.9784726095804</v>
      </c>
      <c r="AV750" s="18"/>
      <c r="AW750" s="18">
        <v>1728.52958321545</v>
      </c>
      <c r="AX750" s="18">
        <f>AW750*solar_capex_adj</f>
        <v>2304.7061109539331</v>
      </c>
      <c r="AY750" s="18">
        <v>1922.03794939862</v>
      </c>
      <c r="AZ750" s="18">
        <f>AY750*wind_capex_adj</f>
        <v>3203.3965823310332</v>
      </c>
      <c r="BA750" s="18">
        <v>773.53535696895199</v>
      </c>
      <c r="BB750" s="18">
        <f>BA750*hdgt_capex_adj</f>
        <v>966.91919621118996</v>
      </c>
      <c r="BC750" s="18">
        <v>1868.9681864315701</v>
      </c>
      <c r="BD750" s="18">
        <f>BC750*aero_capex_adj</f>
        <v>2242.761823717884</v>
      </c>
      <c r="BE750" s="18">
        <v>950.90739659498695</v>
      </c>
      <c r="BF750" s="18">
        <f>BE750*bess_capex_adj</f>
        <v>950.90739659498695</v>
      </c>
      <c r="BG750" s="1">
        <v>1505177408.29913</v>
      </c>
      <c r="BH750" s="1">
        <v>5821591294.7907896</v>
      </c>
      <c r="BI750" s="1">
        <v>783867052.78376198</v>
      </c>
      <c r="BJ750" s="1">
        <v>649364244.126302</v>
      </c>
      <c r="BK750" s="1">
        <f>SUM(BG750:BJ750)/1000000</f>
        <v>8759.9999999999854</v>
      </c>
      <c r="BL750" s="1">
        <v>22.3942410746577</v>
      </c>
      <c r="BM750" s="3">
        <f>0.815*BJ750/(BK750*1000)</f>
        <v>60.414595772024775</v>
      </c>
      <c r="BN750" s="24">
        <v>1946.90461480775</v>
      </c>
      <c r="BO750" s="1">
        <v>422</v>
      </c>
      <c r="BP750" s="1">
        <v>3040</v>
      </c>
      <c r="BQ750" s="24">
        <v>4611.9232000000002</v>
      </c>
      <c r="BR750" s="1">
        <v>760</v>
      </c>
      <c r="BS750" s="1">
        <v>190</v>
      </c>
      <c r="BT750" s="1">
        <v>0.485680141567778</v>
      </c>
    </row>
    <row r="751" spans="1:72" s="8" customFormat="1" x14ac:dyDescent="0.25">
      <c r="A751" s="1">
        <v>444</v>
      </c>
      <c r="B751" s="24">
        <v>1442.15156652426</v>
      </c>
      <c r="C751" s="24">
        <v>1402.2</v>
      </c>
      <c r="D751" s="1">
        <v>1000</v>
      </c>
      <c r="E751" s="1">
        <v>4000</v>
      </c>
      <c r="F751" s="1">
        <v>3</v>
      </c>
      <c r="G751" s="1">
        <v>4</v>
      </c>
      <c r="H751" s="2">
        <f>SUM(BG751:BI751)/(BK751*1000000)</f>
        <v>0.90862460522029498</v>
      </c>
      <c r="I751" s="3">
        <v>100</v>
      </c>
      <c r="J751" s="18">
        <v>81.899970940009396</v>
      </c>
      <c r="K751" s="18">
        <f>(P751*BG751+U751*BH751+AP751*BI751+AN751*BJ751)/(BK751*(1000000))</f>
        <v>78.894637807979805</v>
      </c>
      <c r="L751" s="18">
        <f>(T751*BG751+Y751*BH751+AT751*BI751+AO751*BJ751)/(BK751*(1000000))</f>
        <v>101.44221054729034</v>
      </c>
      <c r="M751" s="18">
        <f>L751/K751</f>
        <v>1.2857934755235034</v>
      </c>
      <c r="N751" s="18">
        <f>J751*M751</f>
        <v>105.30644828022861</v>
      </c>
      <c r="O751" s="3">
        <v>100</v>
      </c>
      <c r="P751" s="18">
        <v>101.990633377395</v>
      </c>
      <c r="Q751" s="18">
        <f>P751-S751</f>
        <v>94.345541402486106</v>
      </c>
      <c r="R751" s="18">
        <f>Q751*solar_capex_adj</f>
        <v>125.7940552033148</v>
      </c>
      <c r="S751" s="18">
        <v>7.6450919749088939</v>
      </c>
      <c r="T751" s="18">
        <f>R751+S751</f>
        <v>133.43914717822369</v>
      </c>
      <c r="U751" s="18">
        <v>31.0578106204586</v>
      </c>
      <c r="V751" s="18">
        <f>U751-X751</f>
        <v>25.733701167715498</v>
      </c>
      <c r="W751" s="18">
        <f>V751*wind_capex_adj</f>
        <v>42.889501946192496</v>
      </c>
      <c r="X751" s="18">
        <v>5.3241094527431017</v>
      </c>
      <c r="Y751" s="18">
        <f>W751+X751</f>
        <v>48.213611398935598</v>
      </c>
      <c r="Z751" s="18">
        <v>344.28421851661602</v>
      </c>
      <c r="AA751" s="18">
        <f>Z751-AC751-AD751</f>
        <v>263.287787789851</v>
      </c>
      <c r="AB751" s="18">
        <f>AA751*hdgt_capex_adj</f>
        <v>329.10973473731372</v>
      </c>
      <c r="AC751" s="18">
        <v>38.927393292532031</v>
      </c>
      <c r="AD751" s="18">
        <v>42.069037434232996</v>
      </c>
      <c r="AE751" s="18">
        <f>AD751*fuel_adj</f>
        <v>42.069037434232996</v>
      </c>
      <c r="AF751" s="18">
        <f>AB751+AC751+AE751</f>
        <v>410.10616546407874</v>
      </c>
      <c r="AG751" s="18">
        <v>681.00204149689102</v>
      </c>
      <c r="AH751" s="18">
        <f>AG751-AJ751-AK751</f>
        <v>575.11564973712291</v>
      </c>
      <c r="AI751" s="18">
        <f>AH751*aero_capex_adj</f>
        <v>690.13877968454744</v>
      </c>
      <c r="AJ751" s="18">
        <v>58.019322253432051</v>
      </c>
      <c r="AK751" s="18">
        <v>47.867069506336065</v>
      </c>
      <c r="AL751" s="18">
        <f>AK751*fuel_adj</f>
        <v>47.867069506336065</v>
      </c>
      <c r="AM751" s="18">
        <f>AI751+AJ751+AL751</f>
        <v>796.02517144431556</v>
      </c>
      <c r="AN751" s="18">
        <f>IF(F751=0, 0, IF(F751=3, Z751, (Z751*F751*384+AG751*G751*32)/(F751*384+G751*32)))</f>
        <v>344.28421851661602</v>
      </c>
      <c r="AO751" s="18">
        <f>IF(F751=0, 0, IF(F751=3, AF751, (AF751*F751*384+AM751*G751*32)/(F751*384+G751*32)))</f>
        <v>410.10616546407874</v>
      </c>
      <c r="AP751" s="18">
        <v>98.490131596934802</v>
      </c>
      <c r="AQ751" s="18">
        <f>AP751-AS751</f>
        <v>79.953923378261095</v>
      </c>
      <c r="AR751" s="18">
        <f>AQ751*bess_capex_adj</f>
        <v>79.953923378261095</v>
      </c>
      <c r="AS751" s="18">
        <v>18.536208218673707</v>
      </c>
      <c r="AT751" s="18">
        <f>AR751+AS751</f>
        <v>98.490131596934802</v>
      </c>
      <c r="AU751" s="18">
        <v>7007.4953342160798</v>
      </c>
      <c r="AV751" s="18"/>
      <c r="AW751" s="18">
        <v>1728.9662428767699</v>
      </c>
      <c r="AX751" s="18">
        <f>AW751*solar_capex_adj</f>
        <v>2305.2883238356931</v>
      </c>
      <c r="AY751" s="18">
        <v>1681.0691206367201</v>
      </c>
      <c r="AZ751" s="18">
        <f>AY751*wind_capex_adj</f>
        <v>2801.7818677278669</v>
      </c>
      <c r="BA751" s="18">
        <v>2321.1923004228702</v>
      </c>
      <c r="BB751" s="18">
        <f>BA751*hdgt_capex_adj</f>
        <v>2901.4903755285877</v>
      </c>
      <c r="BC751" s="18">
        <v>325.12005627346599</v>
      </c>
      <c r="BD751" s="18">
        <f>BC751*aero_capex_adj</f>
        <v>390.14406752815916</v>
      </c>
      <c r="BE751" s="18">
        <v>951.14761400623695</v>
      </c>
      <c r="BF751" s="18">
        <f>BE751*bess_capex_adj</f>
        <v>951.14761400623695</v>
      </c>
      <c r="BG751" s="1">
        <v>1580211943.3224499</v>
      </c>
      <c r="BH751" s="1">
        <v>5545316442.0900097</v>
      </c>
      <c r="BI751" s="1">
        <v>834023156.31730998</v>
      </c>
      <c r="BJ751" s="1">
        <v>800448458.27021599</v>
      </c>
      <c r="BK751" s="1">
        <f>SUM(BG751:BJ751)/1000000</f>
        <v>8759.9999999999854</v>
      </c>
      <c r="BL751" s="1">
        <v>17.2082453063488</v>
      </c>
      <c r="BM751" s="3">
        <f>0.815*BJ751/(BK751*1000)</f>
        <v>74.470946745459713</v>
      </c>
      <c r="BN751" s="24">
        <v>1946.90461480775</v>
      </c>
      <c r="BO751" s="1">
        <v>369</v>
      </c>
      <c r="BP751" s="1">
        <v>3040</v>
      </c>
      <c r="BQ751" s="24">
        <v>4611.9232000000002</v>
      </c>
      <c r="BR751" s="1">
        <v>760</v>
      </c>
      <c r="BS751" s="1">
        <v>190</v>
      </c>
      <c r="BT751" s="1">
        <v>0.51658523267605905</v>
      </c>
    </row>
    <row r="752" spans="1:72" s="8" customFormat="1" x14ac:dyDescent="0.25">
      <c r="A752" s="1">
        <v>1052</v>
      </c>
      <c r="B752" s="25">
        <v>824.08660944243502</v>
      </c>
      <c r="C752" s="25">
        <v>402.79999999999899</v>
      </c>
      <c r="D752" s="8">
        <v>2000</v>
      </c>
      <c r="E752" s="8">
        <v>8000</v>
      </c>
      <c r="F752" s="8">
        <v>3</v>
      </c>
      <c r="G752" s="8">
        <v>4</v>
      </c>
      <c r="H752" s="9">
        <f>SUM(BG752:BI752)/(BK752*1000000)</f>
        <v>0.4292288995283608</v>
      </c>
      <c r="I752" s="10">
        <v>100</v>
      </c>
      <c r="J752" s="19">
        <v>92.637548843531107</v>
      </c>
      <c r="K752" s="18">
        <f>(P752*BG752+U752*BH752+AP752*BI752+AN752*BJ752)/(BK752*(1000000))</f>
        <v>89.890838804262103</v>
      </c>
      <c r="L752" s="18">
        <f>(T752*BG752+Y752*BH752+AT752*BI752+AO752*BJ752)/(BK752*(1000000))</f>
        <v>102.28629744173999</v>
      </c>
      <c r="M752" s="18">
        <f>L752/K752</f>
        <v>1.1378945708190473</v>
      </c>
      <c r="N752" s="18">
        <f>J752*M752</f>
        <v>105.41176388303836</v>
      </c>
      <c r="O752" s="10">
        <v>100</v>
      </c>
      <c r="P752" s="19">
        <v>88.791378092530493</v>
      </c>
      <c r="Q752" s="19">
        <f>P752-S752</f>
        <v>82.145980106859</v>
      </c>
      <c r="R752" s="18">
        <f>Q752*solar_capex_adj</f>
        <v>109.52797347581199</v>
      </c>
      <c r="S752" s="19">
        <v>6.6453979856714938</v>
      </c>
      <c r="T752" s="18">
        <f>R752+S752</f>
        <v>116.17337146148348</v>
      </c>
      <c r="U752" s="19">
        <v>28.020517410637702</v>
      </c>
      <c r="V752" s="19">
        <f>U752-X752</f>
        <v>23.223733933510601</v>
      </c>
      <c r="W752" s="18">
        <f>V752*wind_capex_adj</f>
        <v>38.706223222517671</v>
      </c>
      <c r="X752" s="19">
        <v>4.7967834771271001</v>
      </c>
      <c r="Y752" s="18">
        <f>W752+X752</f>
        <v>43.503006699644772</v>
      </c>
      <c r="Z752" s="19">
        <v>93.514882849740005</v>
      </c>
      <c r="AA752" s="19">
        <f>Z752-AC752-AD752</f>
        <v>41.757286539374896</v>
      </c>
      <c r="AB752" s="18">
        <f>AA752*hdgt_capex_adj</f>
        <v>52.196608174218618</v>
      </c>
      <c r="AC752" s="19">
        <v>15.946299355434306</v>
      </c>
      <c r="AD752" s="19">
        <v>35.811296954930803</v>
      </c>
      <c r="AE752" s="18">
        <f>AD752*fuel_adj</f>
        <v>35.811296954930803</v>
      </c>
      <c r="AF752" s="18">
        <f>AB752+AC752+AE752</f>
        <v>103.95420448458373</v>
      </c>
      <c r="AG752" s="19">
        <v>375.56375749006799</v>
      </c>
      <c r="AH752" s="19">
        <f>AG752-AJ752-AK752</f>
        <v>297.86398105927998</v>
      </c>
      <c r="AI752" s="18">
        <f>AH752*aero_capex_adj</f>
        <v>357.43677727113595</v>
      </c>
      <c r="AJ752" s="19">
        <v>35.016070330285004</v>
      </c>
      <c r="AK752" s="19">
        <v>42.683706100503002</v>
      </c>
      <c r="AL752" s="18">
        <f>AK752*fuel_adj</f>
        <v>42.683706100503002</v>
      </c>
      <c r="AM752" s="18">
        <f>AI752+AJ752+AL752</f>
        <v>435.13655370192396</v>
      </c>
      <c r="AN752" s="18">
        <f>IF(F752=0, 0, IF(F752=3, Z752, (Z752*F752*384+AG752*G752*32)/(F752*384+G752*32)))</f>
        <v>93.514882849740005</v>
      </c>
      <c r="AO752" s="18">
        <f>IF(F752=0, 0, IF(F752=3, AF752, (AF752*F752*384+AM752*G752*32)/(F752*384+G752*32)))</f>
        <v>103.95420448458373</v>
      </c>
      <c r="AP752" s="19">
        <v>189.03252745866101</v>
      </c>
      <c r="AQ752" s="19">
        <f>AP752-AS752</f>
        <v>155.00683907741401</v>
      </c>
      <c r="AR752" s="18">
        <f>AQ752*bess_capex_adj</f>
        <v>155.00683907741401</v>
      </c>
      <c r="AS752" s="19">
        <v>34.025688381246994</v>
      </c>
      <c r="AT752" s="18">
        <f>AR752+AS752</f>
        <v>189.03252745866101</v>
      </c>
      <c r="AU752" s="19">
        <v>6030.96873598811</v>
      </c>
      <c r="AV752" s="19"/>
      <c r="AW752" s="19">
        <v>989.63516558303297</v>
      </c>
      <c r="AX752" s="18">
        <f>AW752*solar_capex_adj</f>
        <v>1319.5135541107106</v>
      </c>
      <c r="AY752" s="19">
        <v>483.717415292731</v>
      </c>
      <c r="AZ752" s="18">
        <f>AY752*wind_capex_adj</f>
        <v>806.19569215455169</v>
      </c>
      <c r="BA752" s="19">
        <v>2325.0793288043601</v>
      </c>
      <c r="BB752" s="18">
        <f>BA752*hdgt_capex_adj</f>
        <v>2906.3491610054502</v>
      </c>
      <c r="BC752" s="19">
        <v>325.664496682775</v>
      </c>
      <c r="BD752" s="18">
        <f>BC752*aero_capex_adj</f>
        <v>390.79739601932999</v>
      </c>
      <c r="BE752" s="19">
        <v>1906.8723296252001</v>
      </c>
      <c r="BF752" s="18">
        <f>BE752*bess_capex_adj</f>
        <v>1906.8723296252001</v>
      </c>
      <c r="BG752" s="8">
        <v>1059592959.53765</v>
      </c>
      <c r="BH752" s="8">
        <v>1768082187.9247999</v>
      </c>
      <c r="BI752" s="8">
        <v>932370012.40598297</v>
      </c>
      <c r="BJ752" s="8">
        <v>4999954840.1315498</v>
      </c>
      <c r="BK752" s="8">
        <f>SUM(BG752:BJ752)/1000000</f>
        <v>8759.9999999999836</v>
      </c>
      <c r="BL752" s="8">
        <v>-1.94669242674E-18</v>
      </c>
      <c r="BM752" s="10">
        <f>0.815*BJ752/(BK752*1000)</f>
        <v>465.17844688438595</v>
      </c>
      <c r="BN752" s="25">
        <v>1112.51692274728</v>
      </c>
      <c r="BO752" s="8">
        <v>106</v>
      </c>
      <c r="BP752" s="8">
        <v>6080</v>
      </c>
      <c r="BQ752" s="25">
        <v>9223.8464000000004</v>
      </c>
      <c r="BR752" s="8">
        <v>1520</v>
      </c>
      <c r="BS752" s="8">
        <v>380</v>
      </c>
      <c r="BT752" s="8">
        <v>0.288019655814377</v>
      </c>
    </row>
    <row r="753" spans="1:72" s="8" customFormat="1" x14ac:dyDescent="0.25">
      <c r="A753" s="1">
        <v>1070</v>
      </c>
      <c r="B753" s="25">
        <v>824.08660944243502</v>
      </c>
      <c r="C753" s="25">
        <v>201.39999999999901</v>
      </c>
      <c r="D753" s="8">
        <v>2000</v>
      </c>
      <c r="E753" s="8">
        <v>8000</v>
      </c>
      <c r="F753" s="8">
        <v>3</v>
      </c>
      <c r="G753" s="8">
        <v>4</v>
      </c>
      <c r="H753" s="9">
        <f>SUM(BG753:BI753)/(BK753*1000000)</f>
        <v>0.32535373117532723</v>
      </c>
      <c r="I753" s="10">
        <v>100</v>
      </c>
      <c r="J753" s="19">
        <v>94.238760494034096</v>
      </c>
      <c r="K753" s="18">
        <f>(P753*BG753+U753*BH753+AP753*BI753+AN753*BJ753)/(BK753*(1000000))</f>
        <v>91.523254904767171</v>
      </c>
      <c r="L753" s="18">
        <f>(T753*BG753+Y753*BH753+AT753*BI753+AO753*BJ753)/(BK753*(1000000))</f>
        <v>102.37539282274675</v>
      </c>
      <c r="M753" s="18">
        <f>L753/K753</f>
        <v>1.1185724647716209</v>
      </c>
      <c r="N753" s="18">
        <f>J753*M753</f>
        <v>105.41288260283417</v>
      </c>
      <c r="O753" s="10">
        <v>100</v>
      </c>
      <c r="P753" s="19">
        <v>96.176174283983698</v>
      </c>
      <c r="Q753" s="19">
        <f>P753-S753</f>
        <v>88.980845291074701</v>
      </c>
      <c r="R753" s="18">
        <f>Q753*solar_capex_adj</f>
        <v>118.64112705476626</v>
      </c>
      <c r="S753" s="19">
        <v>7.1953289929089976</v>
      </c>
      <c r="T753" s="18">
        <f>R753+S753</f>
        <v>125.83645604767526</v>
      </c>
      <c r="U753" s="19">
        <v>28.030174308412398</v>
      </c>
      <c r="V753" s="19">
        <f>U753-X753</f>
        <v>23.233390831285401</v>
      </c>
      <c r="W753" s="18">
        <f>V753*wind_capex_adj</f>
        <v>38.722318052142334</v>
      </c>
      <c r="X753" s="19">
        <v>4.796783477126997</v>
      </c>
      <c r="Y753" s="18">
        <f>W753+X753</f>
        <v>43.519101529269335</v>
      </c>
      <c r="Z753" s="19">
        <v>85.661380624904396</v>
      </c>
      <c r="AA753" s="19">
        <f>Z753-AC753-AD753</f>
        <v>35.381252998928801</v>
      </c>
      <c r="AB753" s="18">
        <f>AA753*hdgt_capex_adj</f>
        <v>44.226566248661001</v>
      </c>
      <c r="AC753" s="19">
        <v>15.269129416149696</v>
      </c>
      <c r="AD753" s="19">
        <v>35.0109982098259</v>
      </c>
      <c r="AE753" s="18">
        <f>AD753*fuel_adj</f>
        <v>35.0109982098259</v>
      </c>
      <c r="AF753" s="18">
        <f>AB753+AC753+AE753</f>
        <v>94.506693874636596</v>
      </c>
      <c r="AG753" s="19">
        <v>339.48128128445302</v>
      </c>
      <c r="AH753" s="19">
        <f>AG753-AJ753-AK753</f>
        <v>263.94043913660295</v>
      </c>
      <c r="AI753" s="18">
        <f>AH753*aero_capex_adj</f>
        <v>316.72852696392351</v>
      </c>
      <c r="AJ753" s="19">
        <v>32.401799135986039</v>
      </c>
      <c r="AK753" s="19">
        <v>43.139043011864032</v>
      </c>
      <c r="AL753" s="18">
        <f>AK753*fuel_adj</f>
        <v>43.139043011864032</v>
      </c>
      <c r="AM753" s="18">
        <f>AI753+AJ753+AL753</f>
        <v>392.26936911177359</v>
      </c>
      <c r="AN753" s="18">
        <f>IF(F753=0, 0, IF(F753=3, Z753, (Z753*F753*384+AG753*G753*32)/(F753*384+G753*32)))</f>
        <v>85.661380624904396</v>
      </c>
      <c r="AO753" s="18">
        <f>IF(F753=0, 0, IF(F753=3, AF753, (AF753*F753*384+AM753*G753*32)/(F753*384+G753*32)))</f>
        <v>94.506693874636596</v>
      </c>
      <c r="AP753" s="19">
        <v>179.040653866448</v>
      </c>
      <c r="AQ753" s="19">
        <f>AP753-AS753</f>
        <v>146.82178721790501</v>
      </c>
      <c r="AR753" s="18">
        <f>AQ753*bess_capex_adj</f>
        <v>146.82178721790501</v>
      </c>
      <c r="AS753" s="19">
        <v>32.218866648542985</v>
      </c>
      <c r="AT753" s="18">
        <f>AR753+AS753</f>
        <v>179.040653866448</v>
      </c>
      <c r="AU753" s="19">
        <v>5791.51725725293</v>
      </c>
      <c r="AV753" s="19"/>
      <c r="AW753" s="19">
        <v>990.04667587916697</v>
      </c>
      <c r="AX753" s="18">
        <f>AW753*solar_capex_adj</f>
        <v>1320.0622345055558</v>
      </c>
      <c r="AY753" s="19">
        <v>241.959277383444</v>
      </c>
      <c r="AZ753" s="18">
        <f>AY753*wind_capex_adj</f>
        <v>403.26546230574002</v>
      </c>
      <c r="BA753" s="19">
        <v>2326.0461437644699</v>
      </c>
      <c r="BB753" s="18">
        <f>BA753*hdgt_capex_adj</f>
        <v>2907.5576797055874</v>
      </c>
      <c r="BC753" s="19">
        <v>325.79991456012101</v>
      </c>
      <c r="BD753" s="18">
        <f>BC753*aero_capex_adj</f>
        <v>390.9598974721452</v>
      </c>
      <c r="BE753" s="19">
        <v>1907.66524566572</v>
      </c>
      <c r="BF753" s="18">
        <f>BE753*bess_capex_adj</f>
        <v>1907.66524566572</v>
      </c>
      <c r="BG753" s="8">
        <v>981007254.86560905</v>
      </c>
      <c r="BH753" s="8">
        <v>884041093.96239996</v>
      </c>
      <c r="BI753" s="8">
        <v>985050336.267856</v>
      </c>
      <c r="BJ753" s="8">
        <v>5909901314.90413</v>
      </c>
      <c r="BK753" s="8">
        <f>SUM(BG753:BJ753)/1000000</f>
        <v>8759.9999999999964</v>
      </c>
      <c r="BL753" s="8">
        <v>3.89338485348E-18</v>
      </c>
      <c r="BM753" s="10">
        <f>0.815*BJ753/(BK753*1000)</f>
        <v>549.83670909210821</v>
      </c>
      <c r="BN753" s="25">
        <v>1112.51692274728</v>
      </c>
      <c r="BO753" s="8">
        <v>53</v>
      </c>
      <c r="BP753" s="8">
        <v>6080</v>
      </c>
      <c r="BQ753" s="25">
        <v>9223.8464000000004</v>
      </c>
      <c r="BR753" s="8">
        <v>1520</v>
      </c>
      <c r="BS753" s="8">
        <v>380</v>
      </c>
      <c r="BT753" s="8">
        <v>0.304087223326308</v>
      </c>
    </row>
    <row r="754" spans="1:72" s="8" customFormat="1" x14ac:dyDescent="0.25">
      <c r="A754" s="1">
        <v>417</v>
      </c>
      <c r="B754" s="24">
        <v>1854.19487124548</v>
      </c>
      <c r="C754" s="24">
        <v>1003.19999999999</v>
      </c>
      <c r="D754" s="1">
        <v>1000</v>
      </c>
      <c r="E754" s="1">
        <v>4000</v>
      </c>
      <c r="F754" s="1">
        <v>3</v>
      </c>
      <c r="G754" s="1">
        <v>4</v>
      </c>
      <c r="H754" s="2">
        <f>SUM(BG754:BI754)/(BK754*1000000)</f>
        <v>0.86822959468972905</v>
      </c>
      <c r="I754" s="3">
        <v>100</v>
      </c>
      <c r="J754" s="18">
        <v>83.586552364983902</v>
      </c>
      <c r="K754" s="18">
        <f>(P754*BG754+U754*BH754+AP754*BI754+AN754*BJ754)/(BK754*(1000000))</f>
        <v>80.288778717571688</v>
      </c>
      <c r="L754" s="18">
        <f>(T754*BG754+Y754*BH754+AT754*BI754+AO754*BJ754)/(BK754*(1000000))</f>
        <v>101.28481185050852</v>
      </c>
      <c r="M754" s="18">
        <f>L754/K754</f>
        <v>1.261506445462244</v>
      </c>
      <c r="N754" s="18">
        <f>J754*M754</f>
        <v>105.44497456239456</v>
      </c>
      <c r="O754" s="3">
        <v>100</v>
      </c>
      <c r="P754" s="18">
        <v>102.395925543018</v>
      </c>
      <c r="Q754" s="18">
        <f>P754-S754</f>
        <v>94.7203318310534</v>
      </c>
      <c r="R754" s="18">
        <f>Q754*solar_capex_adj</f>
        <v>126.29377577473787</v>
      </c>
      <c r="S754" s="18">
        <v>7.6755937119645949</v>
      </c>
      <c r="T754" s="18">
        <f>R754+S754</f>
        <v>133.96936948670248</v>
      </c>
      <c r="U754" s="18">
        <v>27.981295502177598</v>
      </c>
      <c r="V754" s="18">
        <f>U754-X754</f>
        <v>23.184512025050498</v>
      </c>
      <c r="W754" s="18">
        <f>V754*wind_capex_adj</f>
        <v>38.640853375084163</v>
      </c>
      <c r="X754" s="18">
        <v>4.7967834771271001</v>
      </c>
      <c r="Y754" s="18">
        <f>W754+X754</f>
        <v>43.437636852211263</v>
      </c>
      <c r="Z754" s="18">
        <v>249.713563300424</v>
      </c>
      <c r="AA754" s="18">
        <f>Z754-AC754-AD754</f>
        <v>180.38748107879798</v>
      </c>
      <c r="AB754" s="18">
        <f>AA754*hdgt_capex_adj</f>
        <v>225.48435134849746</v>
      </c>
      <c r="AC754" s="18">
        <v>30.067440612239011</v>
      </c>
      <c r="AD754" s="18">
        <v>39.258641609387013</v>
      </c>
      <c r="AE754" s="18">
        <f>AD754*fuel_adj</f>
        <v>39.258641609387013</v>
      </c>
      <c r="AF754" s="18">
        <f>AB754+AC754+AE754</f>
        <v>294.81043357012345</v>
      </c>
      <c r="AG754" s="18">
        <v>560.08288590252903</v>
      </c>
      <c r="AH754" s="18">
        <f>AG754-AJ754-AK754</f>
        <v>465.58856848193795</v>
      </c>
      <c r="AI754" s="18">
        <f>AH754*aero_capex_adj</f>
        <v>558.70628217832552</v>
      </c>
      <c r="AJ754" s="18">
        <v>48.816509150682009</v>
      </c>
      <c r="AK754" s="18">
        <v>45.677808269909065</v>
      </c>
      <c r="AL754" s="18">
        <f>AK754*fuel_adj</f>
        <v>45.677808269909065</v>
      </c>
      <c r="AM754" s="18">
        <f>AI754+AJ754+AL754</f>
        <v>653.2005995989166</v>
      </c>
      <c r="AN754" s="18">
        <f>IF(F754=0, 0, IF(F754=3, Z754, (Z754*F754*384+AG754*G754*32)/(F754*384+G754*32)))</f>
        <v>249.713563300424</v>
      </c>
      <c r="AO754" s="18">
        <f>IF(F754=0, 0, IF(F754=3, AF754, (AF754*F754*384+AM754*G754*32)/(F754*384+G754*32)))</f>
        <v>294.81043357012345</v>
      </c>
      <c r="AP754" s="18">
        <v>71.901275183533798</v>
      </c>
      <c r="AQ754" s="18">
        <f>AP754-AS754</f>
        <v>58.696165629160497</v>
      </c>
      <c r="AR754" s="18">
        <f>AQ754*bess_capex_adj</f>
        <v>58.696165629160497</v>
      </c>
      <c r="AS754" s="18">
        <v>13.205109554373301</v>
      </c>
      <c r="AT754" s="18">
        <f>AR754+AS754</f>
        <v>71.901275183533798</v>
      </c>
      <c r="AU754" s="18">
        <v>7023.0124707573996</v>
      </c>
      <c r="AV754" s="18"/>
      <c r="AW754" s="18">
        <v>2222.9185470675802</v>
      </c>
      <c r="AX754" s="18">
        <f>AW754*solar_capex_adj</f>
        <v>2963.8913960901068</v>
      </c>
      <c r="AY754" s="18">
        <v>1202.69553162999</v>
      </c>
      <c r="AZ754" s="18">
        <f>AY754*wind_capex_adj</f>
        <v>2004.4925527166502</v>
      </c>
      <c r="BA754" s="18">
        <v>2321.1525679803699</v>
      </c>
      <c r="BB754" s="18">
        <f>BA754*hdgt_capex_adj</f>
        <v>2901.4407099754626</v>
      </c>
      <c r="BC754" s="18">
        <v>325.11449111027798</v>
      </c>
      <c r="BD754" s="18">
        <f>BC754*aero_capex_adj</f>
        <v>390.13738933233356</v>
      </c>
      <c r="BE754" s="18">
        <v>951.13133296916999</v>
      </c>
      <c r="BF754" s="18">
        <f>BE754*bess_capex_adj</f>
        <v>951.13133296916999</v>
      </c>
      <c r="BG754" s="1">
        <v>2020911811.17577</v>
      </c>
      <c r="BH754" s="1">
        <v>4403525449.1711998</v>
      </c>
      <c r="BI754" s="1">
        <v>1181253989.13504</v>
      </c>
      <c r="BJ754" s="1">
        <v>1154308750.5179701</v>
      </c>
      <c r="BK754" s="1">
        <f>SUM(BG754:BJ754)/1000000</f>
        <v>8759.9999999999818</v>
      </c>
      <c r="BL754" s="1">
        <v>13.7706814358689</v>
      </c>
      <c r="BM754" s="3">
        <f>0.815*BJ754/(BK754*1000)</f>
        <v>107.39288032787073</v>
      </c>
      <c r="BN754" s="24">
        <v>2503.1630761813899</v>
      </c>
      <c r="BO754" s="1">
        <v>264</v>
      </c>
      <c r="BP754" s="1">
        <v>3040</v>
      </c>
      <c r="BQ754" s="24">
        <v>4611.9232000000002</v>
      </c>
      <c r="BR754" s="1">
        <v>760</v>
      </c>
      <c r="BS754" s="1">
        <v>190</v>
      </c>
      <c r="BT754" s="1">
        <v>0.72989152322113104</v>
      </c>
    </row>
    <row r="755" spans="1:72" s="8" customFormat="1" x14ac:dyDescent="0.25">
      <c r="A755" s="1">
        <v>534</v>
      </c>
      <c r="B755" s="24">
        <v>2060.21652360608</v>
      </c>
      <c r="C755" s="24">
        <v>201.39999999999901</v>
      </c>
      <c r="D755" s="1">
        <v>1000</v>
      </c>
      <c r="E755" s="1">
        <v>4000</v>
      </c>
      <c r="F755" s="1">
        <v>3</v>
      </c>
      <c r="G755" s="1">
        <v>4</v>
      </c>
      <c r="H755" s="2">
        <f>SUM(BG755:BI755)/(BK755*1000000)</f>
        <v>0.56378481585706741</v>
      </c>
      <c r="I755" s="3">
        <v>100</v>
      </c>
      <c r="J755" s="18">
        <v>89.2038501606079</v>
      </c>
      <c r="K755" s="18">
        <f>(P755*BG755+U755*BH755+AP755*BI755+AN755*BJ755)/(BK755*(1000000))</f>
        <v>85.769500213140617</v>
      </c>
      <c r="L755" s="18">
        <f>(T755*BG755+Y755*BH755+AT755*BI755+AO755*BJ755)/(BK755*(1000000))</f>
        <v>101.40271469577216</v>
      </c>
      <c r="M755" s="18">
        <f>L755/K755</f>
        <v>1.1822700895281235</v>
      </c>
      <c r="N755" s="18">
        <f>J755*M755</f>
        <v>105.46304391563521</v>
      </c>
      <c r="O755" s="3">
        <v>99.999999999999901</v>
      </c>
      <c r="P755" s="18">
        <v>90.314146988101896</v>
      </c>
      <c r="Q755" s="18">
        <f>P755-S755</f>
        <v>83.549660137681997</v>
      </c>
      <c r="R755" s="18">
        <f>Q755*solar_capex_adj</f>
        <v>111.39954685024266</v>
      </c>
      <c r="S755" s="18">
        <v>6.7644868504198996</v>
      </c>
      <c r="T755" s="18">
        <f>R755+S755</f>
        <v>118.16403370066256</v>
      </c>
      <c r="U755" s="18">
        <v>28.001515523711799</v>
      </c>
      <c r="V755" s="18">
        <f>U755-X755</f>
        <v>23.204732046584699</v>
      </c>
      <c r="W755" s="18">
        <f>V755*wind_capex_adj</f>
        <v>38.674553410974497</v>
      </c>
      <c r="X755" s="18">
        <v>4.7967834771271001</v>
      </c>
      <c r="Y755" s="18">
        <f>W755+X755</f>
        <v>43.471336888101597</v>
      </c>
      <c r="Z755" s="18">
        <v>106.919892662949</v>
      </c>
      <c r="AA755" s="18">
        <f>Z755-AC755-AD755</f>
        <v>54.059447032786508</v>
      </c>
      <c r="AB755" s="18">
        <f>AA755*hdgt_capex_adj</f>
        <v>67.574308790983139</v>
      </c>
      <c r="AC755" s="18">
        <v>17.098812563722092</v>
      </c>
      <c r="AD755" s="18">
        <v>35.761633066440396</v>
      </c>
      <c r="AE755" s="18">
        <f>AD755*fuel_adj</f>
        <v>35.761633066440396</v>
      </c>
      <c r="AF755" s="18">
        <f>AB755+AC755+AE755</f>
        <v>120.43475442114563</v>
      </c>
      <c r="AG755" s="18">
        <v>391.31574401738101</v>
      </c>
      <c r="AH755" s="18">
        <f>AG755-AJ755-AK755</f>
        <v>312.58815620562598</v>
      </c>
      <c r="AI755" s="18">
        <f>AH755*aero_capex_adj</f>
        <v>375.10578744675115</v>
      </c>
      <c r="AJ755" s="18">
        <v>36.168428020613021</v>
      </c>
      <c r="AK755" s="18">
        <v>42.559159791142008</v>
      </c>
      <c r="AL755" s="18">
        <f>AK755*fuel_adj</f>
        <v>42.559159791142008</v>
      </c>
      <c r="AM755" s="18">
        <f>AI755+AJ755+AL755</f>
        <v>453.83337525850618</v>
      </c>
      <c r="AN755" s="18">
        <f>IF(F755=0, 0, IF(F755=3, Z755, (Z755*F755*384+AG755*G755*32)/(F755*384+G755*32)))</f>
        <v>106.919892662949</v>
      </c>
      <c r="AO755" s="18">
        <f>IF(F755=0, 0, IF(F755=3, AF755, (AF755*F755*384+AM755*G755*32)/(F755*384+G755*32)))</f>
        <v>120.43475442114563</v>
      </c>
      <c r="AP755" s="18">
        <v>57.822458159515797</v>
      </c>
      <c r="AQ755" s="18">
        <f>AP755-AS755</f>
        <v>47.184543487473803</v>
      </c>
      <c r="AR755" s="18">
        <f>AQ755*bess_capex_adj</f>
        <v>47.184543487473803</v>
      </c>
      <c r="AS755" s="18">
        <v>10.637914672041994</v>
      </c>
      <c r="AT755" s="18">
        <f>AR755+AS755</f>
        <v>57.822458159515797</v>
      </c>
      <c r="AU755" s="18">
        <v>6314.2602160976903</v>
      </c>
      <c r="AV755" s="18"/>
      <c r="AW755" s="18">
        <v>2472.0635909559301</v>
      </c>
      <c r="AX755" s="18">
        <f>AW755*solar_capex_adj</f>
        <v>3296.0847879412399</v>
      </c>
      <c r="AY755" s="18">
        <v>241.660816479169</v>
      </c>
      <c r="AZ755" s="18">
        <f>AY755*wind_capex_adj</f>
        <v>402.7680274652817</v>
      </c>
      <c r="BA755" s="18">
        <v>2323.17692608883</v>
      </c>
      <c r="BB755" s="18">
        <f>BA755*hdgt_capex_adj</f>
        <v>2903.9711576110376</v>
      </c>
      <c r="BC755" s="18">
        <v>325.398034796866</v>
      </c>
      <c r="BD755" s="18">
        <f>BC755*aero_capex_adj</f>
        <v>390.47764175623917</v>
      </c>
      <c r="BE755" s="18">
        <v>951.96084777688702</v>
      </c>
      <c r="BF755" s="18">
        <f>BE755*bess_capex_adj</f>
        <v>951.96084777688702</v>
      </c>
      <c r="BG755" s="1">
        <v>2571910029.9618502</v>
      </c>
      <c r="BH755" s="1">
        <v>884041093.96239996</v>
      </c>
      <c r="BI755" s="1">
        <v>1482803862.98365</v>
      </c>
      <c r="BJ755" s="1">
        <v>3821245013.0920801</v>
      </c>
      <c r="BK755" s="1">
        <f>SUM(BG755:BJ755)/1000000</f>
        <v>8759.9999999999818</v>
      </c>
      <c r="BL755" s="1">
        <v>10.020854344421201</v>
      </c>
      <c r="BM755" s="3">
        <f>0.815*BJ755/(BK755*1000)</f>
        <v>355.51537507648987</v>
      </c>
      <c r="BN755" s="24">
        <v>2781.2923068682198</v>
      </c>
      <c r="BO755" s="1">
        <v>53</v>
      </c>
      <c r="BP755" s="1">
        <v>3040</v>
      </c>
      <c r="BQ755" s="24">
        <v>4611.9232000000002</v>
      </c>
      <c r="BR755" s="1">
        <v>760</v>
      </c>
      <c r="BS755" s="1">
        <v>190</v>
      </c>
      <c r="BT755" s="1">
        <v>0.91412190918004599</v>
      </c>
    </row>
    <row r="756" spans="1:72" s="8" customFormat="1" x14ac:dyDescent="0.25">
      <c r="A756" s="1">
        <v>147</v>
      </c>
      <c r="B756" s="24">
        <v>2060.21652360608</v>
      </c>
      <c r="C756" s="24">
        <v>1003.19999999999</v>
      </c>
      <c r="D756" s="1">
        <v>1000</v>
      </c>
      <c r="E756" s="1">
        <v>4000</v>
      </c>
      <c r="F756" s="1">
        <v>1</v>
      </c>
      <c r="G756" s="1">
        <v>23</v>
      </c>
      <c r="H756" s="2">
        <f>SUM(BG756:BI756)/(BK756*1000000)</f>
        <v>0.87912208124441416</v>
      </c>
      <c r="I756" s="3">
        <v>100</v>
      </c>
      <c r="J756" s="18">
        <v>85.196189785006396</v>
      </c>
      <c r="K756" s="18">
        <f>(P756*BG756+U756*BH756+AP756*BI756+AN756*BJ756)/(BK756*(1000000))</f>
        <v>105.00063594872346</v>
      </c>
      <c r="L756" s="18">
        <f>(T756*BG756+Y756*BH756+AT756*BI756+AO756*BJ756)/(BK756*(1000000))</f>
        <v>130.03315586599447</v>
      </c>
      <c r="M756" s="18">
        <f>L756/K756</f>
        <v>1.2384035076653777</v>
      </c>
      <c r="N756" s="18">
        <f>J756*M756</f>
        <v>105.50726026947714</v>
      </c>
      <c r="O756" s="3">
        <v>100</v>
      </c>
      <c r="P756" s="18">
        <v>109.444765905347</v>
      </c>
      <c r="Q756" s="18">
        <f>P756-S756</f>
        <v>101.23884019526299</v>
      </c>
      <c r="R756" s="18">
        <f>Q756*solar_capex_adj</f>
        <v>134.98512026035064</v>
      </c>
      <c r="S756" s="18">
        <v>8.2059257100840028</v>
      </c>
      <c r="T756" s="18">
        <f>R756+S756</f>
        <v>143.19104597043463</v>
      </c>
      <c r="U756" s="18">
        <v>27.975335795405499</v>
      </c>
      <c r="V756" s="18">
        <f>U756-X756</f>
        <v>23.1785523182783</v>
      </c>
      <c r="W756" s="18">
        <f>V756*wind_capex_adj</f>
        <v>38.630920530463833</v>
      </c>
      <c r="X756" s="18">
        <v>4.7967834771271995</v>
      </c>
      <c r="Y756" s="18">
        <f>W756+X756</f>
        <v>43.427704007591032</v>
      </c>
      <c r="Z756" s="18">
        <v>146.87161472554601</v>
      </c>
      <c r="AA756" s="18">
        <f>Z756-AC756-AD756</f>
        <v>87.323251208323001</v>
      </c>
      <c r="AB756" s="18">
        <f>AA756*hdgt_capex_adj</f>
        <v>109.15406401040374</v>
      </c>
      <c r="AC756" s="18">
        <v>20.925594137599006</v>
      </c>
      <c r="AD756" s="18">
        <v>38.622769379624003</v>
      </c>
      <c r="AE756" s="18">
        <f>AD756*fuel_adj</f>
        <v>38.622769379624003</v>
      </c>
      <c r="AF756" s="18">
        <f>AB756+AC756+AE756</f>
        <v>168.70242752762675</v>
      </c>
      <c r="AG756" s="18">
        <v>617.155766766341</v>
      </c>
      <c r="AH756" s="18">
        <f>AG756-AJ756-AK756</f>
        <v>521.45220090601697</v>
      </c>
      <c r="AI756" s="18">
        <f>AH756*aero_capex_adj</f>
        <v>625.74264108722036</v>
      </c>
      <c r="AJ756" s="18">
        <v>53.033001814602017</v>
      </c>
      <c r="AK756" s="18">
        <v>42.670564045722017</v>
      </c>
      <c r="AL756" s="18">
        <f>AK756*fuel_adj</f>
        <v>42.670564045722017</v>
      </c>
      <c r="AM756" s="18">
        <f>AI756+AJ756+AL756</f>
        <v>721.4462069475444</v>
      </c>
      <c r="AN756" s="18">
        <f>IF(F756=0, 0, IF(F756=3, Z756, (Z756*F756*384+AG756*G756*32)/(F756*384+G756*32)))</f>
        <v>455.91548606663991</v>
      </c>
      <c r="AO756" s="18">
        <f>IF(F756=0, 0, IF(F756=3, AF756, (AF756*F756*384+AM756*G756*32)/(F756*384+G756*32)))</f>
        <v>531.93405400357267</v>
      </c>
      <c r="AP756" s="18">
        <v>70.274074319039102</v>
      </c>
      <c r="AQ756" s="18">
        <f>AP756-AS756</f>
        <v>57.318254040140097</v>
      </c>
      <c r="AR756" s="18">
        <f>AQ756*bess_capex_adj</f>
        <v>57.318254040140097</v>
      </c>
      <c r="AS756" s="18">
        <v>12.955820278899004</v>
      </c>
      <c r="AT756" s="18">
        <f>AR756+AS756</f>
        <v>70.274074319039102</v>
      </c>
      <c r="AU756" s="18">
        <v>7264.99422084856</v>
      </c>
      <c r="AV756" s="18"/>
      <c r="AW756" s="18">
        <v>2469.2745928741001</v>
      </c>
      <c r="AX756" s="18">
        <f>AW756*solar_capex_adj</f>
        <v>3292.3661238321333</v>
      </c>
      <c r="AY756" s="18">
        <v>1202.3863721058699</v>
      </c>
      <c r="AZ756" s="18">
        <f>AY756*wind_capex_adj</f>
        <v>2003.9772868431166</v>
      </c>
      <c r="BA756" s="18">
        <v>773.51863430075196</v>
      </c>
      <c r="BB756" s="18">
        <f>BA756*hdgt_capex_adj</f>
        <v>966.89829287593989</v>
      </c>
      <c r="BC756" s="18">
        <v>1868.92778215712</v>
      </c>
      <c r="BD756" s="18">
        <f>BC756*aero_capex_adj</f>
        <v>2242.713338588544</v>
      </c>
      <c r="BE756" s="18">
        <v>950.88683941070406</v>
      </c>
      <c r="BF756" s="18">
        <f>BE756*bess_capex_adj</f>
        <v>950.88683941070406</v>
      </c>
      <c r="BG756" s="1">
        <v>2096368342.3036101</v>
      </c>
      <c r="BH756" s="1">
        <v>4403525449.1711998</v>
      </c>
      <c r="BI756" s="1">
        <v>1201215640.2262399</v>
      </c>
      <c r="BJ756" s="1">
        <v>1058890568.29893</v>
      </c>
      <c r="BK756" s="1">
        <f>SUM(BG756:BJ756)/1000000</f>
        <v>8759.9999999999782</v>
      </c>
      <c r="BL756" s="1">
        <v>17.115395561563901</v>
      </c>
      <c r="BM756" s="3">
        <f>0.815*BJ756/(BK756*1000)</f>
        <v>98.515503785802537</v>
      </c>
      <c r="BN756" s="24">
        <v>2781.2923068682198</v>
      </c>
      <c r="BO756" s="1">
        <v>264</v>
      </c>
      <c r="BP756" s="1">
        <v>3040</v>
      </c>
      <c r="BQ756" s="24">
        <v>4611.9232000000002</v>
      </c>
      <c r="BR756" s="1">
        <v>760</v>
      </c>
      <c r="BS756" s="1">
        <v>190</v>
      </c>
      <c r="BT756" s="1">
        <v>0.74219565810489196</v>
      </c>
    </row>
    <row r="757" spans="1:72" s="8" customFormat="1" x14ac:dyDescent="0.25">
      <c r="A757" s="1">
        <v>516</v>
      </c>
      <c r="B757" s="24">
        <v>2060.21652360608</v>
      </c>
      <c r="C757" s="24">
        <v>402.79999999999899</v>
      </c>
      <c r="D757" s="1">
        <v>1000</v>
      </c>
      <c r="E757" s="1">
        <v>4000</v>
      </c>
      <c r="F757" s="1">
        <v>3</v>
      </c>
      <c r="G757" s="1">
        <v>4</v>
      </c>
      <c r="H757" s="2">
        <f>SUM(BG757:BI757)/(BK757*1000000)</f>
        <v>0.65458760344873312</v>
      </c>
      <c r="I757" s="3">
        <v>100</v>
      </c>
      <c r="J757" s="18">
        <v>87.773681721667998</v>
      </c>
      <c r="K757" s="18">
        <f>(P757*BG757+U757*BH757+AP757*BI757+AN757*BJ757)/(BK757*(1000000))</f>
        <v>84.270171356808092</v>
      </c>
      <c r="L757" s="18">
        <f>(T757*BG757+Y757*BH757+AT757*BI757+AO757*BJ757)/(BK757*(1000000))</f>
        <v>101.42657284114435</v>
      </c>
      <c r="M757" s="18">
        <f>L757/K757</f>
        <v>1.2035880692789194</v>
      </c>
      <c r="N757" s="18">
        <f>J757*M757</f>
        <v>105.64335611688476</v>
      </c>
      <c r="O757" s="3">
        <v>100</v>
      </c>
      <c r="P757" s="18">
        <v>92.675985025550204</v>
      </c>
      <c r="Q757" s="18">
        <f>P757-S757</f>
        <v>85.732563384993895</v>
      </c>
      <c r="R757" s="18">
        <f>Q757*solar_capex_adj</f>
        <v>114.31008451332519</v>
      </c>
      <c r="S757" s="18">
        <v>6.9434216405563092</v>
      </c>
      <c r="T757" s="18">
        <f>R757+S757</f>
        <v>121.2535061538815</v>
      </c>
      <c r="U757" s="18">
        <v>27.9941667281762</v>
      </c>
      <c r="V757" s="18">
        <f>U757-X757</f>
        <v>23.1973832510491</v>
      </c>
      <c r="W757" s="18">
        <f>V757*wind_capex_adj</f>
        <v>38.662305418415166</v>
      </c>
      <c r="X757" s="18">
        <v>4.7967834771271001</v>
      </c>
      <c r="Y757" s="18">
        <f>W757+X757</f>
        <v>43.459088895542266</v>
      </c>
      <c r="Z757" s="18">
        <v>122.730070054428</v>
      </c>
      <c r="AA757" s="18">
        <f>Z757-AC757-AD757</f>
        <v>68.10748434042091</v>
      </c>
      <c r="AB757" s="18">
        <f>AA757*hdgt_capex_adj</f>
        <v>85.134355425526138</v>
      </c>
      <c r="AC757" s="18">
        <v>18.471461115455995</v>
      </c>
      <c r="AD757" s="18">
        <v>36.151124598551093</v>
      </c>
      <c r="AE757" s="18">
        <f>AD757*fuel_adj</f>
        <v>36.151124598551093</v>
      </c>
      <c r="AF757" s="18">
        <f>AB757+AC757+AE757</f>
        <v>139.75694113953324</v>
      </c>
      <c r="AG757" s="18">
        <v>429.27307022161199</v>
      </c>
      <c r="AH757" s="18">
        <f>AG757-AJ757-AK757</f>
        <v>347.46752478014599</v>
      </c>
      <c r="AI757" s="18">
        <f>AH757*aero_capex_adj</f>
        <v>416.96102973617519</v>
      </c>
      <c r="AJ757" s="18">
        <v>38.943210592143998</v>
      </c>
      <c r="AK757" s="18">
        <v>42.862334849321996</v>
      </c>
      <c r="AL757" s="18">
        <f>AK757*fuel_adj</f>
        <v>42.862334849321996</v>
      </c>
      <c r="AM757" s="18">
        <f>AI757+AJ757+AL757</f>
        <v>498.76657517764119</v>
      </c>
      <c r="AN757" s="18">
        <f>IF(F757=0, 0, IF(F757=3, Z757, (Z757*F757*384+AG757*G757*32)/(F757*384+G757*32)))</f>
        <v>122.730070054428</v>
      </c>
      <c r="AO757" s="18">
        <f>IF(F757=0, 0, IF(F757=3, AF757, (AF757*F757*384+AM757*G757*32)/(F757*384+G757*32)))</f>
        <v>139.75694113953324</v>
      </c>
      <c r="AP757" s="18">
        <v>58.442629372768501</v>
      </c>
      <c r="AQ757" s="18">
        <f>AP757-AS757</f>
        <v>47.679992699424901</v>
      </c>
      <c r="AR757" s="18">
        <f>AQ757*bess_capex_adj</f>
        <v>47.679992699424901</v>
      </c>
      <c r="AS757" s="18">
        <v>10.7626366733436</v>
      </c>
      <c r="AT757" s="18">
        <f>AR757+AS757</f>
        <v>58.442629372768501</v>
      </c>
      <c r="AU757" s="18">
        <v>6553.8448128162199</v>
      </c>
      <c r="AV757" s="18"/>
      <c r="AW757" s="18">
        <v>2471.2807036618901</v>
      </c>
      <c r="AX757" s="18">
        <f>AW757*solar_capex_adj</f>
        <v>3295.0409382158532</v>
      </c>
      <c r="AY757" s="18">
        <v>483.16856797782702</v>
      </c>
      <c r="AZ757" s="18">
        <f>AY757*wind_capex_adj</f>
        <v>805.28094662971171</v>
      </c>
      <c r="BA757" s="18">
        <v>2322.4411902833799</v>
      </c>
      <c r="BB757" s="18">
        <f>BA757*hdgt_capex_adj</f>
        <v>2903.0514878542249</v>
      </c>
      <c r="BC757" s="18">
        <v>325.29498324597603</v>
      </c>
      <c r="BD757" s="18">
        <f>BC757*aero_capex_adj</f>
        <v>390.35397989517122</v>
      </c>
      <c r="BE757" s="18">
        <v>951.65936764714002</v>
      </c>
      <c r="BF757" s="18">
        <f>BE757*bess_capex_adj</f>
        <v>951.65936764714002</v>
      </c>
      <c r="BG757" s="1">
        <v>2499401620.5302</v>
      </c>
      <c r="BH757" s="1">
        <v>1768082187.9247999</v>
      </c>
      <c r="BI757" s="1">
        <v>1466703597.7558899</v>
      </c>
      <c r="BJ757" s="1">
        <v>3025812593.7890902</v>
      </c>
      <c r="BK757" s="1">
        <f>SUM(BG757:BJ757)/1000000</f>
        <v>8759.9999999999818</v>
      </c>
      <c r="BL757" s="1">
        <v>10.849216901699601</v>
      </c>
      <c r="BM757" s="3">
        <f>0.815*BJ757/(BK757*1000)</f>
        <v>281.51110318928238</v>
      </c>
      <c r="BN757" s="24">
        <v>2781.2923068682198</v>
      </c>
      <c r="BO757" s="1">
        <v>106</v>
      </c>
      <c r="BP757" s="1">
        <v>3040</v>
      </c>
      <c r="BQ757" s="24">
        <v>4611.9232000000002</v>
      </c>
      <c r="BR757" s="1">
        <v>760</v>
      </c>
      <c r="BS757" s="1">
        <v>190</v>
      </c>
      <c r="BT757" s="1">
        <v>0.90418758908110797</v>
      </c>
    </row>
    <row r="758" spans="1:72" s="8" customFormat="1" x14ac:dyDescent="0.25">
      <c r="A758" s="1">
        <v>1387</v>
      </c>
      <c r="B758" s="22">
        <v>206.02165236060799</v>
      </c>
      <c r="C758" s="22">
        <v>1402.2</v>
      </c>
      <c r="D758" s="11">
        <v>3000</v>
      </c>
      <c r="E758" s="11">
        <v>12000</v>
      </c>
      <c r="F758" s="11">
        <v>2</v>
      </c>
      <c r="G758" s="11">
        <v>8</v>
      </c>
      <c r="H758" s="12">
        <f>SUM(BG758:BI758)/(BK758*1000000)</f>
        <v>0.78813888906495544</v>
      </c>
      <c r="I758" s="13">
        <v>100</v>
      </c>
      <c r="J758" s="20">
        <v>88.945369172151501</v>
      </c>
      <c r="K758" s="18">
        <f>(P758*BG758+U758*BH758+AP758*BI758+AN758*BJ758)/(BK758*(1000000))</f>
        <v>112.99518866466866</v>
      </c>
      <c r="L758" s="18">
        <f>(T758*BG758+Y758*BH758+AT758*BI758+AO758*BJ758)/(BK758*(1000000))</f>
        <v>134.2360999818853</v>
      </c>
      <c r="M758" s="18">
        <f>L758/K758</f>
        <v>1.1879806704005111</v>
      </c>
      <c r="N758" s="18">
        <f>J758*M758</f>
        <v>105.6653792981535</v>
      </c>
      <c r="O758" s="13">
        <v>100</v>
      </c>
      <c r="P758" s="20">
        <v>68.569605755651693</v>
      </c>
      <c r="Q758" s="20">
        <f>P758-S758</f>
        <v>63.432784783660999</v>
      </c>
      <c r="R758" s="18">
        <f>Q758*solar_capex_adj</f>
        <v>84.577046378214661</v>
      </c>
      <c r="S758" s="20">
        <v>5.1368209719906943</v>
      </c>
      <c r="T758" s="18">
        <f>R758+S758</f>
        <v>89.713867350205362</v>
      </c>
      <c r="U758" s="20">
        <v>31.074453744517299</v>
      </c>
      <c r="V758" s="20">
        <f>U758-X758</f>
        <v>25.750343223194701</v>
      </c>
      <c r="W758" s="18">
        <f>V758*wind_capex_adj</f>
        <v>42.9172387053245</v>
      </c>
      <c r="X758" s="20">
        <v>5.3241105213225985</v>
      </c>
      <c r="Y758" s="18">
        <f>W758+X758</f>
        <v>48.241349226647102</v>
      </c>
      <c r="Z758" s="20">
        <v>149.65664904248999</v>
      </c>
      <c r="AA758" s="20">
        <f>Z758-AC758-AD758</f>
        <v>78.343257310049012</v>
      </c>
      <c r="AB758" s="18">
        <f>AA758*hdgt_capex_adj</f>
        <v>97.929071637561265</v>
      </c>
      <c r="AC758" s="20">
        <v>23.283711584251989</v>
      </c>
      <c r="AD758" s="20">
        <v>48.029680148188987</v>
      </c>
      <c r="AE758" s="18">
        <f>AD758*fuel_adj</f>
        <v>48.029680148188987</v>
      </c>
      <c r="AF758" s="18">
        <f>AB758+AC758+AE758</f>
        <v>169.24246337000224</v>
      </c>
      <c r="AG758" s="20">
        <v>726.22705567303103</v>
      </c>
      <c r="AH758" s="20">
        <f>AG758-AJ758-AK758</f>
        <v>607.23427003925406</v>
      </c>
      <c r="AI758" s="18">
        <f>AH758*aero_capex_adj</f>
        <v>728.68112404710484</v>
      </c>
      <c r="AJ758" s="20">
        <v>62.95290670421798</v>
      </c>
      <c r="AK758" s="20">
        <v>56.039878929558995</v>
      </c>
      <c r="AL758" s="18">
        <f>AK758*fuel_adj</f>
        <v>56.039878929558995</v>
      </c>
      <c r="AM758" s="18">
        <f>AI758+AJ758+AL758</f>
        <v>847.67390968088182</v>
      </c>
      <c r="AN758" s="18">
        <f>IF(F758=0, 0, IF(F758=3, Z758, (Z758*F758*384+AG758*G758*32)/(F758*384+G758*32)))</f>
        <v>293.79925070012524</v>
      </c>
      <c r="AO758" s="18">
        <f>IF(F758=0, 0, IF(F758=3, AF758, (AF758*F758*384+AM758*G758*32)/(F758*384+G758*32)))</f>
        <v>338.85032494772213</v>
      </c>
      <c r="AP758" s="20">
        <v>244.968964702617</v>
      </c>
      <c r="AQ758" s="20">
        <f>AP758-AS758</f>
        <v>200.296655350203</v>
      </c>
      <c r="AR758" s="18">
        <f>AQ758*bess_capex_adj</f>
        <v>200.296655350203</v>
      </c>
      <c r="AS758" s="20">
        <v>44.672309352414004</v>
      </c>
      <c r="AT758" s="18">
        <f>AR758+AS758</f>
        <v>244.968964702617</v>
      </c>
      <c r="AU758" s="20">
        <v>6988.8677646904698</v>
      </c>
      <c r="AV758" s="20"/>
      <c r="AW758" s="20">
        <v>247.154860410569</v>
      </c>
      <c r="AX758" s="18">
        <f>AW758*solar_capex_adj</f>
        <v>329.53981388075863</v>
      </c>
      <c r="AY758" s="20">
        <v>1682.1559350523901</v>
      </c>
      <c r="AZ758" s="18">
        <f>AY758*wind_capex_adj</f>
        <v>2803.593225087317</v>
      </c>
      <c r="BA758" s="20">
        <v>1548.46197046926</v>
      </c>
      <c r="BB758" s="18">
        <f>BA758*hdgt_capex_adj</f>
        <v>1935.5774630865749</v>
      </c>
      <c r="BC758" s="20">
        <v>650.66049402874603</v>
      </c>
      <c r="BD758" s="18">
        <f>BC758*aero_capex_adj</f>
        <v>780.79259283449517</v>
      </c>
      <c r="BE758" s="20">
        <v>2860.4345047294901</v>
      </c>
      <c r="BF758" s="18">
        <f>BE758*bess_capex_adj</f>
        <v>2860.4345047294901</v>
      </c>
      <c r="BG758" s="11">
        <v>343547128.471834</v>
      </c>
      <c r="BH758" s="11">
        <v>5545318022.7169905</v>
      </c>
      <c r="BI758" s="11">
        <v>1015231579.26088</v>
      </c>
      <c r="BJ758" s="11">
        <v>1855903348.5220301</v>
      </c>
      <c r="BK758" s="11">
        <f>SUM(BG758:BJ758)/1000000</f>
        <v>8760.0000789717342</v>
      </c>
      <c r="BL758" s="11">
        <v>2.4661664492117299</v>
      </c>
      <c r="BM758" s="13">
        <f>0.815*BJ758/(BK758*1000)</f>
        <v>172.66680541206134</v>
      </c>
      <c r="BN758" s="22">
        <v>278.12923068682198</v>
      </c>
      <c r="BO758" s="11">
        <v>369</v>
      </c>
      <c r="BP758" s="11">
        <v>9120</v>
      </c>
      <c r="BQ758" s="22">
        <v>13835.7696</v>
      </c>
      <c r="BR758" s="11">
        <v>2280</v>
      </c>
      <c r="BS758" s="11">
        <v>570</v>
      </c>
      <c r="BT758" s="11">
        <v>0.21116355525780101</v>
      </c>
    </row>
    <row r="759" spans="1:72" s="8" customFormat="1" x14ac:dyDescent="0.25">
      <c r="A759" s="1">
        <v>969</v>
      </c>
      <c r="B759" s="25">
        <v>824.08660944243502</v>
      </c>
      <c r="C759" s="25">
        <v>1200.8</v>
      </c>
      <c r="D759" s="8">
        <v>2000</v>
      </c>
      <c r="E759" s="8">
        <v>8000</v>
      </c>
      <c r="F759" s="8">
        <v>3</v>
      </c>
      <c r="G759" s="8">
        <v>4</v>
      </c>
      <c r="H759" s="9">
        <f>SUM(BG759:BI759)/(BK759*1000000)</f>
        <v>0.82491929590379987</v>
      </c>
      <c r="I759" s="10">
        <v>100</v>
      </c>
      <c r="J759" s="19">
        <v>86.426357521755904</v>
      </c>
      <c r="K759" s="18">
        <f>(P759*BG759+U759*BH759+AP759*BI759+AN759*BJ759)/(BK759*(1000000))</f>
        <v>83.74468405421149</v>
      </c>
      <c r="L759" s="18">
        <f>(T759*BG759+Y759*BH759+AT759*BI759+AO759*BJ759)/(BK759*(1000000))</f>
        <v>102.43895218831918</v>
      </c>
      <c r="M759" s="18">
        <f>L759/K759</f>
        <v>1.2232293111525276</v>
      </c>
      <c r="N759" s="18">
        <f>J759*M759</f>
        <v>105.71925377675954</v>
      </c>
      <c r="O759" s="10">
        <v>99.999999999999901</v>
      </c>
      <c r="P759" s="19">
        <v>78.241508989920206</v>
      </c>
      <c r="Q759" s="19">
        <f>P759-S759</f>
        <v>72.378412987459399</v>
      </c>
      <c r="R759" s="18">
        <f>Q759*solar_capex_adj</f>
        <v>96.504550649945855</v>
      </c>
      <c r="S759" s="19">
        <v>5.8630960024608072</v>
      </c>
      <c r="T759" s="18">
        <f>R759+S759</f>
        <v>102.36764665240666</v>
      </c>
      <c r="U759" s="19">
        <v>28.645617904945901</v>
      </c>
      <c r="V759" s="19">
        <f>U759-X759</f>
        <v>23.736363659976899</v>
      </c>
      <c r="W759" s="18">
        <f>V759*wind_capex_adj</f>
        <v>39.560606099961497</v>
      </c>
      <c r="X759" s="19">
        <v>4.9092542449690022</v>
      </c>
      <c r="Y759" s="18">
        <f>W759+X759</f>
        <v>44.469860344930495</v>
      </c>
      <c r="Z759" s="19">
        <v>211.843653400497</v>
      </c>
      <c r="AA759" s="19">
        <f>Z759-AC759-AD759</f>
        <v>139.46403544702298</v>
      </c>
      <c r="AB759" s="18">
        <f>AA759*hdgt_capex_adj</f>
        <v>174.33004430877872</v>
      </c>
      <c r="AC759" s="19">
        <v>27.875760555675015</v>
      </c>
      <c r="AD759" s="19">
        <v>44.50385739779901</v>
      </c>
      <c r="AE759" s="18">
        <f>AD759*fuel_adj</f>
        <v>44.50385739779901</v>
      </c>
      <c r="AF759" s="18">
        <f>AB759+AC759+AE759</f>
        <v>246.70966226225275</v>
      </c>
      <c r="AG759" s="19">
        <v>430.22876905651401</v>
      </c>
      <c r="AH759" s="19">
        <f>AG759-AJ759-AK759</f>
        <v>338.10826698940394</v>
      </c>
      <c r="AI759" s="18">
        <f>AH759*aero_capex_adj</f>
        <v>405.72992038728472</v>
      </c>
      <c r="AJ759" s="19">
        <v>40.593173473569038</v>
      </c>
      <c r="AK759" s="19">
        <v>51.527328593541029</v>
      </c>
      <c r="AL759" s="18">
        <f>AK759*fuel_adj</f>
        <v>51.527328593541029</v>
      </c>
      <c r="AM759" s="18">
        <f>AI759+AJ759+AL759</f>
        <v>497.85042245439479</v>
      </c>
      <c r="AN759" s="18">
        <f>IF(F759=0, 0, IF(F759=3, Z759, (Z759*F759*384+AG759*G759*32)/(F759*384+G759*32)))</f>
        <v>211.843653400497</v>
      </c>
      <c r="AO759" s="18">
        <f>IF(F759=0, 0, IF(F759=3, AF759, (AF759*F759*384+AM759*G759*32)/(F759*384+G759*32)))</f>
        <v>246.70966226225275</v>
      </c>
      <c r="AP759" s="19">
        <v>190.071358139555</v>
      </c>
      <c r="AQ759" s="19">
        <f>AP759-AS759</f>
        <v>155.36821294473</v>
      </c>
      <c r="AR759" s="18">
        <f>AQ759*bess_capex_adj</f>
        <v>155.36821294473</v>
      </c>
      <c r="AS759" s="19">
        <v>34.703145194824998</v>
      </c>
      <c r="AT759" s="18">
        <f>AR759+AS759</f>
        <v>190.071358139555</v>
      </c>
      <c r="AU759" s="19">
        <v>6979.8963345380798</v>
      </c>
      <c r="AV759" s="19"/>
      <c r="AW759" s="19">
        <v>988.30695075087601</v>
      </c>
      <c r="AX759" s="18">
        <f>AW759*solar_capex_adj</f>
        <v>1317.7426010011679</v>
      </c>
      <c r="AY759" s="19">
        <v>1440.0901226445001</v>
      </c>
      <c r="AZ759" s="18">
        <f>AY759*wind_capex_adj</f>
        <v>2400.1502044075</v>
      </c>
      <c r="BA759" s="19">
        <v>2321.9587799820702</v>
      </c>
      <c r="BB759" s="18">
        <f>BA759*hdgt_capex_adj</f>
        <v>2902.4484749775875</v>
      </c>
      <c r="BC759" s="19">
        <v>325.22741397811302</v>
      </c>
      <c r="BD759" s="18">
        <f>BC759*aero_capex_adj</f>
        <v>390.27289677373562</v>
      </c>
      <c r="BE759" s="19">
        <v>1904.3130671825099</v>
      </c>
      <c r="BF759" s="18">
        <f>BE759*bess_capex_adj</f>
        <v>1904.3130671825099</v>
      </c>
      <c r="BG759" s="8">
        <v>1193341177.0976</v>
      </c>
      <c r="BH759" s="8">
        <v>5150125506.0622597</v>
      </c>
      <c r="BI759" s="8">
        <v>882826348.95740795</v>
      </c>
      <c r="BJ759" s="8">
        <v>1533706967.88271</v>
      </c>
      <c r="BK759" s="8">
        <f>SUM(BG759:BJ759)/1000000</f>
        <v>8759.9999999999764</v>
      </c>
      <c r="BL759" s="8">
        <v>3.4992822739932099</v>
      </c>
      <c r="BM759" s="10">
        <f>0.815*BJ759/(BK759*1000)</f>
        <v>142.6907738384032</v>
      </c>
      <c r="BN759" s="25">
        <v>1112.51692274728</v>
      </c>
      <c r="BO759" s="8">
        <v>316</v>
      </c>
      <c r="BP759" s="8">
        <v>6080</v>
      </c>
      <c r="BQ759" s="25">
        <v>9223.8464000000004</v>
      </c>
      <c r="BR759" s="8">
        <v>1520</v>
      </c>
      <c r="BS759" s="8">
        <v>380</v>
      </c>
      <c r="BT759" s="8">
        <v>0.27463853075695699</v>
      </c>
    </row>
    <row r="760" spans="1:72" s="8" customFormat="1" x14ac:dyDescent="0.25">
      <c r="A760" s="1">
        <v>197</v>
      </c>
      <c r="B760" s="24">
        <v>1236.12991416365</v>
      </c>
      <c r="C760" s="24">
        <v>1801.19999999999</v>
      </c>
      <c r="D760" s="1">
        <v>1000</v>
      </c>
      <c r="E760" s="1">
        <v>4000</v>
      </c>
      <c r="F760" s="1">
        <v>1</v>
      </c>
      <c r="G760" s="1">
        <v>23</v>
      </c>
      <c r="H760" s="2">
        <f>SUM(BG760:BI760)/(BK760*1000000)</f>
        <v>0.92956134112001831</v>
      </c>
      <c r="I760" s="3">
        <v>100</v>
      </c>
      <c r="J760" s="18">
        <v>83.2029804922728</v>
      </c>
      <c r="K760" s="18">
        <f>(P760*BG760+U760*BH760+AP760*BI760+AN760*BJ760)/(BK760*(1000000))</f>
        <v>104.72178274916476</v>
      </c>
      <c r="L760" s="18">
        <f>(T760*BG760+Y760*BH760+AT760*BI760+AO760*BJ760)/(BK760*(1000000))</f>
        <v>133.06437033686609</v>
      </c>
      <c r="M760" s="18">
        <f>L760/K760</f>
        <v>1.2706465344997899</v>
      </c>
      <c r="N760" s="18">
        <f>J760*M760</f>
        <v>105.72157882256006</v>
      </c>
      <c r="O760" s="3">
        <v>100</v>
      </c>
      <c r="P760" s="18">
        <v>101.707447454381</v>
      </c>
      <c r="Q760" s="18">
        <f>P760-S760</f>
        <v>94.081874237871901</v>
      </c>
      <c r="R760" s="18">
        <f>Q760*solar_capex_adj</f>
        <v>125.4424989838292</v>
      </c>
      <c r="S760" s="18">
        <v>7.6255732165090961</v>
      </c>
      <c r="T760" s="18">
        <f>R760+S760</f>
        <v>133.06807220033829</v>
      </c>
      <c r="U760" s="18">
        <v>36.716391549216901</v>
      </c>
      <c r="V760" s="18">
        <f>U760-X760</f>
        <v>30.420992046758499</v>
      </c>
      <c r="W760" s="18">
        <f>V760*wind_capex_adj</f>
        <v>50.701653411264168</v>
      </c>
      <c r="X760" s="18">
        <v>6.2953995024584017</v>
      </c>
      <c r="Y760" s="18">
        <f>W760+X760</f>
        <v>56.99705291372257</v>
      </c>
      <c r="Z760" s="18">
        <v>216.15495356123799</v>
      </c>
      <c r="AA760" s="18">
        <f>Z760-AC760-AD760</f>
        <v>147.47767381604899</v>
      </c>
      <c r="AB760" s="18">
        <f>AA760*hdgt_capex_adj</f>
        <v>184.34709227006124</v>
      </c>
      <c r="AC760" s="18">
        <v>27.478647178350002</v>
      </c>
      <c r="AD760" s="18">
        <v>41.198632566838995</v>
      </c>
      <c r="AE760" s="18">
        <f>AD760*fuel_adj</f>
        <v>41.198632566838995</v>
      </c>
      <c r="AF760" s="18">
        <f>AB760+AC760+AE760</f>
        <v>253.02437201525024</v>
      </c>
      <c r="AG760" s="18">
        <v>1064.17303445579</v>
      </c>
      <c r="AH760" s="18">
        <f>AG760-AJ760-AK760</f>
        <v>933.06962360084697</v>
      </c>
      <c r="AI760" s="18">
        <f>AH760*aero_capex_adj</f>
        <v>1119.6835483210164</v>
      </c>
      <c r="AJ760" s="18">
        <v>85.835176470253032</v>
      </c>
      <c r="AK760" s="18">
        <v>45.268234384690004</v>
      </c>
      <c r="AL760" s="18">
        <f>AK760*fuel_adj</f>
        <v>45.268234384690004</v>
      </c>
      <c r="AM760" s="18">
        <f>AI760+AJ760+AL760</f>
        <v>1250.7869591759595</v>
      </c>
      <c r="AN760" s="18">
        <f>IF(F760=0, 0, IF(F760=3, Z760, (Z760*F760*384+AG760*G760*32)/(F760*384+G760*32)))</f>
        <v>773.42397814908634</v>
      </c>
      <c r="AO760" s="18">
        <f>IF(F760=0, 0, IF(F760=3, AF760, (AF760*F760*384+AM760*G760*32)/(F760*384+G760*32)))</f>
        <v>908.69692929228779</v>
      </c>
      <c r="AP760" s="18">
        <v>106.251454892994</v>
      </c>
      <c r="AQ760" s="18">
        <f>AP760-AS760</f>
        <v>86.002522227672699</v>
      </c>
      <c r="AR760" s="18">
        <f>AQ760*bess_capex_adj</f>
        <v>86.002522227672699</v>
      </c>
      <c r="AS760" s="18">
        <v>20.248932665321306</v>
      </c>
      <c r="AT760" s="18">
        <f>AR760+AS760</f>
        <v>106.251454892994</v>
      </c>
      <c r="AU760" s="18">
        <v>7233.9593644134602</v>
      </c>
      <c r="AV760" s="18"/>
      <c r="AW760" s="18">
        <v>1481.6121240825901</v>
      </c>
      <c r="AX760" s="18">
        <f>AW760*solar_capex_adj</f>
        <v>1975.4828321101199</v>
      </c>
      <c r="AY760" s="18">
        <v>2158.89909896983</v>
      </c>
      <c r="AZ760" s="18">
        <f>AY760*wind_capex_adj</f>
        <v>3598.1651649497167</v>
      </c>
      <c r="BA760" s="18">
        <v>773.54336511832196</v>
      </c>
      <c r="BB760" s="18">
        <f>BA760*hdgt_capex_adj</f>
        <v>966.92920639790248</v>
      </c>
      <c r="BC760" s="18">
        <v>1868.98753522574</v>
      </c>
      <c r="BD760" s="18">
        <f>BC760*aero_capex_adj</f>
        <v>2242.785042270888</v>
      </c>
      <c r="BE760" s="18">
        <v>950.91724101696502</v>
      </c>
      <c r="BF760" s="18">
        <f>BE760*bess_capex_adj</f>
        <v>950.91724101696502</v>
      </c>
      <c r="BG760" s="1">
        <v>1359548144.3887701</v>
      </c>
      <c r="BH760" s="1">
        <v>6024241784.0068598</v>
      </c>
      <c r="BI760" s="1">
        <v>759167419.81571996</v>
      </c>
      <c r="BJ760" s="1">
        <v>617042651.78863895</v>
      </c>
      <c r="BK760" s="1">
        <f>SUM(BG760:BJ760)/1000000</f>
        <v>8759.9999999999891</v>
      </c>
      <c r="BL760" s="1">
        <v>24.504378705878</v>
      </c>
      <c r="BM760" s="3">
        <f>0.815*BJ760/(BK760*1000)</f>
        <v>57.407506987185087</v>
      </c>
      <c r="BN760" s="24">
        <v>1668.7753841209301</v>
      </c>
      <c r="BO760" s="1">
        <v>474</v>
      </c>
      <c r="BP760" s="1">
        <v>3040</v>
      </c>
      <c r="BQ760" s="24">
        <v>4611.9232000000002</v>
      </c>
      <c r="BR760" s="1">
        <v>760</v>
      </c>
      <c r="BS760" s="1">
        <v>190</v>
      </c>
      <c r="BT760" s="1">
        <v>0.47045922193545597</v>
      </c>
    </row>
    <row r="761" spans="1:72" s="8" customFormat="1" x14ac:dyDescent="0.25">
      <c r="A761" s="1">
        <v>982</v>
      </c>
      <c r="B761" s="25">
        <v>618.06495708182604</v>
      </c>
      <c r="C761" s="25">
        <v>1402.2</v>
      </c>
      <c r="D761" s="8">
        <v>2000</v>
      </c>
      <c r="E761" s="8">
        <v>8000</v>
      </c>
      <c r="F761" s="8">
        <v>3</v>
      </c>
      <c r="G761" s="8">
        <v>4</v>
      </c>
      <c r="H761" s="9">
        <f>SUM(BG761:BI761)/(BK761*1000000)</f>
        <v>0.84241673347455248</v>
      </c>
      <c r="I761" s="10">
        <v>100</v>
      </c>
      <c r="J761" s="19">
        <v>85.690879958791797</v>
      </c>
      <c r="K761" s="18">
        <f>(P761*BG761+U761*BH761+AP761*BI761+AN761*BJ761)/(BK761*(1000000))</f>
        <v>82.700966654332049</v>
      </c>
      <c r="L761" s="18">
        <f>(T761*BG761+Y761*BH761+AT761*BI761+AO761*BJ761)/(BK761*(1000000))</f>
        <v>102.10554247001656</v>
      </c>
      <c r="M761" s="18">
        <f>L761/K761</f>
        <v>1.2346354172229987</v>
      </c>
      <c r="N761" s="18">
        <f>J761*M761</f>
        <v>105.79699533012881</v>
      </c>
      <c r="O761" s="10">
        <v>99.999999996818403</v>
      </c>
      <c r="P761" s="19">
        <v>75.204777962765903</v>
      </c>
      <c r="Q761" s="19">
        <f>P761-S761</f>
        <v>69.569276658826695</v>
      </c>
      <c r="R761" s="18">
        <f>Q761*solar_capex_adj</f>
        <v>92.75903554510225</v>
      </c>
      <c r="S761" s="19">
        <v>5.6355013039392077</v>
      </c>
      <c r="T761" s="18">
        <f>R761+S761</f>
        <v>98.394536849041458</v>
      </c>
      <c r="U761" s="19">
        <v>31.066532129764902</v>
      </c>
      <c r="V761" s="19">
        <f>U761-X761</f>
        <v>25.742413568087802</v>
      </c>
      <c r="W761" s="18">
        <f>V761*wind_capex_adj</f>
        <v>42.904022613479668</v>
      </c>
      <c r="X761" s="19">
        <v>5.3241185616770998</v>
      </c>
      <c r="Y761" s="18">
        <f>W761+X761</f>
        <v>48.228141175156765</v>
      </c>
      <c r="Z761" s="19">
        <v>229.827569291456</v>
      </c>
      <c r="AA761" s="19">
        <f>Z761-AC761-AD761</f>
        <v>154.03946171475201</v>
      </c>
      <c r="AB761" s="18">
        <f>AA761*hdgt_capex_adj</f>
        <v>192.54932714344</v>
      </c>
      <c r="AC761" s="19">
        <v>29.739904325113002</v>
      </c>
      <c r="AD761" s="19">
        <v>46.048203251590991</v>
      </c>
      <c r="AE761" s="18">
        <f>AD761*fuel_adj</f>
        <v>46.048203251590991</v>
      </c>
      <c r="AF761" s="18">
        <f>AB761+AC761+AE761</f>
        <v>268.33743472014396</v>
      </c>
      <c r="AG761" s="19">
        <v>596.43817869240604</v>
      </c>
      <c r="AH761" s="19">
        <f>AG761-AJ761-AK761</f>
        <v>489.59305345969597</v>
      </c>
      <c r="AI761" s="18">
        <f>AH761*aero_capex_adj</f>
        <v>587.51166415163516</v>
      </c>
      <c r="AJ761" s="19">
        <v>52.865398260409052</v>
      </c>
      <c r="AK761" s="19">
        <v>53.979726972301023</v>
      </c>
      <c r="AL761" s="18">
        <f>AK761*fuel_adj</f>
        <v>53.979726972301023</v>
      </c>
      <c r="AM761" s="18">
        <f>AI761+AJ761+AL761</f>
        <v>694.35678938434523</v>
      </c>
      <c r="AN761" s="18">
        <f>IF(F761=0, 0, IF(F761=3, Z761, (Z761*F761*384+AG761*G761*32)/(F761*384+G761*32)))</f>
        <v>229.827569291456</v>
      </c>
      <c r="AO761" s="18">
        <f>IF(F761=0, 0, IF(F761=3, AF761, (AF761*F761*384+AM761*G761*32)/(F761*384+G761*32)))</f>
        <v>268.33743472014396</v>
      </c>
      <c r="AP761" s="19">
        <v>182.92160538209001</v>
      </c>
      <c r="AQ761" s="19">
        <f>AP761-AS761</f>
        <v>149.25289223016699</v>
      </c>
      <c r="AR761" s="18">
        <f>AQ761*bess_capex_adj</f>
        <v>149.25289223016699</v>
      </c>
      <c r="AS761" s="19">
        <v>33.668713151923015</v>
      </c>
      <c r="AT761" s="18">
        <f>AR761+AS761</f>
        <v>182.92160538209001</v>
      </c>
      <c r="AU761" s="19">
        <v>6974.3999875896498</v>
      </c>
      <c r="AV761" s="19"/>
      <c r="AW761" s="19">
        <v>741.23513251298004</v>
      </c>
      <c r="AX761" s="18">
        <f>AW761*solar_capex_adj</f>
        <v>988.31351001730673</v>
      </c>
      <c r="AY761" s="19">
        <v>1681.6353862173301</v>
      </c>
      <c r="AZ761" s="18">
        <f>AY761*wind_capex_adj</f>
        <v>2802.7256436955504</v>
      </c>
      <c r="BA761" s="19">
        <v>2321.9741905245801</v>
      </c>
      <c r="BB761" s="18">
        <f>BA761*hdgt_capex_adj</f>
        <v>2902.4677381557249</v>
      </c>
      <c r="BC761" s="19">
        <v>325.22957247073299</v>
      </c>
      <c r="BD761" s="18">
        <f>BC761*aero_capex_adj</f>
        <v>390.27548696487958</v>
      </c>
      <c r="BE761" s="19">
        <v>1904.3257058640099</v>
      </c>
      <c r="BF761" s="18">
        <f>BE761*bess_capex_adj</f>
        <v>1904.3257058640099</v>
      </c>
      <c r="BG761" s="8">
        <v>933921772.39139903</v>
      </c>
      <c r="BH761" s="8">
        <v>5545314088.7457104</v>
      </c>
      <c r="BI761" s="8">
        <v>900334723.86518204</v>
      </c>
      <c r="BJ761" s="8">
        <v>1380429414.7190001</v>
      </c>
      <c r="BK761" s="8">
        <f>SUM(BG761:BJ761)/1000000</f>
        <v>8759.9999997212926</v>
      </c>
      <c r="BL761" s="8">
        <v>5.8201045470852204</v>
      </c>
      <c r="BM761" s="10">
        <f>0.815*BJ761/(BK761*1000)</f>
        <v>128.43036221823968</v>
      </c>
      <c r="BN761" s="25">
        <v>834.38769206046595</v>
      </c>
      <c r="BO761" s="8">
        <v>369</v>
      </c>
      <c r="BP761" s="8">
        <v>6080</v>
      </c>
      <c r="BQ761" s="25">
        <v>9223.8464000000004</v>
      </c>
      <c r="BR761" s="8">
        <v>1520</v>
      </c>
      <c r="BS761" s="8">
        <v>380</v>
      </c>
      <c r="BT761" s="8">
        <v>0.28003394893105399</v>
      </c>
    </row>
    <row r="762" spans="1:72" s="8" customFormat="1" x14ac:dyDescent="0.25">
      <c r="A762" s="1">
        <v>1389</v>
      </c>
      <c r="B762" s="22">
        <v>618.06495708182604</v>
      </c>
      <c r="C762" s="22">
        <v>1402.2</v>
      </c>
      <c r="D762" s="11">
        <v>3000</v>
      </c>
      <c r="E762" s="11">
        <v>12000</v>
      </c>
      <c r="F762" s="11">
        <v>2</v>
      </c>
      <c r="G762" s="11">
        <v>6</v>
      </c>
      <c r="H762" s="12">
        <f>SUM(BG762:BI762)/(BK762*1000000)</f>
        <v>0.84268684787043224</v>
      </c>
      <c r="I762" s="13">
        <v>100</v>
      </c>
      <c r="J762" s="20">
        <v>87.948998602642504</v>
      </c>
      <c r="K762" s="18">
        <f>(P762*BG762+U762*BH762+AP762*BI762+AN762*BJ762)/(BK762*(1000000))</f>
        <v>103.03172272556185</v>
      </c>
      <c r="L762" s="18">
        <f>(T762*BG762+Y762*BH762+AT762*BI762+AO762*BJ762)/(BK762*(1000000))</f>
        <v>123.95578453017194</v>
      </c>
      <c r="M762" s="18">
        <f>L762/K762</f>
        <v>1.2030836838508854</v>
      </c>
      <c r="N762" s="18">
        <f>J762*M762</f>
        <v>105.81000522986352</v>
      </c>
      <c r="O762" s="13">
        <v>99.999999996818403</v>
      </c>
      <c r="P762" s="20">
        <v>75.204559293594201</v>
      </c>
      <c r="Q762" s="20">
        <f>P762-S762</f>
        <v>69.568561263053496</v>
      </c>
      <c r="R762" s="18">
        <f>Q762*solar_capex_adj</f>
        <v>92.758081684071328</v>
      </c>
      <c r="S762" s="20">
        <v>5.6359980305407049</v>
      </c>
      <c r="T762" s="18">
        <f>R762+S762</f>
        <v>98.394079714612033</v>
      </c>
      <c r="U762" s="20">
        <v>31.064004719103099</v>
      </c>
      <c r="V762" s="20">
        <f>U762-X762</f>
        <v>25.739885115559101</v>
      </c>
      <c r="W762" s="18">
        <f>V762*wind_capex_adj</f>
        <v>42.899808525931839</v>
      </c>
      <c r="X762" s="20">
        <v>5.3241196035439984</v>
      </c>
      <c r="Y762" s="18">
        <f>W762+X762</f>
        <v>48.223928129475837</v>
      </c>
      <c r="Z762" s="20">
        <v>174.11556924570701</v>
      </c>
      <c r="AA762" s="20">
        <f>Z762-AC762-AD762</f>
        <v>103.27199421251299</v>
      </c>
      <c r="AB762" s="18">
        <f>AA762*hdgt_capex_adj</f>
        <v>129.08999276564123</v>
      </c>
      <c r="AC762" s="20">
        <v>24.809342488385994</v>
      </c>
      <c r="AD762" s="20">
        <v>46.03423254480802</v>
      </c>
      <c r="AE762" s="18">
        <f>AD762*fuel_adj</f>
        <v>46.03423254480802</v>
      </c>
      <c r="AF762" s="18">
        <f>AB762+AC762+AE762</f>
        <v>199.93356779883524</v>
      </c>
      <c r="AG762" s="20">
        <v>812.04045748204101</v>
      </c>
      <c r="AH762" s="20">
        <f>AG762-AJ762-AK762</f>
        <v>689.69059865029794</v>
      </c>
      <c r="AI762" s="18">
        <f>AH762*aero_capex_adj</f>
        <v>827.62871838035755</v>
      </c>
      <c r="AJ762" s="20">
        <v>68.475879334733008</v>
      </c>
      <c r="AK762" s="20">
        <v>53.873979497010055</v>
      </c>
      <c r="AL762" s="18">
        <f>AK762*fuel_adj</f>
        <v>53.873979497010055</v>
      </c>
      <c r="AM762" s="18">
        <f>AI762+AJ762+AL762</f>
        <v>949.97857721210062</v>
      </c>
      <c r="AN762" s="18">
        <f>IF(F762=0, 0, IF(F762=3, Z762, (Z762*F762*384+AG762*G762*32)/(F762*384+G762*32)))</f>
        <v>301.70054689297382</v>
      </c>
      <c r="AO762" s="18">
        <f>IF(F762=0, 0, IF(F762=3, AF762, (AF762*F762*384+AM762*G762*32)/(F762*384+G762*32)))</f>
        <v>349.94256968148835</v>
      </c>
      <c r="AP762" s="20">
        <v>270.63082167433799</v>
      </c>
      <c r="AQ762" s="20">
        <f>AP762-AS762</f>
        <v>220.346275544017</v>
      </c>
      <c r="AR762" s="18">
        <f>AQ762*bess_capex_adj</f>
        <v>220.346275544017</v>
      </c>
      <c r="AS762" s="20">
        <v>50.28454613032099</v>
      </c>
      <c r="AT762" s="18">
        <f>AR762+AS762</f>
        <v>270.63082167433799</v>
      </c>
      <c r="AU762" s="20">
        <v>7317.5267652699904</v>
      </c>
      <c r="AV762" s="20"/>
      <c r="AW762" s="20">
        <v>741.16218242094806</v>
      </c>
      <c r="AX762" s="18">
        <f>AW762*solar_capex_adj</f>
        <v>988.2162432279307</v>
      </c>
      <c r="AY762" s="20">
        <v>1681.4698848119001</v>
      </c>
      <c r="AZ762" s="18">
        <f>AY762*wind_capex_adj</f>
        <v>2802.4498080198337</v>
      </c>
      <c r="BA762" s="20">
        <v>1547.83044595652</v>
      </c>
      <c r="BB762" s="18">
        <f>BA762*hdgt_capex_adj</f>
        <v>1934.7880574456499</v>
      </c>
      <c r="BC762" s="20">
        <v>487.796346558126</v>
      </c>
      <c r="BD762" s="18">
        <f>BC762*aero_capex_adj</f>
        <v>585.3556158697512</v>
      </c>
      <c r="BE762" s="20">
        <v>2859.2679055224899</v>
      </c>
      <c r="BF762" s="18">
        <f>BE762*bess_capex_adj</f>
        <v>2859.2679055224899</v>
      </c>
      <c r="BG762" s="11">
        <v>933921772.39139903</v>
      </c>
      <c r="BH762" s="11">
        <v>5545306013.7627201</v>
      </c>
      <c r="BI762" s="11">
        <v>902709000.95600498</v>
      </c>
      <c r="BJ762" s="11">
        <v>1378063212.6111701</v>
      </c>
      <c r="BK762" s="11">
        <f>SUM(BG762:BJ762)/1000000</f>
        <v>8759.9999997212944</v>
      </c>
      <c r="BL762" s="11">
        <v>5.6822186812641498</v>
      </c>
      <c r="BM762" s="13">
        <f>0.815*BJ762/(BK762*1000)</f>
        <v>128.21021898559778</v>
      </c>
      <c r="BN762" s="22">
        <v>834.38769206046595</v>
      </c>
      <c r="BO762" s="11">
        <v>369</v>
      </c>
      <c r="BP762" s="11">
        <v>9120</v>
      </c>
      <c r="BQ762" s="22">
        <v>13835.7696</v>
      </c>
      <c r="BR762" s="11">
        <v>2280</v>
      </c>
      <c r="BS762" s="11">
        <v>570</v>
      </c>
      <c r="BT762" s="11">
        <v>0.18804997167826501</v>
      </c>
    </row>
    <row r="763" spans="1:72" s="8" customFormat="1" x14ac:dyDescent="0.25">
      <c r="A763" s="1">
        <v>456</v>
      </c>
      <c r="B763" s="24">
        <v>1236.12991416365</v>
      </c>
      <c r="C763" s="24">
        <v>1603.6</v>
      </c>
      <c r="D763" s="1">
        <v>1000</v>
      </c>
      <c r="E763" s="1">
        <v>4000</v>
      </c>
      <c r="F763" s="1">
        <v>3</v>
      </c>
      <c r="G763" s="1">
        <v>4</v>
      </c>
      <c r="H763" s="2">
        <f>SUM(BG763:BI763)/(BK763*1000000)</f>
        <v>0.91579460435606508</v>
      </c>
      <c r="I763" s="3">
        <v>100</v>
      </c>
      <c r="J763" s="18">
        <v>81.655117688859207</v>
      </c>
      <c r="K763" s="18">
        <f>(P763*BG763+U763*BH763+AP763*BI763+AN763*BJ763)/(BK763*(1000000))</f>
        <v>78.527743973633577</v>
      </c>
      <c r="L763" s="18">
        <f>(T763*BG763+Y763*BH763+AT763*BI763+AO763*BJ763)/(BK763*(1000000))</f>
        <v>101.81511318355624</v>
      </c>
      <c r="M763" s="18">
        <f>L763/K763</f>
        <v>1.2965495763859154</v>
      </c>
      <c r="N763" s="18">
        <f>J763*M763</f>
        <v>105.86990824923247</v>
      </c>
      <c r="O763" s="3">
        <v>100</v>
      </c>
      <c r="P763" s="18">
        <v>97.884053311436602</v>
      </c>
      <c r="Q763" s="18">
        <f>P763-S763</f>
        <v>90.546826803948406</v>
      </c>
      <c r="R763" s="18">
        <f>Q763*solar_capex_adj</f>
        <v>120.72910240526454</v>
      </c>
      <c r="S763" s="18">
        <v>7.3372265074881966</v>
      </c>
      <c r="T763" s="18">
        <f>R763+S763</f>
        <v>128.06632891275274</v>
      </c>
      <c r="U763" s="18">
        <v>33.833283342887199</v>
      </c>
      <c r="V763" s="18">
        <f>U763-X763</f>
        <v>28.033415548552501</v>
      </c>
      <c r="W763" s="18">
        <f>V763*wind_capex_adj</f>
        <v>46.722359247587505</v>
      </c>
      <c r="X763" s="18">
        <v>5.7998677943346983</v>
      </c>
      <c r="Y763" s="18">
        <f>W763+X763</f>
        <v>52.522227041922207</v>
      </c>
      <c r="Z763" s="18">
        <v>367.73530924442701</v>
      </c>
      <c r="AA763" s="18">
        <f>Z763-AC763-AD763</f>
        <v>284.71993056892796</v>
      </c>
      <c r="AB763" s="18">
        <f>AA763*hdgt_capex_adj</f>
        <v>355.89991321115997</v>
      </c>
      <c r="AC763" s="18">
        <v>41.032384599574016</v>
      </c>
      <c r="AD763" s="18">
        <v>41.982994075925035</v>
      </c>
      <c r="AE763" s="18">
        <f>AD763*fuel_adj</f>
        <v>41.982994075925035</v>
      </c>
      <c r="AF763" s="18">
        <f>AB763+AC763+AE763</f>
        <v>438.91529188665902</v>
      </c>
      <c r="AG763" s="18">
        <v>805.82525339639994</v>
      </c>
      <c r="AH763" s="18">
        <f>AG763-AJ763-AK763</f>
        <v>689.99292663127108</v>
      </c>
      <c r="AI763" s="18">
        <f>AH763*aero_capex_adj</f>
        <v>827.99151195752529</v>
      </c>
      <c r="AJ763" s="18">
        <v>67.162052189306905</v>
      </c>
      <c r="AK763" s="18">
        <v>48.670274575821963</v>
      </c>
      <c r="AL763" s="18">
        <f>AK763*fuel_adj</f>
        <v>48.670274575821963</v>
      </c>
      <c r="AM763" s="18">
        <f>AI763+AJ763+AL763</f>
        <v>943.82383872265416</v>
      </c>
      <c r="AN763" s="18">
        <f>IF(F763=0, 0, IF(F763=3, Z763, (Z763*F763*384+AG763*G763*32)/(F763*384+G763*32)))</f>
        <v>367.73530924442701</v>
      </c>
      <c r="AO763" s="18">
        <f>IF(F763=0, 0, IF(F763=3, AF763, (AF763*F763*384+AM763*G763*32)/(F763*384+G763*32)))</f>
        <v>438.91529188665902</v>
      </c>
      <c r="AP763" s="18">
        <v>103.305666785548</v>
      </c>
      <c r="AQ763" s="18">
        <f>AP763-AS763</f>
        <v>83.763038881533205</v>
      </c>
      <c r="AR763" s="18">
        <f>AQ763*bess_capex_adj</f>
        <v>83.763038881533205</v>
      </c>
      <c r="AS763" s="18">
        <v>19.542627904014793</v>
      </c>
      <c r="AT763" s="18">
        <f>AR763+AS763</f>
        <v>103.305666785548</v>
      </c>
      <c r="AU763" s="18">
        <v>7001.9971304657402</v>
      </c>
      <c r="AV763" s="18"/>
      <c r="AW763" s="18">
        <v>1481.9800819674899</v>
      </c>
      <c r="AX763" s="18">
        <f>AW763*solar_capex_adj</f>
        <v>1975.9734426233199</v>
      </c>
      <c r="AY763" s="18">
        <v>1922.53519004188</v>
      </c>
      <c r="AZ763" s="18">
        <f>AY763*wind_capex_adj</f>
        <v>3204.225316736467</v>
      </c>
      <c r="BA763" s="18">
        <v>2321.2064230777401</v>
      </c>
      <c r="BB763" s="18">
        <f>BA763*hdgt_capex_adj</f>
        <v>2901.508028847175</v>
      </c>
      <c r="BC763" s="18">
        <v>325.12203437685099</v>
      </c>
      <c r="BD763" s="18">
        <f>BC763*aero_capex_adj</f>
        <v>390.14644125222117</v>
      </c>
      <c r="BE763" s="18">
        <v>951.153401001774</v>
      </c>
      <c r="BF763" s="18">
        <f>BE763*bess_capex_adj</f>
        <v>951.153401001774</v>
      </c>
      <c r="BG763" s="1">
        <v>1414503202.0660999</v>
      </c>
      <c r="BH763" s="1">
        <v>5821585232.8804998</v>
      </c>
      <c r="BI763" s="1">
        <v>786272299.21252</v>
      </c>
      <c r="BJ763" s="1">
        <v>737639265.84086895</v>
      </c>
      <c r="BK763" s="1">
        <f>SUM(BG763:BJ763)/1000000</f>
        <v>8759.9999999999891</v>
      </c>
      <c r="BL763" s="1">
        <v>19.473087543691001</v>
      </c>
      <c r="BM763" s="3">
        <f>0.815*BJ763/(BK763*1000)</f>
        <v>68.627397449806949</v>
      </c>
      <c r="BN763" s="24">
        <v>1668.7753841209301</v>
      </c>
      <c r="BO763" s="1">
        <v>422</v>
      </c>
      <c r="BP763" s="1">
        <v>3040</v>
      </c>
      <c r="BQ763" s="24">
        <v>4611.9232000000002</v>
      </c>
      <c r="BR763" s="1">
        <v>760</v>
      </c>
      <c r="BS763" s="1">
        <v>190</v>
      </c>
      <c r="BT763" s="1">
        <v>0.48716215679256902</v>
      </c>
    </row>
    <row r="764" spans="1:72" s="8" customFormat="1" x14ac:dyDescent="0.25">
      <c r="A764" s="1">
        <v>297</v>
      </c>
      <c r="B764" s="24">
        <v>2060.21652360608</v>
      </c>
      <c r="C764" s="24">
        <v>1200.8</v>
      </c>
      <c r="D764" s="1">
        <v>1000</v>
      </c>
      <c r="E764" s="1">
        <v>4000</v>
      </c>
      <c r="F764" s="1">
        <v>2</v>
      </c>
      <c r="G764" s="1">
        <v>11</v>
      </c>
      <c r="H764" s="2">
        <f>SUM(BG764:BI764)/(BK764*1000000)</f>
        <v>0.91231375709972062</v>
      </c>
      <c r="I764" s="3">
        <v>100</v>
      </c>
      <c r="J764" s="18">
        <v>84.029986624402</v>
      </c>
      <c r="K764" s="18">
        <f>(P764*BG764+U764*BH764+AP764*BI764+AN764*BJ764)/(BK764*(1000000))</f>
        <v>97.870090149029565</v>
      </c>
      <c r="L764" s="18">
        <f>(T764*BG764+Y764*BH764+AT764*BI764+AO764*BJ764)/(BK764*(1000000))</f>
        <v>123.31196692412232</v>
      </c>
      <c r="M764" s="18">
        <f>L764/K764</f>
        <v>1.2599555874154369</v>
      </c>
      <c r="N764" s="18">
        <f>J764*M764</f>
        <v>105.87405115785972</v>
      </c>
      <c r="O764" s="3">
        <v>99.999999537071702</v>
      </c>
      <c r="P764" s="18">
        <v>120.657668701964</v>
      </c>
      <c r="Q764" s="18">
        <f>P764-S764</f>
        <v>111.610725535277</v>
      </c>
      <c r="R764" s="18">
        <f>Q764*solar_capex_adj</f>
        <v>148.81430071370266</v>
      </c>
      <c r="S764" s="18">
        <v>9.0469431666870008</v>
      </c>
      <c r="T764" s="18">
        <f>R764+S764</f>
        <v>157.86124388038968</v>
      </c>
      <c r="U764" s="18">
        <v>28.630408834014801</v>
      </c>
      <c r="V764" s="18">
        <f>U764-X764</f>
        <v>23.721158163601601</v>
      </c>
      <c r="W764" s="18">
        <f>V764*wind_capex_adj</f>
        <v>39.535263606002673</v>
      </c>
      <c r="X764" s="18">
        <v>4.9092506704132006</v>
      </c>
      <c r="Y764" s="18">
        <f>W764+X764</f>
        <v>44.444514276415873</v>
      </c>
      <c r="Z764" s="18">
        <v>262.96062416155303</v>
      </c>
      <c r="AA764" s="18">
        <f>Z764-AC764-AD764</f>
        <v>191.55573832174696</v>
      </c>
      <c r="AB764" s="18">
        <f>AA764*hdgt_capex_adj</f>
        <v>239.4446729021837</v>
      </c>
      <c r="AC764" s="18">
        <v>31.481296555678028</v>
      </c>
      <c r="AD764" s="18">
        <v>39.923589284128042</v>
      </c>
      <c r="AE764" s="18">
        <f>AD764*fuel_adj</f>
        <v>39.923589284128042</v>
      </c>
      <c r="AF764" s="18">
        <f>AB764+AC764+AE764</f>
        <v>310.84955874198977</v>
      </c>
      <c r="AG764" s="18">
        <v>1075.1265356439101</v>
      </c>
      <c r="AH764" s="18">
        <f>AG764-AJ764-AK764</f>
        <v>943.73368542773403</v>
      </c>
      <c r="AI764" s="18">
        <f>AH764*aero_capex_adj</f>
        <v>1132.4804225132807</v>
      </c>
      <c r="AJ764" s="18">
        <v>86.332586261206075</v>
      </c>
      <c r="AK764" s="18">
        <v>45.060263954969969</v>
      </c>
      <c r="AL764" s="18">
        <f>AK764*fuel_adj</f>
        <v>45.060263954969969</v>
      </c>
      <c r="AM764" s="18">
        <f>AI764+AJ764+AL764</f>
        <v>1263.8732727294566</v>
      </c>
      <c r="AN764" s="18">
        <f>IF(F764=0, 0, IF(F764=3, Z764, (Z764*F764*384+AG764*G764*32)/(F764*384+G764*32)))</f>
        <v>518.21276777029379</v>
      </c>
      <c r="AO764" s="18">
        <f>IF(F764=0, 0, IF(F764=3, AF764, (AF764*F764*384+AM764*G764*32)/(F764*384+G764*32)))</f>
        <v>610.37129742376499</v>
      </c>
      <c r="AP764" s="18">
        <v>87.743261780229503</v>
      </c>
      <c r="AQ764" s="18">
        <f>AP764-AS764</f>
        <v>71.308276661412506</v>
      </c>
      <c r="AR764" s="18">
        <f>AQ764*bess_capex_adj</f>
        <v>71.308276661412506</v>
      </c>
      <c r="AS764" s="18">
        <v>16.434985118816996</v>
      </c>
      <c r="AT764" s="18">
        <f>AR764+AS764</f>
        <v>87.743261780229503</v>
      </c>
      <c r="AU764" s="18">
        <v>7299.9930510233398</v>
      </c>
      <c r="AV764" s="18"/>
      <c r="AW764" s="18">
        <v>2469.1864030674201</v>
      </c>
      <c r="AX764" s="18">
        <f>AW764*solar_capex_adj</f>
        <v>3292.2485374232265</v>
      </c>
      <c r="AY764" s="18">
        <v>1439.1686499114101</v>
      </c>
      <c r="AZ764" s="18">
        <f>AY764*wind_capex_adj</f>
        <v>2398.6144165190167</v>
      </c>
      <c r="BA764" s="18">
        <v>1546.9820163755901</v>
      </c>
      <c r="BB764" s="18">
        <f>BA764*hdgt_capex_adj</f>
        <v>1933.7275204694877</v>
      </c>
      <c r="BC764" s="18">
        <v>893.803103052506</v>
      </c>
      <c r="BD764" s="18">
        <f>BC764*aero_capex_adj</f>
        <v>1072.5637236630071</v>
      </c>
      <c r="BE764" s="18">
        <v>950.85287861639495</v>
      </c>
      <c r="BF764" s="18">
        <f>BE764*bess_capex_adj</f>
        <v>950.85287861639495</v>
      </c>
      <c r="BG764" s="1">
        <v>1898642263.7360799</v>
      </c>
      <c r="BH764" s="1">
        <v>5150129512.5299101</v>
      </c>
      <c r="BI764" s="1">
        <v>943096698.93093801</v>
      </c>
      <c r="BJ764" s="1">
        <v>768131484.25054896</v>
      </c>
      <c r="BK764" s="1">
        <f>SUM(BG764:BJ764)/1000000</f>
        <v>8759.9999594474775</v>
      </c>
      <c r="BL764" s="1">
        <v>21.6724341008529</v>
      </c>
      <c r="BM764" s="3">
        <f>0.815*BJ764/(BK764*1000)</f>
        <v>71.464287963727685</v>
      </c>
      <c r="BN764" s="24">
        <v>2781.2923068682198</v>
      </c>
      <c r="BO764" s="1">
        <v>316</v>
      </c>
      <c r="BP764" s="1">
        <v>3040</v>
      </c>
      <c r="BQ764" s="24">
        <v>4611.9232000000002</v>
      </c>
      <c r="BR764" s="1">
        <v>760</v>
      </c>
      <c r="BS764" s="1">
        <v>190</v>
      </c>
      <c r="BT764" s="1">
        <v>0.58380161547030895</v>
      </c>
    </row>
    <row r="765" spans="1:72" s="8" customFormat="1" x14ac:dyDescent="0.25">
      <c r="A765" s="1">
        <v>905</v>
      </c>
      <c r="B765" s="25">
        <v>1854.19487124548</v>
      </c>
      <c r="C765" s="25">
        <v>600.4</v>
      </c>
      <c r="D765" s="8">
        <v>2000</v>
      </c>
      <c r="E765" s="8">
        <v>8000</v>
      </c>
      <c r="F765" s="8">
        <v>2</v>
      </c>
      <c r="G765" s="8">
        <v>10</v>
      </c>
      <c r="H765" s="9">
        <f>SUM(BG765:BI765)/(BK765*1000000)</f>
        <v>0.7810079599997598</v>
      </c>
      <c r="I765" s="10">
        <v>100</v>
      </c>
      <c r="J765" s="19">
        <v>88.886103871713104</v>
      </c>
      <c r="K765" s="18">
        <f>(P765*BG765+U765*BH765+AP765*BI765+AN765*BJ765)/(BK765*(1000000))</f>
        <v>125.16676323752694</v>
      </c>
      <c r="L765" s="18">
        <f>(T765*BG765+Y765*BH765+AT765*BI765+AO765*BJ765)/(BK765*(1000000))</f>
        <v>149.1509398375436</v>
      </c>
      <c r="M765" s="18">
        <f>L765/K765</f>
        <v>1.1916177743967244</v>
      </c>
      <c r="N765" s="18">
        <f>J765*M765</f>
        <v>105.91826127040684</v>
      </c>
      <c r="O765" s="10">
        <v>100</v>
      </c>
      <c r="P765" s="19">
        <v>96.576267283465896</v>
      </c>
      <c r="Q765" s="19">
        <f>P765-S765</f>
        <v>89.337466799098394</v>
      </c>
      <c r="R765" s="18">
        <f>Q765*solar_capex_adj</f>
        <v>119.11662239879786</v>
      </c>
      <c r="S765" s="19">
        <v>7.238800484367502</v>
      </c>
      <c r="T765" s="18">
        <f>R765+S765</f>
        <v>126.35542288316536</v>
      </c>
      <c r="U765" s="19">
        <v>27.983206445407198</v>
      </c>
      <c r="V765" s="19">
        <f>U765-X765</f>
        <v>23.186422968280102</v>
      </c>
      <c r="W765" s="18">
        <f>V765*wind_capex_adj</f>
        <v>38.644038280466837</v>
      </c>
      <c r="X765" s="19">
        <v>4.7967834771270965</v>
      </c>
      <c r="Y765" s="18">
        <f>W765+X765</f>
        <v>43.440821757593937</v>
      </c>
      <c r="Z765" s="19">
        <v>127.728675735294</v>
      </c>
      <c r="AA765" s="19">
        <f>Z765-AC765-AD765</f>
        <v>71.242849389143089</v>
      </c>
      <c r="AB765" s="18">
        <f>AA765*hdgt_capex_adj</f>
        <v>89.053561736428861</v>
      </c>
      <c r="AC765" s="19">
        <v>18.877257527928009</v>
      </c>
      <c r="AD765" s="19">
        <v>37.608568818222906</v>
      </c>
      <c r="AE765" s="18">
        <f>AD765*fuel_adj</f>
        <v>37.608568818222906</v>
      </c>
      <c r="AF765" s="18">
        <f>AB765+AC765+AE765</f>
        <v>145.53938808257976</v>
      </c>
      <c r="AG765" s="19">
        <v>824.94143398292897</v>
      </c>
      <c r="AH765" s="19">
        <f>AG765-AJ765-AK765</f>
        <v>714.06536425977504</v>
      </c>
      <c r="AI765" s="18">
        <f>AH765*aero_capex_adj</f>
        <v>856.87843711173002</v>
      </c>
      <c r="AJ765" s="19">
        <v>67.644584009942946</v>
      </c>
      <c r="AK765" s="19">
        <v>43.231485713210986</v>
      </c>
      <c r="AL765" s="18">
        <f>AK765*fuel_adj</f>
        <v>43.231485713210986</v>
      </c>
      <c r="AM765" s="18">
        <f>AI765+AJ765+AL765</f>
        <v>967.75450683488395</v>
      </c>
      <c r="AN765" s="18">
        <f>IF(F765=0, 0, IF(F765=3, Z765, (Z765*F765*384+AG765*G765*32)/(F765*384+G765*32)))</f>
        <v>332.79125169048075</v>
      </c>
      <c r="AO765" s="18">
        <f>IF(F765=0, 0, IF(F765=3, AF765, (AF765*F765*384+AM765*G765*32)/(F765*384+G765*32)))</f>
        <v>387.36736418619864</v>
      </c>
      <c r="AP765" s="19">
        <v>85.801961752136805</v>
      </c>
      <c r="AQ765" s="19">
        <f>AP765-AS765</f>
        <v>70.352131604227196</v>
      </c>
      <c r="AR765" s="18">
        <f>AQ765*bess_capex_adj</f>
        <v>70.352131604227196</v>
      </c>
      <c r="AS765" s="19">
        <v>15.449830147909609</v>
      </c>
      <c r="AT765" s="18">
        <f>AR765+AS765</f>
        <v>85.801961752136805</v>
      </c>
      <c r="AU765" s="19">
        <v>7207.1807304020203</v>
      </c>
      <c r="AV765" s="19"/>
      <c r="AW765" s="19">
        <v>2223.1017672769599</v>
      </c>
      <c r="AX765" s="18">
        <f>AW765*solar_capex_adj</f>
        <v>2964.135689702613</v>
      </c>
      <c r="AY765" s="19">
        <v>719.85438088097101</v>
      </c>
      <c r="AZ765" s="18">
        <f>AY765*wind_capex_adj</f>
        <v>1199.757301468285</v>
      </c>
      <c r="BA765" s="19">
        <v>1547.5625899724701</v>
      </c>
      <c r="BB765" s="18">
        <f>BA765*hdgt_capex_adj</f>
        <v>1934.4532374655876</v>
      </c>
      <c r="BC765" s="19">
        <v>812.85322027212999</v>
      </c>
      <c r="BD765" s="18">
        <f>BC765*aero_capex_adj</f>
        <v>975.42386432655599</v>
      </c>
      <c r="BE765" s="19">
        <v>1903.8087719994901</v>
      </c>
      <c r="BF765" s="18">
        <f>BE765*bess_capex_adj</f>
        <v>1903.8087719994901</v>
      </c>
      <c r="BG765" s="8">
        <v>2171536630.8590298</v>
      </c>
      <c r="BH765" s="8">
        <v>2635443261.2463999</v>
      </c>
      <c r="BI765" s="8">
        <v>2034649837.49245</v>
      </c>
      <c r="BJ765" s="8">
        <v>1918370270.4021001</v>
      </c>
      <c r="BK765" s="8">
        <f>SUM(BG765:BJ765)/1000000</f>
        <v>8759.9999999999782</v>
      </c>
      <c r="BL765" s="8">
        <v>2.7111425540096099</v>
      </c>
      <c r="BM765" s="10">
        <f>0.815*BJ765/(BK765*1000)</f>
        <v>178.47851260019584</v>
      </c>
      <c r="BN765" s="25">
        <v>2503.1630761813899</v>
      </c>
      <c r="BO765" s="8">
        <v>158</v>
      </c>
      <c r="BP765" s="8">
        <v>6080</v>
      </c>
      <c r="BQ765" s="25">
        <v>9223.8464000000004</v>
      </c>
      <c r="BR765" s="8">
        <v>1520</v>
      </c>
      <c r="BS765" s="8">
        <v>380</v>
      </c>
      <c r="BT765" s="8">
        <v>0.62818303645255602</v>
      </c>
    </row>
    <row r="766" spans="1:72" s="8" customFormat="1" x14ac:dyDescent="0.25">
      <c r="A766" s="1">
        <v>1360</v>
      </c>
      <c r="B766" s="22">
        <v>618.06495708182604</v>
      </c>
      <c r="C766" s="22">
        <v>1003.19999999999</v>
      </c>
      <c r="D766" s="11">
        <v>3000</v>
      </c>
      <c r="E766" s="11">
        <v>12000</v>
      </c>
      <c r="F766" s="11">
        <v>2</v>
      </c>
      <c r="G766" s="11">
        <v>7</v>
      </c>
      <c r="H766" s="12">
        <f>SUM(BG766:BI766)/(BK766*1000000)</f>
        <v>0.70924452490202028</v>
      </c>
      <c r="I766" s="13">
        <v>100</v>
      </c>
      <c r="J766" s="20">
        <v>90.526056800675704</v>
      </c>
      <c r="K766" s="18">
        <f>(P766*BG766+U766*BH766+AP766*BI766+AN766*BJ766)/(BK766*(1000000))</f>
        <v>112.70257301729639</v>
      </c>
      <c r="L766" s="18">
        <f>(T766*BG766+Y766*BH766+AT766*BI766+AO766*BJ766)/(BK766*(1000000))</f>
        <v>131.90448122039669</v>
      </c>
      <c r="M766" s="18">
        <f>L766/K766</f>
        <v>1.1703768395789278</v>
      </c>
      <c r="N766" s="18">
        <f>J766*M766</f>
        <v>105.94960025791734</v>
      </c>
      <c r="O766" s="13">
        <v>100</v>
      </c>
      <c r="P766" s="20">
        <v>71.395825101023902</v>
      </c>
      <c r="Q766" s="20">
        <f>P766-S766</f>
        <v>66.047706304466899</v>
      </c>
      <c r="R766" s="18">
        <f>Q766*solar_capex_adj</f>
        <v>88.063608405955861</v>
      </c>
      <c r="S766" s="20">
        <v>5.348118796557003</v>
      </c>
      <c r="T766" s="18">
        <f>R766+S766</f>
        <v>93.411727202512864</v>
      </c>
      <c r="U766" s="20">
        <v>27.998676583051701</v>
      </c>
      <c r="V766" s="20">
        <f>U766-X766</f>
        <v>23.201893105924601</v>
      </c>
      <c r="W766" s="18">
        <f>V766*wind_capex_adj</f>
        <v>38.669821843207671</v>
      </c>
      <c r="X766" s="20">
        <v>4.7967834771271001</v>
      </c>
      <c r="Y766" s="18">
        <f>W766+X766</f>
        <v>43.466605320334772</v>
      </c>
      <c r="Z766" s="20">
        <v>116.9276354922</v>
      </c>
      <c r="AA766" s="20">
        <f>Z766-AC766-AD766</f>
        <v>56.035924565713799</v>
      </c>
      <c r="AB766" s="18">
        <f>AA766*hdgt_capex_adj</f>
        <v>70.044905707142249</v>
      </c>
      <c r="AC766" s="20">
        <v>19.0225734716239</v>
      </c>
      <c r="AD766" s="20">
        <v>41.869137454862297</v>
      </c>
      <c r="AE766" s="18">
        <f>AD766*fuel_adj</f>
        <v>41.869137454862297</v>
      </c>
      <c r="AF766" s="18">
        <f>AB766+AC766+AE766</f>
        <v>130.93661663362843</v>
      </c>
      <c r="AG766" s="20">
        <v>539.22984679538899</v>
      </c>
      <c r="AH766" s="20">
        <f>AG766-AJ766-AK766</f>
        <v>441.686879162624</v>
      </c>
      <c r="AI766" s="18">
        <f>AH766*aero_capex_adj</f>
        <v>530.02425499514879</v>
      </c>
      <c r="AJ766" s="20">
        <v>48.007357065216979</v>
      </c>
      <c r="AK766" s="20">
        <v>49.535610567548019</v>
      </c>
      <c r="AL766" s="18">
        <f>AK766*fuel_adj</f>
        <v>49.535610567548019</v>
      </c>
      <c r="AM766" s="18">
        <f>AI766+AJ766+AL766</f>
        <v>627.56722262791379</v>
      </c>
      <c r="AN766" s="18">
        <f>IF(F766=0, 0, IF(F766=3, Z766, (Z766*F766*384+AG766*G766*32)/(F766*384+G766*32)))</f>
        <v>212.28619933485558</v>
      </c>
      <c r="AO766" s="18">
        <f>IF(F766=0, 0, IF(F766=3, AF766, (AF766*F766*384+AM766*G766*32)/(F766*384+G766*32)))</f>
        <v>243.07901153556384</v>
      </c>
      <c r="AP766" s="20">
        <v>306.55842968597699</v>
      </c>
      <c r="AQ766" s="20">
        <f>AP766-AS766</f>
        <v>250.76394912961999</v>
      </c>
      <c r="AR766" s="18">
        <f>AQ766*bess_capex_adj</f>
        <v>250.76394912961999</v>
      </c>
      <c r="AS766" s="20">
        <v>55.794480556357001</v>
      </c>
      <c r="AT766" s="18">
        <f>AR766+AS766</f>
        <v>306.55842968597699</v>
      </c>
      <c r="AU766" s="20">
        <v>6923.7780414712397</v>
      </c>
      <c r="AV766" s="20"/>
      <c r="AW766" s="20">
        <v>741.52834525209903</v>
      </c>
      <c r="AX766" s="18">
        <f>AW766*solar_capex_adj</f>
        <v>988.704460336132</v>
      </c>
      <c r="AY766" s="20">
        <v>1203.59717442841</v>
      </c>
      <c r="AZ766" s="18">
        <f>AY766*wind_capex_adj</f>
        <v>2005.9952907140166</v>
      </c>
      <c r="BA766" s="20">
        <v>1548.5951341606401</v>
      </c>
      <c r="BB766" s="18">
        <f>BA766*hdgt_capex_adj</f>
        <v>1935.7439177008</v>
      </c>
      <c r="BC766" s="20">
        <v>569.37689299263297</v>
      </c>
      <c r="BD766" s="18">
        <f>BC766*aero_capex_adj</f>
        <v>683.25227159115957</v>
      </c>
      <c r="BE766" s="20">
        <v>2860.68049463745</v>
      </c>
      <c r="BF766" s="18">
        <f>BE766*bess_capex_adj</f>
        <v>2860.68049463745</v>
      </c>
      <c r="BG766" s="11">
        <v>984081967.08721399</v>
      </c>
      <c r="BH766" s="11">
        <v>4403525449.1711998</v>
      </c>
      <c r="BI766" s="11">
        <v>825374621.88327599</v>
      </c>
      <c r="BJ766" s="11">
        <v>2547017961.8583002</v>
      </c>
      <c r="BK766" s="11">
        <f>SUM(BG766:BJ766)/1000000</f>
        <v>8759.9999999999891</v>
      </c>
      <c r="BL766" s="11">
        <v>9.3005013152027194E-2</v>
      </c>
      <c r="BM766" s="13">
        <f>0.815*BJ766/(BK766*1000)</f>
        <v>236.96571220485356</v>
      </c>
      <c r="BN766" s="22">
        <v>834.38769206046595</v>
      </c>
      <c r="BO766" s="11">
        <v>264</v>
      </c>
      <c r="BP766" s="11">
        <v>9120</v>
      </c>
      <c r="BQ766" s="22">
        <v>13835.7696</v>
      </c>
      <c r="BR766" s="11">
        <v>2280</v>
      </c>
      <c r="BS766" s="11">
        <v>570</v>
      </c>
      <c r="BT766" s="11">
        <v>0.17134252941303499</v>
      </c>
    </row>
    <row r="767" spans="1:72" s="8" customFormat="1" x14ac:dyDescent="0.25">
      <c r="A767" s="1">
        <v>499</v>
      </c>
      <c r="B767" s="24">
        <v>2060.21652360608</v>
      </c>
      <c r="C767" s="24">
        <v>600.4</v>
      </c>
      <c r="D767" s="1">
        <v>1000</v>
      </c>
      <c r="E767" s="1">
        <v>4000</v>
      </c>
      <c r="F767" s="1">
        <v>3</v>
      </c>
      <c r="G767" s="1">
        <v>4</v>
      </c>
      <c r="H767" s="2">
        <f>SUM(BG767:BI767)/(BK767*1000000)</f>
        <v>0.74072963462226649</v>
      </c>
      <c r="I767" s="3">
        <v>100</v>
      </c>
      <c r="J767" s="18">
        <v>86.503964975036496</v>
      </c>
      <c r="K767" s="18">
        <f>(P767*BG767+U767*BH767+AP767*BI767+AN767*BJ767)/(BK767*(1000000))</f>
        <v>83.111724620237482</v>
      </c>
      <c r="L767" s="18">
        <f>(T767*BG767+Y767*BH767+AT767*BI767+AO767*BJ767)/(BK767*(1000000))</f>
        <v>101.79826553093977</v>
      </c>
      <c r="M767" s="18">
        <f>L767/K767</f>
        <v>1.2248363993899385</v>
      </c>
      <c r="N767" s="18">
        <f>J767*M767</f>
        <v>105.95320499297705</v>
      </c>
      <c r="O767" s="3">
        <v>100</v>
      </c>
      <c r="P767" s="18">
        <v>96.098366644117803</v>
      </c>
      <c r="Q767" s="18">
        <f>P767-S767</f>
        <v>88.896616080272096</v>
      </c>
      <c r="R767" s="18">
        <f>Q767*solar_capex_adj</f>
        <v>118.52882144036279</v>
      </c>
      <c r="S767" s="18">
        <v>7.2017505638457067</v>
      </c>
      <c r="T767" s="18">
        <f>R767+S767</f>
        <v>125.7305720042085</v>
      </c>
      <c r="U767" s="18">
        <v>27.987484733351199</v>
      </c>
      <c r="V767" s="18">
        <f>U767-X767</f>
        <v>23.190701256224099</v>
      </c>
      <c r="W767" s="18">
        <f>V767*wind_capex_adj</f>
        <v>38.651168760373501</v>
      </c>
      <c r="X767" s="18">
        <v>4.7967834771271001</v>
      </c>
      <c r="Y767" s="18">
        <f>W767+X767</f>
        <v>43.447952237500601</v>
      </c>
      <c r="Z767" s="18">
        <v>148.714431258952</v>
      </c>
      <c r="AA767" s="18">
        <f>Z767-AC767-AD767</f>
        <v>91.217538068005993</v>
      </c>
      <c r="AB767" s="18">
        <f>AA767*hdgt_capex_adj</f>
        <v>114.02192258500749</v>
      </c>
      <c r="AC767" s="18">
        <v>20.770114596262005</v>
      </c>
      <c r="AD767" s="18">
        <v>36.726778594684006</v>
      </c>
      <c r="AE767" s="18">
        <f>AD767*fuel_adj</f>
        <v>36.726778594684006</v>
      </c>
      <c r="AF767" s="18">
        <f>AB767+AC767+AE767</f>
        <v>171.5188157759535</v>
      </c>
      <c r="AG767" s="18">
        <v>398.14978047952098</v>
      </c>
      <c r="AH767" s="18">
        <f>AG767-AJ767-AK767</f>
        <v>319.03550813890905</v>
      </c>
      <c r="AI767" s="18">
        <f>AH767*aero_capex_adj</f>
        <v>382.84260976669083</v>
      </c>
      <c r="AJ767" s="18">
        <v>36.658917475539965</v>
      </c>
      <c r="AK767" s="18">
        <v>42.455354865071968</v>
      </c>
      <c r="AL767" s="18">
        <f>AK767*fuel_adj</f>
        <v>42.455354865071968</v>
      </c>
      <c r="AM767" s="18">
        <f>AI767+AJ767+AL767</f>
        <v>461.95688210730276</v>
      </c>
      <c r="AN767" s="18">
        <f>IF(F767=0, 0, IF(F767=3, Z767, (Z767*F767*384+AG767*G767*32)/(F767*384+G767*32)))</f>
        <v>148.714431258952</v>
      </c>
      <c r="AO767" s="18">
        <f>IF(F767=0, 0, IF(F767=3, AF767, (AF767*F767*384+AM767*G767*32)/(F767*384+G767*32)))</f>
        <v>171.5188157759535</v>
      </c>
      <c r="AP767" s="18">
        <v>59.073322455495799</v>
      </c>
      <c r="AQ767" s="18">
        <f>AP767-AS767</f>
        <v>48.202574225847897</v>
      </c>
      <c r="AR767" s="18">
        <f>AQ767*bess_capex_adj</f>
        <v>48.202574225847897</v>
      </c>
      <c r="AS767" s="18">
        <v>10.870748229647901</v>
      </c>
      <c r="AT767" s="18">
        <f>AR767+AS767</f>
        <v>59.073322455495799</v>
      </c>
      <c r="AU767" s="18">
        <v>6788.9147957473097</v>
      </c>
      <c r="AV767" s="18"/>
      <c r="AW767" s="18">
        <v>2470.5688524718498</v>
      </c>
      <c r="AX767" s="18">
        <f>AW767*solar_capex_adj</f>
        <v>3294.0918032957998</v>
      </c>
      <c r="AY767" s="18">
        <v>719.98720621255995</v>
      </c>
      <c r="AZ767" s="18">
        <f>AY767*wind_capex_adj</f>
        <v>1199.9786770209332</v>
      </c>
      <c r="BA767" s="18">
        <v>2321.77221224189</v>
      </c>
      <c r="BB767" s="18">
        <f>BA767*hdgt_capex_adj</f>
        <v>2902.2152653023622</v>
      </c>
      <c r="BC767" s="18">
        <v>325.20128218619999</v>
      </c>
      <c r="BD767" s="18">
        <f>BC767*aero_capex_adj</f>
        <v>390.24153862343996</v>
      </c>
      <c r="BE767" s="18">
        <v>951.38524263480599</v>
      </c>
      <c r="BF767" s="18">
        <f>BE767*bess_capex_adj</f>
        <v>951.38524263480599</v>
      </c>
      <c r="BG767" s="1">
        <v>2401286131.94768</v>
      </c>
      <c r="BH767" s="1">
        <v>2635443261.2463999</v>
      </c>
      <c r="BI767" s="1">
        <v>1452062206.0969601</v>
      </c>
      <c r="BJ767" s="1">
        <v>2271208400.70894</v>
      </c>
      <c r="BK767" s="1">
        <f>SUM(BG767:BJ767)/1000000</f>
        <v>8759.9999999999818</v>
      </c>
      <c r="BL767" s="1">
        <v>11.9272258811729</v>
      </c>
      <c r="BM767" s="3">
        <f>0.815*BJ767/(BK767*1000)</f>
        <v>211.30534778285272</v>
      </c>
      <c r="BN767" s="24">
        <v>2781.2923068682198</v>
      </c>
      <c r="BO767" s="1">
        <v>158</v>
      </c>
      <c r="BP767" s="1">
        <v>3040</v>
      </c>
      <c r="BQ767" s="24">
        <v>4611.9232000000002</v>
      </c>
      <c r="BR767" s="1">
        <v>760</v>
      </c>
      <c r="BS767" s="1">
        <v>190</v>
      </c>
      <c r="BT767" s="1">
        <v>0.89532366549567299</v>
      </c>
    </row>
    <row r="768" spans="1:72" s="8" customFormat="1" x14ac:dyDescent="0.25">
      <c r="A768" s="1">
        <v>1020</v>
      </c>
      <c r="B768" s="25">
        <v>1030.10826180304</v>
      </c>
      <c r="C768" s="25">
        <v>801.8</v>
      </c>
      <c r="D768" s="8">
        <v>2000</v>
      </c>
      <c r="E768" s="8">
        <v>8000</v>
      </c>
      <c r="F768" s="8">
        <v>3</v>
      </c>
      <c r="G768" s="8">
        <v>4</v>
      </c>
      <c r="H768" s="9">
        <f>SUM(BG768:BI768)/(BK768*1000000)</f>
        <v>0.6935044194169171</v>
      </c>
      <c r="I768" s="10">
        <v>100</v>
      </c>
      <c r="J768" s="19">
        <v>89.129504542466194</v>
      </c>
      <c r="K768" s="18">
        <f>(P768*BG768+U768*BH768+AP768*BI768+AN768*BJ768)/(BK768*(1000000))</f>
        <v>86.430120821714951</v>
      </c>
      <c r="L768" s="18">
        <f>(T768*BG768+Y768*BH768+AT768*BI768+AO768*BJ768)/(BK768*(1000000))</f>
        <v>102.77228789924817</v>
      </c>
      <c r="M768" s="18">
        <f>L768/K768</f>
        <v>1.1890795352611305</v>
      </c>
      <c r="N768" s="18">
        <f>J768*M768</f>
        <v>105.98206983941053</v>
      </c>
      <c r="O768" s="10">
        <v>100</v>
      </c>
      <c r="P768" s="19">
        <v>82.193869740285706</v>
      </c>
      <c r="Q768" s="19">
        <f>P768-S768</f>
        <v>76.036235887510898</v>
      </c>
      <c r="R768" s="18">
        <f>Q768*solar_capex_adj</f>
        <v>101.38164785001453</v>
      </c>
      <c r="S768" s="19">
        <v>6.1576338527748078</v>
      </c>
      <c r="T768" s="18">
        <f>R768+S768</f>
        <v>107.53928170278934</v>
      </c>
      <c r="U768" s="19">
        <v>27.996008385541799</v>
      </c>
      <c r="V768" s="19">
        <f>U768-X768</f>
        <v>23.199224908414699</v>
      </c>
      <c r="W768" s="18">
        <f>V768*wind_capex_adj</f>
        <v>38.665374847357832</v>
      </c>
      <c r="X768" s="19">
        <v>4.7967834771271001</v>
      </c>
      <c r="Y768" s="18">
        <f>W768+X768</f>
        <v>43.462158324484932</v>
      </c>
      <c r="Z768" s="19">
        <v>136.66296542570399</v>
      </c>
      <c r="AA768" s="19">
        <f>Z768-AC768-AD768</f>
        <v>78.394672151133705</v>
      </c>
      <c r="AB768" s="18">
        <f>AA768*hdgt_capex_adj</f>
        <v>97.993340188917131</v>
      </c>
      <c r="AC768" s="19">
        <v>19.974849407412989</v>
      </c>
      <c r="AD768" s="19">
        <v>38.293443867157293</v>
      </c>
      <c r="AE768" s="18">
        <f>AD768*fuel_adj</f>
        <v>38.293443867157293</v>
      </c>
      <c r="AF768" s="18">
        <f>AB768+AC768+AE768</f>
        <v>156.26163346348741</v>
      </c>
      <c r="AG768" s="19">
        <v>321.337402116953</v>
      </c>
      <c r="AH768" s="19">
        <f>AG768-AJ768-AK768</f>
        <v>245.71092246338401</v>
      </c>
      <c r="AI768" s="18">
        <f>AH768*aero_capex_adj</f>
        <v>294.8531069560608</v>
      </c>
      <c r="AJ768" s="19">
        <v>31.411808023621006</v>
      </c>
      <c r="AK768" s="19">
        <v>44.214671629947986</v>
      </c>
      <c r="AL768" s="18">
        <f>AK768*fuel_adj</f>
        <v>44.214671629947986</v>
      </c>
      <c r="AM768" s="18">
        <f>AI768+AJ768+AL768</f>
        <v>370.47958660962979</v>
      </c>
      <c r="AN768" s="18">
        <f>IF(F768=0, 0, IF(F768=3, Z768, (Z768*F768*384+AG768*G768*32)/(F768*384+G768*32)))</f>
        <v>136.66296542570399</v>
      </c>
      <c r="AO768" s="18">
        <f>IF(F768=0, 0, IF(F768=3, AF768, (AF768*F768*384+AM768*G768*32)/(F768*384+G768*32)))</f>
        <v>156.26163346348741</v>
      </c>
      <c r="AP768" s="19">
        <v>154.34613772319199</v>
      </c>
      <c r="AQ768" s="19">
        <f>AP768-AS768</f>
        <v>126.545542261899</v>
      </c>
      <c r="AR768" s="18">
        <f>AQ768*bess_capex_adj</f>
        <v>126.545542261899</v>
      </c>
      <c r="AS768" s="19">
        <v>27.800595461292986</v>
      </c>
      <c r="AT768" s="18">
        <f>AR768+AS768</f>
        <v>154.34613772319199</v>
      </c>
      <c r="AU768" s="19">
        <v>6750.4000513580504</v>
      </c>
      <c r="AV768" s="19"/>
      <c r="AW768" s="19">
        <v>1235.73845022982</v>
      </c>
      <c r="AX768" s="18">
        <f>AW768*solar_capex_adj</f>
        <v>1647.6512669730932</v>
      </c>
      <c r="AY768" s="19">
        <v>961.85529825768697</v>
      </c>
      <c r="AZ768" s="18">
        <f>AY768*wind_capex_adj</f>
        <v>1603.0921637628117</v>
      </c>
      <c r="BA768" s="19">
        <v>2322.6255706023899</v>
      </c>
      <c r="BB768" s="18">
        <f>BA768*hdgt_capex_adj</f>
        <v>2903.2819632529872</v>
      </c>
      <c r="BC768" s="19">
        <v>325.32080865461802</v>
      </c>
      <c r="BD768" s="18">
        <f>BC768*aero_capex_adj</f>
        <v>390.38497038554164</v>
      </c>
      <c r="BE768" s="19">
        <v>1904.8599236135201</v>
      </c>
      <c r="BF768" s="18">
        <f>BE768*bess_capex_adj</f>
        <v>1904.8599236135201</v>
      </c>
      <c r="BG768" s="8">
        <v>1424479581.9635799</v>
      </c>
      <c r="BH768" s="8">
        <v>3519484355.2087998</v>
      </c>
      <c r="BI768" s="8">
        <v>1131134776.9198</v>
      </c>
      <c r="BJ768" s="8">
        <v>2684901285.9078002</v>
      </c>
      <c r="BK768" s="8">
        <f>SUM(BG768:BJ768)/1000000</f>
        <v>8759.9999999999782</v>
      </c>
      <c r="BL768" s="8">
        <v>0.19829982119556999</v>
      </c>
      <c r="BM768" s="10">
        <f>0.815*BJ768/(BK768*1000)</f>
        <v>249.7938981752126</v>
      </c>
      <c r="BN768" s="25">
        <v>1390.6461534341099</v>
      </c>
      <c r="BO768" s="8">
        <v>211</v>
      </c>
      <c r="BP768" s="8">
        <v>6080</v>
      </c>
      <c r="BQ768" s="25">
        <v>9223.8464000000004</v>
      </c>
      <c r="BR768" s="8">
        <v>1520</v>
      </c>
      <c r="BS768" s="8">
        <v>380</v>
      </c>
      <c r="BT768" s="8">
        <v>0.34974454743842798</v>
      </c>
    </row>
    <row r="769" spans="1:72" s="8" customFormat="1" x14ac:dyDescent="0.25">
      <c r="A769" s="1">
        <v>803</v>
      </c>
      <c r="B769" s="25">
        <v>1442.15156652426</v>
      </c>
      <c r="C769" s="25">
        <v>201.39999999999901</v>
      </c>
      <c r="D769" s="8">
        <v>2000</v>
      </c>
      <c r="E769" s="8">
        <v>8000</v>
      </c>
      <c r="F769" s="8">
        <v>1</v>
      </c>
      <c r="G769" s="8">
        <v>21</v>
      </c>
      <c r="H769" s="9">
        <f>SUM(BG769:BI769)/(BK769*1000000)</f>
        <v>0.49273556672454283</v>
      </c>
      <c r="I769" s="10">
        <v>100</v>
      </c>
      <c r="J769" s="19">
        <v>93.020993392934898</v>
      </c>
      <c r="K769" s="18">
        <f>(P769*BG769+U769*BH769+AP769*BI769+AN769*BJ769)/(BK769*(1000000))</f>
        <v>106.9341092565525</v>
      </c>
      <c r="L769" s="18">
        <f>(T769*BG769+Y769*BH769+AT769*BI769+AO769*BJ769)/(BK769*(1000000))</f>
        <v>121.84398882496009</v>
      </c>
      <c r="M769" s="18">
        <f>L769/K769</f>
        <v>1.1394305303711498</v>
      </c>
      <c r="N769" s="18">
        <f>J769*M769</f>
        <v>105.99095983736304</v>
      </c>
      <c r="O769" s="10">
        <v>100</v>
      </c>
      <c r="P769" s="19">
        <v>99.909189477562094</v>
      </c>
      <c r="Q769" s="19">
        <f>P769-S769</f>
        <v>92.428116001466094</v>
      </c>
      <c r="R769" s="18">
        <f>Q769*solar_capex_adj</f>
        <v>123.23748800195479</v>
      </c>
      <c r="S769" s="19">
        <v>7.4810734760960003</v>
      </c>
      <c r="T769" s="18">
        <f>R769+S769</f>
        <v>130.71856147805079</v>
      </c>
      <c r="U769" s="19">
        <v>28.0084812707879</v>
      </c>
      <c r="V769" s="19">
        <f>U769-X769</f>
        <v>23.2116977936608</v>
      </c>
      <c r="W769" s="18">
        <f>V769*wind_capex_adj</f>
        <v>38.686162989434671</v>
      </c>
      <c r="X769" s="19">
        <v>4.7967834771271001</v>
      </c>
      <c r="Y769" s="18">
        <f>W769+X769</f>
        <v>43.482946466561771</v>
      </c>
      <c r="Z769" s="19">
        <v>70.898979782370603</v>
      </c>
      <c r="AA769" s="19">
        <f>Z769-AC769-AD769</f>
        <v>22.627550693676596</v>
      </c>
      <c r="AB769" s="18">
        <f>AA769*hdgt_capex_adj</f>
        <v>28.284438367095746</v>
      </c>
      <c r="AC769" s="19">
        <v>14.026914727558804</v>
      </c>
      <c r="AD769" s="19">
        <v>34.244514361135202</v>
      </c>
      <c r="AE769" s="18">
        <f>AD769*fuel_adj</f>
        <v>34.244514361135202</v>
      </c>
      <c r="AF769" s="18">
        <f>AB769+AC769+AE769</f>
        <v>76.555867455789752</v>
      </c>
      <c r="AG769" s="19">
        <v>161.07988774779801</v>
      </c>
      <c r="AH769" s="19">
        <f>AG769-AJ769-AK769</f>
        <v>100.52225075869099</v>
      </c>
      <c r="AI769" s="18">
        <f>AH769*aero_capex_adj</f>
        <v>120.62670091042918</v>
      </c>
      <c r="AJ769" s="19">
        <v>19.707175988566007</v>
      </c>
      <c r="AK769" s="19">
        <v>40.850461000541017</v>
      </c>
      <c r="AL769" s="18">
        <f>AK769*fuel_adj</f>
        <v>40.850461000541017</v>
      </c>
      <c r="AM769" s="18">
        <f>AI769+AJ769+AL769</f>
        <v>181.18433789953622</v>
      </c>
      <c r="AN769" s="18">
        <f>IF(F769=0, 0, IF(F769=3, Z769, (Z769*F769*384+AG769*G769*32)/(F769*384+G769*32)))</f>
        <v>128.28683030582442</v>
      </c>
      <c r="AO769" s="18">
        <f>IF(F769=0, 0, IF(F769=3, AF769, (AF769*F769*384+AM769*G769*32)/(F769*384+G769*32)))</f>
        <v>143.1376213745375</v>
      </c>
      <c r="AP769" s="19">
        <v>99.3479407563878</v>
      </c>
      <c r="AQ769" s="19">
        <f>AP769-AS769</f>
        <v>81.521858588672401</v>
      </c>
      <c r="AR769" s="18">
        <f>AQ769*bess_capex_adj</f>
        <v>81.521858588672401</v>
      </c>
      <c r="AS769" s="19">
        <v>17.826082167715398</v>
      </c>
      <c r="AT769" s="18">
        <f>AR769+AS769</f>
        <v>99.3479407563878</v>
      </c>
      <c r="AU769" s="19">
        <v>6362.0586604434402</v>
      </c>
      <c r="AV769" s="19"/>
      <c r="AW769" s="19">
        <v>1730.96396973472</v>
      </c>
      <c r="AX769" s="18">
        <f>AW769*solar_capex_adj</f>
        <v>2307.9519596462933</v>
      </c>
      <c r="AY769" s="19">
        <v>241.73335979156101</v>
      </c>
      <c r="AZ769" s="18">
        <f>AY769*wind_capex_adj</f>
        <v>402.88893298593501</v>
      </c>
      <c r="BA769" s="19">
        <v>774.62477080570102</v>
      </c>
      <c r="BB769" s="18">
        <f>BA769*hdgt_capex_adj</f>
        <v>968.28096350712622</v>
      </c>
      <c r="BC769" s="19">
        <v>1708.85250317748</v>
      </c>
      <c r="BD769" s="18">
        <f>BC769*aero_capex_adj</f>
        <v>2050.6230038129761</v>
      </c>
      <c r="BE769" s="19">
        <v>1905.88405693396</v>
      </c>
      <c r="BF769" s="18">
        <f>BE769*bess_capex_adj</f>
        <v>1905.88405693396</v>
      </c>
      <c r="BG769" s="8">
        <v>1653359425.48455</v>
      </c>
      <c r="BH769" s="8">
        <v>884041093.96239996</v>
      </c>
      <c r="BI769" s="8">
        <v>1778963045.06004</v>
      </c>
      <c r="BJ769" s="8">
        <v>4443636435.493</v>
      </c>
      <c r="BK769" s="8">
        <f>SUM(BG769:BJ769)/1000000</f>
        <v>8759.9999999999909</v>
      </c>
      <c r="BL769" s="8">
        <v>1.038235960928E-17</v>
      </c>
      <c r="BM769" s="10">
        <f>0.815*BJ769/(BK769*1000)</f>
        <v>413.42051311949757</v>
      </c>
      <c r="BN769" s="25">
        <v>1946.90461480775</v>
      </c>
      <c r="BO769" s="8">
        <v>53</v>
      </c>
      <c r="BP769" s="8">
        <v>6080</v>
      </c>
      <c r="BQ769" s="25">
        <v>9223.8464000000004</v>
      </c>
      <c r="BR769" s="8">
        <v>1520</v>
      </c>
      <c r="BS769" s="8">
        <v>380</v>
      </c>
      <c r="BT769" s="8">
        <v>0.54904584677996404</v>
      </c>
    </row>
    <row r="770" spans="1:72" s="8" customFormat="1" x14ac:dyDescent="0.25">
      <c r="A770" s="1">
        <v>310</v>
      </c>
      <c r="B770" s="24">
        <v>1854.19487124548</v>
      </c>
      <c r="C770" s="24">
        <v>1402.2</v>
      </c>
      <c r="D770" s="1">
        <v>1000</v>
      </c>
      <c r="E770" s="1">
        <v>4000</v>
      </c>
      <c r="F770" s="1">
        <v>2</v>
      </c>
      <c r="G770" s="1">
        <v>11</v>
      </c>
      <c r="H770" s="2">
        <f>SUM(BG770:BI770)/(BK770*1000000)</f>
        <v>0.92585558727392381</v>
      </c>
      <c r="I770" s="3">
        <v>100</v>
      </c>
      <c r="J770" s="18">
        <v>83.434587371463394</v>
      </c>
      <c r="K770" s="18">
        <f>(P770*BG770+U770*BH770+AP770*BI770+AN770*BJ770)/(BK770*(1000000))</f>
        <v>96.091187160834053</v>
      </c>
      <c r="L770" s="18">
        <f>(T770*BG770+Y770*BH770+AT770*BI770+AO770*BJ770)/(BK770*(1000000))</f>
        <v>122.07952862047776</v>
      </c>
      <c r="M770" s="18">
        <f>L770/K770</f>
        <v>1.2704549941312031</v>
      </c>
      <c r="N770" s="18">
        <f>J770*M770</f>
        <v>105.99988820935188</v>
      </c>
      <c r="O770" s="3">
        <v>100</v>
      </c>
      <c r="P770" s="18">
        <v>119.835698724644</v>
      </c>
      <c r="Q770" s="18">
        <f>P770-S770</f>
        <v>110.85043351846601</v>
      </c>
      <c r="R770" s="18">
        <f>Q770*solar_capex_adj</f>
        <v>147.80057802462133</v>
      </c>
      <c r="S770" s="18">
        <v>8.9852652061779992</v>
      </c>
      <c r="T770" s="18">
        <f>R770+S770</f>
        <v>156.78584323079934</v>
      </c>
      <c r="U770" s="18">
        <v>31.0498506010513</v>
      </c>
      <c r="V770" s="18">
        <f>U770-X770</f>
        <v>25.725763364966799</v>
      </c>
      <c r="W770" s="18">
        <f>V770*wind_capex_adj</f>
        <v>42.876272274944668</v>
      </c>
      <c r="X770" s="18">
        <v>5.3240872360845017</v>
      </c>
      <c r="Y770" s="18">
        <f>W770+X770</f>
        <v>48.20035951102917</v>
      </c>
      <c r="Z770" s="18">
        <v>302.52121398679702</v>
      </c>
      <c r="AA770" s="18">
        <f>Z770-AC770-AD770</f>
        <v>227.39427320419895</v>
      </c>
      <c r="AB770" s="18">
        <f>AA770*hdgt_capex_adj</f>
        <v>284.24284150524869</v>
      </c>
      <c r="AC770" s="18">
        <v>35.042386863586046</v>
      </c>
      <c r="AD770" s="18">
        <v>40.084553919012023</v>
      </c>
      <c r="AE770" s="18">
        <f>AD770*fuel_adj</f>
        <v>40.084553919012023</v>
      </c>
      <c r="AF770" s="18">
        <f>AB770+AC770+AE770</f>
        <v>359.36978228784676</v>
      </c>
      <c r="AG770" s="18">
        <v>1209.6016987724699</v>
      </c>
      <c r="AH770" s="18">
        <f>AG770-AJ770-AK770</f>
        <v>1067.9209194658999</v>
      </c>
      <c r="AI770" s="18">
        <f>AH770*aero_capex_adj</f>
        <v>1281.5051033590798</v>
      </c>
      <c r="AJ770" s="18">
        <v>96.103983344640028</v>
      </c>
      <c r="AK770" s="18">
        <v>45.576795961929975</v>
      </c>
      <c r="AL770" s="18">
        <f>AK770*fuel_adj</f>
        <v>45.576795961929975</v>
      </c>
      <c r="AM770" s="18">
        <f>AI770+AJ770+AL770</f>
        <v>1423.1858826656498</v>
      </c>
      <c r="AN770" s="18">
        <f>IF(F770=0, 0, IF(F770=3, Z770, (Z770*F770*384+AG770*G770*32)/(F770*384+G770*32)))</f>
        <v>587.60365206229426</v>
      </c>
      <c r="AO770" s="18">
        <f>IF(F770=0, 0, IF(F770=3, AF770, (AF770*F770*384+AM770*G770*32)/(F770*384+G770*32)))</f>
        <v>693.7119852637278</v>
      </c>
      <c r="AP770" s="18">
        <v>96.736710815191103</v>
      </c>
      <c r="AQ770" s="18">
        <f>AP770-AS770</f>
        <v>78.4128265713465</v>
      </c>
      <c r="AR770" s="18">
        <f>AQ770*bess_capex_adj</f>
        <v>78.4128265713465</v>
      </c>
      <c r="AS770" s="18">
        <v>18.323884243844603</v>
      </c>
      <c r="AT770" s="18">
        <f>AR770+AS770</f>
        <v>96.736710815191103</v>
      </c>
      <c r="AU770" s="18">
        <v>7294.4947192128802</v>
      </c>
      <c r="AV770" s="18"/>
      <c r="AW770" s="18">
        <v>2222.2801792835198</v>
      </c>
      <c r="AX770" s="18">
        <f>AW770*solar_capex_adj</f>
        <v>2963.040239044693</v>
      </c>
      <c r="AY770" s="18">
        <v>1680.5575917153999</v>
      </c>
      <c r="AZ770" s="18">
        <f>AY770*wind_capex_adj</f>
        <v>2800.9293195256664</v>
      </c>
      <c r="BA770" s="18">
        <v>1546.99065986035</v>
      </c>
      <c r="BB770" s="18">
        <f>BA770*hdgt_capex_adj</f>
        <v>1933.7383248254375</v>
      </c>
      <c r="BC770" s="18">
        <v>893.80809701715498</v>
      </c>
      <c r="BD770" s="18">
        <f>BC770*aero_capex_adj</f>
        <v>1072.569716420586</v>
      </c>
      <c r="BE770" s="18">
        <v>950.85819133643997</v>
      </c>
      <c r="BF770" s="18">
        <f>BE770*bess_capex_adj</f>
        <v>950.85819133643997</v>
      </c>
      <c r="BG770" s="1">
        <v>1722174703.4920599</v>
      </c>
      <c r="BH770" s="1">
        <v>5545337965.4138699</v>
      </c>
      <c r="BI770" s="1">
        <v>842982275.61362898</v>
      </c>
      <c r="BJ770" s="1">
        <v>649505055.48042595</v>
      </c>
      <c r="BK770" s="1">
        <f>SUM(BG770:BJ770)/1000000</f>
        <v>8759.9999999999854</v>
      </c>
      <c r="BL770" s="1">
        <v>23.362290002951301</v>
      </c>
      <c r="BM770" s="3">
        <f>0.815*BJ770/(BK770*1000)</f>
        <v>60.427696371752056</v>
      </c>
      <c r="BN770" s="24">
        <v>2503.1630761813899</v>
      </c>
      <c r="BO770" s="1">
        <v>369</v>
      </c>
      <c r="BP770" s="1">
        <v>3040</v>
      </c>
      <c r="BQ770" s="24">
        <v>4611.9232000000002</v>
      </c>
      <c r="BR770" s="1">
        <v>760</v>
      </c>
      <c r="BS770" s="1">
        <v>190</v>
      </c>
      <c r="BT770" s="1">
        <v>0.52210683800871505</v>
      </c>
    </row>
    <row r="771" spans="1:72" s="8" customFormat="1" x14ac:dyDescent="0.25">
      <c r="A771" s="1">
        <v>1376</v>
      </c>
      <c r="B771" s="22">
        <v>824.08660944243502</v>
      </c>
      <c r="C771" s="22">
        <v>1200.8</v>
      </c>
      <c r="D771" s="11">
        <v>3000</v>
      </c>
      <c r="E771" s="11">
        <v>12000</v>
      </c>
      <c r="F771" s="11">
        <v>2</v>
      </c>
      <c r="G771" s="11">
        <v>6</v>
      </c>
      <c r="H771" s="12">
        <f>SUM(BG771:BI771)/(BK771*1000000)</f>
        <v>0.82504125041492538</v>
      </c>
      <c r="I771" s="13">
        <v>100</v>
      </c>
      <c r="J771" s="20">
        <v>88.768596782173105</v>
      </c>
      <c r="K771" s="18">
        <f>(P771*BG771+U771*BH771+AP771*BI771+AN771*BJ771)/(BK771*(1000000))</f>
        <v>99.129813213985528</v>
      </c>
      <c r="L771" s="18">
        <f>(T771*BG771+Y771*BH771+AT771*BI771+AO771*BJ771)/(BK771*(1000000))</f>
        <v>118.38468812534708</v>
      </c>
      <c r="M771" s="18">
        <f>L771/K771</f>
        <v>1.1942389911478721</v>
      </c>
      <c r="N771" s="18">
        <f>J771*M771</f>
        <v>106.01091946675466</v>
      </c>
      <c r="O771" s="13">
        <v>99.999999999999901</v>
      </c>
      <c r="P771" s="20">
        <v>78.240095334556202</v>
      </c>
      <c r="Q771" s="20">
        <f>P771-S771</f>
        <v>72.376572344500502</v>
      </c>
      <c r="R771" s="18">
        <f>Q771*solar_capex_adj</f>
        <v>96.502096459333998</v>
      </c>
      <c r="S771" s="20">
        <v>5.8635229900556993</v>
      </c>
      <c r="T771" s="18">
        <f>R771+S771</f>
        <v>102.3656194493897</v>
      </c>
      <c r="U771" s="20">
        <v>28.643285807839799</v>
      </c>
      <c r="V771" s="20">
        <f>U771-X771</f>
        <v>23.734031562870701</v>
      </c>
      <c r="W771" s="18">
        <f>V771*wind_capex_adj</f>
        <v>39.556719271451172</v>
      </c>
      <c r="X771" s="20">
        <v>4.9092542449690981</v>
      </c>
      <c r="Y771" s="18">
        <f>W771+X771</f>
        <v>44.46597351642027</v>
      </c>
      <c r="Z771" s="20">
        <v>161.15426358228601</v>
      </c>
      <c r="AA771" s="20">
        <f>Z771-AC771-AD771</f>
        <v>93.292430452922986</v>
      </c>
      <c r="AB771" s="18">
        <f>AA771*hdgt_capex_adj</f>
        <v>116.61553806615373</v>
      </c>
      <c r="AC771" s="20">
        <v>23.387336614830019</v>
      </c>
      <c r="AD771" s="20">
        <v>44.474496514533001</v>
      </c>
      <c r="AE771" s="18">
        <f>AD771*fuel_adj</f>
        <v>44.474496514533001</v>
      </c>
      <c r="AF771" s="18">
        <f>AB771+AC771+AE771</f>
        <v>184.47737119551675</v>
      </c>
      <c r="AG771" s="20">
        <v>589.632393857534</v>
      </c>
      <c r="AH771" s="20">
        <f>AG771-AJ771-AK771</f>
        <v>486.02827167094097</v>
      </c>
      <c r="AI771" s="18">
        <f>AH771*aero_capex_adj</f>
        <v>583.23392600512909</v>
      </c>
      <c r="AJ771" s="20">
        <v>52.130317233581991</v>
      </c>
      <c r="AK771" s="20">
        <v>51.47380495301104</v>
      </c>
      <c r="AL771" s="18">
        <f>AK771*fuel_adj</f>
        <v>51.47380495301104</v>
      </c>
      <c r="AM771" s="18">
        <f>AI771+AJ771+AL771</f>
        <v>686.83804819172212</v>
      </c>
      <c r="AN771" s="18">
        <f>IF(F771=0, 0, IF(F771=3, Z771, (Z771*F771*384+AG771*G771*32)/(F771*384+G771*32)))</f>
        <v>246.84988963733559</v>
      </c>
      <c r="AO771" s="18">
        <f>IF(F771=0, 0, IF(F771=3, AF771, (AF771*F771*384+AM771*G771*32)/(F771*384+G771*32)))</f>
        <v>284.94950659475785</v>
      </c>
      <c r="AP771" s="20">
        <v>281.89994404474498</v>
      </c>
      <c r="AQ771" s="20">
        <f>AP771-AS771</f>
        <v>229.93699399460999</v>
      </c>
      <c r="AR771" s="18">
        <f>AQ771*bess_capex_adj</f>
        <v>229.93699399460999</v>
      </c>
      <c r="AS771" s="20">
        <v>51.962950050134992</v>
      </c>
      <c r="AT771" s="18">
        <f>AR771+AS771</f>
        <v>281.89994404474498</v>
      </c>
      <c r="AU771" s="20">
        <v>7323.0215122585396</v>
      </c>
      <c r="AV771" s="20"/>
      <c r="AW771" s="20">
        <v>988.20984961891998</v>
      </c>
      <c r="AX771" s="18">
        <f>AW771*solar_capex_adj</f>
        <v>1317.6131328252266</v>
      </c>
      <c r="AY771" s="20">
        <v>1439.94863382777</v>
      </c>
      <c r="AZ771" s="18">
        <f>AY771*wind_capex_adj</f>
        <v>2399.9143897129502</v>
      </c>
      <c r="BA771" s="20">
        <v>1547.8204317286099</v>
      </c>
      <c r="BB771" s="18">
        <f>BA771*hdgt_capex_adj</f>
        <v>1934.7755396607624</v>
      </c>
      <c r="BC771" s="20">
        <v>487.79319058984697</v>
      </c>
      <c r="BD771" s="18">
        <f>BC771*aero_capex_adj</f>
        <v>585.35182870781637</v>
      </c>
      <c r="BE771" s="20">
        <v>2859.2494064933899</v>
      </c>
      <c r="BF771" s="18">
        <f>BE771*bess_capex_adj</f>
        <v>2859.2494064933899</v>
      </c>
      <c r="BG771" s="11">
        <v>1193380553.4507999</v>
      </c>
      <c r="BH771" s="11">
        <v>5150125506.0622597</v>
      </c>
      <c r="BI771" s="11">
        <v>883855294.12167299</v>
      </c>
      <c r="BJ771" s="11">
        <v>1532638646.3652501</v>
      </c>
      <c r="BK771" s="11">
        <f>SUM(BG771:BJ771)/1000000</f>
        <v>8759.9999999999836</v>
      </c>
      <c r="BL771" s="11">
        <v>3.4040869670604499</v>
      </c>
      <c r="BM771" s="13">
        <f>0.815*BJ771/(BK771*1000)</f>
        <v>142.59138091183576</v>
      </c>
      <c r="BN771" s="22">
        <v>1112.51692274728</v>
      </c>
      <c r="BO771" s="11">
        <v>316</v>
      </c>
      <c r="BP771" s="11">
        <v>9120</v>
      </c>
      <c r="BQ771" s="22">
        <v>13835.7696</v>
      </c>
      <c r="BR771" s="11">
        <v>2280</v>
      </c>
      <c r="BS771" s="11">
        <v>570</v>
      </c>
      <c r="BT771" s="11">
        <v>0.18417648421822599</v>
      </c>
    </row>
    <row r="772" spans="1:72" s="8" customFormat="1" hidden="1" x14ac:dyDescent="0.25">
      <c r="A772" s="1">
        <v>678</v>
      </c>
      <c r="B772" s="25">
        <v>3708.3897424909601</v>
      </c>
      <c r="C772" s="25">
        <v>201.39999999999901</v>
      </c>
      <c r="D772" s="8">
        <v>2000</v>
      </c>
      <c r="E772" s="8">
        <v>8000</v>
      </c>
      <c r="F772" s="8">
        <v>0</v>
      </c>
      <c r="G772" s="8">
        <v>0</v>
      </c>
      <c r="H772" s="9">
        <f>SUM(BG772:BI772)/(BK772*1000000)</f>
        <v>1</v>
      </c>
      <c r="I772" s="10">
        <v>72.089041095890394</v>
      </c>
      <c r="J772" s="19">
        <v>86.095965598221596</v>
      </c>
      <c r="K772" s="18">
        <f>(P772*BG772+U772*BH772+AP772*BI772+AN772*BJ772)/(BK772*(1000000))</f>
        <v>85.81756657487081</v>
      </c>
      <c r="L772" s="18">
        <f>(T772*BG772+Y772*BH772+AT772*BI772+AO772*BJ772)/(BK772*(1000000))</f>
        <v>105.70364683433534</v>
      </c>
      <c r="M772" s="18">
        <f>L772/K772</f>
        <v>1.2317250541253124</v>
      </c>
      <c r="N772" s="18">
        <f>J772*M772</f>
        <v>106.04655788644052</v>
      </c>
      <c r="O772" s="10">
        <v>80.513096611196204</v>
      </c>
      <c r="P772" s="19">
        <v>116.274551122208</v>
      </c>
      <c r="Q772" s="19">
        <f>P772-S772</f>
        <v>107.565379917535</v>
      </c>
      <c r="R772" s="18">
        <f>Q772*solar_capex_adj</f>
        <v>143.42050655671332</v>
      </c>
      <c r="S772" s="19">
        <v>8.7091712046729981</v>
      </c>
      <c r="T772" s="18">
        <f>R772+S772</f>
        <v>152.12967776138632</v>
      </c>
      <c r="U772" s="19">
        <v>28.0007598503847</v>
      </c>
      <c r="V772" s="19">
        <f>U772-X772</f>
        <v>23.2039763732576</v>
      </c>
      <c r="W772" s="18">
        <f>V772*wind_capex_adj</f>
        <v>38.673293955429337</v>
      </c>
      <c r="X772" s="19">
        <v>4.7967834771271001</v>
      </c>
      <c r="Y772" s="18">
        <f>W772+X772</f>
        <v>43.470077432556437</v>
      </c>
      <c r="Z772" s="19">
        <v>0</v>
      </c>
      <c r="AA772" s="19">
        <f>Z772-AC772-AD772</f>
        <v>0</v>
      </c>
      <c r="AB772" s="18">
        <f>AA772*hdgt_capex_adj</f>
        <v>0</v>
      </c>
      <c r="AC772" s="19">
        <v>0</v>
      </c>
      <c r="AD772" s="19">
        <v>0</v>
      </c>
      <c r="AE772" s="18">
        <f>AD772*fuel_adj</f>
        <v>0</v>
      </c>
      <c r="AF772" s="18">
        <f>AB772+AC772+AE772</f>
        <v>0</v>
      </c>
      <c r="AG772" s="19">
        <v>0</v>
      </c>
      <c r="AH772" s="19">
        <f>AG772-AJ772-AK772</f>
        <v>0</v>
      </c>
      <c r="AI772" s="18">
        <f>AH772*aero_capex_adj</f>
        <v>0</v>
      </c>
      <c r="AJ772" s="19">
        <v>0</v>
      </c>
      <c r="AK772" s="19">
        <v>0</v>
      </c>
      <c r="AL772" s="18">
        <f>AK772*fuel_adj</f>
        <v>0</v>
      </c>
      <c r="AM772" s="18">
        <f>AI772+AJ772+AL772</f>
        <v>0</v>
      </c>
      <c r="AN772" s="18">
        <f>IF(F772=0, 0, IF(F772=3, Z772, (Z772*F772*384+AG772*G772*32)/(F772*384+G772*32)))</f>
        <v>0</v>
      </c>
      <c r="AO772" s="18">
        <f>IF(F772=0, 0, IF(F772=3, AF772, (AF772*F772*384+AM772*G772*32)/(F772*384+G772*32)))</f>
        <v>0</v>
      </c>
      <c r="AP772" s="19">
        <v>64.438574495776606</v>
      </c>
      <c r="AQ772" s="19">
        <f>AP772-AS772</f>
        <v>52.3777162182597</v>
      </c>
      <c r="AR772" s="18">
        <f>AQ772*bess_capex_adj</f>
        <v>52.3777162182597</v>
      </c>
      <c r="AS772" s="19">
        <v>12.060858277516907</v>
      </c>
      <c r="AT772" s="18">
        <f>AR772+AS772</f>
        <v>64.438574495776606</v>
      </c>
      <c r="AU772" s="19">
        <v>6596.4725638621003</v>
      </c>
      <c r="AV772" s="19"/>
      <c r="AW772" s="19">
        <v>4449.5695566161003</v>
      </c>
      <c r="AX772" s="18">
        <f>AW772*solar_capex_adj</f>
        <v>5932.7594088214664</v>
      </c>
      <c r="AY772" s="19">
        <v>241.65294667775001</v>
      </c>
      <c r="AZ772" s="18">
        <f>AY772*wind_capex_adj</f>
        <v>402.75491112958338</v>
      </c>
      <c r="BA772" s="19">
        <v>0</v>
      </c>
      <c r="BB772" s="18">
        <f>BA772*hdgt_capex_adj</f>
        <v>0</v>
      </c>
      <c r="BC772" s="19">
        <v>0</v>
      </c>
      <c r="BD772" s="18">
        <f>BC772*aero_capex_adj</f>
        <v>0</v>
      </c>
      <c r="BE772" s="19">
        <v>1905.2500605682401</v>
      </c>
      <c r="BF772" s="18">
        <f>BE772*bess_capex_adj</f>
        <v>1905.2500605682401</v>
      </c>
      <c r="BG772" s="8">
        <v>3530316994.16957</v>
      </c>
      <c r="BH772" s="8">
        <v>884041093.96239996</v>
      </c>
      <c r="BI772" s="8">
        <v>2638589175.00881</v>
      </c>
      <c r="BJ772" s="8">
        <v>0</v>
      </c>
      <c r="BK772" s="8">
        <f>SUM(BG772:BJ772)/1000000</f>
        <v>7052.9472631407798</v>
      </c>
      <c r="BL772" s="8">
        <v>28.924293139180399</v>
      </c>
      <c r="BM772" s="10">
        <f>0.815*BJ772/(BK772*1000)</f>
        <v>0</v>
      </c>
      <c r="BN772" s="25">
        <v>5006.3261523627898</v>
      </c>
      <c r="BO772" s="8">
        <v>53</v>
      </c>
      <c r="BP772" s="8">
        <v>6080</v>
      </c>
      <c r="BQ772" s="25">
        <v>9223.8464000000004</v>
      </c>
      <c r="BR772" s="8">
        <v>1520</v>
      </c>
      <c r="BS772" s="8">
        <v>380</v>
      </c>
      <c r="BT772" s="8">
        <v>0.81385920097416697</v>
      </c>
    </row>
    <row r="773" spans="1:72" s="8" customFormat="1" x14ac:dyDescent="0.25">
      <c r="A773" s="1">
        <v>1036</v>
      </c>
      <c r="B773" s="25">
        <v>1030.10826180304</v>
      </c>
      <c r="C773" s="25">
        <v>600.4</v>
      </c>
      <c r="D773" s="8">
        <v>2000</v>
      </c>
      <c r="E773" s="8">
        <v>8000</v>
      </c>
      <c r="F773" s="8">
        <v>3</v>
      </c>
      <c r="G773" s="8">
        <v>4</v>
      </c>
      <c r="H773" s="9">
        <f>SUM(BG773:BI773)/(BK773*1000000)</f>
        <v>0.5875345207545315</v>
      </c>
      <c r="I773" s="10">
        <v>100</v>
      </c>
      <c r="J773" s="19">
        <v>90.951344380204304</v>
      </c>
      <c r="K773" s="18">
        <f>(P773*BG773+U773*BH773+AP773*BI773+AN773*BJ773)/(BK773*(1000000))</f>
        <v>88.207006437682679</v>
      </c>
      <c r="L773" s="18">
        <f>(T773*BG773+Y773*BH773+AT773*BI773+AO773*BJ773)/(BK773*(1000000))</f>
        <v>102.96226747888763</v>
      </c>
      <c r="M773" s="18">
        <f>L773/K773</f>
        <v>1.1672799206900801</v>
      </c>
      <c r="N773" s="18">
        <f>J773*M773</f>
        <v>106.16567805478104</v>
      </c>
      <c r="O773" s="10">
        <v>99.999999998159296</v>
      </c>
      <c r="P773" s="19">
        <v>86.317050435167502</v>
      </c>
      <c r="Q773" s="19">
        <f>P773-S773</f>
        <v>79.852457694902498</v>
      </c>
      <c r="R773" s="18">
        <f>Q773*solar_capex_adj</f>
        <v>106.46994359320333</v>
      </c>
      <c r="S773" s="19">
        <v>6.4645927402650045</v>
      </c>
      <c r="T773" s="18">
        <f>R773+S773</f>
        <v>112.93453633346833</v>
      </c>
      <c r="U773" s="19">
        <v>28.0035078579455</v>
      </c>
      <c r="V773" s="19">
        <f>U773-X773</f>
        <v>23.2067243808184</v>
      </c>
      <c r="W773" s="18">
        <f>V773*wind_capex_adj</f>
        <v>38.677873968030667</v>
      </c>
      <c r="X773" s="19">
        <v>4.7967834771271001</v>
      </c>
      <c r="Y773" s="18">
        <f>W773+X773</f>
        <v>43.474657445157767</v>
      </c>
      <c r="Z773" s="19">
        <v>112.210313314415</v>
      </c>
      <c r="AA773" s="19">
        <f>Z773-AC773-AD773</f>
        <v>57.867111967253493</v>
      </c>
      <c r="AB773" s="18">
        <f>AA773*hdgt_capex_adj</f>
        <v>72.333889959066866</v>
      </c>
      <c r="AC773" s="19">
        <v>17.635187148223608</v>
      </c>
      <c r="AD773" s="19">
        <v>36.708014198937903</v>
      </c>
      <c r="AE773" s="18">
        <f>AD773*fuel_adj</f>
        <v>36.708014198937903</v>
      </c>
      <c r="AF773" s="18">
        <f>AB773+AC773+AE773</f>
        <v>126.67709130622838</v>
      </c>
      <c r="AG773" s="19">
        <v>324.25921256459401</v>
      </c>
      <c r="AH773" s="19">
        <f>AG773-AJ773-AK773</f>
        <v>249.46903829446501</v>
      </c>
      <c r="AI773" s="18">
        <f>AH773*aero_capex_adj</f>
        <v>299.36284595335798</v>
      </c>
      <c r="AJ773" s="19">
        <v>31.396879218448987</v>
      </c>
      <c r="AK773" s="19">
        <v>43.393295051680013</v>
      </c>
      <c r="AL773" s="18">
        <f>AK773*fuel_adj</f>
        <v>43.393295051680013</v>
      </c>
      <c r="AM773" s="18">
        <f>AI773+AJ773+AL773</f>
        <v>374.15302022348698</v>
      </c>
      <c r="AN773" s="18">
        <f>IF(F773=0, 0, IF(F773=3, Z773, (Z773*F773*384+AG773*G773*32)/(F773*384+G773*32)))</f>
        <v>112.210313314415</v>
      </c>
      <c r="AO773" s="18">
        <f>IF(F773=0, 0, IF(F773=3, AF773, (AF773*F773*384+AM773*G773*32)/(F773*384+G773*32)))</f>
        <v>126.67709130622838</v>
      </c>
      <c r="AP773" s="19">
        <v>152.94240552712901</v>
      </c>
      <c r="AQ773" s="19">
        <f>AP773-AS773</f>
        <v>125.40818770066799</v>
      </c>
      <c r="AR773" s="18">
        <f>AQ773*bess_capex_adj</f>
        <v>125.40818770066799</v>
      </c>
      <c r="AS773" s="19">
        <v>27.534217826461017</v>
      </c>
      <c r="AT773" s="18">
        <f>AR773+AS773</f>
        <v>152.94240552712901</v>
      </c>
      <c r="AU773" s="19">
        <v>6510.9006469193801</v>
      </c>
      <c r="AV773" s="19"/>
      <c r="AW773" s="19">
        <v>1236.1379198863399</v>
      </c>
      <c r="AX773" s="18">
        <f>AW773*solar_capex_adj</f>
        <v>1648.1838931817865</v>
      </c>
      <c r="AY773" s="19">
        <v>720.48466614634697</v>
      </c>
      <c r="AZ773" s="18">
        <f>AY773*wind_capex_adj</f>
        <v>1200.8077769105782</v>
      </c>
      <c r="BA773" s="19">
        <v>2323.3763916509201</v>
      </c>
      <c r="BB773" s="18">
        <f>BA773*hdgt_capex_adj</f>
        <v>2904.2204895636501</v>
      </c>
      <c r="BC773" s="19">
        <v>325.42597313474499</v>
      </c>
      <c r="BD773" s="18">
        <f>BC773*aero_capex_adj</f>
        <v>390.51116776169397</v>
      </c>
      <c r="BE773" s="19">
        <v>1905.47569610102</v>
      </c>
      <c r="BF773" s="18">
        <f>BE773*bess_capex_adj</f>
        <v>1905.47569610102</v>
      </c>
      <c r="BG773" s="8">
        <v>1360437362.15236</v>
      </c>
      <c r="BH773" s="8">
        <v>2635443261.2463999</v>
      </c>
      <c r="BI773" s="8">
        <v>1150921778.31619</v>
      </c>
      <c r="BJ773" s="8">
        <v>3613197598.1237898</v>
      </c>
      <c r="BK773" s="8">
        <f>SUM(BG773:BJ773)/1000000</f>
        <v>8759.9999998387393</v>
      </c>
      <c r="BL773" s="8">
        <v>-1.94669242677583E-18</v>
      </c>
      <c r="BM773" s="10">
        <f>0.815*BJ773/(BK773*1000)</f>
        <v>336.15936558505683</v>
      </c>
      <c r="BN773" s="25">
        <v>1390.6461534341099</v>
      </c>
      <c r="BO773" s="8">
        <v>158</v>
      </c>
      <c r="BP773" s="8">
        <v>6080</v>
      </c>
      <c r="BQ773" s="25">
        <v>9223.8464000000004</v>
      </c>
      <c r="BR773" s="8">
        <v>1520</v>
      </c>
      <c r="BS773" s="8">
        <v>380</v>
      </c>
      <c r="BT773" s="8">
        <v>0.35563824043438202</v>
      </c>
    </row>
    <row r="774" spans="1:72" s="8" customFormat="1" x14ac:dyDescent="0.25">
      <c r="A774" s="1">
        <v>873</v>
      </c>
      <c r="B774" s="25">
        <v>824.08660944243502</v>
      </c>
      <c r="C774" s="25">
        <v>1801.19999999999</v>
      </c>
      <c r="D774" s="8">
        <v>2000</v>
      </c>
      <c r="E774" s="8">
        <v>8000</v>
      </c>
      <c r="F774" s="8">
        <v>2</v>
      </c>
      <c r="G774" s="8">
        <v>10</v>
      </c>
      <c r="H774" s="9">
        <f>SUM(BG774:BI774)/(BK774*1000000)</f>
        <v>0.91682370542422476</v>
      </c>
      <c r="I774" s="10">
        <v>100</v>
      </c>
      <c r="J774" s="19">
        <v>85.422209015772395</v>
      </c>
      <c r="K774" s="18">
        <f>(P774*BG774+U774*BH774+AP774*BI774+AN774*BJ774)/(BK774*(1000000))</f>
        <v>117.2323985799088</v>
      </c>
      <c r="L774" s="18">
        <f>(T774*BG774+Y774*BH774+AT774*BI774+AO774*BJ774)/(BK774*(1000000))</f>
        <v>145.74651762787892</v>
      </c>
      <c r="M774" s="18">
        <f>L774/K774</f>
        <v>1.243227293763286</v>
      </c>
      <c r="N774" s="18">
        <f>J774*M774</f>
        <v>106.19922174196049</v>
      </c>
      <c r="O774" s="10">
        <v>100</v>
      </c>
      <c r="P774" s="19">
        <v>85.790210452913797</v>
      </c>
      <c r="Q774" s="19">
        <f>P774-S774</f>
        <v>79.358551575712596</v>
      </c>
      <c r="R774" s="18">
        <f>Q774*solar_capex_adj</f>
        <v>105.81140210095012</v>
      </c>
      <c r="S774" s="19">
        <v>6.4316588772012011</v>
      </c>
      <c r="T774" s="18">
        <f>R774+S774</f>
        <v>112.24306097815132</v>
      </c>
      <c r="U774" s="19">
        <v>36.718909729289301</v>
      </c>
      <c r="V774" s="19">
        <f>U774-X774</f>
        <v>30.423526041437601</v>
      </c>
      <c r="W774" s="18">
        <f>V774*wind_capex_adj</f>
        <v>50.705876735729333</v>
      </c>
      <c r="X774" s="19">
        <v>6.2953836878517002</v>
      </c>
      <c r="Y774" s="18">
        <f>W774+X774</f>
        <v>57.00126042358103</v>
      </c>
      <c r="Z774" s="19">
        <v>272.51573187518898</v>
      </c>
      <c r="AA774" s="19">
        <f>Z774-AC774-AD774</f>
        <v>194.53864811037701</v>
      </c>
      <c r="AB774" s="18">
        <f>AA774*hdgt_capex_adj</f>
        <v>243.17331013797127</v>
      </c>
      <c r="AC774" s="19">
        <v>33.092740502827979</v>
      </c>
      <c r="AD774" s="19">
        <v>44.884343261983986</v>
      </c>
      <c r="AE774" s="18">
        <f>AD774*fuel_adj</f>
        <v>44.884343261983986</v>
      </c>
      <c r="AF774" s="18">
        <f>AB774+AC774+AE774</f>
        <v>321.15039390278321</v>
      </c>
      <c r="AG774" s="19">
        <v>1921.3474538798</v>
      </c>
      <c r="AH774" s="19">
        <f>AG774-AJ774-AK774</f>
        <v>1722.3004508210299</v>
      </c>
      <c r="AI774" s="18">
        <f>AH774*aero_capex_adj</f>
        <v>2066.7605409852358</v>
      </c>
      <c r="AJ774" s="19">
        <v>148.2644319875601</v>
      </c>
      <c r="AK774" s="19">
        <v>50.782571071209986</v>
      </c>
      <c r="AL774" s="18">
        <f>AK774*fuel_adj</f>
        <v>50.782571071209986</v>
      </c>
      <c r="AM774" s="18">
        <f>AI774+AJ774+AL774</f>
        <v>2265.8075440440057</v>
      </c>
      <c r="AN774" s="18">
        <f>IF(F774=0, 0, IF(F774=3, Z774, (Z774*F774*384+AG774*G774*32)/(F774*384+G774*32)))</f>
        <v>757.46623834713341</v>
      </c>
      <c r="AO774" s="18">
        <f>IF(F774=0, 0, IF(F774=3, AF774, (AF774*F774*384+AM774*G774*32)/(F774*384+G774*32)))</f>
        <v>893.1083792384369</v>
      </c>
      <c r="AP774" s="19">
        <v>174.57150767090701</v>
      </c>
      <c r="AQ774" s="19">
        <f>AP774-AS774</f>
        <v>141.72514804372599</v>
      </c>
      <c r="AR774" s="18">
        <f>AQ774*bess_capex_adj</f>
        <v>141.72514804372599</v>
      </c>
      <c r="AS774" s="19">
        <v>32.846359627181016</v>
      </c>
      <c r="AT774" s="18">
        <f>AR774+AS774</f>
        <v>174.57150767090701</v>
      </c>
      <c r="AU774" s="19">
        <v>7410.1897045220703</v>
      </c>
      <c r="AV774" s="19"/>
      <c r="AW774" s="19">
        <v>987.826174021366</v>
      </c>
      <c r="AX774" s="18">
        <f>AW774*solar_capex_adj</f>
        <v>1317.1015653618213</v>
      </c>
      <c r="AY774" s="19">
        <v>2159.0843538291501</v>
      </c>
      <c r="AZ774" s="18">
        <f>AY774*wind_capex_adj</f>
        <v>3598.4739230485839</v>
      </c>
      <c r="BA774" s="19">
        <v>1547.21948555379</v>
      </c>
      <c r="BB774" s="18">
        <f>BA774*hdgt_capex_adj</f>
        <v>1934.0243569422375</v>
      </c>
      <c r="BC774" s="19">
        <v>812.67300556971804</v>
      </c>
      <c r="BD774" s="18">
        <f>BC774*aero_capex_adj</f>
        <v>975.20760668366165</v>
      </c>
      <c r="BE774" s="19">
        <v>1903.3866855480301</v>
      </c>
      <c r="BF774" s="18">
        <f>BE774*bess_capex_adj</f>
        <v>1903.3866855480301</v>
      </c>
      <c r="BG774" s="8">
        <v>1087426565.10552</v>
      </c>
      <c r="BH774" s="8">
        <v>6024251669.3078299</v>
      </c>
      <c r="BI774" s="8">
        <v>919697425.10284996</v>
      </c>
      <c r="BJ774" s="8">
        <v>728624340.48379099</v>
      </c>
      <c r="BK774" s="8">
        <f>SUM(BG774:BJ774)/1000000</f>
        <v>8759.9999999999909</v>
      </c>
      <c r="BL774" s="8">
        <v>18.2247124129319</v>
      </c>
      <c r="BM774" s="10">
        <f>0.815*BJ774/(BK774*1000)</f>
        <v>67.788680079256878</v>
      </c>
      <c r="BN774" s="25">
        <v>1112.51692274728</v>
      </c>
      <c r="BO774" s="8">
        <v>474</v>
      </c>
      <c r="BP774" s="8">
        <v>6080</v>
      </c>
      <c r="BQ774" s="25">
        <v>9223.8464000000004</v>
      </c>
      <c r="BR774" s="8">
        <v>1520</v>
      </c>
      <c r="BS774" s="8">
        <v>380</v>
      </c>
      <c r="BT774" s="8">
        <v>0.286003658553315</v>
      </c>
    </row>
    <row r="775" spans="1:72" s="8" customFormat="1" x14ac:dyDescent="0.25">
      <c r="A775" s="1">
        <v>283</v>
      </c>
      <c r="B775" s="24">
        <v>2266.2381759666901</v>
      </c>
      <c r="C775" s="24">
        <v>1003.19999999999</v>
      </c>
      <c r="D775" s="1">
        <v>1000</v>
      </c>
      <c r="E775" s="1">
        <v>4000</v>
      </c>
      <c r="F775" s="1">
        <v>2</v>
      </c>
      <c r="G775" s="1">
        <v>11</v>
      </c>
      <c r="H775" s="2">
        <f>SUM(BG775:BI775)/(BK775*1000000)</f>
        <v>0.88702700335099316</v>
      </c>
      <c r="I775" s="3">
        <v>100</v>
      </c>
      <c r="J775" s="18">
        <v>85.1128773871215</v>
      </c>
      <c r="K775" s="18">
        <f>(P775*BG775+U775*BH775+AP775*BI775+AN775*BJ775)/(BK775*(1000000))</f>
        <v>101.89545252059948</v>
      </c>
      <c r="L775" s="18">
        <f>(T775*BG775+Y775*BH775+AT775*BI775+AO775*BJ775)/(BK775*(1000000))</f>
        <v>127.14652050048686</v>
      </c>
      <c r="M775" s="18">
        <f>L775/K775</f>
        <v>1.2478134927050111</v>
      </c>
      <c r="N775" s="18">
        <f>J775*M775</f>
        <v>106.20499680659744</v>
      </c>
      <c r="O775" s="3">
        <v>100</v>
      </c>
      <c r="P775" s="18">
        <v>116.964338183545</v>
      </c>
      <c r="Q775" s="18">
        <f>P775-S775</f>
        <v>108.194239480203</v>
      </c>
      <c r="R775" s="18">
        <f>Q775*solar_capex_adj</f>
        <v>144.25898597360398</v>
      </c>
      <c r="S775" s="18">
        <v>8.7700987033420006</v>
      </c>
      <c r="T775" s="18">
        <f>R775+S775</f>
        <v>153.02908467694598</v>
      </c>
      <c r="U775" s="18">
        <v>27.974272519978101</v>
      </c>
      <c r="V775" s="18">
        <f>U775-X775</f>
        <v>23.177489042851001</v>
      </c>
      <c r="W775" s="18">
        <f>V775*wind_capex_adj</f>
        <v>38.629148404751668</v>
      </c>
      <c r="X775" s="18">
        <v>4.7967834771271001</v>
      </c>
      <c r="Y775" s="18">
        <f>W775+X775</f>
        <v>43.425931881878768</v>
      </c>
      <c r="Z775" s="18">
        <v>211.95475239273</v>
      </c>
      <c r="AA775" s="18">
        <f>Z775-AC775-AD775</f>
        <v>147.04635361084399</v>
      </c>
      <c r="AB775" s="18">
        <f>AA775*hdgt_capex_adj</f>
        <v>183.80794201355499</v>
      </c>
      <c r="AC775" s="18">
        <v>26.659501533460997</v>
      </c>
      <c r="AD775" s="18">
        <v>38.24889724842501</v>
      </c>
      <c r="AE775" s="18">
        <f>AD775*fuel_adj</f>
        <v>38.24889724842501</v>
      </c>
      <c r="AF775" s="18">
        <f>AB775+AC775+AE775</f>
        <v>248.716340795441</v>
      </c>
      <c r="AG775" s="18">
        <v>931.13494836836003</v>
      </c>
      <c r="AH775" s="18">
        <f>AG775-AJ775-AK775</f>
        <v>812.14601710131603</v>
      </c>
      <c r="AI775" s="18">
        <f>AH775*aero_capex_adj</f>
        <v>974.57522052157924</v>
      </c>
      <c r="AJ775" s="18">
        <v>75.620070254073994</v>
      </c>
      <c r="AK775" s="18">
        <v>43.368861012970001</v>
      </c>
      <c r="AL775" s="18">
        <f>AK775*fuel_adj</f>
        <v>43.368861012970001</v>
      </c>
      <c r="AM775" s="18">
        <f>AI775+AJ775+AL775</f>
        <v>1093.5641517886231</v>
      </c>
      <c r="AN775" s="18">
        <f>IF(F775=0, 0, IF(F775=3, Z775, (Z775*F775*384+AG775*G775*32)/(F775*384+G775*32)))</f>
        <v>437.98281398507089</v>
      </c>
      <c r="AO775" s="18">
        <f>IF(F775=0, 0, IF(F775=3, AF775, (AF775*F775*384+AM775*G775*32)/(F775*384+G775*32)))</f>
        <v>514.23993853615536</v>
      </c>
      <c r="AP775" s="18">
        <v>69.277417786255796</v>
      </c>
      <c r="AQ775" s="18">
        <f>AP775-AS775</f>
        <v>56.462377495353799</v>
      </c>
      <c r="AR775" s="18">
        <f>AQ775*bess_capex_adj</f>
        <v>56.462377495353799</v>
      </c>
      <c r="AS775" s="18">
        <v>12.815040290901997</v>
      </c>
      <c r="AT775" s="18">
        <f>AR775+AS775</f>
        <v>69.277417786255796</v>
      </c>
      <c r="AU775" s="18">
        <v>7310.0122091583498</v>
      </c>
      <c r="AV775" s="18"/>
      <c r="AW775" s="18">
        <v>2716.0774511571799</v>
      </c>
      <c r="AX775" s="18">
        <f>AW775*solar_capex_adj</f>
        <v>3621.4366015429064</v>
      </c>
      <c r="AY775" s="18">
        <v>1202.3312147403001</v>
      </c>
      <c r="AZ775" s="18">
        <f>AY775*wind_capex_adj</f>
        <v>2003.8853579005001</v>
      </c>
      <c r="BA775" s="18">
        <v>1546.96630098064</v>
      </c>
      <c r="BB775" s="18">
        <f>BA775*hdgt_capex_adj</f>
        <v>1933.7078762258</v>
      </c>
      <c r="BC775" s="18">
        <v>893.79402313520995</v>
      </c>
      <c r="BD775" s="18">
        <f>BC775*aero_capex_adj</f>
        <v>1072.5528277622518</v>
      </c>
      <c r="BE775" s="18">
        <v>950.84321914500902</v>
      </c>
      <c r="BF775" s="18">
        <f>BE775*bess_capex_adj</f>
        <v>950.84321914500902</v>
      </c>
      <c r="BG775" s="1">
        <v>2154187231.2606201</v>
      </c>
      <c r="BH775" s="1">
        <v>4403525449.1711998</v>
      </c>
      <c r="BI775" s="1">
        <v>1212643868.9228699</v>
      </c>
      <c r="BJ775" s="1">
        <v>989643450.645298</v>
      </c>
      <c r="BK775" s="1">
        <f>SUM(BG775:BJ775)/1000000</f>
        <v>8759.9999999999891</v>
      </c>
      <c r="BL775" s="1">
        <v>20.428839756549198</v>
      </c>
      <c r="BM775" s="3">
        <f>0.815*BJ775/(BK775*1000)</f>
        <v>92.072992268940496</v>
      </c>
      <c r="BN775" s="24">
        <v>3059.4215375550398</v>
      </c>
      <c r="BO775" s="1">
        <v>264</v>
      </c>
      <c r="BP775" s="1">
        <v>3040</v>
      </c>
      <c r="BQ775" s="24">
        <v>4611.9232000000002</v>
      </c>
      <c r="BR775" s="1">
        <v>760</v>
      </c>
      <c r="BS775" s="1">
        <v>190</v>
      </c>
      <c r="BT775" s="1">
        <v>0.74924105269207097</v>
      </c>
    </row>
    <row r="776" spans="1:72" s="8" customFormat="1" x14ac:dyDescent="0.25">
      <c r="A776" s="1">
        <v>955</v>
      </c>
      <c r="B776" s="25">
        <v>1030.10826180304</v>
      </c>
      <c r="C776" s="25">
        <v>1003.19999999999</v>
      </c>
      <c r="D776" s="8">
        <v>2000</v>
      </c>
      <c r="E776" s="8">
        <v>8000</v>
      </c>
      <c r="F776" s="8">
        <v>3</v>
      </c>
      <c r="G776" s="8">
        <v>4</v>
      </c>
      <c r="H776" s="9">
        <f>SUM(BG776:BI776)/(BK776*1000000)</f>
        <v>0.78690170263440506</v>
      </c>
      <c r="I776" s="10">
        <v>100</v>
      </c>
      <c r="J776" s="19">
        <v>87.759438754582305</v>
      </c>
      <c r="K776" s="18">
        <f>(P776*BG776+U776*BH776+AP776*BI776+AN776*BJ776)/(BK776*(1000000))</f>
        <v>85.033081817354301</v>
      </c>
      <c r="L776" s="18">
        <f>(T776*BG776+Y776*BH776+AT776*BI776+AO776*BJ776)/(BK776*(1000000))</f>
        <v>102.94236902973728</v>
      </c>
      <c r="M776" s="18">
        <f>L776/K776</f>
        <v>1.2106155255063082</v>
      </c>
      <c r="N776" s="18">
        <f>J776*M776</f>
        <v>106.24293906601733</v>
      </c>
      <c r="O776" s="10">
        <v>100</v>
      </c>
      <c r="P776" s="19">
        <v>81.138219962996004</v>
      </c>
      <c r="Q776" s="19">
        <f>P776-S776</f>
        <v>75.057988528136093</v>
      </c>
      <c r="R776" s="18">
        <f>Q776*solar_capex_adj</f>
        <v>100.07731803751479</v>
      </c>
      <c r="S776" s="19">
        <v>6.0802314348599111</v>
      </c>
      <c r="T776" s="18">
        <f>R776+S776</f>
        <v>106.1575494723747</v>
      </c>
      <c r="U776" s="19">
        <v>27.9890684304263</v>
      </c>
      <c r="V776" s="19">
        <f>U776-X776</f>
        <v>23.1922849532992</v>
      </c>
      <c r="W776" s="18">
        <f>V776*wind_capex_adj</f>
        <v>38.653808255498667</v>
      </c>
      <c r="X776" s="19">
        <v>4.7967834771271001</v>
      </c>
      <c r="Y776" s="18">
        <f>W776+X776</f>
        <v>43.450591732625767</v>
      </c>
      <c r="Z776" s="19">
        <v>178.58374260328401</v>
      </c>
      <c r="AA776" s="19">
        <f>Z776-AC776-AD776</f>
        <v>113.40223933950202</v>
      </c>
      <c r="AB776" s="18">
        <f>AA776*hdgt_capex_adj</f>
        <v>141.75279917437751</v>
      </c>
      <c r="AC776" s="19">
        <v>24.150872107992996</v>
      </c>
      <c r="AD776" s="19">
        <v>41.030631155788996</v>
      </c>
      <c r="AE776" s="18">
        <f>AD776*fuel_adj</f>
        <v>41.030631155788996</v>
      </c>
      <c r="AF776" s="18">
        <f>AB776+AC776+AE776</f>
        <v>206.93430243815951</v>
      </c>
      <c r="AG776" s="19">
        <v>385.77090343939301</v>
      </c>
      <c r="AH776" s="19">
        <f>AG776-AJ776-AK776</f>
        <v>302.21851462779699</v>
      </c>
      <c r="AI776" s="18">
        <f>AH776*aero_capex_adj</f>
        <v>362.66221755335636</v>
      </c>
      <c r="AJ776" s="19">
        <v>36.568774129702035</v>
      </c>
      <c r="AK776" s="19">
        <v>46.983614681893982</v>
      </c>
      <c r="AL776" s="18">
        <f>AK776*fuel_adj</f>
        <v>46.983614681893982</v>
      </c>
      <c r="AM776" s="18">
        <f>AI776+AJ776+AL776</f>
        <v>446.21460636495237</v>
      </c>
      <c r="AN776" s="18">
        <f>IF(F776=0, 0, IF(F776=3, Z776, (Z776*F776*384+AG776*G776*32)/(F776*384+G776*32)))</f>
        <v>178.58374260328401</v>
      </c>
      <c r="AO776" s="18">
        <f>IF(F776=0, 0, IF(F776=3, AF776, (AF776*F776*384+AM776*G776*32)/(F776*384+G776*32)))</f>
        <v>206.93430243815951</v>
      </c>
      <c r="AP776" s="19">
        <v>162.839419886526</v>
      </c>
      <c r="AQ776" s="19">
        <f>AP776-AS776</f>
        <v>133.38942429355001</v>
      </c>
      <c r="AR776" s="18">
        <f>AQ776*bess_capex_adj</f>
        <v>133.38942429355001</v>
      </c>
      <c r="AS776" s="19">
        <v>29.449995592975995</v>
      </c>
      <c r="AT776" s="18">
        <f>AR776+AS776</f>
        <v>162.839419886526</v>
      </c>
      <c r="AU776" s="19">
        <v>6989.9118850839704</v>
      </c>
      <c r="AV776" s="19"/>
      <c r="AW776" s="19">
        <v>1235.36878402705</v>
      </c>
      <c r="AX776" s="18">
        <f>AW776*solar_capex_adj</f>
        <v>1647.1583787027332</v>
      </c>
      <c r="AY776" s="19">
        <v>1203.0987519376799</v>
      </c>
      <c r="AZ776" s="18">
        <f>AY776*wind_capex_adj</f>
        <v>2005.1645865628</v>
      </c>
      <c r="BA776" s="19">
        <v>2321.9307664753701</v>
      </c>
      <c r="BB776" s="18">
        <f>BA776*hdgt_capex_adj</f>
        <v>2902.4134580942127</v>
      </c>
      <c r="BC776" s="19">
        <v>325.22349023906202</v>
      </c>
      <c r="BD776" s="18">
        <f>BC776*aero_capex_adj</f>
        <v>390.26818828687442</v>
      </c>
      <c r="BE776" s="19">
        <v>1904.2900924047899</v>
      </c>
      <c r="BF776" s="18">
        <f>BE776*bess_capex_adj</f>
        <v>1904.2900924047899</v>
      </c>
      <c r="BG776" s="8">
        <v>1433970874.3401101</v>
      </c>
      <c r="BH776" s="8">
        <v>4403525449.1711998</v>
      </c>
      <c r="BI776" s="8">
        <v>1055762591.56607</v>
      </c>
      <c r="BJ776" s="8">
        <v>1866741084.92261</v>
      </c>
      <c r="BK776" s="8">
        <f>SUM(BG776:BJ776)/1000000</f>
        <v>8759.9999999999891</v>
      </c>
      <c r="BL776" s="8">
        <v>1.9068354841344599</v>
      </c>
      <c r="BM776" s="10">
        <f>0.815*BJ776/(BK776*1000)</f>
        <v>173.67511235295996</v>
      </c>
      <c r="BN776" s="25">
        <v>1390.6461534341099</v>
      </c>
      <c r="BO776" s="8">
        <v>264</v>
      </c>
      <c r="BP776" s="8">
        <v>6080</v>
      </c>
      <c r="BQ776" s="25">
        <v>9223.8464000000004</v>
      </c>
      <c r="BR776" s="8">
        <v>1520</v>
      </c>
      <c r="BS776" s="8">
        <v>380</v>
      </c>
      <c r="BT776" s="8">
        <v>0.327580361485656</v>
      </c>
    </row>
    <row r="777" spans="1:72" s="8" customFormat="1" x14ac:dyDescent="0.25">
      <c r="A777" s="1">
        <v>994</v>
      </c>
      <c r="B777" s="25">
        <v>412.043304721217</v>
      </c>
      <c r="C777" s="25">
        <v>1603.6</v>
      </c>
      <c r="D777" s="8">
        <v>2000</v>
      </c>
      <c r="E777" s="8">
        <v>8000</v>
      </c>
      <c r="F777" s="8">
        <v>3</v>
      </c>
      <c r="G777" s="8">
        <v>4</v>
      </c>
      <c r="H777" s="9">
        <f>SUM(BG777:BI777)/(BK777*1000000)</f>
        <v>0.85240464506151115</v>
      </c>
      <c r="I777" s="10">
        <v>100</v>
      </c>
      <c r="J777" s="19">
        <v>85.361121112456601</v>
      </c>
      <c r="K777" s="18">
        <f>(P777*BG777+U777*BH777+AP777*BI777+AN777*BJ777)/(BK777*(1000000))</f>
        <v>82.367921273616048</v>
      </c>
      <c r="L777" s="18">
        <f>(T777*BG777+Y777*BH777+AT777*BI777+AO777*BJ777)/(BK777*(1000000))</f>
        <v>102.52490291212025</v>
      </c>
      <c r="M777" s="18">
        <f>L777/K777</f>
        <v>1.2447188338230026</v>
      </c>
      <c r="N777" s="18">
        <f>J777*M777</f>
        <v>106.25059512492108</v>
      </c>
      <c r="O777" s="10">
        <v>100</v>
      </c>
      <c r="P777" s="19">
        <v>74.037024183141696</v>
      </c>
      <c r="Q777" s="19">
        <f>P777-S777</f>
        <v>68.489063114368605</v>
      </c>
      <c r="R777" s="18">
        <f>Q777*solar_capex_adj</f>
        <v>91.31875081915814</v>
      </c>
      <c r="S777" s="19">
        <v>5.5479610687730911</v>
      </c>
      <c r="T777" s="18">
        <f>R777+S777</f>
        <v>96.866711887931231</v>
      </c>
      <c r="U777" s="19">
        <v>33.842612873546102</v>
      </c>
      <c r="V777" s="19">
        <f>U777-X777</f>
        <v>28.042767238081201</v>
      </c>
      <c r="W777" s="18">
        <f>V777*wind_capex_adj</f>
        <v>46.737945396802004</v>
      </c>
      <c r="X777" s="19">
        <v>5.7998456354649015</v>
      </c>
      <c r="Y777" s="18">
        <f>W777+X777</f>
        <v>52.537791032266909</v>
      </c>
      <c r="Z777" s="19">
        <v>243.060548369488</v>
      </c>
      <c r="AA777" s="19">
        <f>Z777-AC777-AD777</f>
        <v>164.73274742738198</v>
      </c>
      <c r="AB777" s="18">
        <f>AA777*hdgt_capex_adj</f>
        <v>205.91593428422749</v>
      </c>
      <c r="AC777" s="19">
        <v>31.110845355586008</v>
      </c>
      <c r="AD777" s="19">
        <v>47.216955586520015</v>
      </c>
      <c r="AE777" s="18">
        <f>AD777*fuel_adj</f>
        <v>47.216955586520015</v>
      </c>
      <c r="AF777" s="18">
        <f>AB777+AC777+AE777</f>
        <v>284.24373522633351</v>
      </c>
      <c r="AG777" s="19">
        <v>722.47856945144395</v>
      </c>
      <c r="AH777" s="19">
        <f>AG777-AJ777-AK777</f>
        <v>605.25538013245205</v>
      </c>
      <c r="AI777" s="18">
        <f>AH777*aero_capex_adj</f>
        <v>726.30645615894241</v>
      </c>
      <c r="AJ777" s="19">
        <v>62.184159979475908</v>
      </c>
      <c r="AK777" s="19">
        <v>55.039029339515992</v>
      </c>
      <c r="AL777" s="18">
        <f>AK777*fuel_adj</f>
        <v>55.039029339515992</v>
      </c>
      <c r="AM777" s="18">
        <f>AI777+AJ777+AL777</f>
        <v>843.52964547793431</v>
      </c>
      <c r="AN777" s="18">
        <f>IF(F777=0, 0, IF(F777=3, Z777, (Z777*F777*384+AG777*G777*32)/(F777*384+G777*32)))</f>
        <v>243.060548369488</v>
      </c>
      <c r="AO777" s="18">
        <f>IF(F777=0, 0, IF(F777=3, AF777, (AF777*F777*384+AM777*G777*32)/(F777*384+G777*32)))</f>
        <v>284.24373522633351</v>
      </c>
      <c r="AP777" s="19">
        <v>161.54105756767399</v>
      </c>
      <c r="AQ777" s="19">
        <f>AP777-AS777</f>
        <v>131.65935018050399</v>
      </c>
      <c r="AR777" s="18">
        <f>AQ777*bess_capex_adj</f>
        <v>131.65935018050399</v>
      </c>
      <c r="AS777" s="19">
        <v>29.881707387169996</v>
      </c>
      <c r="AT777" s="18">
        <f>AR777+AS777</f>
        <v>161.54105756767399</v>
      </c>
      <c r="AU777" s="19">
        <v>6968.90364651461</v>
      </c>
      <c r="AV777" s="19"/>
      <c r="AW777" s="19">
        <v>494.16004027525003</v>
      </c>
      <c r="AX777" s="18">
        <f>AW777*solar_capex_adj</f>
        <v>658.88005370033329</v>
      </c>
      <c r="AY777" s="19">
        <v>1923.1838777759999</v>
      </c>
      <c r="AZ777" s="18">
        <f>AY777*wind_capex_adj</f>
        <v>3205.3064629599999</v>
      </c>
      <c r="BA777" s="19">
        <v>2321.98962753757</v>
      </c>
      <c r="BB777" s="18">
        <f>BA777*hdgt_capex_adj</f>
        <v>2902.4870344219626</v>
      </c>
      <c r="BC777" s="19">
        <v>325.23173467096598</v>
      </c>
      <c r="BD777" s="18">
        <f>BC777*aero_capex_adj</f>
        <v>390.27808160515917</v>
      </c>
      <c r="BE777" s="19">
        <v>1904.3383662548099</v>
      </c>
      <c r="BF777" s="18">
        <f>BE777*bess_capex_adj</f>
        <v>1904.3383662548099</v>
      </c>
      <c r="BG777" s="8">
        <v>634793391.97608495</v>
      </c>
      <c r="BH777" s="8">
        <v>5821598858.1811705</v>
      </c>
      <c r="BI777" s="8">
        <v>1010672440.58157</v>
      </c>
      <c r="BJ777" s="8">
        <v>1292935309.2611599</v>
      </c>
      <c r="BK777" s="8">
        <f>SUM(BG777:BJ777)/1000000</f>
        <v>8759.9999999999854</v>
      </c>
      <c r="BL777" s="8">
        <v>8.5249990697523508</v>
      </c>
      <c r="BM777" s="10">
        <f>0.815*BJ777/(BK777*1000)</f>
        <v>120.29021427486839</v>
      </c>
      <c r="BN777" s="25">
        <v>556.25846137364397</v>
      </c>
      <c r="BO777" s="8">
        <v>422</v>
      </c>
      <c r="BP777" s="8">
        <v>6080</v>
      </c>
      <c r="BQ777" s="25">
        <v>9223.8464000000004</v>
      </c>
      <c r="BR777" s="8">
        <v>1520</v>
      </c>
      <c r="BS777" s="8">
        <v>380</v>
      </c>
      <c r="BT777" s="8">
        <v>0.31403467087869102</v>
      </c>
    </row>
    <row r="778" spans="1:72" s="8" customFormat="1" x14ac:dyDescent="0.25">
      <c r="A778" s="1">
        <v>1401</v>
      </c>
      <c r="B778" s="22">
        <v>412.043304721217</v>
      </c>
      <c r="C778" s="22">
        <v>1603.6</v>
      </c>
      <c r="D778" s="11">
        <v>3000</v>
      </c>
      <c r="E778" s="11">
        <v>12000</v>
      </c>
      <c r="F778" s="11">
        <v>2</v>
      </c>
      <c r="G778" s="11">
        <v>6</v>
      </c>
      <c r="H778" s="12">
        <f>SUM(BG778:BI778)/(BK778*1000000)</f>
        <v>0.85351798122694378</v>
      </c>
      <c r="I778" s="13">
        <v>100</v>
      </c>
      <c r="J778" s="20">
        <v>87.834236594749896</v>
      </c>
      <c r="K778" s="18">
        <f>(P778*BG778+U778*BH778+AP778*BI778+AN778*BJ778)/(BK778*(1000000))</f>
        <v>104.57039973986889</v>
      </c>
      <c r="L778" s="18">
        <f>(T778*BG778+Y778*BH778+AT778*BI778+AO778*BJ778)/(BK778*(1000000))</f>
        <v>126.56736691978129</v>
      </c>
      <c r="M778" s="18">
        <f>L778/K778</f>
        <v>1.2103555808778816</v>
      </c>
      <c r="N778" s="18">
        <f>J778*M778</f>
        <v>106.3106584546038</v>
      </c>
      <c r="O778" s="13">
        <v>100</v>
      </c>
      <c r="P778" s="20">
        <v>74.030271106961294</v>
      </c>
      <c r="Q778" s="20">
        <f>P778-S778</f>
        <v>68.482310122715802</v>
      </c>
      <c r="R778" s="18">
        <f>Q778*solar_capex_adj</f>
        <v>91.309746830287736</v>
      </c>
      <c r="S778" s="20">
        <v>5.547960984245492</v>
      </c>
      <c r="T778" s="18">
        <f>R778+S778</f>
        <v>96.857707814533228</v>
      </c>
      <c r="U778" s="20">
        <v>33.839849381967099</v>
      </c>
      <c r="V778" s="20">
        <f>U778-X778</f>
        <v>28.040003560408</v>
      </c>
      <c r="W778" s="18">
        <f>V778*wind_capex_adj</f>
        <v>46.733339267346665</v>
      </c>
      <c r="X778" s="20">
        <v>5.7998458215590993</v>
      </c>
      <c r="Y778" s="18">
        <f>W778+X778</f>
        <v>52.533185088905768</v>
      </c>
      <c r="Z778" s="20">
        <v>184.70474839718599</v>
      </c>
      <c r="AA778" s="20">
        <f>Z778-AC778-AD778</f>
        <v>111.46934128373201</v>
      </c>
      <c r="AB778" s="18">
        <f>AA778*hdgt_capex_adj</f>
        <v>139.336676604665</v>
      </c>
      <c r="AC778" s="20">
        <v>25.966938755006993</v>
      </c>
      <c r="AD778" s="20">
        <v>47.268468358446995</v>
      </c>
      <c r="AE778" s="18">
        <f>AD778*fuel_adj</f>
        <v>47.268468358446995</v>
      </c>
      <c r="AF778" s="18">
        <f>AB778+AC778+AE778</f>
        <v>212.57208371811899</v>
      </c>
      <c r="AG778" s="20">
        <v>926.20828535554097</v>
      </c>
      <c r="AH778" s="20">
        <f>AG778-AJ778-AK778</f>
        <v>794.32161916056396</v>
      </c>
      <c r="AI778" s="18">
        <f>AH778*aero_capex_adj</f>
        <v>953.1859429926767</v>
      </c>
      <c r="AJ778" s="20">
        <v>76.980762046834002</v>
      </c>
      <c r="AK778" s="20">
        <v>54.905904148143009</v>
      </c>
      <c r="AL778" s="18">
        <f>AK778*fuel_adj</f>
        <v>54.905904148143009</v>
      </c>
      <c r="AM778" s="18">
        <f>AI778+AJ778+AL778</f>
        <v>1085.0726091876538</v>
      </c>
      <c r="AN778" s="18">
        <f>IF(F778=0, 0, IF(F778=3, Z778, (Z778*F778*384+AG778*G778*32)/(F778*384+G778*32)))</f>
        <v>333.00545578885698</v>
      </c>
      <c r="AO778" s="18">
        <f>IF(F778=0, 0, IF(F778=3, AF778, (AF778*F778*384+AM778*G778*32)/(F778*384+G778*32)))</f>
        <v>387.07218881202596</v>
      </c>
      <c r="AP778" s="20">
        <v>239.83627482294401</v>
      </c>
      <c r="AQ778" s="20">
        <f>AP778-AS778</f>
        <v>195.53104918362999</v>
      </c>
      <c r="AR778" s="18">
        <f>AQ778*bess_capex_adj</f>
        <v>195.53104918362999</v>
      </c>
      <c r="AS778" s="20">
        <v>44.305225639314017</v>
      </c>
      <c r="AT778" s="18">
        <f>AR778+AS778</f>
        <v>239.83627482294401</v>
      </c>
      <c r="AU778" s="20">
        <v>7312.0320267933503</v>
      </c>
      <c r="AV778" s="20"/>
      <c r="AW778" s="20">
        <v>494.11132383970499</v>
      </c>
      <c r="AX778" s="18">
        <f>AW778*solar_capex_adj</f>
        <v>658.81509845293999</v>
      </c>
      <c r="AY778" s="20">
        <v>1922.9942819856001</v>
      </c>
      <c r="AZ778" s="18">
        <f>AY778*wind_capex_adj</f>
        <v>3204.9904699760004</v>
      </c>
      <c r="BA778" s="20">
        <v>1547.84047716685</v>
      </c>
      <c r="BB778" s="18">
        <f>BA778*hdgt_capex_adj</f>
        <v>1934.8005964585625</v>
      </c>
      <c r="BC778" s="20">
        <v>487.79950787838999</v>
      </c>
      <c r="BD778" s="18">
        <f>BC778*aero_capex_adj</f>
        <v>585.35940945406799</v>
      </c>
      <c r="BE778" s="20">
        <v>2859.2864359227901</v>
      </c>
      <c r="BF778" s="18">
        <f>BE778*bess_capex_adj</f>
        <v>2859.2864359227901</v>
      </c>
      <c r="BG778" s="11">
        <v>634799520.75578403</v>
      </c>
      <c r="BH778" s="11">
        <v>5821598858.1811705</v>
      </c>
      <c r="BI778" s="11">
        <v>1020419136.61106</v>
      </c>
      <c r="BJ778" s="11">
        <v>1283182484.4519701</v>
      </c>
      <c r="BK778" s="11">
        <f>SUM(BG778:BJ778)/1000000</f>
        <v>8759.9999999999854</v>
      </c>
      <c r="BL778" s="11">
        <v>8.3139493469152903</v>
      </c>
      <c r="BM778" s="13">
        <f>0.815*BJ778/(BK778*1000)</f>
        <v>119.38284530004078</v>
      </c>
      <c r="BN778" s="22">
        <v>556.25846137364397</v>
      </c>
      <c r="BO778" s="11">
        <v>422</v>
      </c>
      <c r="BP778" s="11">
        <v>9120</v>
      </c>
      <c r="BQ778" s="22">
        <v>13835.7696</v>
      </c>
      <c r="BR778" s="11">
        <v>2280</v>
      </c>
      <c r="BS778" s="11">
        <v>570</v>
      </c>
      <c r="BT778" s="11">
        <v>0.21223254635654801</v>
      </c>
    </row>
    <row r="779" spans="1:72" s="8" customFormat="1" x14ac:dyDescent="0.25">
      <c r="A779" s="1">
        <v>922</v>
      </c>
      <c r="B779" s="25">
        <v>1854.19487124548</v>
      </c>
      <c r="C779" s="25">
        <v>402.79999999999899</v>
      </c>
      <c r="D779" s="8">
        <v>2000</v>
      </c>
      <c r="E779" s="8">
        <v>8000</v>
      </c>
      <c r="F779" s="8">
        <v>2</v>
      </c>
      <c r="G779" s="8">
        <v>10</v>
      </c>
      <c r="H779" s="9">
        <f>SUM(BG779:BI779)/(BK779*1000000)</f>
        <v>0.69881670252014305</v>
      </c>
      <c r="I779" s="10">
        <v>100</v>
      </c>
      <c r="J779" s="19">
        <v>90.2073512439746</v>
      </c>
      <c r="K779" s="18">
        <f>(P779*BG779+U779*BH779+AP779*BI779+AN779*BJ779)/(BK779*(1000000))</f>
        <v>144.89252408493968</v>
      </c>
      <c r="L779" s="18">
        <f>(T779*BG779+Y779*BH779+AT779*BI779+AO779*BJ779)/(BK779*(1000000))</f>
        <v>170.7666782643895</v>
      </c>
      <c r="M779" s="18">
        <f>L779/K779</f>
        <v>1.1785748046205733</v>
      </c>
      <c r="N779" s="18">
        <f>J779*M779</f>
        <v>106.3161113677068</v>
      </c>
      <c r="O779" s="10">
        <v>100</v>
      </c>
      <c r="P779" s="19">
        <v>97.349614086710503</v>
      </c>
      <c r="Q779" s="19">
        <f>P779-S779</f>
        <v>90.054698408837297</v>
      </c>
      <c r="R779" s="18">
        <f>Q779*solar_capex_adj</f>
        <v>120.07293121178306</v>
      </c>
      <c r="S779" s="19">
        <v>7.2949156778732061</v>
      </c>
      <c r="T779" s="18">
        <f>R779+S779</f>
        <v>127.36784688965626</v>
      </c>
      <c r="U779" s="19">
        <v>27.989564468579701</v>
      </c>
      <c r="V779" s="19">
        <f>U779-X779</f>
        <v>23.192780991452601</v>
      </c>
      <c r="W779" s="18">
        <f>V779*wind_capex_adj</f>
        <v>38.654634985754335</v>
      </c>
      <c r="X779" s="19">
        <v>4.7967834771271001</v>
      </c>
      <c r="Y779" s="18">
        <f>W779+X779</f>
        <v>43.451418462881435</v>
      </c>
      <c r="Z779" s="19">
        <v>105.25510972506601</v>
      </c>
      <c r="AA779" s="19">
        <f>Z779-AC779-AD779</f>
        <v>51.368415224600298</v>
      </c>
      <c r="AB779" s="18">
        <f>AA779*hdgt_capex_adj</f>
        <v>64.210519030750376</v>
      </c>
      <c r="AC779" s="19">
        <v>16.879337850964504</v>
      </c>
      <c r="AD779" s="19">
        <v>37.007356649501205</v>
      </c>
      <c r="AE779" s="18">
        <f>AD779*fuel_adj</f>
        <v>37.007356649501205</v>
      </c>
      <c r="AF779" s="18">
        <f>AB779+AC779+AE779</f>
        <v>118.09721353121608</v>
      </c>
      <c r="AG779" s="19">
        <v>820.26539430177104</v>
      </c>
      <c r="AH779" s="19">
        <f>AG779-AJ779-AK779</f>
        <v>710.84062064283398</v>
      </c>
      <c r="AI779" s="18">
        <f>AH779*aero_capex_adj</f>
        <v>853.00874477140076</v>
      </c>
      <c r="AJ779" s="19">
        <v>67.153685502872008</v>
      </c>
      <c r="AK779" s="19">
        <v>42.271088156065048</v>
      </c>
      <c r="AL779" s="18">
        <f>AK779*fuel_adj</f>
        <v>42.271088156065048</v>
      </c>
      <c r="AM779" s="18">
        <f>AI779+AJ779+AL779</f>
        <v>962.43351843033781</v>
      </c>
      <c r="AN779" s="18">
        <f>IF(F779=0, 0, IF(F779=3, Z779, (Z779*F779*384+AG779*G779*32)/(F779*384+G779*32)))</f>
        <v>315.55225224762631</v>
      </c>
      <c r="AO779" s="18">
        <f>IF(F779=0, 0, IF(F779=3, AF779, (AF779*F779*384+AM779*G779*32)/(F779*384+G779*32)))</f>
        <v>366.43142085448716</v>
      </c>
      <c r="AP779" s="19">
        <v>80.608068310531607</v>
      </c>
      <c r="AQ779" s="19">
        <f>AP779-AS779</f>
        <v>66.122633010839294</v>
      </c>
      <c r="AR779" s="18">
        <f>AQ779*bess_capex_adj</f>
        <v>66.122633010839294</v>
      </c>
      <c r="AS779" s="19">
        <v>14.485435299692313</v>
      </c>
      <c r="AT779" s="18">
        <f>AR779+AS779</f>
        <v>80.608068310531607</v>
      </c>
      <c r="AU779" s="19">
        <v>6972.1779694629004</v>
      </c>
      <c r="AV779" s="19"/>
      <c r="AW779" s="19">
        <v>2223.71137112014</v>
      </c>
      <c r="AX779" s="18">
        <f>AW779*solar_capex_adj</f>
        <v>2964.9484948268532</v>
      </c>
      <c r="AY779" s="19">
        <v>483.07270944263502</v>
      </c>
      <c r="AZ779" s="18">
        <f>AY779*wind_capex_adj</f>
        <v>805.12118240439167</v>
      </c>
      <c r="BA779" s="19">
        <v>1547.9869520580401</v>
      </c>
      <c r="BB779" s="18">
        <f>BA779*hdgt_capex_adj</f>
        <v>1934.98369007255</v>
      </c>
      <c r="BC779" s="19">
        <v>813.07611535246895</v>
      </c>
      <c r="BD779" s="18">
        <f>BC779*aero_capex_adj</f>
        <v>975.69133842296264</v>
      </c>
      <c r="BE779" s="19">
        <v>1904.3308214896001</v>
      </c>
      <c r="BF779" s="18">
        <f>BE779*bess_capex_adj</f>
        <v>1904.3308214896001</v>
      </c>
      <c r="BG779" s="8">
        <v>2168079307.6304898</v>
      </c>
      <c r="BH779" s="8">
        <v>1768082187.9247999</v>
      </c>
      <c r="BI779" s="8">
        <v>2185472818.5211501</v>
      </c>
      <c r="BJ779" s="8">
        <v>2638365685.9235401</v>
      </c>
      <c r="BK779" s="8">
        <f>SUM(BG779:BJ779)/1000000</f>
        <v>8759.9999999999818</v>
      </c>
      <c r="BL779" s="8">
        <v>0.80514608005931199</v>
      </c>
      <c r="BM779" s="10">
        <f>0.815*BJ779/(BK779*1000)</f>
        <v>245.46438744608329</v>
      </c>
      <c r="BN779" s="25">
        <v>2503.1630761813899</v>
      </c>
      <c r="BO779" s="8">
        <v>106</v>
      </c>
      <c r="BP779" s="8">
        <v>6080</v>
      </c>
      <c r="BQ779" s="25">
        <v>9223.8464000000004</v>
      </c>
      <c r="BR779" s="8">
        <v>1520</v>
      </c>
      <c r="BS779" s="8">
        <v>380</v>
      </c>
      <c r="BT779" s="8">
        <v>0.67464887948527097</v>
      </c>
    </row>
    <row r="780" spans="1:72" s="8" customFormat="1" x14ac:dyDescent="0.25">
      <c r="A780" s="1">
        <v>322</v>
      </c>
      <c r="B780" s="24">
        <v>1648.17321888487</v>
      </c>
      <c r="C780" s="24">
        <v>1603.6</v>
      </c>
      <c r="D780" s="1">
        <v>1000</v>
      </c>
      <c r="E780" s="1">
        <v>4000</v>
      </c>
      <c r="F780" s="1">
        <v>2</v>
      </c>
      <c r="G780" s="1">
        <v>11</v>
      </c>
      <c r="H780" s="2">
        <f>SUM(BG780:BI780)/(BK780*1000000)</f>
        <v>0.93356889730494652</v>
      </c>
      <c r="I780" s="3">
        <v>100</v>
      </c>
      <c r="J780" s="18">
        <v>83.172670733469502</v>
      </c>
      <c r="K780" s="18">
        <f>(P780*BG780+U780*BH780+AP780*BI780+AN780*BJ780)/(BK780*(1000000))</f>
        <v>96.374988006985049</v>
      </c>
      <c r="L780" s="18">
        <f>(T780*BG780+Y780*BH780+AT780*BI780+AO780*BJ780)/(BK780*(1000000))</f>
        <v>123.22598563260769</v>
      </c>
      <c r="M780" s="18">
        <f>L780/K780</f>
        <v>1.2786096079584106</v>
      </c>
      <c r="N780" s="18">
        <f>J780*M780</f>
        <v>106.34537591937541</v>
      </c>
      <c r="O780" s="3">
        <v>100</v>
      </c>
      <c r="P780" s="18">
        <v>116.57895910966801</v>
      </c>
      <c r="Q780" s="18">
        <f>P780-S780</f>
        <v>107.83792906692899</v>
      </c>
      <c r="R780" s="18">
        <f>Q780*solar_capex_adj</f>
        <v>143.78390542257199</v>
      </c>
      <c r="S780" s="18">
        <v>8.7410300427390126</v>
      </c>
      <c r="T780" s="18">
        <f>R780+S780</f>
        <v>152.52493546531099</v>
      </c>
      <c r="U780" s="18">
        <v>33.824600548577997</v>
      </c>
      <c r="V780" s="18">
        <f>U780-X780</f>
        <v>28.024756568874899</v>
      </c>
      <c r="W780" s="18">
        <f>V780*wind_capex_adj</f>
        <v>46.707927614791501</v>
      </c>
      <c r="X780" s="18">
        <v>5.7998439797030983</v>
      </c>
      <c r="Y780" s="18">
        <f>W780+X780</f>
        <v>52.507771594494599</v>
      </c>
      <c r="Z780" s="18">
        <v>330.39922549991599</v>
      </c>
      <c r="AA780" s="18">
        <f>Z780-AC780-AD780</f>
        <v>252.847690703252</v>
      </c>
      <c r="AB780" s="18">
        <f>AA780*hdgt_capex_adj</f>
        <v>316.05961337906501</v>
      </c>
      <c r="AC780" s="18">
        <v>37.501545679405979</v>
      </c>
      <c r="AD780" s="18">
        <v>40.049989117258008</v>
      </c>
      <c r="AE780" s="18">
        <f>AD780*fuel_adj</f>
        <v>40.049989117258008</v>
      </c>
      <c r="AF780" s="18">
        <f>AB780+AC780+AE780</f>
        <v>393.611148175729</v>
      </c>
      <c r="AG780" s="18">
        <v>1372.61458658467</v>
      </c>
      <c r="AH780" s="18">
        <f>AG780-AJ780-AK780</f>
        <v>1219.3772226918802</v>
      </c>
      <c r="AI780" s="18">
        <f>AH780*aero_capex_adj</f>
        <v>1463.2526672302563</v>
      </c>
      <c r="AJ780" s="18">
        <v>107.87386584690989</v>
      </c>
      <c r="AK780" s="18">
        <v>45.363498045879851</v>
      </c>
      <c r="AL780" s="18">
        <f>AK780*fuel_adj</f>
        <v>45.363498045879851</v>
      </c>
      <c r="AM780" s="18">
        <f>AI780+AJ780+AL780</f>
        <v>1616.490031123046</v>
      </c>
      <c r="AN780" s="18">
        <f>IF(F780=0, 0, IF(F780=3, Z780, (Z780*F780*384+AG780*G780*32)/(F780*384+G780*32)))</f>
        <v>657.95262469798161</v>
      </c>
      <c r="AO780" s="18">
        <f>IF(F780=0, 0, IF(F780=3, AF780, (AF780*F780*384+AM780*G780*32)/(F780*384+G780*32)))</f>
        <v>777.94451138774286</v>
      </c>
      <c r="AP780" s="18">
        <v>103.43624859283899</v>
      </c>
      <c r="AQ780" s="18">
        <f>AP780-AS780</f>
        <v>83.711566195802206</v>
      </c>
      <c r="AR780" s="18">
        <f>AQ780*bess_capex_adj</f>
        <v>83.711566195802206</v>
      </c>
      <c r="AS780" s="18">
        <v>19.724682397036787</v>
      </c>
      <c r="AT780" s="18">
        <f>AR780+AS780</f>
        <v>103.43624859283899</v>
      </c>
      <c r="AU780" s="18">
        <v>7288.9963896622703</v>
      </c>
      <c r="AV780" s="18"/>
      <c r="AW780" s="18">
        <v>1975.3712136593899</v>
      </c>
      <c r="AX780" s="18">
        <f>AW780*solar_capex_adj</f>
        <v>2633.8282848791864</v>
      </c>
      <c r="AY780" s="18">
        <v>1921.94924776621</v>
      </c>
      <c r="AZ780" s="18">
        <f>AY780*wind_capex_adj</f>
        <v>3203.2487462770168</v>
      </c>
      <c r="BA780" s="18">
        <v>1546.9993169616801</v>
      </c>
      <c r="BB780" s="18">
        <f>BA780*hdgt_capex_adj</f>
        <v>1933.7491462021001</v>
      </c>
      <c r="BC780" s="18">
        <v>893.81309884907603</v>
      </c>
      <c r="BD780" s="18">
        <f>BC780*aero_capex_adj</f>
        <v>1072.5757186188912</v>
      </c>
      <c r="BE780" s="18">
        <v>950.86351242591002</v>
      </c>
      <c r="BF780" s="18">
        <f>BE780*bess_capex_adj</f>
        <v>950.86351242591002</v>
      </c>
      <c r="BG780" s="1">
        <v>1575167618.8215101</v>
      </c>
      <c r="BH780" s="1">
        <v>5821610647.8289299</v>
      </c>
      <c r="BI780" s="1">
        <v>781285273.74087298</v>
      </c>
      <c r="BJ780" s="1">
        <v>581936459.60866797</v>
      </c>
      <c r="BK780" s="1">
        <f>SUM(BG780:BJ780)/1000000</f>
        <v>8759.9999999999818</v>
      </c>
      <c r="BL780" s="1">
        <v>25.287317246988199</v>
      </c>
      <c r="BM780" s="3">
        <f>0.815*BJ780/(BK780*1000)</f>
        <v>54.141348696468647</v>
      </c>
      <c r="BN780" s="24">
        <v>2225.03384549457</v>
      </c>
      <c r="BO780" s="1">
        <v>422</v>
      </c>
      <c r="BP780" s="1">
        <v>3040</v>
      </c>
      <c r="BQ780" s="24">
        <v>4611.9232000000002</v>
      </c>
      <c r="BR780" s="1">
        <v>760</v>
      </c>
      <c r="BS780" s="1">
        <v>190</v>
      </c>
      <c r="BT780" s="1">
        <v>0.484089366754751</v>
      </c>
    </row>
    <row r="781" spans="1:72" s="8" customFormat="1" x14ac:dyDescent="0.25">
      <c r="A781" s="1">
        <v>1053</v>
      </c>
      <c r="B781" s="25">
        <v>1030.10826180304</v>
      </c>
      <c r="C781" s="25">
        <v>402.79999999999899</v>
      </c>
      <c r="D781" s="8">
        <v>2000</v>
      </c>
      <c r="E781" s="8">
        <v>8000</v>
      </c>
      <c r="F781" s="8">
        <v>3</v>
      </c>
      <c r="G781" s="8">
        <v>4</v>
      </c>
      <c r="H781" s="9">
        <f>SUM(BG781:BI781)/(BK781*1000000)</f>
        <v>0.48415332403861977</v>
      </c>
      <c r="I781" s="10">
        <v>100</v>
      </c>
      <c r="J781" s="19">
        <v>92.781476077146806</v>
      </c>
      <c r="K781" s="18">
        <f>(P781*BG781+U781*BH781+AP781*BI781+AN781*BJ781)/(BK781*(1000000))</f>
        <v>89.959402626367435</v>
      </c>
      <c r="L781" s="18">
        <f>(T781*BG781+Y781*BH781+AT781*BI781+AO781*BJ781)/(BK781*(1000000))</f>
        <v>103.16332131282238</v>
      </c>
      <c r="M781" s="18">
        <f>L781/K781</f>
        <v>1.146776415816092</v>
      </c>
      <c r="N781" s="18">
        <f>J781*M781</f>
        <v>106.39960858987691</v>
      </c>
      <c r="O781" s="10">
        <v>99.999999999999901</v>
      </c>
      <c r="P781" s="19">
        <v>91.492802026543202</v>
      </c>
      <c r="Q781" s="19">
        <f>P781-S781</f>
        <v>84.642755029839506</v>
      </c>
      <c r="R781" s="18">
        <f>Q781*solar_capex_adj</f>
        <v>112.85700670645267</v>
      </c>
      <c r="S781" s="19">
        <v>6.8500469967036963</v>
      </c>
      <c r="T781" s="18">
        <f>R781+S781</f>
        <v>119.70705370315636</v>
      </c>
      <c r="U781" s="19">
        <v>28.011477651376602</v>
      </c>
      <c r="V781" s="19">
        <f>U781-X781</f>
        <v>23.214694174249601</v>
      </c>
      <c r="W781" s="18">
        <f>V781*wind_capex_adj</f>
        <v>38.691156957082669</v>
      </c>
      <c r="X781" s="19">
        <v>4.7967834771270006</v>
      </c>
      <c r="Y781" s="18">
        <f>W781+X781</f>
        <v>43.487940434209669</v>
      </c>
      <c r="Z781" s="19">
        <v>98.365375272292695</v>
      </c>
      <c r="AA781" s="19">
        <f>Z781-AC781-AD781</f>
        <v>46.044011078168211</v>
      </c>
      <c r="AB781" s="18">
        <f>AA781*hdgt_capex_adj</f>
        <v>57.555013847710264</v>
      </c>
      <c r="AC781" s="19">
        <v>16.350949148633291</v>
      </c>
      <c r="AD781" s="19">
        <v>35.970415045491194</v>
      </c>
      <c r="AE781" s="18">
        <f>AD781*fuel_adj</f>
        <v>35.970415045491194</v>
      </c>
      <c r="AF781" s="18">
        <f>AB781+AC781+AE781</f>
        <v>109.87637804183476</v>
      </c>
      <c r="AG781" s="19">
        <v>362.20392046328499</v>
      </c>
      <c r="AH781" s="19">
        <f>AG781-AJ781-AK781</f>
        <v>285.44916026737303</v>
      </c>
      <c r="AI781" s="18">
        <f>AH781*aero_capex_adj</f>
        <v>342.53899232084763</v>
      </c>
      <c r="AJ781" s="19">
        <v>34.034373135322994</v>
      </c>
      <c r="AK781" s="19">
        <v>42.720387060588962</v>
      </c>
      <c r="AL781" s="18">
        <f>AK781*fuel_adj</f>
        <v>42.720387060588962</v>
      </c>
      <c r="AM781" s="18">
        <f>AI781+AJ781+AL781</f>
        <v>419.29375251675958</v>
      </c>
      <c r="AN781" s="18">
        <f>IF(F781=0, 0, IF(F781=3, Z781, (Z781*F781*384+AG781*G781*32)/(F781*384+G781*32)))</f>
        <v>98.365375272292695</v>
      </c>
      <c r="AO781" s="18">
        <f>IF(F781=0, 0, IF(F781=3, AF781, (AF781*F781*384+AM781*G781*32)/(F781*384+G781*32)))</f>
        <v>109.87637804183476</v>
      </c>
      <c r="AP781" s="19">
        <v>148.571222736571</v>
      </c>
      <c r="AQ781" s="19">
        <f>AP781-AS781</f>
        <v>121.830256156075</v>
      </c>
      <c r="AR781" s="18">
        <f>AQ781*bess_capex_adj</f>
        <v>121.830256156075</v>
      </c>
      <c r="AS781" s="19">
        <v>26.740966580496007</v>
      </c>
      <c r="AT781" s="18">
        <f>AR781+AS781</f>
        <v>148.571222736571</v>
      </c>
      <c r="AU781" s="19">
        <v>6275.9336903350904</v>
      </c>
      <c r="AV781" s="19"/>
      <c r="AW781" s="19">
        <v>1236.56244183577</v>
      </c>
      <c r="AX781" s="18">
        <f>AW781*solar_capex_adj</f>
        <v>1648.7499224476933</v>
      </c>
      <c r="AY781" s="19">
        <v>483.52912993788101</v>
      </c>
      <c r="AZ781" s="18">
        <f>AY781*wind_capex_adj</f>
        <v>805.8818832298017</v>
      </c>
      <c r="BA781" s="19">
        <v>2324.1742996021098</v>
      </c>
      <c r="BB781" s="18">
        <f>BA781*hdgt_capex_adj</f>
        <v>2905.2178745026372</v>
      </c>
      <c r="BC781" s="19">
        <v>325.53773288767098</v>
      </c>
      <c r="BD781" s="18">
        <f>BC781*aero_capex_adj</f>
        <v>390.64527946520519</v>
      </c>
      <c r="BE781" s="19">
        <v>1906.1300860716599</v>
      </c>
      <c r="BF781" s="18">
        <f>BE781*bess_capex_adj</f>
        <v>1906.1300860716599</v>
      </c>
      <c r="BG781" s="8">
        <v>1286107329.50668</v>
      </c>
      <c r="BH781" s="8">
        <v>1768082187.9247999</v>
      </c>
      <c r="BI781" s="8">
        <v>1186993601.1468201</v>
      </c>
      <c r="BJ781" s="8">
        <v>4518816881.4216805</v>
      </c>
      <c r="BK781" s="8">
        <f>SUM(BG781:BJ781)/1000000</f>
        <v>8759.9999999999818</v>
      </c>
      <c r="BL781" s="8">
        <v>0</v>
      </c>
      <c r="BM781" s="10">
        <f>0.815*BJ781/(BK781*1000)</f>
        <v>420.41504090852476</v>
      </c>
      <c r="BN781" s="25">
        <v>1390.6461534341099</v>
      </c>
      <c r="BO781" s="8">
        <v>106</v>
      </c>
      <c r="BP781" s="8">
        <v>6080</v>
      </c>
      <c r="BQ781" s="25">
        <v>9223.8464000000004</v>
      </c>
      <c r="BR781" s="8">
        <v>1520</v>
      </c>
      <c r="BS781" s="8">
        <v>380</v>
      </c>
      <c r="BT781" s="8">
        <v>0.36656243585287401</v>
      </c>
    </row>
    <row r="782" spans="1:72" s="8" customFormat="1" x14ac:dyDescent="0.25">
      <c r="A782" s="1">
        <v>1359</v>
      </c>
      <c r="B782" s="22">
        <v>412.043304721217</v>
      </c>
      <c r="C782" s="22">
        <v>1003.19999999999</v>
      </c>
      <c r="D782" s="11">
        <v>3000</v>
      </c>
      <c r="E782" s="11">
        <v>12000</v>
      </c>
      <c r="F782" s="11">
        <v>2</v>
      </c>
      <c r="G782" s="11">
        <v>8</v>
      </c>
      <c r="H782" s="12">
        <f>SUM(BG782:BI782)/(BK782*1000000)</f>
        <v>0.66806921811191067</v>
      </c>
      <c r="I782" s="13">
        <v>100</v>
      </c>
      <c r="J782" s="20">
        <v>91.421016460954604</v>
      </c>
      <c r="K782" s="18">
        <f>(P782*BG782+U782*BH782+AP782*BI782+AN782*BJ782)/(BK782*(1000000))</f>
        <v>116.39287520061656</v>
      </c>
      <c r="L782" s="18">
        <f>(T782*BG782+Y782*BH782+AT782*BI782+AO782*BJ782)/(BK782*(1000000))</f>
        <v>135.48790622966999</v>
      </c>
      <c r="M782" s="18">
        <f>L782/K782</f>
        <v>1.1640567001729354</v>
      </c>
      <c r="N782" s="18">
        <f>J782*M782</f>
        <v>106.41924674799442</v>
      </c>
      <c r="O782" s="13">
        <v>100</v>
      </c>
      <c r="P782" s="20">
        <v>67.731837550239504</v>
      </c>
      <c r="Q782" s="20">
        <f>P782-S782</f>
        <v>62.659238862696498</v>
      </c>
      <c r="R782" s="18">
        <f>Q782*solar_capex_adj</f>
        <v>83.545651816928654</v>
      </c>
      <c r="S782" s="20">
        <v>5.0725986875430067</v>
      </c>
      <c r="T782" s="18">
        <f>R782+S782</f>
        <v>88.618250504471661</v>
      </c>
      <c r="U782" s="20">
        <v>28.0039082476288</v>
      </c>
      <c r="V782" s="20">
        <f>U782-X782</f>
        <v>23.2071247705017</v>
      </c>
      <c r="W782" s="18">
        <f>V782*wind_capex_adj</f>
        <v>38.678541284169505</v>
      </c>
      <c r="X782" s="20">
        <v>4.7967834771271001</v>
      </c>
      <c r="Y782" s="18">
        <f>W782+X782</f>
        <v>43.475324761296605</v>
      </c>
      <c r="Z782" s="20">
        <v>111.077302883174</v>
      </c>
      <c r="AA782" s="20">
        <f>Z782-AC782-AD782</f>
        <v>49.718497942609602</v>
      </c>
      <c r="AB782" s="18">
        <f>AA782*hdgt_capex_adj</f>
        <v>62.148122428261999</v>
      </c>
      <c r="AC782" s="20">
        <v>18.745773381801797</v>
      </c>
      <c r="AD782" s="20">
        <v>42.6130315587626</v>
      </c>
      <c r="AE782" s="18">
        <f>AD782*fuel_adj</f>
        <v>42.6130315587626</v>
      </c>
      <c r="AF782" s="18">
        <f>AB782+AC782+AE782</f>
        <v>123.5069273688264</v>
      </c>
      <c r="AG782" s="20">
        <v>490.35218718668199</v>
      </c>
      <c r="AH782" s="20">
        <f>AG782-AJ782-AK782</f>
        <v>395.68107141612802</v>
      </c>
      <c r="AI782" s="18">
        <f>AH782*aero_capex_adj</f>
        <v>474.81728569935359</v>
      </c>
      <c r="AJ782" s="20">
        <v>44.715796609825986</v>
      </c>
      <c r="AK782" s="20">
        <v>49.955319160727981</v>
      </c>
      <c r="AL782" s="18">
        <f>AK782*fuel_adj</f>
        <v>49.955319160727981</v>
      </c>
      <c r="AM782" s="18">
        <f>AI782+AJ782+AL782</f>
        <v>569.48840146990756</v>
      </c>
      <c r="AN782" s="18">
        <f>IF(F782=0, 0, IF(F782=3, Z782, (Z782*F782*384+AG782*G782*32)/(F782*384+G782*32)))</f>
        <v>205.89602395905098</v>
      </c>
      <c r="AO782" s="18">
        <f>IF(F782=0, 0, IF(F782=3, AF782, (AF782*F782*384+AM782*G782*32)/(F782*384+G782*32)))</f>
        <v>235.00229589409668</v>
      </c>
      <c r="AP782" s="20">
        <v>332.28201953468198</v>
      </c>
      <c r="AQ782" s="20">
        <f>AP782-AS782</f>
        <v>271.81495869556602</v>
      </c>
      <c r="AR782" s="18">
        <f>AQ782*bess_capex_adj</f>
        <v>271.81495869556602</v>
      </c>
      <c r="AS782" s="20">
        <v>60.467060839115959</v>
      </c>
      <c r="AT782" s="18">
        <f>AR782+AS782</f>
        <v>332.28201953468198</v>
      </c>
      <c r="AU782" s="20">
        <v>6759.4652928020096</v>
      </c>
      <c r="AV782" s="20"/>
      <c r="AW782" s="20">
        <v>494.46369887621597</v>
      </c>
      <c r="AX782" s="18">
        <f>AW782*solar_capex_adj</f>
        <v>659.28493183495459</v>
      </c>
      <c r="AY782" s="20">
        <v>1203.8685667960001</v>
      </c>
      <c r="AZ782" s="18">
        <f>AY782*wind_capex_adj</f>
        <v>2006.4476113266669</v>
      </c>
      <c r="BA782" s="20">
        <v>1548.9443181806901</v>
      </c>
      <c r="BB782" s="18">
        <f>BA782*hdgt_capex_adj</f>
        <v>1936.1803977258626</v>
      </c>
      <c r="BC782" s="20">
        <v>650.86317553219806</v>
      </c>
      <c r="BD782" s="18">
        <f>BC782*aero_capex_adj</f>
        <v>781.0358106386376</v>
      </c>
      <c r="BE782" s="20">
        <v>2861.3255334168998</v>
      </c>
      <c r="BF782" s="18">
        <f>BE782*bess_capex_adj</f>
        <v>2861.3255334168998</v>
      </c>
      <c r="BG782" s="11">
        <v>694757462.98405898</v>
      </c>
      <c r="BH782" s="11">
        <v>4403525449.1711998</v>
      </c>
      <c r="BI782" s="11">
        <v>754003438.50507498</v>
      </c>
      <c r="BJ782" s="11">
        <v>2907713649.3396602</v>
      </c>
      <c r="BK782" s="11">
        <f>SUM(BG782:BJ782)/1000000</f>
        <v>8759.9999999999945</v>
      </c>
      <c r="BL782" s="11">
        <v>2.45395811277442E-3</v>
      </c>
      <c r="BM782" s="13">
        <f>0.815*BJ782/(BK782*1000)</f>
        <v>270.52358723879274</v>
      </c>
      <c r="BN782" s="22">
        <v>556.25846137364397</v>
      </c>
      <c r="BO782" s="11">
        <v>264</v>
      </c>
      <c r="BP782" s="11">
        <v>9120</v>
      </c>
      <c r="BQ782" s="22">
        <v>13835.7696</v>
      </c>
      <c r="BR782" s="11">
        <v>2280</v>
      </c>
      <c r="BS782" s="11">
        <v>570</v>
      </c>
      <c r="BT782" s="11">
        <v>0.15574957985784699</v>
      </c>
    </row>
    <row r="783" spans="1:72" s="8" customFormat="1" x14ac:dyDescent="0.25">
      <c r="A783" s="1">
        <v>483</v>
      </c>
      <c r="B783" s="24">
        <v>2060.21652360608</v>
      </c>
      <c r="C783" s="24">
        <v>801.8</v>
      </c>
      <c r="D783" s="1">
        <v>1000</v>
      </c>
      <c r="E783" s="1">
        <v>4000</v>
      </c>
      <c r="F783" s="1">
        <v>3</v>
      </c>
      <c r="G783" s="1">
        <v>4</v>
      </c>
      <c r="H783" s="2">
        <f>SUM(BG783:BI783)/(BK783*1000000)</f>
        <v>0.82304334810771185</v>
      </c>
      <c r="I783" s="3">
        <v>100</v>
      </c>
      <c r="J783" s="18">
        <v>85.405405542898094</v>
      </c>
      <c r="K783" s="18">
        <f>(P783*BG783+U783*BH783+AP783*BI783+AN783*BJ783)/(BK783*(1000000))</f>
        <v>81.983598145029774</v>
      </c>
      <c r="L783" s="18">
        <f>(T783*BG783+Y783*BH783+AT783*BI783+AO783*BJ783)/(BK783*(1000000))</f>
        <v>102.20120372648766</v>
      </c>
      <c r="M783" s="18">
        <f>L783/K783</f>
        <v>1.2466054923046039</v>
      </c>
      <c r="N783" s="18">
        <f>J783*M783</f>
        <v>106.46684762227883</v>
      </c>
      <c r="O783" s="3">
        <v>100</v>
      </c>
      <c r="P783" s="18">
        <v>101.190380943151</v>
      </c>
      <c r="Q783" s="18">
        <f>P783-S783</f>
        <v>93.605112372043294</v>
      </c>
      <c r="R783" s="18">
        <f>Q783*solar_capex_adj</f>
        <v>124.80681649605772</v>
      </c>
      <c r="S783" s="18">
        <v>7.5852685711077044</v>
      </c>
      <c r="T783" s="18">
        <f>R783+S783</f>
        <v>132.39208506716543</v>
      </c>
      <c r="U783" s="18">
        <v>27.981155321279601</v>
      </c>
      <c r="V783" s="18">
        <f>U783-X783</f>
        <v>23.184371844152501</v>
      </c>
      <c r="W783" s="18">
        <f>V783*wind_capex_adj</f>
        <v>38.640619740254174</v>
      </c>
      <c r="X783" s="18">
        <v>4.7967834771271001</v>
      </c>
      <c r="Y783" s="18">
        <f>W783+X783</f>
        <v>43.437403217381274</v>
      </c>
      <c r="Z783" s="18">
        <v>196.21638504598101</v>
      </c>
      <c r="AA783" s="18">
        <f>Z783-AC783-AD783</f>
        <v>133.58941777964196</v>
      </c>
      <c r="AB783" s="18">
        <f>AA783*hdgt_capex_adj</f>
        <v>166.98677222455245</v>
      </c>
      <c r="AC783" s="18">
        <v>25.054615397059024</v>
      </c>
      <c r="AD783" s="18">
        <v>37.572351869280027</v>
      </c>
      <c r="AE783" s="18">
        <f>AD783*fuel_adj</f>
        <v>37.572351869280027</v>
      </c>
      <c r="AF783" s="18">
        <f>AB783+AC783+AE783</f>
        <v>229.6137394908915</v>
      </c>
      <c r="AG783" s="18">
        <v>464.86206557446599</v>
      </c>
      <c r="AH783" s="18">
        <f>AG783-AJ783-AK783</f>
        <v>380.21355467089904</v>
      </c>
      <c r="AI783" s="18">
        <f>AH783*aero_capex_adj</f>
        <v>456.25626560507885</v>
      </c>
      <c r="AJ783" s="18">
        <v>41.565841940521977</v>
      </c>
      <c r="AK783" s="18">
        <v>43.082668963044966</v>
      </c>
      <c r="AL783" s="18">
        <f>AK783*fuel_adj</f>
        <v>43.082668963044966</v>
      </c>
      <c r="AM783" s="18">
        <f>AI783+AJ783+AL783</f>
        <v>540.9047765086458</v>
      </c>
      <c r="AN783" s="18">
        <f>IF(F783=0, 0, IF(F783=3, Z783, (Z783*F783*384+AG783*G783*32)/(F783*384+G783*32)))</f>
        <v>196.21638504598101</v>
      </c>
      <c r="AO783" s="18">
        <f>IF(F783=0, 0, IF(F783=3, AF783, (AF783*F783*384+AM783*G783*32)/(F783*384+G783*32)))</f>
        <v>229.6137394908915</v>
      </c>
      <c r="AP783" s="18">
        <v>60.327901374260399</v>
      </c>
      <c r="AQ783" s="18">
        <f>AP783-AS783</f>
        <v>49.235654024148602</v>
      </c>
      <c r="AR783" s="18">
        <f>AQ783*bess_capex_adj</f>
        <v>49.235654024148602</v>
      </c>
      <c r="AS783" s="18">
        <v>11.092247350111798</v>
      </c>
      <c r="AT783" s="18">
        <f>AR783+AS783</f>
        <v>60.327901374260399</v>
      </c>
      <c r="AU783" s="18">
        <v>7028.5106842698697</v>
      </c>
      <c r="AV783" s="18"/>
      <c r="AW783" s="18">
        <v>2469.8945628871702</v>
      </c>
      <c r="AX783" s="18">
        <f>AW783*solar_capex_adj</f>
        <v>3293.1927505162266</v>
      </c>
      <c r="AY783" s="18">
        <v>961.23948033220097</v>
      </c>
      <c r="AZ783" s="18">
        <f>AY783*wind_capex_adj</f>
        <v>1602.0658005536684</v>
      </c>
      <c r="BA783" s="18">
        <v>2321.13853355726</v>
      </c>
      <c r="BB783" s="18">
        <f>BA783*hdgt_capex_adj</f>
        <v>2901.4231669465748</v>
      </c>
      <c r="BC783" s="18">
        <v>325.11252536516099</v>
      </c>
      <c r="BD783" s="18">
        <f>BC783*aero_capex_adj</f>
        <v>390.13503043819316</v>
      </c>
      <c r="BE783" s="18">
        <v>951.12558212808096</v>
      </c>
      <c r="BF783" s="18">
        <f>BE783*bess_capex_adj</f>
        <v>951.12558212808096</v>
      </c>
      <c r="BG783" s="1">
        <v>2273517430.1792002</v>
      </c>
      <c r="BH783" s="1">
        <v>3519484355.2087998</v>
      </c>
      <c r="BI783" s="1">
        <v>1416857944.0355401</v>
      </c>
      <c r="BJ783" s="1">
        <v>1550140270.5764401</v>
      </c>
      <c r="BK783" s="1">
        <f>SUM(BG783:BJ783)/1000000</f>
        <v>8759.9999999999818</v>
      </c>
      <c r="BL783" s="1">
        <v>13.5022547275727</v>
      </c>
      <c r="BM783" s="3">
        <f>0.815*BJ783/(BK783*1000)</f>
        <v>144.21967129221474</v>
      </c>
      <c r="BN783" s="24">
        <v>2781.2923068682198</v>
      </c>
      <c r="BO783" s="1">
        <v>211</v>
      </c>
      <c r="BP783" s="1">
        <v>3040</v>
      </c>
      <c r="BQ783" s="24">
        <v>4611.9232000000002</v>
      </c>
      <c r="BR783" s="1">
        <v>760</v>
      </c>
      <c r="BS783" s="1">
        <v>190</v>
      </c>
      <c r="BT783" s="1">
        <v>0.87435474445712602</v>
      </c>
    </row>
    <row r="784" spans="1:72" s="8" customFormat="1" x14ac:dyDescent="0.25">
      <c r="A784" s="1">
        <v>737</v>
      </c>
      <c r="B784" s="25">
        <v>618.06495708182604</v>
      </c>
      <c r="C784" s="25">
        <v>1801.19999999999</v>
      </c>
      <c r="D784" s="8">
        <v>2000</v>
      </c>
      <c r="E784" s="8">
        <v>8000</v>
      </c>
      <c r="F784" s="8">
        <v>1</v>
      </c>
      <c r="G784" s="8">
        <v>22</v>
      </c>
      <c r="H784" s="9">
        <f>SUM(BG784:BI784)/(BK784*1000000)</f>
        <v>0.89912906782594604</v>
      </c>
      <c r="I784" s="10">
        <v>100</v>
      </c>
      <c r="J784" s="19">
        <v>86.132649444367203</v>
      </c>
      <c r="K784" s="18">
        <f>(P784*BG784+U784*BH784+AP784*BI784+AN784*BJ784)/(BK784*(1000000))</f>
        <v>114.58804845680763</v>
      </c>
      <c r="L784" s="18">
        <f>(T784*BG784+Y784*BH784+AT784*BI784+AO784*BJ784)/(BK784*(1000000))</f>
        <v>141.67213165738838</v>
      </c>
      <c r="M784" s="18">
        <f>L784/K784</f>
        <v>1.2363604543870883</v>
      </c>
      <c r="N784" s="18">
        <f>J784*M784</f>
        <v>106.49100160460162</v>
      </c>
      <c r="O784" s="10">
        <v>100</v>
      </c>
      <c r="P784" s="19">
        <v>80.565269337655593</v>
      </c>
      <c r="Q784" s="19">
        <f>P784-S784</f>
        <v>74.525590541678895</v>
      </c>
      <c r="R784" s="18">
        <f>Q784*solar_capex_adj</f>
        <v>99.367454055571855</v>
      </c>
      <c r="S784" s="19">
        <v>6.0396787959766982</v>
      </c>
      <c r="T784" s="18">
        <f>R784+S784</f>
        <v>105.40713285154855</v>
      </c>
      <c r="U784" s="19">
        <v>36.720375713825803</v>
      </c>
      <c r="V784" s="19">
        <f>U784-X784</f>
        <v>30.424991147259298</v>
      </c>
      <c r="W784" s="18">
        <f>V784*wind_capex_adj</f>
        <v>50.7083185787655</v>
      </c>
      <c r="X784" s="19">
        <v>6.2953845665665042</v>
      </c>
      <c r="Y784" s="18">
        <f>W784+X784</f>
        <v>57.003703145332004</v>
      </c>
      <c r="Z784" s="19">
        <v>168.86123326779401</v>
      </c>
      <c r="AA784" s="19">
        <f>Z784-AC784-AD784</f>
        <v>99.969929311740998</v>
      </c>
      <c r="AB784" s="18">
        <f>AA784*hdgt_capex_adj</f>
        <v>124.96241163967625</v>
      </c>
      <c r="AC784" s="19">
        <v>24.158678079677003</v>
      </c>
      <c r="AD784" s="19">
        <v>44.732625876376005</v>
      </c>
      <c r="AE784" s="18">
        <f>AD784*fuel_adj</f>
        <v>44.732625876376005</v>
      </c>
      <c r="AF784" s="18">
        <f>AB784+AC784+AE784</f>
        <v>193.85371559572926</v>
      </c>
      <c r="AG784" s="19">
        <v>871.57819906967802</v>
      </c>
      <c r="AH784" s="19">
        <f>AG784-AJ784-AK784</f>
        <v>748.58796458227994</v>
      </c>
      <c r="AI784" s="18">
        <f>AH784*aero_capex_adj</f>
        <v>898.30555749873588</v>
      </c>
      <c r="AJ784" s="19">
        <v>72.788898006140016</v>
      </c>
      <c r="AK784" s="19">
        <v>50.201336481258068</v>
      </c>
      <c r="AL784" s="18">
        <f>AK784*fuel_adj</f>
        <v>50.201336481258068</v>
      </c>
      <c r="AM784" s="18">
        <f>AI784+AJ784+AL784</f>
        <v>1021.295791986134</v>
      </c>
      <c r="AN784" s="18">
        <f>IF(F784=0, 0, IF(F784=3, Z784, (Z784*F784*384+AG784*G784*32)/(F784*384+G784*32)))</f>
        <v>623.56044643371888</v>
      </c>
      <c r="AO784" s="18">
        <f>IF(F784=0, 0, IF(F784=3, AF784, (AF784*F784*384+AM784*G784*32)/(F784*384+G784*32)))</f>
        <v>729.2574120836382</v>
      </c>
      <c r="AP784" s="19">
        <v>164.62124819924401</v>
      </c>
      <c r="AQ784" s="19">
        <f>AP784-AS784</f>
        <v>133.79148647399199</v>
      </c>
      <c r="AR784" s="18">
        <f>AQ784*bess_capex_adj</f>
        <v>133.79148647399199</v>
      </c>
      <c r="AS784" s="19">
        <v>30.829761725252013</v>
      </c>
      <c r="AT784" s="18">
        <f>AR784+AS784</f>
        <v>164.62124819924401</v>
      </c>
      <c r="AU784" s="19">
        <v>7365.1846650717698</v>
      </c>
      <c r="AV784" s="19"/>
      <c r="AW784" s="19">
        <v>740.90520516058803</v>
      </c>
      <c r="AX784" s="18">
        <f>AW784*solar_capex_adj</f>
        <v>987.873606880784</v>
      </c>
      <c r="AY784" s="19">
        <v>2159.18802747875</v>
      </c>
      <c r="AZ784" s="18">
        <f>AY784*wind_capex_adj</f>
        <v>3598.6467124645833</v>
      </c>
      <c r="BA784" s="19">
        <v>773.64688951701896</v>
      </c>
      <c r="BB784" s="18">
        <f>BA784*hdgt_capex_adj</f>
        <v>967.05861189627376</v>
      </c>
      <c r="BC784" s="19">
        <v>1787.96646165884</v>
      </c>
      <c r="BD784" s="18">
        <f>BC784*aero_capex_adj</f>
        <v>2145.559753990608</v>
      </c>
      <c r="BE784" s="19">
        <v>1903.47808125656</v>
      </c>
      <c r="BF784" s="18">
        <f>BE784*bess_capex_adj</f>
        <v>1903.47808125656</v>
      </c>
      <c r="BG784" s="8">
        <v>872227518.58580506</v>
      </c>
      <c r="BH784" s="8">
        <v>6024251669.3078299</v>
      </c>
      <c r="BI784" s="8">
        <v>979891446.26164901</v>
      </c>
      <c r="BJ784" s="8">
        <v>883629365.84471297</v>
      </c>
      <c r="BK784" s="8">
        <f>SUM(BG784:BJ784)/1000000</f>
        <v>8759.9999999999964</v>
      </c>
      <c r="BL784" s="8">
        <v>15.710293556589299</v>
      </c>
      <c r="BM784" s="10">
        <f>0.815*BJ784/(BK784*1000)</f>
        <v>82.209809721854043</v>
      </c>
      <c r="BN784" s="25">
        <v>834.38769206046595</v>
      </c>
      <c r="BO784" s="8">
        <v>474</v>
      </c>
      <c r="BP784" s="8">
        <v>6080</v>
      </c>
      <c r="BQ784" s="25">
        <v>9223.8464000000004</v>
      </c>
      <c r="BR784" s="8">
        <v>1520</v>
      </c>
      <c r="BS784" s="8">
        <v>380</v>
      </c>
      <c r="BT784" s="8">
        <v>0.30455070546195101</v>
      </c>
    </row>
    <row r="785" spans="1:72" s="8" customFormat="1" x14ac:dyDescent="0.25">
      <c r="A785" s="1">
        <v>889</v>
      </c>
      <c r="B785" s="25">
        <v>1854.19487124548</v>
      </c>
      <c r="C785" s="25">
        <v>801.8</v>
      </c>
      <c r="D785" s="8">
        <v>2000</v>
      </c>
      <c r="E785" s="8">
        <v>8000</v>
      </c>
      <c r="F785" s="8">
        <v>2</v>
      </c>
      <c r="G785" s="8">
        <v>10</v>
      </c>
      <c r="H785" s="9">
        <f>SUM(BG785:BI785)/(BK785*1000000)</f>
        <v>0.84823581415051097</v>
      </c>
      <c r="I785" s="10">
        <v>100</v>
      </c>
      <c r="J785" s="19">
        <v>88.331274390944998</v>
      </c>
      <c r="K785" s="18">
        <f>(P785*BG785+U785*BH785+AP785*BI785+AN785*BJ785)/(BK785*(1000000))</f>
        <v>116.96351497768808</v>
      </c>
      <c r="L785" s="18">
        <f>(T785*BG785+Y785*BH785+AT785*BI785+AO785*BJ785)/(BK785*(1000000))</f>
        <v>141.08274697556456</v>
      </c>
      <c r="M785" s="18">
        <f>L785/K785</f>
        <v>1.2062115866001244</v>
      </c>
      <c r="N785" s="18">
        <f>J785*M785</f>
        <v>106.5462066295127</v>
      </c>
      <c r="O785" s="10">
        <v>100</v>
      </c>
      <c r="P785" s="19">
        <v>98.775033898544805</v>
      </c>
      <c r="Q785" s="19">
        <f>P785-S785</f>
        <v>91.369644061982598</v>
      </c>
      <c r="R785" s="18">
        <f>Q785*solar_capex_adj</f>
        <v>121.82619208264346</v>
      </c>
      <c r="S785" s="19">
        <v>7.4053898365622075</v>
      </c>
      <c r="T785" s="18">
        <f>R785+S785</f>
        <v>129.23158191920567</v>
      </c>
      <c r="U785" s="19">
        <v>27.977173262088598</v>
      </c>
      <c r="V785" s="19">
        <f>U785-X785</f>
        <v>23.180389784961399</v>
      </c>
      <c r="W785" s="18">
        <f>V785*wind_capex_adj</f>
        <v>38.63398297493567</v>
      </c>
      <c r="X785" s="19">
        <v>4.7967834771271995</v>
      </c>
      <c r="Y785" s="18">
        <f>W785+X785</f>
        <v>43.430766452062869</v>
      </c>
      <c r="Z785" s="19">
        <v>164.28946183102801</v>
      </c>
      <c r="AA785" s="19">
        <f>Z785-AC785-AD785</f>
        <v>103.164432243969</v>
      </c>
      <c r="AB785" s="18">
        <f>AA785*hdgt_capex_adj</f>
        <v>128.95554030496126</v>
      </c>
      <c r="AC785" s="19">
        <v>22.216171800474001</v>
      </c>
      <c r="AD785" s="19">
        <v>38.908857786585003</v>
      </c>
      <c r="AE785" s="18">
        <f>AD785*fuel_adj</f>
        <v>38.908857786585003</v>
      </c>
      <c r="AF785" s="18">
        <f>AB785+AC785+AE785</f>
        <v>190.08056989202026</v>
      </c>
      <c r="AG785" s="19">
        <v>999.31557797879998</v>
      </c>
      <c r="AH785" s="19">
        <f>AG785-AJ785-AK785</f>
        <v>874.39963197942507</v>
      </c>
      <c r="AI785" s="18">
        <f>AH785*aero_capex_adj</f>
        <v>1049.27955837531</v>
      </c>
      <c r="AJ785" s="19">
        <v>80.394618748792936</v>
      </c>
      <c r="AK785" s="19">
        <v>44.521327250581976</v>
      </c>
      <c r="AL785" s="18">
        <f>AK785*fuel_adj</f>
        <v>44.521327250581976</v>
      </c>
      <c r="AM785" s="18">
        <f>AI785+AJ785+AL785</f>
        <v>1174.1955043746848</v>
      </c>
      <c r="AN785" s="18">
        <f>IF(F785=0, 0, IF(F785=3, Z785, (Z785*F785*384+AG785*G785*32)/(F785*384+G785*32)))</f>
        <v>409.88537834507855</v>
      </c>
      <c r="AO785" s="18">
        <f>IF(F785=0, 0, IF(F785=3, AF785, (AF785*F785*384+AM785*G785*32)/(F785*384+G785*32)))</f>
        <v>479.52613885750981</v>
      </c>
      <c r="AP785" s="19">
        <v>95.938698918346006</v>
      </c>
      <c r="AQ785" s="19">
        <f>AP785-AS785</f>
        <v>78.578540967754606</v>
      </c>
      <c r="AR785" s="18">
        <f>AQ785*bess_capex_adj</f>
        <v>78.578540967754606</v>
      </c>
      <c r="AS785" s="19">
        <v>17.3601579505914</v>
      </c>
      <c r="AT785" s="18">
        <f>AR785+AS785</f>
        <v>95.938698918346006</v>
      </c>
      <c r="AU785" s="19">
        <v>7446.7127074324699</v>
      </c>
      <c r="AV785" s="19"/>
      <c r="AW785" s="19">
        <v>2222.5233089042999</v>
      </c>
      <c r="AX785" s="18">
        <f>AW785*solar_capex_adj</f>
        <v>2963.3644118723996</v>
      </c>
      <c r="AY785" s="19">
        <v>961.07438150903204</v>
      </c>
      <c r="AZ785" s="18">
        <f>AY785*wind_capex_adj</f>
        <v>1601.7906358483867</v>
      </c>
      <c r="BA785" s="19">
        <v>1547.1599091098301</v>
      </c>
      <c r="BB785" s="18">
        <f>BA785*hdgt_capex_adj</f>
        <v>1933.9498863872877</v>
      </c>
      <c r="BC785" s="19">
        <v>812.64171319767604</v>
      </c>
      <c r="BD785" s="18">
        <f>BC785*aero_capex_adj</f>
        <v>975.17005583721118</v>
      </c>
      <c r="BE785" s="19">
        <v>1903.3133947116301</v>
      </c>
      <c r="BF785" s="18">
        <f>BE785*bess_capex_adj</f>
        <v>1903.3133947116301</v>
      </c>
      <c r="BG785" s="8">
        <v>2111584888.1162</v>
      </c>
      <c r="BH785" s="8">
        <v>3519484355.2087998</v>
      </c>
      <c r="BI785" s="8">
        <v>1799476488.63346</v>
      </c>
      <c r="BJ785" s="8">
        <v>1329454268.0415201</v>
      </c>
      <c r="BK785" s="8">
        <f>SUM(BG785:BJ785)/1000000</f>
        <v>8759.9999999999818</v>
      </c>
      <c r="BL785" s="8">
        <v>6.2472677773948604</v>
      </c>
      <c r="BM785" s="10">
        <f>0.815*BJ785/(BK785*1000)</f>
        <v>123.68781146733346</v>
      </c>
      <c r="BN785" s="25">
        <v>2503.1630761813899</v>
      </c>
      <c r="BO785" s="8">
        <v>211</v>
      </c>
      <c r="BP785" s="8">
        <v>6080</v>
      </c>
      <c r="BQ785" s="25">
        <v>9223.8464000000004</v>
      </c>
      <c r="BR785" s="8">
        <v>1520</v>
      </c>
      <c r="BS785" s="8">
        <v>380</v>
      </c>
      <c r="BT785" s="8">
        <v>0.55637905000238197</v>
      </c>
    </row>
    <row r="786" spans="1:72" s="8" customFormat="1" x14ac:dyDescent="0.25">
      <c r="A786" s="1">
        <v>1071</v>
      </c>
      <c r="B786" s="25">
        <v>1030.10826180304</v>
      </c>
      <c r="C786" s="25">
        <v>201.39999999999901</v>
      </c>
      <c r="D786" s="8">
        <v>2000</v>
      </c>
      <c r="E786" s="8">
        <v>8000</v>
      </c>
      <c r="F786" s="8">
        <v>3</v>
      </c>
      <c r="G786" s="8">
        <v>4</v>
      </c>
      <c r="H786" s="9">
        <f>SUM(BG786:BI786)/(BK786*1000000)</f>
        <v>0.3810940675300849</v>
      </c>
      <c r="I786" s="10">
        <v>100</v>
      </c>
      <c r="J786" s="19">
        <v>94.553898409822693</v>
      </c>
      <c r="K786" s="18">
        <f>(P786*BG786+U786*BH786+AP786*BI786+AN786*BJ786)/(BK786*(1000000))</f>
        <v>91.736719492494927</v>
      </c>
      <c r="L786" s="18">
        <f>(T786*BG786+Y786*BH786+AT786*BI786+AO786*BJ786)/(BK786*(1000000))</f>
        <v>103.39072272635481</v>
      </c>
      <c r="M786" s="18">
        <f>L786/K786</f>
        <v>1.1270374970713151</v>
      </c>
      <c r="N786" s="18">
        <f>J786*M786</f>
        <v>106.56578900214197</v>
      </c>
      <c r="O786" s="10">
        <v>100</v>
      </c>
      <c r="P786" s="19">
        <v>97.862047756035594</v>
      </c>
      <c r="Q786" s="19">
        <f>P786-S786</f>
        <v>90.537713424845705</v>
      </c>
      <c r="R786" s="18">
        <f>Q786*solar_capex_adj</f>
        <v>120.7169512331276</v>
      </c>
      <c r="S786" s="19">
        <v>7.3243343311898883</v>
      </c>
      <c r="T786" s="18">
        <f>R786+S786</f>
        <v>128.04128556431749</v>
      </c>
      <c r="U786" s="19">
        <v>28.020305738959099</v>
      </c>
      <c r="V786" s="19">
        <f>U786-X786</f>
        <v>23.223522261832102</v>
      </c>
      <c r="W786" s="18">
        <f>V786*wind_capex_adj</f>
        <v>38.705870436386839</v>
      </c>
      <c r="X786" s="19">
        <v>4.796783477126997</v>
      </c>
      <c r="Y786" s="18">
        <f>W786+X786</f>
        <v>43.502653913513839</v>
      </c>
      <c r="Z786" s="19">
        <v>89.375662303296494</v>
      </c>
      <c r="AA786" s="19">
        <f>Z786-AC786-AD786</f>
        <v>38.3833004027409</v>
      </c>
      <c r="AB786" s="18">
        <f>AA786*hdgt_capex_adj</f>
        <v>47.979125503426125</v>
      </c>
      <c r="AC786" s="19">
        <v>15.566575279890799</v>
      </c>
      <c r="AD786" s="19">
        <v>35.425786620664795</v>
      </c>
      <c r="AE786" s="18">
        <f>AD786*fuel_adj</f>
        <v>35.425786620664795</v>
      </c>
      <c r="AF786" s="18">
        <f>AB786+AC786+AE786</f>
        <v>98.971487403981712</v>
      </c>
      <c r="AG786" s="19">
        <v>356.90890394746498</v>
      </c>
      <c r="AH786" s="19">
        <f>AG786-AJ786-AK786</f>
        <v>280.72900137887206</v>
      </c>
      <c r="AI786" s="18">
        <f>AH786*aero_capex_adj</f>
        <v>336.87480165464643</v>
      </c>
      <c r="AJ786" s="19">
        <v>33.635575466812952</v>
      </c>
      <c r="AK786" s="19">
        <v>42.54432710177997</v>
      </c>
      <c r="AL786" s="18">
        <f>AK786*fuel_adj</f>
        <v>42.54432710177997</v>
      </c>
      <c r="AM786" s="18">
        <f>AI786+AJ786+AL786</f>
        <v>413.05470422323936</v>
      </c>
      <c r="AN786" s="18">
        <f>IF(F786=0, 0, IF(F786=3, Z786, (Z786*F786*384+AG786*G786*32)/(F786*384+G786*32)))</f>
        <v>89.375662303296494</v>
      </c>
      <c r="AO786" s="18">
        <f>IF(F786=0, 0, IF(F786=3, AF786, (AF786*F786*384+AM786*G786*32)/(F786*384+G786*32)))</f>
        <v>98.971487403981712</v>
      </c>
      <c r="AP786" s="19">
        <v>141.17365988455199</v>
      </c>
      <c r="AQ786" s="19">
        <f>AP786-AS786</f>
        <v>115.770791336371</v>
      </c>
      <c r="AR786" s="18">
        <f>AQ786*bess_capex_adj</f>
        <v>115.770791336371</v>
      </c>
      <c r="AS786" s="19">
        <v>25.40286854818099</v>
      </c>
      <c r="AT786" s="18">
        <f>AR786+AS786</f>
        <v>141.17365988455199</v>
      </c>
      <c r="AU786" s="19">
        <v>6036.4638001581698</v>
      </c>
      <c r="AV786" s="19"/>
      <c r="AW786" s="19">
        <v>1237.0326819972699</v>
      </c>
      <c r="AX786" s="18">
        <f>AW786*solar_capex_adj</f>
        <v>1649.3769093296933</v>
      </c>
      <c r="AY786" s="19">
        <v>241.856503236051</v>
      </c>
      <c r="AZ786" s="18">
        <f>AY786*wind_capex_adj</f>
        <v>403.09417206008499</v>
      </c>
      <c r="BA786" s="19">
        <v>2325.05813697337</v>
      </c>
      <c r="BB786" s="18">
        <f>BA786*hdgt_capex_adj</f>
        <v>2906.3226712167125</v>
      </c>
      <c r="BC786" s="19">
        <v>325.66152842836499</v>
      </c>
      <c r="BD786" s="18">
        <f>BC786*aero_capex_adj</f>
        <v>390.79383411403796</v>
      </c>
      <c r="BE786" s="19">
        <v>1906.8549495231</v>
      </c>
      <c r="BF786" s="18">
        <f>BE786*bess_capex_adj</f>
        <v>1906.8549495231</v>
      </c>
      <c r="BG786" s="8">
        <v>1205370325.9891901</v>
      </c>
      <c r="BH786" s="8">
        <v>884041093.96239996</v>
      </c>
      <c r="BI786" s="8">
        <v>1248972611.6119499</v>
      </c>
      <c r="BJ786" s="8">
        <v>5421615968.43645</v>
      </c>
      <c r="BK786" s="8">
        <f>SUM(BG786:BJ786)/1000000</f>
        <v>8759.9999999999909</v>
      </c>
      <c r="BL786" s="8">
        <v>2.4333655334249999E-18</v>
      </c>
      <c r="BM786" s="10">
        <f>0.815*BJ786/(BK786*1000)</f>
        <v>504.40833496298069</v>
      </c>
      <c r="BN786" s="25">
        <v>1390.6461534341099</v>
      </c>
      <c r="BO786" s="8">
        <v>53</v>
      </c>
      <c r="BP786" s="8">
        <v>6080</v>
      </c>
      <c r="BQ786" s="25">
        <v>9223.8464000000004</v>
      </c>
      <c r="BR786" s="8">
        <v>1520</v>
      </c>
      <c r="BS786" s="8">
        <v>380</v>
      </c>
      <c r="BT786" s="8">
        <v>0.38552022985291001</v>
      </c>
    </row>
    <row r="787" spans="1:72" s="8" customFormat="1" x14ac:dyDescent="0.25">
      <c r="A787" s="1">
        <v>229</v>
      </c>
      <c r="B787" s="24">
        <v>2266.2381759666901</v>
      </c>
      <c r="C787" s="24">
        <v>600.4</v>
      </c>
      <c r="D787" s="1">
        <v>1000</v>
      </c>
      <c r="E787" s="1">
        <v>4000</v>
      </c>
      <c r="F787" s="1">
        <v>1</v>
      </c>
      <c r="G787" s="1">
        <v>23</v>
      </c>
      <c r="H787" s="2">
        <f>SUM(BG787:BI787)/(BK787*1000000)</f>
        <v>0.75585042020825732</v>
      </c>
      <c r="I787" s="3">
        <v>100</v>
      </c>
      <c r="J787" s="18">
        <v>88.031680608311206</v>
      </c>
      <c r="K787" s="18">
        <f>(P787*BG787+U787*BH787+AP787*BI787+AN787*BJ787)/(BK787*(1000000))</f>
        <v>106.57436485455115</v>
      </c>
      <c r="L787" s="18">
        <f>(T787*BG787+Y787*BH787+AT787*BI787+AO787*BJ787)/(BK787*(1000000))</f>
        <v>129.04344298275541</v>
      </c>
      <c r="M787" s="18">
        <f>L787/K787</f>
        <v>1.2108300449068521</v>
      </c>
      <c r="N787" s="18">
        <f>J787*M787</f>
        <v>106.59140378418712</v>
      </c>
      <c r="O787" s="3">
        <v>99.999999606970704</v>
      </c>
      <c r="P787" s="18">
        <v>101.04115239456</v>
      </c>
      <c r="Q787" s="18">
        <f>P787-S787</f>
        <v>93.4670517264978</v>
      </c>
      <c r="R787" s="18">
        <f>Q787*solar_capex_adj</f>
        <v>124.6227356353304</v>
      </c>
      <c r="S787" s="18">
        <v>7.5741006680622007</v>
      </c>
      <c r="T787" s="18">
        <f>R787+S787</f>
        <v>132.19683630339262</v>
      </c>
      <c r="U787" s="18">
        <v>27.9810946847414</v>
      </c>
      <c r="V787" s="18">
        <f>U787-X787</f>
        <v>23.1843112076143</v>
      </c>
      <c r="W787" s="18">
        <f>V787*wind_capex_adj</f>
        <v>38.640518679357172</v>
      </c>
      <c r="X787" s="18">
        <v>4.7967834771271001</v>
      </c>
      <c r="Y787" s="18">
        <f>W787+X787</f>
        <v>43.437302156484272</v>
      </c>
      <c r="Z787" s="18">
        <v>96.286680567369203</v>
      </c>
      <c r="AA787" s="18">
        <f>Z787-AC787-AD787</f>
        <v>44.327784618877402</v>
      </c>
      <c r="AB787" s="18">
        <f>AA787*hdgt_capex_adj</f>
        <v>55.409730773596749</v>
      </c>
      <c r="AC787" s="18">
        <v>16.199070577651199</v>
      </c>
      <c r="AD787" s="18">
        <v>35.759825370840602</v>
      </c>
      <c r="AE787" s="18">
        <f>AD787*fuel_adj</f>
        <v>35.759825370840602</v>
      </c>
      <c r="AF787" s="18">
        <f>AB787+AC787+AE787</f>
        <v>107.36862672208855</v>
      </c>
      <c r="AG787" s="18">
        <v>320.49136509152601</v>
      </c>
      <c r="AH787" s="18">
        <f>AG787-AJ787-AK787</f>
        <v>248.500746796935</v>
      </c>
      <c r="AI787" s="18">
        <f>AH787*aero_capex_adj</f>
        <v>298.20089615632202</v>
      </c>
      <c r="AJ787" s="18">
        <v>31.222269620150996</v>
      </c>
      <c r="AK787" s="18">
        <v>40.768348674440006</v>
      </c>
      <c r="AL787" s="18">
        <f>AK787*fuel_adj</f>
        <v>40.768348674440006</v>
      </c>
      <c r="AM787" s="18">
        <f>AI787+AJ787+AL787</f>
        <v>370.19151445091302</v>
      </c>
      <c r="AN787" s="18">
        <f>IF(F787=0, 0, IF(F787=3, Z787, (Z787*F787*384+AG787*G787*32)/(F787*384+G787*32)))</f>
        <v>243.62118754038653</v>
      </c>
      <c r="AO787" s="18">
        <f>IF(F787=0, 0, IF(F787=3, AF787, (AF787*F787*384+AM787*G787*32)/(F787*384+G787*32)))</f>
        <v>280.08081008674463</v>
      </c>
      <c r="AP787" s="18">
        <v>57.8034648820028</v>
      </c>
      <c r="AQ787" s="18">
        <f>AP787-AS787</f>
        <v>47.126218200798697</v>
      </c>
      <c r="AR787" s="18">
        <f>AQ787*bess_capex_adj</f>
        <v>47.126218200798697</v>
      </c>
      <c r="AS787" s="18">
        <v>10.677246681204103</v>
      </c>
      <c r="AT787" s="18">
        <f>AR787+AS787</f>
        <v>57.8034648820028</v>
      </c>
      <c r="AU787" s="18">
        <v>7030.8917789025099</v>
      </c>
      <c r="AV787" s="18"/>
      <c r="AW787" s="18">
        <v>2716.8769134219501</v>
      </c>
      <c r="AX787" s="18">
        <f>AW787*solar_capex_adj</f>
        <v>3622.5025512292668</v>
      </c>
      <c r="AY787" s="18">
        <v>719.78881836756705</v>
      </c>
      <c r="AZ787" s="18">
        <f>AY787*wind_capex_adj</f>
        <v>1199.6480306126118</v>
      </c>
      <c r="BA787" s="18">
        <v>773.71082094610802</v>
      </c>
      <c r="BB787" s="18">
        <f>BA787*hdgt_capex_adj</f>
        <v>967.13852618263502</v>
      </c>
      <c r="BC787" s="18">
        <v>1869.3921316180599</v>
      </c>
      <c r="BD787" s="18">
        <f>BC787*aero_capex_adj</f>
        <v>2243.270557941672</v>
      </c>
      <c r="BE787" s="18">
        <v>951.12309454881802</v>
      </c>
      <c r="BF787" s="18">
        <f>BE787*bess_capex_adj</f>
        <v>951.12309454881802</v>
      </c>
      <c r="BG787" s="1">
        <v>2507315743.3471298</v>
      </c>
      <c r="BH787" s="1">
        <v>2635443261.2463999</v>
      </c>
      <c r="BI787" s="1">
        <v>1478490650.4073501</v>
      </c>
      <c r="BJ787" s="1">
        <v>2138750310.5697501</v>
      </c>
      <c r="BK787" s="1">
        <f>SUM(BG787:BJ787)/1000000</f>
        <v>8759.9999655706288</v>
      </c>
      <c r="BL787" s="1">
        <v>15.1824702591988</v>
      </c>
      <c r="BM787" s="3">
        <f>0.815*BJ787/(BK787*1000)</f>
        <v>198.98190753027035</v>
      </c>
      <c r="BN787" s="24">
        <v>3059.4215375550398</v>
      </c>
      <c r="BO787" s="1">
        <v>158</v>
      </c>
      <c r="BP787" s="1">
        <v>3040</v>
      </c>
      <c r="BQ787" s="24">
        <v>4611.9232000000002</v>
      </c>
      <c r="BR787" s="1">
        <v>760</v>
      </c>
      <c r="BS787" s="1">
        <v>190</v>
      </c>
      <c r="BT787" s="1">
        <v>0.91161279924047101</v>
      </c>
    </row>
    <row r="788" spans="1:72" s="8" customFormat="1" x14ac:dyDescent="0.25">
      <c r="A788" s="1">
        <v>382</v>
      </c>
      <c r="B788" s="24">
        <v>2472.2598283273001</v>
      </c>
      <c r="C788" s="24">
        <v>402.79999999999899</v>
      </c>
      <c r="D788" s="1">
        <v>1000</v>
      </c>
      <c r="E788" s="1">
        <v>4000</v>
      </c>
      <c r="F788" s="1">
        <v>2</v>
      </c>
      <c r="G788" s="1">
        <v>11</v>
      </c>
      <c r="H788" s="2">
        <f>SUM(BG788:BI788)/(BK788*1000000)</f>
        <v>0.68705369610208633</v>
      </c>
      <c r="I788" s="3">
        <v>100</v>
      </c>
      <c r="J788" s="18">
        <v>88.7672155243351</v>
      </c>
      <c r="K788" s="18">
        <f>(P788*BG788+U788*BH788+AP788*BI788+AN788*BJ788)/(BK788*(1000000))</f>
        <v>115.88328071230278</v>
      </c>
      <c r="L788" s="18">
        <f>(T788*BG788+Y788*BH788+AT788*BI788+AO788*BJ788)/(BK788*(1000000))</f>
        <v>139.1897819289583</v>
      </c>
      <c r="M788" s="18">
        <f>L788/K788</f>
        <v>1.2011204815172374</v>
      </c>
      <c r="N788" s="18">
        <f>J788*M788</f>
        <v>106.62012065353376</v>
      </c>
      <c r="O788" s="3">
        <v>100</v>
      </c>
      <c r="P788" s="18">
        <v>101.050288195422</v>
      </c>
      <c r="Q788" s="18">
        <f>P788-S788</f>
        <v>93.477007237241097</v>
      </c>
      <c r="R788" s="18">
        <f>Q788*solar_capex_adj</f>
        <v>124.6360096496548</v>
      </c>
      <c r="S788" s="18">
        <v>7.5732809581809022</v>
      </c>
      <c r="T788" s="18">
        <f>R788+S788</f>
        <v>132.2092906078357</v>
      </c>
      <c r="U788" s="18">
        <v>27.986073798469199</v>
      </c>
      <c r="V788" s="18">
        <f>U788-X788</f>
        <v>23.189290321342</v>
      </c>
      <c r="W788" s="18">
        <f>V788*wind_capex_adj</f>
        <v>38.648817202236671</v>
      </c>
      <c r="X788" s="18">
        <v>4.7967834771271995</v>
      </c>
      <c r="Y788" s="18">
        <f>W788+X788</f>
        <v>43.445600679363871</v>
      </c>
      <c r="Z788" s="18">
        <v>105.175950396907</v>
      </c>
      <c r="AA788" s="18">
        <f>Z788-AC788-AD788</f>
        <v>52.520140732183705</v>
      </c>
      <c r="AB788" s="18">
        <f>AA788*hdgt_capex_adj</f>
        <v>65.650175915229624</v>
      </c>
      <c r="AC788" s="18">
        <v>16.956414646623301</v>
      </c>
      <c r="AD788" s="18">
        <v>35.699395018099992</v>
      </c>
      <c r="AE788" s="18">
        <f>AD788*fuel_adj</f>
        <v>35.699395018099992</v>
      </c>
      <c r="AF788" s="18">
        <f>AB788+AC788+AE788</f>
        <v>118.30598557995292</v>
      </c>
      <c r="AG788" s="18">
        <v>471.868923554297</v>
      </c>
      <c r="AH788" s="18">
        <f>AG788-AJ788-AK788</f>
        <v>388.48848215094</v>
      </c>
      <c r="AI788" s="18">
        <f>AH788*aero_capex_adj</f>
        <v>466.18617858112799</v>
      </c>
      <c r="AJ788" s="18">
        <v>42.066145780276997</v>
      </c>
      <c r="AK788" s="18">
        <v>41.31429562308</v>
      </c>
      <c r="AL788" s="18">
        <f>AK788*fuel_adj</f>
        <v>41.31429562308</v>
      </c>
      <c r="AM788" s="18">
        <f>AI788+AJ788+AL788</f>
        <v>549.56661998448499</v>
      </c>
      <c r="AN788" s="18">
        <f>IF(F788=0, 0, IF(F788=3, Z788, (Z788*F788*384+AG788*G788*32)/(F788*384+G788*32)))</f>
        <v>220.42231338922957</v>
      </c>
      <c r="AO788" s="18">
        <f>IF(F788=0, 0, IF(F788=3, AF788, (AF788*F788*384+AM788*G788*32)/(F788*384+G788*32)))</f>
        <v>253.84504210709156</v>
      </c>
      <c r="AP788" s="18">
        <v>56.110353021274904</v>
      </c>
      <c r="AQ788" s="18">
        <f>AP788-AS788</f>
        <v>45.6916194496632</v>
      </c>
      <c r="AR788" s="18">
        <f>AQ788*bess_capex_adj</f>
        <v>45.6916194496632</v>
      </c>
      <c r="AS788" s="18">
        <v>10.418733571611703</v>
      </c>
      <c r="AT788" s="18">
        <f>AR788+AS788</f>
        <v>56.110353021274904</v>
      </c>
      <c r="AU788" s="18">
        <v>6840.8326993106002</v>
      </c>
      <c r="AV788" s="18"/>
      <c r="AW788" s="18">
        <v>2964.50225006241</v>
      </c>
      <c r="AX788" s="18">
        <f>AW788*solar_capex_adj</f>
        <v>3952.66966674988</v>
      </c>
      <c r="AY788" s="18">
        <v>483.000003738705</v>
      </c>
      <c r="AZ788" s="18">
        <f>AY788*wind_capex_adj</f>
        <v>805.00000623117501</v>
      </c>
      <c r="BA788" s="18">
        <v>1547.75396957151</v>
      </c>
      <c r="BB788" s="18">
        <f>BA788*hdgt_capex_adj</f>
        <v>1934.6924619643873</v>
      </c>
      <c r="BC788" s="18">
        <v>894.24911609895503</v>
      </c>
      <c r="BD788" s="18">
        <f>BC788*aero_capex_adj</f>
        <v>1073.098939318746</v>
      </c>
      <c r="BE788" s="18">
        <v>951.32735983901296</v>
      </c>
      <c r="BF788" s="18">
        <f>BE788*bess_capex_adj</f>
        <v>951.32735983901296</v>
      </c>
      <c r="BG788" s="1">
        <v>2734549884.2603798</v>
      </c>
      <c r="BH788" s="1">
        <v>1768082187.9247999</v>
      </c>
      <c r="BI788" s="1">
        <v>1515958305.66909</v>
      </c>
      <c r="BJ788" s="1">
        <v>2741409622.14572</v>
      </c>
      <c r="BK788" s="1">
        <f>SUM(BG788:BJ788)/1000000</f>
        <v>8759.9999999999909</v>
      </c>
      <c r="BL788" s="1">
        <v>17.167019829970201</v>
      </c>
      <c r="BM788" s="3">
        <f>0.815*BJ788/(BK788*1000)</f>
        <v>255.05123767679956</v>
      </c>
      <c r="BN788" s="24">
        <v>3337.5507682418602</v>
      </c>
      <c r="BO788" s="1">
        <v>106</v>
      </c>
      <c r="BP788" s="1">
        <v>3040</v>
      </c>
      <c r="BQ788" s="24">
        <v>4611.9232000000002</v>
      </c>
      <c r="BR788" s="1">
        <v>760</v>
      </c>
      <c r="BS788" s="1">
        <v>190</v>
      </c>
      <c r="BT788" s="1">
        <v>0.93420755450405901</v>
      </c>
    </row>
    <row r="789" spans="1:72" s="8" customFormat="1" x14ac:dyDescent="0.25">
      <c r="A789" s="1">
        <v>400</v>
      </c>
      <c r="B789" s="24">
        <v>2472.2598283273001</v>
      </c>
      <c r="C789" s="24">
        <v>201.39999999999901</v>
      </c>
      <c r="D789" s="1">
        <v>1000</v>
      </c>
      <c r="E789" s="1">
        <v>4000</v>
      </c>
      <c r="F789" s="1">
        <v>2</v>
      </c>
      <c r="G789" s="1">
        <v>11</v>
      </c>
      <c r="H789" s="2">
        <f>SUM(BG789:BI789)/(BK789*1000000)</f>
        <v>0.60256405975915661</v>
      </c>
      <c r="I789" s="3">
        <v>100</v>
      </c>
      <c r="J789" s="18">
        <v>89.937888784091498</v>
      </c>
      <c r="K789" s="18">
        <f>(P789*BG789+U789*BH789+AP789*BI789+AN789*BJ789)/(BK789*(1000000))</f>
        <v>108.38752629172768</v>
      </c>
      <c r="L789" s="18">
        <f>(T789*BG789+Y789*BH789+AT789*BI789+AO789*BJ789)/(BK789*(1000000))</f>
        <v>128.55165806819591</v>
      </c>
      <c r="M789" s="18">
        <f>L789/K789</f>
        <v>1.1860373833257893</v>
      </c>
      <c r="N789" s="18">
        <f>J789*M789</f>
        <v>106.66969827532974</v>
      </c>
      <c r="O789" s="3">
        <v>100</v>
      </c>
      <c r="P789" s="18">
        <v>96.715598057726694</v>
      </c>
      <c r="Q789" s="18">
        <f>P789-S789</f>
        <v>89.469121697486599</v>
      </c>
      <c r="R789" s="18">
        <f>Q789*solar_capex_adj</f>
        <v>119.29216226331546</v>
      </c>
      <c r="S789" s="18">
        <v>7.246476360240095</v>
      </c>
      <c r="T789" s="18">
        <f>R789+S789</f>
        <v>126.53863862355556</v>
      </c>
      <c r="U789" s="18">
        <v>27.992779269689599</v>
      </c>
      <c r="V789" s="18">
        <f>U789-X789</f>
        <v>23.195995792562499</v>
      </c>
      <c r="W789" s="18">
        <f>V789*wind_capex_adj</f>
        <v>38.65999298760417</v>
      </c>
      <c r="X789" s="18">
        <v>4.7967834771271001</v>
      </c>
      <c r="Y789" s="18">
        <f>W789+X789</f>
        <v>43.45677646473127</v>
      </c>
      <c r="Z789" s="18">
        <v>93.793708749887003</v>
      </c>
      <c r="AA789" s="18">
        <f>Z789-AC789-AD789</f>
        <v>42.536940805732094</v>
      </c>
      <c r="AB789" s="18">
        <f>AA789*hdgt_capex_adj</f>
        <v>53.171176007165116</v>
      </c>
      <c r="AC789" s="18">
        <v>15.981633803249906</v>
      </c>
      <c r="AD789" s="18">
        <v>35.275134140905003</v>
      </c>
      <c r="AE789" s="18">
        <f>AD789*fuel_adj</f>
        <v>35.275134140905003</v>
      </c>
      <c r="AF789" s="18">
        <f>AB789+AC789+AE789</f>
        <v>104.42794395132003</v>
      </c>
      <c r="AG789" s="18">
        <v>309.50221417018003</v>
      </c>
      <c r="AH789" s="18">
        <f>AG789-AJ789-AK789</f>
        <v>238.16751819515497</v>
      </c>
      <c r="AI789" s="18">
        <f>AH789*aero_capex_adj</f>
        <v>285.80102183418597</v>
      </c>
      <c r="AJ789" s="18">
        <v>30.353143356658052</v>
      </c>
      <c r="AK789" s="18">
        <v>40.981552618367004</v>
      </c>
      <c r="AL789" s="18">
        <f>AK789*fuel_adj</f>
        <v>40.981552618367004</v>
      </c>
      <c r="AM789" s="18">
        <f>AI789+AJ789+AL789</f>
        <v>357.13571780921103</v>
      </c>
      <c r="AN789" s="18">
        <f>IF(F789=0, 0, IF(F789=3, Z789, (Z789*F789*384+AG789*G789*32)/(F789*384+G789*32)))</f>
        <v>161.58781045340766</v>
      </c>
      <c r="AO789" s="18">
        <f>IF(F789=0, 0, IF(F789=3, AF789, (AF789*F789*384+AM789*G789*32)/(F789*384+G789*32)))</f>
        <v>183.85038716380006</v>
      </c>
      <c r="AP789" s="18">
        <v>55.603789336981002</v>
      </c>
      <c r="AQ789" s="18">
        <f>AP789-AS789</f>
        <v>45.279926912559297</v>
      </c>
      <c r="AR789" s="18">
        <f>AQ789*bess_capex_adj</f>
        <v>45.279926912559297</v>
      </c>
      <c r="AS789" s="18">
        <v>10.323862424421705</v>
      </c>
      <c r="AT789" s="18">
        <f>AR789+AS789</f>
        <v>55.603789336981002</v>
      </c>
      <c r="AU789" s="18">
        <v>6601.2409764296899</v>
      </c>
      <c r="AV789" s="18"/>
      <c r="AW789" s="18">
        <v>2965.35947269602</v>
      </c>
      <c r="AX789" s="18">
        <f>AW789*solar_capex_adj</f>
        <v>3953.81263026136</v>
      </c>
      <c r="AY789" s="18">
        <v>241.56983459341799</v>
      </c>
      <c r="AZ789" s="18">
        <f>AY789*wind_capex_adj</f>
        <v>402.61639098902998</v>
      </c>
      <c r="BA789" s="18">
        <v>1548.2015218491099</v>
      </c>
      <c r="BB789" s="18">
        <f>BA789*hdgt_capex_adj</f>
        <v>1935.2519023113873</v>
      </c>
      <c r="BC789" s="18">
        <v>894.50769933409697</v>
      </c>
      <c r="BD789" s="18">
        <f>BC789*aero_capex_adj</f>
        <v>1073.4092392009163</v>
      </c>
      <c r="BE789" s="18">
        <v>951.60244795702999</v>
      </c>
      <c r="BF789" s="18">
        <f>BE789*bess_capex_adj</f>
        <v>951.60244795702999</v>
      </c>
      <c r="BG789" s="1">
        <v>2865534778.6514602</v>
      </c>
      <c r="BH789" s="1">
        <v>884041093.96239996</v>
      </c>
      <c r="BI789" s="1">
        <v>1528885290.8763399</v>
      </c>
      <c r="BJ789" s="1">
        <v>3481538836.5097799</v>
      </c>
      <c r="BK789" s="1">
        <f>SUM(BG789:BJ789)/1000000</f>
        <v>8759.9999999999818</v>
      </c>
      <c r="BL789" s="1">
        <v>16.016632459564999</v>
      </c>
      <c r="BM789" s="3">
        <f>0.815*BJ789/(BK789*1000)</f>
        <v>323.91029129628726</v>
      </c>
      <c r="BN789" s="24">
        <v>3337.5507682418602</v>
      </c>
      <c r="BO789" s="1">
        <v>53</v>
      </c>
      <c r="BP789" s="1">
        <v>3040</v>
      </c>
      <c r="BQ789" s="24">
        <v>4611.9232000000002</v>
      </c>
      <c r="BR789" s="1">
        <v>760</v>
      </c>
      <c r="BS789" s="1">
        <v>190</v>
      </c>
      <c r="BT789" s="1">
        <v>0.94217379420367298</v>
      </c>
    </row>
    <row r="790" spans="1:72" s="8" customFormat="1" x14ac:dyDescent="0.25">
      <c r="A790" s="1">
        <v>467</v>
      </c>
      <c r="B790" s="24">
        <v>1030.10826180304</v>
      </c>
      <c r="C790" s="24">
        <v>1801.19999999999</v>
      </c>
      <c r="D790" s="1">
        <v>1000</v>
      </c>
      <c r="E790" s="1">
        <v>4000</v>
      </c>
      <c r="F790" s="1">
        <v>3</v>
      </c>
      <c r="G790" s="1">
        <v>4</v>
      </c>
      <c r="H790" s="2">
        <f>SUM(BG790:BI790)/(BK790*1000000)</f>
        <v>0.91855282409050865</v>
      </c>
      <c r="I790" s="3">
        <v>100</v>
      </c>
      <c r="J790" s="18">
        <v>81.680172396980794</v>
      </c>
      <c r="K790" s="18">
        <f>(P790*BG790+U790*BH790+AP790*BI790+AN790*BJ790)/(BK790*(1000000))</f>
        <v>78.458458198151988</v>
      </c>
      <c r="L790" s="18">
        <f>(T790*BG790+Y790*BH790+AT790*BI790+AO790*BJ790)/(BK790*(1000000))</f>
        <v>102.46573903783964</v>
      </c>
      <c r="M790" s="18">
        <f>L790/K790</f>
        <v>1.3059871604799536</v>
      </c>
      <c r="N790" s="18">
        <f>J790*M790</f>
        <v>106.67325641624603</v>
      </c>
      <c r="O790" s="3">
        <v>100</v>
      </c>
      <c r="P790" s="18">
        <v>92.735915106306194</v>
      </c>
      <c r="Q790" s="18">
        <f>P790-S790</f>
        <v>85.784655966954105</v>
      </c>
      <c r="R790" s="18">
        <f>Q790*solar_capex_adj</f>
        <v>114.37954128927214</v>
      </c>
      <c r="S790" s="18">
        <v>6.9512591393520893</v>
      </c>
      <c r="T790" s="18">
        <f>R790+S790</f>
        <v>121.33080042862423</v>
      </c>
      <c r="U790" s="18">
        <v>36.724256558133597</v>
      </c>
      <c r="V790" s="18">
        <f>U790-X790</f>
        <v>30.428861884698399</v>
      </c>
      <c r="W790" s="18">
        <f>V790*wind_capex_adj</f>
        <v>50.71476980783067</v>
      </c>
      <c r="X790" s="18">
        <v>6.2953946734351973</v>
      </c>
      <c r="Y790" s="18">
        <f>W790+X790</f>
        <v>57.010164481265868</v>
      </c>
      <c r="Z790" s="18">
        <v>377.39094224258002</v>
      </c>
      <c r="AA790" s="18">
        <f>Z790-AC790-AD790</f>
        <v>293.43835715316294</v>
      </c>
      <c r="AB790" s="18">
        <f>AA790*hdgt_capex_adj</f>
        <v>366.79794644145369</v>
      </c>
      <c r="AC790" s="18">
        <v>41.934352070861053</v>
      </c>
      <c r="AD790" s="18">
        <v>42.018233018556032</v>
      </c>
      <c r="AE790" s="18">
        <f>AD790*fuel_adj</f>
        <v>42.018233018556032</v>
      </c>
      <c r="AF790" s="18">
        <f>AB790+AC790+AE790</f>
        <v>450.75053153087077</v>
      </c>
      <c r="AG790" s="18">
        <v>836.29923835892396</v>
      </c>
      <c r="AH790" s="18">
        <f>AG790-AJ790-AK790</f>
        <v>718.28549494936215</v>
      </c>
      <c r="AI790" s="18">
        <f>AH790*aero_capex_adj</f>
        <v>861.9425939392346</v>
      </c>
      <c r="AJ790" s="18">
        <v>69.361737843720903</v>
      </c>
      <c r="AK790" s="18">
        <v>48.652005565840909</v>
      </c>
      <c r="AL790" s="18">
        <f>AK790*fuel_adj</f>
        <v>48.652005565840909</v>
      </c>
      <c r="AM790" s="18">
        <f>AI790+AJ790+AL790</f>
        <v>979.95633734879641</v>
      </c>
      <c r="AN790" s="18">
        <f>IF(F790=0, 0, IF(F790=3, Z790, (Z790*F790*384+AG790*G790*32)/(F790*384+G790*32)))</f>
        <v>377.39094224258002</v>
      </c>
      <c r="AO790" s="18">
        <f>IF(F790=0, 0, IF(F790=3, AF790, (AF790*F790*384+AM790*G790*32)/(F790*384+G790*32)))</f>
        <v>450.75053153087077</v>
      </c>
      <c r="AP790" s="18">
        <v>104.735002015251</v>
      </c>
      <c r="AQ790" s="18">
        <f>AP790-AS790</f>
        <v>84.884260213762701</v>
      </c>
      <c r="AR790" s="18">
        <f>AQ790*bess_capex_adj</f>
        <v>84.884260213762701</v>
      </c>
      <c r="AS790" s="18">
        <v>19.850741801488297</v>
      </c>
      <c r="AT790" s="18">
        <f>AR790+AS790</f>
        <v>104.735002015251</v>
      </c>
      <c r="AU790" s="18">
        <v>6991.9782180883103</v>
      </c>
      <c r="AV790" s="18"/>
      <c r="AW790" s="18">
        <v>1234.99712532994</v>
      </c>
      <c r="AX790" s="18">
        <f>AW790*solar_capex_adj</f>
        <v>1646.6628337732532</v>
      </c>
      <c r="AY790" s="18">
        <v>2159.4592574674498</v>
      </c>
      <c r="AZ790" s="18">
        <f>AY790*wind_capex_adj</f>
        <v>3599.0987624457498</v>
      </c>
      <c r="BA790" s="18">
        <v>2321.2322173662901</v>
      </c>
      <c r="BB790" s="18">
        <f>BA790*hdgt_capex_adj</f>
        <v>2901.5402717078628</v>
      </c>
      <c r="BC790" s="18">
        <v>325.125647278955</v>
      </c>
      <c r="BD790" s="18">
        <f>BC790*aero_capex_adj</f>
        <v>390.15077673474599</v>
      </c>
      <c r="BE790" s="18">
        <v>951.16397064566297</v>
      </c>
      <c r="BF790" s="18">
        <f>BE790*bess_capex_adj</f>
        <v>951.16397064566297</v>
      </c>
      <c r="BG790" s="1">
        <v>1250450783.5069399</v>
      </c>
      <c r="BH790" s="1">
        <v>6024225537.8494501</v>
      </c>
      <c r="BI790" s="1">
        <v>771846417.67646599</v>
      </c>
      <c r="BJ790" s="1">
        <v>713477260.96714306</v>
      </c>
      <c r="BK790" s="1">
        <f>SUM(BG790:BJ790)/1000000</f>
        <v>8760</v>
      </c>
      <c r="BL790" s="1">
        <v>21.808352069113099</v>
      </c>
      <c r="BM790" s="3">
        <f>0.815*BJ790/(BK790*1000)</f>
        <v>66.379448366235337</v>
      </c>
      <c r="BN790" s="24">
        <v>1390.6461534341099</v>
      </c>
      <c r="BO790" s="1">
        <v>474</v>
      </c>
      <c r="BP790" s="1">
        <v>3040</v>
      </c>
      <c r="BQ790" s="24">
        <v>4611.9232000000002</v>
      </c>
      <c r="BR790" s="1">
        <v>760</v>
      </c>
      <c r="BS790" s="1">
        <v>190</v>
      </c>
      <c r="BT790" s="1">
        <v>0.47827237376980197</v>
      </c>
    </row>
    <row r="791" spans="1:72" s="8" customFormat="1" x14ac:dyDescent="0.25">
      <c r="A791" s="1">
        <v>246</v>
      </c>
      <c r="B791" s="24">
        <v>2266.2381759666901</v>
      </c>
      <c r="C791" s="24">
        <v>402.79999999999899</v>
      </c>
      <c r="D791" s="1">
        <v>1000</v>
      </c>
      <c r="E791" s="1">
        <v>4000</v>
      </c>
      <c r="F791" s="1">
        <v>1</v>
      </c>
      <c r="G791" s="1">
        <v>23</v>
      </c>
      <c r="H791" s="2">
        <f>SUM(BG791:BI791)/(BK791*1000000)</f>
        <v>0.67260733382215032</v>
      </c>
      <c r="I791" s="3">
        <v>100</v>
      </c>
      <c r="J791" s="18">
        <v>89.342511081287398</v>
      </c>
      <c r="K791" s="18">
        <f>(P791*BG791+U791*BH791+AP791*BI791+AN791*BJ791)/(BK791*(1000000))</f>
        <v>101.92646966152324</v>
      </c>
      <c r="L791" s="18">
        <f>(T791*BG791+Y791*BH791+AT791*BI791+AO791*BJ791)/(BK791*(1000000))</f>
        <v>121.78279301222985</v>
      </c>
      <c r="M791" s="18">
        <f>L791/K791</f>
        <v>1.1948102727058569</v>
      </c>
      <c r="N791" s="18">
        <f>J791*M791</f>
        <v>106.74735002925904</v>
      </c>
      <c r="O791" s="3">
        <v>100</v>
      </c>
      <c r="P791" s="18">
        <v>96.589416496811495</v>
      </c>
      <c r="Q791" s="18">
        <f>P791-S791</f>
        <v>89.350811413976103</v>
      </c>
      <c r="R791" s="18">
        <f>Q791*solar_capex_adj</f>
        <v>119.1344152186348</v>
      </c>
      <c r="S791" s="18">
        <v>7.2386050828353916</v>
      </c>
      <c r="T791" s="18">
        <f>R791+S791</f>
        <v>126.37302030147019</v>
      </c>
      <c r="U791" s="18">
        <v>27.987295869625399</v>
      </c>
      <c r="V791" s="18">
        <f>U791-X791</f>
        <v>23.190512392498398</v>
      </c>
      <c r="W791" s="18">
        <f>V791*wind_capex_adj</f>
        <v>38.650853987497335</v>
      </c>
      <c r="X791" s="18">
        <v>4.7967834771270006</v>
      </c>
      <c r="Y791" s="18">
        <f>W791+X791</f>
        <v>43.447637464624336</v>
      </c>
      <c r="Z791" s="18">
        <v>86.7638618130091</v>
      </c>
      <c r="AA791" s="18">
        <f>Z791-AC791-AD791</f>
        <v>36.218571719576403</v>
      </c>
      <c r="AB791" s="18">
        <f>AA791*hdgt_capex_adj</f>
        <v>45.273214649470503</v>
      </c>
      <c r="AC791" s="18">
        <v>15.377878090081495</v>
      </c>
      <c r="AD791" s="18">
        <v>35.167412003351203</v>
      </c>
      <c r="AE791" s="18">
        <f>AD791*fuel_adj</f>
        <v>35.167412003351203</v>
      </c>
      <c r="AF791" s="18">
        <f>AB791+AC791+AE791</f>
        <v>95.818504742903201</v>
      </c>
      <c r="AG791" s="18">
        <v>222.07923921757401</v>
      </c>
      <c r="AH791" s="18">
        <f>AG791-AJ791-AK791</f>
        <v>157.47927709091499</v>
      </c>
      <c r="AI791" s="18">
        <f>AH791*aero_capex_adj</f>
        <v>188.97513250909799</v>
      </c>
      <c r="AJ791" s="18">
        <v>24.090867432359005</v>
      </c>
      <c r="AK791" s="18">
        <v>40.509094694300018</v>
      </c>
      <c r="AL791" s="18">
        <f>AK791*fuel_adj</f>
        <v>40.509094694300018</v>
      </c>
      <c r="AM791" s="18">
        <f>AI791+AJ791+AL791</f>
        <v>253.57509463575701</v>
      </c>
      <c r="AN791" s="18">
        <f>IF(F791=0, 0, IF(F791=3, Z791, (Z791*F791*384+AG791*G791*32)/(F791*384+G791*32)))</f>
        <v>175.68539553600891</v>
      </c>
      <c r="AO791" s="18">
        <f>IF(F791=0, 0, IF(F791=3, AF791, (AF791*F791*384+AM791*G791*32)/(F791*384+G791*32)))</f>
        <v>199.48712095820713</v>
      </c>
      <c r="AP791" s="18">
        <v>57.221206542696301</v>
      </c>
      <c r="AQ791" s="18">
        <f>AP791-AS791</f>
        <v>46.648955696225599</v>
      </c>
      <c r="AR791" s="18">
        <f>AQ791*bess_capex_adj</f>
        <v>46.648955696225599</v>
      </c>
      <c r="AS791" s="18">
        <v>10.572250846470702</v>
      </c>
      <c r="AT791" s="18">
        <f>AR791+AS791</f>
        <v>57.221206542696301</v>
      </c>
      <c r="AU791" s="18">
        <v>6795.8164699956396</v>
      </c>
      <c r="AV791" s="18"/>
      <c r="AW791" s="18">
        <v>2717.6036055326799</v>
      </c>
      <c r="AX791" s="18">
        <f>AW791*solar_capex_adj</f>
        <v>3623.4714740435729</v>
      </c>
      <c r="AY791" s="18">
        <v>483.025457746347</v>
      </c>
      <c r="AZ791" s="18">
        <f>AY791*wind_capex_adj</f>
        <v>805.042429577245</v>
      </c>
      <c r="BA791" s="18">
        <v>773.91776795455996</v>
      </c>
      <c r="BB791" s="18">
        <f>BA791*hdgt_capex_adj</f>
        <v>967.39720994319998</v>
      </c>
      <c r="BC791" s="18">
        <v>1869.8921441534801</v>
      </c>
      <c r="BD791" s="18">
        <f>BC791*aero_capex_adj</f>
        <v>2243.8705729841759</v>
      </c>
      <c r="BE791" s="18">
        <v>951.37749460857799</v>
      </c>
      <c r="BF791" s="18">
        <f>BE791*bess_capex_adj</f>
        <v>951.37749460857799</v>
      </c>
      <c r="BG791" s="1">
        <v>2630435451.8398199</v>
      </c>
      <c r="BH791" s="1">
        <v>1768082187.9247999</v>
      </c>
      <c r="BI791" s="1">
        <v>1493522604.51741</v>
      </c>
      <c r="BJ791" s="1">
        <v>2867959755.7179599</v>
      </c>
      <c r="BK791" s="1">
        <f>SUM(BG791:BJ791)/1000000</f>
        <v>8759.9999999999909</v>
      </c>
      <c r="BL791" s="1">
        <v>13.989476413691801</v>
      </c>
      <c r="BM791" s="3">
        <f>0.815*BJ791/(BK791*1000)</f>
        <v>266.82502293494747</v>
      </c>
      <c r="BN791" s="24">
        <v>3059.4215375550398</v>
      </c>
      <c r="BO791" s="1">
        <v>106</v>
      </c>
      <c r="BP791" s="1">
        <v>3040</v>
      </c>
      <c r="BQ791" s="24">
        <v>4611.9232000000002</v>
      </c>
      <c r="BR791" s="1">
        <v>760</v>
      </c>
      <c r="BS791" s="1">
        <v>190</v>
      </c>
      <c r="BT791" s="1">
        <v>0.92048842461948499</v>
      </c>
    </row>
    <row r="792" spans="1:72" s="8" customFormat="1" x14ac:dyDescent="0.25">
      <c r="A792" s="1">
        <v>213</v>
      </c>
      <c r="B792" s="24">
        <v>2266.2381759666901</v>
      </c>
      <c r="C792" s="24">
        <v>801.8</v>
      </c>
      <c r="D792" s="1">
        <v>1000</v>
      </c>
      <c r="E792" s="1">
        <v>4000</v>
      </c>
      <c r="F792" s="1">
        <v>1</v>
      </c>
      <c r="G792" s="1">
        <v>23</v>
      </c>
      <c r="H792" s="2">
        <f>SUM(BG792:BI792)/(BK792*1000000)</f>
        <v>0.83536661259603162</v>
      </c>
      <c r="I792" s="3">
        <v>100</v>
      </c>
      <c r="J792" s="18">
        <v>87.008309144863603</v>
      </c>
      <c r="K792" s="18">
        <f>(P792*BG792+U792*BH792+AP792*BI792+AN792*BJ792)/(BK792*(1000000))</f>
        <v>106.35381271338525</v>
      </c>
      <c r="L792" s="18">
        <f>(T792*BG792+Y792*BH792+AT792*BI792+AO792*BJ792)/(BK792*(1000000))</f>
        <v>130.53731149067099</v>
      </c>
      <c r="M792" s="18">
        <f>L792/K792</f>
        <v>1.2273872291015864</v>
      </c>
      <c r="N792" s="18">
        <f>J792*M792</f>
        <v>106.79288747012835</v>
      </c>
      <c r="O792" s="3">
        <v>100</v>
      </c>
      <c r="P792" s="18">
        <v>107.29433856193801</v>
      </c>
      <c r="Q792" s="18">
        <f>P792-S792</f>
        <v>99.249605192542006</v>
      </c>
      <c r="R792" s="18">
        <f>Q792*solar_capex_adj</f>
        <v>132.33280692338934</v>
      </c>
      <c r="S792" s="18">
        <v>8.044733369395999</v>
      </c>
      <c r="T792" s="18">
        <f>R792+S792</f>
        <v>140.37754029278534</v>
      </c>
      <c r="U792" s="18">
        <v>27.9752051937621</v>
      </c>
      <c r="V792" s="18">
        <f>U792-X792</f>
        <v>23.178421716635</v>
      </c>
      <c r="W792" s="18">
        <f>V792*wind_capex_adj</f>
        <v>38.630702861058339</v>
      </c>
      <c r="X792" s="18">
        <v>4.7967834771271001</v>
      </c>
      <c r="Y792" s="18">
        <f>W792+X792</f>
        <v>43.427486338185439</v>
      </c>
      <c r="Z792" s="18">
        <v>119.222228299278</v>
      </c>
      <c r="AA792" s="18">
        <f>Z792-AC792-AD792</f>
        <v>64.166675212443806</v>
      </c>
      <c r="AB792" s="18">
        <f>AA792*hdgt_capex_adj</f>
        <v>80.208344015554758</v>
      </c>
      <c r="AC792" s="18">
        <v>18.257595679931001</v>
      </c>
      <c r="AD792" s="18">
        <v>36.797957406903194</v>
      </c>
      <c r="AE792" s="18">
        <f>AD792*fuel_adj</f>
        <v>36.797957406903194</v>
      </c>
      <c r="AF792" s="18">
        <f>AB792+AC792+AE792</f>
        <v>135.26389710238897</v>
      </c>
      <c r="AG792" s="18">
        <v>460.62992098330398</v>
      </c>
      <c r="AH792" s="18">
        <f>AG792-AJ792-AK792</f>
        <v>377.88612964001203</v>
      </c>
      <c r="AI792" s="18">
        <f>AH792*aero_capex_adj</f>
        <v>453.46335556801444</v>
      </c>
      <c r="AJ792" s="18">
        <v>41.456644654243973</v>
      </c>
      <c r="AK792" s="18">
        <v>41.287146689047972</v>
      </c>
      <c r="AL792" s="18">
        <f>AK792*fuel_adj</f>
        <v>41.287146689047972</v>
      </c>
      <c r="AM792" s="18">
        <f>AI792+AJ792+AL792</f>
        <v>536.20714691130638</v>
      </c>
      <c r="AN792" s="18">
        <f>IF(F792=0, 0, IF(F792=3, Z792, (Z792*F792*384+AG792*G792*32)/(F792*384+G792*32)))</f>
        <v>343.57585492020934</v>
      </c>
      <c r="AO792" s="18">
        <f>IF(F792=0, 0, IF(F792=3, AF792, (AF792*F792*384+AM792*G792*32)/(F792*384+G792*32)))</f>
        <v>398.74088983396325</v>
      </c>
      <c r="AP792" s="18">
        <v>58.912816955260503</v>
      </c>
      <c r="AQ792" s="18">
        <f>AP792-AS792</f>
        <v>48.032242259718203</v>
      </c>
      <c r="AR792" s="18">
        <f>AQ792*bess_capex_adj</f>
        <v>48.032242259718203</v>
      </c>
      <c r="AS792" s="18">
        <v>10.8805746955423</v>
      </c>
      <c r="AT792" s="18">
        <f>AR792+AS792</f>
        <v>58.912816955260503</v>
      </c>
      <c r="AU792" s="18">
        <v>7270.4925404713103</v>
      </c>
      <c r="AV792" s="18"/>
      <c r="AW792" s="18">
        <v>2716.1867474760902</v>
      </c>
      <c r="AX792" s="18">
        <f>AW792*solar_capex_adj</f>
        <v>3621.5823299681201</v>
      </c>
      <c r="AY792" s="18">
        <v>960.99278408693397</v>
      </c>
      <c r="AZ792" s="18">
        <f>AY792*wind_capex_adj</f>
        <v>1601.65464014489</v>
      </c>
      <c r="BA792" s="18">
        <v>773.51427584024702</v>
      </c>
      <c r="BB792" s="18">
        <f>BA792*hdgt_capex_adj</f>
        <v>966.89284480030881</v>
      </c>
      <c r="BC792" s="18">
        <v>1868.9172515149801</v>
      </c>
      <c r="BD792" s="18">
        <f>BC792*aero_capex_adj</f>
        <v>2242.7007018179761</v>
      </c>
      <c r="BE792" s="18">
        <v>950.88148155305305</v>
      </c>
      <c r="BF792" s="18">
        <f>BE792*bess_capex_adj</f>
        <v>950.88148155305305</v>
      </c>
      <c r="BG792" s="1">
        <v>2354820754.0837202</v>
      </c>
      <c r="BH792" s="1">
        <v>3519484355.2087998</v>
      </c>
      <c r="BI792" s="1">
        <v>1443506417.0487001</v>
      </c>
      <c r="BJ792" s="1">
        <v>1442188473.6587601</v>
      </c>
      <c r="BK792" s="1">
        <f>SUM(BG792:BJ792)/1000000</f>
        <v>8759.9999999999818</v>
      </c>
      <c r="BL792" s="1">
        <v>16.8140398641819</v>
      </c>
      <c r="BM792" s="3">
        <f>0.815*BJ792/(BK792*1000)</f>
        <v>134.17621073423425</v>
      </c>
      <c r="BN792" s="24">
        <v>3059.4215375550398</v>
      </c>
      <c r="BO792" s="1">
        <v>211</v>
      </c>
      <c r="BP792" s="1">
        <v>3040</v>
      </c>
      <c r="BQ792" s="24">
        <v>4611.9232000000002</v>
      </c>
      <c r="BR792" s="1">
        <v>760</v>
      </c>
      <c r="BS792" s="1">
        <v>190</v>
      </c>
      <c r="BT792" s="1">
        <v>0.89077952874410204</v>
      </c>
    </row>
    <row r="793" spans="1:72" s="8" customFormat="1" x14ac:dyDescent="0.25">
      <c r="A793" s="1">
        <v>1005</v>
      </c>
      <c r="B793" s="25">
        <v>206.02165236060799</v>
      </c>
      <c r="C793" s="25">
        <v>1801.19999999999</v>
      </c>
      <c r="D793" s="8">
        <v>2000</v>
      </c>
      <c r="E793" s="8">
        <v>8000</v>
      </c>
      <c r="F793" s="8">
        <v>3</v>
      </c>
      <c r="G793" s="8">
        <v>4</v>
      </c>
      <c r="H793" s="9">
        <f>SUM(BG793:BI793)/(BK793*1000000)</f>
        <v>0.8583753976497861</v>
      </c>
      <c r="I793" s="10">
        <v>100</v>
      </c>
      <c r="J793" s="19">
        <v>85.186772687718602</v>
      </c>
      <c r="K793" s="18">
        <f>(P793*BG793+U793*BH793+AP793*BI793+AN793*BJ793)/(BK793*(1000000))</f>
        <v>82.358362750344142</v>
      </c>
      <c r="L793" s="18">
        <f>(T793*BG793+Y793*BH793+AT793*BI793+AO793*BJ793)/(BK793*(1000000))</f>
        <v>103.25044151320381</v>
      </c>
      <c r="M793" s="18">
        <f>L793/K793</f>
        <v>1.2536728276907418</v>
      </c>
      <c r="N793" s="18">
        <f>J793*M793</f>
        <v>106.79634219726064</v>
      </c>
      <c r="O793" s="10">
        <v>100</v>
      </c>
      <c r="P793" s="19">
        <v>73.499123503643503</v>
      </c>
      <c r="Q793" s="19">
        <f>P793-S793</f>
        <v>67.991531869451507</v>
      </c>
      <c r="R793" s="18">
        <f>Q793*solar_capex_adj</f>
        <v>90.655375825935337</v>
      </c>
      <c r="S793" s="19">
        <v>5.5075916341919964</v>
      </c>
      <c r="T793" s="18">
        <f>R793+S793</f>
        <v>96.162967460127334</v>
      </c>
      <c r="U793" s="19">
        <v>36.734574650243196</v>
      </c>
      <c r="V793" s="19">
        <f>U793-X793</f>
        <v>30.439176615414301</v>
      </c>
      <c r="W793" s="18">
        <f>V793*wind_capex_adj</f>
        <v>50.731961025690502</v>
      </c>
      <c r="X793" s="19">
        <v>6.2953980348288958</v>
      </c>
      <c r="Y793" s="18">
        <f>W793+X793</f>
        <v>57.027359060519402</v>
      </c>
      <c r="Z793" s="19">
        <v>252.42591768861399</v>
      </c>
      <c r="AA793" s="19">
        <f>Z793-AC793-AD793</f>
        <v>172.50062339908999</v>
      </c>
      <c r="AB793" s="18">
        <f>AA793*hdgt_capex_adj</f>
        <v>215.6257792488625</v>
      </c>
      <c r="AC793" s="19">
        <v>32.110705836573999</v>
      </c>
      <c r="AD793" s="19">
        <v>47.814588452950005</v>
      </c>
      <c r="AE793" s="18">
        <f>AD793*fuel_adj</f>
        <v>47.814588452950005</v>
      </c>
      <c r="AF793" s="18">
        <f>AB793+AC793+AE793</f>
        <v>295.5510735383865</v>
      </c>
      <c r="AG793" s="19">
        <v>756.20235414818103</v>
      </c>
      <c r="AH793" s="19">
        <f>AG793-AJ793-AK793</f>
        <v>635.98037019046797</v>
      </c>
      <c r="AI793" s="18">
        <f>AH793*aero_capex_adj</f>
        <v>763.17644422856154</v>
      </c>
      <c r="AJ793" s="19">
        <v>64.834290591858007</v>
      </c>
      <c r="AK793" s="19">
        <v>55.387693365855057</v>
      </c>
      <c r="AL793" s="18">
        <f>AK793*fuel_adj</f>
        <v>55.387693365855057</v>
      </c>
      <c r="AM793" s="18">
        <f>AI793+AJ793+AL793</f>
        <v>883.3984281862746</v>
      </c>
      <c r="AN793" s="18">
        <f>IF(F793=0, 0, IF(F793=3, Z793, (Z793*F793*384+AG793*G793*32)/(F793*384+G793*32)))</f>
        <v>252.42591768861399</v>
      </c>
      <c r="AO793" s="18">
        <f>IF(F793=0, 0, IF(F793=3, AF793, (AF793*F793*384+AM793*G793*32)/(F793*384+G793*32)))</f>
        <v>295.5510735383865</v>
      </c>
      <c r="AP793" s="19">
        <v>139.139050497358</v>
      </c>
      <c r="AQ793" s="19">
        <f>AP793-AS793</f>
        <v>113.325744490525</v>
      </c>
      <c r="AR793" s="18">
        <f>AQ793*bess_capex_adj</f>
        <v>113.325744490525</v>
      </c>
      <c r="AS793" s="19">
        <v>25.813306006833002</v>
      </c>
      <c r="AT793" s="18">
        <f>AR793+AS793</f>
        <v>139.139050497358</v>
      </c>
      <c r="AU793" s="19">
        <v>6958.8881368765797</v>
      </c>
      <c r="AV793" s="19"/>
      <c r="AW793" s="19">
        <v>247.08302063804001</v>
      </c>
      <c r="AX793" s="18">
        <f>AW793*solar_capex_adj</f>
        <v>329.44402751738664</v>
      </c>
      <c r="AY793" s="19">
        <v>2160.1901143587202</v>
      </c>
      <c r="AZ793" s="18">
        <f>AY793*wind_capex_adj</f>
        <v>3600.3168572645336</v>
      </c>
      <c r="BA793" s="19">
        <v>2322.01782540981</v>
      </c>
      <c r="BB793" s="18">
        <f>BA793*hdgt_capex_adj</f>
        <v>2902.5222817622625</v>
      </c>
      <c r="BC793" s="19">
        <v>325.23568423335502</v>
      </c>
      <c r="BD793" s="18">
        <f>BC793*aero_capex_adj</f>
        <v>390.282821080026</v>
      </c>
      <c r="BE793" s="19">
        <v>1904.3614922366401</v>
      </c>
      <c r="BF793" s="18">
        <f>BE793*bess_capex_adj</f>
        <v>1904.3614922366401</v>
      </c>
      <c r="BG793" s="8">
        <v>320494454.007644</v>
      </c>
      <c r="BH793" s="8">
        <v>6024237171.7705097</v>
      </c>
      <c r="BI793" s="8">
        <v>1174636857.63395</v>
      </c>
      <c r="BJ793" s="8">
        <v>1240631516.5878699</v>
      </c>
      <c r="BK793" s="8">
        <f>SUM(BG793:BJ793)/1000000</f>
        <v>8759.9999999999727</v>
      </c>
      <c r="BL793" s="8">
        <v>11.1854728594554</v>
      </c>
      <c r="BM793" s="10">
        <f>0.815*BJ793/(BK793*1000)</f>
        <v>115.42405091542433</v>
      </c>
      <c r="BN793" s="25">
        <v>278.12923068682198</v>
      </c>
      <c r="BO793" s="8">
        <v>474</v>
      </c>
      <c r="BP793" s="8">
        <v>6080</v>
      </c>
      <c r="BQ793" s="25">
        <v>9223.8464000000004</v>
      </c>
      <c r="BR793" s="8">
        <v>1520</v>
      </c>
      <c r="BS793" s="8">
        <v>380</v>
      </c>
      <c r="BT793" s="8">
        <v>0.36455596674125201</v>
      </c>
    </row>
    <row r="794" spans="1:72" s="8" customFormat="1" x14ac:dyDescent="0.25">
      <c r="A794" s="1">
        <v>1400</v>
      </c>
      <c r="B794" s="22">
        <v>206.02165236060799</v>
      </c>
      <c r="C794" s="22">
        <v>1603.6</v>
      </c>
      <c r="D794" s="11">
        <v>3000</v>
      </c>
      <c r="E794" s="11">
        <v>12000</v>
      </c>
      <c r="F794" s="11">
        <v>2</v>
      </c>
      <c r="G794" s="11">
        <v>8</v>
      </c>
      <c r="H794" s="12">
        <f>SUM(BG794:BI794)/(BK794*1000000)</f>
        <v>0.82986346413161971</v>
      </c>
      <c r="I794" s="13">
        <v>100</v>
      </c>
      <c r="J794" s="20">
        <v>88.841653955601203</v>
      </c>
      <c r="K794" s="18">
        <f>(P794*BG794+U794*BH794+AP794*BI794+AN794*BJ794)/(BK794*(1000000))</f>
        <v>110.84811350315617</v>
      </c>
      <c r="L794" s="18">
        <f>(T794*BG794+Y794*BH794+AT794*BI794+AO794*BJ794)/(BK794*(1000000))</f>
        <v>133.28162811840255</v>
      </c>
      <c r="M794" s="18">
        <f>L794/K794</f>
        <v>1.2023806622077302</v>
      </c>
      <c r="N794" s="18">
        <f>J794*M794</f>
        <v>106.82148671476578</v>
      </c>
      <c r="O794" s="13">
        <v>100</v>
      </c>
      <c r="P794" s="20">
        <v>71.018114675803005</v>
      </c>
      <c r="Q794" s="20">
        <f>P794-S794</f>
        <v>65.696383049070704</v>
      </c>
      <c r="R794" s="18">
        <f>Q794*solar_capex_adj</f>
        <v>87.595177398760939</v>
      </c>
      <c r="S794" s="20">
        <v>5.3217316267323014</v>
      </c>
      <c r="T794" s="18">
        <f>R794+S794</f>
        <v>92.91690902549324</v>
      </c>
      <c r="U794" s="20">
        <v>33.842570838138002</v>
      </c>
      <c r="V794" s="20">
        <f>U794-X794</f>
        <v>28.042739820207501</v>
      </c>
      <c r="W794" s="18">
        <f>V794*wind_capex_adj</f>
        <v>46.737899700345835</v>
      </c>
      <c r="X794" s="20">
        <v>5.7998310179305008</v>
      </c>
      <c r="Y794" s="18">
        <f>W794+X794</f>
        <v>52.537730718276336</v>
      </c>
      <c r="Z794" s="20">
        <v>171.15048708603399</v>
      </c>
      <c r="AA794" s="20">
        <f>Z794-AC794-AD794</f>
        <v>97.865600716130999</v>
      </c>
      <c r="AB794" s="18">
        <f>AA794*hdgt_capex_adj</f>
        <v>122.33200089516374</v>
      </c>
      <c r="AC794" s="20">
        <v>25.130733294799995</v>
      </c>
      <c r="AD794" s="20">
        <v>48.154153075102997</v>
      </c>
      <c r="AE794" s="18">
        <f>AD794*fuel_adj</f>
        <v>48.154153075102997</v>
      </c>
      <c r="AF794" s="18">
        <f>AB794+AC794+AE794</f>
        <v>195.61688726506674</v>
      </c>
      <c r="AG794" s="20">
        <v>839.15533670891102</v>
      </c>
      <c r="AH794" s="20">
        <f>AG794-AJ794-AK794</f>
        <v>712.18957331009995</v>
      </c>
      <c r="AI794" s="18">
        <f>AH794*aero_capex_adj</f>
        <v>854.62748797211987</v>
      </c>
      <c r="AJ794" s="20">
        <v>71.081429205450036</v>
      </c>
      <c r="AK794" s="20">
        <v>55.884334193361042</v>
      </c>
      <c r="AL794" s="18">
        <f>AK794*fuel_adj</f>
        <v>55.884334193361042</v>
      </c>
      <c r="AM794" s="18">
        <f>AI794+AJ794+AL794</f>
        <v>981.59325137093094</v>
      </c>
      <c r="AN794" s="18">
        <f>IF(F794=0, 0, IF(F794=3, Z794, (Z794*F794*384+AG794*G794*32)/(F794*384+G794*32)))</f>
        <v>338.15169949175322</v>
      </c>
      <c r="AO794" s="18">
        <f>IF(F794=0, 0, IF(F794=3, AF794, (AF794*F794*384+AM794*G794*32)/(F794*384+G794*32)))</f>
        <v>392.11097829153277</v>
      </c>
      <c r="AP794" s="20">
        <v>220.77960891421901</v>
      </c>
      <c r="AQ794" s="20">
        <f>AP794-AS794</f>
        <v>180.172077642071</v>
      </c>
      <c r="AR794" s="18">
        <f>AQ794*bess_capex_adj</f>
        <v>180.172077642071</v>
      </c>
      <c r="AS794" s="20">
        <v>40.607531272148009</v>
      </c>
      <c r="AT794" s="18">
        <f>AR794+AS794</f>
        <v>220.77960891421901</v>
      </c>
      <c r="AU794" s="20">
        <v>7228.2999473237896</v>
      </c>
      <c r="AV794" s="20"/>
      <c r="AW794" s="20">
        <v>247.080401287987</v>
      </c>
      <c r="AX794" s="18">
        <f>AW794*solar_capex_adj</f>
        <v>329.44053505064932</v>
      </c>
      <c r="AY794" s="20">
        <v>1923.1868445162199</v>
      </c>
      <c r="AZ794" s="18">
        <f>AY794*wind_capex_adj</f>
        <v>3205.3114075270332</v>
      </c>
      <c r="BA794" s="20">
        <v>1547.99547298877</v>
      </c>
      <c r="BB794" s="18">
        <f>BA794*hdgt_capex_adj</f>
        <v>1934.9943412359626</v>
      </c>
      <c r="BC794" s="20">
        <v>650.46447275931496</v>
      </c>
      <c r="BD794" s="18">
        <f>BC794*aero_capex_adj</f>
        <v>780.55736731117793</v>
      </c>
      <c r="BE794" s="20">
        <v>2859.5727557714899</v>
      </c>
      <c r="BF794" s="18">
        <f>BE794*bess_capex_adj</f>
        <v>2859.5727557714899</v>
      </c>
      <c r="BG794" s="11">
        <v>331569090.95011199</v>
      </c>
      <c r="BH794" s="11">
        <v>5821609934.38239</v>
      </c>
      <c r="BI794" s="11">
        <v>1116424920.46048</v>
      </c>
      <c r="BJ794" s="11">
        <v>1490396054.20701</v>
      </c>
      <c r="BK794" s="11">
        <f>SUM(BG794:BJ794)/1000000</f>
        <v>8759.9999999999927</v>
      </c>
      <c r="BL794" s="11">
        <v>6.3561623629520003</v>
      </c>
      <c r="BM794" s="13">
        <f>0.815*BJ794/(BK794*1000)</f>
        <v>138.66127673272993</v>
      </c>
      <c r="BN794" s="22">
        <v>278.12923068682198</v>
      </c>
      <c r="BO794" s="11">
        <v>422</v>
      </c>
      <c r="BP794" s="11">
        <v>9120</v>
      </c>
      <c r="BQ794" s="22">
        <v>13835.7696</v>
      </c>
      <c r="BR794" s="11">
        <v>2280</v>
      </c>
      <c r="BS794" s="11">
        <v>570</v>
      </c>
      <c r="BT794" s="11">
        <v>0.23195357035769201</v>
      </c>
    </row>
    <row r="795" spans="1:72" s="8" customFormat="1" x14ac:dyDescent="0.25">
      <c r="A795" s="1">
        <v>365</v>
      </c>
      <c r="B795" s="24">
        <v>2472.2598283273001</v>
      </c>
      <c r="C795" s="24">
        <v>600.4</v>
      </c>
      <c r="D795" s="1">
        <v>1000</v>
      </c>
      <c r="E795" s="1">
        <v>4000</v>
      </c>
      <c r="F795" s="1">
        <v>2</v>
      </c>
      <c r="G795" s="1">
        <v>11</v>
      </c>
      <c r="H795" s="2">
        <f>SUM(BG795:BI795)/(BK795*1000000)</f>
        <v>0.76799130454938114</v>
      </c>
      <c r="I795" s="3">
        <v>100</v>
      </c>
      <c r="J795" s="18">
        <v>87.729948367351099</v>
      </c>
      <c r="K795" s="18">
        <f>(P795*BG795+U795*BH795+AP795*BI795+AN795*BJ795)/(BK795*(1000000))</f>
        <v>109.73937387600964</v>
      </c>
      <c r="L795" s="18">
        <f>(T795*BG795+Y795*BH795+AT795*BI795+AO795*BJ795)/(BK795*(1000000))</f>
        <v>133.63472072744275</v>
      </c>
      <c r="M795" s="18">
        <f>L795/K795</f>
        <v>1.2177463385059182</v>
      </c>
      <c r="N795" s="18">
        <f>J795*M795</f>
        <v>106.83282340165506</v>
      </c>
      <c r="O795" s="3">
        <v>99.999999193330098</v>
      </c>
      <c r="P795" s="18">
        <v>106.405350558557</v>
      </c>
      <c r="Q795" s="18">
        <f>P795-S795</f>
        <v>98.428784332510503</v>
      </c>
      <c r="R795" s="18">
        <f>Q795*solar_capex_adj</f>
        <v>131.23837911001399</v>
      </c>
      <c r="S795" s="18">
        <v>7.9765662260465007</v>
      </c>
      <c r="T795" s="18">
        <f>R795+S795</f>
        <v>139.21494533606051</v>
      </c>
      <c r="U795" s="18">
        <v>27.979956317480301</v>
      </c>
      <c r="V795" s="18">
        <f>U795-X795</f>
        <v>23.183172840353201</v>
      </c>
      <c r="W795" s="18">
        <f>V795*wind_capex_adj</f>
        <v>38.638621400588669</v>
      </c>
      <c r="X795" s="18">
        <v>4.7967834771271001</v>
      </c>
      <c r="Y795" s="18">
        <f>W795+X795</f>
        <v>43.435404877715769</v>
      </c>
      <c r="Z795" s="18">
        <v>125.908571044805</v>
      </c>
      <c r="AA795" s="18">
        <f>Z795-AC795-AD795</f>
        <v>70.965005787825106</v>
      </c>
      <c r="AB795" s="18">
        <f>AA795*hdgt_capex_adj</f>
        <v>88.70625723478139</v>
      </c>
      <c r="AC795" s="18">
        <v>18.780182519749999</v>
      </c>
      <c r="AD795" s="18">
        <v>36.163382737229895</v>
      </c>
      <c r="AE795" s="18">
        <f>AD795*fuel_adj</f>
        <v>36.163382737229895</v>
      </c>
      <c r="AF795" s="18">
        <f>AB795+AC795+AE795</f>
        <v>143.64982249176128</v>
      </c>
      <c r="AG795" s="18">
        <v>549.982443938389</v>
      </c>
      <c r="AH795" s="18">
        <f>AG795-AJ795-AK795</f>
        <v>460.73176034097304</v>
      </c>
      <c r="AI795" s="18">
        <f>AH795*aero_capex_adj</f>
        <v>552.87811240916767</v>
      </c>
      <c r="AJ795" s="18">
        <v>47.733846591355984</v>
      </c>
      <c r="AK795" s="18">
        <v>41.516837006059973</v>
      </c>
      <c r="AL795" s="18">
        <f>AK795*fuel_adj</f>
        <v>41.516837006059973</v>
      </c>
      <c r="AM795" s="18">
        <f>AI795+AJ795+AL795</f>
        <v>642.12879600658368</v>
      </c>
      <c r="AN795" s="18">
        <f>IF(F795=0, 0, IF(F795=3, Z795, (Z795*F795*384+AG795*G795*32)/(F795*384+G795*32)))</f>
        <v>259.18893109707426</v>
      </c>
      <c r="AO795" s="18">
        <f>IF(F795=0, 0, IF(F795=3, AF795, (AF795*F795*384+AM795*G795*32)/(F795*384+G795*32)))</f>
        <v>300.31464273927696</v>
      </c>
      <c r="AP795" s="18">
        <v>56.695922846154097</v>
      </c>
      <c r="AQ795" s="18">
        <f>AP795-AS795</f>
        <v>46.178609082633201</v>
      </c>
      <c r="AR795" s="18">
        <f>AQ795*bess_capex_adj</f>
        <v>46.178609082633201</v>
      </c>
      <c r="AS795" s="18">
        <v>10.517313763520896</v>
      </c>
      <c r="AT795" s="18">
        <f>AR795+AS795</f>
        <v>56.695922846154097</v>
      </c>
      <c r="AU795" s="18">
        <v>7075.9089354131802</v>
      </c>
      <c r="AV795" s="18"/>
      <c r="AW795" s="18">
        <v>2963.7201956784802</v>
      </c>
      <c r="AX795" s="18">
        <f>AW795*solar_capex_adj</f>
        <v>3951.6269275713066</v>
      </c>
      <c r="AY795" s="18">
        <v>719.75347619076297</v>
      </c>
      <c r="AZ795" s="18">
        <f>AY795*wind_capex_adj</f>
        <v>1199.5891269846049</v>
      </c>
      <c r="BA795" s="18">
        <v>1547.3456623161701</v>
      </c>
      <c r="BB795" s="18">
        <f>BA795*hdgt_capex_adj</f>
        <v>1934.1820778952126</v>
      </c>
      <c r="BC795" s="18">
        <v>894.01320754413302</v>
      </c>
      <c r="BD795" s="18">
        <f>BC795*aero_capex_adj</f>
        <v>1072.8158490529595</v>
      </c>
      <c r="BE795" s="18">
        <v>951.07639368363004</v>
      </c>
      <c r="BF795" s="18">
        <f>BE795*bess_capex_adj</f>
        <v>951.07639368363004</v>
      </c>
      <c r="BG795" s="1">
        <v>2590935404.86131</v>
      </c>
      <c r="BH795" s="1">
        <v>2635443261.2463999</v>
      </c>
      <c r="BI795" s="1">
        <v>1501225107.4753001</v>
      </c>
      <c r="BJ795" s="1">
        <v>2032396155.7526901</v>
      </c>
      <c r="BK795" s="1">
        <f>SUM(BG795:BJ795)/1000000</f>
        <v>8759.9999293356996</v>
      </c>
      <c r="BL795" s="1">
        <v>18.416055676074301</v>
      </c>
      <c r="BM795" s="3">
        <f>0.815*BJ795/(BK795*1000)</f>
        <v>189.08708679225444</v>
      </c>
      <c r="BN795" s="24">
        <v>3337.5507682418602</v>
      </c>
      <c r="BO795" s="1">
        <v>158</v>
      </c>
      <c r="BP795" s="1">
        <v>3040</v>
      </c>
      <c r="BQ795" s="24">
        <v>4611.9232000000002</v>
      </c>
      <c r="BR795" s="1">
        <v>760</v>
      </c>
      <c r="BS795" s="1">
        <v>190</v>
      </c>
      <c r="BT795" s="1">
        <v>0.92562564683359105</v>
      </c>
    </row>
    <row r="796" spans="1:72" s="8" customFormat="1" x14ac:dyDescent="0.25">
      <c r="A796" s="1">
        <v>333</v>
      </c>
      <c r="B796" s="24">
        <v>1442.15156652426</v>
      </c>
      <c r="C796" s="24">
        <v>1801.19999999999</v>
      </c>
      <c r="D796" s="1">
        <v>1000</v>
      </c>
      <c r="E796" s="1">
        <v>4000</v>
      </c>
      <c r="F796" s="1">
        <v>2</v>
      </c>
      <c r="G796" s="1">
        <v>11</v>
      </c>
      <c r="H796" s="2">
        <f>SUM(BG796:BI796)/(BK796*1000000)</f>
        <v>0.93789489162117967</v>
      </c>
      <c r="I796" s="3">
        <v>100</v>
      </c>
      <c r="J796" s="18">
        <v>83.098693761381497</v>
      </c>
      <c r="K796" s="18">
        <f>(P796*BG796+U796*BH796+AP796*BI796+AN796*BJ796)/(BK796*(1000000))</f>
        <v>96.51297212216349</v>
      </c>
      <c r="L796" s="18">
        <f>(T796*BG796+Y796*BH796+AT796*BI796+AO796*BJ796)/(BK796*(1000000))</f>
        <v>124.13606029119714</v>
      </c>
      <c r="M796" s="18">
        <f>L796/K796</f>
        <v>1.2862111440736599</v>
      </c>
      <c r="N796" s="18">
        <f>J796*M796</f>
        <v>106.8824659738532</v>
      </c>
      <c r="O796" s="3">
        <v>100</v>
      </c>
      <c r="P796" s="18">
        <v>111.660187116472</v>
      </c>
      <c r="Q796" s="18">
        <f>P796-S796</f>
        <v>103.288043200411</v>
      </c>
      <c r="R796" s="18">
        <f>Q796*solar_capex_adj</f>
        <v>137.71739093388132</v>
      </c>
      <c r="S796" s="18">
        <v>8.3721439160610061</v>
      </c>
      <c r="T796" s="18">
        <f>R796+S796</f>
        <v>146.08953484994231</v>
      </c>
      <c r="U796" s="18">
        <v>36.714955699452901</v>
      </c>
      <c r="V796" s="18">
        <f>U796-X796</f>
        <v>30.4195609792373</v>
      </c>
      <c r="W796" s="18">
        <f>V796*wind_capex_adj</f>
        <v>50.699268298728832</v>
      </c>
      <c r="X796" s="18">
        <v>6.2953947202156009</v>
      </c>
      <c r="Y796" s="18">
        <f>W796+X796</f>
        <v>56.994663018944436</v>
      </c>
      <c r="Z796" s="18">
        <v>348.85340137693998</v>
      </c>
      <c r="AA796" s="18">
        <f>Z796-AC796-AD796</f>
        <v>269.46317994492102</v>
      </c>
      <c r="AB796" s="18">
        <f>AA796*hdgt_capex_adj</f>
        <v>336.82897493115127</v>
      </c>
      <c r="AC796" s="18">
        <v>39.160170956878972</v>
      </c>
      <c r="AD796" s="18">
        <v>40.23005047513999</v>
      </c>
      <c r="AE796" s="18">
        <f>AD796*fuel_adj</f>
        <v>40.23005047513999</v>
      </c>
      <c r="AF796" s="18">
        <f>AB796+AC796+AE796</f>
        <v>416.21919636317023</v>
      </c>
      <c r="AG796" s="18">
        <v>1478.357635157</v>
      </c>
      <c r="AH796" s="18">
        <f>AG796-AJ796-AK796</f>
        <v>1317.57343987382</v>
      </c>
      <c r="AI796" s="18">
        <f>AH796*aero_capex_adj</f>
        <v>1581.088127848584</v>
      </c>
      <c r="AJ796" s="18">
        <v>115.51203147056003</v>
      </c>
      <c r="AK796" s="18">
        <v>45.272163812619965</v>
      </c>
      <c r="AL796" s="18">
        <f>AK796*fuel_adj</f>
        <v>45.272163812619965</v>
      </c>
      <c r="AM796" s="18">
        <f>AI796+AJ796+AL796</f>
        <v>1741.872323131764</v>
      </c>
      <c r="AN796" s="18">
        <f>IF(F796=0, 0, IF(F796=3, Z796, (Z796*F796*384+AG796*G796*32)/(F796*384+G796*32)))</f>
        <v>703.84044627924447</v>
      </c>
      <c r="AO796" s="18">
        <f>IF(F796=0, 0, IF(F796=3, AF796, (AF796*F796*384+AM796*G796*32)/(F796*384+G796*32)))</f>
        <v>832.85303620472826</v>
      </c>
      <c r="AP796" s="18">
        <v>107.167285311969</v>
      </c>
      <c r="AQ796" s="18">
        <f>AP796-AS796</f>
        <v>86.654884922553904</v>
      </c>
      <c r="AR796" s="18">
        <f>AQ796*bess_capex_adj</f>
        <v>86.654884922553904</v>
      </c>
      <c r="AS796" s="18">
        <v>20.512400389415092</v>
      </c>
      <c r="AT796" s="18">
        <f>AR796+AS796</f>
        <v>107.167285311969</v>
      </c>
      <c r="AU796" s="18">
        <v>7278.9772472669501</v>
      </c>
      <c r="AV796" s="18"/>
      <c r="AW796" s="18">
        <v>1728.46747659789</v>
      </c>
      <c r="AX796" s="18">
        <f>AW796*solar_capex_adj</f>
        <v>2304.6233021305197</v>
      </c>
      <c r="AY796" s="18">
        <v>2158.79917972251</v>
      </c>
      <c r="AZ796" s="18">
        <f>AY796*wind_capex_adj</f>
        <v>3597.9986328708501</v>
      </c>
      <c r="BA796" s="18">
        <v>1547.01512719521</v>
      </c>
      <c r="BB796" s="18">
        <f>BA796*hdgt_capex_adj</f>
        <v>1933.7689089940125</v>
      </c>
      <c r="BC796" s="18">
        <v>893.82223356146596</v>
      </c>
      <c r="BD796" s="18">
        <f>BC796*aero_capex_adj</f>
        <v>1072.5866802737592</v>
      </c>
      <c r="BE796" s="18">
        <v>950.87323018985899</v>
      </c>
      <c r="BF796" s="18">
        <f>BE796*bess_capex_adj</f>
        <v>950.87323018985899</v>
      </c>
      <c r="BG796" s="1">
        <v>1441223105.9435101</v>
      </c>
      <c r="BH796" s="1">
        <v>6024237571.8299704</v>
      </c>
      <c r="BI796" s="1">
        <v>750498572.82804298</v>
      </c>
      <c r="BJ796" s="1">
        <v>544040749.39846504</v>
      </c>
      <c r="BK796" s="1">
        <f>SUM(BG796:BJ796)/1000000</f>
        <v>8759.9999999999891</v>
      </c>
      <c r="BL796" s="1">
        <v>27.208056209559199</v>
      </c>
      <c r="BM796" s="3">
        <f>0.815*BJ796/(BK796*1000)</f>
        <v>50.615663328738535</v>
      </c>
      <c r="BN796" s="24">
        <v>1946.90461480775</v>
      </c>
      <c r="BO796" s="1">
        <v>474</v>
      </c>
      <c r="BP796" s="1">
        <v>3040</v>
      </c>
      <c r="BQ796" s="24">
        <v>4611.9232000000002</v>
      </c>
      <c r="BR796" s="1">
        <v>760</v>
      </c>
      <c r="BS796" s="1">
        <v>190</v>
      </c>
      <c r="BT796" s="1">
        <v>0.46511719947455499</v>
      </c>
    </row>
    <row r="797" spans="1:72" s="8" customFormat="1" x14ac:dyDescent="0.25">
      <c r="A797" s="1">
        <v>804</v>
      </c>
      <c r="B797" s="25">
        <v>1648.17321888487</v>
      </c>
      <c r="C797" s="25">
        <v>201.39999999999901</v>
      </c>
      <c r="D797" s="8">
        <v>2000</v>
      </c>
      <c r="E797" s="8">
        <v>8000</v>
      </c>
      <c r="F797" s="8">
        <v>1</v>
      </c>
      <c r="G797" s="8">
        <v>21</v>
      </c>
      <c r="H797" s="9">
        <f>SUM(BG797:BI797)/(BK797*1000000)</f>
        <v>0.54839570429457796</v>
      </c>
      <c r="I797" s="10">
        <v>100</v>
      </c>
      <c r="J797" s="19">
        <v>93.089638180496706</v>
      </c>
      <c r="K797" s="18">
        <f>(P797*BG797+U797*BH797+AP797*BI797+AN797*BJ797)/(BK797*(1000000))</f>
        <v>110.67192957030682</v>
      </c>
      <c r="L797" s="18">
        <f>(T797*BG797+Y797*BH797+AT797*BI797+AO797*BJ797)/(BK797*(1000000))</f>
        <v>127.09120105723406</v>
      </c>
      <c r="M797" s="18">
        <f>L797/K797</f>
        <v>1.1483598555720178</v>
      </c>
      <c r="N797" s="18">
        <f>J797*M797</f>
        <v>106.90040345620659</v>
      </c>
      <c r="O797" s="10">
        <v>99.999999996767897</v>
      </c>
      <c r="P797" s="19">
        <v>100.427765712843</v>
      </c>
      <c r="Q797" s="19">
        <f>P797-S797</f>
        <v>92.905446788015198</v>
      </c>
      <c r="R797" s="18">
        <f>Q797*solar_capex_adj</f>
        <v>123.87392905068693</v>
      </c>
      <c r="S797" s="19">
        <v>7.5223189248278004</v>
      </c>
      <c r="T797" s="18">
        <f>R797+S797</f>
        <v>131.39624797551471</v>
      </c>
      <c r="U797" s="19">
        <v>28.00042572876</v>
      </c>
      <c r="V797" s="19">
        <f>U797-X797</f>
        <v>23.2036422516329</v>
      </c>
      <c r="W797" s="18">
        <f>V797*wind_capex_adj</f>
        <v>38.672737086054838</v>
      </c>
      <c r="X797" s="19">
        <v>4.7967834771271001</v>
      </c>
      <c r="Y797" s="18">
        <f>W797+X797</f>
        <v>43.469520563181938</v>
      </c>
      <c r="Z797" s="19">
        <v>72.818163296206393</v>
      </c>
      <c r="AA797" s="19">
        <f>Z797-AC797-AD797</f>
        <v>23.876909506939406</v>
      </c>
      <c r="AB797" s="18">
        <f>AA797*hdgt_capex_adj</f>
        <v>29.846136883674255</v>
      </c>
      <c r="AC797" s="19">
        <v>14.161999884672696</v>
      </c>
      <c r="AD797" s="19">
        <v>34.779253904594292</v>
      </c>
      <c r="AE797" s="18">
        <f>AD797*fuel_adj</f>
        <v>34.779253904594292</v>
      </c>
      <c r="AF797" s="18">
        <f>AB797+AC797+AE797</f>
        <v>78.787390672941243</v>
      </c>
      <c r="AG797" s="19">
        <v>188.48015640078901</v>
      </c>
      <c r="AH797" s="19">
        <f>AG797-AJ797-AK797</f>
        <v>125.88819406079398</v>
      </c>
      <c r="AI797" s="18">
        <f>AH797*aero_capex_adj</f>
        <v>151.06583287295277</v>
      </c>
      <c r="AJ797" s="19">
        <v>21.687417671477021</v>
      </c>
      <c r="AK797" s="19">
        <v>40.904544668518014</v>
      </c>
      <c r="AL797" s="18">
        <f>AK797*fuel_adj</f>
        <v>40.904544668518014</v>
      </c>
      <c r="AM797" s="18">
        <f>AI797+AJ797+AL797</f>
        <v>213.6577952129478</v>
      </c>
      <c r="AN797" s="18">
        <f>IF(F797=0, 0, IF(F797=3, Z797, (Z797*F797*384+AG797*G797*32)/(F797*384+G797*32)))</f>
        <v>146.42124981730441</v>
      </c>
      <c r="AO797" s="18">
        <f>IF(F797=0, 0, IF(F797=3, AF797, (AF797*F797*384+AM797*G797*32)/(F797*384+G797*32)))</f>
        <v>164.61401174385452</v>
      </c>
      <c r="AP797" s="19">
        <v>86.618517612092703</v>
      </c>
      <c r="AQ797" s="19">
        <f>AP797-AS797</f>
        <v>71.075736736070198</v>
      </c>
      <c r="AR797" s="18">
        <f>AQ797*bess_capex_adj</f>
        <v>71.075736736070198</v>
      </c>
      <c r="AS797" s="19">
        <v>15.542780876022505</v>
      </c>
      <c r="AT797" s="18">
        <f>AR797+AS797</f>
        <v>86.618517612092703</v>
      </c>
      <c r="AU797" s="19">
        <v>6607.04547849144</v>
      </c>
      <c r="AV797" s="19"/>
      <c r="AW797" s="19">
        <v>1977.5579936945101</v>
      </c>
      <c r="AX797" s="18">
        <f>AW797*solar_capex_adj</f>
        <v>2636.7439915926798</v>
      </c>
      <c r="AY797" s="19">
        <v>241.64946703814499</v>
      </c>
      <c r="AZ797" s="18">
        <f>AY797*wind_capex_adj</f>
        <v>402.74911173024168</v>
      </c>
      <c r="BA797" s="19">
        <v>774.35593987172103</v>
      </c>
      <c r="BB797" s="18">
        <f>BA797*hdgt_capex_adj</f>
        <v>967.94492483965132</v>
      </c>
      <c r="BC797" s="19">
        <v>1708.25945163591</v>
      </c>
      <c r="BD797" s="18">
        <f>BC797*aero_capex_adj</f>
        <v>2049.9113419630917</v>
      </c>
      <c r="BE797" s="19">
        <v>1905.2226262511399</v>
      </c>
      <c r="BF797" s="18">
        <f>BE797*bess_capex_adj</f>
        <v>1905.2226262511399</v>
      </c>
      <c r="BG797" s="8">
        <v>1878876734.8507199</v>
      </c>
      <c r="BH797" s="8">
        <v>884041093.96239996</v>
      </c>
      <c r="BI797" s="8">
        <v>2041028540.6521101</v>
      </c>
      <c r="BJ797" s="8">
        <v>3956053630.2516298</v>
      </c>
      <c r="BK797" s="8">
        <f>SUM(BG797:BJ797)/1000000</f>
        <v>8759.9999997168597</v>
      </c>
      <c r="BL797" s="8">
        <v>1.97744224153081E-2</v>
      </c>
      <c r="BM797" s="10">
        <f>0.815*BJ797/(BK797*1000)</f>
        <v>368.05750099991894</v>
      </c>
      <c r="BN797" s="25">
        <v>2225.03384549457</v>
      </c>
      <c r="BO797" s="8">
        <v>53</v>
      </c>
      <c r="BP797" s="8">
        <v>6080</v>
      </c>
      <c r="BQ797" s="25">
        <v>9223.8464000000004</v>
      </c>
      <c r="BR797" s="8">
        <v>1520</v>
      </c>
      <c r="BS797" s="8">
        <v>380</v>
      </c>
      <c r="BT797" s="8">
        <v>0.62990514835496303</v>
      </c>
    </row>
    <row r="798" spans="1:72" s="8" customFormat="1" x14ac:dyDescent="0.25">
      <c r="A798" s="1">
        <v>1425</v>
      </c>
      <c r="B798" s="22">
        <v>618.06495708182604</v>
      </c>
      <c r="C798" s="22">
        <v>801.8</v>
      </c>
      <c r="D798" s="11">
        <v>3000</v>
      </c>
      <c r="E798" s="11">
        <v>12000</v>
      </c>
      <c r="F798" s="11">
        <v>2</v>
      </c>
      <c r="G798" s="11">
        <v>7</v>
      </c>
      <c r="H798" s="12">
        <f>SUM(BG798:BI798)/(BK798*1000000)</f>
        <v>0.59600849872433781</v>
      </c>
      <c r="I798" s="13">
        <v>100</v>
      </c>
      <c r="J798" s="20">
        <v>92.384322614109294</v>
      </c>
      <c r="K798" s="18">
        <f>(P798*BG798+U798*BH798+AP798*BI798+AN798*BJ798)/(BK798*(1000000))</f>
        <v>132.7064941486864</v>
      </c>
      <c r="L798" s="18">
        <f>(T798*BG798+Y798*BH798+AT798*BI798+AO798*BJ798)/(BK798*(1000000))</f>
        <v>153.63755275657059</v>
      </c>
      <c r="M798" s="18">
        <f>L798/K798</f>
        <v>1.1577244485445657</v>
      </c>
      <c r="N798" s="18">
        <f>J798*M798</f>
        <v>106.95558895258293</v>
      </c>
      <c r="O798" s="13">
        <v>100</v>
      </c>
      <c r="P798" s="20">
        <v>73.911666866367497</v>
      </c>
      <c r="Q798" s="20">
        <f>P798-S798</f>
        <v>68.3767951881578</v>
      </c>
      <c r="R798" s="18">
        <f>Q798*solar_capex_adj</f>
        <v>91.169060250877067</v>
      </c>
      <c r="S798" s="20">
        <v>5.5348716782096972</v>
      </c>
      <c r="T798" s="18">
        <f>R798+S798</f>
        <v>96.703931929086764</v>
      </c>
      <c r="U798" s="20">
        <v>28.006397178786901</v>
      </c>
      <c r="V798" s="20">
        <f>U798-X798</f>
        <v>23.209613701659801</v>
      </c>
      <c r="W798" s="18">
        <f>V798*wind_capex_adj</f>
        <v>38.682689502766337</v>
      </c>
      <c r="X798" s="20">
        <v>4.7967834771271001</v>
      </c>
      <c r="Y798" s="18">
        <f>W798+X798</f>
        <v>43.479472979893437</v>
      </c>
      <c r="Z798" s="20">
        <v>95.056198184665405</v>
      </c>
      <c r="AA798" s="20">
        <f>Z798-AC798-AD798</f>
        <v>39.753337199818795</v>
      </c>
      <c r="AB798" s="18">
        <f>AA798*hdgt_capex_adj</f>
        <v>49.691671499773491</v>
      </c>
      <c r="AC798" s="20">
        <v>16.503406029596306</v>
      </c>
      <c r="AD798" s="20">
        <v>38.799454955250305</v>
      </c>
      <c r="AE798" s="18">
        <f>AD798*fuel_adj</f>
        <v>38.799454955250305</v>
      </c>
      <c r="AF798" s="18">
        <f>AB798+AC798+AE798</f>
        <v>104.99453248462009</v>
      </c>
      <c r="AG798" s="20">
        <v>597.17426780074197</v>
      </c>
      <c r="AH798" s="20">
        <f>AG798-AJ798-AK798</f>
        <v>500.34413555410697</v>
      </c>
      <c r="AI798" s="18">
        <f>AH798*aero_capex_adj</f>
        <v>600.41296266492839</v>
      </c>
      <c r="AJ798" s="20">
        <v>51.521405540058026</v>
      </c>
      <c r="AK798" s="20">
        <v>45.308726706576977</v>
      </c>
      <c r="AL798" s="18">
        <f>AK798*fuel_adj</f>
        <v>45.308726706576977</v>
      </c>
      <c r="AM798" s="18">
        <f>AI798+AJ798+AL798</f>
        <v>697.24309491156339</v>
      </c>
      <c r="AN798" s="18">
        <f>IF(F798=0, 0, IF(F798=3, Z798, (Z798*F798*384+AG798*G798*32)/(F798*384+G798*32)))</f>
        <v>208.43769777539239</v>
      </c>
      <c r="AO798" s="18">
        <f>IF(F798=0, 0, IF(F798=3, AF798, (AF798*F798*384+AM798*G798*32)/(F798*384+G798*32)))</f>
        <v>238.72807883909115</v>
      </c>
      <c r="AP798" s="20">
        <v>341.49782373359898</v>
      </c>
      <c r="AQ798" s="20">
        <f>AP798-AS798</f>
        <v>279.36611778855399</v>
      </c>
      <c r="AR798" s="18">
        <f>AQ798*bess_capex_adj</f>
        <v>279.36611778855399</v>
      </c>
      <c r="AS798" s="20">
        <v>62.131705945044985</v>
      </c>
      <c r="AT798" s="18">
        <f>AR798+AS798</f>
        <v>341.49782373359898</v>
      </c>
      <c r="AU798" s="20">
        <v>6684.3703226405096</v>
      </c>
      <c r="AV798" s="20"/>
      <c r="AW798" s="20">
        <v>741.77509410805601</v>
      </c>
      <c r="AX798" s="18">
        <f>AW798*solar_capex_adj</f>
        <v>989.03345881074131</v>
      </c>
      <c r="AY798" s="20">
        <v>962.28602453689803</v>
      </c>
      <c r="AZ798" s="18">
        <f>AY798*wind_capex_adj</f>
        <v>1603.8100408948301</v>
      </c>
      <c r="BA798" s="20">
        <v>1549.1104402580199</v>
      </c>
      <c r="BB798" s="18">
        <f>BA798*hdgt_capex_adj</f>
        <v>1936.388050322525</v>
      </c>
      <c r="BC798" s="20">
        <v>569.56635722263002</v>
      </c>
      <c r="BD798" s="18">
        <f>BC798*aero_capex_adj</f>
        <v>683.47962866715602</v>
      </c>
      <c r="BE798" s="20">
        <v>2861.6324065149001</v>
      </c>
      <c r="BF798" s="18">
        <f>BE798*bess_capex_adj</f>
        <v>2861.6324065149001</v>
      </c>
      <c r="BG798" s="11">
        <v>952174345.98991501</v>
      </c>
      <c r="BH798" s="11">
        <v>3519484355.2087998</v>
      </c>
      <c r="BI798" s="11">
        <v>749375747.62648201</v>
      </c>
      <c r="BJ798" s="11">
        <v>3538965551.1747999</v>
      </c>
      <c r="BK798" s="11">
        <f>SUM(BG798:BJ798)/1000000</f>
        <v>8759.9999999999964</v>
      </c>
      <c r="BL798" s="11">
        <v>9.9684368489172306E-4</v>
      </c>
      <c r="BM798" s="13">
        <f>0.815*BJ798/(BK798*1000)</f>
        <v>329.25307353966474</v>
      </c>
      <c r="BN798" s="22">
        <v>834.38769206046595</v>
      </c>
      <c r="BO798" s="11">
        <v>211</v>
      </c>
      <c r="BP798" s="11">
        <v>9120</v>
      </c>
      <c r="BQ798" s="22">
        <v>13835.7696</v>
      </c>
      <c r="BR798" s="11">
        <v>2280</v>
      </c>
      <c r="BS798" s="11">
        <v>570</v>
      </c>
      <c r="BT798" s="11">
        <v>0.154654873748513</v>
      </c>
    </row>
    <row r="799" spans="1:72" s="8" customFormat="1" x14ac:dyDescent="0.25">
      <c r="A799" s="1">
        <v>264</v>
      </c>
      <c r="B799" s="24">
        <v>2266.2381759666901</v>
      </c>
      <c r="C799" s="24">
        <v>201.39999999999901</v>
      </c>
      <c r="D799" s="1">
        <v>1000</v>
      </c>
      <c r="E799" s="1">
        <v>4000</v>
      </c>
      <c r="F799" s="1">
        <v>1</v>
      </c>
      <c r="G799" s="1">
        <v>23</v>
      </c>
      <c r="H799" s="2">
        <f>SUM(BG799:BI799)/(BK799*1000000)</f>
        <v>0.58539087763419018</v>
      </c>
      <c r="I799" s="3">
        <v>100</v>
      </c>
      <c r="J799" s="18">
        <v>90.908926843145593</v>
      </c>
      <c r="K799" s="18">
        <f>(P799*BG799+U799*BH799+AP799*BI799+AN799*BJ799)/(BK799*(1000000))</f>
        <v>98.677165660013401</v>
      </c>
      <c r="L799" s="18">
        <f>(T799*BG799+Y799*BH799+AT799*BI799+AO799*BJ799)/(BK799*(1000000))</f>
        <v>116.12779385629929</v>
      </c>
      <c r="M799" s="18">
        <f>L799/K799</f>
        <v>1.1768456570429986</v>
      </c>
      <c r="N799" s="18">
        <f>J799*M799</f>
        <v>106.98577574179556</v>
      </c>
      <c r="O799" s="3">
        <v>99.999999999999901</v>
      </c>
      <c r="P799" s="18">
        <v>93.216501832988399</v>
      </c>
      <c r="Q799" s="18">
        <f>P799-S799</f>
        <v>86.232564323016604</v>
      </c>
      <c r="R799" s="18">
        <f>Q799*solar_capex_adj</f>
        <v>114.9767524306888</v>
      </c>
      <c r="S799" s="18">
        <v>6.9839375099717955</v>
      </c>
      <c r="T799" s="18">
        <f>R799+S799</f>
        <v>121.9606899406606</v>
      </c>
      <c r="U799" s="18">
        <v>27.994096525561801</v>
      </c>
      <c r="V799" s="18">
        <f>U799-X799</f>
        <v>23.197313048434701</v>
      </c>
      <c r="W799" s="18">
        <f>V799*wind_capex_adj</f>
        <v>38.662188414057837</v>
      </c>
      <c r="X799" s="18">
        <v>4.7967834771271001</v>
      </c>
      <c r="Y799" s="18">
        <f>W799+X799</f>
        <v>43.458971891184937</v>
      </c>
      <c r="Z799" s="18">
        <v>81.6926280692239</v>
      </c>
      <c r="AA799" s="18">
        <f>Z799-AC799-AD799</f>
        <v>31.887443886615493</v>
      </c>
      <c r="AB799" s="18">
        <f>AA799*hdgt_capex_adj</f>
        <v>39.859304858269368</v>
      </c>
      <c r="AC799" s="18">
        <v>14.952016934481406</v>
      </c>
      <c r="AD799" s="18">
        <v>34.853167248127001</v>
      </c>
      <c r="AE799" s="18">
        <f>AD799*fuel_adj</f>
        <v>34.853167248127001</v>
      </c>
      <c r="AF799" s="18">
        <f>AB799+AC799+AE799</f>
        <v>89.664489040877783</v>
      </c>
      <c r="AG799" s="18">
        <v>166.54263379673</v>
      </c>
      <c r="AH799" s="18">
        <f>AG799-AJ799-AK799</f>
        <v>106.055726238901</v>
      </c>
      <c r="AI799" s="18">
        <f>AH799*aero_capex_adj</f>
        <v>127.2668714866812</v>
      </c>
      <c r="AJ799" s="18">
        <v>20.084581261458993</v>
      </c>
      <c r="AK799" s="18">
        <v>40.402326296370006</v>
      </c>
      <c r="AL799" s="18">
        <f>AK799*fuel_adj</f>
        <v>40.402326296370006</v>
      </c>
      <c r="AM799" s="18">
        <f>AI799+AJ799+AL799</f>
        <v>187.7537790445102</v>
      </c>
      <c r="AN799" s="18">
        <f>IF(F799=0, 0, IF(F799=3, Z799, (Z799*F799*384+AG799*G799*32)/(F799*384+G799*32)))</f>
        <v>137.45120326158505</v>
      </c>
      <c r="AO799" s="18">
        <f>IF(F799=0, 0, IF(F799=3, AF799, (AF799*F799*384+AM799*G799*32)/(F799*384+G799*32)))</f>
        <v>154.12316532897907</v>
      </c>
      <c r="AP799" s="18">
        <v>56.635035901257098</v>
      </c>
      <c r="AQ799" s="18">
        <f>AP799-AS799</f>
        <v>46.169395365509303</v>
      </c>
      <c r="AR799" s="18">
        <f>AQ799*bess_capex_adj</f>
        <v>46.169395365509303</v>
      </c>
      <c r="AS799" s="18">
        <v>10.465640535747795</v>
      </c>
      <c r="AT799" s="18">
        <f>AR799+AS799</f>
        <v>56.635035901257098</v>
      </c>
      <c r="AU799" s="18">
        <v>6556.2258014845502</v>
      </c>
      <c r="AV799" s="18"/>
      <c r="AW799" s="18">
        <v>2718.4005472638401</v>
      </c>
      <c r="AX799" s="18">
        <f>AW799*solar_capex_adj</f>
        <v>3624.5340630184533</v>
      </c>
      <c r="AY799" s="18">
        <v>241.583552878505</v>
      </c>
      <c r="AZ799" s="18">
        <f>AY799*wind_capex_adj</f>
        <v>402.63925479750833</v>
      </c>
      <c r="BA799" s="18">
        <v>774.14472061407196</v>
      </c>
      <c r="BB799" s="18">
        <f>BA799*hdgt_capex_adj</f>
        <v>967.68090076758995</v>
      </c>
      <c r="BC799" s="18">
        <v>1870.4404931030499</v>
      </c>
      <c r="BD799" s="18">
        <f>BC799*aero_capex_adj</f>
        <v>2244.5285917236597</v>
      </c>
      <c r="BE799" s="18">
        <v>951.65648762507396</v>
      </c>
      <c r="BF799" s="18">
        <f>BE799*bess_capex_adj</f>
        <v>951.65648762507396</v>
      </c>
      <c r="BG799" s="1">
        <v>2735987975.5644102</v>
      </c>
      <c r="BH799" s="1">
        <v>884041093.96239996</v>
      </c>
      <c r="BI799" s="1">
        <v>1507995018.5486901</v>
      </c>
      <c r="BJ799" s="1">
        <v>3631975911.92449</v>
      </c>
      <c r="BK799" s="1">
        <f>SUM(BG799:BJ799)/1000000</f>
        <v>8759.9999999999909</v>
      </c>
      <c r="BL799" s="1">
        <v>12.951587913203101</v>
      </c>
      <c r="BM799" s="3">
        <f>0.815*BJ799/(BK799*1000)</f>
        <v>337.90643472813497</v>
      </c>
      <c r="BN799" s="24">
        <v>3059.4215375550398</v>
      </c>
      <c r="BO799" s="1">
        <v>53</v>
      </c>
      <c r="BP799" s="1">
        <v>3040</v>
      </c>
      <c r="BQ799" s="24">
        <v>4611.9232000000002</v>
      </c>
      <c r="BR799" s="1">
        <v>760</v>
      </c>
      <c r="BS799" s="1">
        <v>190</v>
      </c>
      <c r="BT799" s="1">
        <v>0.92941935382557594</v>
      </c>
    </row>
    <row r="800" spans="1:72" s="8" customFormat="1" hidden="1" x14ac:dyDescent="0.25">
      <c r="A800" s="1">
        <v>1202</v>
      </c>
      <c r="B800" s="22">
        <v>3708.3897424909601</v>
      </c>
      <c r="C800" s="22">
        <v>402.79999999999899</v>
      </c>
      <c r="D800" s="11">
        <v>3000</v>
      </c>
      <c r="E800" s="11">
        <v>12000</v>
      </c>
      <c r="F800" s="11">
        <v>0</v>
      </c>
      <c r="G800" s="11">
        <v>0</v>
      </c>
      <c r="H800" s="12">
        <f>SUM(BG800:BI800)/(BK800*1000000)</f>
        <v>1</v>
      </c>
      <c r="I800" s="13">
        <v>87.488584474885798</v>
      </c>
      <c r="J800" s="20">
        <v>87.991065496947201</v>
      </c>
      <c r="K800" s="18">
        <f>(P800*BG800+U800*BH800+AP800*BI800+AN800*BJ800)/(BK800*(1000000))</f>
        <v>88.025010155717055</v>
      </c>
      <c r="L800" s="18">
        <f>(T800*BG800+Y800*BH800+AT800*BI800+AO800*BJ800)/(BK800*(1000000))</f>
        <v>107.03733382250593</v>
      </c>
      <c r="M800" s="18">
        <f>L800/K800</f>
        <v>1.2159877474953527</v>
      </c>
      <c r="N800" s="18">
        <f>J800*M800</f>
        <v>106.99605753334887</v>
      </c>
      <c r="O800" s="13">
        <v>92.273482943715607</v>
      </c>
      <c r="P800" s="20">
        <v>125.226054946807</v>
      </c>
      <c r="Q800" s="20">
        <f>P800-S800</f>
        <v>115.836868829911</v>
      </c>
      <c r="R800" s="18">
        <f>Q800*solar_capex_adj</f>
        <v>154.44915843988133</v>
      </c>
      <c r="S800" s="20">
        <v>9.3891861168959991</v>
      </c>
      <c r="T800" s="18">
        <f>R800+S800</f>
        <v>163.83834455677732</v>
      </c>
      <c r="U800" s="20">
        <v>27.975297445038699</v>
      </c>
      <c r="V800" s="20">
        <f>U800-X800</f>
        <v>23.178513967911599</v>
      </c>
      <c r="W800" s="18">
        <f>V800*wind_capex_adj</f>
        <v>38.630856613185998</v>
      </c>
      <c r="X800" s="20">
        <v>4.7967834771271001</v>
      </c>
      <c r="Y800" s="18">
        <f>W800+X800</f>
        <v>43.427640090313098</v>
      </c>
      <c r="Z800" s="20">
        <v>0</v>
      </c>
      <c r="AA800" s="20">
        <f>Z800-AC800-AD800</f>
        <v>0</v>
      </c>
      <c r="AB800" s="18">
        <f>AA800*hdgt_capex_adj</f>
        <v>0</v>
      </c>
      <c r="AC800" s="20">
        <v>0</v>
      </c>
      <c r="AD800" s="20">
        <v>0</v>
      </c>
      <c r="AE800" s="18">
        <f>AD800*fuel_adj</f>
        <v>0</v>
      </c>
      <c r="AF800" s="18">
        <f>AB800+AC800+AE800</f>
        <v>0</v>
      </c>
      <c r="AG800" s="20">
        <v>0</v>
      </c>
      <c r="AH800" s="20">
        <f>AG800-AJ800-AK800</f>
        <v>0</v>
      </c>
      <c r="AI800" s="18">
        <f>AH800*aero_capex_adj</f>
        <v>0</v>
      </c>
      <c r="AJ800" s="20">
        <v>0</v>
      </c>
      <c r="AK800" s="20">
        <v>0</v>
      </c>
      <c r="AL800" s="18">
        <f>AK800*fuel_adj</f>
        <v>0</v>
      </c>
      <c r="AM800" s="18">
        <f>AI800+AJ800+AL800</f>
        <v>0</v>
      </c>
      <c r="AN800" s="18">
        <f>IF(F800=0, 0, IF(F800=3, Z800, (Z800*F800*384+AG800*G800*32)/(F800*384+G800*32)))</f>
        <v>0</v>
      </c>
      <c r="AO800" s="18">
        <f>IF(F800=0, 0, IF(F800=3, AF800, (AF800*F800*384+AM800*G800*32)/(F800*384+G800*32)))</f>
        <v>0</v>
      </c>
      <c r="AP800" s="20">
        <v>82.908472631789806</v>
      </c>
      <c r="AQ800" s="20">
        <f>AP800-AS800</f>
        <v>67.620780209297095</v>
      </c>
      <c r="AR800" s="18">
        <f>AQ800*bess_capex_adj</f>
        <v>67.620780209297095</v>
      </c>
      <c r="AS800" s="20">
        <v>15.287692422492711</v>
      </c>
      <c r="AT800" s="18">
        <f>AR800+AS800</f>
        <v>82.908472631789806</v>
      </c>
      <c r="AU800" s="20">
        <v>7785.2604214488802</v>
      </c>
      <c r="AV800" s="20"/>
      <c r="AW800" s="20">
        <v>4444.6869131482999</v>
      </c>
      <c r="AX800" s="18">
        <f>AW800*solar_capex_adj</f>
        <v>5926.2492175310663</v>
      </c>
      <c r="AY800" s="20">
        <v>482.775547592137</v>
      </c>
      <c r="AZ800" s="18">
        <f>AY800*wind_capex_adj</f>
        <v>804.62591265356173</v>
      </c>
      <c r="BA800" s="20">
        <v>0</v>
      </c>
      <c r="BB800" s="18">
        <f>BA800*hdgt_capex_adj</f>
        <v>0</v>
      </c>
      <c r="BC800" s="20">
        <v>0</v>
      </c>
      <c r="BD800" s="18">
        <f>BC800*aero_capex_adj</f>
        <v>0</v>
      </c>
      <c r="BE800" s="20">
        <v>2857.7979607084299</v>
      </c>
      <c r="BF800" s="18">
        <f>BE800*bess_capex_adj</f>
        <v>2857.7979607084299</v>
      </c>
      <c r="BG800" s="11">
        <v>3272496622.96241</v>
      </c>
      <c r="BH800" s="11">
        <v>1768082187.9247999</v>
      </c>
      <c r="BI800" s="11">
        <v>3042578294.9822602</v>
      </c>
      <c r="BJ800" s="11">
        <v>0</v>
      </c>
      <c r="BK800" s="11">
        <f>SUM(BG800:BJ800)/1000000</f>
        <v>8083.1571058694708</v>
      </c>
      <c r="BL800" s="11">
        <v>24.829741348206699</v>
      </c>
      <c r="BM800" s="13">
        <f>0.815*BJ800/(BK800*1000)</f>
        <v>0</v>
      </c>
      <c r="BN800" s="22">
        <v>5006.3261523627898</v>
      </c>
      <c r="BO800" s="11">
        <v>106</v>
      </c>
      <c r="BP800" s="11">
        <v>9120</v>
      </c>
      <c r="BQ800" s="22">
        <v>13835.7696</v>
      </c>
      <c r="BR800" s="11">
        <v>2280</v>
      </c>
      <c r="BS800" s="11">
        <v>570</v>
      </c>
      <c r="BT800" s="11">
        <v>0.62667452958308401</v>
      </c>
    </row>
    <row r="801" spans="1:72" s="8" customFormat="1" x14ac:dyDescent="0.25">
      <c r="A801" s="1">
        <v>1361</v>
      </c>
      <c r="B801" s="22">
        <v>824.08660944243502</v>
      </c>
      <c r="C801" s="22">
        <v>1003.19999999999</v>
      </c>
      <c r="D801" s="11">
        <v>3000</v>
      </c>
      <c r="E801" s="11">
        <v>12000</v>
      </c>
      <c r="F801" s="11">
        <v>2</v>
      </c>
      <c r="G801" s="11">
        <v>7</v>
      </c>
      <c r="H801" s="12">
        <f>SUM(BG801:BI801)/(BK801*1000000)</f>
        <v>0.74930497691832054</v>
      </c>
      <c r="I801" s="13">
        <v>100</v>
      </c>
      <c r="J801" s="20">
        <v>90.975831790754299</v>
      </c>
      <c r="K801" s="18">
        <f>(P801*BG801+U801*BH801+AP801*BI801+AN801*BJ801)/(BK801*(1000000))</f>
        <v>112.44446452282935</v>
      </c>
      <c r="L801" s="18">
        <f>(T801*BG801+Y801*BH801+AT801*BI801+AO801*BJ801)/(BK801*(1000000))</f>
        <v>132.2959563978084</v>
      </c>
      <c r="M801" s="18">
        <f>L801/K801</f>
        <v>1.1765448566918886</v>
      </c>
      <c r="N801" s="18">
        <f>J801*M801</f>
        <v>107.03714697667837</v>
      </c>
      <c r="O801" s="13">
        <v>100</v>
      </c>
      <c r="P801" s="20">
        <v>75.998592129397906</v>
      </c>
      <c r="Q801" s="20">
        <f>P801-S801</f>
        <v>70.304033119889596</v>
      </c>
      <c r="R801" s="18">
        <f>Q801*solar_capex_adj</f>
        <v>93.738710826519451</v>
      </c>
      <c r="S801" s="20">
        <v>5.6945590095083105</v>
      </c>
      <c r="T801" s="18">
        <f>R801+S801</f>
        <v>99.433269836027762</v>
      </c>
      <c r="U801" s="20">
        <v>27.991382512282701</v>
      </c>
      <c r="V801" s="20">
        <f>U801-X801</f>
        <v>23.194599035155601</v>
      </c>
      <c r="W801" s="18">
        <f>V801*wind_capex_adj</f>
        <v>38.65766505859267</v>
      </c>
      <c r="X801" s="20">
        <v>4.7967834771271001</v>
      </c>
      <c r="Y801" s="18">
        <f>W801+X801</f>
        <v>43.45444853571977</v>
      </c>
      <c r="Z801" s="20">
        <v>125.326051104504</v>
      </c>
      <c r="AA801" s="20">
        <f>Z801-AC801-AD801</f>
        <v>64.487833931144593</v>
      </c>
      <c r="AB801" s="18">
        <f>AA801*hdgt_capex_adj</f>
        <v>80.609792413930734</v>
      </c>
      <c r="AC801" s="20">
        <v>19.574848312267008</v>
      </c>
      <c r="AD801" s="20">
        <v>41.263368861092403</v>
      </c>
      <c r="AE801" s="18">
        <f>AD801*fuel_adj</f>
        <v>41.263368861092403</v>
      </c>
      <c r="AF801" s="18">
        <f>AB801+AC801+AE801</f>
        <v>141.44800958729013</v>
      </c>
      <c r="AG801" s="20">
        <v>600.70073456468401</v>
      </c>
      <c r="AH801" s="20">
        <f>AG801-AJ801-AK801</f>
        <v>500.08271768897293</v>
      </c>
      <c r="AI801" s="18">
        <f>AH801*aero_capex_adj</f>
        <v>600.09926122676745</v>
      </c>
      <c r="AJ801" s="20">
        <v>52.277796213463034</v>
      </c>
      <c r="AK801" s="20">
        <v>48.340220662248043</v>
      </c>
      <c r="AL801" s="18">
        <f>AK801*fuel_adj</f>
        <v>48.340220662248043</v>
      </c>
      <c r="AM801" s="18">
        <f>AI801+AJ801+AL801</f>
        <v>700.71727810247853</v>
      </c>
      <c r="AN801" s="18">
        <f>IF(F801=0, 0, IF(F801=3, Z801, (Z801*F801*384+AG801*G801*32)/(F801*384+G801*32)))</f>
        <v>232.66872156325431</v>
      </c>
      <c r="AO801" s="18">
        <f>IF(F801=0, 0, IF(F801=3, AF801, (AF801*F801*384+AM801*G801*32)/(F801*384+G801*32)))</f>
        <v>267.73461860684876</v>
      </c>
      <c r="AP801" s="20">
        <v>276.33286005490299</v>
      </c>
      <c r="AQ801" s="20">
        <f>AP801-AS801</f>
        <v>226.487376377022</v>
      </c>
      <c r="AR801" s="18">
        <f>AQ801*bess_capex_adj</f>
        <v>226.487376377022</v>
      </c>
      <c r="AS801" s="20">
        <v>49.845483677880992</v>
      </c>
      <c r="AT801" s="18">
        <f>AR801+AS801</f>
        <v>276.33286005490299</v>
      </c>
      <c r="AU801" s="20">
        <v>7168.6997953761902</v>
      </c>
      <c r="AV801" s="20"/>
      <c r="AW801" s="20">
        <v>988.39363741015995</v>
      </c>
      <c r="AX801" s="18">
        <f>AW801*solar_capex_adj</f>
        <v>1317.8581832135465</v>
      </c>
      <c r="AY801" s="20">
        <v>1203.2187948312101</v>
      </c>
      <c r="AZ801" s="18">
        <f>AY801*wind_capex_adj</f>
        <v>2005.3646580520169</v>
      </c>
      <c r="BA801" s="20">
        <v>1548.10829619231</v>
      </c>
      <c r="BB801" s="18">
        <f>BA801*hdgt_capex_adj</f>
        <v>1935.1353702403876</v>
      </c>
      <c r="BC801" s="20">
        <v>569.19789573009302</v>
      </c>
      <c r="BD801" s="18">
        <f>BC801*aero_capex_adj</f>
        <v>683.03747487611156</v>
      </c>
      <c r="BE801" s="20">
        <v>2859.7811712124098</v>
      </c>
      <c r="BF801" s="18">
        <f>BE801*bess_capex_adj</f>
        <v>2859.7811712124098</v>
      </c>
      <c r="BG801" s="11">
        <v>1228916165.13375</v>
      </c>
      <c r="BH801" s="11">
        <v>4403525449.1711998</v>
      </c>
      <c r="BI801" s="11">
        <v>931469983.49953103</v>
      </c>
      <c r="BJ801" s="11">
        <v>2196088402.1955099</v>
      </c>
      <c r="BK801" s="11">
        <f>SUM(BG801:BJ801)/1000000</f>
        <v>8759.9999999999909</v>
      </c>
      <c r="BL801" s="11">
        <v>0.69322180605828199</v>
      </c>
      <c r="BM801" s="13">
        <f>0.815*BJ801/(BK801*1000)</f>
        <v>204.31644381156877</v>
      </c>
      <c r="BN801" s="22">
        <v>1112.51692274728</v>
      </c>
      <c r="BO801" s="11">
        <v>264</v>
      </c>
      <c r="BP801" s="11">
        <v>9120</v>
      </c>
      <c r="BQ801" s="22">
        <v>13835.7696</v>
      </c>
      <c r="BR801" s="11">
        <v>2280</v>
      </c>
      <c r="BS801" s="11">
        <v>570</v>
      </c>
      <c r="BT801" s="11">
        <v>0.19357111340562499</v>
      </c>
    </row>
    <row r="802" spans="1:72" s="8" customFormat="1" x14ac:dyDescent="0.25">
      <c r="A802" s="1">
        <v>1021</v>
      </c>
      <c r="B802" s="25">
        <v>1236.12991416365</v>
      </c>
      <c r="C802" s="25">
        <v>801.8</v>
      </c>
      <c r="D802" s="8">
        <v>2000</v>
      </c>
      <c r="E802" s="8">
        <v>8000</v>
      </c>
      <c r="F802" s="8">
        <v>3</v>
      </c>
      <c r="G802" s="8">
        <v>4</v>
      </c>
      <c r="H802" s="9">
        <f>SUM(BG802:BI802)/(BK802*1000000)</f>
        <v>0.74030563623706014</v>
      </c>
      <c r="I802" s="10">
        <v>100</v>
      </c>
      <c r="J802" s="19">
        <v>89.407119318000596</v>
      </c>
      <c r="K802" s="18">
        <f>(P802*BG802+U802*BH802+AP802*BI802+AN802*BJ802)/(BK802*(1000000))</f>
        <v>86.464038731415982</v>
      </c>
      <c r="L802" s="18">
        <f>(T802*BG802+Y802*BH802+AT802*BI802+AO802*BJ802)/(BK802*(1000000))</f>
        <v>103.55713909467765</v>
      </c>
      <c r="M802" s="18">
        <f>L802/K802</f>
        <v>1.1976902838919903</v>
      </c>
      <c r="N802" s="18">
        <f>J802*M802</f>
        <v>107.08203811794118</v>
      </c>
      <c r="O802" s="10">
        <v>100</v>
      </c>
      <c r="P802" s="19">
        <v>85.886730626627099</v>
      </c>
      <c r="Q802" s="19">
        <f>P802-S802</f>
        <v>79.450622090442593</v>
      </c>
      <c r="R802" s="18">
        <f>Q802*solar_capex_adj</f>
        <v>105.93416278725678</v>
      </c>
      <c r="S802" s="19">
        <v>6.4361085361845056</v>
      </c>
      <c r="T802" s="18">
        <f>R802+S802</f>
        <v>112.37027132344129</v>
      </c>
      <c r="U802" s="19">
        <v>27.988915246877401</v>
      </c>
      <c r="V802" s="19">
        <f>U802-X802</f>
        <v>23.192131769750301</v>
      </c>
      <c r="W802" s="18">
        <f>V802*wind_capex_adj</f>
        <v>38.653552949583833</v>
      </c>
      <c r="X802" s="19">
        <v>4.7967834771271001</v>
      </c>
      <c r="Y802" s="18">
        <f>W802+X802</f>
        <v>43.450336426710933</v>
      </c>
      <c r="Z802" s="19">
        <v>151.225225157084</v>
      </c>
      <c r="AA802" s="19">
        <f>Z802-AC802-AD802</f>
        <v>91.600546424947012</v>
      </c>
      <c r="AB802" s="18">
        <f>AA802*hdgt_capex_adj</f>
        <v>114.50068303118377</v>
      </c>
      <c r="AC802" s="19">
        <v>21.193655744557987</v>
      </c>
      <c r="AD802" s="19">
        <v>38.431022987578999</v>
      </c>
      <c r="AE802" s="18">
        <f>AD802*fuel_adj</f>
        <v>38.431022987578999</v>
      </c>
      <c r="AF802" s="18">
        <f>AB802+AC802+AE802</f>
        <v>174.12536176332077</v>
      </c>
      <c r="AG802" s="19">
        <v>365.46640192180598</v>
      </c>
      <c r="AH802" s="19">
        <f>AG802-AJ802-AK802</f>
        <v>286.57818021823402</v>
      </c>
      <c r="AI802" s="18">
        <f>AH802*aero_capex_adj</f>
        <v>343.89381626188083</v>
      </c>
      <c r="AJ802" s="19">
        <v>34.577040055248972</v>
      </c>
      <c r="AK802" s="19">
        <v>44.311181648322986</v>
      </c>
      <c r="AL802" s="18">
        <f>AK802*fuel_adj</f>
        <v>44.311181648322986</v>
      </c>
      <c r="AM802" s="18">
        <f>AI802+AJ802+AL802</f>
        <v>422.78203796545279</v>
      </c>
      <c r="AN802" s="18">
        <f>IF(F802=0, 0, IF(F802=3, Z802, (Z802*F802*384+AG802*G802*32)/(F802*384+G802*32)))</f>
        <v>151.225225157084</v>
      </c>
      <c r="AO802" s="18">
        <f>IF(F802=0, 0, IF(F802=3, AF802, (AF802*F802*384+AM802*G802*32)/(F802*384+G802*32)))</f>
        <v>174.12536176332077</v>
      </c>
      <c r="AP802" s="19">
        <v>131.02143168740699</v>
      </c>
      <c r="AQ802" s="19">
        <f>AP802-AS802</f>
        <v>107.42944777131601</v>
      </c>
      <c r="AR802" s="18">
        <f>AQ802*bess_capex_adj</f>
        <v>107.42944777131601</v>
      </c>
      <c r="AS802" s="19">
        <v>23.591983916090982</v>
      </c>
      <c r="AT802" s="18">
        <f>AR802+AS802</f>
        <v>131.02143168740699</v>
      </c>
      <c r="AU802" s="19">
        <v>6995.4082485271401</v>
      </c>
      <c r="AV802" s="19"/>
      <c r="AW802" s="19">
        <v>1482.4327493949299</v>
      </c>
      <c r="AX802" s="18">
        <f>AW802*solar_capex_adj</f>
        <v>1976.5769991932398</v>
      </c>
      <c r="AY802" s="19">
        <v>961.56121200986695</v>
      </c>
      <c r="AZ802" s="18">
        <f>AY802*wind_capex_adj</f>
        <v>1602.6020200164451</v>
      </c>
      <c r="BA802" s="19">
        <v>2321.9154302721499</v>
      </c>
      <c r="BB802" s="18">
        <f>BA802*hdgt_capex_adj</f>
        <v>2902.3942878401876</v>
      </c>
      <c r="BC802" s="19">
        <v>325.22134215884802</v>
      </c>
      <c r="BD802" s="18">
        <f>BC802*aero_capex_adj</f>
        <v>390.2656105906176</v>
      </c>
      <c r="BE802" s="19">
        <v>1904.27751469133</v>
      </c>
      <c r="BF802" s="18">
        <f>BE802*bess_capex_adj</f>
        <v>1904.27751469133</v>
      </c>
      <c r="BG802" s="8">
        <v>1632081254.1026199</v>
      </c>
      <c r="BH802" s="8">
        <v>3519484355.2087998</v>
      </c>
      <c r="BI802" s="8">
        <v>1333511764.1252201</v>
      </c>
      <c r="BJ802" s="8">
        <v>2274922626.5633502</v>
      </c>
      <c r="BK802" s="8">
        <f>SUM(BG802:BJ802)/1000000</f>
        <v>8759.9999999999909</v>
      </c>
      <c r="BL802" s="8">
        <v>0.82653777854141797</v>
      </c>
      <c r="BM802" s="10">
        <f>0.815*BJ802/(BK802*1000)</f>
        <v>211.65090646679593</v>
      </c>
      <c r="BN802" s="25">
        <v>1668.7753841209301</v>
      </c>
      <c r="BO802" s="8">
        <v>211</v>
      </c>
      <c r="BP802" s="8">
        <v>6080</v>
      </c>
      <c r="BQ802" s="25">
        <v>9223.8464000000004</v>
      </c>
      <c r="BR802" s="8">
        <v>1520</v>
      </c>
      <c r="BS802" s="8">
        <v>380</v>
      </c>
      <c r="BT802" s="8">
        <v>0.41217269958275798</v>
      </c>
    </row>
    <row r="803" spans="1:72" s="8" customFormat="1" x14ac:dyDescent="0.25">
      <c r="A803" s="1">
        <v>1037</v>
      </c>
      <c r="B803" s="25">
        <v>1236.12991416365</v>
      </c>
      <c r="C803" s="25">
        <v>600.4</v>
      </c>
      <c r="D803" s="8">
        <v>2000</v>
      </c>
      <c r="E803" s="8">
        <v>8000</v>
      </c>
      <c r="F803" s="8">
        <v>3</v>
      </c>
      <c r="G803" s="8">
        <v>4</v>
      </c>
      <c r="H803" s="9">
        <f>SUM(BG803:BI803)/(BK803*1000000)</f>
        <v>0.64182103780840671</v>
      </c>
      <c r="I803" s="10">
        <v>100</v>
      </c>
      <c r="J803" s="19">
        <v>91.047147507197806</v>
      </c>
      <c r="K803" s="18">
        <f>(P803*BG803+U803*BH803+AP803*BI803+AN803*BJ803)/(BK803*(1000000))</f>
        <v>88.12320196590062</v>
      </c>
      <c r="L803" s="18">
        <f>(T803*BG803+Y803*BH803+AT803*BI803+AO803*BJ803)/(BK803*(1000000))</f>
        <v>103.65558835260592</v>
      </c>
      <c r="M803" s="18">
        <f>L803/K803</f>
        <v>1.1762576261438569</v>
      </c>
      <c r="N803" s="18">
        <f>J803*M803</f>
        <v>107.09490159398607</v>
      </c>
      <c r="O803" s="10">
        <v>100</v>
      </c>
      <c r="P803" s="19">
        <v>88.7076123416184</v>
      </c>
      <c r="Q803" s="19">
        <f>P803-S803</f>
        <v>82.061951314874406</v>
      </c>
      <c r="R803" s="18">
        <f>Q803*solar_capex_adj</f>
        <v>109.4159350864992</v>
      </c>
      <c r="S803" s="19">
        <v>6.6456610267439942</v>
      </c>
      <c r="T803" s="18">
        <f>R803+S803</f>
        <v>116.0615961132432</v>
      </c>
      <c r="U803" s="19">
        <v>27.995843105962901</v>
      </c>
      <c r="V803" s="19">
        <f>U803-X803</f>
        <v>23.199059628835901</v>
      </c>
      <c r="W803" s="18">
        <f>V803*wind_capex_adj</f>
        <v>38.665099381393169</v>
      </c>
      <c r="X803" s="19">
        <v>4.7967834771270006</v>
      </c>
      <c r="Y803" s="18">
        <f>W803+X803</f>
        <v>43.46188285852017</v>
      </c>
      <c r="Z803" s="19">
        <v>121.329552409982</v>
      </c>
      <c r="AA803" s="19">
        <f>Z803-AC803-AD803</f>
        <v>66.102437482561498</v>
      </c>
      <c r="AB803" s="18">
        <f>AA803*hdgt_capex_adj</f>
        <v>82.62804685320188</v>
      </c>
      <c r="AC803" s="19">
        <v>18.409059155451999</v>
      </c>
      <c r="AD803" s="19">
        <v>36.818055771968503</v>
      </c>
      <c r="AE803" s="18">
        <f>AD803*fuel_adj</f>
        <v>36.818055771968503</v>
      </c>
      <c r="AF803" s="18">
        <f>AB803+AC803+AE803</f>
        <v>137.85516178062238</v>
      </c>
      <c r="AG803" s="19">
        <v>341.00421623088903</v>
      </c>
      <c r="AH803" s="19">
        <f>AG803-AJ803-AK803</f>
        <v>264.83898176480795</v>
      </c>
      <c r="AI803" s="18">
        <f>AH803*aero_capex_adj</f>
        <v>317.80677811776951</v>
      </c>
      <c r="AJ803" s="19">
        <v>32.637404538409044</v>
      </c>
      <c r="AK803" s="19">
        <v>43.52782992767203</v>
      </c>
      <c r="AL803" s="18">
        <f>AK803*fuel_adj</f>
        <v>43.52782992767203</v>
      </c>
      <c r="AM803" s="18">
        <f>AI803+AJ803+AL803</f>
        <v>393.97201258385059</v>
      </c>
      <c r="AN803" s="18">
        <f>IF(F803=0, 0, IF(F803=3, Z803, (Z803*F803*384+AG803*G803*32)/(F803*384+G803*32)))</f>
        <v>121.329552409982</v>
      </c>
      <c r="AO803" s="18">
        <f>IF(F803=0, 0, IF(F803=3, AF803, (AF803*F803*384+AM803*G803*32)/(F803*384+G803*32)))</f>
        <v>137.85516178062238</v>
      </c>
      <c r="AP803" s="19">
        <v>126.26994617131599</v>
      </c>
      <c r="AQ803" s="19">
        <f>AP803-AS803</f>
        <v>103.568777374286</v>
      </c>
      <c r="AR803" s="18">
        <f>AQ803*bess_capex_adj</f>
        <v>103.568777374286</v>
      </c>
      <c r="AS803" s="19">
        <v>22.701168797029993</v>
      </c>
      <c r="AT803" s="18">
        <f>AR803+AS803</f>
        <v>126.26994617131599</v>
      </c>
      <c r="AU803" s="19">
        <v>6755.8961460963301</v>
      </c>
      <c r="AV803" s="19"/>
      <c r="AW803" s="19">
        <v>1482.87557566436</v>
      </c>
      <c r="AX803" s="18">
        <f>AW803*solar_capex_adj</f>
        <v>1977.1674342191466</v>
      </c>
      <c r="AY803" s="19">
        <v>720.24670338251406</v>
      </c>
      <c r="AZ803" s="18">
        <f>AY803*wind_capex_adj</f>
        <v>1200.4111723041901</v>
      </c>
      <c r="BA803" s="19">
        <v>2322.6090233867999</v>
      </c>
      <c r="BB803" s="18">
        <f>BA803*hdgt_capex_adj</f>
        <v>2903.2612792334999</v>
      </c>
      <c r="BC803" s="19">
        <v>325.31849095277897</v>
      </c>
      <c r="BD803" s="18">
        <f>BC803*aero_capex_adj</f>
        <v>390.38218914333476</v>
      </c>
      <c r="BE803" s="19">
        <v>1904.84635270987</v>
      </c>
      <c r="BF803" s="18">
        <f>BE803*bess_capex_adj</f>
        <v>1904.84635270987</v>
      </c>
      <c r="BG803" s="8">
        <v>1588517946.3431699</v>
      </c>
      <c r="BH803" s="8">
        <v>2635443261.2463999</v>
      </c>
      <c r="BI803" s="8">
        <v>1398391083.6120601</v>
      </c>
      <c r="BJ803" s="8">
        <v>3137647708.7983499</v>
      </c>
      <c r="BK803" s="8">
        <f>SUM(BG803:BJ803)/1000000</f>
        <v>8759.9999999999782</v>
      </c>
      <c r="BL803" s="8">
        <v>4.5958370124769702E-3</v>
      </c>
      <c r="BM803" s="10">
        <f>0.815*BJ803/(BK803*1000)</f>
        <v>291.91585418614852</v>
      </c>
      <c r="BN803" s="25">
        <v>1668.7753841209301</v>
      </c>
      <c r="BO803" s="8">
        <v>158</v>
      </c>
      <c r="BP803" s="8">
        <v>6080</v>
      </c>
      <c r="BQ803" s="25">
        <v>9223.8464000000004</v>
      </c>
      <c r="BR803" s="8">
        <v>1520</v>
      </c>
      <c r="BS803" s="8">
        <v>380</v>
      </c>
      <c r="BT803" s="8">
        <v>0.43197527834920002</v>
      </c>
    </row>
    <row r="804" spans="1:72" s="8" customFormat="1" x14ac:dyDescent="0.25">
      <c r="A804" s="1">
        <v>702</v>
      </c>
      <c r="B804" s="25">
        <v>1442.15156652426</v>
      </c>
      <c r="C804" s="25">
        <v>1200.8</v>
      </c>
      <c r="D804" s="8">
        <v>2000</v>
      </c>
      <c r="E804" s="8">
        <v>8000</v>
      </c>
      <c r="F804" s="8">
        <v>1</v>
      </c>
      <c r="G804" s="8">
        <v>22</v>
      </c>
      <c r="H804" s="9">
        <f>SUM(BG804:BI804)/(BK804*1000000)</f>
        <v>0.90053032795956611</v>
      </c>
      <c r="I804" s="10">
        <v>100</v>
      </c>
      <c r="J804" s="19">
        <v>88.184051725560906</v>
      </c>
      <c r="K804" s="18">
        <f>(P804*BG804+U804*BH804+AP804*BI804+AN804*BJ804)/(BK804*(1000000))</f>
        <v>133.43730493486751</v>
      </c>
      <c r="L804" s="18">
        <f>(T804*BG804+Y804*BH804+AT804*BI804+AO804*BJ804)/(BK804*(1000000))</f>
        <v>162.11568989187276</v>
      </c>
      <c r="M804" s="18">
        <f>L804/K804</f>
        <v>1.2149202951228935</v>
      </c>
      <c r="N804" s="18">
        <f>J804*M804</f>
        <v>107.13659414755095</v>
      </c>
      <c r="O804" s="10">
        <v>100</v>
      </c>
      <c r="P804" s="19">
        <v>98.226551486229198</v>
      </c>
      <c r="Q804" s="19">
        <f>P804-S804</f>
        <v>90.860998662252499</v>
      </c>
      <c r="R804" s="18">
        <f>Q804*solar_capex_adj</f>
        <v>121.14799821633666</v>
      </c>
      <c r="S804" s="19">
        <v>7.3655528239766994</v>
      </c>
      <c r="T804" s="18">
        <f>R804+S804</f>
        <v>128.51355104031336</v>
      </c>
      <c r="U804" s="19">
        <v>28.6286601629693</v>
      </c>
      <c r="V804" s="19">
        <f>U804-X804</f>
        <v>23.719410471450502</v>
      </c>
      <c r="W804" s="18">
        <f>V804*wind_capex_adj</f>
        <v>39.532350785750836</v>
      </c>
      <c r="X804" s="19">
        <v>4.9092496915187986</v>
      </c>
      <c r="Y804" s="18">
        <f>W804+X804</f>
        <v>44.441600477269631</v>
      </c>
      <c r="Z804" s="19">
        <v>156.99538595655</v>
      </c>
      <c r="AA804" s="19">
        <f>Z804-AC804-AD804</f>
        <v>90.852492953766003</v>
      </c>
      <c r="AB804" s="18">
        <f>AA804*hdgt_capex_adj</f>
        <v>113.5656161922075</v>
      </c>
      <c r="AC804" s="19">
        <v>22.596566054324001</v>
      </c>
      <c r="AD804" s="19">
        <v>43.546326948459992</v>
      </c>
      <c r="AE804" s="18">
        <f>AD804*fuel_adj</f>
        <v>43.546326948459992</v>
      </c>
      <c r="AF804" s="18">
        <f>AB804+AC804+AE804</f>
        <v>179.70850919499151</v>
      </c>
      <c r="AG804" s="19">
        <v>1142.05717007424</v>
      </c>
      <c r="AH804" s="19">
        <f>AG804-AJ804-AK804</f>
        <v>1001.8501533267302</v>
      </c>
      <c r="AI804" s="18">
        <f>AH804*aero_capex_adj</f>
        <v>1202.220183992076</v>
      </c>
      <c r="AJ804" s="19">
        <v>91.883758474049955</v>
      </c>
      <c r="AK804" s="19">
        <v>48.323258273459942</v>
      </c>
      <c r="AL804" s="18">
        <f>AK804*fuel_adj</f>
        <v>48.323258273459942</v>
      </c>
      <c r="AM804" s="18">
        <f>AI804+AJ804+AL804</f>
        <v>1342.4272007395859</v>
      </c>
      <c r="AN804" s="18">
        <f>IF(F804=0, 0, IF(F804=3, Z804, (Z804*F804*384+AG804*G804*32)/(F804*384+G804*32)))</f>
        <v>794.38830509152592</v>
      </c>
      <c r="AO804" s="18">
        <f>IF(F804=0, 0, IF(F804=3, AF804, (AF804*F804*384+AM804*G804*32)/(F804*384+G804*32)))</f>
        <v>932.05589784149379</v>
      </c>
      <c r="AP804" s="19">
        <v>153.36132464466399</v>
      </c>
      <c r="AQ804" s="19">
        <f>AP804-AS804</f>
        <v>125.060598710463</v>
      </c>
      <c r="AR804" s="18">
        <f>AQ804*bess_capex_adj</f>
        <v>125.060598710463</v>
      </c>
      <c r="AS804" s="19">
        <v>28.300725934200997</v>
      </c>
      <c r="AT804" s="18">
        <f>AR804+AS804</f>
        <v>153.36132464466399</v>
      </c>
      <c r="AU804" s="19">
        <v>7631.2301356663102</v>
      </c>
      <c r="AV804" s="19"/>
      <c r="AW804" s="19">
        <v>1728.3034820412799</v>
      </c>
      <c r="AX804" s="18">
        <f>AW804*solar_capex_adj</f>
        <v>2304.4046427217063</v>
      </c>
      <c r="AY804" s="19">
        <v>1439.0629039338501</v>
      </c>
      <c r="AZ804" s="18">
        <f>AY804*wind_capex_adj</f>
        <v>2398.4381732230836</v>
      </c>
      <c r="BA804" s="19">
        <v>773.43417429081205</v>
      </c>
      <c r="BB804" s="18">
        <f>BA804*hdgt_capex_adj</f>
        <v>966.79271786351501</v>
      </c>
      <c r="BC804" s="19">
        <v>1787.47485793691</v>
      </c>
      <c r="BD804" s="18">
        <f>BC804*aero_capex_adj</f>
        <v>2144.969829524292</v>
      </c>
      <c r="BE804" s="19">
        <v>1902.9547174634399</v>
      </c>
      <c r="BF804" s="18">
        <f>BE804*bess_capex_adj</f>
        <v>1902.9547174634399</v>
      </c>
      <c r="BG804" s="8">
        <v>1645142982.2263701</v>
      </c>
      <c r="BH804" s="8">
        <v>5150146221.7022696</v>
      </c>
      <c r="BI804" s="8">
        <v>1093356468.9971499</v>
      </c>
      <c r="BJ804" s="8">
        <v>871354327.07420003</v>
      </c>
      <c r="BK804" s="8">
        <f>SUM(BG804:BJ804)/1000000</f>
        <v>8759.9999999999891</v>
      </c>
      <c r="BL804" s="8">
        <v>10.3544334784497</v>
      </c>
      <c r="BM804" s="10">
        <f>0.815*BJ804/(BK804*1000)</f>
        <v>81.067782712953644</v>
      </c>
      <c r="BN804" s="25">
        <v>1946.90461480775</v>
      </c>
      <c r="BO804" s="8">
        <v>316</v>
      </c>
      <c r="BP804" s="8">
        <v>6080</v>
      </c>
      <c r="BQ804" s="25">
        <v>9223.8464000000004</v>
      </c>
      <c r="BR804" s="8">
        <v>1520</v>
      </c>
      <c r="BS804" s="8">
        <v>380</v>
      </c>
      <c r="BT804" s="8">
        <v>0.33950840714608499</v>
      </c>
    </row>
    <row r="805" spans="1:72" s="8" customFormat="1" x14ac:dyDescent="0.25">
      <c r="A805" s="1">
        <v>1358</v>
      </c>
      <c r="B805" s="22">
        <v>206.02165236060799</v>
      </c>
      <c r="C805" s="22">
        <v>1003.19999999999</v>
      </c>
      <c r="D805" s="11">
        <v>3000</v>
      </c>
      <c r="E805" s="11">
        <v>12000</v>
      </c>
      <c r="F805" s="11">
        <v>2</v>
      </c>
      <c r="G805" s="11">
        <v>9</v>
      </c>
      <c r="H805" s="12">
        <f>SUM(BG805:BI805)/(BK805*1000000)</f>
        <v>0.62926420024274632</v>
      </c>
      <c r="I805" s="13">
        <v>100</v>
      </c>
      <c r="J805" s="20">
        <v>92.414086509075304</v>
      </c>
      <c r="K805" s="18">
        <f>(P805*BG805+U805*BH805+AP805*BI805+AN805*BJ805)/(BK805*(1000000))</f>
        <v>130.2734557557655</v>
      </c>
      <c r="L805" s="18">
        <f>(T805*BG805+Y805*BH805+AT805*BI805+AO805*BJ805)/(BK805*(1000000))</f>
        <v>151.09278832696381</v>
      </c>
      <c r="M805" s="18">
        <f>L805/K805</f>
        <v>1.1598125454676664</v>
      </c>
      <c r="N805" s="18">
        <f>J805*M805</f>
        <v>107.18301691115975</v>
      </c>
      <c r="O805" s="13">
        <v>100</v>
      </c>
      <c r="P805" s="20">
        <v>65.583482634898999</v>
      </c>
      <c r="Q805" s="20">
        <f>P805-S805</f>
        <v>60.672861880436002</v>
      </c>
      <c r="R805" s="18">
        <f>Q805*solar_capex_adj</f>
        <v>80.89714917391467</v>
      </c>
      <c r="S805" s="20">
        <v>4.9106207544629967</v>
      </c>
      <c r="T805" s="18">
        <f>R805+S805</f>
        <v>85.807769928377667</v>
      </c>
      <c r="U805" s="20">
        <v>28.009438266134701</v>
      </c>
      <c r="V805" s="20">
        <f>U805-X805</f>
        <v>23.212654789007601</v>
      </c>
      <c r="W805" s="18">
        <f>V805*wind_capex_adj</f>
        <v>38.68775798167934</v>
      </c>
      <c r="X805" s="20">
        <v>4.7967834771271001</v>
      </c>
      <c r="Y805" s="18">
        <f>W805+X805</f>
        <v>43.48454145880644</v>
      </c>
      <c r="Z805" s="20">
        <v>106.932896093849</v>
      </c>
      <c r="AA805" s="20">
        <f>Z805-AC805-AD805</f>
        <v>44.50163342382541</v>
      </c>
      <c r="AB805" s="18">
        <f>AA805*hdgt_capex_adj</f>
        <v>55.627041779781763</v>
      </c>
      <c r="AC805" s="20">
        <v>18.663159312796992</v>
      </c>
      <c r="AD805" s="20">
        <v>43.768103357226593</v>
      </c>
      <c r="AE805" s="18">
        <f>AD805*fuel_adj</f>
        <v>43.768103357226593</v>
      </c>
      <c r="AF805" s="18">
        <f>AB805+AC805+AE805</f>
        <v>118.05830444980535</v>
      </c>
      <c r="AG805" s="20">
        <v>556.29840041607099</v>
      </c>
      <c r="AH805" s="20">
        <f>AG805-AJ805-AK805</f>
        <v>455.44617270528897</v>
      </c>
      <c r="AI805" s="18">
        <f>AH805*aero_capex_adj</f>
        <v>546.53540724634672</v>
      </c>
      <c r="AJ805" s="20">
        <v>49.777864540996006</v>
      </c>
      <c r="AK805" s="20">
        <v>51.074363169786011</v>
      </c>
      <c r="AL805" s="18">
        <f>AK805*fuel_adj</f>
        <v>51.074363169786011</v>
      </c>
      <c r="AM805" s="18">
        <f>AI805+AJ805+AL805</f>
        <v>647.38763495712874</v>
      </c>
      <c r="AN805" s="18">
        <f>IF(F805=0, 0, IF(F805=3, Z805, (Z805*F805*384+AG805*G805*32)/(F805*384+G805*32)))</f>
        <v>229.48712454536408</v>
      </c>
      <c r="AO805" s="18">
        <f>IF(F805=0, 0, IF(F805=3, AF805, (AF805*F805*384+AM805*G805*32)/(F805*384+G805*32)))</f>
        <v>262.42084913362083</v>
      </c>
      <c r="AP805" s="20">
        <v>332.359189539434</v>
      </c>
      <c r="AQ805" s="20">
        <f>AP805-AS805</f>
        <v>271.88790502358398</v>
      </c>
      <c r="AR805" s="18">
        <f>AQ805*bess_capex_adj</f>
        <v>271.88790502358398</v>
      </c>
      <c r="AS805" s="20">
        <v>60.471284515850016</v>
      </c>
      <c r="AT805" s="18">
        <f>AR805+AS805</f>
        <v>332.359189539434</v>
      </c>
      <c r="AU805" s="20">
        <v>6595.1625251244404</v>
      </c>
      <c r="AV805" s="20"/>
      <c r="AW805" s="20">
        <v>247.290762238214</v>
      </c>
      <c r="AX805" s="18">
        <f>AW805*solar_capex_adj</f>
        <v>329.72101631761865</v>
      </c>
      <c r="AY805" s="20">
        <v>1204.1554362603899</v>
      </c>
      <c r="AZ805" s="18">
        <f>AY805*wind_capex_adj</f>
        <v>2006.92572710065</v>
      </c>
      <c r="BA805" s="20">
        <v>1549.3134156379999</v>
      </c>
      <c r="BB805" s="18">
        <f>BA805*hdgt_capex_adj</f>
        <v>1936.6417695475</v>
      </c>
      <c r="BC805" s="20">
        <v>732.39555320415502</v>
      </c>
      <c r="BD805" s="18">
        <f>BC805*aero_capex_adj</f>
        <v>878.874663844986</v>
      </c>
      <c r="BE805" s="20">
        <v>2862.0073577836702</v>
      </c>
      <c r="BF805" s="18">
        <f>BE805*bess_capex_adj</f>
        <v>2862.0073577836702</v>
      </c>
      <c r="BG805" s="11">
        <v>359729692.15390301</v>
      </c>
      <c r="BH805" s="11">
        <v>4403525449.1711998</v>
      </c>
      <c r="BI805" s="11">
        <v>749099252.80135202</v>
      </c>
      <c r="BJ805" s="11">
        <v>3247645605.8735399</v>
      </c>
      <c r="BK805" s="11">
        <f>SUM(BG805:BJ805)/1000000</f>
        <v>8759.9999999999964</v>
      </c>
      <c r="BL805" s="11">
        <v>3.1368204796306597E-5</v>
      </c>
      <c r="BM805" s="13">
        <f>0.815*BJ805/(BK805*1000)</f>
        <v>302.14967680216165</v>
      </c>
      <c r="BN805" s="22">
        <v>278.12923068682198</v>
      </c>
      <c r="BO805" s="11">
        <v>264</v>
      </c>
      <c r="BP805" s="11">
        <v>9120</v>
      </c>
      <c r="BQ805" s="22">
        <v>13835.7696</v>
      </c>
      <c r="BR805" s="11">
        <v>2280</v>
      </c>
      <c r="BS805" s="11">
        <v>570</v>
      </c>
      <c r="BT805" s="11">
        <v>0.15472104039121601</v>
      </c>
    </row>
    <row r="806" spans="1:72" s="8" customFormat="1" x14ac:dyDescent="0.25">
      <c r="A806" s="1">
        <v>970</v>
      </c>
      <c r="B806" s="25">
        <v>1030.10826180304</v>
      </c>
      <c r="C806" s="25">
        <v>1200.8</v>
      </c>
      <c r="D806" s="8">
        <v>2000</v>
      </c>
      <c r="E806" s="8">
        <v>8000</v>
      </c>
      <c r="F806" s="8">
        <v>3</v>
      </c>
      <c r="G806" s="8">
        <v>4</v>
      </c>
      <c r="H806" s="9">
        <f>SUM(BG806:BI806)/(BK806*1000000)</f>
        <v>0.85362792359813222</v>
      </c>
      <c r="I806" s="10">
        <v>100</v>
      </c>
      <c r="J806" s="19">
        <v>87.172272228128506</v>
      </c>
      <c r="K806" s="18">
        <f>(P806*BG806+U806*BH806+AP806*BI806+AN806*BJ806)/(BK806*(1000000))</f>
        <v>84.278716175215848</v>
      </c>
      <c r="L806" s="18">
        <f>(T806*BG806+Y806*BH806+AT806*BI806+AO806*BJ806)/(BK806*(1000000))</f>
        <v>103.69356956735886</v>
      </c>
      <c r="M806" s="18">
        <f>L806/K806</f>
        <v>1.230364845043195</v>
      </c>
      <c r="N806" s="18">
        <f>J806*M806</f>
        <v>107.25369921202454</v>
      </c>
      <c r="O806" s="10">
        <v>100</v>
      </c>
      <c r="P806" s="19">
        <v>84.228756917684706</v>
      </c>
      <c r="Q806" s="19">
        <f>P806-S806</f>
        <v>77.915338395282603</v>
      </c>
      <c r="R806" s="18">
        <f>Q806*solar_capex_adj</f>
        <v>103.8871178603768</v>
      </c>
      <c r="S806" s="19">
        <v>6.3134185224021024</v>
      </c>
      <c r="T806" s="18">
        <f>R806+S806</f>
        <v>110.20053638277891</v>
      </c>
      <c r="U806" s="19">
        <v>28.638940839790902</v>
      </c>
      <c r="V806" s="19">
        <f>U806-X806</f>
        <v>23.7296726854124</v>
      </c>
      <c r="W806" s="18">
        <f>V806*wind_capex_adj</f>
        <v>39.549454475687334</v>
      </c>
      <c r="X806" s="19">
        <v>4.9092681543785019</v>
      </c>
      <c r="Y806" s="18">
        <f>W806+X806</f>
        <v>44.458722630065836</v>
      </c>
      <c r="Z806" s="19">
        <v>238.98739883151401</v>
      </c>
      <c r="AA806" s="19">
        <f>Z806-AC806-AD806</f>
        <v>164.73638231801399</v>
      </c>
      <c r="AB806" s="18">
        <f>AA806*hdgt_capex_adj</f>
        <v>205.92047789751749</v>
      </c>
      <c r="AC806" s="19">
        <v>30.084520894253018</v>
      </c>
      <c r="AD806" s="19">
        <v>44.166495619247002</v>
      </c>
      <c r="AE806" s="18">
        <f>AD806*fuel_adj</f>
        <v>44.166495619247002</v>
      </c>
      <c r="AF806" s="18">
        <f>AB806+AC806+AE806</f>
        <v>280.17149441101753</v>
      </c>
      <c r="AG806" s="19">
        <v>524.75399785493801</v>
      </c>
      <c r="AH806" s="19">
        <f>AG806-AJ806-AK806</f>
        <v>426.11359878297901</v>
      </c>
      <c r="AI806" s="18">
        <f>AH806*aero_capex_adj</f>
        <v>511.33631853957479</v>
      </c>
      <c r="AJ806" s="19">
        <v>47.317555014427001</v>
      </c>
      <c r="AK806" s="19">
        <v>51.322844057531995</v>
      </c>
      <c r="AL806" s="18">
        <f>AK806*fuel_adj</f>
        <v>51.322844057531995</v>
      </c>
      <c r="AM806" s="18">
        <f>AI806+AJ806+AL806</f>
        <v>609.97671761153379</v>
      </c>
      <c r="AN806" s="18">
        <f>IF(F806=0, 0, IF(F806=3, Z806, (Z806*F806*384+AG806*G806*32)/(F806*384+G806*32)))</f>
        <v>238.98739883151401</v>
      </c>
      <c r="AO806" s="18">
        <f>IF(F806=0, 0, IF(F806=3, AF806, (AF806*F806*384+AM806*G806*32)/(F806*384+G806*32)))</f>
        <v>280.17149441101753</v>
      </c>
      <c r="AP806" s="19">
        <v>177.222004173648</v>
      </c>
      <c r="AQ806" s="19">
        <f>AP806-AS806</f>
        <v>144.74438872671701</v>
      </c>
      <c r="AR806" s="18">
        <f>AQ806*bess_capex_adj</f>
        <v>144.74438872671701</v>
      </c>
      <c r="AS806" s="19">
        <v>32.477615446930997</v>
      </c>
      <c r="AT806" s="18">
        <f>AR806+AS806</f>
        <v>177.222004173648</v>
      </c>
      <c r="AU806" s="19">
        <v>7224.91541140955</v>
      </c>
      <c r="AV806" s="19"/>
      <c r="AW806" s="19">
        <v>1235.0319505002701</v>
      </c>
      <c r="AX806" s="18">
        <f>AW806*solar_capex_adj</f>
        <v>1646.7092673336933</v>
      </c>
      <c r="AY806" s="19">
        <v>1439.68010077398</v>
      </c>
      <c r="AZ806" s="18">
        <f>AY806*wind_capex_adj</f>
        <v>2399.4668346233002</v>
      </c>
      <c r="BA806" s="19">
        <v>2321.2976728282501</v>
      </c>
      <c r="BB806" s="18">
        <f>BA806*hdgt_capex_adj</f>
        <v>2901.6220910353127</v>
      </c>
      <c r="BC806" s="19">
        <v>325.13481536186998</v>
      </c>
      <c r="BD806" s="18">
        <f>BC806*aero_capex_adj</f>
        <v>390.16177843424396</v>
      </c>
      <c r="BE806" s="19">
        <v>1903.77087194516</v>
      </c>
      <c r="BF806" s="18">
        <f>BE806*bess_capex_adj</f>
        <v>1903.77087194516</v>
      </c>
      <c r="BG806" s="8">
        <v>1378162981.35115</v>
      </c>
      <c r="BH806" s="8">
        <v>5150116853.3584995</v>
      </c>
      <c r="BI806" s="8">
        <v>949500776.00997806</v>
      </c>
      <c r="BJ806" s="8">
        <v>1282219389.28036</v>
      </c>
      <c r="BK806" s="8">
        <f>SUM(BG806:BJ806)/1000000</f>
        <v>8759.9999999999891</v>
      </c>
      <c r="BL806" s="8">
        <v>5.3669371161736104</v>
      </c>
      <c r="BM806" s="10">
        <f>0.815*BJ806/(BK806*1000)</f>
        <v>119.29324226752222</v>
      </c>
      <c r="BN806" s="25">
        <v>1390.6461534341099</v>
      </c>
      <c r="BO806" s="8">
        <v>316</v>
      </c>
      <c r="BP806" s="8">
        <v>6080</v>
      </c>
      <c r="BQ806" s="25">
        <v>9223.8464000000004</v>
      </c>
      <c r="BR806" s="8">
        <v>1520</v>
      </c>
      <c r="BS806" s="8">
        <v>380</v>
      </c>
      <c r="BT806" s="8">
        <v>0.29518298943953297</v>
      </c>
    </row>
    <row r="807" spans="1:72" s="8" customFormat="1" x14ac:dyDescent="0.25">
      <c r="A807" s="1">
        <v>1426</v>
      </c>
      <c r="B807" s="22">
        <v>824.08660944243502</v>
      </c>
      <c r="C807" s="22">
        <v>801.8</v>
      </c>
      <c r="D807" s="11">
        <v>3000</v>
      </c>
      <c r="E807" s="11">
        <v>12000</v>
      </c>
      <c r="F807" s="11">
        <v>2</v>
      </c>
      <c r="G807" s="11">
        <v>7</v>
      </c>
      <c r="H807" s="12">
        <f>SUM(BG807:BI807)/(BK807*1000000)</f>
        <v>0.64442571632747114</v>
      </c>
      <c r="I807" s="13">
        <v>100</v>
      </c>
      <c r="J807" s="20">
        <v>92.403093094665095</v>
      </c>
      <c r="K807" s="18">
        <f>(P807*BG807+U807*BH807+AP807*BI807+AN807*BJ807)/(BK807*(1000000))</f>
        <v>120.92490598487568</v>
      </c>
      <c r="L807" s="18">
        <f>(T807*BG807+Y807*BH807+AT807*BI807+AO807*BJ807)/(BK807*(1000000))</f>
        <v>140.44749680490739</v>
      </c>
      <c r="M807" s="18">
        <f>L807/K807</f>
        <v>1.1614439197701212</v>
      </c>
      <c r="N807" s="18">
        <f>J807*M807</f>
        <v>107.32101064275125</v>
      </c>
      <c r="O807" s="13">
        <v>100</v>
      </c>
      <c r="P807" s="20">
        <v>78.297196903689198</v>
      </c>
      <c r="Q807" s="20">
        <f>P807-S807</f>
        <v>72.432070349372097</v>
      </c>
      <c r="R807" s="18">
        <f>Q807*solar_capex_adj</f>
        <v>96.576093799162791</v>
      </c>
      <c r="S807" s="20">
        <v>5.8651265543171007</v>
      </c>
      <c r="T807" s="18">
        <f>R807+S807</f>
        <v>102.44122035347989</v>
      </c>
      <c r="U807" s="20">
        <v>27.9985065307147</v>
      </c>
      <c r="V807" s="20">
        <f>U807-X807</f>
        <v>23.2017230535876</v>
      </c>
      <c r="W807" s="18">
        <f>V807*wind_capex_adj</f>
        <v>38.669538422645999</v>
      </c>
      <c r="X807" s="20">
        <v>4.7967834771271001</v>
      </c>
      <c r="Y807" s="18">
        <f>W807+X807</f>
        <v>43.466321899773099</v>
      </c>
      <c r="Z807" s="20">
        <v>100.47586465645</v>
      </c>
      <c r="AA807" s="20">
        <f>Z807-AC807-AD807</f>
        <v>45.191815063234799</v>
      </c>
      <c r="AB807" s="18">
        <f>AA807*hdgt_capex_adj</f>
        <v>56.489768829043498</v>
      </c>
      <c r="AC807" s="20">
        <v>16.855321268031602</v>
      </c>
      <c r="AD807" s="20">
        <v>38.428728325183599</v>
      </c>
      <c r="AE807" s="18">
        <f>AD807*fuel_adj</f>
        <v>38.428728325183599</v>
      </c>
      <c r="AF807" s="18">
        <f>AB807+AC807+AE807</f>
        <v>111.7738184222587</v>
      </c>
      <c r="AG807" s="20">
        <v>520.533150601579</v>
      </c>
      <c r="AH807" s="20">
        <f>AG807-AJ807-AK807</f>
        <v>429.54112721357399</v>
      </c>
      <c r="AI807" s="18">
        <f>AH807*aero_capex_adj</f>
        <v>515.44935265628874</v>
      </c>
      <c r="AJ807" s="20">
        <v>45.939770230665999</v>
      </c>
      <c r="AK807" s="20">
        <v>45.05225315733901</v>
      </c>
      <c r="AL807" s="18">
        <f>AK807*fuel_adj</f>
        <v>45.05225315733901</v>
      </c>
      <c r="AM807" s="18">
        <f>AI807+AJ807+AL807</f>
        <v>606.44137604429375</v>
      </c>
      <c r="AN807" s="18">
        <f>IF(F807=0, 0, IF(F807=3, Z807, (Z807*F807*384+AG807*G807*32)/(F807*384+G807*32)))</f>
        <v>195.32750986986622</v>
      </c>
      <c r="AO807" s="18">
        <f>IF(F807=0, 0, IF(F807=3, AF807, (AF807*F807*384+AM807*G807*32)/(F807*384+G807*32)))</f>
        <v>223.47294433691175</v>
      </c>
      <c r="AP807" s="20">
        <v>278.58222293931402</v>
      </c>
      <c r="AQ807" s="20">
        <f>AP807-AS807</f>
        <v>227.89086205381699</v>
      </c>
      <c r="AR807" s="18">
        <f>AQ807*bess_capex_adj</f>
        <v>227.89086205381699</v>
      </c>
      <c r="AS807" s="20">
        <v>50.691360885497033</v>
      </c>
      <c r="AT807" s="18">
        <f>AR807+AS807</f>
        <v>278.58222293931402</v>
      </c>
      <c r="AU807" s="20">
        <v>6929.2721189296599</v>
      </c>
      <c r="AV807" s="20"/>
      <c r="AW807" s="20">
        <v>988.69721387984805</v>
      </c>
      <c r="AX807" s="18">
        <f>AW807*solar_capex_adj</f>
        <v>1318.2629518397973</v>
      </c>
      <c r="AY807" s="20">
        <v>961.95887301847495</v>
      </c>
      <c r="AZ807" s="18">
        <f>AY807*wind_capex_adj</f>
        <v>1603.264788364125</v>
      </c>
      <c r="BA807" s="20">
        <v>1548.5837841289599</v>
      </c>
      <c r="BB807" s="18">
        <f>BA807*hdgt_capex_adj</f>
        <v>1935.7297301611998</v>
      </c>
      <c r="BC807" s="20">
        <v>569.37271989042699</v>
      </c>
      <c r="BD807" s="18">
        <f>BC807*aero_capex_adj</f>
        <v>683.24726386851239</v>
      </c>
      <c r="BE807" s="20">
        <v>2860.65952801195</v>
      </c>
      <c r="BF807" s="18">
        <f>BE807*bess_capex_adj</f>
        <v>2860.65952801195</v>
      </c>
      <c r="BG807" s="11">
        <v>1197434942.74348</v>
      </c>
      <c r="BH807" s="11">
        <v>3519484355.2087998</v>
      </c>
      <c r="BI807" s="11">
        <v>928249977.07636094</v>
      </c>
      <c r="BJ807" s="11">
        <v>3114830724.9713502</v>
      </c>
      <c r="BK807" s="11">
        <f>SUM(BG807:BJ807)/1000000</f>
        <v>8759.9999999999909</v>
      </c>
      <c r="BL807" s="11">
        <v>4.3603176886751802E-4</v>
      </c>
      <c r="BM807" s="13">
        <f>0.815*BJ807/(BK807*1000)</f>
        <v>289.79304119311109</v>
      </c>
      <c r="BN807" s="22">
        <v>1112.51692274728</v>
      </c>
      <c r="BO807" s="11">
        <v>211</v>
      </c>
      <c r="BP807" s="11">
        <v>9120</v>
      </c>
      <c r="BQ807" s="22">
        <v>13835.7696</v>
      </c>
      <c r="BR807" s="11">
        <v>2280</v>
      </c>
      <c r="BS807" s="11">
        <v>570</v>
      </c>
      <c r="BT807" s="11">
        <v>0.191440265428239</v>
      </c>
    </row>
    <row r="808" spans="1:72" s="8" customFormat="1" x14ac:dyDescent="0.25">
      <c r="A808" s="1">
        <v>1238</v>
      </c>
      <c r="B808" s="22">
        <v>206.02165236060799</v>
      </c>
      <c r="C808" s="22">
        <v>1200.8</v>
      </c>
      <c r="D808" s="11">
        <v>3000</v>
      </c>
      <c r="E808" s="11">
        <v>12000</v>
      </c>
      <c r="F808" s="11">
        <v>1</v>
      </c>
      <c r="G808" s="11">
        <v>20</v>
      </c>
      <c r="H808" s="12">
        <f>SUM(BG808:BI808)/(BK808*1000000)</f>
        <v>0.73075151103780234</v>
      </c>
      <c r="I808" s="13">
        <v>100</v>
      </c>
      <c r="J808" s="20">
        <v>91.882982950442496</v>
      </c>
      <c r="K808" s="18">
        <f>(P808*BG808+U808*BH808+AP808*BI808+AN808*BJ808)/(BK808*(1000000))</f>
        <v>107.57578704158429</v>
      </c>
      <c r="L808" s="18">
        <f>(T808*BG808+Y808*BH808+AT808*BI808+AO808*BJ808)/(BK808*(1000000))</f>
        <v>125.65117310298643</v>
      </c>
      <c r="M808" s="18">
        <f>L808/K808</f>
        <v>1.1680246694771097</v>
      </c>
      <c r="N808" s="18">
        <f>J808*M808</f>
        <v>107.3215907912615</v>
      </c>
      <c r="O808" s="13">
        <v>100</v>
      </c>
      <c r="P808" s="20">
        <v>66.555434831872503</v>
      </c>
      <c r="Q808" s="20">
        <f>P808-S808</f>
        <v>61.569743017552803</v>
      </c>
      <c r="R808" s="18">
        <f>Q808*solar_capex_adj</f>
        <v>82.092990690070394</v>
      </c>
      <c r="S808" s="20">
        <v>4.9856918143197007</v>
      </c>
      <c r="T808" s="18">
        <f>R808+S808</f>
        <v>87.078682504390088</v>
      </c>
      <c r="U808" s="20">
        <v>28.654261592896901</v>
      </c>
      <c r="V808" s="20">
        <f>U808-X808</f>
        <v>23.7450236405571</v>
      </c>
      <c r="W808" s="18">
        <f>V808*wind_capex_adj</f>
        <v>39.575039400928503</v>
      </c>
      <c r="X808" s="20">
        <v>4.9092379523398009</v>
      </c>
      <c r="Y808" s="18">
        <f>W808+X808</f>
        <v>44.484277353268304</v>
      </c>
      <c r="Z808" s="20">
        <v>107.780177477468</v>
      </c>
      <c r="AA808" s="20">
        <f>Z808-AC808-AD808</f>
        <v>41.795926795304595</v>
      </c>
      <c r="AB808" s="18">
        <f>AA808*hdgt_capex_adj</f>
        <v>52.24490849413074</v>
      </c>
      <c r="AC808" s="20">
        <v>19.639547140171302</v>
      </c>
      <c r="AD808" s="20">
        <v>46.344703541992104</v>
      </c>
      <c r="AE808" s="18">
        <f>AD808*fuel_adj</f>
        <v>46.344703541992104</v>
      </c>
      <c r="AF808" s="18">
        <f>AB808+AC808+AE808</f>
        <v>118.22915917629415</v>
      </c>
      <c r="AG808" s="20">
        <v>289.691997222878</v>
      </c>
      <c r="AH808" s="20">
        <f>AG808-AJ808-AK808</f>
        <v>204.547606595595</v>
      </c>
      <c r="AI808" s="18">
        <f>AH808*aero_capex_adj</f>
        <v>245.45712791471399</v>
      </c>
      <c r="AJ808" s="20">
        <v>31.512898014254006</v>
      </c>
      <c r="AK808" s="20">
        <v>53.631492613028996</v>
      </c>
      <c r="AL808" s="18">
        <f>AK808*fuel_adj</f>
        <v>53.631492613028996</v>
      </c>
      <c r="AM808" s="18">
        <f>AI808+AJ808+AL808</f>
        <v>330.60151854199694</v>
      </c>
      <c r="AN808" s="18">
        <f>IF(F808=0, 0, IF(F808=3, Z808, (Z808*F808*384+AG808*G808*32)/(F808*384+G808*32)))</f>
        <v>221.47506481834924</v>
      </c>
      <c r="AO808" s="18">
        <f>IF(F808=0, 0, IF(F808=3, AF808, (AF808*F808*384+AM808*G808*32)/(F808*384+G808*32)))</f>
        <v>250.9618837798584</v>
      </c>
      <c r="AP808" s="20">
        <v>277.35932281387699</v>
      </c>
      <c r="AQ808" s="20">
        <f>AP808-AS808</f>
        <v>226.78512723089199</v>
      </c>
      <c r="AR808" s="18">
        <f>AQ808*bess_capex_adj</f>
        <v>226.78512723089199</v>
      </c>
      <c r="AS808" s="20">
        <v>50.574195582984999</v>
      </c>
      <c r="AT808" s="18">
        <f>AR808+AS808</f>
        <v>277.35932281387699</v>
      </c>
      <c r="AU808" s="20">
        <v>6949.3780884651796</v>
      </c>
      <c r="AV808" s="20"/>
      <c r="AW808" s="20">
        <v>247.16770151355001</v>
      </c>
      <c r="AX808" s="18">
        <f>AW808*solar_capex_adj</f>
        <v>329.5569353514</v>
      </c>
      <c r="AY808" s="20">
        <v>1440.6203065392899</v>
      </c>
      <c r="AZ808" s="18">
        <f>AY808*wind_capex_adj</f>
        <v>2401.0338442321499</v>
      </c>
      <c r="BA808" s="20">
        <v>774.271210944926</v>
      </c>
      <c r="BB808" s="18">
        <f>BA808*hdgt_capex_adj</f>
        <v>967.83901368115744</v>
      </c>
      <c r="BC808" s="20">
        <v>1626.73574887017</v>
      </c>
      <c r="BD808" s="18">
        <f>BC808*aero_capex_adj</f>
        <v>1952.0828986442039</v>
      </c>
      <c r="BE808" s="20">
        <v>2860.5831205972299</v>
      </c>
      <c r="BF808" s="18">
        <f>BE808*bess_capex_adj</f>
        <v>2860.5831205972299</v>
      </c>
      <c r="BG808" s="11">
        <v>354001364.18404001</v>
      </c>
      <c r="BH808" s="11">
        <v>5150153983.3680496</v>
      </c>
      <c r="BI808" s="11">
        <v>897227889.13905299</v>
      </c>
      <c r="BJ808" s="11">
        <v>2358616763.3088498</v>
      </c>
      <c r="BK808" s="11">
        <f>SUM(BG808:BJ808)/1000000</f>
        <v>8759.9999999999927</v>
      </c>
      <c r="BL808" s="11">
        <v>0.15707591927589401</v>
      </c>
      <c r="BM808" s="13">
        <f>0.815*BJ808/(BK808*1000)</f>
        <v>219.43751850419113</v>
      </c>
      <c r="BN808" s="22">
        <v>278.12923068682198</v>
      </c>
      <c r="BO808" s="11">
        <v>316</v>
      </c>
      <c r="BP808" s="11">
        <v>9120</v>
      </c>
      <c r="BQ808" s="22">
        <v>13835.7696</v>
      </c>
      <c r="BR808" s="11">
        <v>2280</v>
      </c>
      <c r="BS808" s="11">
        <v>570</v>
      </c>
      <c r="BT808" s="11">
        <v>0.186695379709579</v>
      </c>
    </row>
    <row r="809" spans="1:72" s="8" customFormat="1" x14ac:dyDescent="0.25">
      <c r="A809" s="1">
        <v>715</v>
      </c>
      <c r="B809" s="25">
        <v>1236.12991416365</v>
      </c>
      <c r="C809" s="25">
        <v>1402.2</v>
      </c>
      <c r="D809" s="8">
        <v>2000</v>
      </c>
      <c r="E809" s="8">
        <v>8000</v>
      </c>
      <c r="F809" s="8">
        <v>1</v>
      </c>
      <c r="G809" s="8">
        <v>22</v>
      </c>
      <c r="H809" s="9">
        <f>SUM(BG809:BI809)/(BK809*1000000)</f>
        <v>0.91032196606642646</v>
      </c>
      <c r="I809" s="10">
        <v>100</v>
      </c>
      <c r="J809" s="19">
        <v>87.704986300222501</v>
      </c>
      <c r="K809" s="18">
        <f>(P809*BG809+U809*BH809+AP809*BI809+AN809*BJ809)/(BK809*(1000000))</f>
        <v>125.60551981495891</v>
      </c>
      <c r="L809" s="18">
        <f>(T809*BG809+Y809*BH809+AT809*BI809+AO809*BJ809)/(BK809*(1000000))</f>
        <v>153.70548075111745</v>
      </c>
      <c r="M809" s="18">
        <f>L809/K809</f>
        <v>1.2237159718582049</v>
      </c>
      <c r="N809" s="18">
        <f>J809*M809</f>
        <v>107.32599254718733</v>
      </c>
      <c r="O809" s="10">
        <v>100</v>
      </c>
      <c r="P809" s="19">
        <v>94.699527037890704</v>
      </c>
      <c r="Q809" s="19">
        <f>P809-S809</f>
        <v>87.598485341163695</v>
      </c>
      <c r="R809" s="18">
        <f>Q809*solar_capex_adj</f>
        <v>116.79798045488492</v>
      </c>
      <c r="S809" s="19">
        <v>7.1010416967270089</v>
      </c>
      <c r="T809" s="18">
        <f>R809+S809</f>
        <v>123.89902215161193</v>
      </c>
      <c r="U809" s="19">
        <v>31.048143896882401</v>
      </c>
      <c r="V809" s="19">
        <f>U809-X809</f>
        <v>25.724024679591899</v>
      </c>
      <c r="W809" s="18">
        <f>V809*wind_capex_adj</f>
        <v>42.873374465986501</v>
      </c>
      <c r="X809" s="19">
        <v>5.3241192172905016</v>
      </c>
      <c r="Y809" s="18">
        <f>W809+X809</f>
        <v>48.197493683277003</v>
      </c>
      <c r="Z809" s="19">
        <v>172.926748713975</v>
      </c>
      <c r="AA809" s="19">
        <f>Z809-AC809-AD809</f>
        <v>104.14351658715901</v>
      </c>
      <c r="AB809" s="18">
        <f>AA809*hdgt_capex_adj</f>
        <v>130.17939573394875</v>
      </c>
      <c r="AC809" s="19">
        <v>24.184143956941</v>
      </c>
      <c r="AD809" s="19">
        <v>44.599088169874989</v>
      </c>
      <c r="AE809" s="18">
        <f>AD809*fuel_adj</f>
        <v>44.599088169874989</v>
      </c>
      <c r="AF809" s="18">
        <f>AB809+AC809+AE809</f>
        <v>198.96262786076474</v>
      </c>
      <c r="AG809" s="19">
        <v>1134.7758267477</v>
      </c>
      <c r="AH809" s="19">
        <f>AG809-AJ809-AK809</f>
        <v>994.13482541354006</v>
      </c>
      <c r="AI809" s="18">
        <f>AH809*aero_capex_adj</f>
        <v>1192.9617904962481</v>
      </c>
      <c r="AJ809" s="19">
        <v>91.516541870960054</v>
      </c>
      <c r="AK809" s="19">
        <v>49.124459463199855</v>
      </c>
      <c r="AL809" s="18">
        <f>AK809*fuel_adj</f>
        <v>49.124459463199855</v>
      </c>
      <c r="AM809" s="18">
        <f>AI809+AJ809+AL809</f>
        <v>1333.602791830408</v>
      </c>
      <c r="AN809" s="18">
        <f>IF(F809=0, 0, IF(F809=3, Z809, (Z809*F809*384+AG809*G809*32)/(F809*384+G809*32)))</f>
        <v>795.29968155932647</v>
      </c>
      <c r="AO809" s="18">
        <f>IF(F809=0, 0, IF(F809=3, AF809, (AF809*F809*384+AM809*G809*32)/(F809*384+G809*32)))</f>
        <v>933.14155748818098</v>
      </c>
      <c r="AP809" s="19">
        <v>170.73860671691699</v>
      </c>
      <c r="AQ809" s="19">
        <f>AP809-AS809</f>
        <v>138.87478302961901</v>
      </c>
      <c r="AR809" s="18">
        <f>AQ809*bess_capex_adj</f>
        <v>138.87478302961901</v>
      </c>
      <c r="AS809" s="19">
        <v>31.86382368729798</v>
      </c>
      <c r="AT809" s="18">
        <f>AR809+AS809</f>
        <v>170.73860671691699</v>
      </c>
      <c r="AU809" s="19">
        <v>7625.7331868740403</v>
      </c>
      <c r="AV809" s="19"/>
      <c r="AW809" s="19">
        <v>1481.4110917555199</v>
      </c>
      <c r="AX809" s="18">
        <f>AW809*solar_capex_adj</f>
        <v>1975.2147890073597</v>
      </c>
      <c r="AY809" s="19">
        <v>1680.4339164180899</v>
      </c>
      <c r="AZ809" s="18">
        <f>AY809*wind_capex_adj</f>
        <v>2800.7231940301499</v>
      </c>
      <c r="BA809" s="19">
        <v>773.43840699854297</v>
      </c>
      <c r="BB809" s="18">
        <f>BA809*hdgt_capex_adj</f>
        <v>966.79800874817875</v>
      </c>
      <c r="BC809" s="19">
        <v>1787.4846400992501</v>
      </c>
      <c r="BD809" s="18">
        <f>BC809*aero_capex_adj</f>
        <v>2144.9815681190998</v>
      </c>
      <c r="BE809" s="19">
        <v>1902.96513160263</v>
      </c>
      <c r="BF809" s="18">
        <f>BE809*bess_capex_adj</f>
        <v>1902.96513160263</v>
      </c>
      <c r="BG809" s="8">
        <v>1464805011.5143499</v>
      </c>
      <c r="BH809" s="8">
        <v>5545302276.0824099</v>
      </c>
      <c r="BI809" s="8">
        <v>964313135.14512897</v>
      </c>
      <c r="BJ809" s="8">
        <v>785579577.25810397</v>
      </c>
      <c r="BK809" s="8">
        <f>SUM(BG809:BJ809)/1000000</f>
        <v>8759.9999999999927</v>
      </c>
      <c r="BL809" s="8">
        <v>12.945201604742</v>
      </c>
      <c r="BM809" s="10">
        <f>0.815*BJ809/(BK809*1000)</f>
        <v>73.087597655862467</v>
      </c>
      <c r="BN809" s="25">
        <v>1668.7753841209301</v>
      </c>
      <c r="BO809" s="8">
        <v>369</v>
      </c>
      <c r="BP809" s="8">
        <v>6080</v>
      </c>
      <c r="BQ809" s="25">
        <v>9223.8464000000004</v>
      </c>
      <c r="BR809" s="8">
        <v>1520</v>
      </c>
      <c r="BS809" s="8">
        <v>380</v>
      </c>
      <c r="BT809" s="8">
        <v>0.29974735653916401</v>
      </c>
    </row>
    <row r="810" spans="1:72" s="8" customFormat="1" x14ac:dyDescent="0.25">
      <c r="A810" s="1">
        <v>349</v>
      </c>
      <c r="B810" s="24">
        <v>2472.2598283273001</v>
      </c>
      <c r="C810" s="24">
        <v>801.8</v>
      </c>
      <c r="D810" s="1">
        <v>1000</v>
      </c>
      <c r="E810" s="1">
        <v>4000</v>
      </c>
      <c r="F810" s="1">
        <v>2</v>
      </c>
      <c r="G810" s="1">
        <v>11</v>
      </c>
      <c r="H810" s="2">
        <f>SUM(BG810:BI810)/(BK810*1000000)</f>
        <v>0.84461828013621876</v>
      </c>
      <c r="I810" s="3">
        <v>100</v>
      </c>
      <c r="J810" s="18">
        <v>86.858093117407904</v>
      </c>
      <c r="K810" s="18">
        <f>(P810*BG810+U810*BH810+AP810*BI810+AN810*BJ810)/(BK810*(1000000))</f>
        <v>104.8433809365266</v>
      </c>
      <c r="L810" s="18">
        <f>(T810*BG810+Y810*BH810+AT810*BI810+AO810*BJ810)/(BK810*(1000000))</f>
        <v>129.55163707835868</v>
      </c>
      <c r="M810" s="18">
        <f>L810/K810</f>
        <v>1.2356682503093901</v>
      </c>
      <c r="N810" s="18">
        <f>J810*M810</f>
        <v>107.3277879475975</v>
      </c>
      <c r="O810" s="3">
        <v>99.999999192977796</v>
      </c>
      <c r="P810" s="18">
        <v>113.79075916959199</v>
      </c>
      <c r="Q810" s="18">
        <f>P810-S810</f>
        <v>105.25857457376701</v>
      </c>
      <c r="R810" s="18">
        <f>Q810*solar_capex_adj</f>
        <v>140.34476609835599</v>
      </c>
      <c r="S810" s="18">
        <v>8.5321845958249867</v>
      </c>
      <c r="T810" s="18">
        <f>R810+S810</f>
        <v>148.87695069418098</v>
      </c>
      <c r="U810" s="18">
        <v>27.974143591770002</v>
      </c>
      <c r="V810" s="18">
        <f>U810-X810</f>
        <v>23.177360114642902</v>
      </c>
      <c r="W810" s="18">
        <f>V810*wind_capex_adj</f>
        <v>38.628933524404836</v>
      </c>
      <c r="X810" s="18">
        <v>4.7967834771271001</v>
      </c>
      <c r="Y810" s="18">
        <f>W810+X810</f>
        <v>43.425717001531936</v>
      </c>
      <c r="Z810" s="18">
        <v>165.15299649930799</v>
      </c>
      <c r="AA810" s="18">
        <f>Z810-AC810-AD810</f>
        <v>106.05939841935</v>
      </c>
      <c r="AB810" s="18">
        <f>AA810*hdgt_capex_adj</f>
        <v>132.57424802418751</v>
      </c>
      <c r="AC810" s="18">
        <v>22.307147287928984</v>
      </c>
      <c r="AD810" s="18">
        <v>36.786450792029001</v>
      </c>
      <c r="AE810" s="18">
        <f>AD810*fuel_adj</f>
        <v>36.786450792029001</v>
      </c>
      <c r="AF810" s="18">
        <f>AB810+AC810+AE810</f>
        <v>191.6678461041455</v>
      </c>
      <c r="AG810" s="18">
        <v>715.69171624866306</v>
      </c>
      <c r="AH810" s="18">
        <f>AG810-AJ810-AK810</f>
        <v>613.82213745106492</v>
      </c>
      <c r="AI810" s="18">
        <f>AH810*aero_capex_adj</f>
        <v>736.58656494127786</v>
      </c>
      <c r="AJ810" s="18">
        <v>59.798073938484094</v>
      </c>
      <c r="AK810" s="18">
        <v>42.071504859114043</v>
      </c>
      <c r="AL810" s="18">
        <f>AK810*fuel_adj</f>
        <v>42.071504859114043</v>
      </c>
      <c r="AM810" s="18">
        <f>AI810+AJ810+AL810</f>
        <v>838.45614373887599</v>
      </c>
      <c r="AN810" s="18">
        <f>IF(F810=0, 0, IF(F810=3, Z810, (Z810*F810*384+AG810*G810*32)/(F810*384+G810*32)))</f>
        <v>338.17945127767672</v>
      </c>
      <c r="AO810" s="18">
        <f>IF(F810=0, 0, IF(F810=3, AF810, (AF810*F810*384+AM810*G810*32)/(F810*384+G810*32)))</f>
        <v>394.94416821791799</v>
      </c>
      <c r="AP810" s="18">
        <v>57.877963895110902</v>
      </c>
      <c r="AQ810" s="18">
        <f>AP810-AS810</f>
        <v>47.1455294901752</v>
      </c>
      <c r="AR810" s="18">
        <f>AQ810*bess_capex_adj</f>
        <v>47.1455294901752</v>
      </c>
      <c r="AS810" s="18">
        <v>10.732434404935702</v>
      </c>
      <c r="AT810" s="18">
        <f>AR810+AS810</f>
        <v>57.877963895110902</v>
      </c>
      <c r="AU810" s="18">
        <v>7315.5105473179001</v>
      </c>
      <c r="AV810" s="18"/>
      <c r="AW810" s="18">
        <v>2962.97710099087</v>
      </c>
      <c r="AX810" s="18">
        <f>AW810*solar_capex_adj</f>
        <v>3950.6361346544932</v>
      </c>
      <c r="AY810" s="18">
        <v>960.94876936210005</v>
      </c>
      <c r="AZ810" s="18">
        <f>AY810*wind_capex_adj</f>
        <v>1601.5812822701669</v>
      </c>
      <c r="BA810" s="18">
        <v>1546.9576957519801</v>
      </c>
      <c r="BB810" s="18">
        <f>BA810*hdgt_capex_adj</f>
        <v>1933.6971196899751</v>
      </c>
      <c r="BC810" s="18">
        <v>893.78905127386804</v>
      </c>
      <c r="BD810" s="18">
        <f>BC810*aero_capex_adj</f>
        <v>1072.5468615286416</v>
      </c>
      <c r="BE810" s="18">
        <v>950.83792993908298</v>
      </c>
      <c r="BF810" s="18">
        <f>BE810*bess_capex_adj</f>
        <v>950.83792993908298</v>
      </c>
      <c r="BG810" s="1">
        <v>2416842690.7200198</v>
      </c>
      <c r="BH810" s="1">
        <v>3519484355.2087998</v>
      </c>
      <c r="BI810" s="1">
        <v>1462529028.3540399</v>
      </c>
      <c r="BJ810" s="1">
        <v>1361143855.0219901</v>
      </c>
      <c r="BK810" s="1">
        <f>SUM(BG810:BJ810)/1000000</f>
        <v>8759.9999293048495</v>
      </c>
      <c r="BL810" s="1">
        <v>20.094246650251598</v>
      </c>
      <c r="BM810" s="3">
        <f>0.815*BJ810/(BK810*1000)</f>
        <v>126.63610168898174</v>
      </c>
      <c r="BN810" s="24">
        <v>3337.5507682418602</v>
      </c>
      <c r="BO810" s="1">
        <v>211</v>
      </c>
      <c r="BP810" s="1">
        <v>3040</v>
      </c>
      <c r="BQ810" s="24">
        <v>4611.9232000000002</v>
      </c>
      <c r="BR810" s="1">
        <v>760</v>
      </c>
      <c r="BS810" s="1">
        <v>190</v>
      </c>
      <c r="BT810" s="1">
        <v>0.90250828725309695</v>
      </c>
    </row>
    <row r="811" spans="1:72" s="8" customFormat="1" hidden="1" x14ac:dyDescent="0.25">
      <c r="A811" s="1">
        <v>1189</v>
      </c>
      <c r="B811" s="22">
        <v>1030.10826180304</v>
      </c>
      <c r="C811" s="22">
        <v>402.79999999999899</v>
      </c>
      <c r="D811" s="11">
        <v>3000</v>
      </c>
      <c r="E811" s="11">
        <v>12000</v>
      </c>
      <c r="F811" s="11">
        <v>0</v>
      </c>
      <c r="G811" s="11">
        <v>0</v>
      </c>
      <c r="H811" s="12">
        <f>SUM(BG811:BI811)/(BK811*1000000)</f>
        <v>1</v>
      </c>
      <c r="I811" s="13">
        <v>18.7785388127853</v>
      </c>
      <c r="J811" s="20">
        <v>94.488842944579304</v>
      </c>
      <c r="K811" s="18">
        <f>(P811*BG811+U811*BH811+AP811*BI811+AN811*BJ811)/(BK811*(1000000))</f>
        <v>108.47946105364656</v>
      </c>
      <c r="L811" s="18">
        <f>(T811*BG811+Y811*BH811+AT811*BI811+AO811*BJ811)/(BK811*(1000000))</f>
        <v>123.22018662418292</v>
      </c>
      <c r="M811" s="18">
        <f>L811/K811</f>
        <v>1.1358849447384938</v>
      </c>
      <c r="N811" s="18">
        <f>J811*M811</f>
        <v>107.32845414650768</v>
      </c>
      <c r="O811" s="13">
        <v>49.209895112814003</v>
      </c>
      <c r="P811" s="20">
        <v>49.545649514381502</v>
      </c>
      <c r="Q811" s="20">
        <f>P811-S811</f>
        <v>45.851412477002</v>
      </c>
      <c r="R811" s="18">
        <f>Q811*solar_capex_adj</f>
        <v>61.135216636002667</v>
      </c>
      <c r="S811" s="20">
        <v>3.6942370373795015</v>
      </c>
      <c r="T811" s="18">
        <f>R811+S811</f>
        <v>64.829453673382176</v>
      </c>
      <c r="U811" s="20">
        <v>28.122387541668999</v>
      </c>
      <c r="V811" s="20">
        <f>U811-X811</f>
        <v>23.324337764353</v>
      </c>
      <c r="W811" s="18">
        <f>V811*wind_capex_adj</f>
        <v>38.873896273921666</v>
      </c>
      <c r="X811" s="20">
        <v>4.7980497773159989</v>
      </c>
      <c r="Y811" s="18">
        <f>W811+X811</f>
        <v>43.671946051237668</v>
      </c>
      <c r="Z811" s="20">
        <v>0</v>
      </c>
      <c r="AA811" s="20">
        <f>Z811-AC811-AD811</f>
        <v>0</v>
      </c>
      <c r="AB811" s="18">
        <f>AA811*hdgt_capex_adj</f>
        <v>0</v>
      </c>
      <c r="AC811" s="20">
        <v>0</v>
      </c>
      <c r="AD811" s="20">
        <v>0</v>
      </c>
      <c r="AE811" s="18">
        <f>AD811*fuel_adj</f>
        <v>0</v>
      </c>
      <c r="AF811" s="18">
        <f>AB811+AC811+AE811</f>
        <v>0</v>
      </c>
      <c r="AG811" s="20">
        <v>0</v>
      </c>
      <c r="AH811" s="20">
        <f>AG811-AJ811-AK811</f>
        <v>0</v>
      </c>
      <c r="AI811" s="18">
        <f>AH811*aero_capex_adj</f>
        <v>0</v>
      </c>
      <c r="AJ811" s="20">
        <v>0</v>
      </c>
      <c r="AK811" s="20">
        <v>0</v>
      </c>
      <c r="AL811" s="18">
        <f>AK811*fuel_adj</f>
        <v>0</v>
      </c>
      <c r="AM811" s="18">
        <f>AI811+AJ811+AL811</f>
        <v>0</v>
      </c>
      <c r="AN811" s="18">
        <f>IF(F811=0, 0, IF(F811=3, Z811, (Z811*F811*384+AG811*G811*32)/(F811*384+G811*32)))</f>
        <v>0</v>
      </c>
      <c r="AO811" s="18">
        <f>IF(F811=0, 0, IF(F811=3, AF811, (AF811*F811*384+AM811*G811*32)/(F811*384+G811*32)))</f>
        <v>0</v>
      </c>
      <c r="AP811" s="20">
        <v>1636.8358687776299</v>
      </c>
      <c r="AQ811" s="20">
        <f>AP811-AS811</f>
        <v>1317.96339419786</v>
      </c>
      <c r="AR811" s="18">
        <f>AQ811*bess_capex_adj</f>
        <v>1317.96339419786</v>
      </c>
      <c r="AS811" s="20">
        <v>318.87247457976991</v>
      </c>
      <c r="AT811" s="18">
        <f>AR811+AS811</f>
        <v>1636.8358687776299</v>
      </c>
      <c r="AU811" s="20">
        <v>4602.7778482705999</v>
      </c>
      <c r="AV811" s="20"/>
      <c r="AW811" s="20">
        <v>1242.0748630012599</v>
      </c>
      <c r="AX811" s="18">
        <f>AW811*solar_capex_adj</f>
        <v>1656.0998173350131</v>
      </c>
      <c r="AY811" s="20">
        <v>485.68463468218101</v>
      </c>
      <c r="AZ811" s="18">
        <f>AY811*wind_capex_adj</f>
        <v>809.47439113696839</v>
      </c>
      <c r="BA811" s="20">
        <v>0</v>
      </c>
      <c r="BB811" s="18">
        <f>BA811*hdgt_capex_adj</f>
        <v>0</v>
      </c>
      <c r="BC811" s="20">
        <v>0</v>
      </c>
      <c r="BD811" s="18">
        <f>BC811*aero_capex_adj</f>
        <v>0</v>
      </c>
      <c r="BE811" s="20">
        <v>2875.0183505871601</v>
      </c>
      <c r="BF811" s="18">
        <f>BE811*bess_capex_adj</f>
        <v>2875.0183505871601</v>
      </c>
      <c r="BG811" s="11">
        <v>2359208240.44063</v>
      </c>
      <c r="BH811" s="11">
        <v>1767667464.8311</v>
      </c>
      <c r="BI811" s="11">
        <v>183911106.61076599</v>
      </c>
      <c r="BJ811" s="11">
        <v>0</v>
      </c>
      <c r="BK811" s="11">
        <f>SUM(BG811:BJ811)/1000000</f>
        <v>4310.7868118824963</v>
      </c>
      <c r="BL811" s="11">
        <v>0.111521119354727</v>
      </c>
      <c r="BM811" s="13">
        <f>0.815*BJ811/(BK811*1000)</f>
        <v>0</v>
      </c>
      <c r="BN811" s="22">
        <v>1390.6461534341099</v>
      </c>
      <c r="BO811" s="11">
        <v>106</v>
      </c>
      <c r="BP811" s="11">
        <v>9120</v>
      </c>
      <c r="BQ811" s="22">
        <v>13835.7696</v>
      </c>
      <c r="BR811" s="11">
        <v>2280</v>
      </c>
      <c r="BS811" s="11">
        <v>570</v>
      </c>
      <c r="BT811" s="11">
        <v>3.7778335659688599E-2</v>
      </c>
    </row>
    <row r="812" spans="1:72" s="8" customFormat="1" x14ac:dyDescent="0.25">
      <c r="A812" s="1">
        <v>1390</v>
      </c>
      <c r="B812" s="22">
        <v>824.08660944243502</v>
      </c>
      <c r="C812" s="22">
        <v>1402.2</v>
      </c>
      <c r="D812" s="11">
        <v>3000</v>
      </c>
      <c r="E812" s="11">
        <v>12000</v>
      </c>
      <c r="F812" s="11">
        <v>2</v>
      </c>
      <c r="G812" s="11">
        <v>6</v>
      </c>
      <c r="H812" s="12">
        <f>SUM(BG812:BI812)/(BK812*1000000)</f>
        <v>0.86802587151194033</v>
      </c>
      <c r="I812" s="13">
        <v>100</v>
      </c>
      <c r="J812" s="20">
        <v>88.784196391490298</v>
      </c>
      <c r="K812" s="18">
        <f>(P812*BG812+U812*BH812+AP812*BI812+AN812*BJ812)/(BK812*(1000000))</f>
        <v>104.29375845539506</v>
      </c>
      <c r="L812" s="18">
        <f>(T812*BG812+Y812*BH812+AT812*BI812+AO812*BJ812)/(BK812*(1000000))</f>
        <v>126.08351921382246</v>
      </c>
      <c r="M812" s="18">
        <f>L812/K812</f>
        <v>1.2089267956312704</v>
      </c>
      <c r="N812" s="18">
        <f>J812*M812</f>
        <v>107.33359404626177</v>
      </c>
      <c r="O812" s="13">
        <v>100</v>
      </c>
      <c r="P812" s="20">
        <v>80.500809435254894</v>
      </c>
      <c r="Q812" s="20">
        <f>P812-S812</f>
        <v>74.466345869662902</v>
      </c>
      <c r="R812" s="18">
        <f>Q812*solar_capex_adj</f>
        <v>99.288461159550536</v>
      </c>
      <c r="S812" s="20">
        <v>6.0344635655919916</v>
      </c>
      <c r="T812" s="18">
        <f>R812+S812</f>
        <v>105.32292472514253</v>
      </c>
      <c r="U812" s="20">
        <v>31.0567970328573</v>
      </c>
      <c r="V812" s="20">
        <f>U812-X812</f>
        <v>25.7326856843742</v>
      </c>
      <c r="W812" s="18">
        <f>V812*wind_capex_adj</f>
        <v>42.887809473956999</v>
      </c>
      <c r="X812" s="20">
        <v>5.3241113484831004</v>
      </c>
      <c r="Y812" s="18">
        <f>W812+X812</f>
        <v>48.211920822440099</v>
      </c>
      <c r="Z812" s="20">
        <v>193.85265896991601</v>
      </c>
      <c r="AA812" s="20">
        <f>Z812-AC812-AD812</f>
        <v>121.87644203926797</v>
      </c>
      <c r="AB812" s="18">
        <f>AA812*hdgt_capex_adj</f>
        <v>152.34555254908497</v>
      </c>
      <c r="AC812" s="20">
        <v>26.31325973715002</v>
      </c>
      <c r="AD812" s="20">
        <v>45.662957193498016</v>
      </c>
      <c r="AE812" s="18">
        <f>AD812*fuel_adj</f>
        <v>45.662957193498016</v>
      </c>
      <c r="AF812" s="18">
        <f>AB812+AC812+AE812</f>
        <v>224.32176947973301</v>
      </c>
      <c r="AG812" s="20">
        <v>972.207186877249</v>
      </c>
      <c r="AH812" s="20">
        <f>AG812-AJ812-AK812</f>
        <v>839.51856064123206</v>
      </c>
      <c r="AI812" s="18">
        <f>AH812*aero_capex_adj</f>
        <v>1007.4222727694785</v>
      </c>
      <c r="AJ812" s="20">
        <v>79.897890273442954</v>
      </c>
      <c r="AK812" s="20">
        <v>52.79073596257399</v>
      </c>
      <c r="AL812" s="18">
        <f>AK812*fuel_adj</f>
        <v>52.79073596257399</v>
      </c>
      <c r="AM812" s="18">
        <f>AI812+AJ812+AL812</f>
        <v>1140.1108990054954</v>
      </c>
      <c r="AN812" s="18">
        <f>IF(F812=0, 0, IF(F812=3, Z812, (Z812*F812*384+AG812*G812*32)/(F812*384+G812*32)))</f>
        <v>349.52356455138266</v>
      </c>
      <c r="AO812" s="18">
        <f>IF(F812=0, 0, IF(F812=3, AF812, (AF812*F812*384+AM812*G812*32)/(F812*384+G812*32)))</f>
        <v>407.4795953848855</v>
      </c>
      <c r="AP812" s="20">
        <v>271.04411208522703</v>
      </c>
      <c r="AQ812" s="20">
        <f>AP812-AS812</f>
        <v>220.441898777397</v>
      </c>
      <c r="AR812" s="18">
        <f>AQ812*bess_capex_adj</f>
        <v>220.441898777397</v>
      </c>
      <c r="AS812" s="20">
        <v>50.602213307830027</v>
      </c>
      <c r="AT812" s="18">
        <f>AR812+AS812</f>
        <v>271.04411208522703</v>
      </c>
      <c r="AU812" s="20">
        <v>7562.4767427741299</v>
      </c>
      <c r="AV812" s="20"/>
      <c r="AW812" s="20">
        <v>987.94137151398002</v>
      </c>
      <c r="AX812" s="18">
        <f>AW812*solar_capex_adj</f>
        <v>1317.25516201864</v>
      </c>
      <c r="AY812" s="20">
        <v>1681.00218504238</v>
      </c>
      <c r="AZ812" s="18">
        <f>AY812*wind_capex_adj</f>
        <v>2801.6703084039668</v>
      </c>
      <c r="BA812" s="20">
        <v>1547.39991791117</v>
      </c>
      <c r="BB812" s="18">
        <f>BA812*hdgt_capex_adj</f>
        <v>1934.2498973889624</v>
      </c>
      <c r="BC812" s="20">
        <v>487.66066631733298</v>
      </c>
      <c r="BD812" s="18">
        <f>BC812*aero_capex_adj</f>
        <v>585.1927995807996</v>
      </c>
      <c r="BE812" s="20">
        <v>2858.4726019892601</v>
      </c>
      <c r="BF812" s="18">
        <f>BE812*bess_capex_adj</f>
        <v>2858.4726019892601</v>
      </c>
      <c r="BG812" s="11">
        <v>1158049598.57323</v>
      </c>
      <c r="BH812" s="11">
        <v>5545310078.9549799</v>
      </c>
      <c r="BI812" s="11">
        <v>900546956.91637099</v>
      </c>
      <c r="BJ812" s="11">
        <v>1156093365.5553999</v>
      </c>
      <c r="BK812" s="11">
        <f>SUM(BG812:BJ812)/1000000</f>
        <v>8759.9999999999818</v>
      </c>
      <c r="BL812" s="11">
        <v>7.7812071902330304</v>
      </c>
      <c r="BM812" s="13">
        <f>0.815*BJ812/(BK812*1000)</f>
        <v>107.55891471776859</v>
      </c>
      <c r="BN812" s="22">
        <v>1112.51692274728</v>
      </c>
      <c r="BO812" s="11">
        <v>369</v>
      </c>
      <c r="BP812" s="11">
        <v>9120</v>
      </c>
      <c r="BQ812" s="22">
        <v>13835.7696</v>
      </c>
      <c r="BR812" s="11">
        <v>2280</v>
      </c>
      <c r="BS812" s="11">
        <v>570</v>
      </c>
      <c r="BT812" s="11">
        <v>0.18760594120166099</v>
      </c>
    </row>
    <row r="813" spans="1:72" s="8" customFormat="1" x14ac:dyDescent="0.25">
      <c r="A813" s="1">
        <v>1054</v>
      </c>
      <c r="B813" s="25">
        <v>1236.12991416365</v>
      </c>
      <c r="C813" s="25">
        <v>402.79999999999899</v>
      </c>
      <c r="D813" s="8">
        <v>2000</v>
      </c>
      <c r="E813" s="8">
        <v>8000</v>
      </c>
      <c r="F813" s="8">
        <v>3</v>
      </c>
      <c r="G813" s="8">
        <v>4</v>
      </c>
      <c r="H813" s="9">
        <f>SUM(BG813:BI813)/(BK813*1000000)</f>
        <v>0.53950328853098239</v>
      </c>
      <c r="I813" s="10">
        <v>100</v>
      </c>
      <c r="J813" s="19">
        <v>92.891216977858207</v>
      </c>
      <c r="K813" s="18">
        <f>(P813*BG813+U813*BH813+AP813*BI813+AN813*BJ813)/(BK813*(1000000))</f>
        <v>89.99729243512185</v>
      </c>
      <c r="L813" s="18">
        <f>(T813*BG813+Y813*BH813+AT813*BI813+AO813*BJ813)/(BK813*(1000000))</f>
        <v>104.01273790291674</v>
      </c>
      <c r="M813" s="18">
        <f>L813/K813</f>
        <v>1.1557318569100119</v>
      </c>
      <c r="N813" s="18">
        <f>J813*M813</f>
        <v>107.35733868845089</v>
      </c>
      <c r="O813" s="10">
        <v>100</v>
      </c>
      <c r="P813" s="19">
        <v>93.413971719493702</v>
      </c>
      <c r="Q813" s="19">
        <f>P813-S813</f>
        <v>86.417774319916006</v>
      </c>
      <c r="R813" s="18">
        <f>Q813*solar_capex_adj</f>
        <v>115.22369909322134</v>
      </c>
      <c r="S813" s="19">
        <v>6.9961973995776958</v>
      </c>
      <c r="T813" s="18">
        <f>R813+S813</f>
        <v>122.21989649279904</v>
      </c>
      <c r="U813" s="19">
        <v>28.0031821709442</v>
      </c>
      <c r="V813" s="19">
        <f>U813-X813</f>
        <v>23.2063986938171</v>
      </c>
      <c r="W813" s="18">
        <f>V813*wind_capex_adj</f>
        <v>38.677331156361838</v>
      </c>
      <c r="X813" s="19">
        <v>4.7967834771271001</v>
      </c>
      <c r="Y813" s="18">
        <f>W813+X813</f>
        <v>43.474114633488938</v>
      </c>
      <c r="Z813" s="19">
        <v>104.358712097164</v>
      </c>
      <c r="AA813" s="19">
        <f>Z813-AC813-AD813</f>
        <v>51.4287251496729</v>
      </c>
      <c r="AB813" s="18">
        <f>AA813*hdgt_capex_adj</f>
        <v>64.285906437091128</v>
      </c>
      <c r="AC813" s="19">
        <v>16.870915881470097</v>
      </c>
      <c r="AD813" s="19">
        <v>36.059071066021005</v>
      </c>
      <c r="AE813" s="18">
        <f>AD813*fuel_adj</f>
        <v>36.059071066021005</v>
      </c>
      <c r="AF813" s="18">
        <f>AB813+AC813+AE813</f>
        <v>117.21589338458223</v>
      </c>
      <c r="AG813" s="19">
        <v>336.93628187448297</v>
      </c>
      <c r="AH813" s="19">
        <f>AG813-AJ813-AK813</f>
        <v>261.944792595097</v>
      </c>
      <c r="AI813" s="18">
        <f>AH813*aero_capex_adj</f>
        <v>314.33375111411641</v>
      </c>
      <c r="AJ813" s="19">
        <v>32.239961412273999</v>
      </c>
      <c r="AK813" s="19">
        <v>42.751527867111975</v>
      </c>
      <c r="AL813" s="18">
        <f>AK813*fuel_adj</f>
        <v>42.751527867111975</v>
      </c>
      <c r="AM813" s="18">
        <f>AI813+AJ813+AL813</f>
        <v>389.32524039350238</v>
      </c>
      <c r="AN813" s="18">
        <f>IF(F813=0, 0, IF(F813=3, Z813, (Z813*F813*384+AG813*G813*32)/(F813*384+G813*32)))</f>
        <v>104.358712097164</v>
      </c>
      <c r="AO813" s="18">
        <f>IF(F813=0, 0, IF(F813=3, AF813, (AF813*F813*384+AM813*G813*32)/(F813*384+G813*32)))</f>
        <v>117.21589338458223</v>
      </c>
      <c r="AP813" s="19">
        <v>122.164712805528</v>
      </c>
      <c r="AQ813" s="19">
        <f>AP813-AS813</f>
        <v>100.20874817455601</v>
      </c>
      <c r="AR813" s="18">
        <f>AQ813*bess_capex_adj</f>
        <v>100.20874817455601</v>
      </c>
      <c r="AS813" s="19">
        <v>21.955964630971991</v>
      </c>
      <c r="AT813" s="18">
        <f>AR813+AS813</f>
        <v>122.164712805528</v>
      </c>
      <c r="AU813" s="19">
        <v>6520.9151783183897</v>
      </c>
      <c r="AV813" s="19"/>
      <c r="AW813" s="19">
        <v>1483.34468606724</v>
      </c>
      <c r="AX813" s="18">
        <f>AW813*solar_capex_adj</f>
        <v>1977.79291475632</v>
      </c>
      <c r="AY813" s="19">
        <v>483.35634685463998</v>
      </c>
      <c r="AZ813" s="18">
        <f>AY813*wind_capex_adj</f>
        <v>805.59391142439995</v>
      </c>
      <c r="BA813" s="19">
        <v>2323.34378500307</v>
      </c>
      <c r="BB813" s="18">
        <f>BA813*hdgt_capex_adj</f>
        <v>2904.1797312538374</v>
      </c>
      <c r="BC813" s="19">
        <v>325.421406052912</v>
      </c>
      <c r="BD813" s="18">
        <f>BC813*aero_capex_adj</f>
        <v>390.50568726349439</v>
      </c>
      <c r="BE813" s="19">
        <v>1905.44895434052</v>
      </c>
      <c r="BF813" s="18">
        <f>BE813*bess_capex_adj</f>
        <v>1905.44895434052</v>
      </c>
      <c r="BG813" s="8">
        <v>1512056312.6120601</v>
      </c>
      <c r="BH813" s="8">
        <v>1768082187.9247999</v>
      </c>
      <c r="BI813" s="8">
        <v>1445910306.99454</v>
      </c>
      <c r="BJ813" s="8">
        <v>4033951192.4685898</v>
      </c>
      <c r="BK813" s="8">
        <f>SUM(BG813:BJ813)/1000000</f>
        <v>8759.9999999999891</v>
      </c>
      <c r="BL813" s="8">
        <v>-6.4889747558E-19</v>
      </c>
      <c r="BM813" s="10">
        <f>0.815*BJ813/(BK813*1000)</f>
        <v>375.30481984724935</v>
      </c>
      <c r="BN813" s="25">
        <v>1668.7753841209301</v>
      </c>
      <c r="BO813" s="8">
        <v>106</v>
      </c>
      <c r="BP813" s="8">
        <v>6080</v>
      </c>
      <c r="BQ813" s="25">
        <v>9223.8464000000004</v>
      </c>
      <c r="BR813" s="8">
        <v>1520</v>
      </c>
      <c r="BS813" s="8">
        <v>380</v>
      </c>
      <c r="BT813" s="8">
        <v>0.44643106774616997</v>
      </c>
    </row>
    <row r="814" spans="1:72" s="8" customFormat="1" hidden="1" x14ac:dyDescent="0.25">
      <c r="A814" s="1">
        <v>117</v>
      </c>
      <c r="B814" s="24">
        <v>3708.3897424909601</v>
      </c>
      <c r="C814" s="24">
        <v>402.79999999999899</v>
      </c>
      <c r="D814" s="1">
        <v>1000</v>
      </c>
      <c r="E814" s="1">
        <v>4000</v>
      </c>
      <c r="F814" s="1">
        <v>0</v>
      </c>
      <c r="G814" s="1">
        <v>0</v>
      </c>
      <c r="H814" s="2">
        <f>SUM(BG814:BI814)/(BK814*1000000)</f>
        <v>1</v>
      </c>
      <c r="I814" s="3">
        <v>60.8333333333333</v>
      </c>
      <c r="J814" s="18">
        <v>83.707634956217106</v>
      </c>
      <c r="K814" s="18">
        <f>(P814*BG814+U814*BH814+AP814*BI814+AN814*BJ814)/(BK814*(1000000))</f>
        <v>83.539758634899385</v>
      </c>
      <c r="L814" s="18">
        <f>(T814*BG814+Y814*BH814+AT814*BI814+AO814*BJ814)/(BK814*(1000000))</f>
        <v>107.20357094287439</v>
      </c>
      <c r="M814" s="18">
        <f>L814/K814</f>
        <v>1.2832640732348162</v>
      </c>
      <c r="N814" s="18">
        <f>J814*M814</f>
        <v>107.41900059476825</v>
      </c>
      <c r="O814" s="3">
        <v>74.266334923745305</v>
      </c>
      <c r="P814" s="18">
        <v>125.42882147319899</v>
      </c>
      <c r="Q814" s="18">
        <f>P814-S814</f>
        <v>116.039730804654</v>
      </c>
      <c r="R814" s="18">
        <f>Q814*solar_capex_adj</f>
        <v>154.71964107287198</v>
      </c>
      <c r="S814" s="18">
        <v>9.3890906685449949</v>
      </c>
      <c r="T814" s="18">
        <f>R814+S814</f>
        <v>164.10873174141699</v>
      </c>
      <c r="U814" s="18">
        <v>28.0161253921232</v>
      </c>
      <c r="V814" s="18">
        <f>U814-X814</f>
        <v>23.2193419149961</v>
      </c>
      <c r="W814" s="18">
        <f>V814*wind_capex_adj</f>
        <v>38.698903191660172</v>
      </c>
      <c r="X814" s="18">
        <v>4.7967834771271001</v>
      </c>
      <c r="Y814" s="18">
        <f>W814+X814</f>
        <v>43.495686668787272</v>
      </c>
      <c r="Z814" s="18">
        <v>0</v>
      </c>
      <c r="AA814" s="18">
        <f>Z814-AC814-AD814</f>
        <v>0</v>
      </c>
      <c r="AB814" s="18">
        <f>AA814*hdgt_capex_adj</f>
        <v>0</v>
      </c>
      <c r="AC814" s="18">
        <v>0</v>
      </c>
      <c r="AD814" s="18">
        <v>0</v>
      </c>
      <c r="AE814" s="18">
        <f>AD814*fuel_adj</f>
        <v>0</v>
      </c>
      <c r="AF814" s="18">
        <f>AB814+AC814+AE814</f>
        <v>0</v>
      </c>
      <c r="AG814" s="18">
        <v>0</v>
      </c>
      <c r="AH814" s="18">
        <f>AG814-AJ814-AK814</f>
        <v>0</v>
      </c>
      <c r="AI814" s="18">
        <f>AH814*aero_capex_adj</f>
        <v>0</v>
      </c>
      <c r="AJ814" s="18">
        <v>0</v>
      </c>
      <c r="AK814" s="18">
        <v>0</v>
      </c>
      <c r="AL814" s="18">
        <f>AK814*fuel_adj</f>
        <v>0</v>
      </c>
      <c r="AM814" s="18">
        <f>AI814+AJ814+AL814</f>
        <v>0</v>
      </c>
      <c r="AN814" s="18">
        <f>IF(F814=0, 0, IF(F814=3, Z814, (Z814*F814*384+AG814*G814*32)/(F814*384+G814*32)))</f>
        <v>0</v>
      </c>
      <c r="AO814" s="18">
        <f>IF(F814=0, 0, IF(F814=3, AF814, (AF814*F814*384+AM814*G814*32)/(F814*384+G814*32)))</f>
        <v>0</v>
      </c>
      <c r="AP814" s="18">
        <v>56.980115184058398</v>
      </c>
      <c r="AQ814" s="18">
        <f>AP814-AS814</f>
        <v>46.120434206429998</v>
      </c>
      <c r="AR814" s="18">
        <f>AQ814*bess_capex_adj</f>
        <v>46.120434206429998</v>
      </c>
      <c r="AS814" s="18">
        <v>10.8596809776284</v>
      </c>
      <c r="AT814" s="18">
        <f>AR814+AS814</f>
        <v>56.980115184058398</v>
      </c>
      <c r="AU814" s="18">
        <v>5888.7021814216896</v>
      </c>
      <c r="AV814" s="18"/>
      <c r="AW814" s="18">
        <v>4452.5160363763298</v>
      </c>
      <c r="AX814" s="18">
        <f>AW814*solar_capex_adj</f>
        <v>5936.6880485017728</v>
      </c>
      <c r="AY814" s="18">
        <v>483.62593578087302</v>
      </c>
      <c r="AZ814" s="18">
        <f>AY814*wind_capex_adj</f>
        <v>806.04322630145509</v>
      </c>
      <c r="BA814" s="18">
        <v>0</v>
      </c>
      <c r="BB814" s="18">
        <f>BA814*hdgt_capex_adj</f>
        <v>0</v>
      </c>
      <c r="BC814" s="18">
        <v>0</v>
      </c>
      <c r="BD814" s="18">
        <f>BC814*aero_capex_adj</f>
        <v>0</v>
      </c>
      <c r="BE814" s="18">
        <v>952.560209264489</v>
      </c>
      <c r="BF814" s="18">
        <f>BE814*bess_capex_adj</f>
        <v>952.560209264489</v>
      </c>
      <c r="BG814" s="1">
        <v>3272532392.81953</v>
      </c>
      <c r="BH814" s="1">
        <v>1768082187.9247999</v>
      </c>
      <c r="BI814" s="1">
        <v>1465116358.5757501</v>
      </c>
      <c r="BJ814" s="1">
        <v>0</v>
      </c>
      <c r="BK814" s="1">
        <f>SUM(BG814:BJ814)/1000000</f>
        <v>6505.7309393200794</v>
      </c>
      <c r="BL814" s="1">
        <v>40.652186401310601</v>
      </c>
      <c r="BM814" s="3">
        <f>0.815*BJ814/(BK814*1000)</f>
        <v>0</v>
      </c>
      <c r="BN814" s="24">
        <v>5006.3261523627898</v>
      </c>
      <c r="BO814" s="1">
        <v>106</v>
      </c>
      <c r="BP814" s="1">
        <v>3040</v>
      </c>
      <c r="BQ814" s="24">
        <v>4611.9232000000002</v>
      </c>
      <c r="BR814" s="1">
        <v>760</v>
      </c>
      <c r="BS814" s="1">
        <v>190</v>
      </c>
      <c r="BT814" s="1">
        <v>0.90287626334474902</v>
      </c>
    </row>
    <row r="815" spans="1:72" s="8" customFormat="1" x14ac:dyDescent="0.25">
      <c r="A815" s="1">
        <v>983</v>
      </c>
      <c r="B815" s="25">
        <v>824.08660944243502</v>
      </c>
      <c r="C815" s="25">
        <v>1402.2</v>
      </c>
      <c r="D815" s="8">
        <v>2000</v>
      </c>
      <c r="E815" s="8">
        <v>8000</v>
      </c>
      <c r="F815" s="8">
        <v>3</v>
      </c>
      <c r="G815" s="8">
        <v>4</v>
      </c>
      <c r="H815" s="9">
        <f>SUM(BG815:BI815)/(BK815*1000000)</f>
        <v>0.86769495901248839</v>
      </c>
      <c r="I815" s="10">
        <v>100</v>
      </c>
      <c r="J815" s="19">
        <v>86.564952337842101</v>
      </c>
      <c r="K815" s="18">
        <f>(P815*BG815+U815*BH815+AP815*BI815+AN815*BJ815)/(BK815*(1000000))</f>
        <v>83.454628129116159</v>
      </c>
      <c r="L815" s="18">
        <f>(T815*BG815+Y815*BH815+AT815*BI815+AO815*BJ815)/(BK815*(1000000))</f>
        <v>103.61763709337738</v>
      </c>
      <c r="M815" s="18">
        <f>L815/K815</f>
        <v>1.2416044432319102</v>
      </c>
      <c r="N815" s="18">
        <f>J815*M815</f>
        <v>107.47942945082329</v>
      </c>
      <c r="O815" s="10">
        <v>100</v>
      </c>
      <c r="P815" s="19">
        <v>80.495286670560006</v>
      </c>
      <c r="Q815" s="19">
        <f>P815-S815</f>
        <v>74.461747091540403</v>
      </c>
      <c r="R815" s="18">
        <f>Q815*solar_capex_adj</f>
        <v>99.282329455387199</v>
      </c>
      <c r="S815" s="19">
        <v>6.0335395790196031</v>
      </c>
      <c r="T815" s="18">
        <f>R815+S815</f>
        <v>105.3158690344068</v>
      </c>
      <c r="U815" s="19">
        <v>31.059148259859899</v>
      </c>
      <c r="V815" s="19">
        <f>U815-X815</f>
        <v>25.7350369315166</v>
      </c>
      <c r="W815" s="18">
        <f>V815*wind_capex_adj</f>
        <v>42.891728219194334</v>
      </c>
      <c r="X815" s="19">
        <v>5.3241113283432995</v>
      </c>
      <c r="Y815" s="18">
        <f>W815+X815</f>
        <v>48.215839547537634</v>
      </c>
      <c r="Z815" s="19">
        <v>259.81617495123999</v>
      </c>
      <c r="AA815" s="19">
        <f>Z815-AC815-AD815</f>
        <v>182.025677999941</v>
      </c>
      <c r="AB815" s="18">
        <f>AA815*hdgt_capex_adj</f>
        <v>227.53209749992624</v>
      </c>
      <c r="AC815" s="19">
        <v>32.159073925228</v>
      </c>
      <c r="AD815" s="19">
        <v>45.631423026070991</v>
      </c>
      <c r="AE815" s="18">
        <f>AD815*fuel_adj</f>
        <v>45.631423026070991</v>
      </c>
      <c r="AF815" s="18">
        <f>AB815+AC815+AE815</f>
        <v>305.32259445122526</v>
      </c>
      <c r="AG815" s="19">
        <v>682.98978287372904</v>
      </c>
      <c r="AH815" s="19">
        <f>AG815-AJ815-AK815</f>
        <v>571.27792670258589</v>
      </c>
      <c r="AI815" s="18">
        <f>AH815*aero_capex_adj</f>
        <v>685.53351204310309</v>
      </c>
      <c r="AJ815" s="19">
        <v>58.966170923502091</v>
      </c>
      <c r="AK815" s="19">
        <v>52.745685247641063</v>
      </c>
      <c r="AL815" s="18">
        <f>AK815*fuel_adj</f>
        <v>52.745685247641063</v>
      </c>
      <c r="AM815" s="18">
        <f>AI815+AJ815+AL815</f>
        <v>797.24536821424624</v>
      </c>
      <c r="AN815" s="18">
        <f>IF(F815=0, 0, IF(F815=3, Z815, (Z815*F815*384+AG815*G815*32)/(F815*384+G815*32)))</f>
        <v>259.81617495123999</v>
      </c>
      <c r="AO815" s="18">
        <f>IF(F815=0, 0, IF(F815=3, AF815, (AF815*F815*384+AM815*G815*32)/(F815*384+G815*32)))</f>
        <v>305.32259445122526</v>
      </c>
      <c r="AP815" s="19">
        <v>183.259953957741</v>
      </c>
      <c r="AQ815" s="19">
        <f>AP815-AS815</f>
        <v>149.369262988684</v>
      </c>
      <c r="AR815" s="18">
        <f>AQ815*bess_capex_adj</f>
        <v>149.369262988684</v>
      </c>
      <c r="AS815" s="19">
        <v>33.890690969057005</v>
      </c>
      <c r="AT815" s="18">
        <f>AR815+AS815</f>
        <v>183.259953957741</v>
      </c>
      <c r="AU815" s="19">
        <v>7219.4188172444201</v>
      </c>
      <c r="AV815" s="19"/>
      <c r="AW815" s="19">
        <v>988.03164543759897</v>
      </c>
      <c r="AX815" s="18">
        <f>AW815*solar_capex_adj</f>
        <v>1317.3755272501319</v>
      </c>
      <c r="AY815" s="19">
        <v>1681.15578794558</v>
      </c>
      <c r="AZ815" s="18">
        <f>AY815*wind_capex_adj</f>
        <v>2801.9263132426336</v>
      </c>
      <c r="BA815" s="19">
        <v>2321.3119692024302</v>
      </c>
      <c r="BB815" s="18">
        <f>BA815*hdgt_capex_adj</f>
        <v>2901.6399615030377</v>
      </c>
      <c r="BC815" s="19">
        <v>325.13681779741898</v>
      </c>
      <c r="BD815" s="18">
        <f>BC815*aero_capex_adj</f>
        <v>390.16418135690276</v>
      </c>
      <c r="BE815" s="19">
        <v>1903.7825968613899</v>
      </c>
      <c r="BF815" s="18">
        <f>BE815*bess_capex_adj</f>
        <v>1903.7825968613899</v>
      </c>
      <c r="BG815" s="8">
        <v>1158200142.1035199</v>
      </c>
      <c r="BH815" s="8">
        <v>5545310078.9549799</v>
      </c>
      <c r="BI815" s="8">
        <v>897497619.89088798</v>
      </c>
      <c r="BJ815" s="8">
        <v>1158992159.0506001</v>
      </c>
      <c r="BK815" s="8">
        <f>SUM(BG815:BJ815)/1000000</f>
        <v>8759.9999999999891</v>
      </c>
      <c r="BL815" s="8">
        <v>7.9313895029718298</v>
      </c>
      <c r="BM815" s="10">
        <f>0.815*BJ815/(BK815*1000)</f>
        <v>107.82860840482194</v>
      </c>
      <c r="BN815" s="25">
        <v>1112.51692274728</v>
      </c>
      <c r="BO815" s="8">
        <v>369</v>
      </c>
      <c r="BP815" s="8">
        <v>6080</v>
      </c>
      <c r="BQ815" s="25">
        <v>9223.8464000000004</v>
      </c>
      <c r="BR815" s="8">
        <v>1520</v>
      </c>
      <c r="BS815" s="8">
        <v>380</v>
      </c>
      <c r="BT815" s="8">
        <v>0.27915986545145699</v>
      </c>
    </row>
    <row r="816" spans="1:72" s="8" customFormat="1" hidden="1" x14ac:dyDescent="0.25">
      <c r="A816" s="1">
        <v>1220</v>
      </c>
      <c r="B816" s="22">
        <v>3708.3897424909601</v>
      </c>
      <c r="C816" s="22">
        <v>201.39999999999901</v>
      </c>
      <c r="D816" s="11">
        <v>3000</v>
      </c>
      <c r="E816" s="11">
        <v>12000</v>
      </c>
      <c r="F816" s="11">
        <v>0</v>
      </c>
      <c r="G816" s="11">
        <v>0</v>
      </c>
      <c r="H816" s="12">
        <f>SUM(BG816:BI816)/(BK816*1000000)</f>
        <v>1</v>
      </c>
      <c r="I816" s="13">
        <v>83.253424657534197</v>
      </c>
      <c r="J816" s="20">
        <v>89.302409100463905</v>
      </c>
      <c r="K816" s="18">
        <f>(P816*BG816+U816*BH816+AP816*BI816+AN816*BJ816)/(BK816*(1000000))</f>
        <v>89.236839671000737</v>
      </c>
      <c r="L816" s="18">
        <f>(T816*BG816+Y816*BH816+AT816*BI816+AO816*BJ816)/(BK816*(1000000))</f>
        <v>107.40448696790266</v>
      </c>
      <c r="M816" s="18">
        <f>L816/K816</f>
        <v>1.2035890935165632</v>
      </c>
      <c r="N816" s="18">
        <f>J816*M816</f>
        <v>107.48340561807264</v>
      </c>
      <c r="O816" s="13">
        <v>88.054360258148094</v>
      </c>
      <c r="P816" s="20">
        <v>116.184100556018</v>
      </c>
      <c r="Q816" s="20">
        <f>P816-S816</f>
        <v>107.474910501496</v>
      </c>
      <c r="R816" s="18">
        <f>Q816*solar_capex_adj</f>
        <v>143.29988066866133</v>
      </c>
      <c r="S816" s="20">
        <v>8.7091900545219971</v>
      </c>
      <c r="T816" s="18">
        <f>R816+S816</f>
        <v>152.00907072318333</v>
      </c>
      <c r="U816" s="20">
        <v>27.981193631401901</v>
      </c>
      <c r="V816" s="20">
        <f>U816-X816</f>
        <v>23.184410154274801</v>
      </c>
      <c r="W816" s="18">
        <f>V816*wind_capex_adj</f>
        <v>38.640683590458003</v>
      </c>
      <c r="X816" s="20">
        <v>4.7967834771271001</v>
      </c>
      <c r="Y816" s="18">
        <f>W816+X816</f>
        <v>43.437467067585104</v>
      </c>
      <c r="Z816" s="20">
        <v>0</v>
      </c>
      <c r="AA816" s="20">
        <f>Z816-AC816-AD816</f>
        <v>0</v>
      </c>
      <c r="AB816" s="18">
        <f>AA816*hdgt_capex_adj</f>
        <v>0</v>
      </c>
      <c r="AC816" s="20">
        <v>0</v>
      </c>
      <c r="AD816" s="20">
        <v>0</v>
      </c>
      <c r="AE816" s="18">
        <f>AD816*fuel_adj</f>
        <v>0</v>
      </c>
      <c r="AF816" s="18">
        <f>AB816+AC816+AE816</f>
        <v>0</v>
      </c>
      <c r="AG816" s="20">
        <v>0</v>
      </c>
      <c r="AH816" s="20">
        <f>AG816-AJ816-AK816</f>
        <v>0</v>
      </c>
      <c r="AI816" s="18">
        <f>AH816*aero_capex_adj</f>
        <v>0</v>
      </c>
      <c r="AJ816" s="20">
        <v>0</v>
      </c>
      <c r="AK816" s="20">
        <v>0</v>
      </c>
      <c r="AL816" s="18">
        <f>AK816*fuel_adj</f>
        <v>0</v>
      </c>
      <c r="AM816" s="18">
        <f>AI816+AJ816+AL816</f>
        <v>0</v>
      </c>
      <c r="AN816" s="18">
        <f>IF(F816=0, 0, IF(F816=3, Z816, (Z816*F816*384+AG816*G816*32)/(F816*384+G816*32)))</f>
        <v>0</v>
      </c>
      <c r="AO816" s="18">
        <f>IF(F816=0, 0, IF(F816=3, AF816, (AF816*F816*384+AM816*G816*32)/(F816*384+G816*32)))</f>
        <v>0</v>
      </c>
      <c r="AP816" s="20">
        <v>76.815771782600606</v>
      </c>
      <c r="AQ816" s="20">
        <f>AP816-AS816</f>
        <v>62.639768903062397</v>
      </c>
      <c r="AR816" s="18">
        <f>AQ816*bess_capex_adj</f>
        <v>62.639768903062397</v>
      </c>
      <c r="AS816" s="20">
        <v>14.17600287953821</v>
      </c>
      <c r="AT816" s="18">
        <f>AR816+AS816</f>
        <v>76.815771782600606</v>
      </c>
      <c r="AU816" s="20">
        <v>7545.7916696872699</v>
      </c>
      <c r="AV816" s="20"/>
      <c r="AW816" s="20">
        <v>4445.8175595047596</v>
      </c>
      <c r="AX816" s="18">
        <f>AW816*solar_capex_adj</f>
        <v>5927.7567460063456</v>
      </c>
      <c r="AY816" s="20">
        <v>241.449178392672</v>
      </c>
      <c r="AZ816" s="18">
        <f>AY816*wind_capex_adj</f>
        <v>402.41529732112002</v>
      </c>
      <c r="BA816" s="20">
        <v>0</v>
      </c>
      <c r="BB816" s="18">
        <f>BA816*hdgt_capex_adj</f>
        <v>0</v>
      </c>
      <c r="BC816" s="20">
        <v>0</v>
      </c>
      <c r="BD816" s="18">
        <f>BC816*aero_capex_adj</f>
        <v>0</v>
      </c>
      <c r="BE816" s="20">
        <v>2858.5249317898301</v>
      </c>
      <c r="BF816" s="18">
        <f>BE816*bess_capex_adj</f>
        <v>2858.5249317898301</v>
      </c>
      <c r="BG816" s="11">
        <v>3530311165.6379299</v>
      </c>
      <c r="BH816" s="11">
        <v>884041093.96239996</v>
      </c>
      <c r="BI816" s="11">
        <v>3299209699.0134401</v>
      </c>
      <c r="BJ816" s="11">
        <v>0</v>
      </c>
      <c r="BK816" s="11">
        <f>SUM(BG816:BJ816)/1000000</f>
        <v>7713.5619586137709</v>
      </c>
      <c r="BL816" s="11">
        <v>21.5978513826247</v>
      </c>
      <c r="BM816" s="13">
        <f>0.815*BJ816/(BK816*1000)</f>
        <v>0</v>
      </c>
      <c r="BN816" s="22">
        <v>5006.3261523627898</v>
      </c>
      <c r="BO816" s="11">
        <v>53</v>
      </c>
      <c r="BP816" s="11">
        <v>9120</v>
      </c>
      <c r="BQ816" s="22">
        <v>13835.7696</v>
      </c>
      <c r="BR816" s="11">
        <v>2280</v>
      </c>
      <c r="BS816" s="11">
        <v>570</v>
      </c>
      <c r="BT816" s="11">
        <v>0.67914825661794997</v>
      </c>
    </row>
    <row r="817" spans="1:72" s="8" customFormat="1" x14ac:dyDescent="0.25">
      <c r="A817" s="1">
        <v>906</v>
      </c>
      <c r="B817" s="25">
        <v>2060.21652360608</v>
      </c>
      <c r="C817" s="25">
        <v>600.4</v>
      </c>
      <c r="D817" s="8">
        <v>2000</v>
      </c>
      <c r="E817" s="8">
        <v>8000</v>
      </c>
      <c r="F817" s="8">
        <v>2</v>
      </c>
      <c r="G817" s="8">
        <v>10</v>
      </c>
      <c r="H817" s="9">
        <f>SUM(BG817:BI817)/(BK817*1000000)</f>
        <v>0.81177952445335222</v>
      </c>
      <c r="I817" s="10">
        <v>100</v>
      </c>
      <c r="J817" s="19">
        <v>89.827126556832496</v>
      </c>
      <c r="K817" s="18">
        <f>(P817*BG817+U817*BH817+AP817*BI817+AN817*BJ817)/(BK817*(1000000))</f>
        <v>121.95009686952685</v>
      </c>
      <c r="L817" s="18">
        <f>(T817*BG817+Y817*BH817+AT817*BI817+AO817*BJ817)/(BK817*(1000000))</f>
        <v>145.97589331543881</v>
      </c>
      <c r="M817" s="18">
        <f>L817/K817</f>
        <v>1.1970133444962894</v>
      </c>
      <c r="N817" s="18">
        <f>J817*M817</f>
        <v>107.52426918628552</v>
      </c>
      <c r="O817" s="10">
        <v>100</v>
      </c>
      <c r="P817" s="19">
        <v>100.3826852351</v>
      </c>
      <c r="Q817" s="19">
        <f>P817-S817</f>
        <v>92.856726007403097</v>
      </c>
      <c r="R817" s="18">
        <f>Q817*solar_capex_adj</f>
        <v>123.8089680098708</v>
      </c>
      <c r="S817" s="19">
        <v>7.5259592276969016</v>
      </c>
      <c r="T817" s="18">
        <f>R817+S817</f>
        <v>131.33492723756768</v>
      </c>
      <c r="U817" s="19">
        <v>27.977039743134199</v>
      </c>
      <c r="V817" s="19">
        <f>U817-X817</f>
        <v>23.180256266007198</v>
      </c>
      <c r="W817" s="18">
        <f>V817*wind_capex_adj</f>
        <v>38.633760443345331</v>
      </c>
      <c r="X817" s="19">
        <v>4.7967834771270006</v>
      </c>
      <c r="Y817" s="18">
        <f>W817+X817</f>
        <v>43.430543920472331</v>
      </c>
      <c r="Z817" s="19">
        <v>140.77064106251299</v>
      </c>
      <c r="AA817" s="19">
        <f>Z817-AC817-AD817</f>
        <v>82.968783284281002</v>
      </c>
      <c r="AB817" s="18">
        <f>AA817*hdgt_capex_adj</f>
        <v>103.71097910535126</v>
      </c>
      <c r="AC817" s="19">
        <v>20.020838087481991</v>
      </c>
      <c r="AD817" s="19">
        <v>37.78101969075</v>
      </c>
      <c r="AE817" s="18">
        <f>AD817*fuel_adj</f>
        <v>37.78101969075</v>
      </c>
      <c r="AF817" s="18">
        <f>AB817+AC817+AE817</f>
        <v>161.51283688358325</v>
      </c>
      <c r="AG817" s="19">
        <v>877.50575175208803</v>
      </c>
      <c r="AH817" s="19">
        <f>AG817-AJ817-AK817</f>
        <v>763.7626853921829</v>
      </c>
      <c r="AI817" s="18">
        <f>AH817*aero_capex_adj</f>
        <v>916.51522247061951</v>
      </c>
      <c r="AJ817" s="19">
        <v>71.315178350669044</v>
      </c>
      <c r="AK817" s="19">
        <v>42.427888009236085</v>
      </c>
      <c r="AL817" s="18">
        <f>AK817*fuel_adj</f>
        <v>42.427888009236085</v>
      </c>
      <c r="AM817" s="18">
        <f>AI817+AJ817+AL817</f>
        <v>1030.2582888305246</v>
      </c>
      <c r="AN817" s="18">
        <f>IF(F817=0, 0, IF(F817=3, Z817, (Z817*F817*384+AG817*G817*32)/(F817*384+G817*32)))</f>
        <v>357.45743832415269</v>
      </c>
      <c r="AO817" s="18">
        <f>IF(F817=0, 0, IF(F817=3, AF817, (AF817*F817*384+AM817*G817*32)/(F817*384+G817*32)))</f>
        <v>417.02620510327188</v>
      </c>
      <c r="AP817" s="19">
        <v>80.006036404063593</v>
      </c>
      <c r="AQ817" s="19">
        <f>AP817-AS817</f>
        <v>65.557270928572905</v>
      </c>
      <c r="AR817" s="18">
        <f>AQ817*bess_capex_adj</f>
        <v>65.557270928572905</v>
      </c>
      <c r="AS817" s="19">
        <v>14.448765475490688</v>
      </c>
      <c r="AT817" s="18">
        <f>AR817+AS817</f>
        <v>80.006036404063593</v>
      </c>
      <c r="AU817" s="19">
        <v>7452.2095077109298</v>
      </c>
      <c r="AV817" s="19"/>
      <c r="AW817" s="19">
        <v>2469.4561190875002</v>
      </c>
      <c r="AX817" s="18">
        <f>AW817*solar_capex_adj</f>
        <v>3292.6081587833332</v>
      </c>
      <c r="AY817" s="19">
        <v>719.66292713008897</v>
      </c>
      <c r="AZ817" s="18">
        <f>AY817*wind_capex_adj</f>
        <v>1199.4382118834817</v>
      </c>
      <c r="BA817" s="19">
        <v>1547.1509974748101</v>
      </c>
      <c r="BB817" s="18">
        <f>BA817*hdgt_capex_adj</f>
        <v>1933.9387468435125</v>
      </c>
      <c r="BC817" s="19">
        <v>812.63703238459095</v>
      </c>
      <c r="BD817" s="18">
        <f>BC817*aero_capex_adj</f>
        <v>975.1644388615091</v>
      </c>
      <c r="BE817" s="19">
        <v>1903.3024316339299</v>
      </c>
      <c r="BF817" s="18">
        <f>BE817*bess_capex_adj</f>
        <v>1903.3024316339299</v>
      </c>
      <c r="BG817" s="8">
        <v>2310704462.1276002</v>
      </c>
      <c r="BH817" s="8">
        <v>2635443261.2463999</v>
      </c>
      <c r="BI817" s="8">
        <v>2165040910.8373499</v>
      </c>
      <c r="BJ817" s="8">
        <v>1648811365.78863</v>
      </c>
      <c r="BK817" s="8">
        <f>SUM(BG817:BJ817)/1000000</f>
        <v>8759.9999999999818</v>
      </c>
      <c r="BL817" s="8">
        <v>5.1370820656904304</v>
      </c>
      <c r="BM817" s="10">
        <f>0.815*BJ817/(BK817*1000)</f>
        <v>153.39968757051784</v>
      </c>
      <c r="BN817" s="25">
        <v>2781.2923068682198</v>
      </c>
      <c r="BO817" s="8">
        <v>158</v>
      </c>
      <c r="BP817" s="8">
        <v>6080</v>
      </c>
      <c r="BQ817" s="25">
        <v>9223.8464000000004</v>
      </c>
      <c r="BR817" s="8">
        <v>1520</v>
      </c>
      <c r="BS817" s="8">
        <v>380</v>
      </c>
      <c r="BT817" s="8">
        <v>0.66865635958812097</v>
      </c>
    </row>
    <row r="818" spans="1:72" s="8" customFormat="1" x14ac:dyDescent="0.25">
      <c r="A818" s="1">
        <v>1441</v>
      </c>
      <c r="B818" s="22">
        <v>618.06495708182604</v>
      </c>
      <c r="C818" s="22">
        <v>600.4</v>
      </c>
      <c r="D818" s="11">
        <v>3000</v>
      </c>
      <c r="E818" s="11">
        <v>12000</v>
      </c>
      <c r="F818" s="11">
        <v>2</v>
      </c>
      <c r="G818" s="11">
        <v>7</v>
      </c>
      <c r="H818" s="12">
        <f>SUM(BG818:BI818)/(BK818*1000000)</f>
        <v>0.482790332917238</v>
      </c>
      <c r="I818" s="13">
        <v>100</v>
      </c>
      <c r="J818" s="20">
        <v>94.050000973448903</v>
      </c>
      <c r="K818" s="18">
        <f>(P818*BG818+U818*BH818+AP818*BI818+AN818*BJ818)/(BK818*(1000000))</f>
        <v>135.97109821891422</v>
      </c>
      <c r="L818" s="18">
        <f>(T818*BG818+Y818*BH818+AT818*BI818+AO818*BJ818)/(BK818*(1000000))</f>
        <v>155.54964172760958</v>
      </c>
      <c r="M818" s="18">
        <f>L818/K818</f>
        <v>1.143990478602841</v>
      </c>
      <c r="N818" s="18">
        <f>J818*M818</f>
        <v>107.59230562621347</v>
      </c>
      <c r="O818" s="13">
        <v>100</v>
      </c>
      <c r="P818" s="20">
        <v>78.386875731032802</v>
      </c>
      <c r="Q818" s="20">
        <f>P818-S818</f>
        <v>72.518838122186196</v>
      </c>
      <c r="R818" s="18">
        <f>Q818*solar_capex_adj</f>
        <v>96.691784162914928</v>
      </c>
      <c r="S818" s="20">
        <v>5.8680376088466062</v>
      </c>
      <c r="T818" s="18">
        <f>R818+S818</f>
        <v>102.55982177176153</v>
      </c>
      <c r="U818" s="20">
        <v>28.014776470993201</v>
      </c>
      <c r="V818" s="20">
        <f>U818-X818</f>
        <v>23.217992993866101</v>
      </c>
      <c r="W818" s="18">
        <f>V818*wind_capex_adj</f>
        <v>38.696654989776839</v>
      </c>
      <c r="X818" s="20">
        <v>4.7967834771271001</v>
      </c>
      <c r="Y818" s="18">
        <f>W818+X818</f>
        <v>43.493438466903939</v>
      </c>
      <c r="Z818" s="20">
        <v>82.881808326361494</v>
      </c>
      <c r="AA818" s="20">
        <f>Z818-AC818-AD818</f>
        <v>31.106848453861105</v>
      </c>
      <c r="AB818" s="18">
        <f>AA818*hdgt_capex_adj</f>
        <v>38.883560567326384</v>
      </c>
      <c r="AC818" s="20">
        <v>15.174617490429696</v>
      </c>
      <c r="AD818" s="20">
        <v>36.600342382070693</v>
      </c>
      <c r="AE818" s="18">
        <f>AD818*fuel_adj</f>
        <v>36.600342382070693</v>
      </c>
      <c r="AF818" s="18">
        <f>AB818+AC818+AE818</f>
        <v>90.658520439826773</v>
      </c>
      <c r="AG818" s="20">
        <v>486.22486628444801</v>
      </c>
      <c r="AH818" s="20">
        <f>AG818-AJ818-AK818</f>
        <v>399.47393832000097</v>
      </c>
      <c r="AI818" s="18">
        <f>AH818*aero_capex_adj</f>
        <v>479.36872598400112</v>
      </c>
      <c r="AJ818" s="20">
        <v>43.228198502101009</v>
      </c>
      <c r="AK818" s="20">
        <v>43.522729462346035</v>
      </c>
      <c r="AL818" s="18">
        <f>AK818*fuel_adj</f>
        <v>43.522729462346035</v>
      </c>
      <c r="AM818" s="18">
        <f>AI818+AJ818+AL818</f>
        <v>566.1196539484481</v>
      </c>
      <c r="AN818" s="18">
        <f>IF(F818=0, 0, IF(F818=3, Z818, (Z818*F818*384+AG818*G818*32)/(F818*384+G818*32)))</f>
        <v>173.95927302657458</v>
      </c>
      <c r="AO818" s="18">
        <f>IF(F818=0, 0, IF(F818=3, AF818, (AF818*F818*384+AM818*G818*32)/(F818*384+G818*32)))</f>
        <v>198.02071187725741</v>
      </c>
      <c r="AP818" s="20">
        <v>371.67089831588498</v>
      </c>
      <c r="AQ818" s="20">
        <f>AP818-AS818</f>
        <v>304.077018821553</v>
      </c>
      <c r="AR818" s="18">
        <f>AQ818*bess_capex_adj</f>
        <v>304.077018821553</v>
      </c>
      <c r="AS818" s="20">
        <v>67.593879494331986</v>
      </c>
      <c r="AT818" s="18">
        <f>AR818+AS818</f>
        <v>371.67089831588498</v>
      </c>
      <c r="AU818" s="20">
        <v>6444.9846395309296</v>
      </c>
      <c r="AV818" s="20"/>
      <c r="AW818" s="20">
        <v>742.04289478517001</v>
      </c>
      <c r="AX818" s="18">
        <f>AW818*solar_capex_adj</f>
        <v>989.39052638022667</v>
      </c>
      <c r="AY818" s="20">
        <v>720.83451573202899</v>
      </c>
      <c r="AZ818" s="18">
        <f>AY818*wind_capex_adj</f>
        <v>1201.3908595533817</v>
      </c>
      <c r="BA818" s="20">
        <v>1549.66971061924</v>
      </c>
      <c r="BB818" s="18">
        <f>BA818*hdgt_capex_adj</f>
        <v>1937.0871382740502</v>
      </c>
      <c r="BC818" s="20">
        <v>569.77198593318803</v>
      </c>
      <c r="BD818" s="18">
        <f>BC818*aero_capex_adj</f>
        <v>683.72638311982564</v>
      </c>
      <c r="BE818" s="20">
        <v>2862.6655324612898</v>
      </c>
      <c r="BF818" s="18">
        <f>BE818*bess_capex_adj</f>
        <v>2862.6655324612898</v>
      </c>
      <c r="BG818" s="11">
        <v>897630795.95393503</v>
      </c>
      <c r="BH818" s="11">
        <v>2635443261.2463999</v>
      </c>
      <c r="BI818" s="11">
        <v>696169259.15466499</v>
      </c>
      <c r="BJ818" s="11">
        <v>4530756683.64499</v>
      </c>
      <c r="BK818" s="11">
        <f>SUM(BG818:BJ818)/1000000</f>
        <v>8759.9999999999909</v>
      </c>
      <c r="BL818" s="11">
        <v>1.18004955005733E-4</v>
      </c>
      <c r="BM818" s="13">
        <f>0.815*BJ818/(BK818*1000)</f>
        <v>421.52587867245097</v>
      </c>
      <c r="BN818" s="22">
        <v>834.38769206046595</v>
      </c>
      <c r="BO818" s="11">
        <v>158</v>
      </c>
      <c r="BP818" s="11">
        <v>9120</v>
      </c>
      <c r="BQ818" s="22">
        <v>13835.7696</v>
      </c>
      <c r="BR818" s="11">
        <v>2280</v>
      </c>
      <c r="BS818" s="11">
        <v>570</v>
      </c>
      <c r="BT818" s="11">
        <v>0.14357577811291999</v>
      </c>
    </row>
    <row r="819" spans="1:72" s="8" customFormat="1" x14ac:dyDescent="0.25">
      <c r="A819" s="1">
        <v>1456</v>
      </c>
      <c r="B819" s="22">
        <v>206.02165236060799</v>
      </c>
      <c r="C819" s="22">
        <v>402.79999999999899</v>
      </c>
      <c r="D819" s="11">
        <v>3000</v>
      </c>
      <c r="E819" s="11">
        <v>12000</v>
      </c>
      <c r="F819" s="11">
        <v>2</v>
      </c>
      <c r="G819" s="11">
        <v>9</v>
      </c>
      <c r="H819" s="12">
        <f>SUM(BG819:BI819)/(BK819*1000000)</f>
        <v>0.27653417563065702</v>
      </c>
      <c r="I819" s="13">
        <v>100</v>
      </c>
      <c r="J819" s="20">
        <v>97.0869246623338</v>
      </c>
      <c r="K819" s="18">
        <f>(P819*BG819+U819*BH819+AP819*BI819+AN819*BJ819)/(BK819*(1000000))</f>
        <v>116.24645608824657</v>
      </c>
      <c r="L819" s="18">
        <f>(T819*BG819+Y819*BH819+AT819*BI819+AO819*BJ819)/(BK819*(1000000))</f>
        <v>128.82998701955609</v>
      </c>
      <c r="M819" s="18">
        <f>L819/K819</f>
        <v>1.1082487273569608</v>
      </c>
      <c r="N819" s="18">
        <f>J819*M819</f>
        <v>107.59646070003257</v>
      </c>
      <c r="O819" s="13">
        <v>100</v>
      </c>
      <c r="P819" s="20">
        <v>69.290843268396003</v>
      </c>
      <c r="Q819" s="20">
        <f>P819-S819</f>
        <v>64.108454624350401</v>
      </c>
      <c r="R819" s="18">
        <f>Q819*solar_capex_adj</f>
        <v>85.477939499133868</v>
      </c>
      <c r="S819" s="20">
        <v>5.1823886440456022</v>
      </c>
      <c r="T819" s="18">
        <f>R819+S819</f>
        <v>90.66032814317947</v>
      </c>
      <c r="U819" s="20">
        <v>28.037636070038499</v>
      </c>
      <c r="V819" s="20">
        <f>U819-X819</f>
        <v>23.240852592911398</v>
      </c>
      <c r="W819" s="18">
        <f>V819*wind_capex_adj</f>
        <v>38.734754321518999</v>
      </c>
      <c r="X819" s="20">
        <v>4.7967834771271001</v>
      </c>
      <c r="Y819" s="18">
        <f>W819+X819</f>
        <v>43.531537798646099</v>
      </c>
      <c r="Z819" s="20">
        <v>73.331362199473304</v>
      </c>
      <c r="AA819" s="20">
        <f>Z819-AC819-AD819</f>
        <v>23.5721174048916</v>
      </c>
      <c r="AB819" s="18">
        <f>AA819*hdgt_capex_adj</f>
        <v>29.4651467561145</v>
      </c>
      <c r="AC819" s="20">
        <v>14.439959932856603</v>
      </c>
      <c r="AD819" s="20">
        <v>35.319284861725102</v>
      </c>
      <c r="AE819" s="18">
        <f>AD819*fuel_adj</f>
        <v>35.319284861725102</v>
      </c>
      <c r="AF819" s="18">
        <f>AB819+AC819+AE819</f>
        <v>79.224391550696197</v>
      </c>
      <c r="AG819" s="20">
        <v>205.66817047083401</v>
      </c>
      <c r="AH819" s="20">
        <f>AG819-AJ819-AK819</f>
        <v>140.05915966934498</v>
      </c>
      <c r="AI819" s="18">
        <f>AH819*aero_capex_adj</f>
        <v>168.07099160321397</v>
      </c>
      <c r="AJ819" s="20">
        <v>23.062489635623024</v>
      </c>
      <c r="AK819" s="20">
        <v>42.546521165866011</v>
      </c>
      <c r="AL819" s="18">
        <f>AK819*fuel_adj</f>
        <v>42.546521165866011</v>
      </c>
      <c r="AM819" s="18">
        <f>AI819+AJ819+AL819</f>
        <v>233.680002404703</v>
      </c>
      <c r="AN819" s="18">
        <f>IF(F819=0, 0, IF(F819=3, Z819, (Z819*F819*384+AG819*G819*32)/(F819*384+G819*32)))</f>
        <v>109.42321900075351</v>
      </c>
      <c r="AO819" s="18">
        <f>IF(F819=0, 0, IF(F819=3, AF819, (AF819*F819*384+AM819*G819*32)/(F819*384+G819*32)))</f>
        <v>121.34864905633441</v>
      </c>
      <c r="AP819" s="20">
        <v>800.006964812197</v>
      </c>
      <c r="AQ819" s="20">
        <f>AP819-AS819</f>
        <v>654.33176846107006</v>
      </c>
      <c r="AR819" s="18">
        <f>AQ819*bess_capex_adj</f>
        <v>654.33176846107006</v>
      </c>
      <c r="AS819" s="20">
        <v>145.67519635112694</v>
      </c>
      <c r="AT819" s="18">
        <f>AR819+AS819</f>
        <v>800.006964812197</v>
      </c>
      <c r="AU819" s="20">
        <v>5881.6298411602602</v>
      </c>
      <c r="AV819" s="20"/>
      <c r="AW819" s="20">
        <v>247.59116115786401</v>
      </c>
      <c r="AX819" s="18">
        <f>AW819*solar_capex_adj</f>
        <v>330.12154821048534</v>
      </c>
      <c r="AY819" s="20">
        <v>484.07397267072798</v>
      </c>
      <c r="AZ819" s="18">
        <f>AY819*wind_capex_adj</f>
        <v>806.78995445121336</v>
      </c>
      <c r="BA819" s="20">
        <v>1551.19545956088</v>
      </c>
      <c r="BB819" s="18">
        <f>BA819*hdgt_capex_adj</f>
        <v>1938.9943244511001</v>
      </c>
      <c r="BC819" s="20">
        <v>733.28523800656103</v>
      </c>
      <c r="BD819" s="18">
        <f>BC819*aero_capex_adj</f>
        <v>879.94228560787326</v>
      </c>
      <c r="BE819" s="20">
        <v>2865.48400976422</v>
      </c>
      <c r="BF819" s="18">
        <f>BE819*bess_capex_adj</f>
        <v>2865.48400976422</v>
      </c>
      <c r="BG819" s="11">
        <v>339694822.71514201</v>
      </c>
      <c r="BH819" s="11">
        <v>1768082187.9247999</v>
      </c>
      <c r="BI819" s="11">
        <v>314662367.88461202</v>
      </c>
      <c r="BJ819" s="11">
        <v>6337560621.47544</v>
      </c>
      <c r="BK819" s="11">
        <f>SUM(BG819:BJ819)/1000000</f>
        <v>8759.9999999999945</v>
      </c>
      <c r="BL819" s="11">
        <v>3.1368204796305899E-5</v>
      </c>
      <c r="BM819" s="13">
        <f>0.815*BJ819/(BK819*1000)</f>
        <v>589.62464686101441</v>
      </c>
      <c r="BN819" s="22">
        <v>278.12923068682198</v>
      </c>
      <c r="BO819" s="11">
        <v>106</v>
      </c>
      <c r="BP819" s="11">
        <v>9120</v>
      </c>
      <c r="BQ819" s="22">
        <v>13835.7696</v>
      </c>
      <c r="BR819" s="11">
        <v>2280</v>
      </c>
      <c r="BS819" s="11">
        <v>570</v>
      </c>
      <c r="BT819" s="11">
        <v>6.4988280175909796E-2</v>
      </c>
    </row>
    <row r="820" spans="1:72" s="8" customFormat="1" x14ac:dyDescent="0.25">
      <c r="A820" s="1">
        <v>838</v>
      </c>
      <c r="B820" s="25">
        <v>1648.17321888487</v>
      </c>
      <c r="C820" s="25">
        <v>1200.8</v>
      </c>
      <c r="D820" s="8">
        <v>2000</v>
      </c>
      <c r="E820" s="8">
        <v>8000</v>
      </c>
      <c r="F820" s="8">
        <v>2</v>
      </c>
      <c r="G820" s="8">
        <v>10</v>
      </c>
      <c r="H820" s="9">
        <f>SUM(BG820:BI820)/(BK820*1000000)</f>
        <v>0.91709714515129093</v>
      </c>
      <c r="I820" s="10">
        <v>100</v>
      </c>
      <c r="J820" s="19">
        <v>87.663703182009598</v>
      </c>
      <c r="K820" s="18">
        <f>(P820*BG820+U820*BH820+AP820*BI820+AN820*BJ820)/(BK820*(1000000))</f>
        <v>115.17326697704642</v>
      </c>
      <c r="L820" s="18">
        <f>(T820*BG820+Y820*BH820+AT820*BI820+AO820*BJ820)/(BK820*(1000000))</f>
        <v>141.3679298410415</v>
      </c>
      <c r="M820" s="18">
        <f>L820/K820</f>
        <v>1.227437004710612</v>
      </c>
      <c r="N820" s="18">
        <f>J820*M820</f>
        <v>107.60167325556601</v>
      </c>
      <c r="O820" s="10">
        <v>100</v>
      </c>
      <c r="P820" s="19">
        <v>105.966811492372</v>
      </c>
      <c r="Q820" s="19">
        <f>P820-S820</f>
        <v>98.020525510817393</v>
      </c>
      <c r="R820" s="18">
        <f>Q820*solar_capex_adj</f>
        <v>130.69403401442318</v>
      </c>
      <c r="S820" s="19">
        <v>7.9462859815546096</v>
      </c>
      <c r="T820" s="18">
        <f>R820+S820</f>
        <v>138.64031999597779</v>
      </c>
      <c r="U820" s="19">
        <v>28.6275254652172</v>
      </c>
      <c r="V820" s="19">
        <f>U820-X820</f>
        <v>23.7182893970636</v>
      </c>
      <c r="W820" s="18">
        <f>V820*wind_capex_adj</f>
        <v>39.530482328439334</v>
      </c>
      <c r="X820" s="19">
        <v>4.9092360681536</v>
      </c>
      <c r="Y820" s="18">
        <f>W820+X820</f>
        <v>44.439718396592937</v>
      </c>
      <c r="Z820" s="19">
        <v>267.70481372068002</v>
      </c>
      <c r="AA820" s="19">
        <f>Z820-AC820-AD820</f>
        <v>191.14991082837696</v>
      </c>
      <c r="AB820" s="18">
        <f>AA820*hdgt_capex_adj</f>
        <v>238.9373885354712</v>
      </c>
      <c r="AC820" s="19">
        <v>32.284470037537034</v>
      </c>
      <c r="AD820" s="19">
        <v>44.270432854766028</v>
      </c>
      <c r="AE820" s="18">
        <f>AD820*fuel_adj</f>
        <v>44.270432854766028</v>
      </c>
      <c r="AF820" s="18">
        <f>AB820+AC820+AE820</f>
        <v>315.49229142777426</v>
      </c>
      <c r="AG820" s="19">
        <v>1747.9127514853701</v>
      </c>
      <c r="AH820" s="19">
        <f>AG820-AJ820-AK820</f>
        <v>1562.9153094263299</v>
      </c>
      <c r="AI820" s="18">
        <f>AH820*aero_capex_adj</f>
        <v>1875.4983713115957</v>
      </c>
      <c r="AJ820" s="19">
        <v>135.44928338517002</v>
      </c>
      <c r="AK820" s="19">
        <v>49.548158673870148</v>
      </c>
      <c r="AL820" s="18">
        <f>AK820*fuel_adj</f>
        <v>49.548158673870148</v>
      </c>
      <c r="AM820" s="18">
        <f>AI820+AJ820+AL820</f>
        <v>2060.4958133706359</v>
      </c>
      <c r="AN820" s="18">
        <f>IF(F820=0, 0, IF(F820=3, Z820, (Z820*F820*384+AG820*G820*32)/(F820*384+G820*32)))</f>
        <v>703.06008953382411</v>
      </c>
      <c r="AO820" s="18">
        <f>IF(F820=0, 0, IF(F820=3, AF820, (AF820*F820*384+AM820*G820*32)/(F820*384+G820*32)))</f>
        <v>828.72862141096891</v>
      </c>
      <c r="AP820" s="19">
        <v>145.514075117863</v>
      </c>
      <c r="AQ820" s="19">
        <f>AP820-AS820</f>
        <v>118.587527119226</v>
      </c>
      <c r="AR820" s="18">
        <f>AQ820*bess_capex_adj</f>
        <v>118.587527119226</v>
      </c>
      <c r="AS820" s="19">
        <v>26.926547998637005</v>
      </c>
      <c r="AT820" s="18">
        <f>AR820+AS820</f>
        <v>145.514075117863</v>
      </c>
      <c r="AU820" s="19">
        <v>7676.2369972481001</v>
      </c>
      <c r="AV820" s="19"/>
      <c r="AW820" s="19">
        <v>1975.1161044472699</v>
      </c>
      <c r="AX820" s="18">
        <f>AW820*solar_capex_adj</f>
        <v>2633.4881392630264</v>
      </c>
      <c r="AY820" s="19">
        <v>1438.9988813341799</v>
      </c>
      <c r="AZ820" s="18">
        <f>AY820*wind_capex_adj</f>
        <v>2398.3314688903001</v>
      </c>
      <c r="BA820" s="19">
        <v>1546.79952981576</v>
      </c>
      <c r="BB820" s="18">
        <f>BA820*hdgt_capex_adj</f>
        <v>1933.4994122697001</v>
      </c>
      <c r="BC820" s="19">
        <v>812.452424911957</v>
      </c>
      <c r="BD820" s="18">
        <f>BC820*aero_capex_adj</f>
        <v>974.9429098943483</v>
      </c>
      <c r="BE820" s="19">
        <v>1902.8700567389201</v>
      </c>
      <c r="BF820" s="18">
        <f>BE820*bess_capex_adj</f>
        <v>1902.8700567389201</v>
      </c>
      <c r="BG820" s="8">
        <v>1737368692.9528301</v>
      </c>
      <c r="BH820" s="8">
        <v>5150151087.6650696</v>
      </c>
      <c r="BI820" s="8">
        <v>1146251210.9073901</v>
      </c>
      <c r="BJ820" s="8">
        <v>726229008.47468996</v>
      </c>
      <c r="BK820" s="8">
        <f>SUM(BG820:BJ820)/1000000</f>
        <v>8759.9999999999782</v>
      </c>
      <c r="BL820" s="8">
        <v>13.3622738429648</v>
      </c>
      <c r="BM820" s="10">
        <f>0.815*BJ820/(BK820*1000)</f>
        <v>67.565826701697915</v>
      </c>
      <c r="BN820" s="25">
        <v>2225.03384549457</v>
      </c>
      <c r="BO820" s="8">
        <v>316</v>
      </c>
      <c r="BP820" s="8">
        <v>6080</v>
      </c>
      <c r="BQ820" s="25">
        <v>9223.8464000000004</v>
      </c>
      <c r="BR820" s="8">
        <v>1520</v>
      </c>
      <c r="BS820" s="8">
        <v>380</v>
      </c>
      <c r="BT820" s="8">
        <v>0.35580659235341999</v>
      </c>
    </row>
    <row r="821" spans="1:72" s="8" customFormat="1" x14ac:dyDescent="0.25">
      <c r="A821" s="1">
        <v>1072</v>
      </c>
      <c r="B821" s="25">
        <v>1236.12991416365</v>
      </c>
      <c r="C821" s="25">
        <v>201.39999999999901</v>
      </c>
      <c r="D821" s="8">
        <v>2000</v>
      </c>
      <c r="E821" s="8">
        <v>8000</v>
      </c>
      <c r="F821" s="8">
        <v>3</v>
      </c>
      <c r="G821" s="8">
        <v>4</v>
      </c>
      <c r="H821" s="9">
        <f>SUM(BG821:BI821)/(BK821*1000000)</f>
        <v>0.43690896772845828</v>
      </c>
      <c r="I821" s="10">
        <v>100</v>
      </c>
      <c r="J821" s="19">
        <v>94.746741600843094</v>
      </c>
      <c r="K821" s="18">
        <f>(P821*BG821+U821*BH821+AP821*BI821+AN821*BJ821)/(BK821*(1000000))</f>
        <v>91.905141643832394</v>
      </c>
      <c r="L821" s="18">
        <f>(T821*BG821+Y821*BH821+AT821*BI821+AO821*BJ821)/(BK821*(1000000))</f>
        <v>104.38382222654293</v>
      </c>
      <c r="M821" s="18">
        <f>L821/K821</f>
        <v>1.135777828742925</v>
      </c>
      <c r="N821" s="18">
        <f>J821*M821</f>
        <v>107.61124845587254</v>
      </c>
      <c r="O821" s="10">
        <v>99.999999999999901</v>
      </c>
      <c r="P821" s="19">
        <v>99.031932074228493</v>
      </c>
      <c r="Q821" s="19">
        <f>P821-S821</f>
        <v>91.617374692505905</v>
      </c>
      <c r="R821" s="18">
        <f>Q821*solar_capex_adj</f>
        <v>122.15649959000787</v>
      </c>
      <c r="S821" s="19">
        <v>7.414557381722588</v>
      </c>
      <c r="T821" s="18">
        <f>R821+S821</f>
        <v>129.57105697173046</v>
      </c>
      <c r="U821" s="19">
        <v>28.011283757150899</v>
      </c>
      <c r="V821" s="19">
        <f>U821-X821</f>
        <v>23.214500280023898</v>
      </c>
      <c r="W821" s="18">
        <f>V821*wind_capex_adj</f>
        <v>38.690833800039833</v>
      </c>
      <c r="X821" s="19">
        <v>4.7967834771270006</v>
      </c>
      <c r="Y821" s="18">
        <f>W821+X821</f>
        <v>43.487617277166834</v>
      </c>
      <c r="Z821" s="19">
        <v>93.666817459603195</v>
      </c>
      <c r="AA821" s="19">
        <f>Z821-AC821-AD821</f>
        <v>42.149173558891</v>
      </c>
      <c r="AB821" s="18">
        <f>AA821*hdgt_capex_adj</f>
        <v>52.686466948613749</v>
      </c>
      <c r="AC821" s="19">
        <v>15.9402827997922</v>
      </c>
      <c r="AD821" s="19">
        <v>35.577361100919994</v>
      </c>
      <c r="AE821" s="18">
        <f>AD821*fuel_adj</f>
        <v>35.577361100919994</v>
      </c>
      <c r="AF821" s="18">
        <f>AB821+AC821+AE821</f>
        <v>104.20411084932596</v>
      </c>
      <c r="AG821" s="19">
        <v>315.270278614132</v>
      </c>
      <c r="AH821" s="19">
        <f>AG821-AJ821-AK821</f>
        <v>242.23258831668903</v>
      </c>
      <c r="AI821" s="18">
        <f>AH821*aero_capex_adj</f>
        <v>290.6791059800268</v>
      </c>
      <c r="AJ821" s="19">
        <v>30.617576998069978</v>
      </c>
      <c r="AK821" s="19">
        <v>42.420113299372986</v>
      </c>
      <c r="AL821" s="18">
        <f>AK821*fuel_adj</f>
        <v>42.420113299372986</v>
      </c>
      <c r="AM821" s="18">
        <f>AI821+AJ821+AL821</f>
        <v>363.71679627746977</v>
      </c>
      <c r="AN821" s="18">
        <f>IF(F821=0, 0, IF(F821=3, Z821, (Z821*F821*384+AG821*G821*32)/(F821*384+G821*32)))</f>
        <v>93.666817459603195</v>
      </c>
      <c r="AO821" s="18">
        <f>IF(F821=0, 0, IF(F821=3, AF821, (AF821*F821*384+AM821*G821*32)/(F821*384+G821*32)))</f>
        <v>104.20411084932596</v>
      </c>
      <c r="AP821" s="19">
        <v>116.74793628334101</v>
      </c>
      <c r="AQ821" s="19">
        <f>AP821-AS821</f>
        <v>95.795157991076593</v>
      </c>
      <c r="AR821" s="18">
        <f>AQ821*bess_capex_adj</f>
        <v>95.795157991076593</v>
      </c>
      <c r="AS821" s="19">
        <v>20.952778292264412</v>
      </c>
      <c r="AT821" s="18">
        <f>AR821+AS821</f>
        <v>116.74793628334101</v>
      </c>
      <c r="AU821" s="19">
        <v>6281.4291494189001</v>
      </c>
      <c r="AV821" s="19"/>
      <c r="AW821" s="19">
        <v>1483.8625365535199</v>
      </c>
      <c r="AX821" s="18">
        <f>AW821*solar_capex_adj</f>
        <v>1978.4833820713598</v>
      </c>
      <c r="AY821" s="19">
        <v>241.76254569818099</v>
      </c>
      <c r="AZ821" s="18">
        <f>AY821*wind_capex_adj</f>
        <v>402.93757616363501</v>
      </c>
      <c r="BA821" s="19">
        <v>2324.1548875877602</v>
      </c>
      <c r="BB821" s="18">
        <f>BA821*hdgt_capex_adj</f>
        <v>2905.1936094847001</v>
      </c>
      <c r="BC821" s="19">
        <v>325.53501392500999</v>
      </c>
      <c r="BD821" s="18">
        <f>BC821*aero_capex_adj</f>
        <v>390.642016710012</v>
      </c>
      <c r="BE821" s="19">
        <v>1906.11416565442</v>
      </c>
      <c r="BF821" s="18">
        <f>BE821*bess_capex_adj</f>
        <v>1906.11416565442</v>
      </c>
      <c r="BG821" s="8">
        <v>1429460006.6280799</v>
      </c>
      <c r="BH821" s="8">
        <v>884041093.96239996</v>
      </c>
      <c r="BI821" s="8">
        <v>1513821456.7108099</v>
      </c>
      <c r="BJ821" s="8">
        <v>4932677442.6987</v>
      </c>
      <c r="BK821" s="8">
        <f>SUM(BG821:BJ821)/1000000</f>
        <v>8759.9999999999891</v>
      </c>
      <c r="BL821" s="8">
        <v>6.4889747558E-18</v>
      </c>
      <c r="BM821" s="10">
        <f>0.815*BJ821/(BK821*1000)</f>
        <v>458.91919130130657</v>
      </c>
      <c r="BN821" s="25">
        <v>1668.7753841209301</v>
      </c>
      <c r="BO821" s="8">
        <v>53</v>
      </c>
      <c r="BP821" s="8">
        <v>6080</v>
      </c>
      <c r="BQ821" s="25">
        <v>9223.8464000000004</v>
      </c>
      <c r="BR821" s="8">
        <v>1520</v>
      </c>
      <c r="BS821" s="8">
        <v>380</v>
      </c>
      <c r="BT821" s="8">
        <v>0.46723851636240199</v>
      </c>
    </row>
    <row r="822" spans="1:72" s="8" customFormat="1" x14ac:dyDescent="0.25">
      <c r="A822" s="1">
        <v>688</v>
      </c>
      <c r="B822" s="25">
        <v>1648.17321888487</v>
      </c>
      <c r="C822" s="25">
        <v>1003.19999999999</v>
      </c>
      <c r="D822" s="8">
        <v>2000</v>
      </c>
      <c r="E822" s="8">
        <v>8000</v>
      </c>
      <c r="F822" s="8">
        <v>1</v>
      </c>
      <c r="G822" s="8">
        <v>22</v>
      </c>
      <c r="H822" s="9">
        <f>SUM(BG822:BI822)/(BK822*1000000)</f>
        <v>0.87889380816866658</v>
      </c>
      <c r="I822" s="10">
        <v>100</v>
      </c>
      <c r="J822" s="19">
        <v>89.153770854394097</v>
      </c>
      <c r="K822" s="18">
        <f>(P822*BG822+U822*BH822+AP822*BI822+AN822*BJ822)/(BK822*(1000000))</f>
        <v>135.02579653456129</v>
      </c>
      <c r="L822" s="18">
        <f>(T822*BG822+Y822*BH822+AT822*BI822+AO822*BJ822)/(BK822*(1000000))</f>
        <v>163.08087737770927</v>
      </c>
      <c r="M822" s="18">
        <f>L822/K822</f>
        <v>1.2077757107395917</v>
      </c>
      <c r="N822" s="18">
        <f>J822*M822</f>
        <v>107.67775895878053</v>
      </c>
      <c r="O822" s="10">
        <v>100</v>
      </c>
      <c r="P822" s="19">
        <v>98.177934000829396</v>
      </c>
      <c r="Q822" s="19">
        <f>P822-S822</f>
        <v>90.815959014553499</v>
      </c>
      <c r="R822" s="18">
        <f>Q822*solar_capex_adj</f>
        <v>121.08794535273799</v>
      </c>
      <c r="S822" s="19">
        <v>7.3619749862758965</v>
      </c>
      <c r="T822" s="18">
        <f>R822+S822</f>
        <v>128.44992033901389</v>
      </c>
      <c r="U822" s="19">
        <v>27.972574332852499</v>
      </c>
      <c r="V822" s="19">
        <f>U822-X822</f>
        <v>23.175790855725499</v>
      </c>
      <c r="W822" s="18">
        <f>V822*wind_capex_adj</f>
        <v>38.626318092875835</v>
      </c>
      <c r="X822" s="19">
        <v>4.7967834771270006</v>
      </c>
      <c r="Y822" s="18">
        <f>W822+X822</f>
        <v>43.423101570002835</v>
      </c>
      <c r="Z822" s="19">
        <v>134.38140168854</v>
      </c>
      <c r="AA822" s="19">
        <f>Z822-AC822-AD822</f>
        <v>73.910348674165405</v>
      </c>
      <c r="AB822" s="18">
        <f>AA822*hdgt_capex_adj</f>
        <v>92.387935842706753</v>
      </c>
      <c r="AC822" s="19">
        <v>20.033639411091997</v>
      </c>
      <c r="AD822" s="19">
        <v>40.437413603282593</v>
      </c>
      <c r="AE822" s="18">
        <f>AD822*fuel_adj</f>
        <v>40.437413603282593</v>
      </c>
      <c r="AF822" s="18">
        <f>AB822+AC822+AE822</f>
        <v>152.85898885708133</v>
      </c>
      <c r="AG822" s="19">
        <v>951.80592284391105</v>
      </c>
      <c r="AH822" s="19">
        <f>AG822-AJ822-AK822</f>
        <v>829.00645290203795</v>
      </c>
      <c r="AI822" s="18">
        <f>AH822*aero_capex_adj</f>
        <v>994.80774348244552</v>
      </c>
      <c r="AJ822" s="19">
        <v>77.511610935881095</v>
      </c>
      <c r="AK822" s="19">
        <v>45.287859005992004</v>
      </c>
      <c r="AL822" s="18">
        <f>AK822*fuel_adj</f>
        <v>45.287859005992004</v>
      </c>
      <c r="AM822" s="18">
        <f>AI822+AJ822+AL822</f>
        <v>1117.6072134243186</v>
      </c>
      <c r="AN822" s="18">
        <f>IF(F822=0, 0, IF(F822=3, Z822, (Z822*F822*384+AG822*G822*32)/(F822*384+G822*32)))</f>
        <v>663.30315067142715</v>
      </c>
      <c r="AO822" s="18">
        <f>IF(F822=0, 0, IF(F822=3, AF822, (AF822*F822*384+AM822*G822*32)/(F822*384+G822*32)))</f>
        <v>777.10784004764662</v>
      </c>
      <c r="AP822" s="19">
        <v>121.110666838379</v>
      </c>
      <c r="AQ822" s="19">
        <f>AP822-AS822</f>
        <v>99.103916696071906</v>
      </c>
      <c r="AR822" s="18">
        <f>AQ822*bess_capex_adj</f>
        <v>99.103916696071906</v>
      </c>
      <c r="AS822" s="19">
        <v>22.006750142307098</v>
      </c>
      <c r="AT822" s="18">
        <f>AR822+AS822</f>
        <v>121.110666838379</v>
      </c>
      <c r="AU822" s="19">
        <v>7641.2467791102999</v>
      </c>
      <c r="AV822" s="19"/>
      <c r="AW822" s="19">
        <v>1975.1843253705799</v>
      </c>
      <c r="AX822" s="18">
        <f>AW822*solar_capex_adj</f>
        <v>2633.5791004941066</v>
      </c>
      <c r="AY822" s="19">
        <v>1202.2431213585801</v>
      </c>
      <c r="AZ822" s="18">
        <f>AY822*wind_capex_adj</f>
        <v>2003.7385355976335</v>
      </c>
      <c r="BA822" s="19">
        <v>773.42647829750899</v>
      </c>
      <c r="BB822" s="18">
        <f>BA822*hdgt_capex_adj</f>
        <v>966.78309787188618</v>
      </c>
      <c r="BC822" s="19">
        <v>1787.45707181497</v>
      </c>
      <c r="BD822" s="18">
        <f>BC822*aero_capex_adj</f>
        <v>2144.9484861779638</v>
      </c>
      <c r="BE822" s="19">
        <v>1902.93578226863</v>
      </c>
      <c r="BF822" s="18">
        <f>BE822*bess_capex_adj</f>
        <v>1902.93578226863</v>
      </c>
      <c r="BG822" s="8">
        <v>1882646000.87919</v>
      </c>
      <c r="BH822" s="8">
        <v>4403525449.1711998</v>
      </c>
      <c r="BI822" s="8">
        <v>1412938309.5071199</v>
      </c>
      <c r="BJ822" s="8">
        <v>1060890240.44248</v>
      </c>
      <c r="BK822" s="8">
        <f>SUM(BG822:BJ822)/1000000</f>
        <v>8759.9999999999909</v>
      </c>
      <c r="BL822" s="8">
        <v>8.1150001188107392</v>
      </c>
      <c r="BM822" s="10">
        <f>0.815*BJ822/(BK822*1000)</f>
        <v>98.701546342536759</v>
      </c>
      <c r="BN822" s="25">
        <v>2225.03384549457</v>
      </c>
      <c r="BO822" s="8">
        <v>264</v>
      </c>
      <c r="BP822" s="8">
        <v>6080</v>
      </c>
      <c r="BQ822" s="25">
        <v>9223.8464000000004</v>
      </c>
      <c r="BR822" s="8">
        <v>1520</v>
      </c>
      <c r="BS822" s="8">
        <v>380</v>
      </c>
      <c r="BT822" s="8">
        <v>0.43763944896575202</v>
      </c>
    </row>
    <row r="823" spans="1:72" s="8" customFormat="1" hidden="1" x14ac:dyDescent="0.25">
      <c r="A823" s="1">
        <v>1210</v>
      </c>
      <c r="B823" s="22">
        <v>1648.17321888487</v>
      </c>
      <c r="C823" s="22">
        <v>201.39999999999901</v>
      </c>
      <c r="D823" s="11">
        <v>3000</v>
      </c>
      <c r="E823" s="11">
        <v>12000</v>
      </c>
      <c r="F823" s="11">
        <v>0</v>
      </c>
      <c r="G823" s="11">
        <v>0</v>
      </c>
      <c r="H823" s="12">
        <f>SUM(BG823:BI823)/(BK823*1000000)</f>
        <v>1</v>
      </c>
      <c r="I823" s="13">
        <v>38.995433789954298</v>
      </c>
      <c r="J823" s="20">
        <v>93.862452510190394</v>
      </c>
      <c r="K823" s="18">
        <f>(P823*BG823+U823*BH823+AP823*BI823+AN823*BJ823)/(BK823*(1000000))</f>
        <v>97.825213127208201</v>
      </c>
      <c r="L823" s="18">
        <f>(T823*BG823+Y823*BH823+AT823*BI823+AO823*BJ823)/(BK823*(1000000))</f>
        <v>112.25030466578001</v>
      </c>
      <c r="M823" s="18">
        <f>L823/K823</f>
        <v>1.147457808446724</v>
      </c>
      <c r="N823" s="18">
        <f>J823*M823</f>
        <v>107.70320405277778</v>
      </c>
      <c r="O823" s="13">
        <v>55.829917533334303</v>
      </c>
      <c r="P823" s="20">
        <v>61.720710554093003</v>
      </c>
      <c r="Q823" s="20">
        <f>P823-S823</f>
        <v>57.112193273794396</v>
      </c>
      <c r="R823" s="18">
        <f>Q823*solar_capex_adj</f>
        <v>76.149591031725862</v>
      </c>
      <c r="S823" s="20">
        <v>4.6085172802986065</v>
      </c>
      <c r="T823" s="18">
        <f>R823+S823</f>
        <v>80.758108312024461</v>
      </c>
      <c r="U823" s="20">
        <v>28.079537259710101</v>
      </c>
      <c r="V823" s="20">
        <f>U823-X823</f>
        <v>23.282753782583001</v>
      </c>
      <c r="W823" s="18">
        <f>V823*wind_capex_adj</f>
        <v>38.804589637638337</v>
      </c>
      <c r="X823" s="20">
        <v>4.7967834771271001</v>
      </c>
      <c r="Y823" s="18">
        <f>W823+X823</f>
        <v>43.601373114765437</v>
      </c>
      <c r="Z823" s="20">
        <v>0</v>
      </c>
      <c r="AA823" s="20">
        <f>Z823-AC823-AD823</f>
        <v>0</v>
      </c>
      <c r="AB823" s="18">
        <f>AA823*hdgt_capex_adj</f>
        <v>0</v>
      </c>
      <c r="AC823" s="20">
        <v>0</v>
      </c>
      <c r="AD823" s="20">
        <v>0</v>
      </c>
      <c r="AE823" s="18">
        <f>AD823*fuel_adj</f>
        <v>0</v>
      </c>
      <c r="AF823" s="18">
        <f>AB823+AC823+AE823</f>
        <v>0</v>
      </c>
      <c r="AG823" s="20">
        <v>0</v>
      </c>
      <c r="AH823" s="20">
        <f>AG823-AJ823-AK823</f>
        <v>0</v>
      </c>
      <c r="AI823" s="18">
        <f>AH823*aero_capex_adj</f>
        <v>0</v>
      </c>
      <c r="AJ823" s="20">
        <v>0</v>
      </c>
      <c r="AK823" s="20">
        <v>0</v>
      </c>
      <c r="AL823" s="18">
        <f>AK823*fuel_adj</f>
        <v>0</v>
      </c>
      <c r="AM823" s="18">
        <f>AI823+AJ823+AL823</f>
        <v>0</v>
      </c>
      <c r="AN823" s="18">
        <f>IF(F823=0, 0, IF(F823=3, Z823, (Z823*F823*384+AG823*G823*32)/(F823*384+G823*32)))</f>
        <v>0</v>
      </c>
      <c r="AO823" s="18">
        <f>IF(F823=0, 0, IF(F823=3, AF823, (AF823*F823*384+AM823*G823*32)/(F823*384+G823*32)))</f>
        <v>0</v>
      </c>
      <c r="AP823" s="20">
        <v>263.66562144879498</v>
      </c>
      <c r="AQ823" s="20">
        <f>AP823-AS823</f>
        <v>213.01919823895199</v>
      </c>
      <c r="AR823" s="18">
        <f>AQ823*bess_capex_adj</f>
        <v>213.01919823895199</v>
      </c>
      <c r="AS823" s="20">
        <v>50.646423209842993</v>
      </c>
      <c r="AT823" s="18">
        <f>AR823+AS823</f>
        <v>263.66562144879498</v>
      </c>
      <c r="AU823" s="20">
        <v>5097.42394796594</v>
      </c>
      <c r="AV823" s="20"/>
      <c r="AW823" s="20">
        <v>1984.30036796175</v>
      </c>
      <c r="AX823" s="18">
        <f>AW823*solar_capex_adj</f>
        <v>2645.733823949</v>
      </c>
      <c r="AY823" s="20">
        <v>242.47335748962499</v>
      </c>
      <c r="AZ823" s="18">
        <f>AY823*wind_capex_adj</f>
        <v>404.12226248270832</v>
      </c>
      <c r="BA823" s="20">
        <v>0</v>
      </c>
      <c r="BB823" s="18">
        <f>BA823*hdgt_capex_adj</f>
        <v>0</v>
      </c>
      <c r="BC823" s="20">
        <v>0</v>
      </c>
      <c r="BD823" s="18">
        <f>BC823*aero_capex_adj</f>
        <v>0</v>
      </c>
      <c r="BE823" s="20">
        <v>2870.65022251456</v>
      </c>
      <c r="BF823" s="18">
        <f>BE823*bess_capex_adj</f>
        <v>2870.65022251456</v>
      </c>
      <c r="BG823" s="11">
        <v>2985012256.0541601</v>
      </c>
      <c r="BH823" s="11">
        <v>884041093.96239996</v>
      </c>
      <c r="BI823" s="11">
        <v>1021647425.90352</v>
      </c>
      <c r="BJ823" s="11">
        <v>0</v>
      </c>
      <c r="BK823" s="11">
        <f>SUM(BG823:BJ823)/1000000</f>
        <v>4890.7007759200806</v>
      </c>
      <c r="BL823" s="11">
        <v>5.7452890146295198E-2</v>
      </c>
      <c r="BM823" s="13">
        <f>0.815*BJ823/(BK823*1000)</f>
        <v>0</v>
      </c>
      <c r="BN823" s="22">
        <v>2225.03384549457</v>
      </c>
      <c r="BO823" s="11">
        <v>53</v>
      </c>
      <c r="BP823" s="11">
        <v>9120</v>
      </c>
      <c r="BQ823" s="22">
        <v>13835.7696</v>
      </c>
      <c r="BR823" s="11">
        <v>2280</v>
      </c>
      <c r="BS823" s="11">
        <v>570</v>
      </c>
      <c r="BT823" s="11">
        <v>0.209863015306225</v>
      </c>
    </row>
    <row r="824" spans="1:72" s="8" customFormat="1" x14ac:dyDescent="0.25">
      <c r="A824" s="1">
        <v>1377</v>
      </c>
      <c r="B824" s="22">
        <v>1030.10826180304</v>
      </c>
      <c r="C824" s="22">
        <v>1200.8</v>
      </c>
      <c r="D824" s="11">
        <v>3000</v>
      </c>
      <c r="E824" s="11">
        <v>12000</v>
      </c>
      <c r="F824" s="11">
        <v>2</v>
      </c>
      <c r="G824" s="11">
        <v>6</v>
      </c>
      <c r="H824" s="12">
        <f>SUM(BG824:BI824)/(BK824*1000000)</f>
        <v>0.85376924437908763</v>
      </c>
      <c r="I824" s="13">
        <v>100</v>
      </c>
      <c r="J824" s="20">
        <v>89.774720069262798</v>
      </c>
      <c r="K824" s="18">
        <f>(P824*BG824+U824*BH824+AP824*BI824+AN824*BJ824)/(BK824*(1000000))</f>
        <v>101.45929365380765</v>
      </c>
      <c r="L824" s="18">
        <f>(T824*BG824+Y824*BH824+AT824*BI824+AO824*BJ824)/(BK824*(1000000))</f>
        <v>121.72291388369324</v>
      </c>
      <c r="M824" s="18">
        <f>L824/K824</f>
        <v>1.1997216765477168</v>
      </c>
      <c r="N824" s="18">
        <f>J824*M824</f>
        <v>107.70467767309792</v>
      </c>
      <c r="O824" s="13">
        <v>100</v>
      </c>
      <c r="P824" s="20">
        <v>84.232992445249593</v>
      </c>
      <c r="Q824" s="20">
        <f>P824-S824</f>
        <v>77.9187236433565</v>
      </c>
      <c r="R824" s="18">
        <f>Q824*solar_capex_adj</f>
        <v>103.89163152447533</v>
      </c>
      <c r="S824" s="20">
        <v>6.3142688018930926</v>
      </c>
      <c r="T824" s="18">
        <f>R824+S824</f>
        <v>110.20590032636842</v>
      </c>
      <c r="U824" s="20">
        <v>28.636772116608299</v>
      </c>
      <c r="V824" s="20">
        <f>U824-X824</f>
        <v>23.7275046733129</v>
      </c>
      <c r="W824" s="18">
        <f>V824*wind_capex_adj</f>
        <v>39.545841122188172</v>
      </c>
      <c r="X824" s="20">
        <v>4.9092674432953984</v>
      </c>
      <c r="Y824" s="18">
        <f>W824+X824</f>
        <v>44.45510856548357</v>
      </c>
      <c r="Z824" s="20">
        <v>179.101821437745</v>
      </c>
      <c r="AA824" s="20">
        <f>Z824-AC824-AD824</f>
        <v>110.145601048907</v>
      </c>
      <c r="AB824" s="18">
        <f>AA824*hdgt_capex_adj</f>
        <v>137.68200131113375</v>
      </c>
      <c r="AC824" s="20">
        <v>24.778668460516002</v>
      </c>
      <c r="AD824" s="20">
        <v>44.177551928322004</v>
      </c>
      <c r="AE824" s="18">
        <f>AD824*fuel_adj</f>
        <v>44.177551928322004</v>
      </c>
      <c r="AF824" s="18">
        <f>AB824+AC824+AE824</f>
        <v>206.63822169997175</v>
      </c>
      <c r="AG824" s="20">
        <v>739.28272330689003</v>
      </c>
      <c r="AH824" s="20">
        <f>AG824-AJ824-AK824</f>
        <v>625.08577554046201</v>
      </c>
      <c r="AI824" s="18">
        <f>AH824*aero_capex_adj</f>
        <v>750.10293064855443</v>
      </c>
      <c r="AJ824" s="20">
        <v>62.845273034710999</v>
      </c>
      <c r="AK824" s="20">
        <v>51.351674731717026</v>
      </c>
      <c r="AL824" s="18">
        <f>AK824*fuel_adj</f>
        <v>51.351674731717026</v>
      </c>
      <c r="AM824" s="18">
        <f>AI824+AJ824+AL824</f>
        <v>864.29987841498246</v>
      </c>
      <c r="AN824" s="18">
        <f>IF(F824=0, 0, IF(F824=3, Z824, (Z824*F824*384+AG824*G824*32)/(F824*384+G824*32)))</f>
        <v>291.13800181157399</v>
      </c>
      <c r="AO824" s="18">
        <f>IF(F824=0, 0, IF(F824=3, AF824, (AF824*F824*384+AM824*G824*32)/(F824*384+G824*32)))</f>
        <v>338.17055304297389</v>
      </c>
      <c r="AP824" s="20">
        <v>265.344894750327</v>
      </c>
      <c r="AQ824" s="20">
        <f>AP824-AS824</f>
        <v>216.75505234878599</v>
      </c>
      <c r="AR824" s="18">
        <f>AQ824*bess_capex_adj</f>
        <v>216.75505234878599</v>
      </c>
      <c r="AS824" s="20">
        <v>48.589842401541006</v>
      </c>
      <c r="AT824" s="18">
        <f>AR824+AS824</f>
        <v>265.344894750327</v>
      </c>
      <c r="AU824" s="20">
        <v>7567.9718482933304</v>
      </c>
      <c r="AV824" s="20"/>
      <c r="AW824" s="20">
        <v>1234.91929325149</v>
      </c>
      <c r="AX824" s="18">
        <f>AW824*solar_capex_adj</f>
        <v>1646.5590576686532</v>
      </c>
      <c r="AY824" s="20">
        <v>1439.5487759129501</v>
      </c>
      <c r="AZ824" s="18">
        <f>AY824*wind_capex_adj</f>
        <v>2399.2479598549171</v>
      </c>
      <c r="BA824" s="20">
        <v>1547.3906190007001</v>
      </c>
      <c r="BB824" s="18">
        <f>BA824*hdgt_capex_adj</f>
        <v>1934.2382737508751</v>
      </c>
      <c r="BC824" s="20">
        <v>487.65773578023101</v>
      </c>
      <c r="BD824" s="18">
        <f>BC824*aero_capex_adj</f>
        <v>585.18928293627721</v>
      </c>
      <c r="BE824" s="20">
        <v>2858.4554243479301</v>
      </c>
      <c r="BF824" s="18">
        <f>BE824*bess_capex_adj</f>
        <v>2858.4554243479301</v>
      </c>
      <c r="BG824" s="11">
        <v>1378174827.9149401</v>
      </c>
      <c r="BH824" s="11">
        <v>5150116853.3584995</v>
      </c>
      <c r="BI824" s="11">
        <v>950726899.48736203</v>
      </c>
      <c r="BJ824" s="11">
        <v>1280981419.2391901</v>
      </c>
      <c r="BK824" s="11">
        <f>SUM(BG824:BJ824)/1000000</f>
        <v>8759.9999999999927</v>
      </c>
      <c r="BL824" s="11">
        <v>5.2601940405262599</v>
      </c>
      <c r="BM824" s="13">
        <f>0.815*BJ824/(BK824*1000)</f>
        <v>119.17806583104347</v>
      </c>
      <c r="BN824" s="22">
        <v>1390.6461534341099</v>
      </c>
      <c r="BO824" s="11">
        <v>316</v>
      </c>
      <c r="BP824" s="11">
        <v>9120</v>
      </c>
      <c r="BQ824" s="22">
        <v>13835.7696</v>
      </c>
      <c r="BR824" s="11">
        <v>2280</v>
      </c>
      <c r="BS824" s="11">
        <v>570</v>
      </c>
      <c r="BT824" s="11">
        <v>0.197913369872939</v>
      </c>
    </row>
    <row r="825" spans="1:72" s="8" customFormat="1" x14ac:dyDescent="0.25">
      <c r="A825" s="1">
        <v>956</v>
      </c>
      <c r="B825" s="25">
        <v>1236.12991416365</v>
      </c>
      <c r="C825" s="25">
        <v>1003.19999999999</v>
      </c>
      <c r="D825" s="8">
        <v>2000</v>
      </c>
      <c r="E825" s="8">
        <v>8000</v>
      </c>
      <c r="F825" s="8">
        <v>3</v>
      </c>
      <c r="G825" s="8">
        <v>4</v>
      </c>
      <c r="H825" s="9">
        <f>SUM(BG825:BI825)/(BK825*1000000)</f>
        <v>0.82161818878351356</v>
      </c>
      <c r="I825" s="10">
        <v>100</v>
      </c>
      <c r="J825" s="19">
        <v>88.427405834542</v>
      </c>
      <c r="K825" s="18">
        <f>(P825*BG825+U825*BH825+AP825*BI825+AN825*BJ825)/(BK825*(1000000))</f>
        <v>85.58994381688639</v>
      </c>
      <c r="L825" s="18">
        <f>(T825*BG825+Y825*BH825+AT825*BI825+AO825*BJ825)/(BK825*(1000000))</f>
        <v>104.26854463487911</v>
      </c>
      <c r="M825" s="18">
        <f>L825/K825</f>
        <v>1.2182335912961253</v>
      </c>
      <c r="N825" s="18">
        <f>J825*M825</f>
        <v>107.72523617881404</v>
      </c>
      <c r="O825" s="10">
        <v>100</v>
      </c>
      <c r="P825" s="19">
        <v>86.674464519842303</v>
      </c>
      <c r="Q825" s="19">
        <f>P825-S825</f>
        <v>80.177659183587494</v>
      </c>
      <c r="R825" s="18">
        <f>Q825*solar_capex_adj</f>
        <v>106.90354557811665</v>
      </c>
      <c r="S825" s="19">
        <v>6.496805336254809</v>
      </c>
      <c r="T825" s="18">
        <f>R825+S825</f>
        <v>113.40035091437146</v>
      </c>
      <c r="U825" s="19">
        <v>27.982485259710899</v>
      </c>
      <c r="V825" s="19">
        <f>U825-X825</f>
        <v>23.185701782583799</v>
      </c>
      <c r="W825" s="18">
        <f>V825*wind_capex_adj</f>
        <v>38.642836304306336</v>
      </c>
      <c r="X825" s="19">
        <v>4.7967834771271001</v>
      </c>
      <c r="Y825" s="18">
        <f>W825+X825</f>
        <v>43.439619781433436</v>
      </c>
      <c r="Z825" s="19">
        <v>201.681171647426</v>
      </c>
      <c r="AA825" s="19">
        <f>Z825-AC825-AD825</f>
        <v>134.610755955212</v>
      </c>
      <c r="AB825" s="18">
        <f>AA825*hdgt_capex_adj</f>
        <v>168.26344494401499</v>
      </c>
      <c r="AC825" s="19">
        <v>26.084171856557987</v>
      </c>
      <c r="AD825" s="19">
        <v>40.986243835656012</v>
      </c>
      <c r="AE825" s="18">
        <f>AD825*fuel_adj</f>
        <v>40.986243835656012</v>
      </c>
      <c r="AF825" s="18">
        <f>AB825+AC825+AE825</f>
        <v>235.33386063622899</v>
      </c>
      <c r="AG825" s="19">
        <v>412.75949900531498</v>
      </c>
      <c r="AH825" s="19">
        <f>AG825-AJ825-AK825</f>
        <v>327.18250673372398</v>
      </c>
      <c r="AI825" s="18">
        <f>AH825*aero_capex_adj</f>
        <v>392.61900808046875</v>
      </c>
      <c r="AJ825" s="19">
        <v>38.453709409948999</v>
      </c>
      <c r="AK825" s="19">
        <v>47.123282861641997</v>
      </c>
      <c r="AL825" s="18">
        <f>AK825*fuel_adj</f>
        <v>47.123282861641997</v>
      </c>
      <c r="AM825" s="18">
        <f>AI825+AJ825+AL825</f>
        <v>478.19600035205974</v>
      </c>
      <c r="AN825" s="18">
        <f>IF(F825=0, 0, IF(F825=3, Z825, (Z825*F825*384+AG825*G825*32)/(F825*384+G825*32)))</f>
        <v>201.681171647426</v>
      </c>
      <c r="AO825" s="18">
        <f>IF(F825=0, 0, IF(F825=3, AF825, (AF825*F825*384+AM825*G825*32)/(F825*384+G825*32)))</f>
        <v>235.33386063622899</v>
      </c>
      <c r="AP825" s="19">
        <v>145.05635422177201</v>
      </c>
      <c r="AQ825" s="19">
        <f>AP825-AS825</f>
        <v>118.769437569359</v>
      </c>
      <c r="AR825" s="18">
        <f>AQ825*bess_capex_adj</f>
        <v>118.769437569359</v>
      </c>
      <c r="AS825" s="19">
        <v>26.286916652413012</v>
      </c>
      <c r="AT825" s="18">
        <f>AR825+AS825</f>
        <v>145.05635422177201</v>
      </c>
      <c r="AU825" s="19">
        <v>7234.9314108362096</v>
      </c>
      <c r="AV825" s="19"/>
      <c r="AW825" s="19">
        <v>1482.02174692011</v>
      </c>
      <c r="AX825" s="18">
        <f>AW825*solar_capex_adj</f>
        <v>1976.02899589348</v>
      </c>
      <c r="AY825" s="19">
        <v>1202.7572502491901</v>
      </c>
      <c r="AZ825" s="18">
        <f>AY825*wind_capex_adj</f>
        <v>2004.5954170819834</v>
      </c>
      <c r="BA825" s="19">
        <v>2321.2716823594301</v>
      </c>
      <c r="BB825" s="18">
        <f>BA825*hdgt_capex_adj</f>
        <v>2901.5896029492878</v>
      </c>
      <c r="BC825" s="19">
        <v>325.131174981588</v>
      </c>
      <c r="BD825" s="18">
        <f>BC825*aero_capex_adj</f>
        <v>390.15740997790562</v>
      </c>
      <c r="BE825" s="19">
        <v>1903.7495563258699</v>
      </c>
      <c r="BF825" s="18">
        <f>BE825*bess_capex_adj</f>
        <v>1903.7495563258699</v>
      </c>
      <c r="BG825" s="8">
        <v>1607884408.1663499</v>
      </c>
      <c r="BH825" s="8">
        <v>4403525449.1711998</v>
      </c>
      <c r="BI825" s="8">
        <v>1185965476.4060199</v>
      </c>
      <c r="BJ825" s="8">
        <v>1562624666.2564199</v>
      </c>
      <c r="BK825" s="8">
        <f>SUM(BG825:BJ825)/1000000</f>
        <v>8759.9999999999891</v>
      </c>
      <c r="BL825" s="8">
        <v>3.5380702419071501</v>
      </c>
      <c r="BM825" s="10">
        <f>0.815*BJ825/(BK825*1000)</f>
        <v>145.3811761414365</v>
      </c>
      <c r="BN825" s="25">
        <v>1668.7753841209301</v>
      </c>
      <c r="BO825" s="8">
        <v>264</v>
      </c>
      <c r="BP825" s="8">
        <v>6080</v>
      </c>
      <c r="BQ825" s="25">
        <v>9223.8464000000004</v>
      </c>
      <c r="BR825" s="8">
        <v>1520</v>
      </c>
      <c r="BS825" s="8">
        <v>380</v>
      </c>
      <c r="BT825" s="8">
        <v>0.36770047835171399</v>
      </c>
    </row>
    <row r="826" spans="1:72" s="8" customFormat="1" x14ac:dyDescent="0.25">
      <c r="A826" s="1">
        <v>727</v>
      </c>
      <c r="B826" s="25">
        <v>1030.10826180304</v>
      </c>
      <c r="C826" s="25">
        <v>1603.6</v>
      </c>
      <c r="D826" s="8">
        <v>2000</v>
      </c>
      <c r="E826" s="8">
        <v>8000</v>
      </c>
      <c r="F826" s="8">
        <v>1</v>
      </c>
      <c r="G826" s="8">
        <v>22</v>
      </c>
      <c r="H826" s="9">
        <f>SUM(BG826:BI826)/(BK826*1000000)</f>
        <v>0.91557567896657066</v>
      </c>
      <c r="I826" s="10">
        <v>100</v>
      </c>
      <c r="J826" s="19">
        <v>87.488170249056196</v>
      </c>
      <c r="K826" s="18">
        <f>(P826*BG826+U826*BH826+AP826*BI826+AN826*BJ826)/(BK826*(1000000))</f>
        <v>122.18177857737743</v>
      </c>
      <c r="L826" s="18">
        <f>(T826*BG826+Y826*BH826+AT826*BI826+AO826*BJ826)/(BK826*(1000000))</f>
        <v>150.47681313715327</v>
      </c>
      <c r="M826" s="18">
        <f>L826/K826</f>
        <v>1.2315814591114065</v>
      </c>
      <c r="N826" s="18">
        <f>J826*M826</f>
        <v>107.74880837031978</v>
      </c>
      <c r="O826" s="10">
        <v>99.999999999999901</v>
      </c>
      <c r="P826" s="19">
        <v>90.027763311688105</v>
      </c>
      <c r="Q826" s="19">
        <f>P826-S826</f>
        <v>83.277067929428398</v>
      </c>
      <c r="R826" s="18">
        <f>Q826*solar_capex_adj</f>
        <v>111.0360905725712</v>
      </c>
      <c r="S826" s="19">
        <v>6.7506953822597069</v>
      </c>
      <c r="T826" s="18">
        <f>R826+S826</f>
        <v>117.7867859548309</v>
      </c>
      <c r="U826" s="19">
        <v>33.822564918883202</v>
      </c>
      <c r="V826" s="19">
        <f>U826-X826</f>
        <v>28.022715797372999</v>
      </c>
      <c r="W826" s="18">
        <f>V826*wind_capex_adj</f>
        <v>46.704526328954998</v>
      </c>
      <c r="X826" s="19">
        <v>5.7998491215102028</v>
      </c>
      <c r="Y826" s="18">
        <f>W826+X826</f>
        <v>52.504375450465204</v>
      </c>
      <c r="Z826" s="19">
        <v>183.018817355952</v>
      </c>
      <c r="AA826" s="19">
        <f>Z826-AC826-AD826</f>
        <v>113.215169917477</v>
      </c>
      <c r="AB826" s="18">
        <f>AA826*hdgt_capex_adj</f>
        <v>141.51896239684623</v>
      </c>
      <c r="AC826" s="19">
        <v>25.142004474170989</v>
      </c>
      <c r="AD826" s="19">
        <v>44.661642964304008</v>
      </c>
      <c r="AE826" s="18">
        <f>AD826*fuel_adj</f>
        <v>44.661642964304008</v>
      </c>
      <c r="AF826" s="18">
        <f>AB826+AC826+AE826</f>
        <v>211.32260983532123</v>
      </c>
      <c r="AG826" s="19">
        <v>1144.0449499977699</v>
      </c>
      <c r="AH826" s="19">
        <f>AG826-AJ826-AK826</f>
        <v>1002.5710484434901</v>
      </c>
      <c r="AI826" s="18">
        <f>AH826*aero_capex_adj</f>
        <v>1203.0852581321881</v>
      </c>
      <c r="AJ826" s="19">
        <v>92.245628643739792</v>
      </c>
      <c r="AK826" s="19">
        <v>49.228272910539999</v>
      </c>
      <c r="AL826" s="18">
        <f>AK826*fuel_adj</f>
        <v>49.228272910539999</v>
      </c>
      <c r="AM826" s="18">
        <f>AI826+AJ826+AL826</f>
        <v>1344.5591596864679</v>
      </c>
      <c r="AN826" s="18">
        <f>IF(F826=0, 0, IF(F826=3, Z826, (Z826*F826*384+AG826*G826*32)/(F826*384+G826*32)))</f>
        <v>804.85925612418714</v>
      </c>
      <c r="AO826" s="18">
        <f>IF(F826=0, 0, IF(F826=3, AF826, (AF826*F826*384+AM826*G826*32)/(F826*384+G826*32)))</f>
        <v>944.59331856253368</v>
      </c>
      <c r="AP826" s="19">
        <v>178.13568817734799</v>
      </c>
      <c r="AQ826" s="19">
        <f>AP826-AS826</f>
        <v>144.710832779442</v>
      </c>
      <c r="AR826" s="18">
        <f>AQ826*bess_capex_adj</f>
        <v>144.710832779442</v>
      </c>
      <c r="AS826" s="19">
        <v>33.424855397905986</v>
      </c>
      <c r="AT826" s="18">
        <f>AR826+AS826</f>
        <v>178.13568817734799</v>
      </c>
      <c r="AU826" s="19">
        <v>7620.2362424743496</v>
      </c>
      <c r="AV826" s="19"/>
      <c r="AW826" s="19">
        <v>1234.51600961956</v>
      </c>
      <c r="AX826" s="18">
        <f>AW826*solar_capex_adj</f>
        <v>1646.0213461594133</v>
      </c>
      <c r="AY826" s="19">
        <v>1921.8075870596599</v>
      </c>
      <c r="AZ826" s="18">
        <f>AY826*wind_capex_adj</f>
        <v>3203.0126450994335</v>
      </c>
      <c r="BA826" s="19">
        <v>773.44264630517296</v>
      </c>
      <c r="BB826" s="18">
        <f>BA826*hdgt_capex_adj</f>
        <v>966.80330788146625</v>
      </c>
      <c r="BC826" s="19">
        <v>1787.49443751222</v>
      </c>
      <c r="BD826" s="18">
        <f>BC826*aero_capex_adj</f>
        <v>2144.9933250146637</v>
      </c>
      <c r="BE826" s="19">
        <v>1902.97556197772</v>
      </c>
      <c r="BF826" s="18">
        <f>BE826*bess_capex_adj</f>
        <v>1902.97556197772</v>
      </c>
      <c r="BG826" s="8">
        <v>1288406595.8006699</v>
      </c>
      <c r="BH826" s="8">
        <v>5821613669.4649801</v>
      </c>
      <c r="BI826" s="8">
        <v>910422682.48149896</v>
      </c>
      <c r="BJ826" s="8">
        <v>739557052.252841</v>
      </c>
      <c r="BK826" s="8">
        <f>SUM(BG826:BJ826)/1000000</f>
        <v>8759.9999999999891</v>
      </c>
      <c r="BL826" s="8">
        <v>15.5956420913143</v>
      </c>
      <c r="BM826" s="10">
        <f>0.815*BJ826/(BK826*1000)</f>
        <v>68.805821642244993</v>
      </c>
      <c r="BN826" s="25">
        <v>1390.6461534341099</v>
      </c>
      <c r="BO826" s="8">
        <v>422</v>
      </c>
      <c r="BP826" s="8">
        <v>6080</v>
      </c>
      <c r="BQ826" s="25">
        <v>9223.8464000000004</v>
      </c>
      <c r="BR826" s="8">
        <v>1520</v>
      </c>
      <c r="BS826" s="8">
        <v>380</v>
      </c>
      <c r="BT826" s="8">
        <v>0.28314570967681901</v>
      </c>
    </row>
    <row r="827" spans="1:72" s="8" customFormat="1" x14ac:dyDescent="0.25">
      <c r="A827" s="1">
        <v>535</v>
      </c>
      <c r="B827" s="24">
        <v>2266.2381759666901</v>
      </c>
      <c r="C827" s="24">
        <v>201.39999999999901</v>
      </c>
      <c r="D827" s="1">
        <v>1000</v>
      </c>
      <c r="E827" s="1">
        <v>4000</v>
      </c>
      <c r="F827" s="1">
        <v>3</v>
      </c>
      <c r="G827" s="1">
        <v>4</v>
      </c>
      <c r="H827" s="2">
        <f>SUM(BG827:BI827)/(BK827*1000000)</f>
        <v>0.58539087763419018</v>
      </c>
      <c r="I827" s="3">
        <v>100</v>
      </c>
      <c r="J827" s="18">
        <v>90.724497747889501</v>
      </c>
      <c r="K827" s="18">
        <f>(P827*BG827+U827*BH827+AP827*BI827+AN827*BJ827)/(BK827*(1000000))</f>
        <v>87.258042656164335</v>
      </c>
      <c r="L827" s="18">
        <f>(T827*BG827+Y827*BH827+AT827*BI827+AO827*BJ827)/(BK827*(1000000))</f>
        <v>103.67850759787314</v>
      </c>
      <c r="M827" s="18">
        <f>L827/K827</f>
        <v>1.1881828246642292</v>
      </c>
      <c r="N827" s="18">
        <f>J827*M827</f>
        <v>107.79729000033085</v>
      </c>
      <c r="O827" s="3">
        <v>99.999999999999901</v>
      </c>
      <c r="P827" s="18">
        <v>93.216160497313197</v>
      </c>
      <c r="Q827" s="18">
        <f>P827-S827</f>
        <v>86.232222987341501</v>
      </c>
      <c r="R827" s="18">
        <f>Q827*solar_capex_adj</f>
        <v>114.97629731645533</v>
      </c>
      <c r="S827" s="18">
        <v>6.983937509971696</v>
      </c>
      <c r="T827" s="18">
        <f>R827+S827</f>
        <v>121.96023482642703</v>
      </c>
      <c r="U827" s="18">
        <v>27.994004703283601</v>
      </c>
      <c r="V827" s="18">
        <f>U827-X827</f>
        <v>23.197221226156501</v>
      </c>
      <c r="W827" s="18">
        <f>V827*wind_capex_adj</f>
        <v>38.662035376927506</v>
      </c>
      <c r="X827" s="18">
        <v>4.7967834771271001</v>
      </c>
      <c r="Y827" s="18">
        <f>W827+X827</f>
        <v>43.458818854054606</v>
      </c>
      <c r="Z827" s="18">
        <v>109.909643540906</v>
      </c>
      <c r="AA827" s="18">
        <f>Z827-AC827-AD827</f>
        <v>56.749605378420696</v>
      </c>
      <c r="AB827" s="18">
        <f>AA827*hdgt_capex_adj</f>
        <v>70.937006723025874</v>
      </c>
      <c r="AC827" s="18">
        <v>17.362643482199303</v>
      </c>
      <c r="AD827" s="18">
        <v>35.797394680286004</v>
      </c>
      <c r="AE827" s="18">
        <f>AD827*fuel_adj</f>
        <v>35.797394680286004</v>
      </c>
      <c r="AF827" s="18">
        <f>AB827+AC827+AE827</f>
        <v>124.09704488551118</v>
      </c>
      <c r="AG827" s="18">
        <v>408.68299269308</v>
      </c>
      <c r="AH827" s="18">
        <f>AG827-AJ827-AK827</f>
        <v>328.66612528954101</v>
      </c>
      <c r="AI827" s="18">
        <f>AH827*aero_capex_adj</f>
        <v>394.39935034744923</v>
      </c>
      <c r="AJ827" s="18">
        <v>37.442422338195001</v>
      </c>
      <c r="AK827" s="18">
        <v>42.57444506534398</v>
      </c>
      <c r="AL827" s="18">
        <f>AK827*fuel_adj</f>
        <v>42.57444506534398</v>
      </c>
      <c r="AM827" s="18">
        <f>AI827+AJ827+AL827</f>
        <v>474.41621775098821</v>
      </c>
      <c r="AN827" s="18">
        <f>IF(F827=0, 0, IF(F827=3, Z827, (Z827*F827*384+AG827*G827*32)/(F827*384+G827*32)))</f>
        <v>109.909643540906</v>
      </c>
      <c r="AO827" s="18">
        <f>IF(F827=0, 0, IF(F827=3, AF827, (AF827*F827*384+AM827*G827*32)/(F827*384+G827*32)))</f>
        <v>124.09704488551118</v>
      </c>
      <c r="AP827" s="18">
        <v>56.634889371322501</v>
      </c>
      <c r="AQ827" s="18">
        <f>AP827-AS827</f>
        <v>46.169248835574599</v>
      </c>
      <c r="AR827" s="18">
        <f>AQ827*bess_capex_adj</f>
        <v>46.169248835574599</v>
      </c>
      <c r="AS827" s="18">
        <v>10.465640535747902</v>
      </c>
      <c r="AT827" s="18">
        <f>AR827+AS827</f>
        <v>56.634889371322501</v>
      </c>
      <c r="AU827" s="18">
        <v>6559.3427843607597</v>
      </c>
      <c r="AV827" s="18"/>
      <c r="AW827" s="18">
        <v>2718.3897869774801</v>
      </c>
      <c r="AX827" s="18">
        <f>AW827*solar_capex_adj</f>
        <v>3624.5197159699733</v>
      </c>
      <c r="AY827" s="18">
        <v>241.58259661464101</v>
      </c>
      <c r="AZ827" s="18">
        <f>AY827*wind_capex_adj</f>
        <v>402.63766102440167</v>
      </c>
      <c r="BA827" s="18">
        <v>2322.42496891563</v>
      </c>
      <c r="BB827" s="18">
        <f>BA827*hdgt_capex_adj</f>
        <v>2903.0312111445373</v>
      </c>
      <c r="BC827" s="18">
        <v>325.29271118433201</v>
      </c>
      <c r="BD827" s="18">
        <f>BC827*aero_capex_adj</f>
        <v>390.35125342119841</v>
      </c>
      <c r="BE827" s="18">
        <v>951.65272066867703</v>
      </c>
      <c r="BF827" s="18">
        <f>BE827*bess_capex_adj</f>
        <v>951.65272066867703</v>
      </c>
      <c r="BG827" s="1">
        <v>2735987975.5644102</v>
      </c>
      <c r="BH827" s="1">
        <v>884041093.96239996</v>
      </c>
      <c r="BI827" s="1">
        <v>1507995018.5486901</v>
      </c>
      <c r="BJ827" s="1">
        <v>3631975911.92449</v>
      </c>
      <c r="BK827" s="1">
        <f>SUM(BG827:BJ827)/1000000</f>
        <v>8759.9999999999909</v>
      </c>
      <c r="BL827" s="1">
        <v>12.951587913203101</v>
      </c>
      <c r="BM827" s="3">
        <f>0.815*BJ827/(BK827*1000)</f>
        <v>337.90643472813497</v>
      </c>
      <c r="BN827" s="24">
        <v>3059.4215375550398</v>
      </c>
      <c r="BO827" s="1">
        <v>53</v>
      </c>
      <c r="BP827" s="1">
        <v>3040</v>
      </c>
      <c r="BQ827" s="24">
        <v>4611.9232000000002</v>
      </c>
      <c r="BR827" s="1">
        <v>760</v>
      </c>
      <c r="BS827" s="1">
        <v>190</v>
      </c>
      <c r="BT827" s="1">
        <v>0.92941935382557594</v>
      </c>
    </row>
    <row r="828" spans="1:72" s="8" customFormat="1" x14ac:dyDescent="0.25">
      <c r="A828" s="1">
        <v>432</v>
      </c>
      <c r="B828" s="24">
        <v>1854.19487124548</v>
      </c>
      <c r="C828" s="24">
        <v>1200.8</v>
      </c>
      <c r="D828" s="1">
        <v>1000</v>
      </c>
      <c r="E828" s="1">
        <v>4000</v>
      </c>
      <c r="F828" s="1">
        <v>3</v>
      </c>
      <c r="G828" s="1">
        <v>4</v>
      </c>
      <c r="H828" s="2">
        <f>SUM(BG828:BI828)/(BK828*1000000)</f>
        <v>0.90482931500992536</v>
      </c>
      <c r="I828" s="3">
        <v>100</v>
      </c>
      <c r="J828" s="18">
        <v>84.389399148929002</v>
      </c>
      <c r="K828" s="18">
        <f>(P828*BG828+U828*BH828+AP828*BI828+AN828*BJ828)/(BK828*(1000000))</f>
        <v>81.192280765648889</v>
      </c>
      <c r="L828" s="18">
        <f>(T828*BG828+Y828*BH828+AT828*BI828+AO828*BJ828)/(BK828*(1000000))</f>
        <v>103.72197576836689</v>
      </c>
      <c r="M828" s="18">
        <f>L828/K828</f>
        <v>1.2774856770897602</v>
      </c>
      <c r="N828" s="18">
        <f>J828*M828</f>
        <v>107.80624871096761</v>
      </c>
      <c r="O828" s="3">
        <v>100</v>
      </c>
      <c r="P828" s="18">
        <v>112.31688395373899</v>
      </c>
      <c r="Q828" s="18">
        <f>P828-S828</f>
        <v>103.895668400795</v>
      </c>
      <c r="R828" s="18">
        <f>Q828*solar_capex_adj</f>
        <v>138.52755786772667</v>
      </c>
      <c r="S828" s="18">
        <v>8.4212155529439912</v>
      </c>
      <c r="T828" s="18">
        <f>R828+S828</f>
        <v>146.94877342067065</v>
      </c>
      <c r="U828" s="18">
        <v>28.631437902525501</v>
      </c>
      <c r="V828" s="18">
        <f>U828-X828</f>
        <v>23.7221848736326</v>
      </c>
      <c r="W828" s="18">
        <f>V828*wind_capex_adj</f>
        <v>39.536974789387671</v>
      </c>
      <c r="X828" s="18">
        <v>4.9092530288929019</v>
      </c>
      <c r="Y828" s="18">
        <f>W828+X828</f>
        <v>44.446227818280576</v>
      </c>
      <c r="Z828" s="18">
        <v>328.73715608565101</v>
      </c>
      <c r="AA828" s="18">
        <f>Z828-AC828-AD828</f>
        <v>250.49206598422097</v>
      </c>
      <c r="AB828" s="18">
        <f>AA828*hdgt_capex_adj</f>
        <v>313.11508248027621</v>
      </c>
      <c r="AC828" s="18">
        <v>37.369172910353029</v>
      </c>
      <c r="AD828" s="18">
        <v>40.875917191077008</v>
      </c>
      <c r="AE828" s="18">
        <f>AD828*fuel_adj</f>
        <v>40.875917191077008</v>
      </c>
      <c r="AF828" s="18">
        <f>AB828+AC828+AE828</f>
        <v>391.36017258170625</v>
      </c>
      <c r="AG828" s="18">
        <v>706.60195222842106</v>
      </c>
      <c r="AH828" s="18">
        <f>AG828-AJ828-AK828</f>
        <v>600.65878780680703</v>
      </c>
      <c r="AI828" s="18">
        <f>AH828*aero_capex_adj</f>
        <v>720.79054536816841</v>
      </c>
      <c r="AJ828" s="18">
        <v>59.627383469258007</v>
      </c>
      <c r="AK828" s="18">
        <v>46.315780952356022</v>
      </c>
      <c r="AL828" s="18">
        <f>AK828*fuel_adj</f>
        <v>46.315780952356022</v>
      </c>
      <c r="AM828" s="18">
        <f>AI828+AJ828+AL828</f>
        <v>826.73370978978244</v>
      </c>
      <c r="AN828" s="18">
        <f>IF(F828=0, 0, IF(F828=3, Z828, (Z828*F828*384+AG828*G828*32)/(F828*384+G828*32)))</f>
        <v>328.73715608565101</v>
      </c>
      <c r="AO828" s="18">
        <f>IF(F828=0, 0, IF(F828=3, AF828, (AF828*F828*384+AM828*G828*32)/(F828*384+G828*32)))</f>
        <v>391.36017258170625</v>
      </c>
      <c r="AP828" s="18">
        <v>88.736234174057302</v>
      </c>
      <c r="AQ828" s="18">
        <f>AP828-AS828</f>
        <v>72.163094502765006</v>
      </c>
      <c r="AR828" s="18">
        <f>AQ828*bess_capex_adj</f>
        <v>72.163094502765006</v>
      </c>
      <c r="AS828" s="18">
        <v>16.573139671292296</v>
      </c>
      <c r="AT828" s="18">
        <f>AR828+AS828</f>
        <v>88.736234174057302</v>
      </c>
      <c r="AU828" s="18">
        <v>7258.0922737814299</v>
      </c>
      <c r="AV828" s="18"/>
      <c r="AW828" s="18">
        <v>2222.3628803142901</v>
      </c>
      <c r="AX828" s="18">
        <f>AW828*solar_capex_adj</f>
        <v>2963.1505070857202</v>
      </c>
      <c r="AY828" s="18">
        <v>1439.23024923959</v>
      </c>
      <c r="AZ828" s="18">
        <f>AY828*wind_capex_adj</f>
        <v>2398.7170820659835</v>
      </c>
      <c r="BA828" s="18">
        <v>2320.5723455007701</v>
      </c>
      <c r="BB828" s="18">
        <f>BA828*hdgt_capex_adj</f>
        <v>2900.7154318759626</v>
      </c>
      <c r="BC828" s="18">
        <v>325.03322168456799</v>
      </c>
      <c r="BD828" s="18">
        <f>BC828*aero_capex_adj</f>
        <v>390.0398660214816</v>
      </c>
      <c r="BE828" s="18">
        <v>950.89357704219901</v>
      </c>
      <c r="BF828" s="18">
        <f>BE828*bess_capex_adj</f>
        <v>950.89357704219901</v>
      </c>
      <c r="BG828" s="1">
        <v>1839440680.1568201</v>
      </c>
      <c r="BH828" s="1">
        <v>5150135667.1256905</v>
      </c>
      <c r="BI828" s="1">
        <v>936728452.20443201</v>
      </c>
      <c r="BJ828" s="1">
        <v>833695200.51305401</v>
      </c>
      <c r="BK828" s="1">
        <f>SUM(BG828:BJ828)/1000000</f>
        <v>8759.9999999999964</v>
      </c>
      <c r="BL828" s="1">
        <v>18.468751721671801</v>
      </c>
      <c r="BM828" s="3">
        <f>0.815*BJ828/(BK828*1000)</f>
        <v>77.564108266910878</v>
      </c>
      <c r="BN828" s="24">
        <v>2503.1630761813899</v>
      </c>
      <c r="BO828" s="1">
        <v>316</v>
      </c>
      <c r="BP828" s="1">
        <v>3040</v>
      </c>
      <c r="BQ828" s="24">
        <v>4611.9232000000002</v>
      </c>
      <c r="BR828" s="1">
        <v>760</v>
      </c>
      <c r="BS828" s="1">
        <v>190</v>
      </c>
      <c r="BT828" s="1">
        <v>0.57987697211675904</v>
      </c>
    </row>
    <row r="829" spans="1:72" s="8" customFormat="1" x14ac:dyDescent="0.25">
      <c r="A829" s="1">
        <v>1423</v>
      </c>
      <c r="B829" s="22">
        <v>206.02165236060799</v>
      </c>
      <c r="C829" s="22">
        <v>801.8</v>
      </c>
      <c r="D829" s="11">
        <v>3000</v>
      </c>
      <c r="E829" s="11">
        <v>12000</v>
      </c>
      <c r="F829" s="11">
        <v>2</v>
      </c>
      <c r="G829" s="11">
        <v>9</v>
      </c>
      <c r="H829" s="12">
        <f>SUM(BG829:BI829)/(BK829*1000000)</f>
        <v>0.51031831018428297</v>
      </c>
      <c r="I829" s="13">
        <v>100</v>
      </c>
      <c r="J829" s="20">
        <v>93.961247079831196</v>
      </c>
      <c r="K829" s="18">
        <f>(P829*BG829+U829*BH829+AP829*BI829+AN829*BJ829)/(BK829*(1000000))</f>
        <v>138.79961493062186</v>
      </c>
      <c r="L829" s="18">
        <f>(T829*BG829+Y829*BH829+AT829*BI829+AO829*BJ829)/(BK829*(1000000))</f>
        <v>159.31431601478323</v>
      </c>
      <c r="M829" s="18">
        <f>L829/K829</f>
        <v>1.1478008501278301</v>
      </c>
      <c r="N829" s="18">
        <f>J829*M829</f>
        <v>107.84879927730134</v>
      </c>
      <c r="O829" s="13">
        <v>100</v>
      </c>
      <c r="P829" s="20">
        <v>66.042161835043103</v>
      </c>
      <c r="Q829" s="20">
        <f>P829-S829</f>
        <v>61.098900515752099</v>
      </c>
      <c r="R829" s="18">
        <f>Q829*solar_capex_adj</f>
        <v>81.465200687669466</v>
      </c>
      <c r="S829" s="20">
        <v>4.943261319291004</v>
      </c>
      <c r="T829" s="18">
        <f>R829+S829</f>
        <v>86.408462006960463</v>
      </c>
      <c r="U829" s="20">
        <v>28.018084733041199</v>
      </c>
      <c r="V829" s="20">
        <f>U829-X829</f>
        <v>23.221301255914099</v>
      </c>
      <c r="W829" s="18">
        <f>V829*wind_capex_adj</f>
        <v>38.702168759856832</v>
      </c>
      <c r="X829" s="20">
        <v>4.7967834771271001</v>
      </c>
      <c r="Y829" s="18">
        <f>W829+X829</f>
        <v>43.498952236983932</v>
      </c>
      <c r="Z829" s="20">
        <v>89.637564055830694</v>
      </c>
      <c r="AA829" s="20">
        <f>Z829-AC829-AD829</f>
        <v>33.529036317640504</v>
      </c>
      <c r="AB829" s="18">
        <f>AA829*hdgt_capex_adj</f>
        <v>41.91129539705063</v>
      </c>
      <c r="AC829" s="20">
        <v>16.492647395828598</v>
      </c>
      <c r="AD829" s="20">
        <v>39.615880342361592</v>
      </c>
      <c r="AE829" s="18">
        <f>AD829*fuel_adj</f>
        <v>39.615880342361592</v>
      </c>
      <c r="AF829" s="18">
        <f>AB829+AC829+AE829</f>
        <v>98.019823135240813</v>
      </c>
      <c r="AG829" s="20">
        <v>482.83232036896698</v>
      </c>
      <c r="AH829" s="20">
        <f>AG829-AJ829-AK829</f>
        <v>392.33738853401405</v>
      </c>
      <c r="AI829" s="18">
        <f>AH829*aero_capex_adj</f>
        <v>470.80486624081686</v>
      </c>
      <c r="AJ829" s="20">
        <v>43.767604798047955</v>
      </c>
      <c r="AK829" s="20">
        <v>46.727327036904967</v>
      </c>
      <c r="AL829" s="18">
        <f>AK829*fuel_adj</f>
        <v>46.727327036904967</v>
      </c>
      <c r="AM829" s="18">
        <f>AI829+AJ829+AL829</f>
        <v>561.29979807576979</v>
      </c>
      <c r="AN829" s="18">
        <f>IF(F829=0, 0, IF(F829=3, Z829, (Z829*F829*384+AG829*G829*32)/(F829*384+G829*32)))</f>
        <v>196.87249759577696</v>
      </c>
      <c r="AO829" s="18">
        <f>IF(F829=0, 0, IF(F829=3, AF829, (AF829*F829*384+AM829*G829*32)/(F829*384+G829*32)))</f>
        <v>224.36890720993054</v>
      </c>
      <c r="AP829" s="20">
        <v>419.71196510609002</v>
      </c>
      <c r="AQ829" s="20">
        <f>AP829-AS829</f>
        <v>343.35789622610099</v>
      </c>
      <c r="AR829" s="18">
        <f>AQ829*bess_capex_adj</f>
        <v>343.35789622610099</v>
      </c>
      <c r="AS829" s="20">
        <v>76.354068879989029</v>
      </c>
      <c r="AT829" s="18">
        <f>AR829+AS829</f>
        <v>419.71196510609002</v>
      </c>
      <c r="AU829" s="20">
        <v>6355.7857799513004</v>
      </c>
      <c r="AV829" s="20"/>
      <c r="AW829" s="20">
        <v>247.382875415764</v>
      </c>
      <c r="AX829" s="18">
        <f>AW829*solar_capex_adj</f>
        <v>329.84383388768532</v>
      </c>
      <c r="AY829" s="20">
        <v>962.77059831155998</v>
      </c>
      <c r="AZ829" s="18">
        <f>AY829*wind_capex_adj</f>
        <v>1604.6176638526001</v>
      </c>
      <c r="BA829" s="20">
        <v>1549.8905183993099</v>
      </c>
      <c r="BB829" s="18">
        <f>BA829*hdgt_capex_adj</f>
        <v>1937.3631479991375</v>
      </c>
      <c r="BC829" s="20">
        <v>732.66836275441199</v>
      </c>
      <c r="BD829" s="18">
        <f>BC829*aero_capex_adj</f>
        <v>879.20203530529432</v>
      </c>
      <c r="BE829" s="20">
        <v>2863.0734250702499</v>
      </c>
      <c r="BF829" s="18">
        <f>BE829*bess_capex_adj</f>
        <v>2863.0734250702499</v>
      </c>
      <c r="BG829" s="11">
        <v>357217203.65672201</v>
      </c>
      <c r="BH829" s="11">
        <v>3519484355.2087998</v>
      </c>
      <c r="BI829" s="11">
        <v>593686838.34879601</v>
      </c>
      <c r="BJ829" s="11">
        <v>4289611602.7856798</v>
      </c>
      <c r="BK829" s="11">
        <f>SUM(BG829:BJ829)/1000000</f>
        <v>8759.9999999999982</v>
      </c>
      <c r="BL829" s="11">
        <v>3.1368204796306597E-5</v>
      </c>
      <c r="BM829" s="13">
        <f>0.815*BJ829/(BK829*1000)</f>
        <v>399.09057719980933</v>
      </c>
      <c r="BN829" s="22">
        <v>278.12923068682198</v>
      </c>
      <c r="BO829" s="11">
        <v>211</v>
      </c>
      <c r="BP829" s="11">
        <v>9120</v>
      </c>
      <c r="BQ829" s="22">
        <v>13835.7696</v>
      </c>
      <c r="BR829" s="11">
        <v>2280</v>
      </c>
      <c r="BS829" s="11">
        <v>570</v>
      </c>
      <c r="BT829" s="11">
        <v>0.122631320019976</v>
      </c>
    </row>
    <row r="830" spans="1:72" s="8" customFormat="1" x14ac:dyDescent="0.25">
      <c r="A830" s="1">
        <v>1252</v>
      </c>
      <c r="B830" s="22">
        <v>206.02165236060799</v>
      </c>
      <c r="C830" s="22">
        <v>1402.2</v>
      </c>
      <c r="D830" s="11">
        <v>3000</v>
      </c>
      <c r="E830" s="11">
        <v>12000</v>
      </c>
      <c r="F830" s="11">
        <v>1</v>
      </c>
      <c r="G830" s="11">
        <v>20</v>
      </c>
      <c r="H830" s="12">
        <f>SUM(BG830:BI830)/(BK830*1000000)</f>
        <v>0.78813888906495544</v>
      </c>
      <c r="I830" s="13">
        <v>100</v>
      </c>
      <c r="J830" s="20">
        <v>91.114530986014202</v>
      </c>
      <c r="K830" s="18">
        <f>(P830*BG830+U830*BH830+AP830*BI830+AN830*BJ830)/(BK830*(1000000))</f>
        <v>109.2287913780373</v>
      </c>
      <c r="L830" s="18">
        <f>(T830*BG830+Y830*BH830+AT830*BI830+AO830*BJ830)/(BK830*(1000000))</f>
        <v>129.32903138386976</v>
      </c>
      <c r="M830" s="18">
        <f>L830/K830</f>
        <v>1.1840196138055412</v>
      </c>
      <c r="N830" s="18">
        <f>J830*M830</f>
        <v>107.88139179013355</v>
      </c>
      <c r="O830" s="13">
        <v>100</v>
      </c>
      <c r="P830" s="20">
        <v>68.553548509248401</v>
      </c>
      <c r="Q830" s="20">
        <f>P830-S830</f>
        <v>63.4167275372577</v>
      </c>
      <c r="R830" s="18">
        <f>Q830*solar_capex_adj</f>
        <v>84.555636716343599</v>
      </c>
      <c r="S830" s="20">
        <v>5.1368209719907014</v>
      </c>
      <c r="T830" s="18">
        <f>R830+S830</f>
        <v>89.692457688334301</v>
      </c>
      <c r="U830" s="20">
        <v>31.0679353548941</v>
      </c>
      <c r="V830" s="20">
        <f>U830-X830</f>
        <v>25.743824833571502</v>
      </c>
      <c r="W830" s="18">
        <f>V830*wind_capex_adj</f>
        <v>42.906374722619169</v>
      </c>
      <c r="X830" s="20">
        <v>5.3241105213225985</v>
      </c>
      <c r="Y830" s="18">
        <f>W830+X830</f>
        <v>48.230485243941772</v>
      </c>
      <c r="Z830" s="20">
        <v>119.343502509719</v>
      </c>
      <c r="AA830" s="20">
        <f>Z830-AC830-AD830</f>
        <v>51.593285498658105</v>
      </c>
      <c r="AB830" s="18">
        <f>AA830*hdgt_capex_adj</f>
        <v>64.491606873322638</v>
      </c>
      <c r="AC830" s="20">
        <v>20.678087390730397</v>
      </c>
      <c r="AD830" s="20">
        <v>47.0721296203305</v>
      </c>
      <c r="AE830" s="18">
        <f>AD830*fuel_adj</f>
        <v>47.0721296203305</v>
      </c>
      <c r="AF830" s="18">
        <f>AB830+AC830+AE830</f>
        <v>132.24182388438354</v>
      </c>
      <c r="AG830" s="20">
        <v>370.099418718376</v>
      </c>
      <c r="AH830" s="20">
        <f>AG830-AJ830-AK830</f>
        <v>278.75301217961299</v>
      </c>
      <c r="AI830" s="18">
        <f>AH830*aero_capex_adj</f>
        <v>334.50361461553558</v>
      </c>
      <c r="AJ830" s="20">
        <v>37.379765664117997</v>
      </c>
      <c r="AK830" s="20">
        <v>53.966640874645009</v>
      </c>
      <c r="AL830" s="18">
        <f>AK830*fuel_adj</f>
        <v>53.966640874645009</v>
      </c>
      <c r="AM830" s="18">
        <f>AI830+AJ830+AL830</f>
        <v>425.85002115429859</v>
      </c>
      <c r="AN830" s="18">
        <f>IF(F830=0, 0, IF(F830=3, Z830, (Z830*F830*384+AG830*G830*32)/(F830*384+G830*32)))</f>
        <v>276.06595014012964</v>
      </c>
      <c r="AO830" s="18">
        <f>IF(F830=0, 0, IF(F830=3, AF830, (AF830*F830*384+AM830*G830*32)/(F830*384+G830*32)))</f>
        <v>315.74694717808046</v>
      </c>
      <c r="AP830" s="20">
        <v>244.92888943785201</v>
      </c>
      <c r="AQ830" s="20">
        <f>AP830-AS830</f>
        <v>200.256580085438</v>
      </c>
      <c r="AR830" s="18">
        <f>AQ830*bess_capex_adj</f>
        <v>200.256580085438</v>
      </c>
      <c r="AS830" s="20">
        <v>44.672309352414004</v>
      </c>
      <c r="AT830" s="18">
        <f>AR830+AS830</f>
        <v>244.92888943785201</v>
      </c>
      <c r="AU830" s="20">
        <v>7188.8072996417905</v>
      </c>
      <c r="AV830" s="20"/>
      <c r="AW830" s="20">
        <v>247.09229613080501</v>
      </c>
      <c r="AX830" s="18">
        <f>AW830*solar_capex_adj</f>
        <v>329.45639484107335</v>
      </c>
      <c r="AY830" s="20">
        <v>1681.7301175129301</v>
      </c>
      <c r="AZ830" s="18">
        <f>AY830*wind_capex_adj</f>
        <v>2802.8835291882169</v>
      </c>
      <c r="BA830" s="20">
        <v>774.03499797433096</v>
      </c>
      <c r="BB830" s="18">
        <f>BA830*hdgt_capex_adj</f>
        <v>967.5437474679137</v>
      </c>
      <c r="BC830" s="20">
        <v>1626.2394678794999</v>
      </c>
      <c r="BD830" s="18">
        <f>BC830*aero_capex_adj</f>
        <v>1951.4873614553999</v>
      </c>
      <c r="BE830" s="20">
        <v>2859.7104201442098</v>
      </c>
      <c r="BF830" s="18">
        <f>BE830*bess_capex_adj</f>
        <v>2859.7104201442098</v>
      </c>
      <c r="BG830" s="11">
        <v>343547128.471834</v>
      </c>
      <c r="BH830" s="11">
        <v>5545318022.7169905</v>
      </c>
      <c r="BI830" s="11">
        <v>1015231579.26088</v>
      </c>
      <c r="BJ830" s="11">
        <v>1855903348.5220301</v>
      </c>
      <c r="BK830" s="11">
        <f>SUM(BG830:BJ830)/1000000</f>
        <v>8760.0000789717342</v>
      </c>
      <c r="BL830" s="11">
        <v>2.4661664492117299</v>
      </c>
      <c r="BM830" s="13">
        <f>0.815*BJ830/(BK830*1000)</f>
        <v>172.66680541206134</v>
      </c>
      <c r="BN830" s="22">
        <v>278.12923068682198</v>
      </c>
      <c r="BO830" s="11">
        <v>369</v>
      </c>
      <c r="BP830" s="11">
        <v>9120</v>
      </c>
      <c r="BQ830" s="22">
        <v>13835.7696</v>
      </c>
      <c r="BR830" s="11">
        <v>2280</v>
      </c>
      <c r="BS830" s="11">
        <v>570</v>
      </c>
      <c r="BT830" s="11">
        <v>0.21116355525780101</v>
      </c>
    </row>
    <row r="831" spans="1:72" s="8" customFormat="1" x14ac:dyDescent="0.25">
      <c r="A831" s="1">
        <v>805</v>
      </c>
      <c r="B831" s="25">
        <v>1854.19487124548</v>
      </c>
      <c r="C831" s="25">
        <v>201.39999999999901</v>
      </c>
      <c r="D831" s="8">
        <v>2000</v>
      </c>
      <c r="E831" s="8">
        <v>8000</v>
      </c>
      <c r="F831" s="8">
        <v>1</v>
      </c>
      <c r="G831" s="8">
        <v>21</v>
      </c>
      <c r="H831" s="9">
        <f>SUM(BG831:BI831)/(BK831*1000000)</f>
        <v>0.60095282904542535</v>
      </c>
      <c r="I831" s="10">
        <v>100</v>
      </c>
      <c r="J831" s="19">
        <v>93.324052355321996</v>
      </c>
      <c r="K831" s="18">
        <f>(P831*BG831+U831*BH831+AP831*BI831+AN831*BJ831)/(BK831*(1000000))</f>
        <v>112.5699725328062</v>
      </c>
      <c r="L831" s="18">
        <f>(T831*BG831+Y831*BH831+AT831*BI831+AO831*BJ831)/(BK831*(1000000))</f>
        <v>130.14894338818956</v>
      </c>
      <c r="M831" s="18">
        <f>L831/K831</f>
        <v>1.1561603903763975</v>
      </c>
      <c r="N831" s="18">
        <f>J831*M831</f>
        <v>107.89757280263643</v>
      </c>
      <c r="O831" s="10">
        <v>100</v>
      </c>
      <c r="P831" s="19">
        <v>100.41156909131099</v>
      </c>
      <c r="Q831" s="19">
        <f>P831-S831</f>
        <v>92.888235570852302</v>
      </c>
      <c r="R831" s="18">
        <f>Q831*solar_capex_adj</f>
        <v>123.8509807611364</v>
      </c>
      <c r="S831" s="19">
        <v>7.5233335204586922</v>
      </c>
      <c r="T831" s="18">
        <f>R831+S831</f>
        <v>131.3743142815951</v>
      </c>
      <c r="U831" s="19">
        <v>27.992998473357499</v>
      </c>
      <c r="V831" s="19">
        <f>U831-X831</f>
        <v>23.196214996230399</v>
      </c>
      <c r="W831" s="18">
        <f>V831*wind_capex_adj</f>
        <v>38.660358327050666</v>
      </c>
      <c r="X831" s="19">
        <v>4.7967834771271001</v>
      </c>
      <c r="Y831" s="18">
        <f>W831+X831</f>
        <v>43.457141804177766</v>
      </c>
      <c r="Z831" s="19">
        <v>75.828372997720805</v>
      </c>
      <c r="AA831" s="19">
        <f>Z831-AC831-AD831</f>
        <v>26.131541353753697</v>
      </c>
      <c r="AB831" s="18">
        <f>AA831*hdgt_capex_adj</f>
        <v>32.664426692192123</v>
      </c>
      <c r="AC831" s="19">
        <v>14.398340030952106</v>
      </c>
      <c r="AD831" s="19">
        <v>35.298491613015003</v>
      </c>
      <c r="AE831" s="18">
        <f>AD831*fuel_adj</f>
        <v>35.298491613015003</v>
      </c>
      <c r="AF831" s="18">
        <f>AB831+AC831+AE831</f>
        <v>82.361258336159239</v>
      </c>
      <c r="AG831" s="19">
        <v>214.024112664477</v>
      </c>
      <c r="AH831" s="19">
        <f>AG831-AJ831-AK831</f>
        <v>149.606075365078</v>
      </c>
      <c r="AI831" s="18">
        <f>AH831*aero_capex_adj</f>
        <v>179.52729043809359</v>
      </c>
      <c r="AJ831" s="19">
        <v>23.520728807447</v>
      </c>
      <c r="AK831" s="19">
        <v>40.897308491952003</v>
      </c>
      <c r="AL831" s="18">
        <f>AK831*fuel_adj</f>
        <v>40.897308491952003</v>
      </c>
      <c r="AM831" s="18">
        <f>AI831+AJ831+AL831</f>
        <v>243.94532773749259</v>
      </c>
      <c r="AN831" s="18">
        <f>IF(F831=0, 0, IF(F831=3, Z831, (Z831*F831*384+AG831*G831*32)/(F831*384+G831*32)))</f>
        <v>163.77111642202021</v>
      </c>
      <c r="AO831" s="18">
        <f>IF(F831=0, 0, IF(F831=3, AF831, (AF831*F831*384+AM831*G831*32)/(F831*384+G831*32)))</f>
        <v>185.18748431882591</v>
      </c>
      <c r="AP831" s="19">
        <v>77.927655505939498</v>
      </c>
      <c r="AQ831" s="19">
        <f>AP831-AS831</f>
        <v>63.943236567394798</v>
      </c>
      <c r="AR831" s="18">
        <f>AQ831*bess_capex_adj</f>
        <v>63.943236567394798</v>
      </c>
      <c r="AS831" s="19">
        <v>13.9844189385447</v>
      </c>
      <c r="AT831" s="18">
        <f>AR831+AS831</f>
        <v>77.927655505939498</v>
      </c>
      <c r="AU831" s="19">
        <v>6852.0462534896697</v>
      </c>
      <c r="AV831" s="19"/>
      <c r="AW831" s="19">
        <v>2224.04062165183</v>
      </c>
      <c r="AX831" s="18">
        <f>AW831*solar_capex_adj</f>
        <v>2965.3874955357733</v>
      </c>
      <c r="AY831" s="19">
        <v>241.57211744405501</v>
      </c>
      <c r="AZ831" s="18">
        <f>AY831*wind_capex_adj</f>
        <v>402.62019574009167</v>
      </c>
      <c r="BA831" s="19">
        <v>774.10807622706</v>
      </c>
      <c r="BB831" s="18">
        <f>BA831*hdgt_capex_adj</f>
        <v>967.63509528382497</v>
      </c>
      <c r="BC831" s="19">
        <v>1707.71265475362</v>
      </c>
      <c r="BD831" s="18">
        <f>BC831*aero_capex_adj</f>
        <v>2049.2551857043441</v>
      </c>
      <c r="BE831" s="19">
        <v>1904.61278341309</v>
      </c>
      <c r="BF831" s="18">
        <f>BE831*bess_capex_adj</f>
        <v>1904.61278341309</v>
      </c>
      <c r="BG831" s="8">
        <v>2114045468.4026599</v>
      </c>
      <c r="BH831" s="8">
        <v>884041093.96239996</v>
      </c>
      <c r="BI831" s="8">
        <v>2266260220.0728598</v>
      </c>
      <c r="BJ831" s="8">
        <v>3495653217.5620699</v>
      </c>
      <c r="BK831" s="8">
        <f>SUM(BG831:BJ831)/1000000</f>
        <v>8759.9999999999891</v>
      </c>
      <c r="BL831" s="8">
        <v>0.389232124557926</v>
      </c>
      <c r="BM831" s="10">
        <f>0.815*BJ831/(BK831*1000)</f>
        <v>325.22344432797837</v>
      </c>
      <c r="BN831" s="25">
        <v>2503.1630761813899</v>
      </c>
      <c r="BO831" s="8">
        <v>53</v>
      </c>
      <c r="BP831" s="8">
        <v>6080</v>
      </c>
      <c r="BQ831" s="25">
        <v>9223.8464000000004</v>
      </c>
      <c r="BR831" s="8">
        <v>1520</v>
      </c>
      <c r="BS831" s="8">
        <v>380</v>
      </c>
      <c r="BT831" s="8">
        <v>0.69943231945811501</v>
      </c>
    </row>
    <row r="832" spans="1:72" s="8" customFormat="1" x14ac:dyDescent="0.25">
      <c r="A832" s="1">
        <v>1253</v>
      </c>
      <c r="B832" s="22">
        <v>412.043304721217</v>
      </c>
      <c r="C832" s="22">
        <v>1402.2</v>
      </c>
      <c r="D832" s="11">
        <v>3000</v>
      </c>
      <c r="E832" s="11">
        <v>12000</v>
      </c>
      <c r="F832" s="11">
        <v>1</v>
      </c>
      <c r="G832" s="11">
        <v>19</v>
      </c>
      <c r="H832" s="12">
        <f>SUM(BG832:BI832)/(BK832*1000000)</f>
        <v>0.81546923060508536</v>
      </c>
      <c r="I832" s="13">
        <v>100</v>
      </c>
      <c r="J832" s="20">
        <v>90.627452275124895</v>
      </c>
      <c r="K832" s="18">
        <f>(P832*BG832+U832*BH832+AP832*BI832+AN832*BJ832)/(BK832*(1000000))</f>
        <v>111.87882367981194</v>
      </c>
      <c r="L832" s="18">
        <f>(T832*BG832+Y832*BH832+AT832*BI832+AO832*BJ832)/(BK832*(1000000))</f>
        <v>133.22938631953477</v>
      </c>
      <c r="M832" s="18">
        <f>L832/K832</f>
        <v>1.1908364955715516</v>
      </c>
      <c r="N832" s="18">
        <f>J832*M832</f>
        <v>107.92247766988777</v>
      </c>
      <c r="O832" s="13">
        <v>100</v>
      </c>
      <c r="P832" s="20">
        <v>71.424225642494093</v>
      </c>
      <c r="Q832" s="20">
        <f>P832-S832</f>
        <v>66.071327581172795</v>
      </c>
      <c r="R832" s="18">
        <f>Q832*solar_capex_adj</f>
        <v>88.095103441563722</v>
      </c>
      <c r="S832" s="20">
        <v>5.352898061321298</v>
      </c>
      <c r="T832" s="18">
        <f>R832+S832</f>
        <v>93.44800150288502</v>
      </c>
      <c r="U832" s="20">
        <v>31.062804086669601</v>
      </c>
      <c r="V832" s="20">
        <f>U832-X832</f>
        <v>25.738706111497201</v>
      </c>
      <c r="W832" s="18">
        <f>V832*wind_capex_adj</f>
        <v>42.897843519162002</v>
      </c>
      <c r="X832" s="20">
        <v>5.3240979751723998</v>
      </c>
      <c r="Y832" s="18">
        <f>W832+X832</f>
        <v>48.221941494334402</v>
      </c>
      <c r="Z832" s="20">
        <v>122.76056132875</v>
      </c>
      <c r="AA832" s="20">
        <f>Z832-AC832-AD832</f>
        <v>56.0767748061932</v>
      </c>
      <c r="AB832" s="18">
        <f>AA832*hdgt_capex_adj</f>
        <v>70.095968507741503</v>
      </c>
      <c r="AC832" s="20">
        <v>20.606069847702003</v>
      </c>
      <c r="AD832" s="20">
        <v>46.077716674854798</v>
      </c>
      <c r="AE832" s="18">
        <f>AD832*fuel_adj</f>
        <v>46.077716674854798</v>
      </c>
      <c r="AF832" s="18">
        <f>AB832+AC832+AE832</f>
        <v>136.7797550302983</v>
      </c>
      <c r="AG832" s="20">
        <v>440.84466424599702</v>
      </c>
      <c r="AH832" s="20">
        <f>AG832-AJ832-AK832</f>
        <v>346.30536615667796</v>
      </c>
      <c r="AI832" s="18">
        <f>AH832*aero_capex_adj</f>
        <v>415.56643938801352</v>
      </c>
      <c r="AJ832" s="20">
        <v>42.146151559755026</v>
      </c>
      <c r="AK832" s="20">
        <v>52.393146529564035</v>
      </c>
      <c r="AL832" s="18">
        <f>AK832*fuel_adj</f>
        <v>52.393146529564035</v>
      </c>
      <c r="AM832" s="18">
        <f>AI832+AJ832+AL832</f>
        <v>510.10573747733258</v>
      </c>
      <c r="AN832" s="18">
        <f>IF(F832=0, 0, IF(F832=3, Z832, (Z832*F832*384+AG832*G832*32)/(F832*384+G832*32)))</f>
        <v>317.71533408448204</v>
      </c>
      <c r="AO832" s="18">
        <f>IF(F832=0, 0, IF(F832=3, AF832, (AF832*F832*384+AM832*G832*32)/(F832*384+G832*32)))</f>
        <v>365.59245394944833</v>
      </c>
      <c r="AP832" s="20">
        <v>262.89143716296201</v>
      </c>
      <c r="AQ832" s="20">
        <f>AP832-AS832</f>
        <v>214.74020408509799</v>
      </c>
      <c r="AR832" s="18">
        <f>AQ832*bess_capex_adj</f>
        <v>214.74020408509799</v>
      </c>
      <c r="AS832" s="20">
        <v>48.151233077864021</v>
      </c>
      <c r="AT832" s="18">
        <f>AR832+AS832</f>
        <v>262.89143716296201</v>
      </c>
      <c r="AU832" s="20">
        <v>7353.1426151347896</v>
      </c>
      <c r="AV832" s="20"/>
      <c r="AW832" s="20">
        <v>494.08749636007599</v>
      </c>
      <c r="AX832" s="18">
        <f>AW832*solar_capex_adj</f>
        <v>658.78332848010132</v>
      </c>
      <c r="AY832" s="20">
        <v>1681.39969624028</v>
      </c>
      <c r="AZ832" s="18">
        <f>AY832*wind_capex_adj</f>
        <v>2802.3328270671336</v>
      </c>
      <c r="BA832" s="20">
        <v>773.88291790723702</v>
      </c>
      <c r="BB832" s="18">
        <f>BA832*hdgt_capex_adj</f>
        <v>967.35364738404633</v>
      </c>
      <c r="BC832" s="20">
        <v>1544.62395178057</v>
      </c>
      <c r="BD832" s="18">
        <f>BC832*aero_capex_adj</f>
        <v>1853.5487421366838</v>
      </c>
      <c r="BE832" s="20">
        <v>2859.1485528466101</v>
      </c>
      <c r="BF832" s="18">
        <f>BE832*bess_capex_adj</f>
        <v>2859.1485528466101</v>
      </c>
      <c r="BG832" s="11">
        <v>657707656.26629698</v>
      </c>
      <c r="BH832" s="11">
        <v>5545317168.21416</v>
      </c>
      <c r="BI832" s="11">
        <v>940485635.62008297</v>
      </c>
      <c r="BJ832" s="11">
        <v>1616489539.8994501</v>
      </c>
      <c r="BK832" s="11">
        <f>SUM(BG832:BJ832)/1000000</f>
        <v>8759.9999999999909</v>
      </c>
      <c r="BL832" s="11">
        <v>3.9330911772425399</v>
      </c>
      <c r="BM832" s="13">
        <f>0.815*BJ832/(BK832*1000)</f>
        <v>150.39257705685537</v>
      </c>
      <c r="BN832" s="22">
        <v>556.25846137364397</v>
      </c>
      <c r="BO832" s="11">
        <v>369</v>
      </c>
      <c r="BP832" s="11">
        <v>9120</v>
      </c>
      <c r="BQ832" s="22">
        <v>13835.7696</v>
      </c>
      <c r="BR832" s="11">
        <v>2280</v>
      </c>
      <c r="BS832" s="11">
        <v>570</v>
      </c>
      <c r="BT832" s="11">
        <v>0.19580971037290301</v>
      </c>
    </row>
    <row r="833" spans="1:72" s="8" customFormat="1" x14ac:dyDescent="0.25">
      <c r="A833" s="1">
        <v>162</v>
      </c>
      <c r="B833" s="24">
        <v>2060.21652360608</v>
      </c>
      <c r="C833" s="24">
        <v>1200.8</v>
      </c>
      <c r="D833" s="1">
        <v>1000</v>
      </c>
      <c r="E833" s="1">
        <v>4000</v>
      </c>
      <c r="F833" s="1">
        <v>1</v>
      </c>
      <c r="G833" s="1">
        <v>23</v>
      </c>
      <c r="H833" s="2">
        <f>SUM(BG833:BI833)/(BK833*1000000)</f>
        <v>0.91231375709972062</v>
      </c>
      <c r="I833" s="3">
        <v>100</v>
      </c>
      <c r="J833" s="18">
        <v>86.160702257825903</v>
      </c>
      <c r="K833" s="18">
        <f>(P833*BG833+U833*BH833+AP833*BI833+AN833*BJ833)/(BK833*(1000000))</f>
        <v>102.85134494553034</v>
      </c>
      <c r="L833" s="18">
        <f>(T833*BG833+Y833*BH833+AT833*BI833+AO833*BJ833)/(BK833*(1000000))</f>
        <v>128.83558399526467</v>
      </c>
      <c r="M833" s="18">
        <f>L833/K833</f>
        <v>1.2526387872078433</v>
      </c>
      <c r="N833" s="18">
        <f>J833*M833</f>
        <v>107.92823758121912</v>
      </c>
      <c r="O833" s="3">
        <v>99.999999537071702</v>
      </c>
      <c r="P833" s="18">
        <v>120.63562449262599</v>
      </c>
      <c r="Q833" s="18">
        <f>P833-S833</f>
        <v>111.58868132594</v>
      </c>
      <c r="R833" s="18">
        <f>Q833*solar_capex_adj</f>
        <v>148.78490843458667</v>
      </c>
      <c r="S833" s="18">
        <v>9.0469431666859919</v>
      </c>
      <c r="T833" s="18">
        <f>R833+S833</f>
        <v>157.83185160127266</v>
      </c>
      <c r="U833" s="18">
        <v>28.625723673392599</v>
      </c>
      <c r="V833" s="18">
        <f>U833-X833</f>
        <v>23.716473002979399</v>
      </c>
      <c r="W833" s="18">
        <f>V833*wind_capex_adj</f>
        <v>39.527455004965667</v>
      </c>
      <c r="X833" s="18">
        <v>4.9092506704132006</v>
      </c>
      <c r="Y833" s="18">
        <f>W833+X833</f>
        <v>44.436705675378867</v>
      </c>
      <c r="Z833" s="18">
        <v>189.313973780071</v>
      </c>
      <c r="AA833" s="18">
        <f>Z833-AC833-AD833</f>
        <v>124.253675634329</v>
      </c>
      <c r="AB833" s="18">
        <f>AA833*hdgt_capex_adj</f>
        <v>155.31709454291126</v>
      </c>
      <c r="AC833" s="18">
        <v>24.929073485993001</v>
      </c>
      <c r="AD833" s="18">
        <v>40.131224659748995</v>
      </c>
      <c r="AE833" s="18">
        <f>AD833*fuel_adj</f>
        <v>40.131224659748995</v>
      </c>
      <c r="AF833" s="18">
        <f>AB833+AC833+AE833</f>
        <v>220.37739268865326</v>
      </c>
      <c r="AG833" s="18">
        <v>776.41080900757402</v>
      </c>
      <c r="AH833" s="18">
        <f>AG833-AJ833-AK833</f>
        <v>667.53049948942601</v>
      </c>
      <c r="AI833" s="18">
        <f>AH833*aero_capex_adj</f>
        <v>801.03659938731118</v>
      </c>
      <c r="AJ833" s="18">
        <v>64.837657600617035</v>
      </c>
      <c r="AK833" s="18">
        <v>44.042651917530975</v>
      </c>
      <c r="AL833" s="18">
        <f>AK833*fuel_adj</f>
        <v>44.042651917530975</v>
      </c>
      <c r="AM833" s="18">
        <f>AI833+AJ833+AL833</f>
        <v>909.9169089054592</v>
      </c>
      <c r="AN833" s="18">
        <f>IF(F833=0, 0, IF(F833=3, Z833, (Z833*F833*384+AG833*G833*32)/(F833*384+G833*32)))</f>
        <v>575.1204655010016</v>
      </c>
      <c r="AO833" s="18">
        <f>IF(F833=0, 0, IF(F833=3, AF833, (AF833*F833*384+AM833*G833*32)/(F833*384+G833*32)))</f>
        <v>673.50336048826864</v>
      </c>
      <c r="AP833" s="18">
        <v>87.731789726168699</v>
      </c>
      <c r="AQ833" s="18">
        <f>AP833-AS833</f>
        <v>71.296804607351703</v>
      </c>
      <c r="AR833" s="18">
        <f>AQ833*bess_capex_adj</f>
        <v>71.296804607351703</v>
      </c>
      <c r="AS833" s="18">
        <v>16.434985118816996</v>
      </c>
      <c r="AT833" s="18">
        <f>AR833+AS833</f>
        <v>87.731789726168699</v>
      </c>
      <c r="AU833" s="18">
        <v>7500.0783420124299</v>
      </c>
      <c r="AV833" s="18"/>
      <c r="AW833" s="18">
        <v>2468.6987146154202</v>
      </c>
      <c r="AX833" s="18">
        <f>AW833*solar_capex_adj</f>
        <v>3291.5982861538932</v>
      </c>
      <c r="AY833" s="18">
        <v>1438.88440003454</v>
      </c>
      <c r="AZ833" s="18">
        <f>AY833*wind_capex_adj</f>
        <v>2398.1406667242336</v>
      </c>
      <c r="BA833" s="18">
        <v>773.33823615246001</v>
      </c>
      <c r="BB833" s="18">
        <f>BA833*hdgt_capex_adj</f>
        <v>966.67279519057502</v>
      </c>
      <c r="BC833" s="18">
        <v>1868.49191533214</v>
      </c>
      <c r="BD833" s="18">
        <f>BC833*aero_capex_adj</f>
        <v>2242.1902983985678</v>
      </c>
      <c r="BE833" s="18">
        <v>950.66507587785804</v>
      </c>
      <c r="BF833" s="18">
        <f>BE833*bess_capex_adj</f>
        <v>950.66507587785804</v>
      </c>
      <c r="BG833" s="1">
        <v>1898642263.7360799</v>
      </c>
      <c r="BH833" s="1">
        <v>5150129512.5299101</v>
      </c>
      <c r="BI833" s="1">
        <v>943096698.93093801</v>
      </c>
      <c r="BJ833" s="1">
        <v>768131484.25054896</v>
      </c>
      <c r="BK833" s="1">
        <f>SUM(BG833:BJ833)/1000000</f>
        <v>8759.9999594474775</v>
      </c>
      <c r="BL833" s="1">
        <v>21.6724341008529</v>
      </c>
      <c r="BM833" s="3">
        <f>0.815*BJ833/(BK833*1000)</f>
        <v>71.464287963727685</v>
      </c>
      <c r="BN833" s="24">
        <v>2781.2923068682198</v>
      </c>
      <c r="BO833" s="1">
        <v>316</v>
      </c>
      <c r="BP833" s="1">
        <v>3040</v>
      </c>
      <c r="BQ833" s="24">
        <v>4611.9232000000002</v>
      </c>
      <c r="BR833" s="1">
        <v>760</v>
      </c>
      <c r="BS833" s="1">
        <v>190</v>
      </c>
      <c r="BT833" s="1">
        <v>0.58380161547030895</v>
      </c>
    </row>
    <row r="834" spans="1:72" s="8" customFormat="1" x14ac:dyDescent="0.25">
      <c r="A834" s="1">
        <v>851</v>
      </c>
      <c r="B834" s="25">
        <v>1442.15156652426</v>
      </c>
      <c r="C834" s="25">
        <v>1402.2</v>
      </c>
      <c r="D834" s="8">
        <v>2000</v>
      </c>
      <c r="E834" s="8">
        <v>8000</v>
      </c>
      <c r="F834" s="8">
        <v>2</v>
      </c>
      <c r="G834" s="8">
        <v>10</v>
      </c>
      <c r="H834" s="9">
        <f>SUM(BG834:BI834)/(BK834*1000000)</f>
        <v>0.92596941668574417</v>
      </c>
      <c r="I834" s="10">
        <v>100</v>
      </c>
      <c r="J834" s="19">
        <v>87.158870059111706</v>
      </c>
      <c r="K834" s="18">
        <f>(P834*BG834+U834*BH834+AP834*BI834+AN834*BJ834)/(BK834*(1000000))</f>
        <v>107.08254836852635</v>
      </c>
      <c r="L834" s="18">
        <f>(T834*BG834+Y834*BH834+AT834*BI834+AO834*BJ834)/(BK834*(1000000))</f>
        <v>132.65167557204296</v>
      </c>
      <c r="M834" s="18">
        <f>L834/K834</f>
        <v>1.2387795919417237</v>
      </c>
      <c r="N834" s="18">
        <f>J834*M834</f>
        <v>107.97062948592811</v>
      </c>
      <c r="O834" s="10">
        <v>100</v>
      </c>
      <c r="P834" s="19">
        <v>103.10677703681699</v>
      </c>
      <c r="Q834" s="19">
        <f>P834-S834</f>
        <v>95.374999227502997</v>
      </c>
      <c r="R834" s="18">
        <f>Q834*solar_capex_adj</f>
        <v>127.16666563667066</v>
      </c>
      <c r="S834" s="19">
        <v>7.7317778093139964</v>
      </c>
      <c r="T834" s="18">
        <f>R834+S834</f>
        <v>134.89844344598464</v>
      </c>
      <c r="U834" s="19">
        <v>31.046886515185601</v>
      </c>
      <c r="V834" s="19">
        <f>U834-X834</f>
        <v>25.7227863622543</v>
      </c>
      <c r="W834" s="18">
        <f>V834*wind_capex_adj</f>
        <v>42.871310603757166</v>
      </c>
      <c r="X834" s="19">
        <v>5.324100152931301</v>
      </c>
      <c r="Y834" s="18">
        <f>W834+X834</f>
        <v>48.195410756688467</v>
      </c>
      <c r="Z834" s="19">
        <v>299.12015470609498</v>
      </c>
      <c r="AA834" s="19">
        <f>Z834-AC834-AD834</f>
        <v>218.99185071473204</v>
      </c>
      <c r="AB834" s="18">
        <f>AA834*hdgt_capex_adj</f>
        <v>273.73981339341503</v>
      </c>
      <c r="AC834" s="19">
        <v>35.238678919030974</v>
      </c>
      <c r="AD834" s="19">
        <v>44.889625072331967</v>
      </c>
      <c r="AE834" s="18">
        <f>AD834*fuel_adj</f>
        <v>44.889625072331967</v>
      </c>
      <c r="AF834" s="18">
        <f>AB834+AC834+AE834</f>
        <v>353.86811738477797</v>
      </c>
      <c r="AG834" s="19">
        <v>1593.5848170409299</v>
      </c>
      <c r="AH834" s="19">
        <f>AG834-AJ834-AK834</f>
        <v>1419.21724763004</v>
      </c>
      <c r="AI834" s="18">
        <f>AH834*aero_capex_adj</f>
        <v>1703.060697156048</v>
      </c>
      <c r="AJ834" s="19">
        <v>124.43564577708003</v>
      </c>
      <c r="AK834" s="19">
        <v>49.931923633809902</v>
      </c>
      <c r="AL834" s="18">
        <f>AK834*fuel_adj</f>
        <v>49.931923633809902</v>
      </c>
      <c r="AM834" s="18">
        <f>AI834+AJ834+AL834</f>
        <v>1877.428266566938</v>
      </c>
      <c r="AN834" s="18">
        <f>IF(F834=0, 0, IF(F834=3, Z834, (Z834*F834*384+AG834*G834*32)/(F834*384+G834*32)))</f>
        <v>679.8450553928111</v>
      </c>
      <c r="AO834" s="18">
        <f>IF(F834=0, 0, IF(F834=3, AF834, (AF834*F834*384+AM834*G834*32)/(F834*384+G834*32)))</f>
        <v>801.97404361482495</v>
      </c>
      <c r="AP834" s="19">
        <v>163.31966313401199</v>
      </c>
      <c r="AQ834" s="19">
        <f>AP834-AS834</f>
        <v>132.71870778705099</v>
      </c>
      <c r="AR834" s="18">
        <f>AQ834*bess_capex_adj</f>
        <v>132.71870778705099</v>
      </c>
      <c r="AS834" s="19">
        <v>30.600955346961001</v>
      </c>
      <c r="AT834" s="18">
        <f>AR834+AS834</f>
        <v>163.31966313401199</v>
      </c>
      <c r="AU834" s="19">
        <v>7670.74001287385</v>
      </c>
      <c r="AV834" s="19"/>
      <c r="AW834" s="19">
        <v>1728.2359302836001</v>
      </c>
      <c r="AX834" s="18">
        <f>AW834*solar_capex_adj</f>
        <v>2304.3145737114664</v>
      </c>
      <c r="AY834" s="19">
        <v>1680.3590397118601</v>
      </c>
      <c r="AZ834" s="18">
        <f>AY834*wind_capex_adj</f>
        <v>2800.5983995197671</v>
      </c>
      <c r="BA834" s="19">
        <v>1546.8078883228</v>
      </c>
      <c r="BB834" s="18">
        <f>BA834*hdgt_capex_adj</f>
        <v>1933.5098604034999</v>
      </c>
      <c r="BC834" s="19">
        <v>812.45681519601203</v>
      </c>
      <c r="BD834" s="18">
        <f>BC834*aero_capex_adj</f>
        <v>974.94817823521441</v>
      </c>
      <c r="BE834" s="19">
        <v>1902.8803393595499</v>
      </c>
      <c r="BF834" s="18">
        <f>BE834*bess_capex_adj</f>
        <v>1902.8803393595499</v>
      </c>
      <c r="BG834" s="8">
        <v>1562977893.4212501</v>
      </c>
      <c r="BH834" s="8">
        <v>5545332431.47789</v>
      </c>
      <c r="BI834" s="8">
        <v>1003181765.26797</v>
      </c>
      <c r="BJ834" s="8">
        <v>648507909.83288002</v>
      </c>
      <c r="BK834" s="8">
        <f>SUM(BG834:BJ834)/1000000</f>
        <v>8759.9999999999909</v>
      </c>
      <c r="BL834" s="8">
        <v>15.827121631486801</v>
      </c>
      <c r="BM834" s="10">
        <f>0.815*BJ834/(BK834*1000)</f>
        <v>60.334925401118461</v>
      </c>
      <c r="BN834" s="25">
        <v>1946.90461480775</v>
      </c>
      <c r="BO834" s="8">
        <v>369</v>
      </c>
      <c r="BP834" s="8">
        <v>6080</v>
      </c>
      <c r="BQ834" s="25">
        <v>9223.8464000000004</v>
      </c>
      <c r="BR834" s="8">
        <v>1520</v>
      </c>
      <c r="BS834" s="8">
        <v>380</v>
      </c>
      <c r="BT834" s="8">
        <v>0.31172376028069398</v>
      </c>
    </row>
    <row r="835" spans="1:72" s="8" customFormat="1" x14ac:dyDescent="0.25">
      <c r="A835" s="1">
        <v>175</v>
      </c>
      <c r="B835" s="24">
        <v>1854.19487124548</v>
      </c>
      <c r="C835" s="24">
        <v>1402.2</v>
      </c>
      <c r="D835" s="1">
        <v>1000</v>
      </c>
      <c r="E835" s="1">
        <v>4000</v>
      </c>
      <c r="F835" s="1">
        <v>1</v>
      </c>
      <c r="G835" s="1">
        <v>23</v>
      </c>
      <c r="H835" s="2">
        <f>SUM(BG835:BI835)/(BK835*1000000)</f>
        <v>0.92585558727392381</v>
      </c>
      <c r="I835" s="3">
        <v>100</v>
      </c>
      <c r="J835" s="18">
        <v>85.551219689481599</v>
      </c>
      <c r="K835" s="18">
        <f>(P835*BG835+U835*BH835+AP835*BI835+AN835*BJ835)/(BK835*(1000000))</f>
        <v>101.57825878654263</v>
      </c>
      <c r="L835" s="18">
        <f>(T835*BG835+Y835*BH835+AT835*BI835+AO835*BJ835)/(BK835*(1000000))</f>
        <v>128.20467701835193</v>
      </c>
      <c r="M835" s="18">
        <f>L835/K835</f>
        <v>1.2621271377348795</v>
      </c>
      <c r="N835" s="18">
        <f>J835*M835</f>
        <v>107.97651603641327</v>
      </c>
      <c r="O835" s="3">
        <v>100</v>
      </c>
      <c r="P835" s="18">
        <v>119.81377080577199</v>
      </c>
      <c r="Q835" s="18">
        <f>P835-S835</f>
        <v>110.828505599594</v>
      </c>
      <c r="R835" s="18">
        <f>Q835*solar_capex_adj</f>
        <v>147.77134079945864</v>
      </c>
      <c r="S835" s="18">
        <v>8.9852652061779992</v>
      </c>
      <c r="T835" s="18">
        <f>R835+S835</f>
        <v>156.75660600563663</v>
      </c>
      <c r="U835" s="18">
        <v>31.044761649803501</v>
      </c>
      <c r="V835" s="18">
        <f>U835-X835</f>
        <v>25.720674413718999</v>
      </c>
      <c r="W835" s="18">
        <f>V835*wind_capex_adj</f>
        <v>42.867790689531667</v>
      </c>
      <c r="X835" s="18">
        <v>5.3240872360845017</v>
      </c>
      <c r="Y835" s="18">
        <f>W835+X835</f>
        <v>48.191877925616168</v>
      </c>
      <c r="Z835" s="18">
        <v>215.260651220239</v>
      </c>
      <c r="AA835" s="18">
        <f>Z835-AC835-AD835</f>
        <v>147.72971192690198</v>
      </c>
      <c r="AB835" s="18">
        <f>AA835*hdgt_capex_adj</f>
        <v>184.66213990862747</v>
      </c>
      <c r="AC835" s="18">
        <v>27.289970310958012</v>
      </c>
      <c r="AD835" s="18">
        <v>40.240968982379002</v>
      </c>
      <c r="AE835" s="18">
        <f>AD835*fuel_adj</f>
        <v>40.240968982379002</v>
      </c>
      <c r="AF835" s="18">
        <f>AB835+AC835+AE835</f>
        <v>252.19307920196448</v>
      </c>
      <c r="AG835" s="18">
        <v>894.66606027169905</v>
      </c>
      <c r="AH835" s="18">
        <f>AG835-AJ835-AK835</f>
        <v>776.84780602348201</v>
      </c>
      <c r="AI835" s="18">
        <f>AH835*aero_capex_adj</f>
        <v>932.21736722817832</v>
      </c>
      <c r="AJ835" s="18">
        <v>73.42849773942703</v>
      </c>
      <c r="AK835" s="18">
        <v>44.389756508790015</v>
      </c>
      <c r="AL835" s="18">
        <f>AK835*fuel_adj</f>
        <v>44.389756508790015</v>
      </c>
      <c r="AM835" s="18">
        <f>AI835+AJ835+AL835</f>
        <v>1050.0356214763954</v>
      </c>
      <c r="AN835" s="18">
        <f>IF(F835=0, 0, IF(F835=3, Z835, (Z835*F835*384+AG835*G835*32)/(F835*384+G835*32)))</f>
        <v>661.72706288262691</v>
      </c>
      <c r="AO835" s="18">
        <f>IF(F835=0, 0, IF(F835=3, AF835, (AF835*F835*384+AM835*G835*32)/(F835*384+G835*32)))</f>
        <v>776.48960698230485</v>
      </c>
      <c r="AP835" s="18">
        <v>96.723900398384401</v>
      </c>
      <c r="AQ835" s="18">
        <f>AP835-AS835</f>
        <v>78.400016154539799</v>
      </c>
      <c r="AR835" s="18">
        <f>AQ835*bess_capex_adj</f>
        <v>78.400016154539799</v>
      </c>
      <c r="AS835" s="18">
        <v>18.323884243844603</v>
      </c>
      <c r="AT835" s="18">
        <f>AR835+AS835</f>
        <v>96.723900398384401</v>
      </c>
      <c r="AU835" s="18">
        <v>7494.5799314608303</v>
      </c>
      <c r="AV835" s="18"/>
      <c r="AW835" s="18">
        <v>2221.8405781206402</v>
      </c>
      <c r="AX835" s="18">
        <f>AW835*solar_capex_adj</f>
        <v>2962.4541041608536</v>
      </c>
      <c r="AY835" s="18">
        <v>1680.2251516034401</v>
      </c>
      <c r="AZ835" s="18">
        <f>AY835*wind_capex_adj</f>
        <v>2800.3752526724002</v>
      </c>
      <c r="BA835" s="18">
        <v>773.34232066982497</v>
      </c>
      <c r="BB835" s="18">
        <f>BA835*hdgt_capex_adj</f>
        <v>966.67790083728119</v>
      </c>
      <c r="BC835" s="18">
        <v>1868.5017840898499</v>
      </c>
      <c r="BD835" s="18">
        <f>BC835*aero_capex_adj</f>
        <v>2242.2021409078197</v>
      </c>
      <c r="BE835" s="18">
        <v>950.67009697707397</v>
      </c>
      <c r="BF835" s="18">
        <f>BE835*bess_capex_adj</f>
        <v>950.67009697707397</v>
      </c>
      <c r="BG835" s="1">
        <v>1722174703.4920599</v>
      </c>
      <c r="BH835" s="1">
        <v>5545337965.4138699</v>
      </c>
      <c r="BI835" s="1">
        <v>842982275.61362898</v>
      </c>
      <c r="BJ835" s="1">
        <v>649505055.48042595</v>
      </c>
      <c r="BK835" s="1">
        <f>SUM(BG835:BJ835)/1000000</f>
        <v>8759.9999999999854</v>
      </c>
      <c r="BL835" s="1">
        <v>23.362290002951301</v>
      </c>
      <c r="BM835" s="3">
        <f>0.815*BJ835/(BK835*1000)</f>
        <v>60.427696371752056</v>
      </c>
      <c r="BN835" s="24">
        <v>2503.1630761813899</v>
      </c>
      <c r="BO835" s="1">
        <v>369</v>
      </c>
      <c r="BP835" s="1">
        <v>3040</v>
      </c>
      <c r="BQ835" s="24">
        <v>4611.9232000000002</v>
      </c>
      <c r="BR835" s="1">
        <v>760</v>
      </c>
      <c r="BS835" s="1">
        <v>190</v>
      </c>
      <c r="BT835" s="1">
        <v>0.52210683800871505</v>
      </c>
    </row>
    <row r="836" spans="1:72" s="8" customFormat="1" x14ac:dyDescent="0.25">
      <c r="A836" s="1">
        <v>1440</v>
      </c>
      <c r="B836" s="22">
        <v>412.043304721217</v>
      </c>
      <c r="C836" s="22">
        <v>600.4</v>
      </c>
      <c r="D836" s="11">
        <v>3000</v>
      </c>
      <c r="E836" s="11">
        <v>12000</v>
      </c>
      <c r="F836" s="11">
        <v>2</v>
      </c>
      <c r="G836" s="11">
        <v>8</v>
      </c>
      <c r="H836" s="12">
        <f>SUM(BG836:BI836)/(BK836*1000000)</f>
        <v>0.43485374051840253</v>
      </c>
      <c r="I836" s="13">
        <v>100</v>
      </c>
      <c r="J836" s="20">
        <v>94.801871089046898</v>
      </c>
      <c r="K836" s="18">
        <f>(P836*BG836+U836*BH836+AP836*BI836+AN836*BJ836)/(BK836*(1000000))</f>
        <v>137.77888832104125</v>
      </c>
      <c r="L836" s="18">
        <f>(T836*BG836+Y836*BH836+AT836*BI836+AO836*BJ836)/(BK836*(1000000))</f>
        <v>156.92989366402105</v>
      </c>
      <c r="M836" s="18">
        <f>L836/K836</f>
        <v>1.1389981119484407</v>
      </c>
      <c r="N836" s="18">
        <f>J836*M836</f>
        <v>107.97915217960389</v>
      </c>
      <c r="O836" s="13">
        <v>100</v>
      </c>
      <c r="P836" s="20">
        <v>72.403644380286195</v>
      </c>
      <c r="Q836" s="20">
        <f>P836-S836</f>
        <v>66.984844900060097</v>
      </c>
      <c r="R836" s="18">
        <f>Q836*solar_capex_adj</f>
        <v>89.313126533413453</v>
      </c>
      <c r="S836" s="20">
        <v>5.4187994802260988</v>
      </c>
      <c r="T836" s="18">
        <f>R836+S836</f>
        <v>94.731926013639551</v>
      </c>
      <c r="U836" s="20">
        <v>28.020953524894601</v>
      </c>
      <c r="V836" s="20">
        <f>U836-X836</f>
        <v>23.224170047767501</v>
      </c>
      <c r="W836" s="18">
        <f>V836*wind_capex_adj</f>
        <v>38.706950079612504</v>
      </c>
      <c r="X836" s="20">
        <v>4.7967834771271001</v>
      </c>
      <c r="Y836" s="18">
        <f>W836+X836</f>
        <v>43.503733556739604</v>
      </c>
      <c r="Z836" s="20">
        <v>80.651945037593194</v>
      </c>
      <c r="AA836" s="20">
        <f>Z836-AC836-AD836</f>
        <v>28.795408269956205</v>
      </c>
      <c r="AB836" s="18">
        <f>AA836*hdgt_capex_adj</f>
        <v>35.994260337445255</v>
      </c>
      <c r="AC836" s="20">
        <v>15.111619623236095</v>
      </c>
      <c r="AD836" s="20">
        <v>36.744917144400894</v>
      </c>
      <c r="AE836" s="18">
        <f>AD836*fuel_adj</f>
        <v>36.744917144400894</v>
      </c>
      <c r="AF836" s="18">
        <f>AB836+AC836+AE836</f>
        <v>87.85079710508225</v>
      </c>
      <c r="AG836" s="20">
        <v>429.75101921175599</v>
      </c>
      <c r="AH836" s="20">
        <f>AG836-AJ836-AK836</f>
        <v>346.39600175613799</v>
      </c>
      <c r="AI836" s="18">
        <f>AH836*aero_capex_adj</f>
        <v>415.67520210736558</v>
      </c>
      <c r="AJ836" s="20">
        <v>39.300355814288991</v>
      </c>
      <c r="AK836" s="20">
        <v>44.054661641329005</v>
      </c>
      <c r="AL836" s="18">
        <f>AK836*fuel_adj</f>
        <v>44.054661641329005</v>
      </c>
      <c r="AM836" s="18">
        <f>AI836+AJ836+AL836</f>
        <v>499.03021956298358</v>
      </c>
      <c r="AN836" s="18">
        <f>IF(F836=0, 0, IF(F836=3, Z836, (Z836*F836*384+AG836*G836*32)/(F836*384+G836*32)))</f>
        <v>167.9267135811339</v>
      </c>
      <c r="AO836" s="18">
        <f>IF(F836=0, 0, IF(F836=3, AF836, (AF836*F836*384+AM836*G836*32)/(F836*384+G836*32)))</f>
        <v>190.64565271955757</v>
      </c>
      <c r="AP836" s="20">
        <v>485.132922859762</v>
      </c>
      <c r="AQ836" s="20">
        <f>AP836-AS836</f>
        <v>396.906941961413</v>
      </c>
      <c r="AR836" s="18">
        <f>AQ836*bess_capex_adj</f>
        <v>396.906941961413</v>
      </c>
      <c r="AS836" s="20">
        <v>88.225980898349007</v>
      </c>
      <c r="AT836" s="18">
        <f>AR836+AS836</f>
        <v>485.132922859762</v>
      </c>
      <c r="AU836" s="20">
        <v>6280.7035174703797</v>
      </c>
      <c r="AV836" s="20"/>
      <c r="AW836" s="20">
        <v>494.82687488050698</v>
      </c>
      <c r="AX836" s="18">
        <f>AW836*solar_capex_adj</f>
        <v>659.76916650734256</v>
      </c>
      <c r="AY836" s="20">
        <v>721.02629086344598</v>
      </c>
      <c r="AZ836" s="18">
        <f>AY836*wind_capex_adj</f>
        <v>1201.7104847724099</v>
      </c>
      <c r="BA836" s="20">
        <v>1550.0819940295401</v>
      </c>
      <c r="BB836" s="18">
        <f>BA836*hdgt_capex_adj</f>
        <v>1937.6024925369252</v>
      </c>
      <c r="BC836" s="20">
        <v>651.34122455372699</v>
      </c>
      <c r="BD836" s="18">
        <f>BC836*aero_capex_adj</f>
        <v>781.60946946447234</v>
      </c>
      <c r="BE836" s="20">
        <v>2863.4271331431601</v>
      </c>
      <c r="BF836" s="18">
        <f>BE836*bess_capex_adj</f>
        <v>2863.4271331431601</v>
      </c>
      <c r="BG836" s="11">
        <v>648710595.57853794</v>
      </c>
      <c r="BH836" s="11">
        <v>2635443261.2463999</v>
      </c>
      <c r="BI836" s="11">
        <v>525164910.116265</v>
      </c>
      <c r="BJ836" s="11">
        <v>4950681233.0587902</v>
      </c>
      <c r="BK836" s="11">
        <f>SUM(BG836:BJ836)/1000000</f>
        <v>8759.9999999999927</v>
      </c>
      <c r="BL836" s="11">
        <v>9.0423769404771503E-4</v>
      </c>
      <c r="BM836" s="13">
        <f>0.815*BJ836/(BK836*1000)</f>
        <v>460.59420147750194</v>
      </c>
      <c r="BN836" s="22">
        <v>556.25846137364397</v>
      </c>
      <c r="BO836" s="11">
        <v>158</v>
      </c>
      <c r="BP836" s="11">
        <v>9120</v>
      </c>
      <c r="BQ836" s="22">
        <v>13835.7696</v>
      </c>
      <c r="BR836" s="11">
        <v>2280</v>
      </c>
      <c r="BS836" s="11">
        <v>570</v>
      </c>
      <c r="BT836" s="11">
        <v>0.108412135386015</v>
      </c>
    </row>
    <row r="837" spans="1:72" s="8" customFormat="1" x14ac:dyDescent="0.25">
      <c r="A837" s="1">
        <v>445</v>
      </c>
      <c r="B837" s="24">
        <v>1648.17321888487</v>
      </c>
      <c r="C837" s="24">
        <v>1402.2</v>
      </c>
      <c r="D837" s="1">
        <v>1000</v>
      </c>
      <c r="E837" s="1">
        <v>4000</v>
      </c>
      <c r="F837" s="1">
        <v>3</v>
      </c>
      <c r="G837" s="1">
        <v>4</v>
      </c>
      <c r="H837" s="2">
        <f>SUM(BG837:BI837)/(BK837*1000000)</f>
        <v>0.91841745513182016</v>
      </c>
      <c r="I837" s="3">
        <v>100</v>
      </c>
      <c r="J837" s="18">
        <v>83.790054411532793</v>
      </c>
      <c r="K837" s="18">
        <f>(P837*BG837+U837*BH837+AP837*BI837+AN837*BJ837)/(BK837*(1000000))</f>
        <v>80.908159342759745</v>
      </c>
      <c r="L837" s="18">
        <f>(T837*BG837+Y837*BH837+AT837*BI837+AO837*BJ837)/(BK837*(1000000))</f>
        <v>104.27128840188563</v>
      </c>
      <c r="M837" s="18">
        <f>L837/K837</f>
        <v>1.2887610996086341</v>
      </c>
      <c r="N837" s="18">
        <f>J837*M837</f>
        <v>107.98536265967428</v>
      </c>
      <c r="O837" s="3">
        <v>100</v>
      </c>
      <c r="P837" s="18">
        <v>110.74483371615401</v>
      </c>
      <c r="Q837" s="18">
        <f>P837-S837</f>
        <v>102.441529661573</v>
      </c>
      <c r="R837" s="18">
        <f>Q837*solar_capex_adj</f>
        <v>136.58870621543065</v>
      </c>
      <c r="S837" s="18">
        <v>8.3033040545810053</v>
      </c>
      <c r="T837" s="18">
        <f>R837+S837</f>
        <v>144.89201027001167</v>
      </c>
      <c r="U837" s="18">
        <v>31.050999889065899</v>
      </c>
      <c r="V837" s="18">
        <f>U837-X837</f>
        <v>25.726904690193599</v>
      </c>
      <c r="W837" s="18">
        <f>V837*wind_capex_adj</f>
        <v>42.878174483656004</v>
      </c>
      <c r="X837" s="18">
        <v>5.3240951988722998</v>
      </c>
      <c r="Y837" s="18">
        <f>W837+X837</f>
        <v>48.202269682528303</v>
      </c>
      <c r="Z837" s="18">
        <v>379.10081992208501</v>
      </c>
      <c r="AA837" s="18">
        <f>Z837-AC837-AD837</f>
        <v>296.04171055692598</v>
      </c>
      <c r="AB837" s="18">
        <f>AA837*hdgt_capex_adj</f>
        <v>370.05213819615744</v>
      </c>
      <c r="AC837" s="18">
        <v>41.920982833387029</v>
      </c>
      <c r="AD837" s="18">
        <v>41.138126531772002</v>
      </c>
      <c r="AE837" s="18">
        <f>AD837*fuel_adj</f>
        <v>41.138126531772002</v>
      </c>
      <c r="AF837" s="18">
        <f>AB837+AC837+AE837</f>
        <v>453.11124756131647</v>
      </c>
      <c r="AG837" s="18">
        <v>682.58738952920498</v>
      </c>
      <c r="AH837" s="18">
        <f>AG837-AJ837-AK837</f>
        <v>577.16136928967296</v>
      </c>
      <c r="AI837" s="18">
        <f>AH837*aero_capex_adj</f>
        <v>692.59364314760751</v>
      </c>
      <c r="AJ837" s="18">
        <v>58.043302504146027</v>
      </c>
      <c r="AK837" s="18">
        <v>47.382717735385995</v>
      </c>
      <c r="AL837" s="18">
        <f>AK837*fuel_adj</f>
        <v>47.382717735385995</v>
      </c>
      <c r="AM837" s="18">
        <f>AI837+AJ837+AL837</f>
        <v>798.01966338713953</v>
      </c>
      <c r="AN837" s="18">
        <f>IF(F837=0, 0, IF(F837=3, Z837, (Z837*F837*384+AG837*G837*32)/(F837*384+G837*32)))</f>
        <v>379.10081992208501</v>
      </c>
      <c r="AO837" s="18">
        <f>IF(F837=0, 0, IF(F837=3, AF837, (AF837*F837*384+AM837*G837*32)/(F837*384+G837*32)))</f>
        <v>453.11124756131647</v>
      </c>
      <c r="AP837" s="18">
        <v>97.393660576529797</v>
      </c>
      <c r="AQ837" s="18">
        <f>AP837-AS837</f>
        <v>78.997822211873796</v>
      </c>
      <c r="AR837" s="18">
        <f>AQ837*bess_capex_adj</f>
        <v>78.997822211873796</v>
      </c>
      <c r="AS837" s="18">
        <v>18.395838364656001</v>
      </c>
      <c r="AT837" s="18">
        <f>AR837+AS837</f>
        <v>97.393660576529797</v>
      </c>
      <c r="AU837" s="18">
        <v>7252.59395932808</v>
      </c>
      <c r="AV837" s="18"/>
      <c r="AW837" s="18">
        <v>1975.4448418437501</v>
      </c>
      <c r="AX837" s="18">
        <f>AW837*solar_capex_adj</f>
        <v>2633.9264557916667</v>
      </c>
      <c r="AY837" s="18">
        <v>1680.6296361904399</v>
      </c>
      <c r="AZ837" s="18">
        <f>AY837*wind_capex_adj</f>
        <v>2801.0493936507332</v>
      </c>
      <c r="BA837" s="18">
        <v>2320.5854676041999</v>
      </c>
      <c r="BB837" s="18">
        <f>BA837*hdgt_capex_adj</f>
        <v>2900.7318345052499</v>
      </c>
      <c r="BC837" s="18">
        <v>325.03505964474198</v>
      </c>
      <c r="BD837" s="18">
        <f>BC837*aero_capex_adj</f>
        <v>390.04207157369035</v>
      </c>
      <c r="BE837" s="18">
        <v>950.89895404494098</v>
      </c>
      <c r="BF837" s="18">
        <f>BE837*bess_capex_adj</f>
        <v>950.89895404494098</v>
      </c>
      <c r="BG837" s="1">
        <v>1659261075.94086</v>
      </c>
      <c r="BH837" s="1">
        <v>5545327527.3440304</v>
      </c>
      <c r="BI837" s="1">
        <v>840748303.66985202</v>
      </c>
      <c r="BJ837" s="1">
        <v>714663093.04525495</v>
      </c>
      <c r="BK837" s="1">
        <f>SUM(BG837:BJ837)/1000000</f>
        <v>8759.9999999999982</v>
      </c>
      <c r="BL837" s="1">
        <v>20.307733003877001</v>
      </c>
      <c r="BM837" s="3">
        <f>0.815*BJ837/(BK837*1000)</f>
        <v>66.489774067566529</v>
      </c>
      <c r="BN837" s="24">
        <v>2225.03384549457</v>
      </c>
      <c r="BO837" s="1">
        <v>369</v>
      </c>
      <c r="BP837" s="1">
        <v>3040</v>
      </c>
      <c r="BQ837" s="24">
        <v>4611.9232000000002</v>
      </c>
      <c r="BR837" s="1">
        <v>760</v>
      </c>
      <c r="BS837" s="1">
        <v>190</v>
      </c>
      <c r="BT837" s="1">
        <v>0.52072989155121996</v>
      </c>
    </row>
    <row r="838" spans="1:72" s="8" customFormat="1" x14ac:dyDescent="0.25">
      <c r="A838" s="1">
        <v>995</v>
      </c>
      <c r="B838" s="25">
        <v>618.06495708182604</v>
      </c>
      <c r="C838" s="25">
        <v>1603.6</v>
      </c>
      <c r="D838" s="8">
        <v>2000</v>
      </c>
      <c r="E838" s="8">
        <v>8000</v>
      </c>
      <c r="F838" s="8">
        <v>3</v>
      </c>
      <c r="G838" s="8">
        <v>4</v>
      </c>
      <c r="H838" s="9">
        <f>SUM(BG838:BI838)/(BK838*1000000)</f>
        <v>0.87512230055766993</v>
      </c>
      <c r="I838" s="10">
        <v>100</v>
      </c>
      <c r="J838" s="19">
        <v>86.302221665794406</v>
      </c>
      <c r="K838" s="18">
        <f>(P838*BG838+U838*BH838+AP838*BI838+AN838*BJ838)/(BK838*(1000000))</f>
        <v>83.624068101863173</v>
      </c>
      <c r="L838" s="18">
        <f>(T838*BG838+Y838*BH838+AT838*BI838+AO838*BJ838)/(BK838*(1000000))</f>
        <v>104.66171738748156</v>
      </c>
      <c r="M838" s="18">
        <f>L838/K838</f>
        <v>1.2515740953907224</v>
      </c>
      <c r="N838" s="18">
        <f>J838*M838</f>
        <v>108.01362501157624</v>
      </c>
      <c r="O838" s="10">
        <v>100</v>
      </c>
      <c r="P838" s="19">
        <v>77.962262062153101</v>
      </c>
      <c r="Q838" s="19">
        <f>P838-S838</f>
        <v>72.118619173209396</v>
      </c>
      <c r="R838" s="18">
        <f>Q838*solar_capex_adj</f>
        <v>96.158158897612523</v>
      </c>
      <c r="S838" s="19">
        <v>5.8436428889437053</v>
      </c>
      <c r="T838" s="18">
        <f>R838+S838</f>
        <v>102.00180178655623</v>
      </c>
      <c r="U838" s="19">
        <v>33.834601405090098</v>
      </c>
      <c r="V838" s="19">
        <f>U838-X838</f>
        <v>28.0347558216585</v>
      </c>
      <c r="W838" s="18">
        <f>V838*wind_capex_adj</f>
        <v>46.724593036097502</v>
      </c>
      <c r="X838" s="19">
        <v>5.7998455834315976</v>
      </c>
      <c r="Y838" s="18">
        <f>W838+X838</f>
        <v>52.5244386195291</v>
      </c>
      <c r="Z838" s="19">
        <v>276.81249286967699</v>
      </c>
      <c r="AA838" s="19">
        <f>Z838-AC838-AD838</f>
        <v>196.78412823890702</v>
      </c>
      <c r="AB838" s="18">
        <f>AA838*hdgt_capex_adj</f>
        <v>245.98016029863376</v>
      </c>
      <c r="AC838" s="19">
        <v>33.844766673502988</v>
      </c>
      <c r="AD838" s="19">
        <v>46.183597957266983</v>
      </c>
      <c r="AE838" s="18">
        <f>AD838*fuel_adj</f>
        <v>46.183597957266983</v>
      </c>
      <c r="AF838" s="18">
        <f>AB838+AC838+AE838</f>
        <v>326.00852492940373</v>
      </c>
      <c r="AG838" s="19">
        <v>573.15286263386395</v>
      </c>
      <c r="AH838" s="19">
        <f>AG838-AJ838-AK838</f>
        <v>469.27197622004405</v>
      </c>
      <c r="AI838" s="18">
        <f>AH838*aero_capex_adj</f>
        <v>563.1263714640528</v>
      </c>
      <c r="AJ838" s="19">
        <v>51.186425674617908</v>
      </c>
      <c r="AK838" s="19">
        <v>52.694460739201986</v>
      </c>
      <c r="AL838" s="18">
        <f>AK838*fuel_adj</f>
        <v>52.694460739201986</v>
      </c>
      <c r="AM838" s="18">
        <f>AI838+AJ838+AL838</f>
        <v>667.00725787787269</v>
      </c>
      <c r="AN838" s="18">
        <f>IF(F838=0, 0, IF(F838=3, Z838, (Z838*F838*384+AG838*G838*32)/(F838*384+G838*32)))</f>
        <v>276.81249286967699</v>
      </c>
      <c r="AO838" s="18">
        <f>IF(F838=0, 0, IF(F838=3, AF838, (AF838*F838*384+AM838*G838*32)/(F838*384+G838*32)))</f>
        <v>326.00852492940373</v>
      </c>
      <c r="AP838" s="19">
        <v>172.291579058346</v>
      </c>
      <c r="AQ838" s="19">
        <f>AP838-AS838</f>
        <v>140.266633312186</v>
      </c>
      <c r="AR838" s="18">
        <f>AQ838*bess_capex_adj</f>
        <v>140.266633312186</v>
      </c>
      <c r="AS838" s="19">
        <v>32.02494574616</v>
      </c>
      <c r="AT838" s="18">
        <f>AR838+AS838</f>
        <v>172.291579058346</v>
      </c>
      <c r="AU838" s="19">
        <v>7213.9222283271301</v>
      </c>
      <c r="AV838" s="19"/>
      <c r="AW838" s="19">
        <v>741.02830540631999</v>
      </c>
      <c r="AX838" s="18">
        <f>AW838*solar_capex_adj</f>
        <v>988.03774054175994</v>
      </c>
      <c r="AY838" s="19">
        <v>1922.6344689725699</v>
      </c>
      <c r="AZ838" s="18">
        <f>AY838*wind_capex_adj</f>
        <v>3204.3907816209498</v>
      </c>
      <c r="BA838" s="19">
        <v>2321.3262892278099</v>
      </c>
      <c r="BB838" s="18">
        <f>BA838*hdgt_capex_adj</f>
        <v>2901.6578615347626</v>
      </c>
      <c r="BC838" s="19">
        <v>325.13882354569699</v>
      </c>
      <c r="BD838" s="18">
        <f>BC838*aero_capex_adj</f>
        <v>390.16658825483637</v>
      </c>
      <c r="BE838" s="19">
        <v>1903.7943411747201</v>
      </c>
      <c r="BF838" s="18">
        <f>BE838*bess_capex_adj</f>
        <v>1903.7943411747201</v>
      </c>
      <c r="BG838" s="8">
        <v>901344311.05002105</v>
      </c>
      <c r="BH838" s="8">
        <v>5821610714.3294601</v>
      </c>
      <c r="BI838" s="8">
        <v>943116327.50569999</v>
      </c>
      <c r="BJ838" s="8">
        <v>1093928647.11481</v>
      </c>
      <c r="BK838" s="8">
        <f>SUM(BG838:BJ838)/1000000</f>
        <v>8759.9999999999927</v>
      </c>
      <c r="BL838" s="8">
        <v>10.7229597918924</v>
      </c>
      <c r="BM838" s="10">
        <f>0.815*BJ838/(BK838*1000)</f>
        <v>101.77532504549895</v>
      </c>
      <c r="BN838" s="25">
        <v>834.38769206046595</v>
      </c>
      <c r="BO838" s="8">
        <v>422</v>
      </c>
      <c r="BP838" s="8">
        <v>6080</v>
      </c>
      <c r="BQ838" s="25">
        <v>9223.8464000000004</v>
      </c>
      <c r="BR838" s="8">
        <v>1520</v>
      </c>
      <c r="BS838" s="8">
        <v>380</v>
      </c>
      <c r="BT838" s="8">
        <v>0.29321914558147399</v>
      </c>
    </row>
    <row r="839" spans="1:72" s="8" customFormat="1" x14ac:dyDescent="0.25">
      <c r="A839" s="1">
        <v>1265</v>
      </c>
      <c r="B839" s="22">
        <v>206.02165236060799</v>
      </c>
      <c r="C839" s="22">
        <v>1603.6</v>
      </c>
      <c r="D839" s="11">
        <v>3000</v>
      </c>
      <c r="E839" s="11">
        <v>12000</v>
      </c>
      <c r="F839" s="11">
        <v>1</v>
      </c>
      <c r="G839" s="11">
        <v>19</v>
      </c>
      <c r="H839" s="12">
        <f>SUM(BG839:BI839)/(BK839*1000000)</f>
        <v>0.82986346413161971</v>
      </c>
      <c r="I839" s="13">
        <v>100</v>
      </c>
      <c r="J839" s="20">
        <v>90.101151240949306</v>
      </c>
      <c r="K839" s="18">
        <f>(P839*BG839+U839*BH839+AP839*BI839+AN839*BJ839)/(BK839*(1000000))</f>
        <v>107.93906864100772</v>
      </c>
      <c r="L839" s="18">
        <f>(T839*BG839+Y839*BH839+AT839*BI839+AO839*BJ839)/(BK839*(1000000))</f>
        <v>129.40623643662428</v>
      </c>
      <c r="M839" s="18">
        <f>L839/K839</f>
        <v>1.1988822774357426</v>
      </c>
      <c r="N839" s="18">
        <f>J839*M839</f>
        <v>108.02067339933159</v>
      </c>
      <c r="O839" s="13">
        <v>100</v>
      </c>
      <c r="P839" s="20">
        <v>71.008790036712895</v>
      </c>
      <c r="Q839" s="20">
        <f>P839-S839</f>
        <v>65.687058409980594</v>
      </c>
      <c r="R839" s="18">
        <f>Q839*solar_capex_adj</f>
        <v>87.582744546640782</v>
      </c>
      <c r="S839" s="20">
        <v>5.3217316267323014</v>
      </c>
      <c r="T839" s="18">
        <f>R839+S839</f>
        <v>92.904476173373084</v>
      </c>
      <c r="U839" s="20">
        <v>33.838590582060199</v>
      </c>
      <c r="V839" s="20">
        <f>U839-X839</f>
        <v>28.038759564129698</v>
      </c>
      <c r="W839" s="18">
        <f>V839*wind_capex_adj</f>
        <v>46.731265940216169</v>
      </c>
      <c r="X839" s="20">
        <v>5.7998310179305008</v>
      </c>
      <c r="Y839" s="18">
        <f>W839+X839</f>
        <v>52.531096958146669</v>
      </c>
      <c r="Z839" s="20">
        <v>132.42322983467801</v>
      </c>
      <c r="AA839" s="20">
        <f>Z839-AC839-AD839</f>
        <v>63.220037605704576</v>
      </c>
      <c r="AB839" s="18">
        <f>AA839*hdgt_capex_adj</f>
        <v>79.025047007130723</v>
      </c>
      <c r="AC839" s="20">
        <v>21.755796574363018</v>
      </c>
      <c r="AD839" s="20">
        <v>47.447395654610418</v>
      </c>
      <c r="AE839" s="18">
        <f>AD839*fuel_adj</f>
        <v>47.447395654610418</v>
      </c>
      <c r="AF839" s="18">
        <f>AB839+AC839+AE839</f>
        <v>148.22823923610417</v>
      </c>
      <c r="AG839" s="20">
        <v>440.24195749709202</v>
      </c>
      <c r="AH839" s="20">
        <f>AG839-AJ839-AK839</f>
        <v>344.03829081135194</v>
      </c>
      <c r="AI839" s="18">
        <f>AH839*aero_capex_adj</f>
        <v>412.84594897362234</v>
      </c>
      <c r="AJ839" s="20">
        <v>42.41160157031004</v>
      </c>
      <c r="AK839" s="20">
        <v>53.792065115430034</v>
      </c>
      <c r="AL839" s="18">
        <f>AK839*fuel_adj</f>
        <v>53.792065115430034</v>
      </c>
      <c r="AM839" s="18">
        <f>AI839+AJ839+AL839</f>
        <v>509.04961565936242</v>
      </c>
      <c r="AN839" s="18">
        <f>IF(F839=0, 0, IF(F839=3, Z839, (Z839*F839*384+AG839*G839*32)/(F839*384+G839*32)))</f>
        <v>321.08632098260915</v>
      </c>
      <c r="AO839" s="18">
        <f>IF(F839=0, 0, IF(F839=3, AF839, (AF839*F839*384+AM839*G839*32)/(F839*384+G839*32)))</f>
        <v>369.37682478584304</v>
      </c>
      <c r="AP839" s="20">
        <v>220.75918932487201</v>
      </c>
      <c r="AQ839" s="20">
        <f>AP839-AS839</f>
        <v>180.151658052724</v>
      </c>
      <c r="AR839" s="18">
        <f>AQ839*bess_capex_adj</f>
        <v>180.151658052724</v>
      </c>
      <c r="AS839" s="20">
        <v>40.607531272148009</v>
      </c>
      <c r="AT839" s="18">
        <f>AR839+AS839</f>
        <v>220.75918932487201</v>
      </c>
      <c r="AU839" s="20">
        <v>7347.6478218676202</v>
      </c>
      <c r="AV839" s="20"/>
      <c r="AW839" s="20">
        <v>247.04533184487201</v>
      </c>
      <c r="AX839" s="18">
        <f>AW839*solar_capex_adj</f>
        <v>329.39377579316266</v>
      </c>
      <c r="AY839" s="20">
        <v>1922.91387631925</v>
      </c>
      <c r="AZ839" s="18">
        <f>AY839*wind_capex_adj</f>
        <v>3204.8564605320835</v>
      </c>
      <c r="BA839" s="20">
        <v>773.88787885513295</v>
      </c>
      <c r="BB839" s="18">
        <f>BA839*hdgt_capex_adj</f>
        <v>967.35984856891616</v>
      </c>
      <c r="BC839" s="20">
        <v>1544.63385353543</v>
      </c>
      <c r="BD839" s="18">
        <f>BC839*aero_capex_adj</f>
        <v>1853.560624242516</v>
      </c>
      <c r="BE839" s="20">
        <v>2859.1668813129299</v>
      </c>
      <c r="BF839" s="18">
        <f>BE839*bess_capex_adj</f>
        <v>2859.1668813129299</v>
      </c>
      <c r="BG839" s="11">
        <v>331569090.95011199</v>
      </c>
      <c r="BH839" s="11">
        <v>5821609934.38239</v>
      </c>
      <c r="BI839" s="11">
        <v>1116424920.46048</v>
      </c>
      <c r="BJ839" s="11">
        <v>1490396054.20701</v>
      </c>
      <c r="BK839" s="11">
        <f>SUM(BG839:BJ839)/1000000</f>
        <v>8759.9999999999927</v>
      </c>
      <c r="BL839" s="11">
        <v>6.3561623629520003</v>
      </c>
      <c r="BM839" s="13">
        <f>0.815*BJ839/(BK839*1000)</f>
        <v>138.66127673272993</v>
      </c>
      <c r="BN839" s="22">
        <v>278.12923068682198</v>
      </c>
      <c r="BO839" s="11">
        <v>422</v>
      </c>
      <c r="BP839" s="11">
        <v>9120</v>
      </c>
      <c r="BQ839" s="22">
        <v>13835.7696</v>
      </c>
      <c r="BR839" s="11">
        <v>2280</v>
      </c>
      <c r="BS839" s="11">
        <v>570</v>
      </c>
      <c r="BT839" s="11">
        <v>0.23195357035769201</v>
      </c>
    </row>
    <row r="840" spans="1:72" s="8" customFormat="1" x14ac:dyDescent="0.25">
      <c r="A840" s="1">
        <v>1239</v>
      </c>
      <c r="B840" s="22">
        <v>412.043304721217</v>
      </c>
      <c r="C840" s="22">
        <v>1200.8</v>
      </c>
      <c r="D840" s="11">
        <v>3000</v>
      </c>
      <c r="E840" s="11">
        <v>12000</v>
      </c>
      <c r="F840" s="11">
        <v>1</v>
      </c>
      <c r="G840" s="11">
        <v>20</v>
      </c>
      <c r="H840" s="12">
        <f>SUM(BG840:BI840)/(BK840*1000000)</f>
        <v>0.7617458937241135</v>
      </c>
      <c r="I840" s="13">
        <v>100</v>
      </c>
      <c r="J840" s="20">
        <v>91.863393731135304</v>
      </c>
      <c r="K840" s="18">
        <f>(P840*BG840+U840*BH840+AP840*BI840+AN840*BJ840)/(BK840*(1000000))</f>
        <v>113.07645469940211</v>
      </c>
      <c r="L840" s="18">
        <f>(T840*BG840+Y840*BH840+AT840*BI840+AO840*BJ840)/(BK840*(1000000))</f>
        <v>132.98782667141188</v>
      </c>
      <c r="M840" s="18">
        <f>L840/K840</f>
        <v>1.1760876923930925</v>
      </c>
      <c r="N840" s="18">
        <f>J840*M840</f>
        <v>108.039406748649</v>
      </c>
      <c r="O840" s="13">
        <v>99.999999989627</v>
      </c>
      <c r="P840" s="20">
        <v>69.446744243990693</v>
      </c>
      <c r="Q840" s="20">
        <f>P840-S840</f>
        <v>64.242962352618207</v>
      </c>
      <c r="R840" s="18">
        <f>Q840*solar_capex_adj</f>
        <v>85.657283136824276</v>
      </c>
      <c r="S840" s="20">
        <v>5.2037818913724863</v>
      </c>
      <c r="T840" s="18">
        <f>R840+S840</f>
        <v>90.861065028196762</v>
      </c>
      <c r="U840" s="20">
        <v>28.647042175439601</v>
      </c>
      <c r="V840" s="20">
        <f>U840-X840</f>
        <v>23.737772605615401</v>
      </c>
      <c r="W840" s="18">
        <f>V840*wind_capex_adj</f>
        <v>39.562954342692336</v>
      </c>
      <c r="X840" s="20">
        <v>4.9092695698242004</v>
      </c>
      <c r="Y840" s="18">
        <f>W840+X840</f>
        <v>44.47222391251654</v>
      </c>
      <c r="Z840" s="20">
        <v>108.633129201363</v>
      </c>
      <c r="AA840" s="20">
        <f>Z840-AC840-AD840</f>
        <v>44.283238516637596</v>
      </c>
      <c r="AB840" s="18">
        <f>AA840*hdgt_capex_adj</f>
        <v>55.354048145796995</v>
      </c>
      <c r="AC840" s="20">
        <v>19.295555795430204</v>
      </c>
      <c r="AD840" s="20">
        <v>45.054334889295205</v>
      </c>
      <c r="AE840" s="18">
        <f>AD840*fuel_adj</f>
        <v>45.054334889295205</v>
      </c>
      <c r="AF840" s="18">
        <f>AB840+AC840+AE840</f>
        <v>119.7039388305224</v>
      </c>
      <c r="AG840" s="20">
        <v>355.05583575472502</v>
      </c>
      <c r="AH840" s="20">
        <f>AG840-AJ840-AK840</f>
        <v>267.46282595470097</v>
      </c>
      <c r="AI840" s="18">
        <f>AH840*aero_capex_adj</f>
        <v>320.95539114564116</v>
      </c>
      <c r="AJ840" s="20">
        <v>35.837198023757026</v>
      </c>
      <c r="AK840" s="20">
        <v>51.755811776267024</v>
      </c>
      <c r="AL840" s="18">
        <f>AK840*fuel_adj</f>
        <v>51.755811776267024</v>
      </c>
      <c r="AM840" s="18">
        <f>AI840+AJ840+AL840</f>
        <v>408.54840094566521</v>
      </c>
      <c r="AN840" s="18">
        <f>IF(F840=0, 0, IF(F840=3, Z840, (Z840*F840*384+AG840*G840*32)/(F840*384+G840*32)))</f>
        <v>262.64732079721426</v>
      </c>
      <c r="AO840" s="18">
        <f>IF(F840=0, 0, IF(F840=3, AF840, (AF840*F840*384+AM840*G840*32)/(F840*384+G840*32)))</f>
        <v>300.23172765248665</v>
      </c>
      <c r="AP840" s="20">
        <v>292.79359346863203</v>
      </c>
      <c r="AQ840" s="20">
        <f>AP840-AS840</f>
        <v>239.17207571075099</v>
      </c>
      <c r="AR840" s="18">
        <f>AQ840*bess_capex_adj</f>
        <v>239.17207571075099</v>
      </c>
      <c r="AS840" s="20">
        <v>53.621517757881037</v>
      </c>
      <c r="AT840" s="18">
        <f>AR840+AS840</f>
        <v>292.79359346863203</v>
      </c>
      <c r="AU840" s="20">
        <v>7194.3018413934997</v>
      </c>
      <c r="AV840" s="20"/>
      <c r="AW840" s="20">
        <v>494.18126474178598</v>
      </c>
      <c r="AX840" s="18">
        <f>AW840*solar_capex_adj</f>
        <v>658.9083529890479</v>
      </c>
      <c r="AY840" s="20">
        <v>1440.1711079941699</v>
      </c>
      <c r="AZ840" s="18">
        <f>AY840*wind_capex_adj</f>
        <v>2400.2851799902833</v>
      </c>
      <c r="BA840" s="20">
        <v>774.02978612264496</v>
      </c>
      <c r="BB840" s="18">
        <f>BA840*hdgt_capex_adj</f>
        <v>967.53723265330621</v>
      </c>
      <c r="BC840" s="20">
        <v>1626.2285178334</v>
      </c>
      <c r="BD840" s="18">
        <f>BC840*aero_capex_adj</f>
        <v>1951.4742214000798</v>
      </c>
      <c r="BE840" s="20">
        <v>2859.6911647014799</v>
      </c>
      <c r="BF840" s="18">
        <f>BE840*bess_capex_adj</f>
        <v>2859.6911647014799</v>
      </c>
      <c r="BG840" s="11">
        <v>676153111.14176702</v>
      </c>
      <c r="BH840" s="11">
        <v>5150122142.9521399</v>
      </c>
      <c r="BI840" s="11">
        <v>846618774.23714399</v>
      </c>
      <c r="BJ840" s="11">
        <v>2087105970.7602701</v>
      </c>
      <c r="BK840" s="11">
        <f>SUM(BG840:BJ840)/1000000</f>
        <v>8759.9999990913202</v>
      </c>
      <c r="BL840" s="11">
        <v>0.81197036384446997</v>
      </c>
      <c r="BM840" s="13">
        <f>0.815*BJ840/(BK840*1000)</f>
        <v>194.17709661484758</v>
      </c>
      <c r="BN840" s="22">
        <v>556.25846137364397</v>
      </c>
      <c r="BO840" s="11">
        <v>316</v>
      </c>
      <c r="BP840" s="11">
        <v>9120</v>
      </c>
      <c r="BQ840" s="22">
        <v>13835.7696</v>
      </c>
      <c r="BR840" s="11">
        <v>2280</v>
      </c>
      <c r="BS840" s="11">
        <v>570</v>
      </c>
      <c r="BT840" s="11">
        <v>0.17652523639191101</v>
      </c>
    </row>
    <row r="841" spans="1:72" s="8" customFormat="1" x14ac:dyDescent="0.25">
      <c r="A841" s="1">
        <v>1439</v>
      </c>
      <c r="B841" s="22">
        <v>206.02165236060799</v>
      </c>
      <c r="C841" s="22">
        <v>600.4</v>
      </c>
      <c r="D841" s="11">
        <v>3000</v>
      </c>
      <c r="E841" s="11">
        <v>12000</v>
      </c>
      <c r="F841" s="11">
        <v>2</v>
      </c>
      <c r="G841" s="11">
        <v>9</v>
      </c>
      <c r="H841" s="12">
        <f>SUM(BG841:BI841)/(BK841*1000000)</f>
        <v>0.39185760690402349</v>
      </c>
      <c r="I841" s="13">
        <v>100</v>
      </c>
      <c r="J841" s="20">
        <v>95.648981020530798</v>
      </c>
      <c r="K841" s="18">
        <f>(P841*BG841+U841*BH841+AP841*BI841+AN841*BJ841)/(BK841*(1000000))</f>
        <v>127.87927593517529</v>
      </c>
      <c r="L841" s="18">
        <f>(T841*BG841+Y841*BH841+AT841*BI841+AO841*BJ841)/(BK841*(1000000))</f>
        <v>144.46560461139637</v>
      </c>
      <c r="M841" s="18">
        <f>L841/K841</f>
        <v>1.1297030230655125</v>
      </c>
      <c r="N841" s="18">
        <f>J841*M841</f>
        <v>108.05494301202947</v>
      </c>
      <c r="O841" s="13">
        <v>100</v>
      </c>
      <c r="P841" s="20">
        <v>66.894512114992594</v>
      </c>
      <c r="Q841" s="20">
        <f>P841-S841</f>
        <v>61.889332742484797</v>
      </c>
      <c r="R841" s="18">
        <f>Q841*solar_capex_adj</f>
        <v>82.519110323313058</v>
      </c>
      <c r="S841" s="20">
        <v>5.0051793725077971</v>
      </c>
      <c r="T841" s="18">
        <f>R841+S841</f>
        <v>87.524289695820855</v>
      </c>
      <c r="U841" s="20">
        <v>28.027514770511001</v>
      </c>
      <c r="V841" s="20">
        <f>U841-X841</f>
        <v>23.230731293383801</v>
      </c>
      <c r="W841" s="18">
        <f>V841*wind_capex_adj</f>
        <v>38.717885488973003</v>
      </c>
      <c r="X841" s="20">
        <v>4.7967834771271995</v>
      </c>
      <c r="Y841" s="18">
        <f>W841+X841</f>
        <v>43.514668966100203</v>
      </c>
      <c r="Z841" s="20">
        <v>79.805794309890601</v>
      </c>
      <c r="AA841" s="20">
        <f>Z841-AC841-AD841</f>
        <v>27.342630378896501</v>
      </c>
      <c r="AB841" s="18">
        <f>AA841*hdgt_capex_adj</f>
        <v>34.178287973620627</v>
      </c>
      <c r="AC841" s="20">
        <v>15.229313071202398</v>
      </c>
      <c r="AD841" s="20">
        <v>37.233850859791701</v>
      </c>
      <c r="AE841" s="18">
        <f>AD841*fuel_adj</f>
        <v>37.233850859791701</v>
      </c>
      <c r="AF841" s="18">
        <f>AB841+AC841+AE841</f>
        <v>86.641451904614726</v>
      </c>
      <c r="AG841" s="20">
        <v>319.17964019505303</v>
      </c>
      <c r="AH841" s="20">
        <f>AG841-AJ841-AK841</f>
        <v>243.38939944172301</v>
      </c>
      <c r="AI841" s="18">
        <f>AH841*aero_capex_adj</f>
        <v>292.06727933006761</v>
      </c>
      <c r="AJ841" s="20">
        <v>31.514225871417011</v>
      </c>
      <c r="AK841" s="20">
        <v>44.276014881912999</v>
      </c>
      <c r="AL841" s="18">
        <f>AK841*fuel_adj</f>
        <v>44.276014881912999</v>
      </c>
      <c r="AM841" s="18">
        <f>AI841+AJ841+AL841</f>
        <v>367.85752008339762</v>
      </c>
      <c r="AN841" s="18">
        <f>IF(F841=0, 0, IF(F841=3, Z841, (Z841*F841*384+AG841*G841*32)/(F841*384+G841*32)))</f>
        <v>145.08957046038947</v>
      </c>
      <c r="AO841" s="18">
        <f>IF(F841=0, 0, IF(F841=3, AF841, (AF841*F841*384+AM841*G841*32)/(F841*384+G841*32)))</f>
        <v>163.33674322610096</v>
      </c>
      <c r="AP841" s="20">
        <v>561.77783390110096</v>
      </c>
      <c r="AQ841" s="20">
        <f>AP841-AS841</f>
        <v>459.59757526695</v>
      </c>
      <c r="AR841" s="18">
        <f>AQ841*bess_capex_adj</f>
        <v>459.59757526695</v>
      </c>
      <c r="AS841" s="20">
        <v>102.18025863415096</v>
      </c>
      <c r="AT841" s="18">
        <f>AR841+AS841</f>
        <v>561.77783390110096</v>
      </c>
      <c r="AU841" s="20">
        <v>6116.4352479783201</v>
      </c>
      <c r="AV841" s="20"/>
      <c r="AW841" s="20">
        <v>247.48333618490199</v>
      </c>
      <c r="AX841" s="18">
        <f>AW841*solar_capex_adj</f>
        <v>329.97778157986932</v>
      </c>
      <c r="AY841" s="20">
        <v>721.22999375489496</v>
      </c>
      <c r="AZ841" s="18">
        <f>AY841*wind_capex_adj</f>
        <v>1202.0499895914916</v>
      </c>
      <c r="BA841" s="20">
        <v>1550.5199200638201</v>
      </c>
      <c r="BB841" s="18">
        <f>BA841*hdgt_capex_adj</f>
        <v>1938.1499000797751</v>
      </c>
      <c r="BC841" s="20">
        <v>732.96589518110704</v>
      </c>
      <c r="BD841" s="18">
        <f>BC841*aero_capex_adj</f>
        <v>879.55907421732843</v>
      </c>
      <c r="BE841" s="20">
        <v>2864.2361027935899</v>
      </c>
      <c r="BF841" s="18">
        <f>BE841*bess_capex_adj</f>
        <v>2864.2361027935899</v>
      </c>
      <c r="BG841" s="11">
        <v>352503086.03131598</v>
      </c>
      <c r="BH841" s="11">
        <v>2635443261.2463999</v>
      </c>
      <c r="BI841" s="11">
        <v>444726289.201527</v>
      </c>
      <c r="BJ841" s="11">
        <v>5327327363.52075</v>
      </c>
      <c r="BK841" s="11">
        <f>SUM(BG841:BJ841)/1000000</f>
        <v>8759.9999999999927</v>
      </c>
      <c r="BL841" s="11">
        <v>3.1368204796306597E-5</v>
      </c>
      <c r="BM841" s="13">
        <f>0.815*BJ841/(BK841*1000)</f>
        <v>495.63605037322088</v>
      </c>
      <c r="BN841" s="22">
        <v>278.12923068682198</v>
      </c>
      <c r="BO841" s="11">
        <v>158</v>
      </c>
      <c r="BP841" s="11">
        <v>9120</v>
      </c>
      <c r="BQ841" s="22">
        <v>13835.7696</v>
      </c>
      <c r="BR841" s="11">
        <v>2280</v>
      </c>
      <c r="BS841" s="11">
        <v>570</v>
      </c>
      <c r="BT841" s="11">
        <v>9.1867405394590804E-2</v>
      </c>
    </row>
    <row r="842" spans="1:72" s="8" customFormat="1" x14ac:dyDescent="0.25">
      <c r="A842" s="1">
        <v>824</v>
      </c>
      <c r="B842" s="25">
        <v>1854.19487124548</v>
      </c>
      <c r="C842" s="25">
        <v>1003.19999999999</v>
      </c>
      <c r="D842" s="8">
        <v>2000</v>
      </c>
      <c r="E842" s="8">
        <v>8000</v>
      </c>
      <c r="F842" s="8">
        <v>2</v>
      </c>
      <c r="G842" s="8">
        <v>10</v>
      </c>
      <c r="H842" s="9">
        <f>SUM(BG842:BI842)/(BK842*1000000)</f>
        <v>0.89897390729093807</v>
      </c>
      <c r="I842" s="10">
        <v>100</v>
      </c>
      <c r="J842" s="19">
        <v>88.511274347198295</v>
      </c>
      <c r="K842" s="18">
        <f>(P842*BG842+U842*BH842+AP842*BI842+AN842*BJ842)/(BK842*(1000000))</f>
        <v>111.51800141699717</v>
      </c>
      <c r="L842" s="18">
        <f>(T842*BG842+Y842*BH842+AT842*BI842+AO842*BJ842)/(BK842*(1000000))</f>
        <v>136.14770597368016</v>
      </c>
      <c r="M842" s="18">
        <f>L842/K842</f>
        <v>1.2208585541681796</v>
      </c>
      <c r="N842" s="18">
        <f>J842*M842</f>
        <v>108.05974642710359</v>
      </c>
      <c r="O842" s="10">
        <v>100</v>
      </c>
      <c r="P842" s="19">
        <v>104.67206958496899</v>
      </c>
      <c r="Q842" s="19">
        <f>P842-S842</f>
        <v>96.8228029420262</v>
      </c>
      <c r="R842" s="18">
        <f>Q842*solar_capex_adj</f>
        <v>129.09707058936826</v>
      </c>
      <c r="S842" s="19">
        <v>7.8492666429427942</v>
      </c>
      <c r="T842" s="18">
        <f>R842+S842</f>
        <v>136.94633723231107</v>
      </c>
      <c r="U842" s="19">
        <v>27.9715461619246</v>
      </c>
      <c r="V842" s="19">
        <f>U842-X842</f>
        <v>23.1747626847975</v>
      </c>
      <c r="W842" s="18">
        <f>V842*wind_capex_adj</f>
        <v>38.624604474662505</v>
      </c>
      <c r="X842" s="19">
        <v>4.7967834771271001</v>
      </c>
      <c r="Y842" s="18">
        <f>W842+X842</f>
        <v>43.421387951789605</v>
      </c>
      <c r="Z842" s="19">
        <v>225.62541314446599</v>
      </c>
      <c r="AA842" s="19">
        <f>Z842-AC842-AD842</f>
        <v>156.54827151802399</v>
      </c>
      <c r="AB842" s="18">
        <f>AA842*hdgt_capex_adj</f>
        <v>195.68533939752999</v>
      </c>
      <c r="AC842" s="19">
        <v>28.039998389949005</v>
      </c>
      <c r="AD842" s="19">
        <v>41.037143236492994</v>
      </c>
      <c r="AE842" s="18">
        <f>AD842*fuel_adj</f>
        <v>41.037143236492994</v>
      </c>
      <c r="AF842" s="18">
        <f>AB842+AC842+AE842</f>
        <v>264.76248102397199</v>
      </c>
      <c r="AG842" s="19">
        <v>1287.7457174831</v>
      </c>
      <c r="AH842" s="19">
        <f>AG842-AJ842-AK842</f>
        <v>1139.5987464868001</v>
      </c>
      <c r="AI842" s="18">
        <f>AH842*aero_capex_adj</f>
        <v>1367.51849578416</v>
      </c>
      <c r="AJ842" s="19">
        <v>101.62003149092993</v>
      </c>
      <c r="AK842" s="19">
        <v>46.52693950536991</v>
      </c>
      <c r="AL842" s="18">
        <f>AK842*fuel_adj</f>
        <v>46.52693950536991</v>
      </c>
      <c r="AM842" s="18">
        <f>AI842+AJ842+AL842</f>
        <v>1515.6654667804598</v>
      </c>
      <c r="AN842" s="18">
        <f>IF(F842=0, 0, IF(F842=3, Z842, (Z842*F842*384+AG842*G842*32)/(F842*384+G842*32)))</f>
        <v>538.01373794994652</v>
      </c>
      <c r="AO842" s="18">
        <f>IF(F842=0, 0, IF(F842=3, AF842, (AF842*F842*384+AM842*G842*32)/(F842*384+G842*32)))</f>
        <v>632.67512389352726</v>
      </c>
      <c r="AP842" s="19">
        <v>114.21556858869199</v>
      </c>
      <c r="AQ842" s="19">
        <f>AP842-AS842</f>
        <v>93.404129006930305</v>
      </c>
      <c r="AR842" s="18">
        <f>AQ842*bess_capex_adj</f>
        <v>93.404129006930305</v>
      </c>
      <c r="AS842" s="19">
        <v>20.81143958176169</v>
      </c>
      <c r="AT842" s="18">
        <f>AR842+AS842</f>
        <v>114.21556858869199</v>
      </c>
      <c r="AU842" s="19">
        <v>7686.2537053176502</v>
      </c>
      <c r="AV842" s="19"/>
      <c r="AW842" s="19">
        <v>2221.9837855661599</v>
      </c>
      <c r="AX842" s="18">
        <f>AW842*solar_capex_adj</f>
        <v>2962.6450474215462</v>
      </c>
      <c r="AY842" s="19">
        <v>1202.18978503735</v>
      </c>
      <c r="AZ842" s="18">
        <f>AY842*wind_capex_adj</f>
        <v>2003.6496417289168</v>
      </c>
      <c r="BA842" s="19">
        <v>1546.7843320009399</v>
      </c>
      <c r="BB842" s="18">
        <f>BA842*hdgt_capex_adj</f>
        <v>1933.4804150011748</v>
      </c>
      <c r="BC842" s="19">
        <v>812.44444229929695</v>
      </c>
      <c r="BD842" s="18">
        <f>BC842*aero_capex_adj</f>
        <v>974.93333075915632</v>
      </c>
      <c r="BE842" s="19">
        <v>1902.85136041389</v>
      </c>
      <c r="BF842" s="18">
        <f>BE842*bess_capex_adj</f>
        <v>1902.85136041389</v>
      </c>
      <c r="BG842" s="8">
        <v>1981398813.6236701</v>
      </c>
      <c r="BH842" s="8">
        <v>4403525449.1711998</v>
      </c>
      <c r="BI842" s="8">
        <v>1490087165.07374</v>
      </c>
      <c r="BJ842" s="8">
        <v>884988572.13138294</v>
      </c>
      <c r="BK842" s="8">
        <f>SUM(BG842:BJ842)/1000000</f>
        <v>8759.9999999999927</v>
      </c>
      <c r="BL842" s="8">
        <v>11.0633791015988</v>
      </c>
      <c r="BM842" s="10">
        <f>0.815*BJ842/(BK842*1000)</f>
        <v>82.336265557885582</v>
      </c>
      <c r="BN842" s="25">
        <v>2503.1630761813899</v>
      </c>
      <c r="BO842" s="8">
        <v>264</v>
      </c>
      <c r="BP842" s="8">
        <v>6080</v>
      </c>
      <c r="BQ842" s="25">
        <v>9223.8464000000004</v>
      </c>
      <c r="BR842" s="8">
        <v>1520</v>
      </c>
      <c r="BS842" s="8">
        <v>380</v>
      </c>
      <c r="BT842" s="8">
        <v>0.46141235157043797</v>
      </c>
    </row>
    <row r="843" spans="1:72" s="8" customFormat="1" x14ac:dyDescent="0.25">
      <c r="A843" s="1">
        <v>517</v>
      </c>
      <c r="B843" s="24">
        <v>2266.2381759666901</v>
      </c>
      <c r="C843" s="24">
        <v>402.79999999999899</v>
      </c>
      <c r="D843" s="1">
        <v>1000</v>
      </c>
      <c r="E843" s="1">
        <v>4000</v>
      </c>
      <c r="F843" s="1">
        <v>3</v>
      </c>
      <c r="G843" s="1">
        <v>4</v>
      </c>
      <c r="H843" s="2">
        <f>SUM(BG843:BI843)/(BK843*1000000)</f>
        <v>0.67260733382215032</v>
      </c>
      <c r="I843" s="3">
        <v>100</v>
      </c>
      <c r="J843" s="18">
        <v>89.410208461682203</v>
      </c>
      <c r="K843" s="18">
        <f>(P843*BG843+U843*BH843+AP843*BI843+AN843*BJ843)/(BK843*(1000000))</f>
        <v>85.91895950548593</v>
      </c>
      <c r="L843" s="18">
        <f>(T843*BG843+Y843*BH843+AT843*BI843+AO843*BJ843)/(BK843*(1000000))</f>
        <v>103.86402979198836</v>
      </c>
      <c r="M843" s="18">
        <f>L843/K843</f>
        <v>1.208860423703765</v>
      </c>
      <c r="N843" s="18">
        <f>J843*M843</f>
        <v>108.0844624844311</v>
      </c>
      <c r="O843" s="3">
        <v>100</v>
      </c>
      <c r="P843" s="18">
        <v>96.589088359360304</v>
      </c>
      <c r="Q843" s="18">
        <f>P843-S843</f>
        <v>89.350483276524898</v>
      </c>
      <c r="R843" s="18">
        <f>Q843*solar_capex_adj</f>
        <v>119.13397770203319</v>
      </c>
      <c r="S843" s="18">
        <v>7.2386050828354058</v>
      </c>
      <c r="T843" s="18">
        <f>R843+S843</f>
        <v>126.3725827848686</v>
      </c>
      <c r="U843" s="18">
        <v>27.987210703352101</v>
      </c>
      <c r="V843" s="18">
        <f>U843-X843</f>
        <v>23.190427226225001</v>
      </c>
      <c r="W843" s="18">
        <f>V843*wind_capex_adj</f>
        <v>38.650712043708339</v>
      </c>
      <c r="X843" s="18">
        <v>4.7967834771271001</v>
      </c>
      <c r="Y843" s="18">
        <f>W843+X843</f>
        <v>43.447495520835439</v>
      </c>
      <c r="Z843" s="18">
        <v>126.791902553011</v>
      </c>
      <c r="AA843" s="18">
        <f>Z843-AC843-AD843</f>
        <v>71.856241057045793</v>
      </c>
      <c r="AB843" s="18">
        <f>AA843*hdgt_capex_adj</f>
        <v>89.820301321307241</v>
      </c>
      <c r="AC843" s="18">
        <v>18.840728262178004</v>
      </c>
      <c r="AD843" s="18">
        <v>36.094933233787202</v>
      </c>
      <c r="AE843" s="18">
        <f>AD843*fuel_adj</f>
        <v>36.094933233787202</v>
      </c>
      <c r="AF843" s="18">
        <f>AB843+AC843+AE843</f>
        <v>144.75596281727246</v>
      </c>
      <c r="AG843" s="18">
        <v>430.53938236494002</v>
      </c>
      <c r="AH843" s="18">
        <f>AG843-AJ843-AK843</f>
        <v>349.33442194064497</v>
      </c>
      <c r="AI843" s="18">
        <f>AH843*aero_capex_adj</f>
        <v>419.20130632877397</v>
      </c>
      <c r="AJ843" s="18">
        <v>38.969265877857026</v>
      </c>
      <c r="AK843" s="18">
        <v>42.235694546438026</v>
      </c>
      <c r="AL843" s="18">
        <f>AK843*fuel_adj</f>
        <v>42.235694546438026</v>
      </c>
      <c r="AM843" s="18">
        <f>AI843+AJ843+AL843</f>
        <v>500.40626675306902</v>
      </c>
      <c r="AN843" s="18">
        <f>IF(F843=0, 0, IF(F843=3, Z843, (Z843*F843*384+AG843*G843*32)/(F843*384+G843*32)))</f>
        <v>126.791902553011</v>
      </c>
      <c r="AO843" s="18">
        <f>IF(F843=0, 0, IF(F843=3, AF843, (AF843*F843*384+AM843*G843*32)/(F843*384+G843*32)))</f>
        <v>144.75596281727246</v>
      </c>
      <c r="AP843" s="18">
        <v>57.221069249953501</v>
      </c>
      <c r="AQ843" s="18">
        <f>AP843-AS843</f>
        <v>46.648818403482899</v>
      </c>
      <c r="AR843" s="18">
        <f>AQ843*bess_capex_adj</f>
        <v>46.648818403482899</v>
      </c>
      <c r="AS843" s="18">
        <v>10.572250846470602</v>
      </c>
      <c r="AT843" s="18">
        <f>AR843+AS843</f>
        <v>57.221069249953501</v>
      </c>
      <c r="AU843" s="18">
        <v>6798.9335266010303</v>
      </c>
      <c r="AV843" s="18"/>
      <c r="AW843" s="18">
        <v>2717.5936252369602</v>
      </c>
      <c r="AX843" s="18">
        <f>AW843*solar_capex_adj</f>
        <v>3623.4581669826134</v>
      </c>
      <c r="AY843" s="18">
        <v>483.02368385375399</v>
      </c>
      <c r="AZ843" s="18">
        <f>AY843*wind_capex_adj</f>
        <v>805.03947308959005</v>
      </c>
      <c r="BA843" s="18">
        <v>2321.7447773131098</v>
      </c>
      <c r="BB843" s="18">
        <f>BA843*hdgt_capex_adj</f>
        <v>2902.1809716413873</v>
      </c>
      <c r="BC843" s="18">
        <v>325.19743948622801</v>
      </c>
      <c r="BD843" s="18">
        <f>BC843*aero_capex_adj</f>
        <v>390.23692738347358</v>
      </c>
      <c r="BE843" s="18">
        <v>951.37400071097102</v>
      </c>
      <c r="BF843" s="18">
        <f>BE843*bess_capex_adj</f>
        <v>951.37400071097102</v>
      </c>
      <c r="BG843" s="1">
        <v>2630435451.8398199</v>
      </c>
      <c r="BH843" s="1">
        <v>1768082187.9247999</v>
      </c>
      <c r="BI843" s="1">
        <v>1493522604.51741</v>
      </c>
      <c r="BJ843" s="1">
        <v>2867959755.7179599</v>
      </c>
      <c r="BK843" s="1">
        <f>SUM(BG843:BJ843)/1000000</f>
        <v>8759.9999999999909</v>
      </c>
      <c r="BL843" s="1">
        <v>13.989476413691801</v>
      </c>
      <c r="BM843" s="3">
        <f>0.815*BJ843/(BK843*1000)</f>
        <v>266.82502293494747</v>
      </c>
      <c r="BN843" s="24">
        <v>3059.4215375550398</v>
      </c>
      <c r="BO843" s="1">
        <v>106</v>
      </c>
      <c r="BP843" s="1">
        <v>3040</v>
      </c>
      <c r="BQ843" s="24">
        <v>4611.9232000000002</v>
      </c>
      <c r="BR843" s="1">
        <v>760</v>
      </c>
      <c r="BS843" s="1">
        <v>190</v>
      </c>
      <c r="BT843" s="1">
        <v>0.92048842461948499</v>
      </c>
    </row>
    <row r="844" spans="1:72" s="8" customFormat="1" x14ac:dyDescent="0.25">
      <c r="A844" s="1">
        <v>1362</v>
      </c>
      <c r="B844" s="22">
        <v>1030.10826180304</v>
      </c>
      <c r="C844" s="22">
        <v>1003.19999999999</v>
      </c>
      <c r="D844" s="11">
        <v>3000</v>
      </c>
      <c r="E844" s="11">
        <v>12000</v>
      </c>
      <c r="F844" s="11">
        <v>2</v>
      </c>
      <c r="G844" s="11">
        <v>7</v>
      </c>
      <c r="H844" s="12">
        <f>SUM(BG844:BI844)/(BK844*1000000)</f>
        <v>0.78680530651202485</v>
      </c>
      <c r="I844" s="13">
        <v>100</v>
      </c>
      <c r="J844" s="20">
        <v>91.376241955338301</v>
      </c>
      <c r="K844" s="18">
        <f>(P844*BG844+U844*BH844+AP844*BI844+AN844*BJ844)/(BK844*(1000000))</f>
        <v>108.59305654957883</v>
      </c>
      <c r="L844" s="18">
        <f>(T844*BG844+Y844*BH844+AT844*BI844+AO844*BJ844)/(BK844*(1000000))</f>
        <v>128.4576822730576</v>
      </c>
      <c r="M844" s="18">
        <f>L844/K844</f>
        <v>1.1829272179516326</v>
      </c>
      <c r="N844" s="18">
        <f>J844*M844</f>
        <v>108.09144368310358</v>
      </c>
      <c r="O844" s="13">
        <v>100</v>
      </c>
      <c r="P844" s="20">
        <v>81.140991954091604</v>
      </c>
      <c r="Q844" s="20">
        <f>P844-S844</f>
        <v>75.059476481521003</v>
      </c>
      <c r="R844" s="18">
        <f>Q844*solar_capex_adj</f>
        <v>100.07930197536133</v>
      </c>
      <c r="S844" s="20">
        <v>6.0815154725706009</v>
      </c>
      <c r="T844" s="18">
        <f>R844+S844</f>
        <v>106.16081744793193</v>
      </c>
      <c r="U844" s="20">
        <v>27.9846313306988</v>
      </c>
      <c r="V844" s="20">
        <f>U844-X844</f>
        <v>23.1878478535717</v>
      </c>
      <c r="W844" s="18">
        <f>V844*wind_capex_adj</f>
        <v>38.64641308928617</v>
      </c>
      <c r="X844" s="20">
        <v>4.7967834771271001</v>
      </c>
      <c r="Y844" s="18">
        <f>W844+X844</f>
        <v>43.44319656641327</v>
      </c>
      <c r="Z844" s="20">
        <v>137.27227157991899</v>
      </c>
      <c r="AA844" s="20">
        <f>Z844-AC844-AD844</f>
        <v>75.787372866684805</v>
      </c>
      <c r="AB844" s="18">
        <f>AA844*hdgt_capex_adj</f>
        <v>94.734216083356003</v>
      </c>
      <c r="AC844" s="20">
        <v>20.490314525044994</v>
      </c>
      <c r="AD844" s="20">
        <v>40.994584188189194</v>
      </c>
      <c r="AE844" s="18">
        <f>AD844*fuel_adj</f>
        <v>40.994584188189194</v>
      </c>
      <c r="AF844" s="18">
        <f>AB844+AC844+AE844</f>
        <v>156.21911479659019</v>
      </c>
      <c r="AG844" s="20">
        <v>605.63838925524703</v>
      </c>
      <c r="AH844" s="20">
        <f>AG844-AJ844-AK844</f>
        <v>506.21328568261299</v>
      </c>
      <c r="AI844" s="18">
        <f>AH844*aero_capex_adj</f>
        <v>607.45594281913554</v>
      </c>
      <c r="AJ844" s="20">
        <v>52.476804235078021</v>
      </c>
      <c r="AK844" s="20">
        <v>46.948299337556023</v>
      </c>
      <c r="AL844" s="18">
        <f>AK844*fuel_adj</f>
        <v>46.948299337556023</v>
      </c>
      <c r="AM844" s="18">
        <f>AI844+AJ844+AL844</f>
        <v>706.88104639176959</v>
      </c>
      <c r="AN844" s="18">
        <f>IF(F844=0, 0, IF(F844=3, Z844, (Z844*F844*384+AG844*G844*32)/(F844*384+G844*32)))</f>
        <v>243.03236266789631</v>
      </c>
      <c r="AO844" s="18">
        <f>IF(F844=0, 0, IF(F844=3, AF844, (AF844*F844*384+AM844*G844*32)/(F844*384+G844*32)))</f>
        <v>280.56213160840491</v>
      </c>
      <c r="AP844" s="20">
        <v>244.22587622149601</v>
      </c>
      <c r="AQ844" s="20">
        <f>AP844-AS844</f>
        <v>200.08699200505799</v>
      </c>
      <c r="AR844" s="18">
        <f>AQ844*bess_capex_adj</f>
        <v>200.08699200505799</v>
      </c>
      <c r="AS844" s="20">
        <v>44.138884216438015</v>
      </c>
      <c r="AT844" s="18">
        <f>AR844+AS844</f>
        <v>244.22587622149601</v>
      </c>
      <c r="AU844" s="20">
        <v>7413.6397108399597</v>
      </c>
      <c r="AV844" s="20"/>
      <c r="AW844" s="20">
        <v>1235.1324358403201</v>
      </c>
      <c r="AX844" s="18">
        <f>AW844*solar_capex_adj</f>
        <v>1646.8432477870933</v>
      </c>
      <c r="AY844" s="20">
        <v>1202.8685775863801</v>
      </c>
      <c r="AZ844" s="18">
        <f>AY844*wind_capex_adj</f>
        <v>2004.7809626439669</v>
      </c>
      <c r="BA844" s="20">
        <v>1547.65769300648</v>
      </c>
      <c r="BB844" s="18">
        <f>BA844*hdgt_capex_adj</f>
        <v>1934.5721162581001</v>
      </c>
      <c r="BC844" s="20">
        <v>569.03222102515701</v>
      </c>
      <c r="BD844" s="18">
        <f>BC844*aero_capex_adj</f>
        <v>682.83866523018844</v>
      </c>
      <c r="BE844" s="20">
        <v>2858.9487833816102</v>
      </c>
      <c r="BF844" s="18">
        <f>BE844*bess_capex_adj</f>
        <v>2858.9487833816102</v>
      </c>
      <c r="BG844" s="11">
        <v>1432938973.5539601</v>
      </c>
      <c r="BH844" s="11">
        <v>4403525449.1711998</v>
      </c>
      <c r="BI844" s="11">
        <v>1055950062.32017</v>
      </c>
      <c r="BJ844" s="11">
        <v>1867585514.9546599</v>
      </c>
      <c r="BK844" s="11">
        <f>SUM(BG844:BJ844)/1000000</f>
        <v>8759.9999999999909</v>
      </c>
      <c r="BL844" s="11">
        <v>1.85168052887861</v>
      </c>
      <c r="BM844" s="13">
        <f>0.815*BJ844/(BK844*1000)</f>
        <v>173.75367519269969</v>
      </c>
      <c r="BN844" s="22">
        <v>1390.6461534341099</v>
      </c>
      <c r="BO844" s="11">
        <v>264</v>
      </c>
      <c r="BP844" s="11">
        <v>9120</v>
      </c>
      <c r="BQ844" s="22">
        <v>13835.7696</v>
      </c>
      <c r="BR844" s="11">
        <v>2280</v>
      </c>
      <c r="BS844" s="11">
        <v>570</v>
      </c>
      <c r="BT844" s="11">
        <v>0.21929766748690899</v>
      </c>
    </row>
    <row r="845" spans="1:72" s="8" customFormat="1" x14ac:dyDescent="0.25">
      <c r="A845" s="1">
        <v>418</v>
      </c>
      <c r="B845" s="24">
        <v>2060.21652360608</v>
      </c>
      <c r="C845" s="24">
        <v>1003.19999999999</v>
      </c>
      <c r="D845" s="1">
        <v>1000</v>
      </c>
      <c r="E845" s="1">
        <v>4000</v>
      </c>
      <c r="F845" s="1">
        <v>3</v>
      </c>
      <c r="G845" s="1">
        <v>4</v>
      </c>
      <c r="H845" s="2">
        <f>SUM(BG845:BI845)/(BK845*1000000)</f>
        <v>0.87912208124441416</v>
      </c>
      <c r="I845" s="3">
        <v>100</v>
      </c>
      <c r="J845" s="18">
        <v>85.452381316503804</v>
      </c>
      <c r="K845" s="18">
        <f>(P845*BG845+U845*BH845+AP845*BI845+AN845*BJ845)/(BK845*(1000000))</f>
        <v>82.061702393655963</v>
      </c>
      <c r="L845" s="18">
        <f>(T845*BG845+Y845*BH845+AT845*BI845+AO845*BJ845)/(BK845*(1000000))</f>
        <v>103.82354881090255</v>
      </c>
      <c r="M845" s="18">
        <f>L845/K845</f>
        <v>1.2651888247803271</v>
      </c>
      <c r="N845" s="18">
        <f>J845*M845</f>
        <v>108.11339789250783</v>
      </c>
      <c r="O845" s="3">
        <v>100</v>
      </c>
      <c r="P845" s="18">
        <v>109.44444239369</v>
      </c>
      <c r="Q845" s="18">
        <f>P845-S845</f>
        <v>101.23851668360599</v>
      </c>
      <c r="R845" s="18">
        <f>Q845*solar_capex_adj</f>
        <v>134.98468891147465</v>
      </c>
      <c r="S845" s="18">
        <v>8.2059257100840028</v>
      </c>
      <c r="T845" s="18">
        <f>R845+S845</f>
        <v>143.19061462155867</v>
      </c>
      <c r="U845" s="18">
        <v>27.975261727667601</v>
      </c>
      <c r="V845" s="18">
        <f>U845-X845</f>
        <v>23.1784782505405</v>
      </c>
      <c r="W845" s="18">
        <f>V845*wind_capex_adj</f>
        <v>38.630797084234167</v>
      </c>
      <c r="X845" s="18">
        <v>4.7967834771271001</v>
      </c>
      <c r="Y845" s="18">
        <f>W845+X845</f>
        <v>43.427580561361268</v>
      </c>
      <c r="Z845" s="18">
        <v>266.14717210060201</v>
      </c>
      <c r="AA845" s="18">
        <f>Z845-AC845-AD845</f>
        <v>195.84531131695499</v>
      </c>
      <c r="AB845" s="18">
        <f>AA845*hdgt_capex_adj</f>
        <v>244.80663914619373</v>
      </c>
      <c r="AC845" s="18">
        <v>31.489782484284007</v>
      </c>
      <c r="AD845" s="18">
        <v>38.812078299363009</v>
      </c>
      <c r="AE845" s="18">
        <f>AD845*fuel_adj</f>
        <v>38.812078299363009</v>
      </c>
      <c r="AF845" s="18">
        <f>AB845+AC845+AE845</f>
        <v>315.10849992984078</v>
      </c>
      <c r="AG845" s="18">
        <v>648.08536025551905</v>
      </c>
      <c r="AH845" s="18">
        <f>AG845-AJ845-AK845</f>
        <v>547.82998679511593</v>
      </c>
      <c r="AI845" s="18">
        <f>AH845*aero_capex_adj</f>
        <v>657.39598415413911</v>
      </c>
      <c r="AJ845" s="18">
        <v>55.130727281161057</v>
      </c>
      <c r="AK845" s="18">
        <v>45.124646179242063</v>
      </c>
      <c r="AL845" s="18">
        <f>AK845*fuel_adj</f>
        <v>45.124646179242063</v>
      </c>
      <c r="AM845" s="18">
        <f>AI845+AJ845+AL845</f>
        <v>757.65135761454223</v>
      </c>
      <c r="AN845" s="18">
        <f>IF(F845=0, 0, IF(F845=3, Z845, (Z845*F845*384+AG845*G845*32)/(F845*384+G845*32)))</f>
        <v>266.14717210060201</v>
      </c>
      <c r="AO845" s="18">
        <f>IF(F845=0, 0, IF(F845=3, AF845, (AF845*F845*384+AM845*G845*32)/(F845*384+G845*32)))</f>
        <v>315.10849992984078</v>
      </c>
      <c r="AP845" s="18">
        <v>70.273927998101996</v>
      </c>
      <c r="AQ845" s="18">
        <f>AP845-AS845</f>
        <v>57.318107719202999</v>
      </c>
      <c r="AR845" s="18">
        <f>AQ845*bess_capex_adj</f>
        <v>57.318107719202999</v>
      </c>
      <c r="AS845" s="18">
        <v>12.955820278898997</v>
      </c>
      <c r="AT845" s="18">
        <f>AR845+AS845</f>
        <v>70.273927998101996</v>
      </c>
      <c r="AU845" s="18">
        <v>7268.1114003934399</v>
      </c>
      <c r="AV845" s="18"/>
      <c r="AW845" s="18">
        <v>2469.2667022353498</v>
      </c>
      <c r="AX845" s="18">
        <f>AW845*solar_capex_adj</f>
        <v>3292.3556029804663</v>
      </c>
      <c r="AY845" s="18">
        <v>1202.38252984526</v>
      </c>
      <c r="AZ845" s="18">
        <f>AY845*wind_capex_adj</f>
        <v>2003.9708830754334</v>
      </c>
      <c r="BA845" s="18">
        <v>2320.5484874983899</v>
      </c>
      <c r="BB845" s="18">
        <f>BA845*hdgt_capex_adj</f>
        <v>2900.6856093729875</v>
      </c>
      <c r="BC845" s="18">
        <v>325.02987999026999</v>
      </c>
      <c r="BD845" s="18">
        <f>BC845*aero_capex_adj</f>
        <v>390.03585598832399</v>
      </c>
      <c r="BE845" s="18">
        <v>950.88380082416199</v>
      </c>
      <c r="BF845" s="18">
        <f>BE845*bess_capex_adj</f>
        <v>950.88380082416199</v>
      </c>
      <c r="BG845" s="1">
        <v>2096368342.3036101</v>
      </c>
      <c r="BH845" s="1">
        <v>4403525449.1711998</v>
      </c>
      <c r="BI845" s="1">
        <v>1201215640.2262399</v>
      </c>
      <c r="BJ845" s="1">
        <v>1058890568.29893</v>
      </c>
      <c r="BK845" s="1">
        <f>SUM(BG845:BJ845)/1000000</f>
        <v>8759.9999999999782</v>
      </c>
      <c r="BL845" s="1">
        <v>17.115395561563901</v>
      </c>
      <c r="BM845" s="3">
        <f>0.815*BJ845/(BK845*1000)</f>
        <v>98.515503785802537</v>
      </c>
      <c r="BN845" s="24">
        <v>2781.2923068682198</v>
      </c>
      <c r="BO845" s="1">
        <v>264</v>
      </c>
      <c r="BP845" s="1">
        <v>3040</v>
      </c>
      <c r="BQ845" s="24">
        <v>4611.9232000000002</v>
      </c>
      <c r="BR845" s="1">
        <v>760</v>
      </c>
      <c r="BS845" s="1">
        <v>190</v>
      </c>
      <c r="BT845" s="1">
        <v>0.74219565810489196</v>
      </c>
    </row>
    <row r="846" spans="1:72" s="8" customFormat="1" x14ac:dyDescent="0.25">
      <c r="A846" s="1">
        <v>1402</v>
      </c>
      <c r="B846" s="22">
        <v>618.06495708182604</v>
      </c>
      <c r="C846" s="22">
        <v>1603.6</v>
      </c>
      <c r="D846" s="11">
        <v>3000</v>
      </c>
      <c r="E846" s="11">
        <v>12000</v>
      </c>
      <c r="F846" s="11">
        <v>2</v>
      </c>
      <c r="G846" s="11">
        <v>6</v>
      </c>
      <c r="H846" s="12">
        <f>SUM(BG846:BI846)/(BK846*1000000)</f>
        <v>0.87622285471529782</v>
      </c>
      <c r="I846" s="13">
        <v>100</v>
      </c>
      <c r="J846" s="20">
        <v>88.742670474174204</v>
      </c>
      <c r="K846" s="18">
        <f>(P846*BG846+U846*BH846+AP846*BI846+AN846*BJ846)/(BK846*(1000000))</f>
        <v>99.07931534018492</v>
      </c>
      <c r="L846" s="18">
        <f>(T846*BG846+Y846*BH846+AT846*BI846+AO846*BJ846)/(BK846*(1000000))</f>
        <v>120.7138362162196</v>
      </c>
      <c r="M846" s="18">
        <f>L846/K846</f>
        <v>1.2183555750436246</v>
      </c>
      <c r="N846" s="18">
        <f>J846*M846</f>
        <v>108.12012731646939</v>
      </c>
      <c r="O846" s="13">
        <v>100</v>
      </c>
      <c r="P846" s="20">
        <v>77.977186306022801</v>
      </c>
      <c r="Q846" s="20">
        <f>P846-S846</f>
        <v>72.131929929015698</v>
      </c>
      <c r="R846" s="18">
        <f>Q846*solar_capex_adj</f>
        <v>96.175906572020921</v>
      </c>
      <c r="S846" s="20">
        <v>5.8452563770071038</v>
      </c>
      <c r="T846" s="18">
        <f>R846+S846</f>
        <v>102.02116294902802</v>
      </c>
      <c r="U846" s="20">
        <v>33.832031369873498</v>
      </c>
      <c r="V846" s="20">
        <f>U846-X846</f>
        <v>28.032186536248599</v>
      </c>
      <c r="W846" s="18">
        <f>V846*wind_capex_adj</f>
        <v>46.720310893747666</v>
      </c>
      <c r="X846" s="20">
        <v>5.7998448336248991</v>
      </c>
      <c r="Y846" s="18">
        <f>W846+X846</f>
        <v>52.520155727372568</v>
      </c>
      <c r="Z846" s="20">
        <v>206.6886402543</v>
      </c>
      <c r="AA846" s="20">
        <f>Z846-AC846-AD846</f>
        <v>132.698823652692</v>
      </c>
      <c r="AB846" s="18">
        <f>AA846*hdgt_capex_adj</f>
        <v>165.873529565865</v>
      </c>
      <c r="AC846" s="20">
        <v>27.648828419783001</v>
      </c>
      <c r="AD846" s="20">
        <v>46.340988181824997</v>
      </c>
      <c r="AE846" s="18">
        <f>AD846*fuel_adj</f>
        <v>46.340988181824997</v>
      </c>
      <c r="AF846" s="18">
        <f>AB846+AC846+AE846</f>
        <v>239.863346167473</v>
      </c>
      <c r="AG846" s="20">
        <v>820.12850668667795</v>
      </c>
      <c r="AH846" s="20">
        <f>AG846-AJ846-AK846</f>
        <v>698.13822860507514</v>
      </c>
      <c r="AI846" s="18">
        <f>AH846*aero_capex_adj</f>
        <v>837.76587432609017</v>
      </c>
      <c r="AJ846" s="20">
        <v>69.086656142685911</v>
      </c>
      <c r="AK846" s="20">
        <v>52.903621938916899</v>
      </c>
      <c r="AL846" s="18">
        <f>AK846*fuel_adj</f>
        <v>52.903621938916899</v>
      </c>
      <c r="AM846" s="18">
        <f>AI846+AJ846+AL846</f>
        <v>959.75615240769298</v>
      </c>
      <c r="AN846" s="18">
        <f>IF(F846=0, 0, IF(F846=3, Z846, (Z846*F846*384+AG846*G846*32)/(F846*384+G846*32)))</f>
        <v>329.37661354077562</v>
      </c>
      <c r="AO846" s="18">
        <f>IF(F846=0, 0, IF(F846=3, AF846, (AF846*F846*384+AM846*G846*32)/(F846*384+G846*32)))</f>
        <v>383.84190741551703</v>
      </c>
      <c r="AP846" s="20">
        <v>255.59611677154101</v>
      </c>
      <c r="AQ846" s="20">
        <f>AP846-AS846</f>
        <v>208.14945641889199</v>
      </c>
      <c r="AR846" s="18">
        <f>AQ846*bess_capex_adj</f>
        <v>208.14945641889199</v>
      </c>
      <c r="AS846" s="20">
        <v>47.446660352649019</v>
      </c>
      <c r="AT846" s="18">
        <f>AR846+AS846</f>
        <v>255.59611677154101</v>
      </c>
      <c r="AU846" s="20">
        <v>7556.9816448709598</v>
      </c>
      <c r="AV846" s="20"/>
      <c r="AW846" s="20">
        <v>740.96048859605003</v>
      </c>
      <c r="AX846" s="18">
        <f>AW846*solar_capex_adj</f>
        <v>987.94731812806663</v>
      </c>
      <c r="AY846" s="20">
        <v>1922.4585149151501</v>
      </c>
      <c r="AZ846" s="18">
        <f>AY846*wind_capex_adj</f>
        <v>3204.0975248585837</v>
      </c>
      <c r="BA846" s="20">
        <v>1547.4092320166501</v>
      </c>
      <c r="BB846" s="18">
        <f>BA846*hdgt_capex_adj</f>
        <v>1934.2615400208126</v>
      </c>
      <c r="BC846" s="20">
        <v>487.66360164312403</v>
      </c>
      <c r="BD846" s="18">
        <f>BC846*aero_capex_adj</f>
        <v>585.19632197174883</v>
      </c>
      <c r="BE846" s="20">
        <v>2858.4898076999798</v>
      </c>
      <c r="BF846" s="18">
        <f>BE846*bess_capex_adj</f>
        <v>2858.4898076999798</v>
      </c>
      <c r="BG846" s="11">
        <v>901155617.12443304</v>
      </c>
      <c r="BH846" s="11">
        <v>5821610714.3294601</v>
      </c>
      <c r="BI846" s="11">
        <v>952945875.85210502</v>
      </c>
      <c r="BJ846" s="11">
        <v>1084287792.69399</v>
      </c>
      <c r="BK846" s="11">
        <f>SUM(BG846:BJ846)/1000000</f>
        <v>8759.9999999999891</v>
      </c>
      <c r="BL846" s="11">
        <v>10.507095496729599</v>
      </c>
      <c r="BM846" s="13">
        <f>0.815*BJ846/(BK846*1000)</f>
        <v>100.8783734070323</v>
      </c>
      <c r="BN846" s="22">
        <v>834.38769206046595</v>
      </c>
      <c r="BO846" s="11">
        <v>422</v>
      </c>
      <c r="BP846" s="11">
        <v>9120</v>
      </c>
      <c r="BQ846" s="22">
        <v>13835.7696</v>
      </c>
      <c r="BR846" s="11">
        <v>2280</v>
      </c>
      <c r="BS846" s="11">
        <v>570</v>
      </c>
      <c r="BT846" s="11">
        <v>0.198372552114984</v>
      </c>
    </row>
    <row r="847" spans="1:72" s="8" customFormat="1" x14ac:dyDescent="0.25">
      <c r="A847" s="1">
        <v>1038</v>
      </c>
      <c r="B847" s="25">
        <v>1442.15156652426</v>
      </c>
      <c r="C847" s="25">
        <v>600.4</v>
      </c>
      <c r="D847" s="8">
        <v>2000</v>
      </c>
      <c r="E847" s="8">
        <v>8000</v>
      </c>
      <c r="F847" s="8">
        <v>3</v>
      </c>
      <c r="G847" s="8">
        <v>4</v>
      </c>
      <c r="H847" s="9">
        <f>SUM(BG847:BI847)/(BK847*1000000)</f>
        <v>0.69376680185759287</v>
      </c>
      <c r="I847" s="10">
        <v>100</v>
      </c>
      <c r="J847" s="19">
        <v>91.262417774705696</v>
      </c>
      <c r="K847" s="18">
        <f>(P847*BG847+U847*BH847+AP847*BI847+AN847*BJ847)/(BK847*(1000000))</f>
        <v>88.061203857657787</v>
      </c>
      <c r="L847" s="18">
        <f>(T847*BG847+Y847*BH847+AT847*BI847+AO847*BJ847)/(BK847*(1000000))</f>
        <v>104.35368474972738</v>
      </c>
      <c r="M847" s="18">
        <f>L847/K847</f>
        <v>1.1850131519710403</v>
      </c>
      <c r="N847" s="18">
        <f>J847*M847</f>
        <v>108.14716534370189</v>
      </c>
      <c r="O847" s="10">
        <v>100</v>
      </c>
      <c r="P847" s="19">
        <v>91.072373530146606</v>
      </c>
      <c r="Q847" s="19">
        <f>P847-S847</f>
        <v>84.247625961913101</v>
      </c>
      <c r="R847" s="18">
        <f>Q847*solar_capex_adj</f>
        <v>112.33016794921747</v>
      </c>
      <c r="S847" s="19">
        <v>6.824747568233505</v>
      </c>
      <c r="T847" s="18">
        <f>R847+S847</f>
        <v>119.15491551745097</v>
      </c>
      <c r="U847" s="19">
        <v>27.988762325140598</v>
      </c>
      <c r="V847" s="19">
        <f>U847-X847</f>
        <v>23.191978848013601</v>
      </c>
      <c r="W847" s="18">
        <f>V847*wind_capex_adj</f>
        <v>38.653298080022672</v>
      </c>
      <c r="X847" s="19">
        <v>4.796783477126997</v>
      </c>
      <c r="Y847" s="18">
        <f>W847+X847</f>
        <v>43.450081557149673</v>
      </c>
      <c r="Z847" s="19">
        <v>133.22009097669601</v>
      </c>
      <c r="AA847" s="19">
        <f>Z847-AC847-AD847</f>
        <v>76.587595693676988</v>
      </c>
      <c r="AB847" s="18">
        <f>AA847*hdgt_capex_adj</f>
        <v>95.734494617096232</v>
      </c>
      <c r="AC847" s="19">
        <v>19.418996513351019</v>
      </c>
      <c r="AD847" s="19">
        <v>37.213498769668007</v>
      </c>
      <c r="AE847" s="18">
        <f>AD847*fuel_adj</f>
        <v>37.213498769668007</v>
      </c>
      <c r="AF847" s="18">
        <f>AB847+AC847+AE847</f>
        <v>152.36698990011524</v>
      </c>
      <c r="AG847" s="19">
        <v>383.60494866744</v>
      </c>
      <c r="AH847" s="19">
        <f>AG847-AJ847-AK847</f>
        <v>304.66746468688001</v>
      </c>
      <c r="AI847" s="18">
        <f>AH847*aero_capex_adj</f>
        <v>365.60095762425601</v>
      </c>
      <c r="AJ847" s="19">
        <v>35.649034398948004</v>
      </c>
      <c r="AK847" s="19">
        <v>43.288449581611985</v>
      </c>
      <c r="AL847" s="18">
        <f>AK847*fuel_adj</f>
        <v>43.288449581611985</v>
      </c>
      <c r="AM847" s="18">
        <f>AI847+AJ847+AL847</f>
        <v>444.538441604816</v>
      </c>
      <c r="AN847" s="18">
        <f>IF(F847=0, 0, IF(F847=3, Z847, (Z847*F847*384+AG847*G847*32)/(F847*384+G847*32)))</f>
        <v>133.22009097669601</v>
      </c>
      <c r="AO847" s="18">
        <f>IF(F847=0, 0, IF(F847=3, AF847, (AF847*F847*384+AM847*G847*32)/(F847*384+G847*32)))</f>
        <v>152.36698990011524</v>
      </c>
      <c r="AP847" s="19">
        <v>107.42258546367501</v>
      </c>
      <c r="AQ847" s="19">
        <f>AP847-AS847</f>
        <v>88.128098651480897</v>
      </c>
      <c r="AR847" s="18">
        <f>AQ847*bess_capex_adj</f>
        <v>88.128098651480897</v>
      </c>
      <c r="AS847" s="19">
        <v>19.294486812194108</v>
      </c>
      <c r="AT847" s="18">
        <f>AR847+AS847</f>
        <v>107.42258546367501</v>
      </c>
      <c r="AU847" s="19">
        <v>7000.9046177862801</v>
      </c>
      <c r="AV847" s="19"/>
      <c r="AW847" s="19">
        <v>1729.4934704743901</v>
      </c>
      <c r="AX847" s="18">
        <f>AW847*solar_capex_adj</f>
        <v>2305.9912939658534</v>
      </c>
      <c r="AY847" s="19">
        <v>720.02687080626902</v>
      </c>
      <c r="AZ847" s="18">
        <f>AY847*wind_capex_adj</f>
        <v>1200.0447846771151</v>
      </c>
      <c r="BA847" s="19">
        <v>2321.9001202806598</v>
      </c>
      <c r="BB847" s="18">
        <f>BA847*hdgt_capex_adj</f>
        <v>2902.3751503508247</v>
      </c>
      <c r="BC847" s="19">
        <v>325.21919775000498</v>
      </c>
      <c r="BD847" s="18">
        <f>BC847*aero_capex_adj</f>
        <v>390.26303730000598</v>
      </c>
      <c r="BE847" s="19">
        <v>1904.2649584749499</v>
      </c>
      <c r="BF847" s="18">
        <f>BE847*bess_capex_adj</f>
        <v>1904.2649584749499</v>
      </c>
      <c r="BG847" s="8">
        <v>1802229231.7062399</v>
      </c>
      <c r="BH847" s="8">
        <v>2635443261.2463999</v>
      </c>
      <c r="BI847" s="8">
        <v>1639724691.31986</v>
      </c>
      <c r="BJ847" s="8">
        <v>2682602815.7274799</v>
      </c>
      <c r="BK847" s="8">
        <f>SUM(BG847:BJ847)/1000000</f>
        <v>8759.9999999999782</v>
      </c>
      <c r="BL847" s="8">
        <v>0.30534007238307398</v>
      </c>
      <c r="BM847" s="10">
        <f>0.815*BJ847/(BK847*1000)</f>
        <v>249.58005648606181</v>
      </c>
      <c r="BN847" s="25">
        <v>1946.90461480775</v>
      </c>
      <c r="BO847" s="8">
        <v>158</v>
      </c>
      <c r="BP847" s="8">
        <v>6080</v>
      </c>
      <c r="BQ847" s="25">
        <v>9223.8464000000004</v>
      </c>
      <c r="BR847" s="8">
        <v>1520</v>
      </c>
      <c r="BS847" s="8">
        <v>380</v>
      </c>
      <c r="BT847" s="8">
        <v>0.50642199748462202</v>
      </c>
    </row>
    <row r="848" spans="1:72" s="8" customFormat="1" x14ac:dyDescent="0.25">
      <c r="A848" s="1">
        <v>863</v>
      </c>
      <c r="B848" s="25">
        <v>1236.12991416365</v>
      </c>
      <c r="C848" s="25">
        <v>1603.6</v>
      </c>
      <c r="D848" s="8">
        <v>2000</v>
      </c>
      <c r="E848" s="8">
        <v>8000</v>
      </c>
      <c r="F848" s="8">
        <v>2</v>
      </c>
      <c r="G848" s="8">
        <v>10</v>
      </c>
      <c r="H848" s="9">
        <f>SUM(BG848:BI848)/(BK848*1000000)</f>
        <v>0.93083280554322712</v>
      </c>
      <c r="I848" s="10">
        <v>100</v>
      </c>
      <c r="J848" s="19">
        <v>86.947045984374995</v>
      </c>
      <c r="K848" s="18">
        <f>(P848*BG848+U848*BH848+AP848*BI848+AN848*BJ848)/(BK848*(1000000))</f>
        <v>111.23877968284852</v>
      </c>
      <c r="L848" s="18">
        <f>(T848*BG848+Y848*BH848+AT848*BI848+AO848*BJ848)/(BK848*(1000000))</f>
        <v>138.38203260642419</v>
      </c>
      <c r="M848" s="18">
        <f>L848/K848</f>
        <v>1.244008905895619</v>
      </c>
      <c r="N848" s="18">
        <f>J848*M848</f>
        <v>108.1628995458784</v>
      </c>
      <c r="O848" s="10">
        <v>100</v>
      </c>
      <c r="P848" s="19">
        <v>98.485258016293898</v>
      </c>
      <c r="Q848" s="19">
        <f>P848-S848</f>
        <v>91.100075952678196</v>
      </c>
      <c r="R848" s="18">
        <f>Q848*solar_capex_adj</f>
        <v>121.46676793690426</v>
      </c>
      <c r="S848" s="19">
        <v>7.3851820636157015</v>
      </c>
      <c r="T848" s="18">
        <f>R848+S848</f>
        <v>128.85195000051996</v>
      </c>
      <c r="U848" s="19">
        <v>33.821282998029503</v>
      </c>
      <c r="V848" s="19">
        <f>U848-X848</f>
        <v>28.021439252822201</v>
      </c>
      <c r="W848" s="18">
        <f>V848*wind_capex_adj</f>
        <v>46.702398754703673</v>
      </c>
      <c r="X848" s="19">
        <v>5.7998437452073013</v>
      </c>
      <c r="Y848" s="18">
        <f>W848+X848</f>
        <v>52.502242499910977</v>
      </c>
      <c r="Z848" s="19">
        <v>314.26934816392799</v>
      </c>
      <c r="AA848" s="19">
        <f>Z848-AC848-AD848</f>
        <v>233.02532515145197</v>
      </c>
      <c r="AB848" s="18">
        <f>AA848*hdgt_capex_adj</f>
        <v>291.28165643931493</v>
      </c>
      <c r="AC848" s="19">
        <v>36.597940264148008</v>
      </c>
      <c r="AD848" s="19">
        <v>44.646082748328013</v>
      </c>
      <c r="AE848" s="18">
        <f>AD848*fuel_adj</f>
        <v>44.646082748328013</v>
      </c>
      <c r="AF848" s="18">
        <f>AB848+AC848+AE848</f>
        <v>372.52567945179095</v>
      </c>
      <c r="AG848" s="19">
        <v>1922.64935611126</v>
      </c>
      <c r="AH848" s="19">
        <f>AG848-AJ848-AK848</f>
        <v>1723.5005969649701</v>
      </c>
      <c r="AI848" s="18">
        <f>AH848*aero_capex_adj</f>
        <v>2068.2007163579642</v>
      </c>
      <c r="AJ848" s="19">
        <v>148.35963683661998</v>
      </c>
      <c r="AK848" s="19">
        <v>50.789122309669892</v>
      </c>
      <c r="AL848" s="18">
        <f>AK848*fuel_adj</f>
        <v>50.789122309669892</v>
      </c>
      <c r="AM848" s="18">
        <f>AI848+AJ848+AL848</f>
        <v>2267.3494755042543</v>
      </c>
      <c r="AN848" s="18">
        <f>IF(F848=0, 0, IF(F848=3, Z848, (Z848*F848*384+AG848*G848*32)/(F848*384+G848*32)))</f>
        <v>787.32229167784919</v>
      </c>
      <c r="AO848" s="18">
        <f>IF(F848=0, 0, IF(F848=3, AF848, (AF848*F848*384+AM848*G848*32)/(F848*384+G848*32)))</f>
        <v>929.82679593780949</v>
      </c>
      <c r="AP848" s="19">
        <v>174.85394026451101</v>
      </c>
      <c r="AQ848" s="19">
        <f>AP848-AS848</f>
        <v>141.88589363951499</v>
      </c>
      <c r="AR848" s="18">
        <f>AQ848*bess_capex_adj</f>
        <v>141.88589363951499</v>
      </c>
      <c r="AS848" s="19">
        <v>32.96804662499602</v>
      </c>
      <c r="AT848" s="18">
        <f>AR848+AS848</f>
        <v>174.85394026451101</v>
      </c>
      <c r="AU848" s="19">
        <v>7665.2430328091996</v>
      </c>
      <c r="AV848" s="19"/>
      <c r="AW848" s="19">
        <v>1481.3531002655</v>
      </c>
      <c r="AX848" s="18">
        <f>AW848*solar_capex_adj</f>
        <v>1975.1374670206665</v>
      </c>
      <c r="AY848" s="19">
        <v>1921.7218225747499</v>
      </c>
      <c r="AZ848" s="18">
        <f>AY848*wind_capex_adj</f>
        <v>3202.8697042912499</v>
      </c>
      <c r="BA848" s="19">
        <v>1546.81625977832</v>
      </c>
      <c r="BB848" s="18">
        <f>BA848*hdgt_capex_adj</f>
        <v>1933.5203247229001</v>
      </c>
      <c r="BC848" s="19">
        <v>812.46121228122399</v>
      </c>
      <c r="BD848" s="18">
        <f>BC848*aero_capex_adj</f>
        <v>974.95345473746875</v>
      </c>
      <c r="BE848" s="19">
        <v>1902.8906379093801</v>
      </c>
      <c r="BF848" s="18">
        <f>BE848*bess_capex_adj</f>
        <v>1902.8906379093801</v>
      </c>
      <c r="BG848" s="8">
        <v>1405403788.06094</v>
      </c>
      <c r="BH848" s="8">
        <v>5821611767.9465904</v>
      </c>
      <c r="BI848" s="8">
        <v>927079820.55112803</v>
      </c>
      <c r="BJ848" s="8">
        <v>605904623.44132996</v>
      </c>
      <c r="BK848" s="8">
        <f>SUM(BG848:BJ848)/1000000</f>
        <v>8759.9999999999891</v>
      </c>
      <c r="BL848" s="8">
        <v>18.326792490650899</v>
      </c>
      <c r="BM848" s="10">
        <f>0.815*BJ848/(BK848*1000)</f>
        <v>56.371263482269917</v>
      </c>
      <c r="BN848" s="25">
        <v>1668.7753841209301</v>
      </c>
      <c r="BO848" s="8">
        <v>422</v>
      </c>
      <c r="BP848" s="8">
        <v>6080</v>
      </c>
      <c r="BQ848" s="25">
        <v>9223.8464000000004</v>
      </c>
      <c r="BR848" s="8">
        <v>1520</v>
      </c>
      <c r="BS848" s="8">
        <v>380</v>
      </c>
      <c r="BT848" s="8">
        <v>0.28827817893872398</v>
      </c>
    </row>
    <row r="849" spans="1:72" s="8" customFormat="1" x14ac:dyDescent="0.25">
      <c r="A849" s="1">
        <v>1457</v>
      </c>
      <c r="B849" s="22">
        <v>412.043304721217</v>
      </c>
      <c r="C849" s="22">
        <v>402.79999999999899</v>
      </c>
      <c r="D849" s="11">
        <v>3000</v>
      </c>
      <c r="E849" s="11">
        <v>12000</v>
      </c>
      <c r="F849" s="11">
        <v>2</v>
      </c>
      <c r="G849" s="11">
        <v>8</v>
      </c>
      <c r="H849" s="12">
        <f>SUM(BG849:BI849)/(BK849*1000000)</f>
        <v>0.32326606059627394</v>
      </c>
      <c r="I849" s="13">
        <v>100</v>
      </c>
      <c r="J849" s="20">
        <v>96.357584439232298</v>
      </c>
      <c r="K849" s="18">
        <f>(P849*BG849+U849*BH849+AP849*BI849+AN849*BJ849)/(BK849*(1000000))</f>
        <v>132.94958079153798</v>
      </c>
      <c r="L849" s="18">
        <f>(T849*BG849+Y849*BH849+AT849*BI849+AO849*BJ849)/(BK849*(1000000))</f>
        <v>149.27834531740623</v>
      </c>
      <c r="M849" s="18">
        <f>L849/K849</f>
        <v>1.1228192253683853</v>
      </c>
      <c r="N849" s="18">
        <f>J849*M849</f>
        <v>108.19214831842758</v>
      </c>
      <c r="O849" s="13">
        <v>99.999999999999901</v>
      </c>
      <c r="P849" s="20">
        <v>78.333402664367796</v>
      </c>
      <c r="Q849" s="20">
        <f>P849-S849</f>
        <v>72.473030367880796</v>
      </c>
      <c r="R849" s="18">
        <f>Q849*solar_capex_adj</f>
        <v>96.630707157174385</v>
      </c>
      <c r="S849" s="20">
        <v>5.8603722964870002</v>
      </c>
      <c r="T849" s="18">
        <f>R849+S849</f>
        <v>102.49107945366138</v>
      </c>
      <c r="U849" s="20">
        <v>28.030460167308298</v>
      </c>
      <c r="V849" s="20">
        <f>U849-X849</f>
        <v>23.233676690181198</v>
      </c>
      <c r="W849" s="18">
        <f>V849*wind_capex_adj</f>
        <v>38.722794483635333</v>
      </c>
      <c r="X849" s="20">
        <v>4.7967834771271001</v>
      </c>
      <c r="Y849" s="18">
        <f>W849+X849</f>
        <v>43.519577960762433</v>
      </c>
      <c r="Z849" s="20">
        <v>73.788153039039599</v>
      </c>
      <c r="AA849" s="20">
        <f>Z849-AC849-AD849</f>
        <v>24.196862622105002</v>
      </c>
      <c r="AB849" s="18">
        <f>AA849*hdgt_capex_adj</f>
        <v>30.246078277631252</v>
      </c>
      <c r="AC849" s="20">
        <v>14.338303139043198</v>
      </c>
      <c r="AD849" s="20">
        <v>35.2529872778914</v>
      </c>
      <c r="AE849" s="18">
        <f>AD849*fuel_adj</f>
        <v>35.2529872778914</v>
      </c>
      <c r="AF849" s="18">
        <f>AB849+AC849+AE849</f>
        <v>79.837368694565839</v>
      </c>
      <c r="AG849" s="20">
        <v>324.78688430666602</v>
      </c>
      <c r="AH849" s="20">
        <f>AG849-AJ849-AK849</f>
        <v>250.60942459769097</v>
      </c>
      <c r="AI849" s="18">
        <f>AH849*aero_capex_adj</f>
        <v>300.73130951722914</v>
      </c>
      <c r="AJ849" s="20">
        <v>31.53707764734105</v>
      </c>
      <c r="AK849" s="20">
        <v>42.640382061634</v>
      </c>
      <c r="AL849" s="18">
        <f>AK849*fuel_adj</f>
        <v>42.640382061634</v>
      </c>
      <c r="AM849" s="18">
        <f>AI849+AJ849+AL849</f>
        <v>374.90876922620419</v>
      </c>
      <c r="AN849" s="18">
        <f>IF(F849=0, 0, IF(F849=3, Z849, (Z849*F849*384+AG849*G849*32)/(F849*384+G849*32)))</f>
        <v>136.53783585594621</v>
      </c>
      <c r="AO849" s="18">
        <f>IF(F849=0, 0, IF(F849=3, AF849, (AF849*F849*384+AM849*G849*32)/(F849*384+G849*32)))</f>
        <v>153.60521882747543</v>
      </c>
      <c r="AP849" s="20">
        <v>556.94837445497103</v>
      </c>
      <c r="AQ849" s="20">
        <f>AP849-AS849</f>
        <v>455.66933177289297</v>
      </c>
      <c r="AR849" s="18">
        <f>AQ849*bess_capex_adj</f>
        <v>455.66933177289297</v>
      </c>
      <c r="AS849" s="20">
        <v>101.27904268207806</v>
      </c>
      <c r="AT849" s="18">
        <f>AR849+AS849</f>
        <v>556.94837445497103</v>
      </c>
      <c r="AU849" s="20">
        <v>6045.8775482030696</v>
      </c>
      <c r="AV849" s="20"/>
      <c r="AW849" s="20">
        <v>495.029428605634</v>
      </c>
      <c r="AX849" s="18">
        <f>AW849*solar_capex_adj</f>
        <v>660.03923814084533</v>
      </c>
      <c r="AY849" s="20">
        <v>483.92450880195503</v>
      </c>
      <c r="AZ849" s="18">
        <f>AY849*wind_capex_adj</f>
        <v>806.54084800325836</v>
      </c>
      <c r="BA849" s="20">
        <v>1550.7165086407799</v>
      </c>
      <c r="BB849" s="18">
        <f>BA849*hdgt_capex_adj</f>
        <v>1938.395635800975</v>
      </c>
      <c r="BC849" s="20">
        <v>651.60784627146302</v>
      </c>
      <c r="BD849" s="18">
        <f>BC849*aero_capex_adj</f>
        <v>781.92941552575564</v>
      </c>
      <c r="BE849" s="20">
        <v>2864.5992558832299</v>
      </c>
      <c r="BF849" s="18">
        <f>BE849*bess_capex_adj</f>
        <v>2864.5992558832299</v>
      </c>
      <c r="BG849" s="11">
        <v>599199452.33735597</v>
      </c>
      <c r="BH849" s="11">
        <v>1768082187.9247999</v>
      </c>
      <c r="BI849" s="11">
        <v>464529050.561203</v>
      </c>
      <c r="BJ849" s="11">
        <v>5928189309.1766396</v>
      </c>
      <c r="BK849" s="11">
        <f>SUM(BG849:BJ849)/1000000</f>
        <v>8759.9999999999982</v>
      </c>
      <c r="BL849" s="11">
        <v>-6.4889747558E-19</v>
      </c>
      <c r="BM849" s="13">
        <f>0.815*BJ849/(BK849*1000)</f>
        <v>551.53816061403677</v>
      </c>
      <c r="BN849" s="22">
        <v>556.25846137364397</v>
      </c>
      <c r="BO849" s="11">
        <v>106</v>
      </c>
      <c r="BP849" s="11">
        <v>9120</v>
      </c>
      <c r="BQ849" s="22">
        <v>13835.7696</v>
      </c>
      <c r="BR849" s="11">
        <v>2280</v>
      </c>
      <c r="BS849" s="11">
        <v>570</v>
      </c>
      <c r="BT849" s="11">
        <v>9.5804488679021402E-2</v>
      </c>
    </row>
    <row r="850" spans="1:72" s="8" customFormat="1" x14ac:dyDescent="0.25">
      <c r="A850" s="1">
        <v>1429</v>
      </c>
      <c r="B850" s="22">
        <v>1442.15156652426</v>
      </c>
      <c r="C850" s="22">
        <v>801.8</v>
      </c>
      <c r="D850" s="11">
        <v>3000</v>
      </c>
      <c r="E850" s="11">
        <v>12000</v>
      </c>
      <c r="F850" s="11">
        <v>2</v>
      </c>
      <c r="G850" s="11">
        <v>5</v>
      </c>
      <c r="H850" s="12">
        <f>SUM(BG850:BI850)/(BK850*1000000)</f>
        <v>0.7818834406773032</v>
      </c>
      <c r="I850" s="13">
        <v>100</v>
      </c>
      <c r="J850" s="20">
        <v>91.733171197609707</v>
      </c>
      <c r="K850" s="18">
        <f>(P850*BG850+U850*BH850+AP850*BI850+AN850*BJ850)/(BK850*(1000000))</f>
        <v>100.46907633528328</v>
      </c>
      <c r="L850" s="18">
        <f>(T850*BG850+Y850*BH850+AT850*BI850+AO850*BJ850)/(BK850*(1000000))</f>
        <v>118.5060771079504</v>
      </c>
      <c r="M850" s="18">
        <f>L850/K850</f>
        <v>1.179527884903355</v>
      </c>
      <c r="N850" s="18">
        <f>J850*M850</f>
        <v>108.20183339819394</v>
      </c>
      <c r="O850" s="13">
        <v>100</v>
      </c>
      <c r="P850" s="20">
        <v>89.9262042144871</v>
      </c>
      <c r="Q850" s="20">
        <f>P850-S850</f>
        <v>83.185609079492494</v>
      </c>
      <c r="R850" s="18">
        <f>Q850*solar_capex_adj</f>
        <v>110.91414543932332</v>
      </c>
      <c r="S850" s="20">
        <v>6.7405951349946065</v>
      </c>
      <c r="T850" s="18">
        <f>R850+S850</f>
        <v>117.65474057431793</v>
      </c>
      <c r="U850" s="20">
        <v>27.982295187976298</v>
      </c>
      <c r="V850" s="20">
        <f>U850-X850</f>
        <v>23.185511710849202</v>
      </c>
      <c r="W850" s="18">
        <f>V850*wind_capex_adj</f>
        <v>38.642519518082004</v>
      </c>
      <c r="X850" s="20">
        <v>4.7967834771270965</v>
      </c>
      <c r="Y850" s="18">
        <f>W850+X850</f>
        <v>43.439302995209104</v>
      </c>
      <c r="Z850" s="20">
        <v>130.39584774291799</v>
      </c>
      <c r="AA850" s="20">
        <f>Z850-AC850-AD850</f>
        <v>72.435654508102402</v>
      </c>
      <c r="AB850" s="18">
        <f>AA850*hdgt_capex_adj</f>
        <v>90.544568135128003</v>
      </c>
      <c r="AC850" s="20">
        <v>19.281880111088</v>
      </c>
      <c r="AD850" s="20">
        <v>38.678313123727591</v>
      </c>
      <c r="AE850" s="18">
        <f>AD850*fuel_adj</f>
        <v>38.678313123727591</v>
      </c>
      <c r="AF850" s="18">
        <f>AB850+AC850+AE850</f>
        <v>148.50476136994359</v>
      </c>
      <c r="AG850" s="20">
        <v>459.987452173657</v>
      </c>
      <c r="AH850" s="20">
        <f>AG850-AJ850-AK850</f>
        <v>374.414467741473</v>
      </c>
      <c r="AI850" s="18">
        <f>AH850*aero_capex_adj</f>
        <v>449.29736128976759</v>
      </c>
      <c r="AJ850" s="20">
        <v>41.408180804636004</v>
      </c>
      <c r="AK850" s="20">
        <v>44.164803627547997</v>
      </c>
      <c r="AL850" s="18">
        <f>AK850*fuel_adj</f>
        <v>44.164803627547997</v>
      </c>
      <c r="AM850" s="18">
        <f>AI850+AJ850+AL850</f>
        <v>534.87034572195159</v>
      </c>
      <c r="AN850" s="18">
        <f>IF(F850=0, 0, IF(F850=3, Z850, (Z850*F850*384+AG850*G850*32)/(F850*384+G850*32)))</f>
        <v>187.221986437873</v>
      </c>
      <c r="AO850" s="18">
        <f>IF(F850=0, 0, IF(F850=3, AF850, (AF850*F850*384+AM850*G850*32)/(F850*384+G850*32)))</f>
        <v>215.11951729270362</v>
      </c>
      <c r="AP850" s="20">
        <v>172.03591163119799</v>
      </c>
      <c r="AQ850" s="20">
        <f>AP850-AS850</f>
        <v>140.98591698174599</v>
      </c>
      <c r="AR850" s="18">
        <f>AQ850*bess_capex_adj</f>
        <v>140.98591698174599</v>
      </c>
      <c r="AS850" s="20">
        <v>31.049994649452003</v>
      </c>
      <c r="AT850" s="18">
        <f>AR850+AS850</f>
        <v>172.03591163119799</v>
      </c>
      <c r="AU850" s="20">
        <v>7502.8710912411198</v>
      </c>
      <c r="AV850" s="20"/>
      <c r="AW850" s="20">
        <v>1729.0111972034499</v>
      </c>
      <c r="AX850" s="18">
        <f>AW850*solar_capex_adj</f>
        <v>2305.3482629379332</v>
      </c>
      <c r="AY850" s="20">
        <v>961.28673996375596</v>
      </c>
      <c r="AZ850" s="18">
        <f>AY850*wind_capex_adj</f>
        <v>1602.14456660626</v>
      </c>
      <c r="BA850" s="20">
        <v>1547.5017686930501</v>
      </c>
      <c r="BB850" s="18">
        <f>BA850*hdgt_capex_adj</f>
        <v>1934.3772108663125</v>
      </c>
      <c r="BC850" s="20">
        <v>406.410637026752</v>
      </c>
      <c r="BD850" s="18">
        <f>BC850*aero_capex_adj</f>
        <v>487.69276443210236</v>
      </c>
      <c r="BE850" s="20">
        <v>2858.6607483541002</v>
      </c>
      <c r="BF850" s="18">
        <f>BE850*bess_capex_adj</f>
        <v>2858.6607483541002</v>
      </c>
      <c r="BG850" s="11">
        <v>1814000825.48612</v>
      </c>
      <c r="BH850" s="11">
        <v>3519484355.2087998</v>
      </c>
      <c r="BI850" s="11">
        <v>1515813759.6382401</v>
      </c>
      <c r="BJ850" s="11">
        <v>1910701059.66682</v>
      </c>
      <c r="BK850" s="11">
        <f>SUM(BG850:BJ850)/1000000</f>
        <v>8759.9999999999782</v>
      </c>
      <c r="BL850" s="11">
        <v>2.0045525055574398</v>
      </c>
      <c r="BM850" s="13">
        <f>0.815*BJ850/(BK850*1000)</f>
        <v>177.76499584799797</v>
      </c>
      <c r="BN850" s="22">
        <v>1946.90461480775</v>
      </c>
      <c r="BO850" s="11">
        <v>211</v>
      </c>
      <c r="BP850" s="11">
        <v>9120</v>
      </c>
      <c r="BQ850" s="22">
        <v>13835.7696</v>
      </c>
      <c r="BR850" s="11">
        <v>2280</v>
      </c>
      <c r="BS850" s="11">
        <v>570</v>
      </c>
      <c r="BT850" s="11">
        <v>0.31333235784897701</v>
      </c>
    </row>
    <row r="851" spans="1:72" s="8" customFormat="1" x14ac:dyDescent="0.25">
      <c r="A851" s="1">
        <v>1442</v>
      </c>
      <c r="B851" s="22">
        <v>824.08660944243502</v>
      </c>
      <c r="C851" s="22">
        <v>600.4</v>
      </c>
      <c r="D851" s="11">
        <v>3000</v>
      </c>
      <c r="E851" s="11">
        <v>12000</v>
      </c>
      <c r="F851" s="11">
        <v>2</v>
      </c>
      <c r="G851" s="11">
        <v>7</v>
      </c>
      <c r="H851" s="12">
        <f>SUM(BG851:BI851)/(BK851*1000000)</f>
        <v>0.53418800079674933</v>
      </c>
      <c r="I851" s="13">
        <v>100</v>
      </c>
      <c r="J851" s="20">
        <v>94.189727465185101</v>
      </c>
      <c r="K851" s="18">
        <f>(P851*BG851+U851*BH851+AP851*BI851+AN851*BJ851)/(BK851*(1000000))</f>
        <v>132.83619666842458</v>
      </c>
      <c r="L851" s="18">
        <f>(T851*BG851+Y851*BH851+AT851*BI851+AO851*BJ851)/(BK851*(1000000))</f>
        <v>152.6117657803573</v>
      </c>
      <c r="M851" s="18">
        <f>L851/K851</f>
        <v>1.1488718407174436</v>
      </c>
      <c r="N851" s="18">
        <f>J851*M851</f>
        <v>108.21192556960156</v>
      </c>
      <c r="O851" s="13">
        <v>100</v>
      </c>
      <c r="P851" s="20">
        <v>82.982551287575603</v>
      </c>
      <c r="Q851" s="20">
        <f>P851-S851</f>
        <v>76.768361222384698</v>
      </c>
      <c r="R851" s="18">
        <f>Q851*solar_capex_adj</f>
        <v>102.35781496317959</v>
      </c>
      <c r="S851" s="20">
        <v>6.2141900651909054</v>
      </c>
      <c r="T851" s="18">
        <f>R851+S851</f>
        <v>108.5720050283705</v>
      </c>
      <c r="U851" s="20">
        <v>28.006212933855501</v>
      </c>
      <c r="V851" s="20">
        <f>U851-X851</f>
        <v>23.209429456728401</v>
      </c>
      <c r="W851" s="18">
        <f>V851*wind_capex_adj</f>
        <v>38.682382427880668</v>
      </c>
      <c r="X851" s="20">
        <v>4.7967834771271001</v>
      </c>
      <c r="Y851" s="18">
        <f>W851+X851</f>
        <v>43.479165905007768</v>
      </c>
      <c r="Z851" s="20">
        <v>86.373063340487207</v>
      </c>
      <c r="AA851" s="20">
        <f>Z851-AC851-AD851</f>
        <v>34.36725618490869</v>
      </c>
      <c r="AB851" s="18">
        <f>AA851*hdgt_capex_adj</f>
        <v>42.959070231135861</v>
      </c>
      <c r="AC851" s="20">
        <v>15.39834032420751</v>
      </c>
      <c r="AD851" s="20">
        <v>36.607466831371006</v>
      </c>
      <c r="AE851" s="18">
        <f>AD851*fuel_adj</f>
        <v>36.607466831371006</v>
      </c>
      <c r="AF851" s="18">
        <f>AB851+AC851+AE851</f>
        <v>94.964877386714377</v>
      </c>
      <c r="AG851" s="20">
        <v>501.93202076976098</v>
      </c>
      <c r="AH851" s="20">
        <f>AG851-AJ851-AK851</f>
        <v>414.40023216346304</v>
      </c>
      <c r="AI851" s="18">
        <f>AH851*aero_capex_adj</f>
        <v>497.28027859615565</v>
      </c>
      <c r="AJ851" s="20">
        <v>44.289158581297954</v>
      </c>
      <c r="AK851" s="20">
        <v>43.242630024999983</v>
      </c>
      <c r="AL851" s="18">
        <f>AK851*fuel_adj</f>
        <v>43.242630024999983</v>
      </c>
      <c r="AM851" s="18">
        <f>AI851+AJ851+AL851</f>
        <v>584.81206720245359</v>
      </c>
      <c r="AN851" s="18">
        <f>IF(F851=0, 0, IF(F851=3, Z851, (Z851*F851*384+AG851*G851*32)/(F851*384+G851*32)))</f>
        <v>180.20895695354903</v>
      </c>
      <c r="AO851" s="18">
        <f>IF(F851=0, 0, IF(F851=3, AF851, (AF851*F851*384+AM851*G851*32)/(F851*384+G851*32)))</f>
        <v>205.57553315155872</v>
      </c>
      <c r="AP851" s="20">
        <v>285.50898348770301</v>
      </c>
      <c r="AQ851" s="20">
        <f>AP851-AS851</f>
        <v>233.58081353801799</v>
      </c>
      <c r="AR851" s="18">
        <f>AQ851*bess_capex_adj</f>
        <v>233.58081353801799</v>
      </c>
      <c r="AS851" s="20">
        <v>51.928169949685014</v>
      </c>
      <c r="AT851" s="18">
        <f>AR851+AS851</f>
        <v>285.50898348770301</v>
      </c>
      <c r="AU851" s="20">
        <v>6689.8639253065703</v>
      </c>
      <c r="AV851" s="20"/>
      <c r="AW851" s="20">
        <v>989.02560756409196</v>
      </c>
      <c r="AX851" s="18">
        <f>AW851*solar_capex_adj</f>
        <v>1318.7008100854559</v>
      </c>
      <c r="AY851" s="20">
        <v>720.56864894728005</v>
      </c>
      <c r="AZ851" s="18">
        <f>AY851*wind_capex_adj</f>
        <v>1200.9477482454668</v>
      </c>
      <c r="BA851" s="20">
        <v>1549.09814295095</v>
      </c>
      <c r="BB851" s="18">
        <f>BA851*hdgt_capex_adj</f>
        <v>1936.3726786886875</v>
      </c>
      <c r="BC851" s="20">
        <v>569.56183583266704</v>
      </c>
      <c r="BD851" s="18">
        <f>BC851*aero_capex_adj</f>
        <v>683.47420299920043</v>
      </c>
      <c r="BE851" s="20">
        <v>2861.6096900115799</v>
      </c>
      <c r="BF851" s="18">
        <f>BE851*bess_capex_adj</f>
        <v>2861.6096900115799</v>
      </c>
      <c r="BG851" s="11">
        <v>1131217933.2130599</v>
      </c>
      <c r="BH851" s="11">
        <v>2635443261.2463999</v>
      </c>
      <c r="BI851" s="11">
        <v>912825692.52005696</v>
      </c>
      <c r="BJ851" s="11">
        <v>4080513113.0204701</v>
      </c>
      <c r="BK851" s="11">
        <f>SUM(BG851:BJ851)/1000000</f>
        <v>8759.9999999999873</v>
      </c>
      <c r="BL851" s="11">
        <v>-6.4889747558E-19</v>
      </c>
      <c r="BM851" s="13">
        <f>0.815*BJ851/(BK851*1000)</f>
        <v>379.63677935064931</v>
      </c>
      <c r="BN851" s="22">
        <v>1112.51692274728</v>
      </c>
      <c r="BO851" s="11">
        <v>158</v>
      </c>
      <c r="BP851" s="11">
        <v>9120</v>
      </c>
      <c r="BQ851" s="22">
        <v>13835.7696</v>
      </c>
      <c r="BR851" s="11">
        <v>2280</v>
      </c>
      <c r="BS851" s="11">
        <v>570</v>
      </c>
      <c r="BT851" s="11">
        <v>0.18812699640740799</v>
      </c>
    </row>
    <row r="852" spans="1:72" s="8" customFormat="1" x14ac:dyDescent="0.25">
      <c r="A852" s="1">
        <v>1475</v>
      </c>
      <c r="B852" s="22">
        <v>412.043304721217</v>
      </c>
      <c r="C852" s="22">
        <v>201.39999999999901</v>
      </c>
      <c r="D852" s="11">
        <v>3000</v>
      </c>
      <c r="E852" s="11">
        <v>12000</v>
      </c>
      <c r="F852" s="11">
        <v>2</v>
      </c>
      <c r="G852" s="11">
        <v>9</v>
      </c>
      <c r="H852" s="12">
        <f>SUM(BG852:BI852)/(BK852*1000000)</f>
        <v>0.21461444976418029</v>
      </c>
      <c r="I852" s="13">
        <v>100</v>
      </c>
      <c r="J852" s="20">
        <v>98.932580597450595</v>
      </c>
      <c r="K852" s="18">
        <f>(P852*BG852+U852*BH852+AP852*BI852+AN852*BJ852)/(BK852*(1000000))</f>
        <v>111.98951060500373</v>
      </c>
      <c r="L852" s="18">
        <f>(T852*BG852+Y852*BH852+AT852*BI852+AO852*BJ852)/(BK852*(1000000))</f>
        <v>122.52414049800527</v>
      </c>
      <c r="M852" s="18">
        <f>L852/K852</f>
        <v>1.0940680054416707</v>
      </c>
      <c r="N852" s="18">
        <f>J852*M852</f>
        <v>108.2389711274501</v>
      </c>
      <c r="O852" s="13">
        <v>100</v>
      </c>
      <c r="P852" s="20">
        <v>88.851054126118896</v>
      </c>
      <c r="Q852" s="20">
        <f>P852-S852</f>
        <v>82.205656140447502</v>
      </c>
      <c r="R852" s="18">
        <f>Q852*solar_capex_adj</f>
        <v>109.60754152059667</v>
      </c>
      <c r="S852" s="20">
        <v>6.6453979856713943</v>
      </c>
      <c r="T852" s="18">
        <f>R852+S852</f>
        <v>116.25293950626806</v>
      </c>
      <c r="U852" s="20">
        <v>28.037388599276099</v>
      </c>
      <c r="V852" s="20">
        <f>U852-X852</f>
        <v>23.240605122148999</v>
      </c>
      <c r="W852" s="18">
        <f>V852*wind_capex_adj</f>
        <v>38.734341870248336</v>
      </c>
      <c r="X852" s="20">
        <v>4.7967834771271001</v>
      </c>
      <c r="Y852" s="18">
        <f>W852+X852</f>
        <v>43.531125347375436</v>
      </c>
      <c r="Z852" s="20">
        <v>70.297993858169505</v>
      </c>
      <c r="AA852" s="20">
        <f>Z852-AC852-AD852</f>
        <v>22.224877248385397</v>
      </c>
      <c r="AB852" s="18">
        <f>AA852*hdgt_capex_adj</f>
        <v>27.781096560481746</v>
      </c>
      <c r="AC852" s="20">
        <v>13.995946532253903</v>
      </c>
      <c r="AD852" s="20">
        <v>34.077170077530205</v>
      </c>
      <c r="AE852" s="18">
        <f>AD852*fuel_adj</f>
        <v>34.077170077530205</v>
      </c>
      <c r="AF852" s="18">
        <f>AB852+AC852+AE852</f>
        <v>75.854213170265865</v>
      </c>
      <c r="AG852" s="20">
        <v>157.58242576382901</v>
      </c>
      <c r="AH852" s="20">
        <f>AG852-AJ852-AK852</f>
        <v>96.643699654493005</v>
      </c>
      <c r="AI852" s="18">
        <f>AH852*aero_capex_adj</f>
        <v>115.9724395853916</v>
      </c>
      <c r="AJ852" s="20">
        <v>19.395710708753995</v>
      </c>
      <c r="AK852" s="20">
        <v>41.543015400582007</v>
      </c>
      <c r="AL852" s="18">
        <f>AK852*fuel_adj</f>
        <v>41.543015400582007</v>
      </c>
      <c r="AM852" s="18">
        <f>AI852+AJ852+AL852</f>
        <v>176.91116569472763</v>
      </c>
      <c r="AN852" s="18">
        <f>IF(F852=0, 0, IF(F852=3, Z852, (Z852*F852*384+AG852*G852*32)/(F852*384+G852*32)))</f>
        <v>94.102838923349381</v>
      </c>
      <c r="AO852" s="18">
        <f>IF(F852=0, 0, IF(F852=3, AF852, (AF852*F852*384+AM852*G852*32)/(F852*384+G852*32)))</f>
        <v>103.4152002223918</v>
      </c>
      <c r="AP852" s="20">
        <v>561.45848337346604</v>
      </c>
      <c r="AQ852" s="20">
        <f>AP852-AS852</f>
        <v>459.38141822972602</v>
      </c>
      <c r="AR852" s="18">
        <f>AQ852*bess_capex_adj</f>
        <v>459.38141822972602</v>
      </c>
      <c r="AS852" s="20">
        <v>102.07706514374001</v>
      </c>
      <c r="AT852" s="18">
        <f>AR852+AS852</f>
        <v>561.45848337346604</v>
      </c>
      <c r="AU852" s="20">
        <v>5887.1213286991897</v>
      </c>
      <c r="AV852" s="20"/>
      <c r="AW852" s="20">
        <v>495.17704956825202</v>
      </c>
      <c r="AX852" s="18">
        <f>AW852*solar_capex_adj</f>
        <v>660.23606609100261</v>
      </c>
      <c r="AY852" s="20">
        <v>242.03440910299599</v>
      </c>
      <c r="AZ852" s="18">
        <f>AY852*wind_capex_adj</f>
        <v>403.39068183832666</v>
      </c>
      <c r="BA852" s="20">
        <v>1551.17894228719</v>
      </c>
      <c r="BB852" s="18">
        <f>BA852*hdgt_capex_adj</f>
        <v>1938.9736778589875</v>
      </c>
      <c r="BC852" s="20">
        <v>733.27742991706805</v>
      </c>
      <c r="BD852" s="18">
        <f>BC852*aero_capex_adj</f>
        <v>879.93291590048159</v>
      </c>
      <c r="BE852" s="20">
        <v>2865.4534978236702</v>
      </c>
      <c r="BF852" s="18">
        <f>BE852*bess_capex_adj</f>
        <v>2865.4534978236702</v>
      </c>
      <c r="BG852" s="11">
        <v>529796479.76882797</v>
      </c>
      <c r="BH852" s="11">
        <v>884041093.96239996</v>
      </c>
      <c r="BI852" s="11">
        <v>466185006.20299101</v>
      </c>
      <c r="BJ852" s="11">
        <v>6879977420.0657797</v>
      </c>
      <c r="BK852" s="11">
        <f>SUM(BG852:BJ852)/1000000</f>
        <v>8759.9999999999982</v>
      </c>
      <c r="BL852" s="11">
        <v>1.62224368895E-18</v>
      </c>
      <c r="BM852" s="13">
        <f>0.815*BJ852/(BK852*1000)</f>
        <v>640.08922344219309</v>
      </c>
      <c r="BN852" s="22">
        <v>556.25846137364397</v>
      </c>
      <c r="BO852" s="11">
        <v>53</v>
      </c>
      <c r="BP852" s="11">
        <v>9120</v>
      </c>
      <c r="BQ852" s="22">
        <v>13835.7696</v>
      </c>
      <c r="BR852" s="11">
        <v>2280</v>
      </c>
      <c r="BS852" s="11">
        <v>570</v>
      </c>
      <c r="BT852" s="11">
        <v>9.6006551938125906E-2</v>
      </c>
    </row>
    <row r="853" spans="1:72" s="8" customFormat="1" x14ac:dyDescent="0.25">
      <c r="A853" s="1">
        <v>1427</v>
      </c>
      <c r="B853" s="22">
        <v>1030.10826180304</v>
      </c>
      <c r="C853" s="22">
        <v>801.8</v>
      </c>
      <c r="D853" s="11">
        <v>3000</v>
      </c>
      <c r="E853" s="11">
        <v>12000</v>
      </c>
      <c r="F853" s="11">
        <v>2</v>
      </c>
      <c r="G853" s="11">
        <v>7</v>
      </c>
      <c r="H853" s="12">
        <f>SUM(BG853:BI853)/(BK853*1000000)</f>
        <v>0.69339932371159207</v>
      </c>
      <c r="I853" s="13">
        <v>100</v>
      </c>
      <c r="J853" s="20">
        <v>92.777055909565902</v>
      </c>
      <c r="K853" s="18">
        <f>(P853*BG853+U853*BH853+AP853*BI853+AN853*BJ853)/(BK853*(1000000))</f>
        <v>114.45479923156991</v>
      </c>
      <c r="L853" s="18">
        <f>(T853*BG853+Y853*BH853+AT853*BI853+AO853*BJ853)/(BK853*(1000000))</f>
        <v>133.53210110837364</v>
      </c>
      <c r="M853" s="18">
        <f>L853/K853</f>
        <v>1.1666797897937482</v>
      </c>
      <c r="N853" s="18">
        <f>J853*M853</f>
        <v>108.24111608625518</v>
      </c>
      <c r="O853" s="13">
        <v>100</v>
      </c>
      <c r="P853" s="20">
        <v>82.187728035803701</v>
      </c>
      <c r="Q853" s="20">
        <f>P853-S853</f>
        <v>76.029379732965694</v>
      </c>
      <c r="R853" s="18">
        <f>Q853*solar_capex_adj</f>
        <v>101.37250631062092</v>
      </c>
      <c r="S853" s="20">
        <v>6.1583483028380073</v>
      </c>
      <c r="T853" s="18">
        <f>R853+S853</f>
        <v>107.53085461345893</v>
      </c>
      <c r="U853" s="20">
        <v>27.991225346424301</v>
      </c>
      <c r="V853" s="20">
        <f>U853-X853</f>
        <v>23.194441869297201</v>
      </c>
      <c r="W853" s="18">
        <f>V853*wind_capex_adj</f>
        <v>38.657403115495335</v>
      </c>
      <c r="X853" s="20">
        <v>4.7967834771271001</v>
      </c>
      <c r="Y853" s="18">
        <f>W853+X853</f>
        <v>43.454186592622435</v>
      </c>
      <c r="Z853" s="20">
        <v>108.084444322916</v>
      </c>
      <c r="AA853" s="20">
        <f>Z853-AC853-AD853</f>
        <v>52.382582062448805</v>
      </c>
      <c r="AB853" s="18">
        <f>AA853*hdgt_capex_adj</f>
        <v>65.478227578061009</v>
      </c>
      <c r="AC853" s="20">
        <v>17.443589484361297</v>
      </c>
      <c r="AD853" s="20">
        <v>38.258272776105898</v>
      </c>
      <c r="AE853" s="18">
        <f>AD853*fuel_adj</f>
        <v>38.258272776105898</v>
      </c>
      <c r="AF853" s="18">
        <f>AB853+AC853+AE853</f>
        <v>121.1800898385282</v>
      </c>
      <c r="AG853" s="20">
        <v>495.32647885510801</v>
      </c>
      <c r="AH853" s="20">
        <f>AG853-AJ853-AK853</f>
        <v>407.18089898282602</v>
      </c>
      <c r="AI853" s="18">
        <f>AH853*aero_capex_adj</f>
        <v>488.61707877939119</v>
      </c>
      <c r="AJ853" s="20">
        <v>43.996798697642987</v>
      </c>
      <c r="AK853" s="20">
        <v>44.148781174638998</v>
      </c>
      <c r="AL853" s="18">
        <f>AK853*fuel_adj</f>
        <v>44.148781174638998</v>
      </c>
      <c r="AM853" s="18">
        <f>AI853+AJ853+AL853</f>
        <v>576.76265865167318</v>
      </c>
      <c r="AN853" s="18">
        <f>IF(F853=0, 0, IF(F853=3, Z853, (Z853*F853*384+AG853*G853*32)/(F853*384+G853*32)))</f>
        <v>195.52619405599162</v>
      </c>
      <c r="AO853" s="18">
        <f>IF(F853=0, 0, IF(F853=3, AF853, (AF853*F853*384+AM853*G853*32)/(F853*384+G853*32)))</f>
        <v>224.05357311891578</v>
      </c>
      <c r="AP853" s="20">
        <v>231.58479039399899</v>
      </c>
      <c r="AQ853" s="20">
        <f>AP853-AS853</f>
        <v>189.889223398647</v>
      </c>
      <c r="AR853" s="18">
        <f>AQ853*bess_capex_adj</f>
        <v>189.889223398647</v>
      </c>
      <c r="AS853" s="20">
        <v>41.695566995351982</v>
      </c>
      <c r="AT853" s="18">
        <f>AR853+AS853</f>
        <v>231.58479039399899</v>
      </c>
      <c r="AU853" s="20">
        <v>7174.1943039327998</v>
      </c>
      <c r="AV853" s="20"/>
      <c r="AW853" s="20">
        <v>1235.4836751082501</v>
      </c>
      <c r="AX853" s="18">
        <f>AW853*solar_capex_adj</f>
        <v>1647.3115668109999</v>
      </c>
      <c r="AY853" s="20">
        <v>961.65699027390599</v>
      </c>
      <c r="AZ853" s="18">
        <f>AY853*wind_capex_adj</f>
        <v>1602.7616504565101</v>
      </c>
      <c r="BA853" s="20">
        <v>1548.0978062602001</v>
      </c>
      <c r="BB853" s="18">
        <f>BA853*hdgt_capex_adj</f>
        <v>1935.12225782525</v>
      </c>
      <c r="BC853" s="20">
        <v>569.19403886342604</v>
      </c>
      <c r="BD853" s="18">
        <f>BC853*aero_capex_adj</f>
        <v>683.03284663611123</v>
      </c>
      <c r="BE853" s="20">
        <v>2859.7617934270102</v>
      </c>
      <c r="BF853" s="18">
        <f>BE853*bess_capex_adj</f>
        <v>2859.7617934270102</v>
      </c>
      <c r="BG853" s="11">
        <v>1423504476.0334401</v>
      </c>
      <c r="BH853" s="11">
        <v>3519484355.2087998</v>
      </c>
      <c r="BI853" s="11">
        <v>1131189244.4712999</v>
      </c>
      <c r="BJ853" s="11">
        <v>2685821924.2864499</v>
      </c>
      <c r="BK853" s="11">
        <f>SUM(BG853:BJ853)/1000000</f>
        <v>8759.9999999999909</v>
      </c>
      <c r="BL853" s="11">
        <v>0.15383151637088899</v>
      </c>
      <c r="BM853" s="13">
        <f>0.815*BJ853/(BK853*1000)</f>
        <v>249.87955117505237</v>
      </c>
      <c r="BN853" s="22">
        <v>1390.6461534341099</v>
      </c>
      <c r="BO853" s="11">
        <v>211</v>
      </c>
      <c r="BP853" s="11">
        <v>9120</v>
      </c>
      <c r="BQ853" s="22">
        <v>13835.7696</v>
      </c>
      <c r="BR853" s="11">
        <v>2280</v>
      </c>
      <c r="BS853" s="11">
        <v>570</v>
      </c>
      <c r="BT853" s="11">
        <v>0.23404222074233899</v>
      </c>
    </row>
    <row r="854" spans="1:72" s="8" customFormat="1" x14ac:dyDescent="0.25">
      <c r="A854" s="1">
        <v>1474</v>
      </c>
      <c r="B854" s="22">
        <v>206.02165236060799</v>
      </c>
      <c r="C854" s="22">
        <v>201.39999999999901</v>
      </c>
      <c r="D854" s="11">
        <v>3000</v>
      </c>
      <c r="E854" s="11">
        <v>12000</v>
      </c>
      <c r="F854" s="11">
        <v>2</v>
      </c>
      <c r="G854" s="11">
        <v>10</v>
      </c>
      <c r="H854" s="12">
        <f>SUM(BG854:BI854)/(BK854*1000000)</f>
        <v>0.16163303031541243</v>
      </c>
      <c r="I854" s="13">
        <v>100</v>
      </c>
      <c r="J854" s="20">
        <v>99.946281427487904</v>
      </c>
      <c r="K854" s="18">
        <f>(P854*BG854+U854*BH854+AP854*BI854+AN854*BJ854)/(BK854*(1000000))</f>
        <v>107.12626144334031</v>
      </c>
      <c r="L854" s="18">
        <f>(T854*BG854+Y854*BH854+AT854*BI854+AO854*BJ854)/(BK854*(1000000))</f>
        <v>116.0257771799555</v>
      </c>
      <c r="M854" s="18">
        <f>L854/K854</f>
        <v>1.0830750146295565</v>
      </c>
      <c r="N854" s="18">
        <f>J854*M854</f>
        <v>108.24932021924623</v>
      </c>
      <c r="O854" s="13">
        <v>99.999999989311902</v>
      </c>
      <c r="P854" s="20">
        <v>78.378851656039799</v>
      </c>
      <c r="Q854" s="20">
        <f>P854-S854</f>
        <v>72.518479359552799</v>
      </c>
      <c r="R854" s="18">
        <f>Q854*solar_capex_adj</f>
        <v>96.691305812737056</v>
      </c>
      <c r="S854" s="20">
        <v>5.8603722964870002</v>
      </c>
      <c r="T854" s="18">
        <f>R854+S854</f>
        <v>102.55167810922406</v>
      </c>
      <c r="U854" s="20">
        <v>28.0450303760196</v>
      </c>
      <c r="V854" s="20">
        <f>U854-X854</f>
        <v>23.2482468988925</v>
      </c>
      <c r="W854" s="18">
        <f>V854*wind_capex_adj</f>
        <v>38.747078164820834</v>
      </c>
      <c r="X854" s="20">
        <v>4.7967834771271001</v>
      </c>
      <c r="Y854" s="18">
        <f>W854+X854</f>
        <v>43.543861641947935</v>
      </c>
      <c r="Z854" s="20">
        <v>70.412527399126603</v>
      </c>
      <c r="AA854" s="20">
        <f>Z854-AC854-AD854</f>
        <v>22.208923273875698</v>
      </c>
      <c r="AB854" s="18">
        <f>AA854*hdgt_capex_adj</f>
        <v>27.761154092344622</v>
      </c>
      <c r="AC854" s="20">
        <v>14.040367873599202</v>
      </c>
      <c r="AD854" s="20">
        <v>34.163236251651703</v>
      </c>
      <c r="AE854" s="18">
        <f>AD854*fuel_adj</f>
        <v>34.163236251651703</v>
      </c>
      <c r="AF854" s="18">
        <f>AB854+AC854+AE854</f>
        <v>75.964758217595516</v>
      </c>
      <c r="AG854" s="20">
        <v>123.49382143215399</v>
      </c>
      <c r="AH854" s="20">
        <f>AG854-AJ854-AK854</f>
        <v>65.352968756831004</v>
      </c>
      <c r="AI854" s="18">
        <f>AH854*aero_capex_adj</f>
        <v>78.423562508197207</v>
      </c>
      <c r="AJ854" s="20">
        <v>16.979030795014992</v>
      </c>
      <c r="AK854" s="20">
        <v>41.161821880307997</v>
      </c>
      <c r="AL854" s="18">
        <f>AK854*fuel_adj</f>
        <v>41.161821880307997</v>
      </c>
      <c r="AM854" s="18">
        <f>AI854+AJ854+AL854</f>
        <v>136.5644151835202</v>
      </c>
      <c r="AN854" s="18">
        <f>IF(F854=0, 0, IF(F854=3, Z854, (Z854*F854*384+AG854*G854*32)/(F854*384+G854*32)))</f>
        <v>86.024672702958185</v>
      </c>
      <c r="AO854" s="18">
        <f>IF(F854=0, 0, IF(F854=3, AF854, (AF854*F854*384+AM854*G854*32)/(F854*384+G854*32)))</f>
        <v>93.788186736985125</v>
      </c>
      <c r="AP854" s="20">
        <v>1112.4276043612799</v>
      </c>
      <c r="AQ854" s="20">
        <f>AP854-AS854</f>
        <v>909.86951899712994</v>
      </c>
      <c r="AR854" s="18">
        <f>AQ854*bess_capex_adj</f>
        <v>909.86951899712994</v>
      </c>
      <c r="AS854" s="20">
        <v>202.55808536414997</v>
      </c>
      <c r="AT854" s="18">
        <f>AR854+AS854</f>
        <v>1112.4276043612799</v>
      </c>
      <c r="AU854" s="20">
        <v>5722.8892067859497</v>
      </c>
      <c r="AV854" s="20"/>
      <c r="AW854" s="20">
        <v>247.66993472249499</v>
      </c>
      <c r="AX854" s="18">
        <f>AW854*solar_capex_adj</f>
        <v>330.2265796299933</v>
      </c>
      <c r="AY854" s="20">
        <v>242.113992784613</v>
      </c>
      <c r="AZ854" s="18">
        <f>AY854*wind_capex_adj</f>
        <v>403.52332130768838</v>
      </c>
      <c r="BA854" s="20">
        <v>1551.6889876626899</v>
      </c>
      <c r="BB854" s="18">
        <f>BA854*hdgt_capex_adj</f>
        <v>1939.6112345783624</v>
      </c>
      <c r="BC854" s="20">
        <v>815.02059991308897</v>
      </c>
      <c r="BD854" s="18">
        <f>BC854*aero_capex_adj</f>
        <v>978.02471989570677</v>
      </c>
      <c r="BE854" s="20">
        <v>2866.39569170306</v>
      </c>
      <c r="BF854" s="18">
        <f>BE854*bess_capex_adj</f>
        <v>2866.39569170306</v>
      </c>
      <c r="BG854" s="11">
        <v>299599726.16867799</v>
      </c>
      <c r="BH854" s="11">
        <v>884041093.96239996</v>
      </c>
      <c r="BI854" s="11">
        <v>232264525.28060099</v>
      </c>
      <c r="BJ854" s="11">
        <v>7344094653.6520395</v>
      </c>
      <c r="BK854" s="11">
        <f>SUM(BG854:BJ854)/1000000</f>
        <v>8759.9999990637189</v>
      </c>
      <c r="BL854" s="11">
        <v>6.1645260186688696E-18</v>
      </c>
      <c r="BM854" s="13">
        <f>0.815*BJ854/(BK854*1000)</f>
        <v>683.26908029293872</v>
      </c>
      <c r="BN854" s="22">
        <v>278.12923068682198</v>
      </c>
      <c r="BO854" s="11">
        <v>53</v>
      </c>
      <c r="BP854" s="11">
        <v>9120</v>
      </c>
      <c r="BQ854" s="22">
        <v>13835.7696</v>
      </c>
      <c r="BR854" s="11">
        <v>2280</v>
      </c>
      <c r="BS854" s="11">
        <v>570</v>
      </c>
      <c r="BT854" s="11">
        <v>4.7902244339510701E-2</v>
      </c>
    </row>
    <row r="855" spans="1:72" s="8" customFormat="1" x14ac:dyDescent="0.25">
      <c r="A855" s="1">
        <v>787</v>
      </c>
      <c r="B855" s="25">
        <v>1854.19487124548</v>
      </c>
      <c r="C855" s="25">
        <v>402.79999999999899</v>
      </c>
      <c r="D855" s="8">
        <v>2000</v>
      </c>
      <c r="E855" s="8">
        <v>8000</v>
      </c>
      <c r="F855" s="8">
        <v>1</v>
      </c>
      <c r="G855" s="8">
        <v>22</v>
      </c>
      <c r="H855" s="9">
        <f>SUM(BG855:BI855)/(BK855*1000000)</f>
        <v>0.69881670252014305</v>
      </c>
      <c r="I855" s="10">
        <v>100</v>
      </c>
      <c r="J855" s="19">
        <v>92.247999097017697</v>
      </c>
      <c r="K855" s="18">
        <f>(P855*BG855+U855*BH855+AP855*BI855+AN855*BJ855)/(BK855*(1000000))</f>
        <v>123.8806629762566</v>
      </c>
      <c r="L855" s="18">
        <f>(T855*BG855+Y855*BH855+AT855*BI855+AO855*BJ855)/(BK855*(1000000))</f>
        <v>145.46037610661449</v>
      </c>
      <c r="M855" s="18">
        <f>L855/K855</f>
        <v>1.1741975915522338</v>
      </c>
      <c r="N855" s="18">
        <f>J855*M855</f>
        <v>108.31737836523082</v>
      </c>
      <c r="O855" s="10">
        <v>100</v>
      </c>
      <c r="P855" s="19">
        <v>97.328490774336004</v>
      </c>
      <c r="Q855" s="19">
        <f>P855-S855</f>
        <v>90.033575096462897</v>
      </c>
      <c r="R855" s="18">
        <f>Q855*solar_capex_adj</f>
        <v>120.04476679528386</v>
      </c>
      <c r="S855" s="19">
        <v>7.2949156778731066</v>
      </c>
      <c r="T855" s="18">
        <f>R855+S855</f>
        <v>127.33968247315697</v>
      </c>
      <c r="U855" s="19">
        <v>27.984124348670701</v>
      </c>
      <c r="V855" s="19">
        <f>U855-X855</f>
        <v>23.187340871543601</v>
      </c>
      <c r="W855" s="18">
        <f>V855*wind_capex_adj</f>
        <v>38.645568119239336</v>
      </c>
      <c r="X855" s="19">
        <v>4.7967834771271001</v>
      </c>
      <c r="Y855" s="18">
        <f>W855+X855</f>
        <v>43.442351596366436</v>
      </c>
      <c r="Z855" s="19">
        <v>82.693385615010897</v>
      </c>
      <c r="AA855" s="19">
        <f>Z855-AC855-AD855</f>
        <v>31.663300277885405</v>
      </c>
      <c r="AB855" s="18">
        <f>AA855*hdgt_capex_adj</f>
        <v>39.579125347356758</v>
      </c>
      <c r="AC855" s="19">
        <v>14.956700700619393</v>
      </c>
      <c r="AD855" s="19">
        <v>36.073384636506098</v>
      </c>
      <c r="AE855" s="18">
        <f>AD855*fuel_adj</f>
        <v>36.073384636506098</v>
      </c>
      <c r="AF855" s="18">
        <f>AB855+AC855+AE855</f>
        <v>90.60921068448225</v>
      </c>
      <c r="AG855" s="19">
        <v>334.79638030815801</v>
      </c>
      <c r="AH855" s="19">
        <f>AG855-AJ855-AK855</f>
        <v>261.45228335388697</v>
      </c>
      <c r="AI855" s="18">
        <f>AH855*aero_capex_adj</f>
        <v>313.74274002466433</v>
      </c>
      <c r="AJ855" s="19">
        <v>32.249186043550026</v>
      </c>
      <c r="AK855" s="19">
        <v>41.094910910721012</v>
      </c>
      <c r="AL855" s="18">
        <f>AK855*fuel_adj</f>
        <v>41.094910910721012</v>
      </c>
      <c r="AM855" s="18">
        <f>AI855+AJ855+AL855</f>
        <v>387.08683697893537</v>
      </c>
      <c r="AN855" s="18">
        <f>IF(F855=0, 0, IF(F855=3, Z855, (Z855*F855*384+AG855*G855*32)/(F855*384+G855*32)))</f>
        <v>245.81885276940022</v>
      </c>
      <c r="AO855" s="18">
        <f>IF(F855=0, 0, IF(F855=3, AF855, (AF855*F855*384+AM855*G855*32)/(F855*384+G855*32)))</f>
        <v>282.4476747573637</v>
      </c>
      <c r="AP855" s="19">
        <v>80.596043740785703</v>
      </c>
      <c r="AQ855" s="19">
        <f>AP855-AS855</f>
        <v>66.110608441093504</v>
      </c>
      <c r="AR855" s="18">
        <f>AQ855*bess_capex_adj</f>
        <v>66.110608441093504</v>
      </c>
      <c r="AS855" s="19">
        <v>14.485435299692199</v>
      </c>
      <c r="AT855" s="18">
        <f>AR855+AS855</f>
        <v>80.596043740785703</v>
      </c>
      <c r="AU855" s="19">
        <v>7172.1931209843497</v>
      </c>
      <c r="AV855" s="19"/>
      <c r="AW855" s="19">
        <v>2223.1897753483199</v>
      </c>
      <c r="AX855" s="18">
        <f>AW855*solar_capex_adj</f>
        <v>2964.2530337977596</v>
      </c>
      <c r="AY855" s="19">
        <v>482.959399466349</v>
      </c>
      <c r="AZ855" s="18">
        <f>AY855*wind_capex_adj</f>
        <v>804.93233244391502</v>
      </c>
      <c r="BA855" s="19">
        <v>773.81192741180803</v>
      </c>
      <c r="BB855" s="18">
        <f>BA855*hdgt_capex_adj</f>
        <v>967.26490926476004</v>
      </c>
      <c r="BC855" s="19">
        <v>1788.3478788464199</v>
      </c>
      <c r="BD855" s="18">
        <f>BC855*aero_capex_adj</f>
        <v>2146.0174546157036</v>
      </c>
      <c r="BE855" s="19">
        <v>1903.8841399114399</v>
      </c>
      <c r="BF855" s="18">
        <f>BE855*bess_capex_adj</f>
        <v>1903.8841399114399</v>
      </c>
      <c r="BG855" s="8">
        <v>2168079307.6304898</v>
      </c>
      <c r="BH855" s="8">
        <v>1768082187.9247999</v>
      </c>
      <c r="BI855" s="8">
        <v>2185472818.5211501</v>
      </c>
      <c r="BJ855" s="8">
        <v>2638365685.9235401</v>
      </c>
      <c r="BK855" s="8">
        <f>SUM(BG855:BJ855)/1000000</f>
        <v>8759.9999999999818</v>
      </c>
      <c r="BL855" s="8">
        <v>0.80514608005931199</v>
      </c>
      <c r="BM855" s="10">
        <f>0.815*BJ855/(BK855*1000)</f>
        <v>245.46438744608329</v>
      </c>
      <c r="BN855" s="25">
        <v>2503.1630761813899</v>
      </c>
      <c r="BO855" s="8">
        <v>106</v>
      </c>
      <c r="BP855" s="8">
        <v>6080</v>
      </c>
      <c r="BQ855" s="25">
        <v>9223.8464000000004</v>
      </c>
      <c r="BR855" s="8">
        <v>1520</v>
      </c>
      <c r="BS855" s="8">
        <v>380</v>
      </c>
      <c r="BT855" s="8">
        <v>0.67464887948527097</v>
      </c>
    </row>
    <row r="856" spans="1:72" s="8" customFormat="1" x14ac:dyDescent="0.25">
      <c r="A856" s="1">
        <v>187</v>
      </c>
      <c r="B856" s="24">
        <v>1648.17321888487</v>
      </c>
      <c r="C856" s="24">
        <v>1603.6</v>
      </c>
      <c r="D856" s="1">
        <v>1000</v>
      </c>
      <c r="E856" s="1">
        <v>4000</v>
      </c>
      <c r="F856" s="1">
        <v>1</v>
      </c>
      <c r="G856" s="1">
        <v>23</v>
      </c>
      <c r="H856" s="2">
        <f>SUM(BG856:BI856)/(BK856*1000000)</f>
        <v>0.93356889730494652</v>
      </c>
      <c r="I856" s="3">
        <v>100</v>
      </c>
      <c r="J856" s="18">
        <v>85.278878628760296</v>
      </c>
      <c r="K856" s="18">
        <f>(P856*BG856+U856*BH856+AP856*BI856+AN856*BJ856)/(BK856*(1000000))</f>
        <v>101.21837368343726</v>
      </c>
      <c r="L856" s="18">
        <f>(T856*BG856+Y856*BH856+AT856*BI856+AO856*BJ856)/(BK856*(1000000))</f>
        <v>128.59182005204408</v>
      </c>
      <c r="M856" s="18">
        <f>L856/K856</f>
        <v>1.270439499988588</v>
      </c>
      <c r="N856" s="18">
        <f>J856*M856</f>
        <v>108.34165592470971</v>
      </c>
      <c r="O856" s="3">
        <v>100</v>
      </c>
      <c r="P856" s="18">
        <v>116.557594079867</v>
      </c>
      <c r="Q856" s="18">
        <f>P856-S856</f>
        <v>107.816564037128</v>
      </c>
      <c r="R856" s="18">
        <f>Q856*solar_capex_adj</f>
        <v>143.75541871617065</v>
      </c>
      <c r="S856" s="18">
        <v>8.7410300427389984</v>
      </c>
      <c r="T856" s="18">
        <f>R856+S856</f>
        <v>152.49644875890965</v>
      </c>
      <c r="U856" s="18">
        <v>33.819048237211803</v>
      </c>
      <c r="V856" s="18">
        <f>U856-X856</f>
        <v>28.0192042575088</v>
      </c>
      <c r="W856" s="18">
        <f>V856*wind_capex_adj</f>
        <v>46.698673762514666</v>
      </c>
      <c r="X856" s="18">
        <v>5.7998439797030024</v>
      </c>
      <c r="Y856" s="18">
        <f>W856+X856</f>
        <v>52.498517742217672</v>
      </c>
      <c r="Z856" s="18">
        <v>233.84221457739</v>
      </c>
      <c r="AA856" s="18">
        <f>Z856-AC856-AD856</f>
        <v>164.782471668862</v>
      </c>
      <c r="AB856" s="18">
        <f>AA856*hdgt_capex_adj</f>
        <v>205.97808958607749</v>
      </c>
      <c r="AC856" s="18">
        <v>28.934404120496993</v>
      </c>
      <c r="AD856" s="18">
        <v>40.125338788031002</v>
      </c>
      <c r="AE856" s="18">
        <f>AD856*fuel_adj</f>
        <v>40.125338788031002</v>
      </c>
      <c r="AF856" s="18">
        <f>AB856+AC856+AE856</f>
        <v>275.03783249460548</v>
      </c>
      <c r="AG856" s="18">
        <v>990.37593602373499</v>
      </c>
      <c r="AH856" s="18">
        <f>AG856-AJ856-AK856</f>
        <v>865.78207564713307</v>
      </c>
      <c r="AI856" s="18">
        <f>AH856*aero_capex_adj</f>
        <v>1038.9384907765595</v>
      </c>
      <c r="AJ856" s="18">
        <v>80.328863862416938</v>
      </c>
      <c r="AK856" s="18">
        <v>44.264996514184986</v>
      </c>
      <c r="AL856" s="18">
        <f>AK856*fuel_adj</f>
        <v>44.264996514184986</v>
      </c>
      <c r="AM856" s="18">
        <f>AI856+AJ856+AL856</f>
        <v>1163.5323511531615</v>
      </c>
      <c r="AN856" s="18">
        <f>IF(F856=0, 0, IF(F856=3, Z856, (Z856*F856*384+AG856*G856*32)/(F856*384+G856*32)))</f>
        <v>730.99294581355957</v>
      </c>
      <c r="AO856" s="18">
        <f>IF(F856=0, 0, IF(F856=3, AF856, (AF856*F856*384+AM856*G856*32)/(F856*384+G856*32)))</f>
        <v>858.90565904165669</v>
      </c>
      <c r="AP856" s="18">
        <v>103.422437434183</v>
      </c>
      <c r="AQ856" s="18">
        <f>AP856-AS856</f>
        <v>83.697755037145996</v>
      </c>
      <c r="AR856" s="18">
        <f>AQ856*bess_capex_adj</f>
        <v>83.697755037145996</v>
      </c>
      <c r="AS856" s="18">
        <v>19.724682397037</v>
      </c>
      <c r="AT856" s="18">
        <f>AR856+AS856</f>
        <v>103.422437434183</v>
      </c>
      <c r="AU856" s="18">
        <v>7489.0815229855098</v>
      </c>
      <c r="AV856" s="18"/>
      <c r="AW856" s="18">
        <v>1974.97984983023</v>
      </c>
      <c r="AX856" s="18">
        <f>AW856*solar_capex_adj</f>
        <v>2633.3064664403064</v>
      </c>
      <c r="AY856" s="18">
        <v>1921.56846798576</v>
      </c>
      <c r="AZ856" s="18">
        <f>AY856*wind_capex_adj</f>
        <v>3202.6141133096003</v>
      </c>
      <c r="BA856" s="18">
        <v>773.346411442462</v>
      </c>
      <c r="BB856" s="18">
        <f>BA856*hdgt_capex_adj</f>
        <v>966.68301430307747</v>
      </c>
      <c r="BC856" s="18">
        <v>1868.5116679611499</v>
      </c>
      <c r="BD856" s="18">
        <f>BC856*aero_capex_adj</f>
        <v>2242.2140015533796</v>
      </c>
      <c r="BE856" s="18">
        <v>950.67512576589797</v>
      </c>
      <c r="BF856" s="18">
        <f>BE856*bess_capex_adj</f>
        <v>950.67512576589797</v>
      </c>
      <c r="BG856" s="1">
        <v>1575167618.8215101</v>
      </c>
      <c r="BH856" s="1">
        <v>5821610647.8289299</v>
      </c>
      <c r="BI856" s="1">
        <v>781285273.74087298</v>
      </c>
      <c r="BJ856" s="1">
        <v>581936459.60866797</v>
      </c>
      <c r="BK856" s="1">
        <f>SUM(BG856:BJ856)/1000000</f>
        <v>8759.9999999999818</v>
      </c>
      <c r="BL856" s="1">
        <v>25.287317246988199</v>
      </c>
      <c r="BM856" s="3">
        <f>0.815*BJ856/(BK856*1000)</f>
        <v>54.141348696468647</v>
      </c>
      <c r="BN856" s="24">
        <v>2225.03384549457</v>
      </c>
      <c r="BO856" s="1">
        <v>422</v>
      </c>
      <c r="BP856" s="1">
        <v>3040</v>
      </c>
      <c r="BQ856" s="24">
        <v>4611.9232000000002</v>
      </c>
      <c r="BR856" s="1">
        <v>760</v>
      </c>
      <c r="BS856" s="1">
        <v>190</v>
      </c>
      <c r="BT856" s="1">
        <v>0.484089366754751</v>
      </c>
    </row>
    <row r="857" spans="1:72" s="8" customFormat="1" x14ac:dyDescent="0.25">
      <c r="A857" s="1">
        <v>1055</v>
      </c>
      <c r="B857" s="25">
        <v>1442.15156652426</v>
      </c>
      <c r="C857" s="25">
        <v>402.79999999999899</v>
      </c>
      <c r="D857" s="8">
        <v>2000</v>
      </c>
      <c r="E857" s="8">
        <v>8000</v>
      </c>
      <c r="F857" s="8">
        <v>3</v>
      </c>
      <c r="G857" s="8">
        <v>4</v>
      </c>
      <c r="H857" s="9">
        <f>SUM(BG857:BI857)/(BK857*1000000)</f>
        <v>0.59501812830082257</v>
      </c>
      <c r="I857" s="10">
        <v>100</v>
      </c>
      <c r="J857" s="19">
        <v>93.033903376683298</v>
      </c>
      <c r="K857" s="18">
        <f>(P857*BG857+U857*BH857+AP857*BI857+AN857*BJ857)/(BK857*(1000000))</f>
        <v>90.012945046708737</v>
      </c>
      <c r="L857" s="18">
        <f>(T857*BG857+Y857*BH857+AT857*BI857+AO857*BJ857)/(BK857*(1000000))</f>
        <v>104.82675613821007</v>
      </c>
      <c r="M857" s="18">
        <f>L857/K857</f>
        <v>1.1645742296712354</v>
      </c>
      <c r="N857" s="18">
        <f>J857*M857</f>
        <v>108.3448863582091</v>
      </c>
      <c r="O857" s="10">
        <v>100</v>
      </c>
      <c r="P857" s="19">
        <v>94.839582184417296</v>
      </c>
      <c r="Q857" s="19">
        <f>P857-S857</f>
        <v>87.734450516978001</v>
      </c>
      <c r="R857" s="18">
        <f>Q857*solar_capex_adj</f>
        <v>116.97926735597066</v>
      </c>
      <c r="S857" s="19">
        <v>7.105131667439295</v>
      </c>
      <c r="T857" s="18">
        <f>R857+S857</f>
        <v>124.08439902340996</v>
      </c>
      <c r="U857" s="19">
        <v>27.995542684660499</v>
      </c>
      <c r="V857" s="19">
        <f>U857-X857</f>
        <v>23.198759207533399</v>
      </c>
      <c r="W857" s="18">
        <f>V857*wind_capex_adj</f>
        <v>38.664598679222337</v>
      </c>
      <c r="X857" s="19">
        <v>4.7967834771271001</v>
      </c>
      <c r="Y857" s="18">
        <f>W857+X857</f>
        <v>43.461382156349437</v>
      </c>
      <c r="Z857" s="19">
        <v>112.004289910616</v>
      </c>
      <c r="AA857" s="19">
        <f>Z857-AC857-AD857</f>
        <v>58.179559582342108</v>
      </c>
      <c r="AB857" s="18">
        <f>AA857*hdgt_capex_adj</f>
        <v>72.724449477927635</v>
      </c>
      <c r="AC857" s="19">
        <v>17.532055685215397</v>
      </c>
      <c r="AD857" s="19">
        <v>36.29267464305849</v>
      </c>
      <c r="AE857" s="18">
        <f>AD857*fuel_adj</f>
        <v>36.29267464305849</v>
      </c>
      <c r="AF857" s="18">
        <f>AB857+AC857+AE857</f>
        <v>126.54917980620152</v>
      </c>
      <c r="AG857" s="19">
        <v>328.41672176830798</v>
      </c>
      <c r="AH857" s="19">
        <f>AG857-AJ857-AK857</f>
        <v>254.12998788217499</v>
      </c>
      <c r="AI857" s="18">
        <f>AH857*aero_capex_adj</f>
        <v>304.95598545860997</v>
      </c>
      <c r="AJ857" s="19">
        <v>31.605101885886995</v>
      </c>
      <c r="AK857" s="19">
        <v>42.681632000245997</v>
      </c>
      <c r="AL857" s="18">
        <f>AK857*fuel_adj</f>
        <v>42.681632000245997</v>
      </c>
      <c r="AM857" s="18">
        <f>AI857+AJ857+AL857</f>
        <v>379.24271934474297</v>
      </c>
      <c r="AN857" s="18">
        <f>IF(F857=0, 0, IF(F857=3, Z857, (Z857*F857*384+AG857*G857*32)/(F857*384+G857*32)))</f>
        <v>112.004289910616</v>
      </c>
      <c r="AO857" s="18">
        <f>IF(F857=0, 0, IF(F857=3, AF857, (AF857*F857*384+AM857*G857*32)/(F857*384+G857*32)))</f>
        <v>126.54917980620152</v>
      </c>
      <c r="AP857" s="19">
        <v>103.636020862641</v>
      </c>
      <c r="AQ857" s="19">
        <f>AP857-AS857</f>
        <v>85.032623857449295</v>
      </c>
      <c r="AR857" s="18">
        <f>AQ857*bess_capex_adj</f>
        <v>85.032623857449295</v>
      </c>
      <c r="AS857" s="19">
        <v>18.603397005191709</v>
      </c>
      <c r="AT857" s="18">
        <f>AR857+AS857</f>
        <v>103.636020862641</v>
      </c>
      <c r="AU857" s="19">
        <v>6765.9112387552595</v>
      </c>
      <c r="AV857" s="19"/>
      <c r="AW857" s="19">
        <v>1729.99910164945</v>
      </c>
      <c r="AX857" s="18">
        <f>AW857*solar_capex_adj</f>
        <v>2306.6654688659332</v>
      </c>
      <c r="AY857" s="19">
        <v>483.19722719843401</v>
      </c>
      <c r="AZ857" s="18">
        <f>AY857*wind_capex_adj</f>
        <v>805.32871199739009</v>
      </c>
      <c r="BA857" s="19">
        <v>2322.57894625268</v>
      </c>
      <c r="BB857" s="18">
        <f>BA857*hdgt_capex_adj</f>
        <v>2903.2236828158502</v>
      </c>
      <c r="BC857" s="19">
        <v>325.31427816974599</v>
      </c>
      <c r="BD857" s="18">
        <f>BC857*aero_capex_adj</f>
        <v>390.37713380369519</v>
      </c>
      <c r="BE857" s="19">
        <v>1904.82168548493</v>
      </c>
      <c r="BF857" s="18">
        <f>BE857*bess_capex_adj</f>
        <v>1904.82168548493</v>
      </c>
      <c r="BG857" s="8">
        <v>1737882632.81214</v>
      </c>
      <c r="BH857" s="8">
        <v>1768082187.9247999</v>
      </c>
      <c r="BI857" s="8">
        <v>1706393983.1782601</v>
      </c>
      <c r="BJ857" s="8">
        <v>3547641196.0847902</v>
      </c>
      <c r="BK857" s="8">
        <f>SUM(BG857:BJ857)/1000000</f>
        <v>8759.9999999999909</v>
      </c>
      <c r="BL857" s="8">
        <v>4.66857877005939E-3</v>
      </c>
      <c r="BM857" s="10">
        <f>0.815*BJ857/(BK857*1000)</f>
        <v>330.06022543482959</v>
      </c>
      <c r="BN857" s="25">
        <v>1946.90461480775</v>
      </c>
      <c r="BO857" s="8">
        <v>106</v>
      </c>
      <c r="BP857" s="8">
        <v>6080</v>
      </c>
      <c r="BQ857" s="25">
        <v>9223.8464000000004</v>
      </c>
      <c r="BR857" s="8">
        <v>1520</v>
      </c>
      <c r="BS857" s="8">
        <v>380</v>
      </c>
      <c r="BT857" s="8">
        <v>0.526808203870336</v>
      </c>
    </row>
    <row r="858" spans="1:72" s="8" customFormat="1" x14ac:dyDescent="0.25">
      <c r="A858" s="1">
        <v>148</v>
      </c>
      <c r="B858" s="24">
        <v>2266.2381759666901</v>
      </c>
      <c r="C858" s="24">
        <v>1003.19999999999</v>
      </c>
      <c r="D858" s="1">
        <v>1000</v>
      </c>
      <c r="E858" s="1">
        <v>4000</v>
      </c>
      <c r="F858" s="1">
        <v>1</v>
      </c>
      <c r="G858" s="1">
        <v>23</v>
      </c>
      <c r="H858" s="2">
        <f>SUM(BG858:BI858)/(BK858*1000000)</f>
        <v>0.88702700335099316</v>
      </c>
      <c r="I858" s="3">
        <v>100</v>
      </c>
      <c r="J858" s="18">
        <v>87.260786960365195</v>
      </c>
      <c r="K858" s="18">
        <f>(P858*BG858+U858*BH858+AP858*BI858+AN858*BJ858)/(BK858*(1000000))</f>
        <v>105.28940512551517</v>
      </c>
      <c r="L858" s="18">
        <f>(T858*BG858+Y858*BH858+AT858*BI858+AO858*BJ858)/(BK858*(1000000))</f>
        <v>130.78784904295628</v>
      </c>
      <c r="M858" s="18">
        <f>L858/K858</f>
        <v>1.2421748312381906</v>
      </c>
      <c r="N858" s="18">
        <f>J858*M858</f>
        <v>108.39315331620334</v>
      </c>
      <c r="O858" s="3">
        <v>100</v>
      </c>
      <c r="P858" s="18">
        <v>116.943028814747</v>
      </c>
      <c r="Q858" s="18">
        <f>P858-S858</f>
        <v>108.17293011140499</v>
      </c>
      <c r="R858" s="18">
        <f>Q858*solar_capex_adj</f>
        <v>144.23057348187331</v>
      </c>
      <c r="S858" s="18">
        <v>8.7700987033420006</v>
      </c>
      <c r="T858" s="18">
        <f>R858+S858</f>
        <v>153.00067218521531</v>
      </c>
      <c r="U858" s="18">
        <v>27.969707603544499</v>
      </c>
      <c r="V858" s="18">
        <f>U858-X858</f>
        <v>23.172924126417399</v>
      </c>
      <c r="W858" s="18">
        <f>V858*wind_capex_adj</f>
        <v>38.62154021069567</v>
      </c>
      <c r="X858" s="18">
        <v>4.7967834771271001</v>
      </c>
      <c r="Y858" s="18">
        <f>W858+X858</f>
        <v>43.41832368782277</v>
      </c>
      <c r="Z858" s="18">
        <v>155.127847294258</v>
      </c>
      <c r="AA858" s="18">
        <f>Z858-AC858-AD858</f>
        <v>95.136209740639984</v>
      </c>
      <c r="AB858" s="18">
        <f>AA858*hdgt_capex_adj</f>
        <v>118.92026217579998</v>
      </c>
      <c r="AC858" s="18">
        <v>21.610045182229015</v>
      </c>
      <c r="AD858" s="18">
        <v>38.381592371389004</v>
      </c>
      <c r="AE858" s="18">
        <f>AD858*fuel_adj</f>
        <v>38.381592371389004</v>
      </c>
      <c r="AF858" s="18">
        <f>AB858+AC858+AE858</f>
        <v>178.911899729418</v>
      </c>
      <c r="AG858" s="18">
        <v>631.39377339414102</v>
      </c>
      <c r="AH858" s="18">
        <f>AG858-AJ858-AK858</f>
        <v>535.05326395600503</v>
      </c>
      <c r="AI858" s="18">
        <f>AH858*aero_capex_adj</f>
        <v>642.06391674720601</v>
      </c>
      <c r="AJ858" s="18">
        <v>54.025878738963002</v>
      </c>
      <c r="AK858" s="18">
        <v>42.314630699172994</v>
      </c>
      <c r="AL858" s="18">
        <f>AK858*fuel_adj</f>
        <v>42.314630699172994</v>
      </c>
      <c r="AM858" s="18">
        <f>AI858+AJ858+AL858</f>
        <v>738.404426185342</v>
      </c>
      <c r="AN858" s="18">
        <f>IF(F858=0, 0, IF(F858=3, Z858, (Z858*F858*384+AG858*G858*32)/(F858*384+G858*32)))</f>
        <v>468.10259873132395</v>
      </c>
      <c r="AO858" s="18">
        <f>IF(F858=0, 0, IF(F858=3, AF858, (AF858*F858*384+AM858*G858*32)/(F858*384+G858*32)))</f>
        <v>546.57841711473952</v>
      </c>
      <c r="AP858" s="18">
        <v>69.268497777396107</v>
      </c>
      <c r="AQ858" s="18">
        <f>AP858-AS858</f>
        <v>56.453457486494102</v>
      </c>
      <c r="AR858" s="18">
        <f>AQ858*bess_capex_adj</f>
        <v>56.453457486494102</v>
      </c>
      <c r="AS858" s="18">
        <v>12.815040290902004</v>
      </c>
      <c r="AT858" s="18">
        <f>AR858+AS858</f>
        <v>69.268497777396107</v>
      </c>
      <c r="AU858" s="18">
        <v>7510.0976431607696</v>
      </c>
      <c r="AV858" s="18"/>
      <c r="AW858" s="18">
        <v>2715.5425068166301</v>
      </c>
      <c r="AX858" s="18">
        <f>AW858*solar_capex_adj</f>
        <v>3620.7233424221731</v>
      </c>
      <c r="AY858" s="18">
        <v>1202.0944099030401</v>
      </c>
      <c r="AZ858" s="18">
        <f>AY858*wind_capex_adj</f>
        <v>2003.4906831717335</v>
      </c>
      <c r="BA858" s="18">
        <v>773.33080931401003</v>
      </c>
      <c r="BB858" s="18">
        <f>BA858*hdgt_capex_adj</f>
        <v>966.6635116425125</v>
      </c>
      <c r="BC858" s="18">
        <v>1868.4739710653901</v>
      </c>
      <c r="BD858" s="18">
        <f>BC858*aero_capex_adj</f>
        <v>2242.1687652784681</v>
      </c>
      <c r="BE858" s="18">
        <v>950.65594606168202</v>
      </c>
      <c r="BF858" s="18">
        <f>BE858*bess_capex_adj</f>
        <v>950.65594606168202</v>
      </c>
      <c r="BG858" s="1">
        <v>2154187231.2606201</v>
      </c>
      <c r="BH858" s="1">
        <v>4403525449.1711998</v>
      </c>
      <c r="BI858" s="1">
        <v>1212643868.9228699</v>
      </c>
      <c r="BJ858" s="1">
        <v>989643450.645298</v>
      </c>
      <c r="BK858" s="1">
        <f>SUM(BG858:BJ858)/1000000</f>
        <v>8759.9999999999891</v>
      </c>
      <c r="BL858" s="1">
        <v>20.428839756549198</v>
      </c>
      <c r="BM858" s="3">
        <f>0.815*BJ858/(BK858*1000)</f>
        <v>92.072992268940496</v>
      </c>
      <c r="BN858" s="24">
        <v>3059.4215375550398</v>
      </c>
      <c r="BO858" s="1">
        <v>264</v>
      </c>
      <c r="BP858" s="1">
        <v>3040</v>
      </c>
      <c r="BQ858" s="24">
        <v>4611.9232000000002</v>
      </c>
      <c r="BR858" s="1">
        <v>760</v>
      </c>
      <c r="BS858" s="1">
        <v>190</v>
      </c>
      <c r="BT858" s="1">
        <v>0.74924105269207097</v>
      </c>
    </row>
    <row r="859" spans="1:72" s="8" customFormat="1" x14ac:dyDescent="0.25">
      <c r="A859" s="1">
        <v>738</v>
      </c>
      <c r="B859" s="25">
        <v>824.08660944243502</v>
      </c>
      <c r="C859" s="25">
        <v>1801.19999999999</v>
      </c>
      <c r="D859" s="8">
        <v>2000</v>
      </c>
      <c r="E859" s="8">
        <v>8000</v>
      </c>
      <c r="F859" s="8">
        <v>1</v>
      </c>
      <c r="G859" s="8">
        <v>22</v>
      </c>
      <c r="H859" s="9">
        <f>SUM(BG859:BI859)/(BK859*1000000)</f>
        <v>0.91682370542422476</v>
      </c>
      <c r="I859" s="10">
        <v>100</v>
      </c>
      <c r="J859" s="19">
        <v>87.498547121368404</v>
      </c>
      <c r="K859" s="18">
        <f>(P859*BG859+U859*BH859+AP859*BI859+AN859*BJ859)/(BK859*(1000000))</f>
        <v>119.22532502125738</v>
      </c>
      <c r="L859" s="18">
        <f>(T859*BG859+Y859*BH859+AT859*BI859+AO859*BJ859)/(BK859*(1000000))</f>
        <v>147.72445276589642</v>
      </c>
      <c r="M859" s="18">
        <f>L859/K859</f>
        <v>1.2390358570174396</v>
      </c>
      <c r="N859" s="18">
        <f>J859*M859</f>
        <v>108.41383732030552</v>
      </c>
      <c r="O859" s="10">
        <v>100</v>
      </c>
      <c r="P859" s="19">
        <v>85.773863523712293</v>
      </c>
      <c r="Q859" s="19">
        <f>P859-S859</f>
        <v>79.342204646511107</v>
      </c>
      <c r="R859" s="18">
        <f>Q859*solar_capex_adj</f>
        <v>105.78960619534814</v>
      </c>
      <c r="S859" s="19">
        <v>6.4316588772011869</v>
      </c>
      <c r="T859" s="18">
        <f>R859+S859</f>
        <v>112.22126507254933</v>
      </c>
      <c r="U859" s="19">
        <v>36.712642840385897</v>
      </c>
      <c r="V859" s="19">
        <f>U859-X859</f>
        <v>30.4172591525342</v>
      </c>
      <c r="W859" s="18">
        <f>V859*wind_capex_adj</f>
        <v>50.695431920890336</v>
      </c>
      <c r="X859" s="19">
        <v>6.2953836878516967</v>
      </c>
      <c r="Y859" s="18">
        <f>W859+X859</f>
        <v>56.990815608742032</v>
      </c>
      <c r="Z859" s="19">
        <v>187.74801088217399</v>
      </c>
      <c r="AA859" s="19">
        <f>Z859-AC859-AD859</f>
        <v>117.60982366056899</v>
      </c>
      <c r="AB859" s="18">
        <f>AA859*hdgt_capex_adj</f>
        <v>147.01227957571123</v>
      </c>
      <c r="AC859" s="19">
        <v>25.598801455857995</v>
      </c>
      <c r="AD859" s="19">
        <v>44.539385765746999</v>
      </c>
      <c r="AE859" s="18">
        <f>AD859*fuel_adj</f>
        <v>44.539385765746999</v>
      </c>
      <c r="AF859" s="18">
        <f>AB859+AC859+AE859</f>
        <v>217.15046679731623</v>
      </c>
      <c r="AG859" s="19">
        <v>1105.41561058612</v>
      </c>
      <c r="AH859" s="19">
        <f>AG859-AJ859-AK859</f>
        <v>966.89233606205005</v>
      </c>
      <c r="AI859" s="18">
        <f>AH859*aero_capex_adj</f>
        <v>1160.2708032744599</v>
      </c>
      <c r="AJ859" s="19">
        <v>89.491842371720054</v>
      </c>
      <c r="AK859" s="19">
        <v>49.031432152349907</v>
      </c>
      <c r="AL859" s="18">
        <f>AK859*fuel_adj</f>
        <v>49.031432152349907</v>
      </c>
      <c r="AM859" s="18">
        <f>AI859+AJ859+AL859</f>
        <v>1298.7940777985298</v>
      </c>
      <c r="AN859" s="18">
        <f>IF(F859=0, 0, IF(F859=3, Z859, (Z859*F859*384+AG859*G859*32)/(F859*384+G859*32)))</f>
        <v>781.53292833766852</v>
      </c>
      <c r="AO859" s="18">
        <f>IF(F859=0, 0, IF(F859=3, AF859, (AF859*F859*384+AM859*G859*32)/(F859*384+G859*32)))</f>
        <v>917.03750920986613</v>
      </c>
      <c r="AP859" s="19">
        <v>174.547574696694</v>
      </c>
      <c r="AQ859" s="19">
        <f>AP859-AS859</f>
        <v>141.70121506951301</v>
      </c>
      <c r="AR859" s="18">
        <f>AQ859*bess_capex_adj</f>
        <v>141.70121506951301</v>
      </c>
      <c r="AS859" s="19">
        <v>32.846359627180988</v>
      </c>
      <c r="AT859" s="18">
        <f>AR859+AS859</f>
        <v>174.547574696694</v>
      </c>
      <c r="AU859" s="19">
        <v>7610.2196296244201</v>
      </c>
      <c r="AV859" s="19"/>
      <c r="AW859" s="19">
        <v>987.62269343597904</v>
      </c>
      <c r="AX859" s="18">
        <f>AW859*solar_capex_adj</f>
        <v>1316.8302579146387</v>
      </c>
      <c r="AY859" s="19">
        <v>2158.6396078204202</v>
      </c>
      <c r="AZ859" s="18">
        <f>AY859*wind_capex_adj</f>
        <v>3597.7326797007004</v>
      </c>
      <c r="BA859" s="19">
        <v>773.45038825940901</v>
      </c>
      <c r="BB859" s="18">
        <f>BA859*hdgt_capex_adj</f>
        <v>966.81298532426126</v>
      </c>
      <c r="BC859" s="19">
        <v>1787.51232985395</v>
      </c>
      <c r="BD859" s="18">
        <f>BC859*aero_capex_adj</f>
        <v>2145.0147958247398</v>
      </c>
      <c r="BE859" s="19">
        <v>1902.9946102546501</v>
      </c>
      <c r="BF859" s="18">
        <f>BE859*bess_capex_adj</f>
        <v>1902.9946102546501</v>
      </c>
      <c r="BG859" s="8">
        <v>1087426565.10552</v>
      </c>
      <c r="BH859" s="8">
        <v>6024251669.3078299</v>
      </c>
      <c r="BI859" s="8">
        <v>919697425.10284996</v>
      </c>
      <c r="BJ859" s="8">
        <v>728624340.48379099</v>
      </c>
      <c r="BK859" s="8">
        <f>SUM(BG859:BJ859)/1000000</f>
        <v>8759.9999999999909</v>
      </c>
      <c r="BL859" s="8">
        <v>18.2247124129319</v>
      </c>
      <c r="BM859" s="10">
        <f>0.815*BJ859/(BK859*1000)</f>
        <v>67.788680079256878</v>
      </c>
      <c r="BN859" s="25">
        <v>1112.51692274728</v>
      </c>
      <c r="BO859" s="8">
        <v>474</v>
      </c>
      <c r="BP859" s="8">
        <v>6080</v>
      </c>
      <c r="BQ859" s="25">
        <v>9223.8464000000004</v>
      </c>
      <c r="BR859" s="8">
        <v>1520</v>
      </c>
      <c r="BS859" s="8">
        <v>380</v>
      </c>
      <c r="BT859" s="8">
        <v>0.286003658553315</v>
      </c>
    </row>
    <row r="860" spans="1:72" s="8" customFormat="1" x14ac:dyDescent="0.25">
      <c r="A860" s="1">
        <v>1022</v>
      </c>
      <c r="B860" s="25">
        <v>1442.15156652426</v>
      </c>
      <c r="C860" s="25">
        <v>801.8</v>
      </c>
      <c r="D860" s="8">
        <v>2000</v>
      </c>
      <c r="E860" s="8">
        <v>8000</v>
      </c>
      <c r="F860" s="8">
        <v>3</v>
      </c>
      <c r="G860" s="8">
        <v>4</v>
      </c>
      <c r="H860" s="9">
        <f>SUM(BG860:BI860)/(BK860*1000000)</f>
        <v>0.78164286924542636</v>
      </c>
      <c r="I860" s="10">
        <v>100</v>
      </c>
      <c r="J860" s="19">
        <v>89.942576699594895</v>
      </c>
      <c r="K860" s="18">
        <f>(P860*BG860+U860*BH860+AP860*BI860+AN860*BJ860)/(BK860*(1000000))</f>
        <v>86.842872743018489</v>
      </c>
      <c r="L860" s="18">
        <f>(T860*BG860+Y860*BH860+AT860*BI860+AO860*BJ860)/(BK860*(1000000))</f>
        <v>104.70880721323276</v>
      </c>
      <c r="M860" s="18">
        <f>L860/K860</f>
        <v>1.205727124240608</v>
      </c>
      <c r="N860" s="18">
        <f>J860*M860</f>
        <v>108.44620435079287</v>
      </c>
      <c r="O860" s="10">
        <v>100</v>
      </c>
      <c r="P860" s="19">
        <v>89.918930149106401</v>
      </c>
      <c r="Q860" s="19">
        <f>P860-S860</f>
        <v>83.178893146967397</v>
      </c>
      <c r="R860" s="18">
        <f>Q860*solar_capex_adj</f>
        <v>110.90519086262319</v>
      </c>
      <c r="S860" s="19">
        <v>6.7400370021390046</v>
      </c>
      <c r="T860" s="18">
        <f>R860+S860</f>
        <v>117.64522786476219</v>
      </c>
      <c r="U860" s="19">
        <v>27.9823431259145</v>
      </c>
      <c r="V860" s="19">
        <f>U860-X860</f>
        <v>23.1855596487874</v>
      </c>
      <c r="W860" s="18">
        <f>V860*wind_capex_adj</f>
        <v>38.642599414645666</v>
      </c>
      <c r="X860" s="19">
        <v>4.7967834771271001</v>
      </c>
      <c r="Y860" s="18">
        <f>W860+X860</f>
        <v>43.439382891772766</v>
      </c>
      <c r="Z860" s="19">
        <v>169.79860011436099</v>
      </c>
      <c r="AA860" s="19">
        <f>Z860-AC860-AD860</f>
        <v>108.333651236272</v>
      </c>
      <c r="AB860" s="18">
        <f>AA860*hdgt_capex_adj</f>
        <v>135.41706404534</v>
      </c>
      <c r="AC860" s="19">
        <v>22.777761450176001</v>
      </c>
      <c r="AD860" s="19">
        <v>38.687187427912988</v>
      </c>
      <c r="AE860" s="18">
        <f>AD860*fuel_adj</f>
        <v>38.687187427912988</v>
      </c>
      <c r="AF860" s="18">
        <f>AB860+AC860+AE860</f>
        <v>196.88201292342899</v>
      </c>
      <c r="AG860" s="19">
        <v>386.57504375506198</v>
      </c>
      <c r="AH860" s="19">
        <f>AG860-AJ860-AK860</f>
        <v>306.296688227743</v>
      </c>
      <c r="AI860" s="18">
        <f>AH860*aero_capex_adj</f>
        <v>367.55602587329162</v>
      </c>
      <c r="AJ860" s="19">
        <v>36.094919401036975</v>
      </c>
      <c r="AK860" s="19">
        <v>44.183436126282004</v>
      </c>
      <c r="AL860" s="18">
        <f>AK860*fuel_adj</f>
        <v>44.183436126282004</v>
      </c>
      <c r="AM860" s="18">
        <f>AI860+AJ860+AL860</f>
        <v>447.8343814006106</v>
      </c>
      <c r="AN860" s="18">
        <f>IF(F860=0, 0, IF(F860=3, Z860, (Z860*F860*384+AG860*G860*32)/(F860*384+G860*32)))</f>
        <v>169.79860011436099</v>
      </c>
      <c r="AO860" s="18">
        <f>IF(F860=0, 0, IF(F860=3, AF860, (AF860*F860*384+AM860*G860*32)/(F860*384+G860*32)))</f>
        <v>196.88201292342899</v>
      </c>
      <c r="AP860" s="19">
        <v>115.18644799235</v>
      </c>
      <c r="AQ860" s="19">
        <f>AP860-AS860</f>
        <v>94.434963404609306</v>
      </c>
      <c r="AR860" s="18">
        <f>AQ860*bess_capex_adj</f>
        <v>94.434963404609306</v>
      </c>
      <c r="AS860" s="19">
        <v>20.751484587740691</v>
      </c>
      <c r="AT860" s="18">
        <f>AR860+AS860</f>
        <v>115.18644799235</v>
      </c>
      <c r="AU860" s="19">
        <v>7240.4280197419403</v>
      </c>
      <c r="AV860" s="19"/>
      <c r="AW860" s="19">
        <v>1729.01477207525</v>
      </c>
      <c r="AX860" s="18">
        <f>AW860*solar_capex_adj</f>
        <v>2305.3530294336665</v>
      </c>
      <c r="AY860" s="19">
        <v>961.28872750256505</v>
      </c>
      <c r="AZ860" s="18">
        <f>AY860*wind_capex_adj</f>
        <v>1602.1478791709419</v>
      </c>
      <c r="BA860" s="19">
        <v>2321.2574524189299</v>
      </c>
      <c r="BB860" s="18">
        <f>BA860*hdgt_capex_adj</f>
        <v>2901.5718155236623</v>
      </c>
      <c r="BC860" s="19">
        <v>325.12918185113699</v>
      </c>
      <c r="BD860" s="18">
        <f>BC860*aero_capex_adj</f>
        <v>390.1550182213644</v>
      </c>
      <c r="BE860" s="19">
        <v>1903.7378858940399</v>
      </c>
      <c r="BF860" s="18">
        <f>BE860*bess_capex_adj</f>
        <v>1903.7378858940399</v>
      </c>
      <c r="BG860" s="8">
        <v>1814140335.2066</v>
      </c>
      <c r="BH860" s="8">
        <v>3519484355.2087998</v>
      </c>
      <c r="BI860" s="8">
        <v>1513566844.17452</v>
      </c>
      <c r="BJ860" s="8">
        <v>1912808465.4100599</v>
      </c>
      <c r="BK860" s="8">
        <f>SUM(BG860:BJ860)/1000000</f>
        <v>8759.9999999999818</v>
      </c>
      <c r="BL860" s="8">
        <v>2.09112861392533</v>
      </c>
      <c r="BM860" s="10">
        <f>0.815*BJ860/(BK860*1000)</f>
        <v>177.96106156497743</v>
      </c>
      <c r="BN860" s="25">
        <v>1946.90461480775</v>
      </c>
      <c r="BO860" s="8">
        <v>211</v>
      </c>
      <c r="BP860" s="8">
        <v>6080</v>
      </c>
      <c r="BQ860" s="25">
        <v>9223.8464000000004</v>
      </c>
      <c r="BR860" s="8">
        <v>1520</v>
      </c>
      <c r="BS860" s="8">
        <v>380</v>
      </c>
      <c r="BT860" s="8">
        <v>0.468105787879595</v>
      </c>
    </row>
    <row r="861" spans="1:72" s="8" customFormat="1" x14ac:dyDescent="0.25">
      <c r="A861" s="1">
        <v>754</v>
      </c>
      <c r="B861" s="25">
        <v>1854.19487124548</v>
      </c>
      <c r="C861" s="25">
        <v>801.8</v>
      </c>
      <c r="D861" s="8">
        <v>2000</v>
      </c>
      <c r="E861" s="8">
        <v>8000</v>
      </c>
      <c r="F861" s="8">
        <v>1</v>
      </c>
      <c r="G861" s="8">
        <v>22</v>
      </c>
      <c r="H861" s="9">
        <f>SUM(BG861:BI861)/(BK861*1000000)</f>
        <v>0.84823581415051097</v>
      </c>
      <c r="I861" s="10">
        <v>100</v>
      </c>
      <c r="J861" s="19">
        <v>90.354586247534797</v>
      </c>
      <c r="K861" s="18">
        <f>(P861*BG861+U861*BH861+AP861*BI861+AN861*BJ861)/(BK861*(1000000))</f>
        <v>137.14715970085351</v>
      </c>
      <c r="L861" s="18">
        <f>(T861*BG861+Y861*BH861+AT861*BI861+AO861*BJ861)/(BK861*(1000000))</f>
        <v>164.62399105281261</v>
      </c>
      <c r="M861" s="18">
        <f>L861/K861</f>
        <v>1.2003456098682013</v>
      </c>
      <c r="N861" s="18">
        <f>J861*M861</f>
        <v>108.45673093368615</v>
      </c>
      <c r="O861" s="10">
        <v>100</v>
      </c>
      <c r="P861" s="19">
        <v>98.756408651246602</v>
      </c>
      <c r="Q861" s="19">
        <f>P861-S861</f>
        <v>91.351018814684394</v>
      </c>
      <c r="R861" s="18">
        <f>Q861*solar_capex_adj</f>
        <v>121.80135841957919</v>
      </c>
      <c r="S861" s="19">
        <v>7.4053898365622075</v>
      </c>
      <c r="T861" s="18">
        <f>R861+S861</f>
        <v>129.2067482561414</v>
      </c>
      <c r="U861" s="19">
        <v>27.972448054973601</v>
      </c>
      <c r="V861" s="19">
        <f>U861-X861</f>
        <v>23.175664577846501</v>
      </c>
      <c r="W861" s="18">
        <f>V861*wind_capex_adj</f>
        <v>38.626107629744169</v>
      </c>
      <c r="X861" s="19">
        <v>4.7967834771271001</v>
      </c>
      <c r="Y861" s="18">
        <f>W861+X861</f>
        <v>43.422891106871269</v>
      </c>
      <c r="Z861" s="19">
        <v>114.520171724828</v>
      </c>
      <c r="AA861" s="19">
        <f>Z861-AC861-AD861</f>
        <v>58.343404086808192</v>
      </c>
      <c r="AB861" s="18">
        <f>AA861*hdgt_capex_adj</f>
        <v>72.929255108510233</v>
      </c>
      <c r="AC861" s="19">
        <v>17.850220900906905</v>
      </c>
      <c r="AD861" s="19">
        <v>38.326546737112906</v>
      </c>
      <c r="AE861" s="18">
        <f>AD861*fuel_adj</f>
        <v>38.326546737112906</v>
      </c>
      <c r="AF861" s="18">
        <f>AB861+AC861+AE861</f>
        <v>129.10602274653004</v>
      </c>
      <c r="AG861" s="19">
        <v>776.62026040715398</v>
      </c>
      <c r="AH861" s="19">
        <f>AG861-AJ861-AK861</f>
        <v>669.45077263201506</v>
      </c>
      <c r="AI861" s="18">
        <f>AH861*aero_capex_adj</f>
        <v>803.34092715841803</v>
      </c>
      <c r="AJ861" s="19">
        <v>64.382444013261988</v>
      </c>
      <c r="AK861" s="19">
        <v>42.78704376187693</v>
      </c>
      <c r="AL861" s="18">
        <f>AK861*fuel_adj</f>
        <v>42.78704376187693</v>
      </c>
      <c r="AM861" s="18">
        <f>AI861+AJ861+AL861</f>
        <v>910.51041493355694</v>
      </c>
      <c r="AN861" s="18">
        <f>IF(F861=0, 0, IF(F861=3, Z861, (Z861*F861*384+AG861*G861*32)/(F861*384+G861*32)))</f>
        <v>542.93787616633301</v>
      </c>
      <c r="AO861" s="18">
        <f>IF(F861=0, 0, IF(F861=3, AF861, (AF861*F861*384+AM861*G861*32)/(F861*384+G861*32)))</f>
        <v>634.72062945578273</v>
      </c>
      <c r="AP861" s="19">
        <v>95.926181809055294</v>
      </c>
      <c r="AQ861" s="19">
        <f>AP861-AS861</f>
        <v>78.566023858463794</v>
      </c>
      <c r="AR861" s="18">
        <f>AQ861*bess_capex_adj</f>
        <v>78.566023858463794</v>
      </c>
      <c r="AS861" s="19">
        <v>17.3601579505915</v>
      </c>
      <c r="AT861" s="18">
        <f>AR861+AS861</f>
        <v>95.926181809055294</v>
      </c>
      <c r="AU861" s="19">
        <v>7646.7437402442001</v>
      </c>
      <c r="AV861" s="19"/>
      <c r="AW861" s="19">
        <v>2222.0702585867798</v>
      </c>
      <c r="AX861" s="18">
        <f>AW861*solar_capex_adj</f>
        <v>2962.7603447823731</v>
      </c>
      <c r="AY861" s="19">
        <v>960.87847127854695</v>
      </c>
      <c r="AZ861" s="18">
        <f>AY861*wind_capex_adj</f>
        <v>1601.4641187975783</v>
      </c>
      <c r="BA861" s="19">
        <v>773.42226413041601</v>
      </c>
      <c r="BB861" s="18">
        <f>BA861*hdgt_capex_adj</f>
        <v>966.77783016301998</v>
      </c>
      <c r="BC861" s="19">
        <v>1787.44733250169</v>
      </c>
      <c r="BD861" s="18">
        <f>BC861*aero_capex_adj</f>
        <v>2144.9367990020278</v>
      </c>
      <c r="BE861" s="19">
        <v>1902.9254137467599</v>
      </c>
      <c r="BF861" s="18">
        <f>BE861*bess_capex_adj</f>
        <v>1902.9254137467599</v>
      </c>
      <c r="BG861" s="8">
        <v>2111584888.1162</v>
      </c>
      <c r="BH861" s="8">
        <v>3519484355.2087998</v>
      </c>
      <c r="BI861" s="8">
        <v>1799476488.63346</v>
      </c>
      <c r="BJ861" s="8">
        <v>1329454268.0415201</v>
      </c>
      <c r="BK861" s="8">
        <f>SUM(BG861:BJ861)/1000000</f>
        <v>8759.9999999999818</v>
      </c>
      <c r="BL861" s="8">
        <v>6.2472677773948604</v>
      </c>
      <c r="BM861" s="10">
        <f>0.815*BJ861/(BK861*1000)</f>
        <v>123.68781146733346</v>
      </c>
      <c r="BN861" s="25">
        <v>2503.1630761813899</v>
      </c>
      <c r="BO861" s="8">
        <v>211</v>
      </c>
      <c r="BP861" s="8">
        <v>6080</v>
      </c>
      <c r="BQ861" s="25">
        <v>9223.8464000000004</v>
      </c>
      <c r="BR861" s="8">
        <v>1520</v>
      </c>
      <c r="BS861" s="8">
        <v>380</v>
      </c>
      <c r="BT861" s="8">
        <v>0.55637905000238197</v>
      </c>
    </row>
    <row r="862" spans="1:72" s="8" customFormat="1" x14ac:dyDescent="0.25">
      <c r="A862" s="1">
        <v>1224</v>
      </c>
      <c r="B862" s="22">
        <v>412.043304721217</v>
      </c>
      <c r="C862" s="22">
        <v>1003.19999999999</v>
      </c>
      <c r="D862" s="11">
        <v>3000</v>
      </c>
      <c r="E862" s="11">
        <v>12000</v>
      </c>
      <c r="F862" s="11">
        <v>1</v>
      </c>
      <c r="G862" s="11">
        <v>20</v>
      </c>
      <c r="H862" s="12">
        <f>SUM(BG862:BI862)/(BK862*1000000)</f>
        <v>0.66806921811191067</v>
      </c>
      <c r="I862" s="13">
        <v>100</v>
      </c>
      <c r="J862" s="20">
        <v>93.5954955488655</v>
      </c>
      <c r="K862" s="18">
        <f>(P862*BG862+U862*BH862+AP862*BI862+AN862*BJ862)/(BK862*(1000000))</f>
        <v>110.33626883660719</v>
      </c>
      <c r="L862" s="18">
        <f>(T862*BG862+Y862*BH862+AT862*BI862+AO862*BJ862)/(BK862*(1000000))</f>
        <v>127.85814414273528</v>
      </c>
      <c r="M862" s="18">
        <f>L862/K862</f>
        <v>1.1588043124067897</v>
      </c>
      <c r="N862" s="18">
        <f>J862*M862</f>
        <v>108.45886386387583</v>
      </c>
      <c r="O862" s="13">
        <v>100</v>
      </c>
      <c r="P862" s="20">
        <v>67.714750634875401</v>
      </c>
      <c r="Q862" s="20">
        <f>P862-S862</f>
        <v>62.642151947332401</v>
      </c>
      <c r="R862" s="18">
        <f>Q862*solar_capex_adj</f>
        <v>83.522869263109868</v>
      </c>
      <c r="S862" s="20">
        <v>5.0725986875429996</v>
      </c>
      <c r="T862" s="18">
        <f>R862+S862</f>
        <v>88.595467950652875</v>
      </c>
      <c r="U862" s="20">
        <v>27.9975797606571</v>
      </c>
      <c r="V862" s="20">
        <f>U862-X862</f>
        <v>23.20079628353</v>
      </c>
      <c r="W862" s="18">
        <f>V862*wind_capex_adj</f>
        <v>38.667993805883334</v>
      </c>
      <c r="X862" s="20">
        <v>4.7967834771271001</v>
      </c>
      <c r="Y862" s="18">
        <f>W862+X862</f>
        <v>43.464777283010434</v>
      </c>
      <c r="Z862" s="20">
        <v>91.928250577738595</v>
      </c>
      <c r="AA862" s="20">
        <f>Z862-AC862-AD862</f>
        <v>33.329828357041805</v>
      </c>
      <c r="AB862" s="18">
        <f>AA862*hdgt_capex_adj</f>
        <v>41.662285446302256</v>
      </c>
      <c r="AC862" s="20">
        <v>17.146738302348993</v>
      </c>
      <c r="AD862" s="20">
        <v>41.451683918347797</v>
      </c>
      <c r="AE862" s="18">
        <f>AD862*fuel_adj</f>
        <v>41.451683918347797</v>
      </c>
      <c r="AF862" s="18">
        <f>AB862+AC862+AE862</f>
        <v>100.26070766699905</v>
      </c>
      <c r="AG862" s="20">
        <v>245.12825603520699</v>
      </c>
      <c r="AH862" s="20">
        <f>AG862-AJ862-AK862</f>
        <v>169.99953454690203</v>
      </c>
      <c r="AI862" s="18">
        <f>AH862*aero_capex_adj</f>
        <v>203.99944145628243</v>
      </c>
      <c r="AJ862" s="20">
        <v>27.158763830886983</v>
      </c>
      <c r="AK862" s="20">
        <v>47.969957657417979</v>
      </c>
      <c r="AL862" s="18">
        <f>AK862*fuel_adj</f>
        <v>47.969957657417979</v>
      </c>
      <c r="AM862" s="18">
        <f>AI862+AJ862+AL862</f>
        <v>279.12816294458742</v>
      </c>
      <c r="AN862" s="18">
        <f>IF(F862=0, 0, IF(F862=3, Z862, (Z862*F862*384+AG862*G862*32)/(F862*384+G862*32)))</f>
        <v>187.67825398865637</v>
      </c>
      <c r="AO862" s="18">
        <f>IF(F862=0, 0, IF(F862=3, AF862, (AF862*F862*384+AM862*G862*32)/(F862*384+G862*32)))</f>
        <v>212.0528672154918</v>
      </c>
      <c r="AP862" s="20">
        <v>332.22356565022801</v>
      </c>
      <c r="AQ862" s="20">
        <f>AP862-AS862</f>
        <v>271.75650481111199</v>
      </c>
      <c r="AR862" s="18">
        <f>AQ862*bess_capex_adj</f>
        <v>271.75650481111199</v>
      </c>
      <c r="AS862" s="20">
        <v>60.467060839116016</v>
      </c>
      <c r="AT862" s="18">
        <f>AR862+AS862</f>
        <v>332.22356565022801</v>
      </c>
      <c r="AU862" s="20">
        <v>6959.3895825829004</v>
      </c>
      <c r="AV862" s="20"/>
      <c r="AW862" s="20">
        <v>494.32886066996502</v>
      </c>
      <c r="AX862" s="18">
        <f>AW862*solar_capex_adj</f>
        <v>659.10514755995337</v>
      </c>
      <c r="AY862" s="20">
        <v>1203.5402768153999</v>
      </c>
      <c r="AZ862" s="18">
        <f>AY862*wind_capex_adj</f>
        <v>2005.900461359</v>
      </c>
      <c r="BA862" s="20">
        <v>774.26096373473001</v>
      </c>
      <c r="BB862" s="18">
        <f>BA862*hdgt_capex_adj</f>
        <v>967.82620466841252</v>
      </c>
      <c r="BC862" s="20">
        <v>1626.71421958829</v>
      </c>
      <c r="BD862" s="18">
        <f>BC862*aero_capex_adj</f>
        <v>1952.057063505948</v>
      </c>
      <c r="BE862" s="20">
        <v>2860.5452617745</v>
      </c>
      <c r="BF862" s="18">
        <f>BE862*bess_capex_adj</f>
        <v>2860.5452617745</v>
      </c>
      <c r="BG862" s="11">
        <v>694757462.98405898</v>
      </c>
      <c r="BH862" s="11">
        <v>4403525449.1711998</v>
      </c>
      <c r="BI862" s="11">
        <v>754003438.50507498</v>
      </c>
      <c r="BJ862" s="11">
        <v>2907713649.3396602</v>
      </c>
      <c r="BK862" s="11">
        <f>SUM(BG862:BJ862)/1000000</f>
        <v>8759.9999999999945</v>
      </c>
      <c r="BL862" s="11">
        <v>2.45395811277442E-3</v>
      </c>
      <c r="BM862" s="13">
        <f>0.815*BJ862/(BK862*1000)</f>
        <v>270.52358723879274</v>
      </c>
      <c r="BN862" s="22">
        <v>556.25846137364397</v>
      </c>
      <c r="BO862" s="11">
        <v>264</v>
      </c>
      <c r="BP862" s="11">
        <v>9120</v>
      </c>
      <c r="BQ862" s="22">
        <v>13835.7696</v>
      </c>
      <c r="BR862" s="11">
        <v>2280</v>
      </c>
      <c r="BS862" s="11">
        <v>570</v>
      </c>
      <c r="BT862" s="11">
        <v>0.15574957985784699</v>
      </c>
    </row>
    <row r="863" spans="1:72" s="8" customFormat="1" x14ac:dyDescent="0.25">
      <c r="A863" s="1">
        <v>923</v>
      </c>
      <c r="B863" s="25">
        <v>2060.21652360608</v>
      </c>
      <c r="C863" s="25">
        <v>402.79999999999899</v>
      </c>
      <c r="D863" s="8">
        <v>2000</v>
      </c>
      <c r="E863" s="8">
        <v>8000</v>
      </c>
      <c r="F863" s="8">
        <v>2</v>
      </c>
      <c r="G863" s="8">
        <v>11</v>
      </c>
      <c r="H863" s="9">
        <f>SUM(BG863:BI863)/(BK863*1000000)</f>
        <v>0.73903277760411279</v>
      </c>
      <c r="I863" s="10">
        <v>100</v>
      </c>
      <c r="J863" s="19">
        <v>91.6950728685363</v>
      </c>
      <c r="K863" s="18">
        <f>(P863*BG863+U863*BH863+AP863*BI863+AN863*BJ863)/(BK863*(1000000))</f>
        <v>147.16027191342084</v>
      </c>
      <c r="L863" s="18">
        <f>(T863*BG863+Y863*BH863+AT863*BI863+AO863*BJ863)/(BK863*(1000000))</f>
        <v>174.12850027670012</v>
      </c>
      <c r="M863" s="18">
        <f>L863/K863</f>
        <v>1.1832575328424615</v>
      </c>
      <c r="N863" s="18">
        <f>J863*M863</f>
        <v>108.498885696234</v>
      </c>
      <c r="O863" s="10">
        <v>99.999999999999901</v>
      </c>
      <c r="P863" s="19">
        <v>99.323375217959807</v>
      </c>
      <c r="Q863" s="19">
        <f>P863-S863</f>
        <v>91.877974137664395</v>
      </c>
      <c r="R863" s="18">
        <f>Q863*solar_capex_adj</f>
        <v>122.50396551688586</v>
      </c>
      <c r="S863" s="19">
        <v>7.4454010802954116</v>
      </c>
      <c r="T863" s="18">
        <f>R863+S863</f>
        <v>129.94936659718127</v>
      </c>
      <c r="U863" s="19">
        <v>27.980872716262301</v>
      </c>
      <c r="V863" s="19">
        <f>U863-X863</f>
        <v>23.184089239135201</v>
      </c>
      <c r="W863" s="18">
        <f>V863*wind_capex_adj</f>
        <v>38.640148731892005</v>
      </c>
      <c r="X863" s="19">
        <v>4.7967834771271001</v>
      </c>
      <c r="Y863" s="18">
        <f>W863+X863</f>
        <v>43.436932209019105</v>
      </c>
      <c r="Z863" s="19">
        <v>113.857050977114</v>
      </c>
      <c r="AA863" s="19">
        <f>Z863-AC863-AD863</f>
        <v>59.120418733863602</v>
      </c>
      <c r="AB863" s="18">
        <f>AA863*hdgt_capex_adj</f>
        <v>73.900523417329509</v>
      </c>
      <c r="AC863" s="19">
        <v>17.631403549997401</v>
      </c>
      <c r="AD863" s="19">
        <v>37.105228693252997</v>
      </c>
      <c r="AE863" s="18">
        <f>AD863*fuel_adj</f>
        <v>37.105228693252997</v>
      </c>
      <c r="AF863" s="18">
        <f>AB863+AC863+AE863</f>
        <v>128.63715566057991</v>
      </c>
      <c r="AG863" s="19">
        <v>907.77437401741997</v>
      </c>
      <c r="AH863" s="19">
        <f>AG863-AJ863-AK863</f>
        <v>791.36876816566098</v>
      </c>
      <c r="AI863" s="18">
        <f>AH863*aero_capex_adj</f>
        <v>949.64252179879315</v>
      </c>
      <c r="AJ863" s="19">
        <v>73.571052878670002</v>
      </c>
      <c r="AK863" s="19">
        <v>42.834552973088989</v>
      </c>
      <c r="AL863" s="18">
        <f>AK863*fuel_adj</f>
        <v>42.834552973088989</v>
      </c>
      <c r="AM863" s="18">
        <f>AI863+AJ863+AL863</f>
        <v>1066.048127650552</v>
      </c>
      <c r="AN863" s="18">
        <f>IF(F863=0, 0, IF(F863=3, Z863, (Z863*F863*384+AG863*G863*32)/(F863*384+G863*32)))</f>
        <v>363.37392393263872</v>
      </c>
      <c r="AO863" s="18">
        <f>IF(F863=0, 0, IF(F863=3, AF863, (AF863*F863*384+AM863*G863*32)/(F863*384+G863*32)))</f>
        <v>423.25203257171398</v>
      </c>
      <c r="AP863" s="19">
        <v>74.493801572210103</v>
      </c>
      <c r="AQ863" s="19">
        <f>AP863-AS863</f>
        <v>61.0907047063126</v>
      </c>
      <c r="AR863" s="18">
        <f>AQ863*bess_capex_adj</f>
        <v>61.0907047063126</v>
      </c>
      <c r="AS863" s="19">
        <v>13.403096865897503</v>
      </c>
      <c r="AT863" s="18">
        <f>AR863+AS863</f>
        <v>74.493801572210103</v>
      </c>
      <c r="AU863" s="19">
        <v>7297.8286545419996</v>
      </c>
      <c r="AV863" s="19"/>
      <c r="AW863" s="19">
        <v>2469.8644562014902</v>
      </c>
      <c r="AX863" s="18">
        <f>AW863*solar_capex_adj</f>
        <v>3293.1526082686532</v>
      </c>
      <c r="AY863" s="19">
        <v>482.89167257847799</v>
      </c>
      <c r="AZ863" s="18">
        <f>AY863*wind_capex_adj</f>
        <v>804.81945429746338</v>
      </c>
      <c r="BA863" s="19">
        <v>1547.40682675169</v>
      </c>
      <c r="BB863" s="18">
        <f>BA863*hdgt_capex_adj</f>
        <v>1934.2585334396126</v>
      </c>
      <c r="BC863" s="19">
        <v>894.04854665065295</v>
      </c>
      <c r="BD863" s="18">
        <f>BC863*aero_capex_adj</f>
        <v>1072.8582559807835</v>
      </c>
      <c r="BE863" s="19">
        <v>1903.6171523596699</v>
      </c>
      <c r="BF863" s="18">
        <f>BE863*bess_capex_adj</f>
        <v>1903.6171523596699</v>
      </c>
      <c r="BG863" s="8">
        <v>2351870884.0342598</v>
      </c>
      <c r="BH863" s="8">
        <v>1768082187.9247999</v>
      </c>
      <c r="BI863" s="8">
        <v>2353974059.8529601</v>
      </c>
      <c r="BJ863" s="8">
        <v>2286072868.1879702</v>
      </c>
      <c r="BK863" s="8">
        <f>SUM(BG863:BJ863)/1000000</f>
        <v>8759.9999999999891</v>
      </c>
      <c r="BL863" s="8">
        <v>2.4248878571843</v>
      </c>
      <c r="BM863" s="10">
        <f>0.815*BJ863/(BK863*1000)</f>
        <v>212.68828625264817</v>
      </c>
      <c r="BN863" s="25">
        <v>2781.2923068682198</v>
      </c>
      <c r="BO863" s="8">
        <v>106</v>
      </c>
      <c r="BP863" s="8">
        <v>6080</v>
      </c>
      <c r="BQ863" s="25">
        <v>9223.8464000000004</v>
      </c>
      <c r="BR863" s="8">
        <v>1520</v>
      </c>
      <c r="BS863" s="8">
        <v>380</v>
      </c>
      <c r="BT863" s="8">
        <v>0.72657426950650195</v>
      </c>
    </row>
    <row r="864" spans="1:72" s="8" customFormat="1" x14ac:dyDescent="0.25">
      <c r="A864" s="1">
        <v>1412</v>
      </c>
      <c r="B864" s="22">
        <v>206.02165236060799</v>
      </c>
      <c r="C864" s="22">
        <v>1801.19999999999</v>
      </c>
      <c r="D864" s="11">
        <v>3000</v>
      </c>
      <c r="E864" s="11">
        <v>12000</v>
      </c>
      <c r="F864" s="11">
        <v>2</v>
      </c>
      <c r="G864" s="11">
        <v>8</v>
      </c>
      <c r="H864" s="12">
        <f>SUM(BG864:BI864)/(BK864*1000000)</f>
        <v>0.86077571993569157</v>
      </c>
      <c r="I864" s="13">
        <v>100</v>
      </c>
      <c r="J864" s="20">
        <v>89.352214799523395</v>
      </c>
      <c r="K864" s="18">
        <f>(P864*BG864+U864*BH864+AP864*BI864+AN864*BJ864)/(BK864*(1000000))</f>
        <v>114.89464472922755</v>
      </c>
      <c r="L864" s="18">
        <f>(T864*BG864+Y864*BH864+AT864*BI864+AO864*BJ864)/(BK864*(1000000))</f>
        <v>139.51564357403299</v>
      </c>
      <c r="M864" s="18">
        <f>L864/K864</f>
        <v>1.2142919620216399</v>
      </c>
      <c r="N864" s="18">
        <f>J864*M864</f>
        <v>108.49967621989228</v>
      </c>
      <c r="O864" s="13">
        <v>100</v>
      </c>
      <c r="P864" s="20">
        <v>73.482864163430904</v>
      </c>
      <c r="Q864" s="20">
        <f>P864-S864</f>
        <v>67.975038204900002</v>
      </c>
      <c r="R864" s="18">
        <f>Q864*solar_capex_adj</f>
        <v>90.633384273199994</v>
      </c>
      <c r="S864" s="20">
        <v>5.5078259585309013</v>
      </c>
      <c r="T864" s="18">
        <f>R864+S864</f>
        <v>96.141210231730895</v>
      </c>
      <c r="U864" s="20">
        <v>36.725893005829299</v>
      </c>
      <c r="V864" s="20">
        <f>U864-X864</f>
        <v>30.430495467649699</v>
      </c>
      <c r="W864" s="18">
        <f>V864*wind_capex_adj</f>
        <v>50.717492446082836</v>
      </c>
      <c r="X864" s="20">
        <v>6.2953975381795999</v>
      </c>
      <c r="Y864" s="18">
        <f>W864+X864</f>
        <v>57.012889984262436</v>
      </c>
      <c r="Z864" s="20">
        <v>193.86996410928501</v>
      </c>
      <c r="AA864" s="20">
        <f>Z864-AC864-AD864</f>
        <v>118.85827918735598</v>
      </c>
      <c r="AB864" s="18">
        <f>AA864*hdgt_capex_adj</f>
        <v>148.57284898419496</v>
      </c>
      <c r="AC864" s="20">
        <v>26.996502791428014</v>
      </c>
      <c r="AD864" s="20">
        <v>48.015182130501017</v>
      </c>
      <c r="AE864" s="18">
        <f>AD864*fuel_adj</f>
        <v>48.015182130501017</v>
      </c>
      <c r="AF864" s="18">
        <f>AB864+AC864+AE864</f>
        <v>223.58453390612399</v>
      </c>
      <c r="AG864" s="20">
        <v>1113.9746335782299</v>
      </c>
      <c r="AH864" s="20">
        <f>AG864-AJ864-AK864</f>
        <v>967.93103164571005</v>
      </c>
      <c r="AI864" s="18">
        <f>AH864*aero_capex_adj</f>
        <v>1161.5172379748519</v>
      </c>
      <c r="AJ864" s="20">
        <v>90.833428507109943</v>
      </c>
      <c r="AK864" s="20">
        <v>55.210173425409948</v>
      </c>
      <c r="AL864" s="18">
        <f>AK864*fuel_adj</f>
        <v>55.210173425409948</v>
      </c>
      <c r="AM864" s="18">
        <f>AI864+AJ864+AL864</f>
        <v>1307.5608399073719</v>
      </c>
      <c r="AN864" s="18">
        <f>IF(F864=0, 0, IF(F864=3, Z864, (Z864*F864*384+AG864*G864*32)/(F864*384+G864*32)))</f>
        <v>423.89613147652125</v>
      </c>
      <c r="AO864" s="18">
        <f>IF(F864=0, 0, IF(F864=3, AF864, (AF864*F864*384+AM864*G864*32)/(F864*384+G864*32)))</f>
        <v>494.57861040643598</v>
      </c>
      <c r="AP864" s="20">
        <v>204.650662815407</v>
      </c>
      <c r="AQ864" s="20">
        <f>AP864-AS864</f>
        <v>166.73712260534501</v>
      </c>
      <c r="AR864" s="18">
        <f>AQ864*bess_capex_adj</f>
        <v>166.73712260534501</v>
      </c>
      <c r="AS864" s="20">
        <v>37.913540210061996</v>
      </c>
      <c r="AT864" s="18">
        <f>AR864+AS864</f>
        <v>204.650662815407</v>
      </c>
      <c r="AU864" s="20">
        <v>7463.2309518738202</v>
      </c>
      <c r="AV864" s="20"/>
      <c r="AW864" s="20">
        <v>247.01257290319199</v>
      </c>
      <c r="AX864" s="18">
        <f>AW864*solar_capex_adj</f>
        <v>329.35009720425597</v>
      </c>
      <c r="AY864" s="20">
        <v>2159.5742059891199</v>
      </c>
      <c r="AZ864" s="18">
        <f>AY864*wind_capex_adj</f>
        <v>3599.2903433152001</v>
      </c>
      <c r="BA864" s="20">
        <v>1547.57051806699</v>
      </c>
      <c r="BB864" s="18">
        <f>BA864*hdgt_capex_adj</f>
        <v>1934.4631475837375</v>
      </c>
      <c r="BC864" s="20">
        <v>650.28590758650296</v>
      </c>
      <c r="BD864" s="18">
        <f>BC864*aero_capex_adj</f>
        <v>780.34308910380355</v>
      </c>
      <c r="BE864" s="20">
        <v>2858.78774732801</v>
      </c>
      <c r="BF864" s="18">
        <f>BE864*bess_capex_adj</f>
        <v>2858.78774732801</v>
      </c>
      <c r="BG864" s="11">
        <v>320481711.95082599</v>
      </c>
      <c r="BH864" s="11">
        <v>6024237171.7705097</v>
      </c>
      <c r="BI864" s="11">
        <v>1195676422.9153099</v>
      </c>
      <c r="BJ864" s="11">
        <v>1219604693.3633399</v>
      </c>
      <c r="BK864" s="11">
        <f>SUM(BG864:BJ864)/1000000</f>
        <v>8759.9999999999854</v>
      </c>
      <c r="BL864" s="11">
        <v>10.881070862129601</v>
      </c>
      <c r="BM864" s="13">
        <f>0.815*BJ864/(BK864*1000)</f>
        <v>113.46778825241137</v>
      </c>
      <c r="BN864" s="22">
        <v>278.12923068682198</v>
      </c>
      <c r="BO864" s="11">
        <v>474</v>
      </c>
      <c r="BP864" s="11">
        <v>9120</v>
      </c>
      <c r="BQ864" s="22">
        <v>13835.7696</v>
      </c>
      <c r="BR864" s="11">
        <v>2280</v>
      </c>
      <c r="BS864" s="11">
        <v>570</v>
      </c>
      <c r="BT864" s="11">
        <v>0.248233167660869</v>
      </c>
    </row>
    <row r="865" spans="1:72" s="8" customFormat="1" x14ac:dyDescent="0.25">
      <c r="A865" s="1">
        <v>500</v>
      </c>
      <c r="B865" s="24">
        <v>2266.2381759666901</v>
      </c>
      <c r="C865" s="24">
        <v>600.4</v>
      </c>
      <c r="D865" s="1">
        <v>1000</v>
      </c>
      <c r="E865" s="1">
        <v>4000</v>
      </c>
      <c r="F865" s="1">
        <v>3</v>
      </c>
      <c r="G865" s="1">
        <v>4</v>
      </c>
      <c r="H865" s="2">
        <f>SUM(BG865:BI865)/(BK865*1000000)</f>
        <v>0.75585042020825732</v>
      </c>
      <c r="I865" s="3">
        <v>100</v>
      </c>
      <c r="J865" s="18">
        <v>88.256976134467493</v>
      </c>
      <c r="K865" s="18">
        <f>(P865*BG865+U865*BH865+AP865*BI865+AN865*BJ865)/(BK865*(1000000))</f>
        <v>84.813130686059239</v>
      </c>
      <c r="L865" s="18">
        <f>(T865*BG865+Y865*BH865+AT865*BI865+AO865*BJ865)/(BK865*(1000000))</f>
        <v>104.27912109408342</v>
      </c>
      <c r="M865" s="18">
        <f>L865/K865</f>
        <v>1.2295162346981234</v>
      </c>
      <c r="N865" s="18">
        <f>J865*M865</f>
        <v>108.51338498269261</v>
      </c>
      <c r="O865" s="3">
        <v>99.999999606970704</v>
      </c>
      <c r="P865" s="18">
        <v>101.04083263723</v>
      </c>
      <c r="Q865" s="18">
        <f>P865-S865</f>
        <v>93.466731969168194</v>
      </c>
      <c r="R865" s="18">
        <f>Q865*solar_capex_adj</f>
        <v>124.62230929222426</v>
      </c>
      <c r="S865" s="18">
        <v>7.5741006680618028</v>
      </c>
      <c r="T865" s="18">
        <f>R865+S865</f>
        <v>132.19640996028608</v>
      </c>
      <c r="U865" s="18">
        <v>27.981015369589201</v>
      </c>
      <c r="V865" s="18">
        <f>U865-X865</f>
        <v>23.184231892462101</v>
      </c>
      <c r="W865" s="18">
        <f>V865*wind_capex_adj</f>
        <v>38.640386487436835</v>
      </c>
      <c r="X865" s="18">
        <v>4.7967834771271001</v>
      </c>
      <c r="Y865" s="18">
        <f>W865+X865</f>
        <v>43.437169964563935</v>
      </c>
      <c r="Z865" s="18">
        <v>154.49100345874101</v>
      </c>
      <c r="AA865" s="18">
        <f>Z865-AC865-AD865</f>
        <v>96.638466045247</v>
      </c>
      <c r="AB865" s="18">
        <f>AA865*hdgt_capex_adj</f>
        <v>120.79808255655875</v>
      </c>
      <c r="AC865" s="18">
        <v>21.286328400493005</v>
      </c>
      <c r="AD865" s="18">
        <v>36.566209013001</v>
      </c>
      <c r="AE865" s="18">
        <f>AD865*fuel_adj</f>
        <v>36.566209013001</v>
      </c>
      <c r="AF865" s="18">
        <f>AB865+AC865+AE865</f>
        <v>178.65061997005279</v>
      </c>
      <c r="AG865" s="18">
        <v>420.51237387503699</v>
      </c>
      <c r="AH865" s="18">
        <f>AG865-AJ865-AK865</f>
        <v>339.23971600546702</v>
      </c>
      <c r="AI865" s="18">
        <f>AH865*aero_capex_adj</f>
        <v>407.08765920656043</v>
      </c>
      <c r="AJ865" s="18">
        <v>38.339231585813991</v>
      </c>
      <c r="AK865" s="18">
        <v>42.933426283755978</v>
      </c>
      <c r="AL865" s="18">
        <f>AK865*fuel_adj</f>
        <v>42.933426283755978</v>
      </c>
      <c r="AM865" s="18">
        <f>AI865+AJ865+AL865</f>
        <v>488.3603170761304</v>
      </c>
      <c r="AN865" s="18">
        <f>IF(F865=0, 0, IF(F865=3, Z865, (Z865*F865*384+AG865*G865*32)/(F865*384+G865*32)))</f>
        <v>154.49100345874101</v>
      </c>
      <c r="AO865" s="18">
        <f>IF(F865=0, 0, IF(F865=3, AF865, (AF865*F865*384+AM865*G865*32)/(F865*384+G865*32)))</f>
        <v>178.65061997005279</v>
      </c>
      <c r="AP865" s="18">
        <v>57.803335751775101</v>
      </c>
      <c r="AQ865" s="18">
        <f>AP865-AS865</f>
        <v>47.126089070570998</v>
      </c>
      <c r="AR865" s="18">
        <f>AQ865*bess_capex_adj</f>
        <v>47.126089070570998</v>
      </c>
      <c r="AS865" s="18">
        <v>10.677246681204103</v>
      </c>
      <c r="AT865" s="18">
        <f>AR865+AS865</f>
        <v>57.803335751775101</v>
      </c>
      <c r="AU865" s="18">
        <v>7034.0089003212997</v>
      </c>
      <c r="AV865" s="18"/>
      <c r="AW865" s="18">
        <v>2716.8676187957599</v>
      </c>
      <c r="AX865" s="18">
        <f>AW865*solar_capex_adj</f>
        <v>3622.4901583943465</v>
      </c>
      <c r="AY865" s="18">
        <v>719.78635591961199</v>
      </c>
      <c r="AZ865" s="18">
        <f>AY865*wind_capex_adj</f>
        <v>1199.6439265326867</v>
      </c>
      <c r="BA865" s="18">
        <v>2321.1245220816099</v>
      </c>
      <c r="BB865" s="18">
        <f>BA865*hdgt_capex_adj</f>
        <v>2901.4056526020122</v>
      </c>
      <c r="BC865" s="18">
        <v>325.11056283420203</v>
      </c>
      <c r="BD865" s="18">
        <f>BC865*aero_capex_adj</f>
        <v>390.13267540104243</v>
      </c>
      <c r="BE865" s="18">
        <v>951.11984069010305</v>
      </c>
      <c r="BF865" s="18">
        <f>BE865*bess_capex_adj</f>
        <v>951.11984069010305</v>
      </c>
      <c r="BG865" s="1">
        <v>2507315743.3471298</v>
      </c>
      <c r="BH865" s="1">
        <v>2635443261.2463999</v>
      </c>
      <c r="BI865" s="1">
        <v>1478490650.4073501</v>
      </c>
      <c r="BJ865" s="1">
        <v>2138750310.5697501</v>
      </c>
      <c r="BK865" s="1">
        <f>SUM(BG865:BJ865)/1000000</f>
        <v>8759.9999655706288</v>
      </c>
      <c r="BL865" s="1">
        <v>15.1824702591988</v>
      </c>
      <c r="BM865" s="3">
        <f>0.815*BJ865/(BK865*1000)</f>
        <v>198.98190753027035</v>
      </c>
      <c r="BN865" s="24">
        <v>3059.4215375550398</v>
      </c>
      <c r="BO865" s="1">
        <v>158</v>
      </c>
      <c r="BP865" s="1">
        <v>3040</v>
      </c>
      <c r="BQ865" s="24">
        <v>4611.9232000000002</v>
      </c>
      <c r="BR865" s="1">
        <v>760</v>
      </c>
      <c r="BS865" s="1">
        <v>190</v>
      </c>
      <c r="BT865" s="1">
        <v>0.91161279924047101</v>
      </c>
    </row>
    <row r="866" spans="1:72" s="8" customFormat="1" x14ac:dyDescent="0.25">
      <c r="A866" s="1">
        <v>1073</v>
      </c>
      <c r="B866" s="25">
        <v>1442.15156652426</v>
      </c>
      <c r="C866" s="25">
        <v>201.39999999999901</v>
      </c>
      <c r="D866" s="8">
        <v>2000</v>
      </c>
      <c r="E866" s="8">
        <v>8000</v>
      </c>
      <c r="F866" s="8">
        <v>3</v>
      </c>
      <c r="G866" s="8">
        <v>4</v>
      </c>
      <c r="H866" s="9">
        <f>SUM(BG866:BI866)/(BK866*1000000)</f>
        <v>0.49273556672454283</v>
      </c>
      <c r="I866" s="10">
        <v>100</v>
      </c>
      <c r="J866" s="19">
        <v>94.806759375031206</v>
      </c>
      <c r="K866" s="18">
        <f>(P866*BG866+U866*BH866+AP866*BI866+AN866*BJ866)/(BK866*(1000000))</f>
        <v>91.864557835669103</v>
      </c>
      <c r="L866" s="18">
        <f>(T866*BG866+Y866*BH866+AT866*BI866+AO866*BJ866)/(BK866*(1000000))</f>
        <v>105.14999647001825</v>
      </c>
      <c r="M866" s="18">
        <f>L866/K866</f>
        <v>1.1446198506513758</v>
      </c>
      <c r="N866" s="18">
        <f>J866*M866</f>
        <v>108.51769875658914</v>
      </c>
      <c r="O866" s="10">
        <v>100</v>
      </c>
      <c r="P866" s="19">
        <v>99.887378811550207</v>
      </c>
      <c r="Q866" s="19">
        <f>P866-S866</f>
        <v>92.406305335454206</v>
      </c>
      <c r="R866" s="18">
        <f>Q866*solar_capex_adj</f>
        <v>123.20840711393893</v>
      </c>
      <c r="S866" s="19">
        <v>7.4810734760960003</v>
      </c>
      <c r="T866" s="18">
        <f>R866+S866</f>
        <v>130.68948059003492</v>
      </c>
      <c r="U866" s="19">
        <v>28.0030039051329</v>
      </c>
      <c r="V866" s="19">
        <f>U866-X866</f>
        <v>23.206220428005899</v>
      </c>
      <c r="W866" s="18">
        <f>V866*wind_capex_adj</f>
        <v>38.677034046676503</v>
      </c>
      <c r="X866" s="19">
        <v>4.7967834771270006</v>
      </c>
      <c r="Y866" s="18">
        <f>W866+X866</f>
        <v>43.473817523803504</v>
      </c>
      <c r="Z866" s="19">
        <v>98.594513100570396</v>
      </c>
      <c r="AA866" s="19">
        <f>Z866-AC866-AD866</f>
        <v>46.607469258473706</v>
      </c>
      <c r="AB866" s="18">
        <f>AA866*hdgt_capex_adj</f>
        <v>58.259336573092135</v>
      </c>
      <c r="AC866" s="19">
        <v>16.380936345832396</v>
      </c>
      <c r="AD866" s="19">
        <v>35.606107496264293</v>
      </c>
      <c r="AE866" s="18">
        <f>AD866*fuel_adj</f>
        <v>35.606107496264293</v>
      </c>
      <c r="AF866" s="18">
        <f>AB866+AC866+AE866</f>
        <v>110.24638041518881</v>
      </c>
      <c r="AG866" s="19">
        <v>307.90944273190303</v>
      </c>
      <c r="AH866" s="19">
        <f>AG866-AJ866-AK866</f>
        <v>235.01830456361</v>
      </c>
      <c r="AI866" s="18">
        <f>AH866*aero_capex_adj</f>
        <v>282.02196547633201</v>
      </c>
      <c r="AJ866" s="19">
        <v>30.116192737611016</v>
      </c>
      <c r="AK866" s="19">
        <v>42.77494543068201</v>
      </c>
      <c r="AL866" s="18">
        <f>AK866*fuel_adj</f>
        <v>42.77494543068201</v>
      </c>
      <c r="AM866" s="18">
        <f>AI866+AJ866+AL866</f>
        <v>354.91310364462504</v>
      </c>
      <c r="AN866" s="18">
        <f>IF(F866=0, 0, IF(F866=3, Z866, (Z866*F866*384+AG866*G866*32)/(F866*384+G866*32)))</f>
        <v>98.594513100570396</v>
      </c>
      <c r="AO866" s="18">
        <f>IF(F866=0, 0, IF(F866=3, AF866, (AF866*F866*384+AM866*G866*32)/(F866*384+G866*32)))</f>
        <v>110.24638041518881</v>
      </c>
      <c r="AP866" s="19">
        <v>99.333041754985203</v>
      </c>
      <c r="AQ866" s="19">
        <f>AP866-AS866</f>
        <v>81.506959587269805</v>
      </c>
      <c r="AR866" s="18">
        <f>AQ866*bess_capex_adj</f>
        <v>81.506959587269805</v>
      </c>
      <c r="AS866" s="19">
        <v>17.826082167715398</v>
      </c>
      <c r="AT866" s="18">
        <f>AR866+AS866</f>
        <v>99.333041754985203</v>
      </c>
      <c r="AU866" s="19">
        <v>6526.4109845765497</v>
      </c>
      <c r="AV866" s="19"/>
      <c r="AW866" s="19">
        <v>1730.5555066105601</v>
      </c>
      <c r="AX866" s="18">
        <f>AW866*solar_capex_adj</f>
        <v>2307.4073421474131</v>
      </c>
      <c r="AY866" s="19">
        <v>241.67631691540601</v>
      </c>
      <c r="AZ866" s="18">
        <f>AY866*wind_capex_adj</f>
        <v>402.79386152567668</v>
      </c>
      <c r="BA866" s="19">
        <v>2323.3259376511201</v>
      </c>
      <c r="BB866" s="18">
        <f>BA866*hdgt_capex_adj</f>
        <v>2904.1574220639</v>
      </c>
      <c r="BC866" s="19">
        <v>325.41890624621101</v>
      </c>
      <c r="BD866" s="18">
        <f>BC866*aero_capex_adj</f>
        <v>390.50268749545319</v>
      </c>
      <c r="BE866" s="19">
        <v>1905.43431715324</v>
      </c>
      <c r="BF866" s="18">
        <f>BE866*bess_capex_adj</f>
        <v>1905.43431715324</v>
      </c>
      <c r="BG866" s="8">
        <v>1653359425.48455</v>
      </c>
      <c r="BH866" s="8">
        <v>884041093.96239996</v>
      </c>
      <c r="BI866" s="8">
        <v>1778963045.06004</v>
      </c>
      <c r="BJ866" s="8">
        <v>4443636435.493</v>
      </c>
      <c r="BK866" s="8">
        <f>SUM(BG866:BJ866)/1000000</f>
        <v>8759.9999999999909</v>
      </c>
      <c r="BL866" s="8">
        <v>2.59558990232E-18</v>
      </c>
      <c r="BM866" s="10">
        <f>0.815*BJ866/(BK866*1000)</f>
        <v>413.42051311949757</v>
      </c>
      <c r="BN866" s="25">
        <v>1946.90461480775</v>
      </c>
      <c r="BO866" s="8">
        <v>53</v>
      </c>
      <c r="BP866" s="8">
        <v>6080</v>
      </c>
      <c r="BQ866" s="25">
        <v>9223.8464000000004</v>
      </c>
      <c r="BR866" s="8">
        <v>1520</v>
      </c>
      <c r="BS866" s="8">
        <v>380</v>
      </c>
      <c r="BT866" s="8">
        <v>0.54904584677996404</v>
      </c>
    </row>
    <row r="867" spans="1:72" s="8" customFormat="1" x14ac:dyDescent="0.25">
      <c r="A867" s="1">
        <v>457</v>
      </c>
      <c r="B867" s="24">
        <v>1442.15156652426</v>
      </c>
      <c r="C867" s="24">
        <v>1603.6</v>
      </c>
      <c r="D867" s="1">
        <v>1000</v>
      </c>
      <c r="E867" s="1">
        <v>4000</v>
      </c>
      <c r="F867" s="1">
        <v>3</v>
      </c>
      <c r="G867" s="1">
        <v>4</v>
      </c>
      <c r="H867" s="2">
        <f>SUM(BG867:BI867)/(BK867*1000000)</f>
        <v>0.92587166162941736</v>
      </c>
      <c r="I867" s="3">
        <v>100</v>
      </c>
      <c r="J867" s="18">
        <v>83.530432786333094</v>
      </c>
      <c r="K867" s="18">
        <f>(P867*BG867+U867*BH867+AP867*BI867+AN867*BJ867)/(BK867*(1000000))</f>
        <v>80.404444356889201</v>
      </c>
      <c r="L867" s="18">
        <f>(T867*BG867+Y867*BH867+AT867*BI867+AO867*BJ867)/(BK867*(1000000))</f>
        <v>104.47609373880086</v>
      </c>
      <c r="M867" s="18">
        <f>L867/K867</f>
        <v>1.2993820748896097</v>
      </c>
      <c r="N867" s="18">
        <f>J867*M867</f>
        <v>108.53794707033258</v>
      </c>
      <c r="O867" s="3">
        <v>100</v>
      </c>
      <c r="P867" s="18">
        <v>106.98609736159401</v>
      </c>
      <c r="Q867" s="18">
        <f>P867-S867</f>
        <v>98.964653721816802</v>
      </c>
      <c r="R867" s="18">
        <f>Q867*solar_capex_adj</f>
        <v>131.95287162908906</v>
      </c>
      <c r="S867" s="18">
        <v>8.0214436397772033</v>
      </c>
      <c r="T867" s="18">
        <f>R867+S867</f>
        <v>139.97431526886626</v>
      </c>
      <c r="U867" s="18">
        <v>33.8258712083679</v>
      </c>
      <c r="V867" s="18">
        <f>U867-X867</f>
        <v>28.026015678416901</v>
      </c>
      <c r="W867" s="18">
        <f>V867*wind_capex_adj</f>
        <v>46.710026130694835</v>
      </c>
      <c r="X867" s="18">
        <v>5.7998555299509995</v>
      </c>
      <c r="Y867" s="18">
        <f>W867+X867</f>
        <v>52.509881660645831</v>
      </c>
      <c r="Z867" s="18">
        <v>408.74237692563003</v>
      </c>
      <c r="AA867" s="18">
        <f>Z867-AC867-AD867</f>
        <v>323.04738750296298</v>
      </c>
      <c r="AB867" s="18">
        <f>AA867*hdgt_capex_adj</f>
        <v>403.80923437870371</v>
      </c>
      <c r="AC867" s="18">
        <v>44.544889645652006</v>
      </c>
      <c r="AD867" s="18">
        <v>41.150099777015043</v>
      </c>
      <c r="AE867" s="18">
        <f>AD867*fuel_adj</f>
        <v>41.150099777015043</v>
      </c>
      <c r="AF867" s="18">
        <f>AB867+AC867+AE867</f>
        <v>489.50422380137076</v>
      </c>
      <c r="AG867" s="18">
        <v>866.56724484934102</v>
      </c>
      <c r="AH867" s="18">
        <f>AG867-AJ867-AK867</f>
        <v>747.7096718334119</v>
      </c>
      <c r="AI867" s="18">
        <f>AH867*aero_capex_adj</f>
        <v>897.25160620009422</v>
      </c>
      <c r="AJ867" s="18">
        <v>71.344270486782079</v>
      </c>
      <c r="AK867" s="18">
        <v>47.51330252914704</v>
      </c>
      <c r="AL867" s="18">
        <f>AK867*fuel_adj</f>
        <v>47.51330252914704</v>
      </c>
      <c r="AM867" s="18">
        <f>AI867+AJ867+AL867</f>
        <v>1016.1091792160233</v>
      </c>
      <c r="AN867" s="18">
        <f>IF(F867=0, 0, IF(F867=3, Z867, (Z867*F867*384+AG867*G867*32)/(F867*384+G867*32)))</f>
        <v>408.74237692563003</v>
      </c>
      <c r="AO867" s="18">
        <f>IF(F867=0, 0, IF(F867=3, AF867, (AF867*F867*384+AM867*G867*32)/(F867*384+G867*32)))</f>
        <v>489.50422380137076</v>
      </c>
      <c r="AP867" s="18">
        <v>103.291487412308</v>
      </c>
      <c r="AQ867" s="18">
        <f>AP867-AS867</f>
        <v>83.662827340845894</v>
      </c>
      <c r="AR867" s="18">
        <f>AQ867*bess_capex_adj</f>
        <v>83.662827340845894</v>
      </c>
      <c r="AS867" s="18">
        <v>19.628660071462107</v>
      </c>
      <c r="AT867" s="18">
        <f>AR867+AS867</f>
        <v>103.291487412308</v>
      </c>
      <c r="AU867" s="18">
        <v>7247.0956471757299</v>
      </c>
      <c r="AV867" s="18"/>
      <c r="AW867" s="18">
        <v>1728.52402625064</v>
      </c>
      <c r="AX867" s="18">
        <f>AW867*solar_capex_adj</f>
        <v>2304.6987016675198</v>
      </c>
      <c r="AY867" s="18">
        <v>1922.0317703332701</v>
      </c>
      <c r="AZ867" s="18">
        <f>AY867*wind_capex_adj</f>
        <v>3203.3862838887835</v>
      </c>
      <c r="BA867" s="18">
        <v>2320.5986105044399</v>
      </c>
      <c r="BB867" s="18">
        <f>BA867*hdgt_capex_adj</f>
        <v>2900.7482631305497</v>
      </c>
      <c r="BC867" s="18">
        <v>325.03690051784298</v>
      </c>
      <c r="BD867" s="18">
        <f>BC867*aero_capex_adj</f>
        <v>390.04428062141159</v>
      </c>
      <c r="BE867" s="18">
        <v>950.90433956952995</v>
      </c>
      <c r="BF867" s="18">
        <f>BE867*bess_capex_adj</f>
        <v>950.90433956952995</v>
      </c>
      <c r="BG867" s="1">
        <v>1505177408.29913</v>
      </c>
      <c r="BH867" s="1">
        <v>5821591294.7907896</v>
      </c>
      <c r="BI867" s="1">
        <v>783867052.78376198</v>
      </c>
      <c r="BJ867" s="1">
        <v>649364244.126302</v>
      </c>
      <c r="BK867" s="1">
        <f>SUM(BG867:BJ867)/1000000</f>
        <v>8759.9999999999854</v>
      </c>
      <c r="BL867" s="1">
        <v>22.3942410746577</v>
      </c>
      <c r="BM867" s="3">
        <f>0.815*BJ867/(BK867*1000)</f>
        <v>60.414595772024775</v>
      </c>
      <c r="BN867" s="24">
        <v>1946.90461480775</v>
      </c>
      <c r="BO867" s="1">
        <v>422</v>
      </c>
      <c r="BP867" s="1">
        <v>3040</v>
      </c>
      <c r="BQ867" s="24">
        <v>4611.9232000000002</v>
      </c>
      <c r="BR867" s="1">
        <v>760</v>
      </c>
      <c r="BS867" s="1">
        <v>190</v>
      </c>
      <c r="BT867" s="1">
        <v>0.485680141567778</v>
      </c>
    </row>
    <row r="868" spans="1:72" s="8" customFormat="1" x14ac:dyDescent="0.25">
      <c r="A868" s="1">
        <v>1006</v>
      </c>
      <c r="B868" s="25">
        <v>412.043304721217</v>
      </c>
      <c r="C868" s="25">
        <v>1801.19999999999</v>
      </c>
      <c r="D868" s="8">
        <v>2000</v>
      </c>
      <c r="E868" s="8">
        <v>8000</v>
      </c>
      <c r="F868" s="8">
        <v>3</v>
      </c>
      <c r="G868" s="8">
        <v>4</v>
      </c>
      <c r="H868" s="9">
        <f>SUM(BG868:BI868)/(BK868*1000000)</f>
        <v>0.87926089088353399</v>
      </c>
      <c r="I868" s="10">
        <v>100</v>
      </c>
      <c r="J868" s="19">
        <v>86.168561345436004</v>
      </c>
      <c r="K868" s="18">
        <f>(P868*BG868+U868*BH868+AP868*BI868+AN868*BJ868)/(BK868*(1000000))</f>
        <v>83.757512725755774</v>
      </c>
      <c r="L868" s="18">
        <f>(T868*BG868+Y868*BH868+AT868*BI868+AO868*BJ868)/(BK868*(1000000))</f>
        <v>105.56903999849389</v>
      </c>
      <c r="M868" s="18">
        <f>L868/K868</f>
        <v>1.2604127864225723</v>
      </c>
      <c r="N868" s="18">
        <f>J868*M868</f>
        <v>108.60795650742534</v>
      </c>
      <c r="O868" s="10">
        <v>100</v>
      </c>
      <c r="P868" s="19">
        <v>76.568236439851702</v>
      </c>
      <c r="Q868" s="19">
        <f>P868-S868</f>
        <v>70.829142228763303</v>
      </c>
      <c r="R868" s="18">
        <f>Q868*solar_capex_adj</f>
        <v>94.438856305017737</v>
      </c>
      <c r="S868" s="19">
        <v>5.7390942110883998</v>
      </c>
      <c r="T868" s="18">
        <f>R868+S868</f>
        <v>100.17795051610614</v>
      </c>
      <c r="U868" s="19">
        <v>36.725889178426598</v>
      </c>
      <c r="V868" s="19">
        <f>U868-X868</f>
        <v>30.430484807537098</v>
      </c>
      <c r="W868" s="18">
        <f>V868*wind_capex_adj</f>
        <v>50.717474679228502</v>
      </c>
      <c r="X868" s="19">
        <v>6.2954043708895</v>
      </c>
      <c r="Y868" s="18">
        <f>W868+X868</f>
        <v>57.012879050118002</v>
      </c>
      <c r="Z868" s="19">
        <v>286.69905060262101</v>
      </c>
      <c r="AA868" s="19">
        <f>Z868-AC868-AD868</f>
        <v>205.59982649677201</v>
      </c>
      <c r="AB868" s="18">
        <f>AA868*hdgt_capex_adj</f>
        <v>256.99978312096499</v>
      </c>
      <c r="AC868" s="19">
        <v>34.849324289159</v>
      </c>
      <c r="AD868" s="19">
        <v>46.249899816690004</v>
      </c>
      <c r="AE868" s="18">
        <f>AD868*fuel_adj</f>
        <v>46.249899816690004</v>
      </c>
      <c r="AF868" s="18">
        <f>AB868+AC868+AE868</f>
        <v>338.09900722681402</v>
      </c>
      <c r="AG868" s="19">
        <v>557.94487397272997</v>
      </c>
      <c r="AH868" s="19">
        <f>AG868-AJ868-AK868</f>
        <v>453.98774664624108</v>
      </c>
      <c r="AI868" s="18">
        <f>AH868*aero_capex_adj</f>
        <v>544.78529597548925</v>
      </c>
      <c r="AJ868" s="19">
        <v>50.196737840954938</v>
      </c>
      <c r="AK868" s="19">
        <v>53.760389485533949</v>
      </c>
      <c r="AL868" s="18">
        <f>AK868*fuel_adj</f>
        <v>53.760389485533949</v>
      </c>
      <c r="AM868" s="18">
        <f>AI868+AJ868+AL868</f>
        <v>648.74242330197808</v>
      </c>
      <c r="AN868" s="18">
        <f>IF(F868=0, 0, IF(F868=3, Z868, (Z868*F868*384+AG868*G868*32)/(F868*384+G868*32)))</f>
        <v>286.69905060262101</v>
      </c>
      <c r="AO868" s="18">
        <f>IF(F868=0, 0, IF(F868=3, AF868, (AF868*F868*384+AM868*G868*32)/(F868*384+G868*32)))</f>
        <v>338.09900722681402</v>
      </c>
      <c r="AP868" s="19">
        <v>152.43632000898899</v>
      </c>
      <c r="AQ868" s="19">
        <f>AP868-AS868</f>
        <v>124.021209238644</v>
      </c>
      <c r="AR868" s="18">
        <f>AQ868*bess_capex_adj</f>
        <v>124.021209238644</v>
      </c>
      <c r="AS868" s="19">
        <v>28.415110770344981</v>
      </c>
      <c r="AT868" s="18">
        <f>AR868+AS868</f>
        <v>152.43632000898899</v>
      </c>
      <c r="AU868" s="19">
        <v>7203.90626545136</v>
      </c>
      <c r="AV868" s="19"/>
      <c r="AW868" s="19">
        <v>494.02443655490299</v>
      </c>
      <c r="AX868" s="18">
        <f>AW868*solar_capex_adj</f>
        <v>658.69924873987065</v>
      </c>
      <c r="AY868" s="19">
        <v>2159.5711055777001</v>
      </c>
      <c r="AZ868" s="18">
        <f>AY868*wind_capex_adj</f>
        <v>3599.2851759628338</v>
      </c>
      <c r="BA868" s="19">
        <v>2321.3524444259501</v>
      </c>
      <c r="BB868" s="18">
        <f>BA868*hdgt_capex_adj</f>
        <v>2901.6905555324374</v>
      </c>
      <c r="BC868" s="19">
        <v>325.14248699895302</v>
      </c>
      <c r="BD868" s="18">
        <f>BC868*aero_capex_adj</f>
        <v>390.1709843987436</v>
      </c>
      <c r="BE868" s="19">
        <v>1903.81579189384</v>
      </c>
      <c r="BF868" s="18">
        <f>BE868*bess_capex_adj</f>
        <v>1903.81579189384</v>
      </c>
      <c r="BG868" s="8">
        <v>613767871.16893303</v>
      </c>
      <c r="BH868" s="8">
        <v>6024238558.0576601</v>
      </c>
      <c r="BI868" s="8">
        <v>1064318974.91315</v>
      </c>
      <c r="BJ868" s="8">
        <v>1057674595.86024</v>
      </c>
      <c r="BK868" s="8">
        <f>SUM(BG868:BJ868)/1000000</f>
        <v>8759.9999999999836</v>
      </c>
      <c r="BL868" s="8">
        <v>13.3678093039924</v>
      </c>
      <c r="BM868" s="10">
        <f>0.815*BJ868/(BK868*1000)</f>
        <v>98.402373929919776</v>
      </c>
      <c r="BN868" s="25">
        <v>556.25846137364397</v>
      </c>
      <c r="BO868" s="8">
        <v>474</v>
      </c>
      <c r="BP868" s="8">
        <v>6080</v>
      </c>
      <c r="BQ868" s="25">
        <v>9223.8464000000004</v>
      </c>
      <c r="BR868" s="8">
        <v>1520</v>
      </c>
      <c r="BS868" s="8">
        <v>380</v>
      </c>
      <c r="BT868" s="8">
        <v>0.33056457348256202</v>
      </c>
    </row>
    <row r="869" spans="1:72" s="8" customFormat="1" x14ac:dyDescent="0.25">
      <c r="A869" s="1">
        <v>1413</v>
      </c>
      <c r="B869" s="22">
        <v>412.043304721217</v>
      </c>
      <c r="C869" s="22">
        <v>1801.19999999999</v>
      </c>
      <c r="D869" s="11">
        <v>3000</v>
      </c>
      <c r="E869" s="11">
        <v>12000</v>
      </c>
      <c r="F869" s="11">
        <v>2</v>
      </c>
      <c r="G869" s="11">
        <v>6</v>
      </c>
      <c r="H869" s="12">
        <f>SUM(BG869:BI869)/(BK869*1000000)</f>
        <v>0.88142179822263345</v>
      </c>
      <c r="I869" s="13">
        <v>100</v>
      </c>
      <c r="J869" s="20">
        <v>88.548600627601303</v>
      </c>
      <c r="K869" s="18">
        <f>(P869*BG869+U869*BH869+AP869*BI869+AN869*BJ869)/(BK869*(1000000))</f>
        <v>96.953940037661184</v>
      </c>
      <c r="L869" s="18">
        <f>(T869*BG869+Y869*BH869+AT869*BI869+AO869*BJ869)/(BK869*(1000000))</f>
        <v>118.94969022252553</v>
      </c>
      <c r="M869" s="18">
        <f>L869/K869</f>
        <v>1.226868038331606</v>
      </c>
      <c r="N869" s="18">
        <f>J869*M869</f>
        <v>108.63744794899402</v>
      </c>
      <c r="O869" s="13">
        <v>100</v>
      </c>
      <c r="P869" s="20">
        <v>76.562730442097504</v>
      </c>
      <c r="Q869" s="20">
        <f>P869-S869</f>
        <v>70.823561609778807</v>
      </c>
      <c r="R869" s="18">
        <f>Q869*solar_capex_adj</f>
        <v>94.431415479705066</v>
      </c>
      <c r="S869" s="20">
        <v>5.7391688323186969</v>
      </c>
      <c r="T869" s="18">
        <f>R869+S869</f>
        <v>100.17058431202376</v>
      </c>
      <c r="U869" s="20">
        <v>36.723095935508297</v>
      </c>
      <c r="V869" s="20">
        <f>U869-X869</f>
        <v>30.427691564618701</v>
      </c>
      <c r="W869" s="18">
        <f>V869*wind_capex_adj</f>
        <v>50.712819274364506</v>
      </c>
      <c r="X869" s="20">
        <v>6.2954043708895959</v>
      </c>
      <c r="Y869" s="18">
        <f>W869+X869</f>
        <v>57.008223645254105</v>
      </c>
      <c r="Z869" s="20">
        <v>215.81413900691501</v>
      </c>
      <c r="AA869" s="20">
        <f>Z869-AC869-AD869</f>
        <v>140.640294043409</v>
      </c>
      <c r="AB869" s="18">
        <f>AA869*hdgt_capex_adj</f>
        <v>175.80036755426124</v>
      </c>
      <c r="AC869" s="20">
        <v>28.622542538910011</v>
      </c>
      <c r="AD869" s="20">
        <v>46.551302424596003</v>
      </c>
      <c r="AE869" s="18">
        <f>AD869*fuel_adj</f>
        <v>46.551302424596003</v>
      </c>
      <c r="AF869" s="18">
        <f>AB869+AC869+AE869</f>
        <v>250.97421251776726</v>
      </c>
      <c r="AG869" s="20">
        <v>763.55555943076797</v>
      </c>
      <c r="AH869" s="20">
        <f>AG869-AJ869-AK869</f>
        <v>644.35202795899806</v>
      </c>
      <c r="AI869" s="18">
        <f>AH869*aero_capex_adj</f>
        <v>773.22243355079763</v>
      </c>
      <c r="AJ869" s="20">
        <v>65.150109290906926</v>
      </c>
      <c r="AK869" s="20">
        <v>54.053422180862981</v>
      </c>
      <c r="AL869" s="18">
        <f>AK869*fuel_adj</f>
        <v>54.053422180862981</v>
      </c>
      <c r="AM869" s="18">
        <f>AI869+AJ869+AL869</f>
        <v>892.42596502256754</v>
      </c>
      <c r="AN869" s="18">
        <f>IF(F869=0, 0, IF(F869=3, Z869, (Z869*F869*384+AG869*G869*32)/(F869*384+G869*32)))</f>
        <v>325.36242309168563</v>
      </c>
      <c r="AO869" s="18">
        <f>IF(F869=0, 0, IF(F869=3, AF869, (AF869*F869*384+AM869*G869*32)/(F869*384+G869*32)))</f>
        <v>379.2645630187273</v>
      </c>
      <c r="AP869" s="20">
        <v>224.44293187571401</v>
      </c>
      <c r="AQ869" s="20">
        <f>AP869-AS869</f>
        <v>182.683013682552</v>
      </c>
      <c r="AR869" s="18">
        <f>AQ869*bess_capex_adj</f>
        <v>182.683013682552</v>
      </c>
      <c r="AS869" s="20">
        <v>41.759918193162008</v>
      </c>
      <c r="AT869" s="18">
        <f>AR869+AS869</f>
        <v>224.44293187571401</v>
      </c>
      <c r="AU869" s="20">
        <v>7546.96840505409</v>
      </c>
      <c r="AV869" s="20"/>
      <c r="AW869" s="20">
        <v>493.97908958565102</v>
      </c>
      <c r="AX869" s="18">
        <f>AW869*solar_capex_adj</f>
        <v>658.63878611420137</v>
      </c>
      <c r="AY869" s="20">
        <v>2159.3728765078899</v>
      </c>
      <c r="AZ869" s="18">
        <f>AY869*wind_capex_adj</f>
        <v>3598.9547941798169</v>
      </c>
      <c r="BA869" s="20">
        <v>1547.42624352958</v>
      </c>
      <c r="BB869" s="18">
        <f>BA869*hdgt_capex_adj</f>
        <v>1934.2828044119751</v>
      </c>
      <c r="BC869" s="20">
        <v>487.668962794842</v>
      </c>
      <c r="BD869" s="18">
        <f>BC869*aero_capex_adj</f>
        <v>585.2027553538104</v>
      </c>
      <c r="BE869" s="20">
        <v>2858.5212326361202</v>
      </c>
      <c r="BF869" s="18">
        <f>BE869*bess_capex_adj</f>
        <v>2858.5212326361202</v>
      </c>
      <c r="BG869" s="11">
        <v>613767871.16893303</v>
      </c>
      <c r="BH869" s="11">
        <v>6024238558.0576601</v>
      </c>
      <c r="BI869" s="11">
        <v>1083248523.20367</v>
      </c>
      <c r="BJ869" s="11">
        <v>1038745047.56973</v>
      </c>
      <c r="BK869" s="11">
        <f>SUM(BG869:BJ869)/1000000</f>
        <v>8759.9999999999945</v>
      </c>
      <c r="BL869" s="11">
        <v>13.085704541780499</v>
      </c>
      <c r="BM869" s="13">
        <f>0.815*BJ869/(BK869*1000)</f>
        <v>96.641234448553703</v>
      </c>
      <c r="BN869" s="22">
        <v>556.25846137364397</v>
      </c>
      <c r="BO869" s="11">
        <v>474</v>
      </c>
      <c r="BP869" s="11">
        <v>9120</v>
      </c>
      <c r="BQ869" s="22">
        <v>13835.7696</v>
      </c>
      <c r="BR869" s="11">
        <v>2280</v>
      </c>
      <c r="BS869" s="11">
        <v>570</v>
      </c>
      <c r="BT869" s="11">
        <v>0.225138803554121</v>
      </c>
    </row>
    <row r="870" spans="1:72" s="8" customFormat="1" x14ac:dyDescent="0.25">
      <c r="A870" s="1">
        <v>1476</v>
      </c>
      <c r="B870" s="22">
        <v>618.06495708182604</v>
      </c>
      <c r="C870" s="22">
        <v>201.39999999999901</v>
      </c>
      <c r="D870" s="11">
        <v>3000</v>
      </c>
      <c r="E870" s="11">
        <v>12000</v>
      </c>
      <c r="F870" s="11">
        <v>2</v>
      </c>
      <c r="G870" s="11">
        <v>8</v>
      </c>
      <c r="H870" s="12">
        <f>SUM(BG870:BI870)/(BK870*1000000)</f>
        <v>0.26975164426549153</v>
      </c>
      <c r="I870" s="13">
        <v>100</v>
      </c>
      <c r="J870" s="20">
        <v>98.086556915582406</v>
      </c>
      <c r="K870" s="18">
        <f>(P870*BG870+U870*BH870+AP870*BI870+AN870*BJ870)/(BK870*(1000000))</f>
        <v>121.76884789776062</v>
      </c>
      <c r="L870" s="18">
        <f>(T870*BG870+Y870*BH870+AT870*BI870+AO870*BJ870)/(BK870*(1000000))</f>
        <v>134.90481603674186</v>
      </c>
      <c r="M870" s="18">
        <f>L870/K870</f>
        <v>1.1078762619977356</v>
      </c>
      <c r="N870" s="18">
        <f>J870*M870</f>
        <v>108.66776802786357</v>
      </c>
      <c r="O870" s="13">
        <v>100</v>
      </c>
      <c r="P870" s="20">
        <v>93.515896785382793</v>
      </c>
      <c r="Q870" s="20">
        <f>P870-S870</f>
        <v>86.519608893533402</v>
      </c>
      <c r="R870" s="18">
        <f>Q870*solar_capex_adj</f>
        <v>115.35947852471119</v>
      </c>
      <c r="S870" s="20">
        <v>6.9962878918493914</v>
      </c>
      <c r="T870" s="18">
        <f>R870+S870</f>
        <v>122.35576641656058</v>
      </c>
      <c r="U870" s="20">
        <v>28.030228042970698</v>
      </c>
      <c r="V870" s="20">
        <f>U870-X870</f>
        <v>23.233444565843602</v>
      </c>
      <c r="W870" s="18">
        <f>V870*wind_capex_adj</f>
        <v>38.722407609739335</v>
      </c>
      <c r="X870" s="20">
        <v>4.7967834771270965</v>
      </c>
      <c r="Y870" s="18">
        <f>W870+X870</f>
        <v>43.519191086866428</v>
      </c>
      <c r="Z870" s="20">
        <v>71.053477654760201</v>
      </c>
      <c r="AA870" s="20">
        <f>Z870-AC870-AD870</f>
        <v>22.730864296939103</v>
      </c>
      <c r="AB870" s="18">
        <f>AA870*hdgt_capex_adj</f>
        <v>28.413580371173879</v>
      </c>
      <c r="AC870" s="20">
        <v>14.036729169093199</v>
      </c>
      <c r="AD870" s="20">
        <v>34.285884188727898</v>
      </c>
      <c r="AE870" s="18">
        <f>AD870*fuel_adj</f>
        <v>34.285884188727898</v>
      </c>
      <c r="AF870" s="18">
        <f>AB870+AC870+AE870</f>
        <v>76.736193728994976</v>
      </c>
      <c r="AG870" s="20">
        <v>230.33566023729</v>
      </c>
      <c r="AH870" s="20">
        <f>AG870-AJ870-AK870</f>
        <v>163.54697552333502</v>
      </c>
      <c r="AI870" s="18">
        <f>AH870*aero_capex_adj</f>
        <v>196.25637062800203</v>
      </c>
      <c r="AJ870" s="20">
        <v>24.622178613828993</v>
      </c>
      <c r="AK870" s="20">
        <v>42.166506100125986</v>
      </c>
      <c r="AL870" s="18">
        <f>AK870*fuel_adj</f>
        <v>42.166506100125986</v>
      </c>
      <c r="AM870" s="18">
        <f>AI870+AJ870+AL870</f>
        <v>263.04505534195698</v>
      </c>
      <c r="AN870" s="18">
        <f>IF(F870=0, 0, IF(F870=3, Z870, (Z870*F870*384+AG870*G870*32)/(F870*384+G870*32)))</f>
        <v>110.87402330039265</v>
      </c>
      <c r="AO870" s="18">
        <f>IF(F870=0, 0, IF(F870=3, AF870, (AF870*F870*384+AM870*G870*32)/(F870*384+G870*32)))</f>
        <v>123.31340913223548</v>
      </c>
      <c r="AP870" s="20">
        <v>362.34081811738002</v>
      </c>
      <c r="AQ870" s="20">
        <f>AP870-AS870</f>
        <v>296.473723318037</v>
      </c>
      <c r="AR870" s="18">
        <f>AQ870*bess_capex_adj</f>
        <v>296.473723318037</v>
      </c>
      <c r="AS870" s="20">
        <v>65.867094799343022</v>
      </c>
      <c r="AT870" s="18">
        <f>AR870+AS870</f>
        <v>362.34081811738002</v>
      </c>
      <c r="AU870" s="20">
        <v>6051.3695491340604</v>
      </c>
      <c r="AV870" s="20"/>
      <c r="AW870" s="20">
        <v>742.53672425622699</v>
      </c>
      <c r="AX870" s="18">
        <f>AW870*solar_capex_adj</f>
        <v>990.04896567496928</v>
      </c>
      <c r="AY870" s="20">
        <v>241.959836990734</v>
      </c>
      <c r="AZ870" s="18">
        <f>AY870*wind_capex_adj</f>
        <v>403.26639498455671</v>
      </c>
      <c r="BA870" s="20">
        <v>1550.7010156541501</v>
      </c>
      <c r="BB870" s="18">
        <f>BA870*hdgt_capex_adj</f>
        <v>1938.3762695676876</v>
      </c>
      <c r="BC870" s="20">
        <v>651.60133615075904</v>
      </c>
      <c r="BD870" s="18">
        <f>BC870*aero_capex_adj</f>
        <v>781.92160338091082</v>
      </c>
      <c r="BE870" s="20">
        <v>2864.57063608218</v>
      </c>
      <c r="BF870" s="18">
        <f>BE870*bess_capex_adj</f>
        <v>2864.57063608218</v>
      </c>
      <c r="BG870" s="11">
        <v>756028156.30603397</v>
      </c>
      <c r="BH870" s="11">
        <v>884041093.96239996</v>
      </c>
      <c r="BI870" s="11">
        <v>722955153.49726999</v>
      </c>
      <c r="BJ870" s="11">
        <v>6396975596.2342901</v>
      </c>
      <c r="BK870" s="11">
        <f>SUM(BG870:BJ870)/1000000</f>
        <v>8759.9999999999945</v>
      </c>
      <c r="BL870" s="11">
        <v>2.2711411645300002E-18</v>
      </c>
      <c r="BM870" s="13">
        <f>0.815*BJ870/(BK870*1000)</f>
        <v>595.15240992362442</v>
      </c>
      <c r="BN870" s="22">
        <v>834.38769206046595</v>
      </c>
      <c r="BO870" s="11">
        <v>53</v>
      </c>
      <c r="BP870" s="11">
        <v>9120</v>
      </c>
      <c r="BQ870" s="22">
        <v>13835.7696</v>
      </c>
      <c r="BR870" s="11">
        <v>2280</v>
      </c>
      <c r="BS870" s="11">
        <v>570</v>
      </c>
      <c r="BT870" s="11">
        <v>0.14881035591538999</v>
      </c>
    </row>
    <row r="871" spans="1:72" s="8" customFormat="1" x14ac:dyDescent="0.25">
      <c r="A871" s="1">
        <v>874</v>
      </c>
      <c r="B871" s="25">
        <v>1030.10826180304</v>
      </c>
      <c r="C871" s="25">
        <v>1801.19999999999</v>
      </c>
      <c r="D871" s="8">
        <v>2000</v>
      </c>
      <c r="E871" s="8">
        <v>8000</v>
      </c>
      <c r="F871" s="8">
        <v>2</v>
      </c>
      <c r="G871" s="8">
        <v>10</v>
      </c>
      <c r="H871" s="9">
        <f>SUM(BG871:BI871)/(BK871*1000000)</f>
        <v>0.93227393428765126</v>
      </c>
      <c r="I871" s="10">
        <v>100</v>
      </c>
      <c r="J871" s="19">
        <v>86.964119136875794</v>
      </c>
      <c r="K871" s="18">
        <f>(P871*BG871+U871*BH871+AP871*BI871+AN871*BJ871)/(BK871*(1000000))</f>
        <v>111.69559998142797</v>
      </c>
      <c r="L871" s="18">
        <f>(T871*BG871+Y871*BH871+AT871*BI871+AO871*BJ871)/(BK871*(1000000))</f>
        <v>139.67542919646004</v>
      </c>
      <c r="M871" s="18">
        <f>L871/K871</f>
        <v>1.2505007289426295</v>
      </c>
      <c r="N871" s="18">
        <f>J871*M871</f>
        <v>108.74869437251687</v>
      </c>
      <c r="O871" s="10">
        <v>100</v>
      </c>
      <c r="P871" s="19">
        <v>93.017793009750704</v>
      </c>
      <c r="Q871" s="19">
        <f>P871-S871</f>
        <v>86.042667290069701</v>
      </c>
      <c r="R871" s="18">
        <f>Q871*solar_capex_adj</f>
        <v>114.7235563867596</v>
      </c>
      <c r="S871" s="19">
        <v>6.975125719681003</v>
      </c>
      <c r="T871" s="18">
        <f>R871+S871</f>
        <v>121.6986821064406</v>
      </c>
      <c r="U871" s="19">
        <v>36.711280960421902</v>
      </c>
      <c r="V871" s="19">
        <f>U871-X871</f>
        <v>30.415897377289401</v>
      </c>
      <c r="W871" s="18">
        <f>V871*wind_capex_adj</f>
        <v>50.693162295482338</v>
      </c>
      <c r="X871" s="19">
        <v>6.2953835831325016</v>
      </c>
      <c r="Y871" s="18">
        <f>W871+X871</f>
        <v>56.988545878614843</v>
      </c>
      <c r="Z871" s="19">
        <v>319.742597576344</v>
      </c>
      <c r="AA871" s="19">
        <f>Z871-AC871-AD871</f>
        <v>238.18894830884102</v>
      </c>
      <c r="AB871" s="18">
        <f>AA871*hdgt_capex_adj</f>
        <v>297.73618538605126</v>
      </c>
      <c r="AC871" s="19">
        <v>37.111999159435982</v>
      </c>
      <c r="AD871" s="19">
        <v>44.441650108066995</v>
      </c>
      <c r="AE871" s="18">
        <f>AD871*fuel_adj</f>
        <v>44.441650108066995</v>
      </c>
      <c r="AF871" s="18">
        <f>AB871+AC871+AE871</f>
        <v>379.28983465355424</v>
      </c>
      <c r="AG871" s="19">
        <v>1987.2609108008901</v>
      </c>
      <c r="AH871" s="19">
        <f>AG871-AJ871-AK871</f>
        <v>1783.7592125112899</v>
      </c>
      <c r="AI871" s="18">
        <f>AH871*aero_capex_adj</f>
        <v>2140.5110550135478</v>
      </c>
      <c r="AJ871" s="19">
        <v>153.00123552975015</v>
      </c>
      <c r="AK871" s="19">
        <v>50.500462759850052</v>
      </c>
      <c r="AL871" s="18">
        <f>AK871*fuel_adj</f>
        <v>50.500462759850052</v>
      </c>
      <c r="AM871" s="18">
        <f>AI871+AJ871+AL871</f>
        <v>2344.0127533031482</v>
      </c>
      <c r="AN871" s="18">
        <f>IF(F871=0, 0, IF(F871=3, Z871, (Z871*F871*384+AG871*G871*32)/(F871*384+G871*32)))</f>
        <v>810.18916028944579</v>
      </c>
      <c r="AO871" s="18">
        <f>IF(F871=0, 0, IF(F871=3, AF871, (AF871*F871*384+AM871*G871*32)/(F871*384+G871*32)))</f>
        <v>957.14951660931717</v>
      </c>
      <c r="AP871" s="19">
        <v>179.364880378246</v>
      </c>
      <c r="AQ871" s="19">
        <f>AP871-AS871</f>
        <v>145.443461835731</v>
      </c>
      <c r="AR871" s="18">
        <f>AQ871*bess_capex_adj</f>
        <v>145.443461835731</v>
      </c>
      <c r="AS871" s="19">
        <v>33.921418542514999</v>
      </c>
      <c r="AT871" s="18">
        <f>AR871+AS871</f>
        <v>179.364880378246</v>
      </c>
      <c r="AU871" s="19">
        <v>7655.2263547557604</v>
      </c>
      <c r="AV871" s="19"/>
      <c r="AW871" s="19">
        <v>1234.47311771568</v>
      </c>
      <c r="AX871" s="18">
        <f>AW871*solar_capex_adj</f>
        <v>1645.96415695424</v>
      </c>
      <c r="AY871" s="19">
        <v>2158.5430018176398</v>
      </c>
      <c r="AZ871" s="18">
        <f>AY871*wind_capex_adj</f>
        <v>3597.5716696960667</v>
      </c>
      <c r="BA871" s="19">
        <v>1546.83154777855</v>
      </c>
      <c r="BB871" s="18">
        <f>BA871*hdgt_capex_adj</f>
        <v>1933.5394347231875</v>
      </c>
      <c r="BC871" s="19">
        <v>812.46924226353201</v>
      </c>
      <c r="BD871" s="18">
        <f>BC871*aero_capex_adj</f>
        <v>974.96309071623841</v>
      </c>
      <c r="BE871" s="19">
        <v>1902.9094451803401</v>
      </c>
      <c r="BF871" s="18">
        <f>BE871*bess_capex_adj</f>
        <v>1902.9094451803401</v>
      </c>
      <c r="BG871" s="8">
        <v>1246797728.1824999</v>
      </c>
      <c r="BH871" s="8">
        <v>6024251669.3078299</v>
      </c>
      <c r="BI871" s="8">
        <v>895670266.86948705</v>
      </c>
      <c r="BJ871" s="8">
        <v>593280335.64017403</v>
      </c>
      <c r="BK871" s="8">
        <f>SUM(BG871:BJ871)/1000000</f>
        <v>8759.9999999999909</v>
      </c>
      <c r="BL871" s="8">
        <v>20.804758588644201</v>
      </c>
      <c r="BM871" s="10">
        <f>0.815*BJ871/(BK871*1000)</f>
        <v>55.19674355556419</v>
      </c>
      <c r="BN871" s="25">
        <v>1390.6461534341099</v>
      </c>
      <c r="BO871" s="8">
        <v>474</v>
      </c>
      <c r="BP871" s="8">
        <v>6080</v>
      </c>
      <c r="BQ871" s="25">
        <v>9223.8464000000004</v>
      </c>
      <c r="BR871" s="8">
        <v>1520</v>
      </c>
      <c r="BS871" s="8">
        <v>380</v>
      </c>
      <c r="BT871" s="8">
        <v>0.27860041916943901</v>
      </c>
    </row>
    <row r="872" spans="1:72" s="8" customFormat="1" x14ac:dyDescent="0.25">
      <c r="A872" s="1">
        <v>1443</v>
      </c>
      <c r="B872" s="22">
        <v>1030.10826180304</v>
      </c>
      <c r="C872" s="22">
        <v>600.4</v>
      </c>
      <c r="D872" s="11">
        <v>3000</v>
      </c>
      <c r="E872" s="11">
        <v>12000</v>
      </c>
      <c r="F872" s="11">
        <v>2</v>
      </c>
      <c r="G872" s="11">
        <v>7</v>
      </c>
      <c r="H872" s="12">
        <f>SUM(BG872:BI872)/(BK872*1000000)</f>
        <v>0.5875345207545315</v>
      </c>
      <c r="I872" s="13">
        <v>100</v>
      </c>
      <c r="J872" s="20">
        <v>94.286818934297401</v>
      </c>
      <c r="K872" s="18">
        <f>(P872*BG872+U872*BH872+AP872*BI872+AN872*BJ872)/(BK872*(1000000))</f>
        <v>126.62180252494355</v>
      </c>
      <c r="L872" s="18">
        <f>(T872*BG872+Y872*BH872+AT872*BI872+AO872*BJ872)/(BK872*(1000000))</f>
        <v>146.05209214210259</v>
      </c>
      <c r="M872" s="18">
        <f>L872/K872</f>
        <v>1.1534513743265613</v>
      </c>
      <c r="N872" s="18">
        <f>J872*M872</f>
        <v>108.75526088064498</v>
      </c>
      <c r="O872" s="13">
        <v>99.999999998159296</v>
      </c>
      <c r="P872" s="20">
        <v>86.3001774788641</v>
      </c>
      <c r="Q872" s="20">
        <f>P872-S872</f>
        <v>79.835515800726299</v>
      </c>
      <c r="R872" s="18">
        <f>Q872*solar_capex_adj</f>
        <v>106.44735440096839</v>
      </c>
      <c r="S872" s="20">
        <v>6.4646616781378015</v>
      </c>
      <c r="T872" s="18">
        <f>R872+S872</f>
        <v>112.91201607910619</v>
      </c>
      <c r="U872" s="20">
        <v>27.998336784585</v>
      </c>
      <c r="V872" s="20">
        <f>U872-X872</f>
        <v>23.201553307457999</v>
      </c>
      <c r="W872" s="18">
        <f>V872*wind_capex_adj</f>
        <v>38.669255512429999</v>
      </c>
      <c r="X872" s="20">
        <v>4.7967834771270006</v>
      </c>
      <c r="Y872" s="18">
        <f>W872+X872</f>
        <v>43.466038989556999</v>
      </c>
      <c r="Z872" s="20">
        <v>91.108590603117804</v>
      </c>
      <c r="AA872" s="20">
        <f>Z872-AC872-AD872</f>
        <v>38.664724364427897</v>
      </c>
      <c r="AB872" s="18">
        <f>AA872*hdgt_capex_adj</f>
        <v>48.330905455534875</v>
      </c>
      <c r="AC872" s="20">
        <v>15.767205277683402</v>
      </c>
      <c r="AD872" s="20">
        <v>36.676660961006505</v>
      </c>
      <c r="AE872" s="18">
        <f>AD872*fuel_adj</f>
        <v>36.676660961006505</v>
      </c>
      <c r="AF872" s="18">
        <f>AB872+AC872+AE872</f>
        <v>100.77477169422478</v>
      </c>
      <c r="AG872" s="20">
        <v>492.57050764743701</v>
      </c>
      <c r="AH872" s="20">
        <f>AG872-AJ872-AK872</f>
        <v>405.70751585163299</v>
      </c>
      <c r="AI872" s="18">
        <f>AH872*aero_capex_adj</f>
        <v>486.84901902195958</v>
      </c>
      <c r="AJ872" s="20">
        <v>43.572168048833987</v>
      </c>
      <c r="AK872" s="20">
        <v>43.290823746970034</v>
      </c>
      <c r="AL872" s="18">
        <f>AK872*fuel_adj</f>
        <v>43.290823746970034</v>
      </c>
      <c r="AM872" s="18">
        <f>AI872+AJ872+AL872</f>
        <v>573.71201081776371</v>
      </c>
      <c r="AN872" s="18">
        <f>IF(F872=0, 0, IF(F872=3, Z872, (Z872*F872*384+AG872*G872*32)/(F872*384+G872*32)))</f>
        <v>181.76128154860922</v>
      </c>
      <c r="AO872" s="18">
        <f>IF(F872=0, 0, IF(F872=3, AF872, (AF872*F872*384+AM872*G872*32)/(F872*384+G872*32)))</f>
        <v>207.56705149631421</v>
      </c>
      <c r="AP872" s="20">
        <v>227.01243063566599</v>
      </c>
      <c r="AQ872" s="20">
        <f>AP872-AS872</f>
        <v>185.711571110504</v>
      </c>
      <c r="AR872" s="18">
        <f>AQ872*bess_capex_adj</f>
        <v>185.711571110504</v>
      </c>
      <c r="AS872" s="20">
        <v>41.300859525161997</v>
      </c>
      <c r="AT872" s="18">
        <f>AR872+AS872</f>
        <v>227.01243063566599</v>
      </c>
      <c r="AU872" s="20">
        <v>6934.7662066318098</v>
      </c>
      <c r="AV872" s="20"/>
      <c r="AW872" s="20">
        <v>1235.86247559001</v>
      </c>
      <c r="AX872" s="18">
        <f>AW872*solar_capex_adj</f>
        <v>1647.8166341200133</v>
      </c>
      <c r="AY872" s="20">
        <v>720.32412306398203</v>
      </c>
      <c r="AZ872" s="18">
        <f>AY872*wind_capex_adj</f>
        <v>1200.5402051066367</v>
      </c>
      <c r="BA872" s="20">
        <v>1548.5724545349001</v>
      </c>
      <c r="BB872" s="18">
        <f>BA872*hdgt_capex_adj</f>
        <v>1935.7155681686252</v>
      </c>
      <c r="BC872" s="20">
        <v>569.36855430258197</v>
      </c>
      <c r="BD872" s="18">
        <f>BC872*aero_capex_adj</f>
        <v>683.2422651630983</v>
      </c>
      <c r="BE872" s="20">
        <v>2860.6385991403299</v>
      </c>
      <c r="BF872" s="18">
        <f>BE872*bess_capex_adj</f>
        <v>2860.6385991403299</v>
      </c>
      <c r="BG872" s="11">
        <v>1360437362.15236</v>
      </c>
      <c r="BH872" s="11">
        <v>2635443261.2463999</v>
      </c>
      <c r="BI872" s="11">
        <v>1150921778.31619</v>
      </c>
      <c r="BJ872" s="11">
        <v>3613197598.1237898</v>
      </c>
      <c r="BK872" s="11">
        <f>SUM(BG872:BJ872)/1000000</f>
        <v>8759.9999998387393</v>
      </c>
      <c r="BL872" s="11">
        <v>-1.94669242677583E-18</v>
      </c>
      <c r="BM872" s="13">
        <f>0.815*BJ872/(BK872*1000)</f>
        <v>336.15936558505683</v>
      </c>
      <c r="BN872" s="22">
        <v>1390.6461534341099</v>
      </c>
      <c r="BO872" s="11">
        <v>158</v>
      </c>
      <c r="BP872" s="11">
        <v>9120</v>
      </c>
      <c r="BQ872" s="22">
        <v>13835.7696</v>
      </c>
      <c r="BR872" s="11">
        <v>2280</v>
      </c>
      <c r="BS872" s="11">
        <v>570</v>
      </c>
      <c r="BT872" s="11">
        <v>0.23709216028958799</v>
      </c>
    </row>
    <row r="873" spans="1:72" s="8" customFormat="1" x14ac:dyDescent="0.25">
      <c r="A873" s="1">
        <v>1424</v>
      </c>
      <c r="B873" s="22">
        <v>412.043304721217</v>
      </c>
      <c r="C873" s="22">
        <v>801.8</v>
      </c>
      <c r="D873" s="11">
        <v>3000</v>
      </c>
      <c r="E873" s="11">
        <v>12000</v>
      </c>
      <c r="F873" s="11">
        <v>2</v>
      </c>
      <c r="G873" s="11">
        <v>9</v>
      </c>
      <c r="H873" s="12">
        <f>SUM(BG873:BI873)/(BK873*1000000)</f>
        <v>0.55086594172216619</v>
      </c>
      <c r="I873" s="13">
        <v>100</v>
      </c>
      <c r="J873" s="20">
        <v>94.047099260762806</v>
      </c>
      <c r="K873" s="18">
        <f>(P873*BG873+U873*BH873+AP873*BI873+AN873*BJ873)/(BK873*(1000000))</f>
        <v>155.33887114879096</v>
      </c>
      <c r="L873" s="18">
        <f>(T873*BG873+Y873*BH873+AT873*BI873+AO873*BJ873)/(BK873*(1000000))</f>
        <v>179.67237170920021</v>
      </c>
      <c r="M873" s="18">
        <f>L873/K873</f>
        <v>1.156647852404576</v>
      </c>
      <c r="N873" s="18">
        <f>J873*M873</f>
        <v>108.77937538484129</v>
      </c>
      <c r="O873" s="13">
        <v>100</v>
      </c>
      <c r="P873" s="20">
        <v>69.253715578868196</v>
      </c>
      <c r="Q873" s="20">
        <f>P873-S873</f>
        <v>64.0682436510684</v>
      </c>
      <c r="R873" s="18">
        <f>Q873*solar_capex_adj</f>
        <v>85.42432486809119</v>
      </c>
      <c r="S873" s="20">
        <v>5.1854719277997958</v>
      </c>
      <c r="T873" s="18">
        <f>R873+S873</f>
        <v>90.609796795890986</v>
      </c>
      <c r="U873" s="20">
        <v>28.0092482748531</v>
      </c>
      <c r="V873" s="20">
        <f>U873-X873</f>
        <v>23.212464797726</v>
      </c>
      <c r="W873" s="18">
        <f>V873*wind_capex_adj</f>
        <v>38.687441329543333</v>
      </c>
      <c r="X873" s="20">
        <v>4.7967834771271001</v>
      </c>
      <c r="Y873" s="18">
        <f>W873+X873</f>
        <v>43.484224806670433</v>
      </c>
      <c r="Z873" s="20">
        <v>91.505057263126204</v>
      </c>
      <c r="AA873" s="20">
        <f>Z873-AC873-AD873</f>
        <v>36.044676074115493</v>
      </c>
      <c r="AB873" s="18">
        <f>AA873*hdgt_capex_adj</f>
        <v>45.055845092644368</v>
      </c>
      <c r="AC873" s="20">
        <v>16.39025778164401</v>
      </c>
      <c r="AD873" s="20">
        <v>39.070123407366701</v>
      </c>
      <c r="AE873" s="18">
        <f>AD873*fuel_adj</f>
        <v>39.070123407366701</v>
      </c>
      <c r="AF873" s="18">
        <f>AB873+AC873+AE873</f>
        <v>100.51622628165508</v>
      </c>
      <c r="AG873" s="20">
        <v>653.64385163700501</v>
      </c>
      <c r="AH873" s="20">
        <f>AG873-AJ873-AK873</f>
        <v>551.77308821643192</v>
      </c>
      <c r="AI873" s="18">
        <f>AH873*aero_capex_adj</f>
        <v>662.12770585971828</v>
      </c>
      <c r="AJ873" s="20">
        <v>55.837190271588042</v>
      </c>
      <c r="AK873" s="20">
        <v>46.033573148985056</v>
      </c>
      <c r="AL873" s="18">
        <f>AK873*fuel_adj</f>
        <v>46.033573148985056</v>
      </c>
      <c r="AM873" s="18">
        <f>AI873+AJ873+AL873</f>
        <v>763.99846928029137</v>
      </c>
      <c r="AN873" s="18">
        <f>IF(F873=0, 0, IF(F873=3, Z873, (Z873*F873*384+AG873*G873*32)/(F873*384+G873*32)))</f>
        <v>244.81563754691132</v>
      </c>
      <c r="AO873" s="18">
        <f>IF(F873=0, 0, IF(F873=3, AF873, (AF873*F873*384+AM873*G873*32)/(F873*384+G873*32)))</f>
        <v>281.46592891764681</v>
      </c>
      <c r="AP873" s="20">
        <v>401.76972440976903</v>
      </c>
      <c r="AQ873" s="20">
        <f>AP873-AS873</f>
        <v>328.66586763654902</v>
      </c>
      <c r="AR873" s="18">
        <f>AQ873*bess_capex_adj</f>
        <v>328.66586763654902</v>
      </c>
      <c r="AS873" s="20">
        <v>73.103856773220002</v>
      </c>
      <c r="AT873" s="18">
        <f>AR873+AS873</f>
        <v>401.76972440976903</v>
      </c>
      <c r="AU873" s="20">
        <v>6600.6559355548197</v>
      </c>
      <c r="AV873" s="20"/>
      <c r="AW873" s="20">
        <v>494.57747641822402</v>
      </c>
      <c r="AX873" s="18">
        <f>AW873*solar_capex_adj</f>
        <v>659.4366352242987</v>
      </c>
      <c r="AY873" s="20">
        <v>962.40423287652504</v>
      </c>
      <c r="AZ873" s="18">
        <f>AY873*wind_capex_adj</f>
        <v>1604.0070547942084</v>
      </c>
      <c r="BA873" s="20">
        <v>1549.30073479455</v>
      </c>
      <c r="BB873" s="18">
        <f>BA873*hdgt_capex_adj</f>
        <v>1936.6259184931873</v>
      </c>
      <c r="BC873" s="20">
        <v>732.38955868215703</v>
      </c>
      <c r="BD873" s="18">
        <f>BC873*aero_capex_adj</f>
        <v>878.86747041858837</v>
      </c>
      <c r="BE873" s="20">
        <v>2861.9839327833602</v>
      </c>
      <c r="BF873" s="18">
        <f>BE873*bess_capex_adj</f>
        <v>2861.9839327833602</v>
      </c>
      <c r="BG873" s="11">
        <v>678967954.90448201</v>
      </c>
      <c r="BH873" s="11">
        <v>3519484355.2087998</v>
      </c>
      <c r="BI873" s="11">
        <v>627133339.37288904</v>
      </c>
      <c r="BJ873" s="11">
        <v>3934414350.5138202</v>
      </c>
      <c r="BK873" s="11">
        <f>SUM(BG873:BJ873)/1000000</f>
        <v>8759.9999999999909</v>
      </c>
      <c r="BL873" s="11">
        <v>1.9641683888961298E-3</v>
      </c>
      <c r="BM873" s="13">
        <f>0.815*BJ873/(BK873*1000)</f>
        <v>366.04425749643457</v>
      </c>
      <c r="BN873" s="22">
        <v>556.25846137364397</v>
      </c>
      <c r="BO873" s="11">
        <v>211</v>
      </c>
      <c r="BP873" s="11">
        <v>9120</v>
      </c>
      <c r="BQ873" s="22">
        <v>13835.7696</v>
      </c>
      <c r="BR873" s="11">
        <v>2280</v>
      </c>
      <c r="BS873" s="11">
        <v>570</v>
      </c>
      <c r="BT873" s="11">
        <v>0.129523287290325</v>
      </c>
    </row>
    <row r="874" spans="1:72" s="8" customFormat="1" x14ac:dyDescent="0.25">
      <c r="A874" s="1">
        <v>1254</v>
      </c>
      <c r="B874" s="22">
        <v>618.06495708182604</v>
      </c>
      <c r="C874" s="22">
        <v>1402.2</v>
      </c>
      <c r="D874" s="11">
        <v>3000</v>
      </c>
      <c r="E874" s="11">
        <v>12000</v>
      </c>
      <c r="F874" s="11">
        <v>1</v>
      </c>
      <c r="G874" s="11">
        <v>19</v>
      </c>
      <c r="H874" s="12">
        <f>SUM(BG874:BI874)/(BK874*1000000)</f>
        <v>0.84268684787043224</v>
      </c>
      <c r="I874" s="13">
        <v>100</v>
      </c>
      <c r="J874" s="20">
        <v>90.916441771386303</v>
      </c>
      <c r="K874" s="18">
        <f>(P874*BG874+U874*BH874+AP874*BI874+AN874*BJ874)/(BK874*(1000000))</f>
        <v>117.54124251354784</v>
      </c>
      <c r="L874" s="18">
        <f>(T874*BG874+Y874*BH874+AT874*BI874+AO874*BJ874)/(BK874*(1000000))</f>
        <v>140.68908756480019</v>
      </c>
      <c r="M874" s="18">
        <f>L874/K874</f>
        <v>1.1969338128153981</v>
      </c>
      <c r="N874" s="18">
        <f>J874*M874</f>
        <v>108.82096329703454</v>
      </c>
      <c r="O874" s="13">
        <v>99.999999996818403</v>
      </c>
      <c r="P874" s="20">
        <v>75.182511862010401</v>
      </c>
      <c r="Q874" s="20">
        <f>P874-S874</f>
        <v>69.546513831469795</v>
      </c>
      <c r="R874" s="18">
        <f>Q874*solar_capex_adj</f>
        <v>92.728685108626394</v>
      </c>
      <c r="S874" s="20">
        <v>5.6359980305406054</v>
      </c>
      <c r="T874" s="18">
        <f>R874+S874</f>
        <v>98.364683139166999</v>
      </c>
      <c r="U874" s="20">
        <v>31.055847322345802</v>
      </c>
      <c r="V874" s="20">
        <f>U874-X874</f>
        <v>25.7317277188018</v>
      </c>
      <c r="W874" s="18">
        <f>V874*wind_capex_adj</f>
        <v>42.886212864669666</v>
      </c>
      <c r="X874" s="20">
        <v>5.3241196035440019</v>
      </c>
      <c r="Y874" s="18">
        <f>W874+X874</f>
        <v>48.210332468213664</v>
      </c>
      <c r="Z874" s="20">
        <v>128.85128761814201</v>
      </c>
      <c r="AA874" s="20">
        <f>Z874-AC874-AD874</f>
        <v>62.720910376275199</v>
      </c>
      <c r="AB874" s="18">
        <f>AA874*hdgt_capex_adj</f>
        <v>78.401137970343996</v>
      </c>
      <c r="AC874" s="20">
        <v>20.855479594523004</v>
      </c>
      <c r="AD874" s="20">
        <v>45.274897647343806</v>
      </c>
      <c r="AE874" s="18">
        <f>AD874*fuel_adj</f>
        <v>45.274897647343806</v>
      </c>
      <c r="AF874" s="18">
        <f>AB874+AC874+AE874</f>
        <v>144.53151521221082</v>
      </c>
      <c r="AG874" s="20">
        <v>561.49277075907798</v>
      </c>
      <c r="AH874" s="20">
        <f>AG874-AJ874-AK874</f>
        <v>459.57622456318302</v>
      </c>
      <c r="AI874" s="18">
        <f>AH874*aero_capex_adj</f>
        <v>551.4914694758196</v>
      </c>
      <c r="AJ874" s="20">
        <v>50.59111802674596</v>
      </c>
      <c r="AK874" s="20">
        <v>51.325428169149006</v>
      </c>
      <c r="AL874" s="18">
        <f>AK874*fuel_adj</f>
        <v>51.325428169149006</v>
      </c>
      <c r="AM874" s="18">
        <f>AI874+AJ874+AL874</f>
        <v>653.40801567171457</v>
      </c>
      <c r="AN874" s="18">
        <f>IF(F874=0, 0, IF(F874=3, Z874, (Z874*F874*384+AG874*G874*32)/(F874*384+G874*32)))</f>
        <v>394.0186482529092</v>
      </c>
      <c r="AO874" s="18">
        <f>IF(F874=0, 0, IF(F874=3, AF874, (AF874*F874*384+AM874*G874*32)/(F874*384+G874*32)))</f>
        <v>456.42356388093896</v>
      </c>
      <c r="AP874" s="20">
        <v>270.57436918987997</v>
      </c>
      <c r="AQ874" s="20">
        <f>AP874-AS874</f>
        <v>220.28982305956001</v>
      </c>
      <c r="AR874" s="18">
        <f>AQ874*bess_capex_adj</f>
        <v>220.28982305956001</v>
      </c>
      <c r="AS874" s="20">
        <v>50.284546130319967</v>
      </c>
      <c r="AT874" s="18">
        <f>AR874+AS874</f>
        <v>270.57436918987997</v>
      </c>
      <c r="AU874" s="20">
        <v>7598.0949007682102</v>
      </c>
      <c r="AV874" s="20"/>
      <c r="AW874" s="20">
        <v>740.92729582544098</v>
      </c>
      <c r="AX874" s="18">
        <f>AW874*solar_capex_adj</f>
        <v>987.90306110058793</v>
      </c>
      <c r="AY874" s="20">
        <v>1680.9369991006999</v>
      </c>
      <c r="AZ874" s="18">
        <f>AY874*wind_capex_adj</f>
        <v>2801.5616651678333</v>
      </c>
      <c r="BA874" s="20">
        <v>773.66995640065102</v>
      </c>
      <c r="BB874" s="18">
        <f>BA874*hdgt_capex_adj</f>
        <v>967.08744550081383</v>
      </c>
      <c r="BC874" s="20">
        <v>1544.1988933689299</v>
      </c>
      <c r="BD874" s="18">
        <f>BC874*aero_capex_adj</f>
        <v>1853.0386720427159</v>
      </c>
      <c r="BE874" s="20">
        <v>2858.3617560724801</v>
      </c>
      <c r="BF874" s="18">
        <f>BE874*bess_capex_adj</f>
        <v>2858.3617560724801</v>
      </c>
      <c r="BG874" s="11">
        <v>933921772.39139903</v>
      </c>
      <c r="BH874" s="11">
        <v>5545306013.7627201</v>
      </c>
      <c r="BI874" s="11">
        <v>902709000.95600498</v>
      </c>
      <c r="BJ874" s="11">
        <v>1378063212.6111701</v>
      </c>
      <c r="BK874" s="11">
        <f>SUM(BG874:BJ874)/1000000</f>
        <v>8759.9999997212944</v>
      </c>
      <c r="BL874" s="11">
        <v>5.6822186812641498</v>
      </c>
      <c r="BM874" s="13">
        <f>0.815*BJ874/(BK874*1000)</f>
        <v>128.21021898559778</v>
      </c>
      <c r="BN874" s="22">
        <v>834.38769206046595</v>
      </c>
      <c r="BO874" s="11">
        <v>369</v>
      </c>
      <c r="BP874" s="11">
        <v>9120</v>
      </c>
      <c r="BQ874" s="22">
        <v>13835.7696</v>
      </c>
      <c r="BR874" s="11">
        <v>2280</v>
      </c>
      <c r="BS874" s="11">
        <v>570</v>
      </c>
      <c r="BT874" s="11">
        <v>0.18804997167826501</v>
      </c>
    </row>
    <row r="875" spans="1:72" s="8" customFormat="1" x14ac:dyDescent="0.25">
      <c r="A875" s="1">
        <v>198</v>
      </c>
      <c r="B875" s="24">
        <v>1442.15156652426</v>
      </c>
      <c r="C875" s="24">
        <v>1801.19999999999</v>
      </c>
      <c r="D875" s="1">
        <v>1000</v>
      </c>
      <c r="E875" s="1">
        <v>4000</v>
      </c>
      <c r="F875" s="1">
        <v>1</v>
      </c>
      <c r="G875" s="1">
        <v>23</v>
      </c>
      <c r="H875" s="2">
        <f>SUM(BG875:BI875)/(BK875*1000000)</f>
        <v>0.93789489162117967</v>
      </c>
      <c r="I875" s="3">
        <v>100</v>
      </c>
      <c r="J875" s="18">
        <v>85.196965547784004</v>
      </c>
      <c r="K875" s="18">
        <f>(P875*BG875+U875*BH875+AP875*BI875+AN875*BJ875)/(BK875*(1000000))</f>
        <v>101.56016976098589</v>
      </c>
      <c r="L875" s="18">
        <f>(T875*BG875+Y875*BH875+AT875*BI875+AO875*BJ875)/(BK875*(1000000))</f>
        <v>129.74457955282105</v>
      </c>
      <c r="M875" s="18">
        <f>L875/K875</f>
        <v>1.277514402133878</v>
      </c>
      <c r="N875" s="18">
        <f>J875*M875</f>
        <v>108.84035050539788</v>
      </c>
      <c r="O875" s="3">
        <v>100</v>
      </c>
      <c r="P875" s="18">
        <v>111.639665678947</v>
      </c>
      <c r="Q875" s="18">
        <f>P875-S875</f>
        <v>103.26752176288601</v>
      </c>
      <c r="R875" s="18">
        <f>Q875*solar_capex_adj</f>
        <v>137.69002901718133</v>
      </c>
      <c r="S875" s="18">
        <v>8.3721439160609918</v>
      </c>
      <c r="T875" s="18">
        <f>R875+S875</f>
        <v>146.06217293324232</v>
      </c>
      <c r="U875" s="18">
        <v>36.7089118912751</v>
      </c>
      <c r="V875" s="18">
        <f>U875-X875</f>
        <v>30.4135171710595</v>
      </c>
      <c r="W875" s="18">
        <f>V875*wind_capex_adj</f>
        <v>50.689195285099167</v>
      </c>
      <c r="X875" s="18">
        <v>6.2953947202156009</v>
      </c>
      <c r="Y875" s="18">
        <f>W875+X875</f>
        <v>56.984590005314772</v>
      </c>
      <c r="Z875" s="18">
        <v>244.92551950657099</v>
      </c>
      <c r="AA875" s="18">
        <f>Z875-AC875-AD875</f>
        <v>174.76601786779699</v>
      </c>
      <c r="AB875" s="18">
        <f>AA875*hdgt_capex_adj</f>
        <v>218.45752233474624</v>
      </c>
      <c r="AC875" s="18">
        <v>29.944902596421002</v>
      </c>
      <c r="AD875" s="18">
        <v>40.214599042353001</v>
      </c>
      <c r="AE875" s="18">
        <f>AD875*fuel_adj</f>
        <v>40.214599042353001</v>
      </c>
      <c r="AF875" s="18">
        <f>AB875+AC875+AE875</f>
        <v>288.61702397352025</v>
      </c>
      <c r="AG875" s="18">
        <v>1067.15879321591</v>
      </c>
      <c r="AH875" s="18">
        <f>AG875-AJ875-AK875</f>
        <v>936.88635095932102</v>
      </c>
      <c r="AI875" s="18">
        <f>AH875*aero_capex_adj</f>
        <v>1124.2636211511851</v>
      </c>
      <c r="AJ875" s="18">
        <v>85.897461793499019</v>
      </c>
      <c r="AK875" s="18">
        <v>44.374980463089969</v>
      </c>
      <c r="AL875" s="18">
        <f>AK875*fuel_adj</f>
        <v>44.374980463089969</v>
      </c>
      <c r="AM875" s="18">
        <f>AI875+AJ875+AL875</f>
        <v>1254.536063407774</v>
      </c>
      <c r="AN875" s="18">
        <f>IF(F875=0, 0, IF(F875=3, Z875, (Z875*F875*384+AG875*G875*32)/(F875*384+G875*32)))</f>
        <v>785.25024222985098</v>
      </c>
      <c r="AO875" s="18">
        <f>IF(F875=0, 0, IF(F875=3, AF875, (AF875*F875*384+AM875*G875*32)/(F875*384+G875*32)))</f>
        <v>923.36382131602977</v>
      </c>
      <c r="AP875" s="18">
        <v>107.152881853493</v>
      </c>
      <c r="AQ875" s="18">
        <f>AP875-AS875</f>
        <v>86.640481464078505</v>
      </c>
      <c r="AR875" s="18">
        <f>AQ875*bess_capex_adj</f>
        <v>86.640481464078505</v>
      </c>
      <c r="AS875" s="18">
        <v>20.512400389414495</v>
      </c>
      <c r="AT875" s="18">
        <f>AR875+AS875</f>
        <v>107.152881853493</v>
      </c>
      <c r="AU875" s="18">
        <v>7479.0622362983904</v>
      </c>
      <c r="AV875" s="18"/>
      <c r="AW875" s="18">
        <v>1728.12406184982</v>
      </c>
      <c r="AX875" s="18">
        <f>AW875*solar_capex_adj</f>
        <v>2304.16541579976</v>
      </c>
      <c r="AY875" s="18">
        <v>2158.3702659671399</v>
      </c>
      <c r="AZ875" s="18">
        <f>AY875*wind_capex_adj</f>
        <v>3597.2837766119001</v>
      </c>
      <c r="BA875" s="18">
        <v>773.35388184849796</v>
      </c>
      <c r="BB875" s="18">
        <f>BA875*hdgt_capex_adj</f>
        <v>966.69235231062248</v>
      </c>
      <c r="BC875" s="18">
        <v>1868.5297174932</v>
      </c>
      <c r="BD875" s="18">
        <f>BC875*aero_capex_adj</f>
        <v>2242.2356609918397</v>
      </c>
      <c r="BE875" s="18">
        <v>950.68430913972998</v>
      </c>
      <c r="BF875" s="18">
        <f>BE875*bess_capex_adj</f>
        <v>950.68430913972998</v>
      </c>
      <c r="BG875" s="1">
        <v>1441223105.9435101</v>
      </c>
      <c r="BH875" s="1">
        <v>6024237571.8299704</v>
      </c>
      <c r="BI875" s="1">
        <v>750498572.82804298</v>
      </c>
      <c r="BJ875" s="1">
        <v>544040749.39846504</v>
      </c>
      <c r="BK875" s="1">
        <f>SUM(BG875:BJ875)/1000000</f>
        <v>8759.9999999999891</v>
      </c>
      <c r="BL875" s="1">
        <v>27.208056209559199</v>
      </c>
      <c r="BM875" s="3">
        <f>0.815*BJ875/(BK875*1000)</f>
        <v>50.615663328738535</v>
      </c>
      <c r="BN875" s="24">
        <v>1946.90461480775</v>
      </c>
      <c r="BO875" s="1">
        <v>474</v>
      </c>
      <c r="BP875" s="1">
        <v>3040</v>
      </c>
      <c r="BQ875" s="24">
        <v>4611.9232000000002</v>
      </c>
      <c r="BR875" s="1">
        <v>760</v>
      </c>
      <c r="BS875" s="1">
        <v>190</v>
      </c>
      <c r="BT875" s="1">
        <v>0.46511719947455499</v>
      </c>
    </row>
    <row r="876" spans="1:72" s="8" customFormat="1" x14ac:dyDescent="0.25">
      <c r="A876" s="1">
        <v>298</v>
      </c>
      <c r="B876" s="24">
        <v>2266.2381759666901</v>
      </c>
      <c r="C876" s="24">
        <v>1200.8</v>
      </c>
      <c r="D876" s="1">
        <v>1000</v>
      </c>
      <c r="E876" s="1">
        <v>4000</v>
      </c>
      <c r="F876" s="1">
        <v>2</v>
      </c>
      <c r="G876" s="1">
        <v>11</v>
      </c>
      <c r="H876" s="2">
        <f>SUM(BG876:BI876)/(BK876*1000000)</f>
        <v>0.9181096204091187</v>
      </c>
      <c r="I876" s="3">
        <v>100</v>
      </c>
      <c r="J876" s="18">
        <v>86.186755671554295</v>
      </c>
      <c r="K876" s="18">
        <f>(P876*BG876+U876*BH876+AP876*BI876+AN876*BJ876)/(BK876*(1000000))</f>
        <v>98.358550928066904</v>
      </c>
      <c r="L876" s="18">
        <f>(T876*BG876+Y876*BH876+AT876*BI876+AO876*BJ876)/(BK876*(1000000))</f>
        <v>124.28358827918112</v>
      </c>
      <c r="M876" s="18">
        <f>L876/K876</f>
        <v>1.2635768533238569</v>
      </c>
      <c r="N876" s="18">
        <f>J876*M876</f>
        <v>108.90358952965465</v>
      </c>
      <c r="O876" s="3">
        <v>100</v>
      </c>
      <c r="P876" s="18">
        <v>129.34584663009599</v>
      </c>
      <c r="Q876" s="18">
        <f>P876-S876</f>
        <v>119.645304092041</v>
      </c>
      <c r="R876" s="18">
        <f>Q876*solar_capex_adj</f>
        <v>159.52707212272134</v>
      </c>
      <c r="S876" s="18">
        <v>9.7005425380549894</v>
      </c>
      <c r="T876" s="18">
        <f>R876+S876</f>
        <v>169.22761466077634</v>
      </c>
      <c r="U876" s="18">
        <v>28.624654582314601</v>
      </c>
      <c r="V876" s="18">
        <f>U876-X876</f>
        <v>23.715412599146301</v>
      </c>
      <c r="W876" s="18">
        <f>V876*wind_capex_adj</f>
        <v>39.525687665243836</v>
      </c>
      <c r="X876" s="18">
        <v>4.9092419831683003</v>
      </c>
      <c r="Y876" s="18">
        <f>W876+X876</f>
        <v>44.434929648412137</v>
      </c>
      <c r="Z876" s="18">
        <v>278.542024508559</v>
      </c>
      <c r="AA876" s="18">
        <f>Z876-AC876-AD876</f>
        <v>206.52690152782998</v>
      </c>
      <c r="AB876" s="18">
        <f>AA876*hdgt_capex_adj</f>
        <v>258.15862690978747</v>
      </c>
      <c r="AC876" s="18">
        <v>32.816404647836009</v>
      </c>
      <c r="AD876" s="18">
        <v>39.198718332893009</v>
      </c>
      <c r="AE876" s="18">
        <f>AD876*fuel_adj</f>
        <v>39.198718332893009</v>
      </c>
      <c r="AF876" s="18">
        <f>AB876+AC876+AE876</f>
        <v>330.17374989051649</v>
      </c>
      <c r="AG876" s="18">
        <v>1078.12865246563</v>
      </c>
      <c r="AH876" s="18">
        <f>AG876-AJ876-AK876</f>
        <v>946.86426284953495</v>
      </c>
      <c r="AI876" s="18">
        <f>AH876*aero_capex_adj</f>
        <v>1136.2371154194418</v>
      </c>
      <c r="AJ876" s="18">
        <v>86.52268134513497</v>
      </c>
      <c r="AK876" s="18">
        <v>44.741708270960089</v>
      </c>
      <c r="AL876" s="18">
        <f>AK876*fuel_adj</f>
        <v>44.741708270960089</v>
      </c>
      <c r="AM876" s="18">
        <f>AI876+AJ876+AL876</f>
        <v>1267.5015050355369</v>
      </c>
      <c r="AN876" s="18">
        <f>IF(F876=0, 0, IF(F876=3, Z876, (Z876*F876*384+AG876*G876*32)/(F876*384+G876*32)))</f>
        <v>529.8406790093527</v>
      </c>
      <c r="AO876" s="18">
        <f>IF(F876=0, 0, IF(F876=3, AF876, (AF876*F876*384+AM876*G876*32)/(F876*384+G876*32)))</f>
        <v>624.76247293609435</v>
      </c>
      <c r="AP876" s="18">
        <v>87.092439236740503</v>
      </c>
      <c r="AQ876" s="18">
        <f>AP876-AS876</f>
        <v>70.731299792821602</v>
      </c>
      <c r="AR876" s="18">
        <f>AQ876*bess_capex_adj</f>
        <v>70.731299792821602</v>
      </c>
      <c r="AS876" s="18">
        <v>16.361139443918901</v>
      </c>
      <c r="AT876" s="18">
        <f>AR876+AS876</f>
        <v>87.092439236740503</v>
      </c>
      <c r="AU876" s="18">
        <v>7545.0970854398001</v>
      </c>
      <c r="AV876" s="18"/>
      <c r="AW876" s="18">
        <v>2715.45197356072</v>
      </c>
      <c r="AX876" s="18">
        <f>AW876*solar_capex_adj</f>
        <v>3620.6026314142932</v>
      </c>
      <c r="AY876" s="18">
        <v>1438.8226111586</v>
      </c>
      <c r="AZ876" s="18">
        <f>AY876*wind_capex_adj</f>
        <v>2398.0376852643335</v>
      </c>
      <c r="BA876" s="18">
        <v>1546.6100545991801</v>
      </c>
      <c r="BB876" s="18">
        <f>BA876*hdgt_capex_adj</f>
        <v>1933.2625682489752</v>
      </c>
      <c r="BC876" s="18">
        <v>893.58819390266001</v>
      </c>
      <c r="BD876" s="18">
        <f>BC876*aero_capex_adj</f>
        <v>1072.305832683192</v>
      </c>
      <c r="BE876" s="18">
        <v>950.62425221861804</v>
      </c>
      <c r="BF876" s="18">
        <f>BE876*bess_capex_adj</f>
        <v>950.62425221861804</v>
      </c>
      <c r="BG876" s="1">
        <v>1945377214.06446</v>
      </c>
      <c r="BH876" s="1">
        <v>5150142680.2221899</v>
      </c>
      <c r="BI876" s="1">
        <v>947120380.49722004</v>
      </c>
      <c r="BJ876" s="1">
        <v>717359725.21611905</v>
      </c>
      <c r="BK876" s="1">
        <f>SUM(BG876:BJ876)/1000000</f>
        <v>8759.9999999999891</v>
      </c>
      <c r="BL876" s="1">
        <v>24.7556981822244</v>
      </c>
      <c r="BM876" s="3">
        <f>0.815*BJ876/(BK876*1000)</f>
        <v>66.740659366568238</v>
      </c>
      <c r="BN876" s="24">
        <v>3059.4215375550398</v>
      </c>
      <c r="BO876" s="1">
        <v>316</v>
      </c>
      <c r="BP876" s="1">
        <v>3040</v>
      </c>
      <c r="BQ876" s="24">
        <v>4611.9232000000002</v>
      </c>
      <c r="BR876" s="1">
        <v>760</v>
      </c>
      <c r="BS876" s="1">
        <v>190</v>
      </c>
      <c r="BT876" s="1">
        <v>0.58628139648802902</v>
      </c>
    </row>
    <row r="877" spans="1:72" s="8" customFormat="1" x14ac:dyDescent="0.25">
      <c r="A877" s="1">
        <v>1240</v>
      </c>
      <c r="B877" s="22">
        <v>618.06495708182604</v>
      </c>
      <c r="C877" s="22">
        <v>1200.8</v>
      </c>
      <c r="D877" s="11">
        <v>3000</v>
      </c>
      <c r="E877" s="11">
        <v>12000</v>
      </c>
      <c r="F877" s="11">
        <v>1</v>
      </c>
      <c r="G877" s="11">
        <v>20</v>
      </c>
      <c r="H877" s="12">
        <f>SUM(BG877:BI877)/(BK877*1000000)</f>
        <v>0.7936501387652839</v>
      </c>
      <c r="I877" s="13">
        <v>100</v>
      </c>
      <c r="J877" s="20">
        <v>92.127653449200096</v>
      </c>
      <c r="K877" s="18">
        <f>(P877*BG877+U877*BH877+AP877*BI877+AN877*BJ877)/(BK877*(1000000))</f>
        <v>119.19768963767818</v>
      </c>
      <c r="L877" s="18">
        <f>(T877*BG877+Y877*BH877+AT877*BI877+AO877*BJ877)/(BK877*(1000000))</f>
        <v>140.99096496812618</v>
      </c>
      <c r="M877" s="18">
        <f>L877/K877</f>
        <v>1.1828330347399552</v>
      </c>
      <c r="N877" s="18">
        <f>J877*M877</f>
        <v>108.97163191278824</v>
      </c>
      <c r="O877" s="13">
        <v>100</v>
      </c>
      <c r="P877" s="20">
        <v>73.248598801336996</v>
      </c>
      <c r="Q877" s="20">
        <f>P877-S877</f>
        <v>67.758469782084205</v>
      </c>
      <c r="R877" s="18">
        <f>Q877*solar_capex_adj</f>
        <v>90.344626376112274</v>
      </c>
      <c r="S877" s="20">
        <v>5.490129019252791</v>
      </c>
      <c r="T877" s="18">
        <f>R877+S877</f>
        <v>95.834755395365065</v>
      </c>
      <c r="U877" s="20">
        <v>28.640091799543601</v>
      </c>
      <c r="V877" s="20">
        <f>U877-X877</f>
        <v>23.730838573223199</v>
      </c>
      <c r="W877" s="18">
        <f>V877*wind_capex_adj</f>
        <v>39.551397622038664</v>
      </c>
      <c r="X877" s="20">
        <v>4.9092532263204021</v>
      </c>
      <c r="Y877" s="18">
        <f>W877+X877</f>
        <v>44.460650848359066</v>
      </c>
      <c r="Z877" s="20">
        <v>112.200518079467</v>
      </c>
      <c r="AA877" s="20">
        <f>Z877-AC877-AD877</f>
        <v>48.544973276035293</v>
      </c>
      <c r="AB877" s="18">
        <f>AA877*hdgt_capex_adj</f>
        <v>60.68121659504412</v>
      </c>
      <c r="AC877" s="20">
        <v>19.312398183345906</v>
      </c>
      <c r="AD877" s="20">
        <v>44.343146620085804</v>
      </c>
      <c r="AE877" s="18">
        <f>AD877*fuel_adj</f>
        <v>44.343146620085804</v>
      </c>
      <c r="AF877" s="18">
        <f>AB877+AC877+AE877</f>
        <v>124.33676139847583</v>
      </c>
      <c r="AG877" s="20">
        <v>444.62694592746999</v>
      </c>
      <c r="AH877" s="20">
        <f>AG877-AJ877-AK877</f>
        <v>352.07067810538399</v>
      </c>
      <c r="AI877" s="18">
        <f>AH877*aero_capex_adj</f>
        <v>422.4848137264608</v>
      </c>
      <c r="AJ877" s="20">
        <v>42.036719167425986</v>
      </c>
      <c r="AK877" s="20">
        <v>50.519548654660014</v>
      </c>
      <c r="AL877" s="18">
        <f>AK877*fuel_adj</f>
        <v>50.519548654660014</v>
      </c>
      <c r="AM877" s="18">
        <f>AI877+AJ877+AL877</f>
        <v>515.0410815485468</v>
      </c>
      <c r="AN877" s="18">
        <f>IF(F877=0, 0, IF(F877=3, Z877, (Z877*F877*384+AG877*G877*32)/(F877*384+G877*32)))</f>
        <v>319.96703548446891</v>
      </c>
      <c r="AO877" s="18">
        <f>IF(F877=0, 0, IF(F877=3, AF877, (AF877*F877*384+AM877*G877*32)/(F877*384+G877*32)))</f>
        <v>368.52696149227017</v>
      </c>
      <c r="AP877" s="20">
        <v>294.07313844636002</v>
      </c>
      <c r="AQ877" s="20">
        <f>AP877-AS877</f>
        <v>240.000875129989</v>
      </c>
      <c r="AR877" s="18">
        <f>AQ877*bess_capex_adj</f>
        <v>240.000875129989</v>
      </c>
      <c r="AS877" s="20">
        <v>54.072263316371021</v>
      </c>
      <c r="AT877" s="18">
        <f>AR877+AS877</f>
        <v>294.07313844636002</v>
      </c>
      <c r="AU877" s="20">
        <v>7439.2435372989803</v>
      </c>
      <c r="AV877" s="20"/>
      <c r="AW877" s="20">
        <v>741.057831503844</v>
      </c>
      <c r="AX877" s="18">
        <f>AW877*solar_capex_adj</f>
        <v>988.07710867179196</v>
      </c>
      <c r="AY877" s="20">
        <v>1439.7552132243</v>
      </c>
      <c r="AZ877" s="18">
        <f>AY877*wind_capex_adj</f>
        <v>2399.5920220405001</v>
      </c>
      <c r="BA877" s="20">
        <v>773.80626064155001</v>
      </c>
      <c r="BB877" s="18">
        <f>BA877*hdgt_capex_adj</f>
        <v>967.25782580193754</v>
      </c>
      <c r="BC877" s="20">
        <v>1625.75889312601</v>
      </c>
      <c r="BD877" s="18">
        <f>BC877*aero_capex_adj</f>
        <v>1950.9106717512118</v>
      </c>
      <c r="BE877" s="20">
        <v>2858.8653388032699</v>
      </c>
      <c r="BF877" s="18">
        <f>BE877*bess_capex_adj</f>
        <v>2858.8653388032699</v>
      </c>
      <c r="BG877" s="11">
        <v>958690298.29252899</v>
      </c>
      <c r="BH877" s="11">
        <v>5150123750.9871798</v>
      </c>
      <c r="BI877" s="11">
        <v>843561166.30416596</v>
      </c>
      <c r="BJ877" s="11">
        <v>1807624784.41611</v>
      </c>
      <c r="BK877" s="11">
        <f>SUM(BG877:BJ877)/1000000</f>
        <v>8759.9999999999854</v>
      </c>
      <c r="BL877" s="11">
        <v>1.9273320483187999</v>
      </c>
      <c r="BM877" s="13">
        <f>0.815*BJ877/(BK877*1000)</f>
        <v>168.1751369062936</v>
      </c>
      <c r="BN877" s="22">
        <v>834.38769206046595</v>
      </c>
      <c r="BO877" s="11">
        <v>316</v>
      </c>
      <c r="BP877" s="11">
        <v>9120</v>
      </c>
      <c r="BQ877" s="22">
        <v>13835.7696</v>
      </c>
      <c r="BR877" s="11">
        <v>2280</v>
      </c>
      <c r="BS877" s="11">
        <v>570</v>
      </c>
      <c r="BT877" s="11">
        <v>0.175898321521749</v>
      </c>
    </row>
    <row r="878" spans="1:72" s="8" customFormat="1" hidden="1" x14ac:dyDescent="0.25">
      <c r="A878" s="1">
        <v>134</v>
      </c>
      <c r="B878" s="24">
        <v>3502.3680901303501</v>
      </c>
      <c r="C878" s="24">
        <v>201.39999999999901</v>
      </c>
      <c r="D878" s="1">
        <v>1000</v>
      </c>
      <c r="E878" s="1">
        <v>4000</v>
      </c>
      <c r="F878" s="1">
        <v>0</v>
      </c>
      <c r="G878" s="1">
        <v>0</v>
      </c>
      <c r="H878" s="2">
        <f>SUM(BG878:BI878)/(BK878*1000000)</f>
        <v>1</v>
      </c>
      <c r="I878" s="3">
        <v>55.6735159817351</v>
      </c>
      <c r="J878" s="18">
        <v>85.9045959144851</v>
      </c>
      <c r="K878" s="18">
        <f>(P878*BG878+U878*BH878+AP878*BI878+AN878*BJ878)/(BK878*(1000000))</f>
        <v>85.69769172335252</v>
      </c>
      <c r="L878" s="18">
        <f>(T878*BG878+Y878*BH878+AT878*BI878+AO878*BJ878)/(BK878*(1000000))</f>
        <v>108.73344163052988</v>
      </c>
      <c r="M878" s="18">
        <f>L878/K878</f>
        <v>1.268802454814546</v>
      </c>
      <c r="N878" s="18">
        <f>J878*M878</f>
        <v>108.99596217615031</v>
      </c>
      <c r="O878" s="3">
        <v>66.145424377948999</v>
      </c>
      <c r="P878" s="18">
        <v>110.87919863423799</v>
      </c>
      <c r="Q878" s="18">
        <f>P878-S878</f>
        <v>102.585713796994</v>
      </c>
      <c r="R878" s="18">
        <f>Q878*solar_capex_adj</f>
        <v>136.78095172932532</v>
      </c>
      <c r="S878" s="18">
        <v>8.2934848372439944</v>
      </c>
      <c r="T878" s="18">
        <f>R878+S878</f>
        <v>145.07443656656932</v>
      </c>
      <c r="U878" s="18">
        <v>28.035736431984098</v>
      </c>
      <c r="V878" s="18">
        <f>U878-X878</f>
        <v>23.238952954857002</v>
      </c>
      <c r="W878" s="18">
        <f>V878*wind_capex_adj</f>
        <v>38.731588258095002</v>
      </c>
      <c r="X878" s="18">
        <v>4.7967834771270965</v>
      </c>
      <c r="Y878" s="18">
        <f>W878+X878</f>
        <v>43.528371735222095</v>
      </c>
      <c r="Z878" s="18">
        <v>0</v>
      </c>
      <c r="AA878" s="18">
        <f>Z878-AC878-AD878</f>
        <v>0</v>
      </c>
      <c r="AB878" s="18">
        <f>AA878*hdgt_capex_adj</f>
        <v>0</v>
      </c>
      <c r="AC878" s="18">
        <v>0</v>
      </c>
      <c r="AD878" s="18">
        <v>0</v>
      </c>
      <c r="AE878" s="18">
        <f>AD878*fuel_adj</f>
        <v>0</v>
      </c>
      <c r="AF878" s="18">
        <f>AB878+AC878+AE878</f>
        <v>0</v>
      </c>
      <c r="AG878" s="18">
        <v>0</v>
      </c>
      <c r="AH878" s="18">
        <f>AG878-AJ878-AK878</f>
        <v>0</v>
      </c>
      <c r="AI878" s="18">
        <f>AH878*aero_capex_adj</f>
        <v>0</v>
      </c>
      <c r="AJ878" s="18">
        <v>0</v>
      </c>
      <c r="AK878" s="18">
        <v>0</v>
      </c>
      <c r="AL878" s="18">
        <f>AK878*fuel_adj</f>
        <v>0</v>
      </c>
      <c r="AM878" s="18">
        <f>AI878+AJ878+AL878</f>
        <v>0</v>
      </c>
      <c r="AN878" s="18">
        <f>IF(F878=0, 0, IF(F878=3, Z878, (Z878*F878*384+AG878*G878*32)/(F878*384+G878*32)))</f>
        <v>0</v>
      </c>
      <c r="AO878" s="18">
        <f>IF(F878=0, 0, IF(F878=3, AF878, (AF878*F878*384+AM878*G878*32)/(F878*384+G878*32)))</f>
        <v>0</v>
      </c>
      <c r="AP878" s="18">
        <v>59.244458194725702</v>
      </c>
      <c r="AQ878" s="18">
        <f>AP878-AS878</f>
        <v>47.925884370194098</v>
      </c>
      <c r="AR878" s="18">
        <f>AQ878*bess_capex_adj</f>
        <v>47.925884370194098</v>
      </c>
      <c r="AS878" s="18">
        <v>11.318573824531605</v>
      </c>
      <c r="AT878" s="18">
        <f>AR878+AS878</f>
        <v>59.244458194725702</v>
      </c>
      <c r="AU878" s="18">
        <v>5404.08764839794</v>
      </c>
      <c r="AV878" s="18"/>
      <c r="AW878" s="18">
        <v>4208.7057044970898</v>
      </c>
      <c r="AX878" s="18">
        <f>AW878*solar_capex_adj</f>
        <v>5611.6076059961197</v>
      </c>
      <c r="AY878" s="18">
        <v>242.01720295314999</v>
      </c>
      <c r="AZ878" s="18">
        <f>AY878*wind_capex_adj</f>
        <v>403.36200492191665</v>
      </c>
      <c r="BA878" s="18">
        <v>0</v>
      </c>
      <c r="BB878" s="18">
        <f>BA878*hdgt_capex_adj</f>
        <v>0</v>
      </c>
      <c r="BC878" s="18">
        <v>0</v>
      </c>
      <c r="BD878" s="18">
        <f>BC878*aero_capex_adj</f>
        <v>0</v>
      </c>
      <c r="BE878" s="18">
        <v>953.36474094769301</v>
      </c>
      <c r="BF878" s="18">
        <f>BE878*bess_capex_adj</f>
        <v>953.36474094769301</v>
      </c>
      <c r="BG878" s="1">
        <v>3502850955.43328</v>
      </c>
      <c r="BH878" s="1">
        <v>884041093.96239996</v>
      </c>
      <c r="BI878" s="1">
        <v>1407447126.1126499</v>
      </c>
      <c r="BJ878" s="1">
        <v>0</v>
      </c>
      <c r="BK878" s="1">
        <f>SUM(BG878:BJ878)/1000000</f>
        <v>5794.3391755083294</v>
      </c>
      <c r="BL878" s="1">
        <v>39.409543786561997</v>
      </c>
      <c r="BM878" s="3">
        <f>0.815*BJ878/(BK878*1000)</f>
        <v>0</v>
      </c>
      <c r="BN878" s="24">
        <v>4728.1969216759699</v>
      </c>
      <c r="BO878" s="1">
        <v>53</v>
      </c>
      <c r="BP878" s="1">
        <v>3040</v>
      </c>
      <c r="BQ878" s="24">
        <v>4611.9232000000002</v>
      </c>
      <c r="BR878" s="1">
        <v>760</v>
      </c>
      <c r="BS878" s="1">
        <v>190</v>
      </c>
      <c r="BT878" s="1">
        <v>0.86733766546378799</v>
      </c>
    </row>
    <row r="879" spans="1:72" s="8" customFormat="1" x14ac:dyDescent="0.25">
      <c r="A879" s="1">
        <v>1223</v>
      </c>
      <c r="B879" s="22">
        <v>206.02165236060799</v>
      </c>
      <c r="C879" s="22">
        <v>1003.19999999999</v>
      </c>
      <c r="D879" s="11">
        <v>3000</v>
      </c>
      <c r="E879" s="11">
        <v>12000</v>
      </c>
      <c r="F879" s="11">
        <v>1</v>
      </c>
      <c r="G879" s="11">
        <v>21</v>
      </c>
      <c r="H879" s="12">
        <f>SUM(BG879:BI879)/(BK879*1000000)</f>
        <v>0.62926420024274632</v>
      </c>
      <c r="I879" s="13">
        <v>100</v>
      </c>
      <c r="J879" s="20">
        <v>94.737149423270907</v>
      </c>
      <c r="K879" s="18">
        <f>(P879*BG879+U879*BH879+AP879*BI879+AN879*BJ879)/(BK879*(1000000))</f>
        <v>109.00325886145281</v>
      </c>
      <c r="L879" s="18">
        <f>(T879*BG879+Y879*BH879+AT879*BI879+AO879*BJ879)/(BK879*(1000000))</f>
        <v>125.44138602776614</v>
      </c>
      <c r="M879" s="18">
        <f>L879/K879</f>
        <v>1.1508039974034796</v>
      </c>
      <c r="N879" s="18">
        <f>J879*M879</f>
        <v>109.02389025891091</v>
      </c>
      <c r="O879" s="13">
        <v>100</v>
      </c>
      <c r="P879" s="20">
        <v>65.566000829757598</v>
      </c>
      <c r="Q879" s="20">
        <f>P879-S879</f>
        <v>60.655380075294701</v>
      </c>
      <c r="R879" s="18">
        <f>Q879*solar_capex_adj</f>
        <v>80.873840100392925</v>
      </c>
      <c r="S879" s="20">
        <v>4.9106207544628973</v>
      </c>
      <c r="T879" s="18">
        <f>R879+S879</f>
        <v>85.784460854855823</v>
      </c>
      <c r="U879" s="20">
        <v>28.002749952854899</v>
      </c>
      <c r="V879" s="20">
        <f>U879-X879</f>
        <v>23.205966475727799</v>
      </c>
      <c r="W879" s="18">
        <f>V879*wind_capex_adj</f>
        <v>38.676610792879664</v>
      </c>
      <c r="X879" s="20">
        <v>4.7967834771271001</v>
      </c>
      <c r="Y879" s="18">
        <f>W879+X879</f>
        <v>43.473394270006764</v>
      </c>
      <c r="Z879" s="20">
        <v>91.699355267978405</v>
      </c>
      <c r="AA879" s="20">
        <f>Z879-AC879-AD879</f>
        <v>31.5983603782106</v>
      </c>
      <c r="AB879" s="18">
        <f>AA879*hdgt_capex_adj</f>
        <v>39.49795047276325</v>
      </c>
      <c r="AC879" s="20">
        <v>17.406241340418703</v>
      </c>
      <c r="AD879" s="20">
        <v>42.694753549349102</v>
      </c>
      <c r="AE879" s="18">
        <f>AD879*fuel_adj</f>
        <v>42.694753549349102</v>
      </c>
      <c r="AF879" s="18">
        <f>AB879+AC879+AE879</f>
        <v>99.598945362531055</v>
      </c>
      <c r="AG879" s="20">
        <v>218.105228104709</v>
      </c>
      <c r="AH879" s="20">
        <f>AG879-AJ879-AK879</f>
        <v>143.39476668054201</v>
      </c>
      <c r="AI879" s="18">
        <f>AH879*aero_capex_adj</f>
        <v>172.07372001665041</v>
      </c>
      <c r="AJ879" s="20">
        <v>25.502001773233985</v>
      </c>
      <c r="AK879" s="20">
        <v>49.208459650933008</v>
      </c>
      <c r="AL879" s="18">
        <f>AK879*fuel_adj</f>
        <v>49.208459650933008</v>
      </c>
      <c r="AM879" s="18">
        <f>AI879+AJ879+AL879</f>
        <v>246.78418144081741</v>
      </c>
      <c r="AN879" s="18">
        <f>IF(F879=0, 0, IF(F879=3, Z879, (Z879*F879*384+AG879*G879*32)/(F879*384+G879*32)))</f>
        <v>172.13945616407969</v>
      </c>
      <c r="AO879" s="18">
        <f>IF(F879=0, 0, IF(F879=3, AF879, (AF879*F879*384+AM879*G879*32)/(F879*384+G879*32)))</f>
        <v>193.26227741234965</v>
      </c>
      <c r="AP879" s="20">
        <v>332.29740775776298</v>
      </c>
      <c r="AQ879" s="20">
        <f>AP879-AS879</f>
        <v>271.826123241912</v>
      </c>
      <c r="AR879" s="18">
        <f>AQ879*bess_capex_adj</f>
        <v>271.826123241912</v>
      </c>
      <c r="AS879" s="20">
        <v>60.471284515850982</v>
      </c>
      <c r="AT879" s="18">
        <f>AR879+AS879</f>
        <v>332.29740775776298</v>
      </c>
      <c r="AU879" s="20">
        <v>6795.0747774456904</v>
      </c>
      <c r="AV879" s="20"/>
      <c r="AW879" s="20">
        <v>247.21950980698301</v>
      </c>
      <c r="AX879" s="18">
        <f>AW879*solar_capex_adj</f>
        <v>329.62601307597731</v>
      </c>
      <c r="AY879" s="20">
        <v>1203.8084803060499</v>
      </c>
      <c r="AZ879" s="18">
        <f>AY879*wind_capex_adj</f>
        <v>2006.3474671767499</v>
      </c>
      <c r="BA879" s="20">
        <v>774.43350427794701</v>
      </c>
      <c r="BB879" s="18">
        <f>BA879*hdgt_capex_adj</f>
        <v>968.04188034743379</v>
      </c>
      <c r="BC879" s="20">
        <v>1708.4305617459099</v>
      </c>
      <c r="BD879" s="18">
        <f>BC879*aero_capex_adj</f>
        <v>2050.1166740950916</v>
      </c>
      <c r="BE879" s="20">
        <v>2861.1827213088</v>
      </c>
      <c r="BF879" s="18">
        <f>BE879*bess_capex_adj</f>
        <v>2861.1827213088</v>
      </c>
      <c r="BG879" s="11">
        <v>359729692.15390301</v>
      </c>
      <c r="BH879" s="11">
        <v>4403525449.1711998</v>
      </c>
      <c r="BI879" s="11">
        <v>749099252.80135202</v>
      </c>
      <c r="BJ879" s="11">
        <v>3247645605.8735399</v>
      </c>
      <c r="BK879" s="11">
        <f>SUM(BG879:BJ879)/1000000</f>
        <v>8759.9999999999964</v>
      </c>
      <c r="BL879" s="11">
        <v>3.1368204796306597E-5</v>
      </c>
      <c r="BM879" s="13">
        <f>0.815*BJ879/(BK879*1000)</f>
        <v>302.14967680216165</v>
      </c>
      <c r="BN879" s="22">
        <v>278.12923068682198</v>
      </c>
      <c r="BO879" s="11">
        <v>264</v>
      </c>
      <c r="BP879" s="11">
        <v>9120</v>
      </c>
      <c r="BQ879" s="22">
        <v>13835.7696</v>
      </c>
      <c r="BR879" s="11">
        <v>2280</v>
      </c>
      <c r="BS879" s="11">
        <v>570</v>
      </c>
      <c r="BT879" s="11">
        <v>0.15472104039121601</v>
      </c>
    </row>
    <row r="880" spans="1:72" s="8" customFormat="1" x14ac:dyDescent="0.25">
      <c r="A880" s="1">
        <v>311</v>
      </c>
      <c r="B880" s="24">
        <v>2060.21652360608</v>
      </c>
      <c r="C880" s="24">
        <v>1402.2</v>
      </c>
      <c r="D880" s="1">
        <v>1000</v>
      </c>
      <c r="E880" s="1">
        <v>4000</v>
      </c>
      <c r="F880" s="1">
        <v>2</v>
      </c>
      <c r="G880" s="1">
        <v>11</v>
      </c>
      <c r="H880" s="2">
        <f>SUM(BG880:BI880)/(BK880*1000000)</f>
        <v>0.93138309306926825</v>
      </c>
      <c r="I880" s="3">
        <v>100</v>
      </c>
      <c r="J880" s="18">
        <v>85.595080179104698</v>
      </c>
      <c r="K880" s="18">
        <f>(P880*BG880+U880*BH880+AP880*BI880+AN880*BJ880)/(BK880*(1000000))</f>
        <v>96.719054689384947</v>
      </c>
      <c r="L880" s="18">
        <f>(T880*BG880+Y880*BH880+AT880*BI880+AO880*BJ880)/(BK880*(1000000))</f>
        <v>123.21482891296283</v>
      </c>
      <c r="M880" s="18">
        <f>L880/K880</f>
        <v>1.2739457525579583</v>
      </c>
      <c r="N880" s="18">
        <f>J880*M880</f>
        <v>109.04348883402831</v>
      </c>
      <c r="O880" s="3">
        <v>99.999999999999901</v>
      </c>
      <c r="P880" s="18">
        <v>129.231117393707</v>
      </c>
      <c r="Q880" s="18">
        <f>P880-S880</f>
        <v>119.539225961984</v>
      </c>
      <c r="R880" s="18">
        <f>Q880*solar_capex_adj</f>
        <v>159.38563461597866</v>
      </c>
      <c r="S880" s="18">
        <v>9.6918914317229934</v>
      </c>
      <c r="T880" s="18">
        <f>R880+S880</f>
        <v>169.07752604770167</v>
      </c>
      <c r="U880" s="18">
        <v>31.0436647566709</v>
      </c>
      <c r="V880" s="18">
        <f>U880-X880</f>
        <v>25.719575927456599</v>
      </c>
      <c r="W880" s="18">
        <f>V880*wind_capex_adj</f>
        <v>42.865959879094333</v>
      </c>
      <c r="X880" s="18">
        <v>5.3240888292143005</v>
      </c>
      <c r="Y880" s="18">
        <f>W880+X880</f>
        <v>48.190048708308638</v>
      </c>
      <c r="Z880" s="18">
        <v>323.717375441451</v>
      </c>
      <c r="AA880" s="18">
        <f>Z880-AC880-AD880</f>
        <v>247.71826238285297</v>
      </c>
      <c r="AB880" s="18">
        <f>AA880*hdgt_capex_adj</f>
        <v>309.64782797856623</v>
      </c>
      <c r="AC880" s="18">
        <v>36.861488438936021</v>
      </c>
      <c r="AD880" s="18">
        <v>39.137624619662006</v>
      </c>
      <c r="AE880" s="18">
        <f>AD880*fuel_adj</f>
        <v>39.137624619662006</v>
      </c>
      <c r="AF880" s="18">
        <f>AB880+AC880+AE880</f>
        <v>385.64694103716425</v>
      </c>
      <c r="AG880" s="18">
        <v>1225.52974693705</v>
      </c>
      <c r="AH880" s="18">
        <f>AG880-AJ880-AK880</f>
        <v>1083.2133188340101</v>
      </c>
      <c r="AI880" s="18">
        <f>AH880*aero_capex_adj</f>
        <v>1299.855982600812</v>
      </c>
      <c r="AJ880" s="18">
        <v>97.218441565149988</v>
      </c>
      <c r="AK880" s="18">
        <v>45.097986537889938</v>
      </c>
      <c r="AL880" s="18">
        <f>AK880*fuel_adj</f>
        <v>45.097986537889938</v>
      </c>
      <c r="AM880" s="18">
        <f>AI880+AJ880+AL880</f>
        <v>1442.1724107038519</v>
      </c>
      <c r="AN880" s="18">
        <f>IF(F880=0, 0, IF(F880=3, Z880, (Z880*F880*384+AG880*G880*32)/(F880*384+G880*32)))</f>
        <v>607.14412076863937</v>
      </c>
      <c r="AO880" s="18">
        <f>IF(F880=0, 0, IF(F880=3, AF880, (AF880*F880*384+AM880*G880*32)/(F880*384+G880*32)))</f>
        <v>717.69780293240888</v>
      </c>
      <c r="AP880" s="18">
        <v>96.486714565361197</v>
      </c>
      <c r="AQ880" s="18">
        <f>AP880-AS880</f>
        <v>78.160232498909707</v>
      </c>
      <c r="AR880" s="18">
        <f>AQ880*bess_capex_adj</f>
        <v>78.160232498909707</v>
      </c>
      <c r="AS880" s="18">
        <v>18.32648206645149</v>
      </c>
      <c r="AT880" s="18">
        <f>AR880+AS880</f>
        <v>96.486714565361197</v>
      </c>
      <c r="AU880" s="18">
        <v>7539.5986580661101</v>
      </c>
      <c r="AV880" s="18"/>
      <c r="AW880" s="18">
        <v>2468.6055803044201</v>
      </c>
      <c r="AX880" s="18">
        <f>AW880*solar_capex_adj</f>
        <v>3291.4741070725599</v>
      </c>
      <c r="AY880" s="18">
        <v>1680.1528892915001</v>
      </c>
      <c r="AZ880" s="18">
        <f>AY880*wind_capex_adj</f>
        <v>2800.2548154858337</v>
      </c>
      <c r="BA880" s="18">
        <v>1546.6181222734899</v>
      </c>
      <c r="BB880" s="18">
        <f>BA880*hdgt_capex_adj</f>
        <v>1933.2726528418625</v>
      </c>
      <c r="BC880" s="18">
        <v>893.59285518007005</v>
      </c>
      <c r="BD880" s="18">
        <f>BC880*aero_capex_adj</f>
        <v>1072.3114262160841</v>
      </c>
      <c r="BE880" s="18">
        <v>950.62921101662198</v>
      </c>
      <c r="BF880" s="18">
        <f>BE880*bess_capex_adj</f>
        <v>950.62921101662198</v>
      </c>
      <c r="BG880" s="1">
        <v>1771013043.45365</v>
      </c>
      <c r="BH880" s="1">
        <v>5545333169.9301395</v>
      </c>
      <c r="BI880" s="1">
        <v>842569681.90298498</v>
      </c>
      <c r="BJ880" s="1">
        <v>601084104.71320999</v>
      </c>
      <c r="BK880" s="1">
        <f>SUM(BG880:BJ880)/1000000</f>
        <v>8759.9999999999836</v>
      </c>
      <c r="BL880" s="1">
        <v>26.3321399842504</v>
      </c>
      <c r="BM880" s="3">
        <f>0.815*BJ880/(BK880*1000)</f>
        <v>55.922779148546468</v>
      </c>
      <c r="BN880" s="24">
        <v>2781.2923068682198</v>
      </c>
      <c r="BO880" s="1">
        <v>369</v>
      </c>
      <c r="BP880" s="1">
        <v>3040</v>
      </c>
      <c r="BQ880" s="24">
        <v>4611.9232000000002</v>
      </c>
      <c r="BR880" s="1">
        <v>760</v>
      </c>
      <c r="BS880" s="1">
        <v>190</v>
      </c>
      <c r="BT880" s="1">
        <v>0.52185268201987201</v>
      </c>
    </row>
    <row r="881" spans="1:72" s="8" customFormat="1" hidden="1" x14ac:dyDescent="0.25">
      <c r="A881" s="1">
        <v>679</v>
      </c>
      <c r="B881" s="25">
        <v>3914.4113948515701</v>
      </c>
      <c r="C881" s="25">
        <v>201.39999999999901</v>
      </c>
      <c r="D881" s="8">
        <v>2000</v>
      </c>
      <c r="E881" s="8">
        <v>8000</v>
      </c>
      <c r="F881" s="8">
        <v>0</v>
      </c>
      <c r="G881" s="8">
        <v>0</v>
      </c>
      <c r="H881" s="9">
        <f>SUM(BG881:BI881)/(BK881*1000000)</f>
        <v>1</v>
      </c>
      <c r="I881" s="10">
        <v>73.093607305936004</v>
      </c>
      <c r="J881" s="19">
        <v>88.331184815510795</v>
      </c>
      <c r="K881" s="18">
        <f>(P881*BG881+U881*BH881+AP881*BI881+AN881*BJ881)/(BK881*(1000000))</f>
        <v>87.998820835571664</v>
      </c>
      <c r="L881" s="18">
        <f>(T881*BG881+Y881*BH881+AT881*BI881+AO881*BJ881)/(BK881*(1000000))</f>
        <v>108.64361114704546</v>
      </c>
      <c r="M881" s="18">
        <f>L881/K881</f>
        <v>1.234603033488928</v>
      </c>
      <c r="N881" s="18">
        <f>J881*M881</f>
        <v>109.05394872490076</v>
      </c>
      <c r="O881" s="10">
        <v>81.388528371876205</v>
      </c>
      <c r="P881" s="19">
        <v>121.806393936258</v>
      </c>
      <c r="Q881" s="19">
        <f>P881-S881</f>
        <v>112.680166164946</v>
      </c>
      <c r="R881" s="18">
        <f>Q881*solar_capex_adj</f>
        <v>150.24022155326134</v>
      </c>
      <c r="S881" s="19">
        <v>9.1262277713120028</v>
      </c>
      <c r="T881" s="18">
        <f>R881+S881</f>
        <v>159.36644932457335</v>
      </c>
      <c r="U881" s="19">
        <v>27.993307022405201</v>
      </c>
      <c r="V881" s="19">
        <f>U881-X881</f>
        <v>23.196523545278101</v>
      </c>
      <c r="W881" s="18">
        <f>V881*wind_capex_adj</f>
        <v>38.6608725754635</v>
      </c>
      <c r="X881" s="19">
        <v>4.7967834771271001</v>
      </c>
      <c r="Y881" s="18">
        <f>W881+X881</f>
        <v>43.4576560525906</v>
      </c>
      <c r="Z881" s="19">
        <v>0</v>
      </c>
      <c r="AA881" s="19">
        <f>Z881-AC881-AD881</f>
        <v>0</v>
      </c>
      <c r="AB881" s="18">
        <f>AA881*hdgt_capex_adj</f>
        <v>0</v>
      </c>
      <c r="AC881" s="19">
        <v>0</v>
      </c>
      <c r="AD881" s="19">
        <v>0</v>
      </c>
      <c r="AE881" s="18">
        <f>AD881*fuel_adj</f>
        <v>0</v>
      </c>
      <c r="AF881" s="18">
        <f>AB881+AC881+AE881</f>
        <v>0</v>
      </c>
      <c r="AG881" s="19">
        <v>0</v>
      </c>
      <c r="AH881" s="19">
        <f>AG881-AJ881-AK881</f>
        <v>0</v>
      </c>
      <c r="AI881" s="18">
        <f>AH881*aero_capex_adj</f>
        <v>0</v>
      </c>
      <c r="AJ881" s="19">
        <v>0</v>
      </c>
      <c r="AK881" s="19">
        <v>0</v>
      </c>
      <c r="AL881" s="18">
        <f>AK881*fuel_adj</f>
        <v>0</v>
      </c>
      <c r="AM881" s="18">
        <f>AI881+AJ881+AL881</f>
        <v>0</v>
      </c>
      <c r="AN881" s="18">
        <f>IF(F881=0, 0, IF(F881=3, Z881, (Z881*F881*384+AG881*G881*32)/(F881*384+G881*32)))</f>
        <v>0</v>
      </c>
      <c r="AO881" s="18">
        <f>IF(F881=0, 0, IF(F881=3, AF881, (AF881*F881*384+AM881*G881*32)/(F881*384+G881*32)))</f>
        <v>0</v>
      </c>
      <c r="AP881" s="19">
        <v>63.049991780291997</v>
      </c>
      <c r="AQ881" s="19">
        <f>AP881-AS881</f>
        <v>51.232997120914597</v>
      </c>
      <c r="AR881" s="18">
        <f>AQ881*bess_capex_adj</f>
        <v>51.232997120914597</v>
      </c>
      <c r="AS881" s="19">
        <v>11.8169946593774</v>
      </c>
      <c r="AT881" s="18">
        <f>AR881+AS881</f>
        <v>63.049991780291997</v>
      </c>
      <c r="AU881" s="19">
        <v>6841.4727707833199</v>
      </c>
      <c r="AV881" s="19"/>
      <c r="AW881" s="19">
        <v>4695.2593220226599</v>
      </c>
      <c r="AX881" s="18">
        <f>AW881*solar_capex_adj</f>
        <v>6260.3457626968793</v>
      </c>
      <c r="AY881" s="19">
        <v>241.57533076341801</v>
      </c>
      <c r="AZ881" s="18">
        <f>AY881*wind_capex_adj</f>
        <v>402.62555127236334</v>
      </c>
      <c r="BA881" s="19">
        <v>0</v>
      </c>
      <c r="BB881" s="18">
        <f>BA881*hdgt_capex_adj</f>
        <v>0</v>
      </c>
      <c r="BC881" s="19">
        <v>0</v>
      </c>
      <c r="BD881" s="18">
        <f>BC881*aero_capex_adj</f>
        <v>0</v>
      </c>
      <c r="BE881" s="19">
        <v>1904.63811799724</v>
      </c>
      <c r="BF881" s="18">
        <f>BE881*bess_capex_adj</f>
        <v>1904.63811799724</v>
      </c>
      <c r="BG881" s="8">
        <v>3554805761.6122799</v>
      </c>
      <c r="BH881" s="8">
        <v>884041093.96239996</v>
      </c>
      <c r="BI881" s="8">
        <v>2690788229.8016701</v>
      </c>
      <c r="BJ881" s="8">
        <v>0</v>
      </c>
      <c r="BK881" s="8">
        <f>SUM(BG881:BJ881)/1000000</f>
        <v>7129.6350853763506</v>
      </c>
      <c r="BL881" s="8">
        <v>31.6908734999949</v>
      </c>
      <c r="BM881" s="10">
        <f>0.815*BJ881/(BK881*1000)</f>
        <v>0</v>
      </c>
      <c r="BN881" s="25">
        <v>5284.4553830496197</v>
      </c>
      <c r="BO881" s="8">
        <v>53</v>
      </c>
      <c r="BP881" s="8">
        <v>6080</v>
      </c>
      <c r="BQ881" s="25">
        <v>9223.8464000000004</v>
      </c>
      <c r="BR881" s="8">
        <v>1520</v>
      </c>
      <c r="BS881" s="8">
        <v>380</v>
      </c>
      <c r="BT881" s="8">
        <v>0.82994439534131403</v>
      </c>
    </row>
    <row r="882" spans="1:72" s="8" customFormat="1" x14ac:dyDescent="0.25">
      <c r="A882" s="1">
        <v>770</v>
      </c>
      <c r="B882" s="25">
        <v>1854.19487124548</v>
      </c>
      <c r="C882" s="25">
        <v>600.4</v>
      </c>
      <c r="D882" s="8">
        <v>2000</v>
      </c>
      <c r="E882" s="8">
        <v>8000</v>
      </c>
      <c r="F882" s="8">
        <v>1</v>
      </c>
      <c r="G882" s="8">
        <v>23</v>
      </c>
      <c r="H882" s="9">
        <f>SUM(BG882:BI882)/(BK882*1000000)</f>
        <v>0.7810079599997598</v>
      </c>
      <c r="I882" s="10">
        <v>100</v>
      </c>
      <c r="J882" s="19">
        <v>91.796667451505598</v>
      </c>
      <c r="K882" s="18">
        <f>(P882*BG882+U882*BH882+AP882*BI882+AN882*BJ882)/(BK882*(1000000))</f>
        <v>138.64688579283069</v>
      </c>
      <c r="L882" s="18">
        <f>(T882*BG882+Y882*BH882+AT882*BI882+AO882*BJ882)/(BK882*(1000000))</f>
        <v>164.72974364028306</v>
      </c>
      <c r="M882" s="18">
        <f>L882/K882</f>
        <v>1.188124368595094</v>
      </c>
      <c r="N882" s="18">
        <f>J882*M882</f>
        <v>109.06585755495391</v>
      </c>
      <c r="O882" s="10">
        <v>100</v>
      </c>
      <c r="P882" s="19">
        <v>96.549192206615501</v>
      </c>
      <c r="Q882" s="19">
        <f>P882-S882</f>
        <v>89.310391722247999</v>
      </c>
      <c r="R882" s="18">
        <f>Q882*solar_capex_adj</f>
        <v>119.08052229633066</v>
      </c>
      <c r="S882" s="19">
        <v>7.238800484367502</v>
      </c>
      <c r="T882" s="18">
        <f>R882+S882</f>
        <v>126.31932278069816</v>
      </c>
      <c r="U882" s="19">
        <v>27.976179447595001</v>
      </c>
      <c r="V882" s="19">
        <f>U882-X882</f>
        <v>23.179395970467901</v>
      </c>
      <c r="W882" s="18">
        <f>V882*wind_capex_adj</f>
        <v>38.632326617446502</v>
      </c>
      <c r="X882" s="19">
        <v>4.7967834771271001</v>
      </c>
      <c r="Y882" s="18">
        <f>W882+X882</f>
        <v>43.429110094573602</v>
      </c>
      <c r="Z882" s="19">
        <v>93.983896211802701</v>
      </c>
      <c r="AA882" s="19">
        <f>Z882-AC882-AD882</f>
        <v>41.122752649085697</v>
      </c>
      <c r="AB882" s="18">
        <f>AA882*hdgt_capex_adj</f>
        <v>51.403440811357122</v>
      </c>
      <c r="AC882" s="19">
        <v>15.940547731510605</v>
      </c>
      <c r="AD882" s="19">
        <v>36.920595831206398</v>
      </c>
      <c r="AE882" s="18">
        <f>AD882*fuel_adj</f>
        <v>36.920595831206398</v>
      </c>
      <c r="AF882" s="18">
        <f>AB882+AC882+AE882</f>
        <v>104.26458437407412</v>
      </c>
      <c r="AG882" s="19">
        <v>551.14558143746001</v>
      </c>
      <c r="AH882" s="19">
        <f>AG882-AJ882-AK882</f>
        <v>461.47747024276401</v>
      </c>
      <c r="AI882" s="18">
        <f>AH882*aero_capex_adj</f>
        <v>553.77296429131684</v>
      </c>
      <c r="AJ882" s="19">
        <v>47.945781829707983</v>
      </c>
      <c r="AK882" s="19">
        <v>41.722329364988013</v>
      </c>
      <c r="AL882" s="18">
        <f>AK882*fuel_adj</f>
        <v>41.722329364988013</v>
      </c>
      <c r="AM882" s="18">
        <f>AI882+AJ882+AL882</f>
        <v>643.44107548601289</v>
      </c>
      <c r="AN882" s="18">
        <f>IF(F882=0, 0, IF(F882=3, Z882, (Z882*F882*384+AG882*G882*32)/(F882*384+G882*32)))</f>
        <v>394.40443221723467</v>
      </c>
      <c r="AO882" s="18">
        <f>IF(F882=0, 0, IF(F882=3, AF882, (AF882*F882*384+AM882*G882*32)/(F882*384+G882*32)))</f>
        <v>458.58056424763384</v>
      </c>
      <c r="AP882" s="19">
        <v>85.785395546411493</v>
      </c>
      <c r="AQ882" s="19">
        <f>AP882-AS882</f>
        <v>70.335565398501899</v>
      </c>
      <c r="AR882" s="18">
        <f>AQ882*bess_capex_adj</f>
        <v>70.335565398501899</v>
      </c>
      <c r="AS882" s="19">
        <v>15.449830147909594</v>
      </c>
      <c r="AT882" s="18">
        <f>AR882+AS882</f>
        <v>85.785395546411493</v>
      </c>
      <c r="AU882" s="19">
        <v>7487.8386305349904</v>
      </c>
      <c r="AV882" s="19"/>
      <c r="AW882" s="19">
        <v>2222.4280225050102</v>
      </c>
      <c r="AX882" s="18">
        <f>AW882*solar_capex_adj</f>
        <v>2963.2373633400134</v>
      </c>
      <c r="AY882" s="19">
        <v>719.63621807222205</v>
      </c>
      <c r="AZ882" s="18">
        <f>AY882*wind_capex_adj</f>
        <v>1199.3936967870368</v>
      </c>
      <c r="BA882" s="19">
        <v>773.54678880671497</v>
      </c>
      <c r="BB882" s="18">
        <f>BA882*hdgt_capex_adj</f>
        <v>966.93348600839374</v>
      </c>
      <c r="BC882" s="19">
        <v>1868.9958073294299</v>
      </c>
      <c r="BD882" s="18">
        <f>BC882*aero_capex_adj</f>
        <v>2242.794968795316</v>
      </c>
      <c r="BE882" s="19">
        <v>1903.2317938215999</v>
      </c>
      <c r="BF882" s="18">
        <f>BE882*bess_capex_adj</f>
        <v>1903.2317938215999</v>
      </c>
      <c r="BG882" s="8">
        <v>2171536630.8590298</v>
      </c>
      <c r="BH882" s="8">
        <v>2635443261.2463999</v>
      </c>
      <c r="BI882" s="8">
        <v>2034649837.49245</v>
      </c>
      <c r="BJ882" s="8">
        <v>1918370270.4021001</v>
      </c>
      <c r="BK882" s="8">
        <f>SUM(BG882:BJ882)/1000000</f>
        <v>8759.9999999999782</v>
      </c>
      <c r="BL882" s="8">
        <v>2.7111425540096099</v>
      </c>
      <c r="BM882" s="10">
        <f>0.815*BJ882/(BK882*1000)</f>
        <v>178.47851260019584</v>
      </c>
      <c r="BN882" s="25">
        <v>2503.1630761813899</v>
      </c>
      <c r="BO882" s="8">
        <v>158</v>
      </c>
      <c r="BP882" s="8">
        <v>6080</v>
      </c>
      <c r="BQ882" s="25">
        <v>9223.8464000000004</v>
      </c>
      <c r="BR882" s="8">
        <v>1520</v>
      </c>
      <c r="BS882" s="8">
        <v>380</v>
      </c>
      <c r="BT882" s="8">
        <v>0.62818303645255602</v>
      </c>
    </row>
    <row r="883" spans="1:72" s="8" customFormat="1" x14ac:dyDescent="0.25">
      <c r="A883" s="1">
        <v>1225</v>
      </c>
      <c r="B883" s="22">
        <v>618.06495708182604</v>
      </c>
      <c r="C883" s="22">
        <v>1003.19999999999</v>
      </c>
      <c r="D883" s="11">
        <v>3000</v>
      </c>
      <c r="E883" s="11">
        <v>12000</v>
      </c>
      <c r="F883" s="11">
        <v>1</v>
      </c>
      <c r="G883" s="11">
        <v>20</v>
      </c>
      <c r="H883" s="12">
        <f>SUM(BG883:BI883)/(BK883*1000000)</f>
        <v>0.70924452490202028</v>
      </c>
      <c r="I883" s="13">
        <v>100</v>
      </c>
      <c r="J883" s="20">
        <v>93.492343125141801</v>
      </c>
      <c r="K883" s="18">
        <f>(P883*BG883+U883*BH883+AP883*BI883+AN883*BJ883)/(BK883*(1000000))</f>
        <v>116.30740195919381</v>
      </c>
      <c r="L883" s="18">
        <f>(T883*BG883+Y883*BH883+AT883*BI883+AO883*BJ883)/(BK883*(1000000))</f>
        <v>135.71258212956221</v>
      </c>
      <c r="M883" s="18">
        <f>L883/K883</f>
        <v>1.1668438968069863</v>
      </c>
      <c r="N883" s="18">
        <f>J883*M883</f>
        <v>109.09096997375632</v>
      </c>
      <c r="O883" s="13">
        <v>100</v>
      </c>
      <c r="P883" s="20">
        <v>71.372175207710896</v>
      </c>
      <c r="Q883" s="20">
        <f>P883-S883</f>
        <v>66.024056411153893</v>
      </c>
      <c r="R883" s="18">
        <f>Q883*solar_capex_adj</f>
        <v>88.032075214871853</v>
      </c>
      <c r="S883" s="20">
        <v>5.348118796557003</v>
      </c>
      <c r="T883" s="18">
        <f>R883+S883</f>
        <v>93.380194011428856</v>
      </c>
      <c r="U883" s="20">
        <v>27.990368614049999</v>
      </c>
      <c r="V883" s="20">
        <f>U883-X883</f>
        <v>23.193585136922898</v>
      </c>
      <c r="W883" s="18">
        <f>V883*wind_capex_adj</f>
        <v>38.655975228204831</v>
      </c>
      <c r="X883" s="20">
        <v>4.7967834771271001</v>
      </c>
      <c r="Y883" s="18">
        <f>W883+X883</f>
        <v>43.452758705331931</v>
      </c>
      <c r="Z883" s="20">
        <v>93.408162481127306</v>
      </c>
      <c r="AA883" s="20">
        <f>Z883-AC883-AD883</f>
        <v>35.658211600113091</v>
      </c>
      <c r="AB883" s="18">
        <f>AA883*hdgt_capex_adj</f>
        <v>44.572764500141361</v>
      </c>
      <c r="AC883" s="20">
        <v>17.03324711784721</v>
      </c>
      <c r="AD883" s="20">
        <v>40.716703763167004</v>
      </c>
      <c r="AE883" s="18">
        <f>AD883*fuel_adj</f>
        <v>40.716703763167004</v>
      </c>
      <c r="AF883" s="18">
        <f>AB883+AC883+AE883</f>
        <v>102.32271538115558</v>
      </c>
      <c r="AG883" s="20">
        <v>303.52437045448698</v>
      </c>
      <c r="AH883" s="20">
        <f>AG883-AJ883-AK883</f>
        <v>225.29274398269501</v>
      </c>
      <c r="AI883" s="18">
        <f>AH883*aero_capex_adj</f>
        <v>270.35129277923403</v>
      </c>
      <c r="AJ883" s="20">
        <v>31.14726764437097</v>
      </c>
      <c r="AK883" s="20">
        <v>47.084358827420999</v>
      </c>
      <c r="AL883" s="18">
        <f>AK883*fuel_adj</f>
        <v>47.084358827420999</v>
      </c>
      <c r="AM883" s="18">
        <f>AI883+AJ883+AL883</f>
        <v>348.582919251026</v>
      </c>
      <c r="AN883" s="18">
        <f>IF(F883=0, 0, IF(F883=3, Z883, (Z883*F883*384+AG883*G883*32)/(F883*384+G883*32)))</f>
        <v>224.73079246447708</v>
      </c>
      <c r="AO883" s="18">
        <f>IF(F883=0, 0, IF(F883=3, AF883, (AF883*F883*384+AM883*G883*32)/(F883*384+G883*32)))</f>
        <v>256.23534279982459</v>
      </c>
      <c r="AP883" s="20">
        <v>306.48762194591501</v>
      </c>
      <c r="AQ883" s="20">
        <f>AP883-AS883</f>
        <v>250.69314138955801</v>
      </c>
      <c r="AR883" s="18">
        <f>AQ883*bess_capex_adj</f>
        <v>250.69314138955801</v>
      </c>
      <c r="AS883" s="20">
        <v>55.794480556357001</v>
      </c>
      <c r="AT883" s="18">
        <f>AR883+AS883</f>
        <v>306.48762194591501</v>
      </c>
      <c r="AU883" s="20">
        <v>7204.3141105936702</v>
      </c>
      <c r="AV883" s="20"/>
      <c r="AW883" s="20">
        <v>741.26282405181905</v>
      </c>
      <c r="AX883" s="18">
        <f>AW883*solar_capex_adj</f>
        <v>988.35043206909199</v>
      </c>
      <c r="AY883" s="20">
        <v>1203.1661989054201</v>
      </c>
      <c r="AZ883" s="18">
        <f>AY883*wind_capex_adj</f>
        <v>2005.2769981757001</v>
      </c>
      <c r="BA883" s="20">
        <v>774.02031210995801</v>
      </c>
      <c r="BB883" s="18">
        <f>BA883*hdgt_capex_adj</f>
        <v>967.52539013744752</v>
      </c>
      <c r="BC883" s="20">
        <v>1626.2086130314301</v>
      </c>
      <c r="BD883" s="18">
        <f>BC883*aero_capex_adj</f>
        <v>1951.4503356377161</v>
      </c>
      <c r="BE883" s="20">
        <v>2859.65616249503</v>
      </c>
      <c r="BF883" s="18">
        <f>BE883*bess_capex_adj</f>
        <v>2859.65616249503</v>
      </c>
      <c r="BG883" s="11">
        <v>984081967.08721399</v>
      </c>
      <c r="BH883" s="11">
        <v>4403525449.1711998</v>
      </c>
      <c r="BI883" s="11">
        <v>825374621.88327599</v>
      </c>
      <c r="BJ883" s="11">
        <v>2547017961.8583002</v>
      </c>
      <c r="BK883" s="11">
        <f>SUM(BG883:BJ883)/1000000</f>
        <v>8759.9999999999891</v>
      </c>
      <c r="BL883" s="11">
        <v>9.3005013152027194E-2</v>
      </c>
      <c r="BM883" s="13">
        <f>0.815*BJ883/(BK883*1000)</f>
        <v>236.96571220485356</v>
      </c>
      <c r="BN883" s="22">
        <v>834.38769206046595</v>
      </c>
      <c r="BO883" s="11">
        <v>264</v>
      </c>
      <c r="BP883" s="11">
        <v>9120</v>
      </c>
      <c r="BQ883" s="22">
        <v>13835.7696</v>
      </c>
      <c r="BR883" s="11">
        <v>2280</v>
      </c>
      <c r="BS883" s="11">
        <v>570</v>
      </c>
      <c r="BT883" s="11">
        <v>0.17134252941303499</v>
      </c>
    </row>
    <row r="884" spans="1:72" s="8" customFormat="1" x14ac:dyDescent="0.25">
      <c r="A884" s="1">
        <v>971</v>
      </c>
      <c r="B884" s="25">
        <v>1236.12991416365</v>
      </c>
      <c r="C884" s="25">
        <v>1200.8</v>
      </c>
      <c r="D884" s="8">
        <v>2000</v>
      </c>
      <c r="E884" s="8">
        <v>8000</v>
      </c>
      <c r="F884" s="8">
        <v>3</v>
      </c>
      <c r="G884" s="8">
        <v>4</v>
      </c>
      <c r="H884" s="9">
        <f>SUM(BG884:BI884)/(BK884*1000000)</f>
        <v>0.87880303362943224</v>
      </c>
      <c r="I884" s="10">
        <v>100</v>
      </c>
      <c r="J884" s="19">
        <v>88.207920549583406</v>
      </c>
      <c r="K884" s="18">
        <f>(P884*BG884+U884*BH884+AP884*BI884+AN884*BJ884)/(BK884*(1000000))</f>
        <v>85.158260109344226</v>
      </c>
      <c r="L884" s="18">
        <f>(T884*BG884+Y884*BH884+AT884*BI884+AO884*BJ884)/(BK884*(1000000))</f>
        <v>105.3214134734185</v>
      </c>
      <c r="M884" s="18">
        <f>L884/K884</f>
        <v>1.2367727257248391</v>
      </c>
      <c r="N884" s="18">
        <f>J884*M884</f>
        <v>109.09315032862831</v>
      </c>
      <c r="O884" s="10">
        <v>100</v>
      </c>
      <c r="P884" s="19">
        <v>91.054603219211401</v>
      </c>
      <c r="Q884" s="19">
        <f>P884-S884</f>
        <v>84.227878361068306</v>
      </c>
      <c r="R884" s="18">
        <f>Q884*solar_capex_adj</f>
        <v>112.30383781475774</v>
      </c>
      <c r="S884" s="19">
        <v>6.8267248581430948</v>
      </c>
      <c r="T884" s="18">
        <f>R884+S884</f>
        <v>119.13056267290084</v>
      </c>
      <c r="U884" s="19">
        <v>28.632631362664799</v>
      </c>
      <c r="V884" s="19">
        <f>U884-X884</f>
        <v>23.723368550501899</v>
      </c>
      <c r="W884" s="18">
        <f>V884*wind_capex_adj</f>
        <v>39.538947584169833</v>
      </c>
      <c r="X884" s="19">
        <v>4.9092628121629005</v>
      </c>
      <c r="Y884" s="18">
        <f>W884+X884</f>
        <v>44.448210396332733</v>
      </c>
      <c r="Z884" s="19">
        <v>274.59051852771597</v>
      </c>
      <c r="AA884" s="19">
        <f>Z884-AC884-AD884</f>
        <v>197.248784876298</v>
      </c>
      <c r="AB884" s="18">
        <f>AA884*hdgt_capex_adj</f>
        <v>246.56098109537251</v>
      </c>
      <c r="AC884" s="19">
        <v>33.092109075571983</v>
      </c>
      <c r="AD884" s="19">
        <v>44.249624575845985</v>
      </c>
      <c r="AE884" s="18">
        <f>AD884*fuel_adj</f>
        <v>44.249624575845985</v>
      </c>
      <c r="AF884" s="18">
        <f>AB884+AC884+AE884</f>
        <v>323.90271474679048</v>
      </c>
      <c r="AG884" s="19">
        <v>599.20572495735701</v>
      </c>
      <c r="AH884" s="19">
        <f>AG884-AJ884-AK884</f>
        <v>496.28565758888408</v>
      </c>
      <c r="AI884" s="18">
        <f>AH884*aero_capex_adj</f>
        <v>595.54278910666085</v>
      </c>
      <c r="AJ884" s="19">
        <v>52.49125909951897</v>
      </c>
      <c r="AK884" s="19">
        <v>50.428808268953958</v>
      </c>
      <c r="AL884" s="18">
        <f>AK884*fuel_adj</f>
        <v>50.428808268953958</v>
      </c>
      <c r="AM884" s="18">
        <f>AI884+AJ884+AL884</f>
        <v>698.46285647513378</v>
      </c>
      <c r="AN884" s="18">
        <f>IF(F884=0, 0, IF(F884=3, Z884, (Z884*F884*384+AG884*G884*32)/(F884*384+G884*32)))</f>
        <v>274.59051852771597</v>
      </c>
      <c r="AO884" s="18">
        <f>IF(F884=0, 0, IF(F884=3, AF884, (AF884*F884*384+AM884*G884*32)/(F884*384+G884*32)))</f>
        <v>323.90271474679048</v>
      </c>
      <c r="AP884" s="19">
        <v>164.34465670159099</v>
      </c>
      <c r="AQ884" s="19">
        <f>AP884-AS884</f>
        <v>134.12186534179801</v>
      </c>
      <c r="AR884" s="18">
        <f>AQ884*bess_capex_adj</f>
        <v>134.12186534179801</v>
      </c>
      <c r="AS884" s="19">
        <v>30.222791359792978</v>
      </c>
      <c r="AT884" s="18">
        <f>AR884+AS884</f>
        <v>164.34465670159099</v>
      </c>
      <c r="AU884" s="19">
        <v>7469.9449048249899</v>
      </c>
      <c r="AV884" s="19"/>
      <c r="AW884" s="19">
        <v>1481.6462277329999</v>
      </c>
      <c r="AX884" s="18">
        <f>AW884*solar_capex_adj</f>
        <v>1975.5283036439998</v>
      </c>
      <c r="AY884" s="19">
        <v>1439.2991949115101</v>
      </c>
      <c r="AZ884" s="18">
        <f>AY884*wind_capex_adj</f>
        <v>2398.8319915191837</v>
      </c>
      <c r="BA884" s="19">
        <v>2320.6835114658402</v>
      </c>
      <c r="BB884" s="18">
        <f>BA884*hdgt_capex_adj</f>
        <v>2900.8543893323003</v>
      </c>
      <c r="BC884" s="19">
        <v>325.04879225354398</v>
      </c>
      <c r="BD884" s="18">
        <f>BC884*aero_capex_adj</f>
        <v>390.05855070425275</v>
      </c>
      <c r="BE884" s="19">
        <v>1903.26717846108</v>
      </c>
      <c r="BF884" s="18">
        <f>BE884*bess_capex_adj</f>
        <v>1903.26717846108</v>
      </c>
      <c r="BG884" s="8">
        <v>1525257734.0387499</v>
      </c>
      <c r="BH884" s="8">
        <v>5150118688.5436001</v>
      </c>
      <c r="BI884" s="8">
        <v>1022938152.0114599</v>
      </c>
      <c r="BJ884" s="8">
        <v>1061685425.40617</v>
      </c>
      <c r="BK884" s="8">
        <f>SUM(BG884:BJ884)/1000000</f>
        <v>8759.9999999999818</v>
      </c>
      <c r="BL884" s="8">
        <v>7.7068660383401797</v>
      </c>
      <c r="BM884" s="10">
        <f>0.815*BJ884/(BK884*1000)</f>
        <v>98.775527592012594</v>
      </c>
      <c r="BN884" s="25">
        <v>1668.7753841209301</v>
      </c>
      <c r="BO884" s="8">
        <v>316</v>
      </c>
      <c r="BP884" s="8">
        <v>6080</v>
      </c>
      <c r="BQ884" s="25">
        <v>9223.8464000000004</v>
      </c>
      <c r="BR884" s="8">
        <v>1520</v>
      </c>
      <c r="BS884" s="8">
        <v>380</v>
      </c>
      <c r="BT884" s="8">
        <v>0.31781090049434702</v>
      </c>
    </row>
    <row r="885" spans="1:72" s="8" customFormat="1" x14ac:dyDescent="0.25">
      <c r="A885" s="1">
        <v>484</v>
      </c>
      <c r="B885" s="24">
        <v>2266.2381759666901</v>
      </c>
      <c r="C885" s="24">
        <v>801.8</v>
      </c>
      <c r="D885" s="1">
        <v>1000</v>
      </c>
      <c r="E885" s="1">
        <v>4000</v>
      </c>
      <c r="F885" s="1">
        <v>3</v>
      </c>
      <c r="G885" s="1">
        <v>4</v>
      </c>
      <c r="H885" s="2">
        <f>SUM(BG885:BI885)/(BK885*1000000)</f>
        <v>0.83536661259603162</v>
      </c>
      <c r="I885" s="3">
        <v>100</v>
      </c>
      <c r="J885" s="18">
        <v>87.240927555387202</v>
      </c>
      <c r="K885" s="18">
        <f>(P885*BG885+U885*BH885+AP885*BI885+AN885*BJ885)/(BK885*(1000000))</f>
        <v>83.750264254037333</v>
      </c>
      <c r="L885" s="18">
        <f>(T885*BG885+Y885*BH885+AT885*BI885+AO885*BJ885)/(BK885*(1000000))</f>
        <v>104.74411433633055</v>
      </c>
      <c r="M885" s="18">
        <f>L885/K885</f>
        <v>1.2506720458649918</v>
      </c>
      <c r="N885" s="18">
        <f>J885*M885</f>
        <v>109.10978934885566</v>
      </c>
      <c r="O885" s="3">
        <v>100</v>
      </c>
      <c r="P885" s="18">
        <v>107.294021905805</v>
      </c>
      <c r="Q885" s="18">
        <f>P885-S885</f>
        <v>99.249288536408798</v>
      </c>
      <c r="R885" s="18">
        <f>Q885*solar_capex_adj</f>
        <v>132.33238471521173</v>
      </c>
      <c r="S885" s="18">
        <v>8.044733369396198</v>
      </c>
      <c r="T885" s="18">
        <f>R885+S885</f>
        <v>140.37711808460793</v>
      </c>
      <c r="U885" s="18">
        <v>27.9751312429451</v>
      </c>
      <c r="V885" s="18">
        <f>U885-X885</f>
        <v>23.1783477658179</v>
      </c>
      <c r="W885" s="18">
        <f>V885*wind_capex_adj</f>
        <v>38.630579609696504</v>
      </c>
      <c r="X885" s="18">
        <v>4.7967834771271995</v>
      </c>
      <c r="Y885" s="18">
        <f>W885+X885</f>
        <v>43.427363086823703</v>
      </c>
      <c r="Z885" s="18">
        <v>206.28041463608201</v>
      </c>
      <c r="AA885" s="18">
        <f>Z885-AC885-AD885</f>
        <v>143.16430326517397</v>
      </c>
      <c r="AB885" s="18">
        <f>AA885*hdgt_capex_adj</f>
        <v>178.95537908146747</v>
      </c>
      <c r="AC885" s="18">
        <v>25.947953566868023</v>
      </c>
      <c r="AD885" s="18">
        <v>37.168157804040021</v>
      </c>
      <c r="AE885" s="18">
        <f>AD885*fuel_adj</f>
        <v>37.168157804040021</v>
      </c>
      <c r="AF885" s="18">
        <f>AB885+AC885+AE885</f>
        <v>242.07149045237551</v>
      </c>
      <c r="AG885" s="18">
        <v>498.45571242496698</v>
      </c>
      <c r="AH885" s="18">
        <f>AG885-AJ885-AK885</f>
        <v>410.604164652387</v>
      </c>
      <c r="AI885" s="18">
        <f>AH885*aero_capex_adj</f>
        <v>492.72499758286438</v>
      </c>
      <c r="AJ885" s="18">
        <v>44.124656077276995</v>
      </c>
      <c r="AK885" s="18">
        <v>43.726891695302982</v>
      </c>
      <c r="AL885" s="18">
        <f>AK885*fuel_adj</f>
        <v>43.726891695302982</v>
      </c>
      <c r="AM885" s="18">
        <f>AI885+AJ885+AL885</f>
        <v>580.5765453554443</v>
      </c>
      <c r="AN885" s="18">
        <f>IF(F885=0, 0, IF(F885=3, Z885, (Z885*F885*384+AG885*G885*32)/(F885*384+G885*32)))</f>
        <v>206.28041463608201</v>
      </c>
      <c r="AO885" s="18">
        <f>IF(F885=0, 0, IF(F885=3, AF885, (AF885*F885*384+AM885*G885*32)/(F885*384+G885*32)))</f>
        <v>242.07149045237551</v>
      </c>
      <c r="AP885" s="18">
        <v>58.912694265790797</v>
      </c>
      <c r="AQ885" s="18">
        <f>AP885-AS885</f>
        <v>48.032119570248497</v>
      </c>
      <c r="AR885" s="18">
        <f>AQ885*bess_capex_adj</f>
        <v>48.032119570248497</v>
      </c>
      <c r="AS885" s="18">
        <v>10.8805746955423</v>
      </c>
      <c r="AT885" s="18">
        <f>AR885+AS885</f>
        <v>58.912694265790797</v>
      </c>
      <c r="AU885" s="18">
        <v>7273.6097213113399</v>
      </c>
      <c r="AV885" s="18"/>
      <c r="AW885" s="18">
        <v>2716.17808147495</v>
      </c>
      <c r="AX885" s="18">
        <f>AW885*solar_capex_adj</f>
        <v>3621.5707752999333</v>
      </c>
      <c r="AY885" s="18">
        <v>960.989718036863</v>
      </c>
      <c r="AZ885" s="18">
        <f>AY885*wind_capex_adj</f>
        <v>1601.6495300614383</v>
      </c>
      <c r="BA885" s="18">
        <v>2320.53542382259</v>
      </c>
      <c r="BB885" s="18">
        <f>BA885*hdgt_capex_adj</f>
        <v>2900.6692797782375</v>
      </c>
      <c r="BC885" s="18">
        <v>325.02805021381698</v>
      </c>
      <c r="BD885" s="18">
        <f>BC885*aero_capex_adj</f>
        <v>390.03366025658039</v>
      </c>
      <c r="BE885" s="18">
        <v>950.87844776311999</v>
      </c>
      <c r="BF885" s="18">
        <f>BE885*bess_capex_adj</f>
        <v>950.87844776311999</v>
      </c>
      <c r="BG885" s="1">
        <v>2354820754.0837202</v>
      </c>
      <c r="BH885" s="1">
        <v>3519484355.2087998</v>
      </c>
      <c r="BI885" s="1">
        <v>1443506417.0487001</v>
      </c>
      <c r="BJ885" s="1">
        <v>1442188473.6587601</v>
      </c>
      <c r="BK885" s="1">
        <f>SUM(BG885:BJ885)/1000000</f>
        <v>8759.9999999999818</v>
      </c>
      <c r="BL885" s="1">
        <v>16.8140398641819</v>
      </c>
      <c r="BM885" s="3">
        <f>0.815*BJ885/(BK885*1000)</f>
        <v>134.17621073423425</v>
      </c>
      <c r="BN885" s="24">
        <v>3059.4215375550398</v>
      </c>
      <c r="BO885" s="1">
        <v>211</v>
      </c>
      <c r="BP885" s="1">
        <v>3040</v>
      </c>
      <c r="BQ885" s="24">
        <v>4611.9232000000002</v>
      </c>
      <c r="BR885" s="1">
        <v>760</v>
      </c>
      <c r="BS885" s="1">
        <v>190</v>
      </c>
      <c r="BT885" s="1">
        <v>0.89077952874410204</v>
      </c>
    </row>
    <row r="886" spans="1:72" s="8" customFormat="1" x14ac:dyDescent="0.25">
      <c r="A886" s="1">
        <v>1428</v>
      </c>
      <c r="B886" s="22">
        <v>1236.12991416365</v>
      </c>
      <c r="C886" s="22">
        <v>801.8</v>
      </c>
      <c r="D886" s="11">
        <v>3000</v>
      </c>
      <c r="E886" s="11">
        <v>12000</v>
      </c>
      <c r="F886" s="11">
        <v>2</v>
      </c>
      <c r="G886" s="11">
        <v>7</v>
      </c>
      <c r="H886" s="12">
        <f>SUM(BG886:BI886)/(BK886*1000000)</f>
        <v>0.74039516765602598</v>
      </c>
      <c r="I886" s="13">
        <v>100</v>
      </c>
      <c r="J886" s="20">
        <v>93.016134758620296</v>
      </c>
      <c r="K886" s="18">
        <f>(P886*BG886+U886*BH886+AP886*BI886+AN886*BJ886)/(BK886*(1000000))</f>
        <v>114.42889867627926</v>
      </c>
      <c r="L886" s="18">
        <f>(T886*BG886+Y886*BH886+AT886*BI886+AO886*BJ886)/(BK886*(1000000))</f>
        <v>134.27221829514232</v>
      </c>
      <c r="M886" s="18">
        <f>L886/K886</f>
        <v>1.173411785382992</v>
      </c>
      <c r="N886" s="18">
        <f>J886*M886</f>
        <v>109.14622875653762</v>
      </c>
      <c r="O886" s="13">
        <v>100</v>
      </c>
      <c r="P886" s="20">
        <v>85.876873933451805</v>
      </c>
      <c r="Q886" s="20">
        <f>P886-S886</f>
        <v>79.440366806041695</v>
      </c>
      <c r="R886" s="18">
        <f>Q886*solar_capex_adj</f>
        <v>105.92048907472225</v>
      </c>
      <c r="S886" s="20">
        <v>6.4365071274101098</v>
      </c>
      <c r="T886" s="18">
        <f>R886+S886</f>
        <v>112.35699620213236</v>
      </c>
      <c r="U886" s="20">
        <v>27.984485640153899</v>
      </c>
      <c r="V886" s="20">
        <f>U886-X886</f>
        <v>23.187702163026799</v>
      </c>
      <c r="W886" s="18">
        <f>V886*wind_capex_adj</f>
        <v>38.646170271711334</v>
      </c>
      <c r="X886" s="20">
        <v>4.7967834771271001</v>
      </c>
      <c r="Y886" s="18">
        <f>W886+X886</f>
        <v>43.442953748838434</v>
      </c>
      <c r="Z886" s="20">
        <v>117.84729142371</v>
      </c>
      <c r="AA886" s="20">
        <f>Z886-AC886-AD886</f>
        <v>61.209275243547296</v>
      </c>
      <c r="AB886" s="18">
        <f>AA886*hdgt_capex_adj</f>
        <v>76.511594054434113</v>
      </c>
      <c r="AC886" s="20">
        <v>18.235384331816007</v>
      </c>
      <c r="AD886" s="20">
        <v>38.402631848346701</v>
      </c>
      <c r="AE886" s="18">
        <f>AD886*fuel_adj</f>
        <v>38.402631848346701</v>
      </c>
      <c r="AF886" s="18">
        <f>AB886+AC886+AE886</f>
        <v>133.14961023459682</v>
      </c>
      <c r="AG886" s="20">
        <v>573.54596540995396</v>
      </c>
      <c r="AH886" s="20">
        <f>AG886-AJ886-AK886</f>
        <v>479.65250541476496</v>
      </c>
      <c r="AI886" s="18">
        <f>AH886*aero_capex_adj</f>
        <v>575.58300649771797</v>
      </c>
      <c r="AJ886" s="20">
        <v>49.629912487849992</v>
      </c>
      <c r="AK886" s="20">
        <v>44.263547507339013</v>
      </c>
      <c r="AL886" s="18">
        <f>AK886*fuel_adj</f>
        <v>44.263547507339013</v>
      </c>
      <c r="AM886" s="18">
        <f>AI886+AJ886+AL886</f>
        <v>669.47646649290698</v>
      </c>
      <c r="AN886" s="18">
        <f>IF(F886=0, 0, IF(F886=3, Z886, (Z886*F886*384+AG886*G886*32)/(F886*384+G886*32)))</f>
        <v>220.74699200124897</v>
      </c>
      <c r="AO886" s="18">
        <f>IF(F886=0, 0, IF(F886=3, AF886, (AF886*F886*384+AM886*G886*32)/(F886*384+G886*32)))</f>
        <v>254.25567455098943</v>
      </c>
      <c r="AP886" s="20">
        <v>196.164307485851</v>
      </c>
      <c r="AQ886" s="20">
        <f>AP886-AS886</f>
        <v>160.809043791547</v>
      </c>
      <c r="AR886" s="18">
        <f>AQ886*bess_capex_adj</f>
        <v>160.809043791547</v>
      </c>
      <c r="AS886" s="20">
        <v>35.355263694304</v>
      </c>
      <c r="AT886" s="18">
        <f>AR886+AS886</f>
        <v>196.164307485851</v>
      </c>
      <c r="AU886" s="20">
        <v>7419.1346032863003</v>
      </c>
      <c r="AV886" s="20"/>
      <c r="AW886" s="20">
        <v>1482.1496105209801</v>
      </c>
      <c r="AX886" s="18">
        <f>AW886*solar_capex_adj</f>
        <v>1976.19948069464</v>
      </c>
      <c r="AY886" s="20">
        <v>961.37755756826505</v>
      </c>
      <c r="AZ886" s="18">
        <f>AY886*wind_capex_adj</f>
        <v>1602.2959292804419</v>
      </c>
      <c r="BA886" s="20">
        <v>1547.6479689866401</v>
      </c>
      <c r="BB886" s="18">
        <f>BA886*hdgt_capex_adj</f>
        <v>1934.5599612333001</v>
      </c>
      <c r="BC886" s="20">
        <v>569.02864576388799</v>
      </c>
      <c r="BD886" s="18">
        <f>BC886*aero_capex_adj</f>
        <v>682.83437491666552</v>
      </c>
      <c r="BE886" s="20">
        <v>2858.9308204465101</v>
      </c>
      <c r="BF886" s="18">
        <f>BE886*bess_capex_adj</f>
        <v>2858.9308204465101</v>
      </c>
      <c r="BG886" s="11">
        <v>1632102123.2408199</v>
      </c>
      <c r="BH886" s="11">
        <v>3519484355.2087998</v>
      </c>
      <c r="BI886" s="11">
        <v>1334275190.21716</v>
      </c>
      <c r="BJ886" s="11">
        <v>2274138331.33321</v>
      </c>
      <c r="BK886" s="11">
        <f>SUM(BG886:BJ886)/1000000</f>
        <v>8759.9999999999891</v>
      </c>
      <c r="BL886" s="11">
        <v>0.76584059919181202</v>
      </c>
      <c r="BM886" s="13">
        <f>0.815*BJ886/(BK886*1000)</f>
        <v>211.57793836033886</v>
      </c>
      <c r="BN886" s="22">
        <v>1668.7753841209301</v>
      </c>
      <c r="BO886" s="11">
        <v>211</v>
      </c>
      <c r="BP886" s="11">
        <v>9120</v>
      </c>
      <c r="BQ886" s="22">
        <v>13835.7696</v>
      </c>
      <c r="BR886" s="11">
        <v>2280</v>
      </c>
      <c r="BS886" s="11">
        <v>570</v>
      </c>
      <c r="BT886" s="11">
        <v>0.27566594897229402</v>
      </c>
    </row>
    <row r="887" spans="1:72" s="8" customFormat="1" x14ac:dyDescent="0.25">
      <c r="A887" s="1">
        <v>284</v>
      </c>
      <c r="B887" s="24">
        <v>2472.2598283273001</v>
      </c>
      <c r="C887" s="24">
        <v>1003.19999999999</v>
      </c>
      <c r="D887" s="1">
        <v>1000</v>
      </c>
      <c r="E887" s="1">
        <v>4000</v>
      </c>
      <c r="F887" s="1">
        <v>2</v>
      </c>
      <c r="G887" s="1">
        <v>11</v>
      </c>
      <c r="H887" s="2">
        <f>SUM(BG887:BI887)/(BK887*1000000)</f>
        <v>0.89359040241035714</v>
      </c>
      <c r="I887" s="3">
        <v>100</v>
      </c>
      <c r="J887" s="18">
        <v>87.265748855208599</v>
      </c>
      <c r="K887" s="18">
        <f>(P887*BG887+U887*BH887+AP887*BI887+AN887*BJ887)/(BK887*(1000000))</f>
        <v>102.59597817431916</v>
      </c>
      <c r="L887" s="18">
        <f>(T887*BG887+Y887*BH887+AT887*BI887+AO887*BJ887)/(BK887*(1000000))</f>
        <v>128.37294708423696</v>
      </c>
      <c r="M887" s="18">
        <f>L887/K887</f>
        <v>1.251247362407526</v>
      </c>
      <c r="N887" s="18">
        <f>J887*M887</f>
        <v>109.19103808359733</v>
      </c>
      <c r="O887" s="3">
        <v>99.999999193330098</v>
      </c>
      <c r="P887" s="18">
        <v>124.641239967028</v>
      </c>
      <c r="Q887" s="18">
        <f>P887-S887</f>
        <v>115.29344651258999</v>
      </c>
      <c r="R887" s="18">
        <f>Q887*solar_capex_adj</f>
        <v>153.72459535011998</v>
      </c>
      <c r="S887" s="18">
        <v>9.3477934544380048</v>
      </c>
      <c r="T887" s="18">
        <f>R887+S887</f>
        <v>163.07238880455799</v>
      </c>
      <c r="U887" s="18">
        <v>27.9687152557904</v>
      </c>
      <c r="V887" s="18">
        <f>U887-X887</f>
        <v>23.1719317786633</v>
      </c>
      <c r="W887" s="18">
        <f>V887*wind_capex_adj</f>
        <v>38.619886297772169</v>
      </c>
      <c r="X887" s="18">
        <v>4.7967834771271001</v>
      </c>
      <c r="Y887" s="18">
        <f>W887+X887</f>
        <v>43.416669774899269</v>
      </c>
      <c r="Z887" s="18">
        <v>222.22990286304099</v>
      </c>
      <c r="AA887" s="18">
        <f>Z887-AC887-AD887</f>
        <v>156.75363818104501</v>
      </c>
      <c r="AB887" s="18">
        <f>AA887*hdgt_capex_adj</f>
        <v>195.94204772630627</v>
      </c>
      <c r="AC887" s="18">
        <v>27.538912224479986</v>
      </c>
      <c r="AD887" s="18">
        <v>37.937352457515999</v>
      </c>
      <c r="AE887" s="18">
        <f>AD887*fuel_adj</f>
        <v>37.937352457515999</v>
      </c>
      <c r="AF887" s="18">
        <f>AB887+AC887+AE887</f>
        <v>261.41831240830226</v>
      </c>
      <c r="AG887" s="18">
        <v>939.67270959107498</v>
      </c>
      <c r="AH887" s="18">
        <f>AG887-AJ887-AK887</f>
        <v>820.40832831133298</v>
      </c>
      <c r="AI887" s="18">
        <f>AH887*aero_capex_adj</f>
        <v>984.48999397359955</v>
      </c>
      <c r="AJ887" s="18">
        <v>76.205455637025011</v>
      </c>
      <c r="AK887" s="18">
        <v>43.058925642716986</v>
      </c>
      <c r="AL887" s="18">
        <f>AK887*fuel_adj</f>
        <v>43.058925642716986</v>
      </c>
      <c r="AM887" s="18">
        <f>AI887+AJ887+AL887</f>
        <v>1103.7543752533415</v>
      </c>
      <c r="AN887" s="18">
        <f>IF(F887=0, 0, IF(F887=3, Z887, (Z887*F887*384+AG887*G887*32)/(F887*384+G887*32)))</f>
        <v>447.71192783470883</v>
      </c>
      <c r="AO887" s="18">
        <f>IF(F887=0, 0, IF(F887=3, AF887, (AF887*F887*384+AM887*G887*32)/(F887*384+G887*32)))</f>
        <v>526.15250358817184</v>
      </c>
      <c r="AP887" s="18">
        <v>68.501919044723607</v>
      </c>
      <c r="AQ887" s="18">
        <f>AP887-AS887</f>
        <v>55.787682966657698</v>
      </c>
      <c r="AR887" s="18">
        <f>AQ887*bess_capex_adj</f>
        <v>55.787682966657698</v>
      </c>
      <c r="AS887" s="18">
        <v>12.714236078065909</v>
      </c>
      <c r="AT887" s="18">
        <f>AR887+AS887</f>
        <v>68.501919044723607</v>
      </c>
      <c r="AU887" s="18">
        <v>7555.11641714289</v>
      </c>
      <c r="AV887" s="18"/>
      <c r="AW887" s="18">
        <v>2962.2831464108599</v>
      </c>
      <c r="AX887" s="18">
        <f>AW887*solar_capex_adj</f>
        <v>3949.7108618811462</v>
      </c>
      <c r="AY887" s="18">
        <v>1202.0429319073701</v>
      </c>
      <c r="AZ887" s="18">
        <f>AY887*wind_capex_adj</f>
        <v>2003.4048865122836</v>
      </c>
      <c r="BA887" s="18">
        <v>1546.5953850281801</v>
      </c>
      <c r="BB887" s="18">
        <f>BA887*hdgt_capex_adj</f>
        <v>1933.2442312852252</v>
      </c>
      <c r="BC887" s="18">
        <v>893.57971823329603</v>
      </c>
      <c r="BD887" s="18">
        <f>BC887*aero_capex_adj</f>
        <v>1072.2956618799551</v>
      </c>
      <c r="BE887" s="18">
        <v>950.61523556317695</v>
      </c>
      <c r="BF887" s="18">
        <f>BE887*bess_capex_adj</f>
        <v>950.61523556317695</v>
      </c>
      <c r="BG887" s="1">
        <v>2202967031.5891299</v>
      </c>
      <c r="BH887" s="1">
        <v>4403525449.1711998</v>
      </c>
      <c r="BI887" s="1">
        <v>1221359381.20946</v>
      </c>
      <c r="BJ887" s="1">
        <v>932148067.36591303</v>
      </c>
      <c r="BK887" s="1">
        <f>SUM(BG887:BJ887)/1000000</f>
        <v>8759.9999293357032</v>
      </c>
      <c r="BL887" s="1">
        <v>23.5812899125977</v>
      </c>
      <c r="BM887" s="3">
        <f>0.815*BJ887/(BK887*1000)</f>
        <v>86.72382203555901</v>
      </c>
      <c r="BN887" s="24">
        <v>3337.5507682418602</v>
      </c>
      <c r="BO887" s="1">
        <v>264</v>
      </c>
      <c r="BP887" s="1">
        <v>3040</v>
      </c>
      <c r="BQ887" s="24">
        <v>4611.9232000000002</v>
      </c>
      <c r="BR887" s="1">
        <v>760</v>
      </c>
      <c r="BS887" s="1">
        <v>190</v>
      </c>
      <c r="BT887" s="1">
        <v>0.75461464964593905</v>
      </c>
    </row>
    <row r="888" spans="1:72" s="8" customFormat="1" x14ac:dyDescent="0.25">
      <c r="A888" s="1">
        <v>401</v>
      </c>
      <c r="B888" s="24">
        <v>2678.2814806879101</v>
      </c>
      <c r="C888" s="24">
        <v>201.39999999999901</v>
      </c>
      <c r="D888" s="1">
        <v>1000</v>
      </c>
      <c r="E888" s="1">
        <v>4000</v>
      </c>
      <c r="F888" s="1">
        <v>2</v>
      </c>
      <c r="G888" s="1">
        <v>11</v>
      </c>
      <c r="H888" s="2">
        <f>SUM(BG888:BI888)/(BK888*1000000)</f>
        <v>0.61643361674303376</v>
      </c>
      <c r="I888" s="3">
        <v>100</v>
      </c>
      <c r="J888" s="18">
        <v>91.768926488484595</v>
      </c>
      <c r="K888" s="18">
        <f>(P888*BG888+U888*BH888+AP888*BI888+AN888*BJ888)/(BK888*(1000000))</f>
        <v>107.67995486666068</v>
      </c>
      <c r="L888" s="18">
        <f>(T888*BG888+Y888*BH888+AT888*BI888+AO888*BJ888)/(BK888*(1000000))</f>
        <v>128.16615286165859</v>
      </c>
      <c r="M888" s="18">
        <f>L888/K888</f>
        <v>1.190250804064376</v>
      </c>
      <c r="N888" s="18">
        <f>J888*M888</f>
        <v>109.2280385410434</v>
      </c>
      <c r="O888" s="3">
        <v>100</v>
      </c>
      <c r="P888" s="18">
        <v>100.721762306795</v>
      </c>
      <c r="Q888" s="18">
        <f>P888-S888</f>
        <v>93.173058340586195</v>
      </c>
      <c r="R888" s="18">
        <f>Q888*solar_capex_adj</f>
        <v>124.23074445411493</v>
      </c>
      <c r="S888" s="18">
        <v>7.5487039662088051</v>
      </c>
      <c r="T888" s="18">
        <f>R888+S888</f>
        <v>131.77944842032372</v>
      </c>
      <c r="U888" s="18">
        <v>27.985925692599299</v>
      </c>
      <c r="V888" s="18">
        <f>U888-X888</f>
        <v>23.189142215472199</v>
      </c>
      <c r="W888" s="18">
        <f>V888*wind_capex_adj</f>
        <v>38.648570359120335</v>
      </c>
      <c r="X888" s="18">
        <v>4.7967834771271001</v>
      </c>
      <c r="Y888" s="18">
        <f>W888+X888</f>
        <v>43.445353836247435</v>
      </c>
      <c r="Z888" s="18">
        <v>95.859296884681697</v>
      </c>
      <c r="AA888" s="18">
        <f>Z888-AC888-AD888</f>
        <v>44.490108007230809</v>
      </c>
      <c r="AB888" s="18">
        <f>AA888*hdgt_capex_adj</f>
        <v>55.612635009038513</v>
      </c>
      <c r="AC888" s="18">
        <v>16.172312906432893</v>
      </c>
      <c r="AD888" s="18">
        <v>35.196875971017995</v>
      </c>
      <c r="AE888" s="18">
        <f>AD888*fuel_adj</f>
        <v>35.196875971017995</v>
      </c>
      <c r="AF888" s="18">
        <f>AB888+AC888+AE888</f>
        <v>106.98182388648939</v>
      </c>
      <c r="AG888" s="18">
        <v>297.03634651444298</v>
      </c>
      <c r="AH888" s="18">
        <f>AG888-AJ888-AK888</f>
        <v>226.64714893342506</v>
      </c>
      <c r="AI888" s="18">
        <f>AH888*aero_capex_adj</f>
        <v>271.97657872011007</v>
      </c>
      <c r="AJ888" s="18">
        <v>29.455375437974965</v>
      </c>
      <c r="AK888" s="18">
        <v>40.93382214304296</v>
      </c>
      <c r="AL888" s="18">
        <f>AK888*fuel_adj</f>
        <v>40.93382214304296</v>
      </c>
      <c r="AM888" s="18">
        <f>AI888+AJ888+AL888</f>
        <v>342.36577630112799</v>
      </c>
      <c r="AN888" s="18">
        <f>IF(F888=0, 0, IF(F888=3, Z888, (Z888*F888*384+AG888*G888*32)/(F888*384+G888*32)))</f>
        <v>159.08636962546382</v>
      </c>
      <c r="AO888" s="18">
        <f>IF(F888=0, 0, IF(F888=3, AF888, (AF888*F888*384+AM888*G888*32)/(F888*384+G888*32)))</f>
        <v>180.95963750251866</v>
      </c>
      <c r="AP888" s="18">
        <v>54.836471408563803</v>
      </c>
      <c r="AQ888" s="18">
        <f>AP888-AS888</f>
        <v>44.612373746563499</v>
      </c>
      <c r="AR888" s="18">
        <f>AQ888*bess_capex_adj</f>
        <v>44.612373746563499</v>
      </c>
      <c r="AS888" s="18">
        <v>10.224097662000304</v>
      </c>
      <c r="AT888" s="18">
        <f>AR888+AS888</f>
        <v>54.836471408563803</v>
      </c>
      <c r="AU888" s="18">
        <v>6846.3308250374303</v>
      </c>
      <c r="AV888" s="18"/>
      <c r="AW888" s="18">
        <v>3211.52359267371</v>
      </c>
      <c r="AX888" s="18">
        <f>AW888*solar_capex_adj</f>
        <v>4282.0314568982794</v>
      </c>
      <c r="AY888" s="18">
        <v>241.498459451825</v>
      </c>
      <c r="AZ888" s="18">
        <f>AY888*wind_capex_adj</f>
        <v>402.49743241970833</v>
      </c>
      <c r="BA888" s="18">
        <v>1547.7440843423899</v>
      </c>
      <c r="BB888" s="18">
        <f>BA888*hdgt_capex_adj</f>
        <v>1934.6801054279874</v>
      </c>
      <c r="BC888" s="18">
        <v>894.24340468901698</v>
      </c>
      <c r="BD888" s="18">
        <f>BC888*aero_capex_adj</f>
        <v>1073.0920856268203</v>
      </c>
      <c r="BE888" s="18">
        <v>951.32128388049102</v>
      </c>
      <c r="BF888" s="18">
        <f>BE888*bess_capex_adj</f>
        <v>951.32128388049102</v>
      </c>
      <c r="BG888" s="1">
        <v>2971800157.4246602</v>
      </c>
      <c r="BH888" s="1">
        <v>884041093.96239996</v>
      </c>
      <c r="BI888" s="1">
        <v>1544117231.2819099</v>
      </c>
      <c r="BJ888" s="1">
        <v>3360041517.3310199</v>
      </c>
      <c r="BK888" s="1">
        <f>SUM(BG888:BJ888)/1000000</f>
        <v>8759.9999999999909</v>
      </c>
      <c r="BL888" s="1">
        <v>19.095010932239799</v>
      </c>
      <c r="BM888" s="3">
        <f>0.815*BJ888/(BK888*1000)</f>
        <v>312.60660235442742</v>
      </c>
      <c r="BN888" s="24">
        <v>3615.6799989286801</v>
      </c>
      <c r="BO888" s="1">
        <v>53</v>
      </c>
      <c r="BP888" s="1">
        <v>3040</v>
      </c>
      <c r="BQ888" s="24">
        <v>4611.9232000000002</v>
      </c>
      <c r="BR888" s="1">
        <v>760</v>
      </c>
      <c r="BS888" s="1">
        <v>190</v>
      </c>
      <c r="BT888" s="1">
        <v>0.95156045988136395</v>
      </c>
    </row>
    <row r="889" spans="1:72" s="8" customFormat="1" x14ac:dyDescent="0.25">
      <c r="A889" s="1">
        <v>383</v>
      </c>
      <c r="B889" s="24">
        <v>2678.2814806879101</v>
      </c>
      <c r="C889" s="24">
        <v>402.79999999999899</v>
      </c>
      <c r="D889" s="1">
        <v>1000</v>
      </c>
      <c r="E889" s="1">
        <v>4000</v>
      </c>
      <c r="F889" s="1">
        <v>2</v>
      </c>
      <c r="G889" s="1">
        <v>11</v>
      </c>
      <c r="H889" s="2">
        <f>SUM(BG889:BI889)/(BK889*1000000)</f>
        <v>0.69901246054760813</v>
      </c>
      <c r="I889" s="3">
        <v>100</v>
      </c>
      <c r="J889" s="18">
        <v>90.670486630271597</v>
      </c>
      <c r="K889" s="18">
        <f>(P889*BG889+U889*BH889+AP889*BI889+AN889*BJ889)/(BK889*(1000000))</f>
        <v>116.45021464487677</v>
      </c>
      <c r="L889" s="18">
        <f>(T889*BG889+Y889*BH889+AT889*BI889+AO889*BJ889)/(BK889*(1000000))</f>
        <v>140.29582837679575</v>
      </c>
      <c r="M889" s="18">
        <f>L889/K889</f>
        <v>1.2047708868947806</v>
      </c>
      <c r="N889" s="18">
        <f>J889*M889</f>
        <v>109.23716259273367</v>
      </c>
      <c r="O889" s="3">
        <v>100</v>
      </c>
      <c r="P889" s="18">
        <v>105.852749162591</v>
      </c>
      <c r="Q889" s="18">
        <f>P889-S889</f>
        <v>97.917528557802697</v>
      </c>
      <c r="R889" s="18">
        <f>Q889*solar_capex_adj</f>
        <v>130.55670474373693</v>
      </c>
      <c r="S889" s="18">
        <v>7.9352206047882987</v>
      </c>
      <c r="T889" s="18">
        <f>R889+S889</f>
        <v>138.49192534852523</v>
      </c>
      <c r="U889" s="18">
        <v>27.979705021358999</v>
      </c>
      <c r="V889" s="18">
        <f>U889-X889</f>
        <v>23.182921544231899</v>
      </c>
      <c r="W889" s="18">
        <f>V889*wind_capex_adj</f>
        <v>38.63820257371983</v>
      </c>
      <c r="X889" s="18">
        <v>4.7967834771271001</v>
      </c>
      <c r="Y889" s="18">
        <f>W889+X889</f>
        <v>43.434986050846931</v>
      </c>
      <c r="Z889" s="18">
        <v>107.427047726078</v>
      </c>
      <c r="AA889" s="18">
        <f>Z889-AC889-AD889</f>
        <v>54.725369245868094</v>
      </c>
      <c r="AB889" s="18">
        <f>AA889*hdgt_capex_adj</f>
        <v>68.406711557335115</v>
      </c>
      <c r="AC889" s="18">
        <v>17.168071848825207</v>
      </c>
      <c r="AD889" s="18">
        <v>35.5336066313847</v>
      </c>
      <c r="AE889" s="18">
        <f>AD889*fuel_adj</f>
        <v>35.5336066313847</v>
      </c>
      <c r="AF889" s="18">
        <f>AB889+AC889+AE889</f>
        <v>121.10839003754502</v>
      </c>
      <c r="AG889" s="18">
        <v>474.20369790257899</v>
      </c>
      <c r="AH889" s="18">
        <f>AG889-AJ889-AK889</f>
        <v>390.48122337919699</v>
      </c>
      <c r="AI889" s="18">
        <f>AH889*aero_capex_adj</f>
        <v>468.57746805503638</v>
      </c>
      <c r="AJ889" s="18">
        <v>42.276246709389</v>
      </c>
      <c r="AK889" s="18">
        <v>41.446227813993005</v>
      </c>
      <c r="AL889" s="18">
        <f>AK889*fuel_adj</f>
        <v>41.446227813993005</v>
      </c>
      <c r="AM889" s="18">
        <f>AI889+AJ889+AL889</f>
        <v>552.29994257841838</v>
      </c>
      <c r="AN889" s="18">
        <f>IF(F889=0, 0, IF(F889=3, Z889, (Z889*F889*384+AG889*G889*32)/(F889*384+G889*32)))</f>
        <v>222.69970921012114</v>
      </c>
      <c r="AO889" s="18">
        <f>IF(F889=0, 0, IF(F889=3, AF889, (AF889*F889*384+AM889*G889*32)/(F889*384+G889*32)))</f>
        <v>256.62573512181945</v>
      </c>
      <c r="AP889" s="18">
        <v>55.262201074078803</v>
      </c>
      <c r="AQ889" s="18">
        <f>AP889-AS889</f>
        <v>44.960937803038902</v>
      </c>
      <c r="AR889" s="18">
        <f>AQ889*bess_capex_adj</f>
        <v>44.960937803038902</v>
      </c>
      <c r="AS889" s="18">
        <v>10.3012632710399</v>
      </c>
      <c r="AT889" s="18">
        <f>AR889+AS889</f>
        <v>55.262201074078803</v>
      </c>
      <c r="AU889" s="18">
        <v>7085.9279180921403</v>
      </c>
      <c r="AV889" s="18"/>
      <c r="AW889" s="18">
        <v>3210.6620760093601</v>
      </c>
      <c r="AX889" s="18">
        <f>AW889*solar_capex_adj</f>
        <v>4280.8827680124796</v>
      </c>
      <c r="AY889" s="18">
        <v>482.86735115100601</v>
      </c>
      <c r="AZ889" s="18">
        <f>AY889*wind_capex_adj</f>
        <v>804.77891858501005</v>
      </c>
      <c r="BA889" s="18">
        <v>1547.32888972141</v>
      </c>
      <c r="BB889" s="18">
        <f>BA889*hdgt_capex_adj</f>
        <v>1934.1611121517624</v>
      </c>
      <c r="BC889" s="18">
        <v>894.00351680624306</v>
      </c>
      <c r="BD889" s="18">
        <f>BC889*aero_capex_adj</f>
        <v>1072.8042201674916</v>
      </c>
      <c r="BE889" s="18">
        <v>951.06608440411696</v>
      </c>
      <c r="BF889" s="18">
        <f>BE889*bess_capex_adj</f>
        <v>951.06608440411696</v>
      </c>
      <c r="BG889" s="1">
        <v>2822077486.30825</v>
      </c>
      <c r="BH889" s="1">
        <v>1768082187.9247999</v>
      </c>
      <c r="BI889" s="1">
        <v>1533189480.16399</v>
      </c>
      <c r="BJ889" s="1">
        <v>2636650845.6029501</v>
      </c>
      <c r="BK889" s="1">
        <f>SUM(BG889:BJ889)/1000000</f>
        <v>8759.9999999999891</v>
      </c>
      <c r="BL889" s="1">
        <v>20.284635618579301</v>
      </c>
      <c r="BM889" s="3">
        <f>0.815*BJ889/(BK889*1000)</f>
        <v>245.30484465369943</v>
      </c>
      <c r="BN889" s="24">
        <v>3615.6799989286801</v>
      </c>
      <c r="BO889" s="1">
        <v>106</v>
      </c>
      <c r="BP889" s="1">
        <v>3040</v>
      </c>
      <c r="BQ889" s="24">
        <v>4611.9232000000002</v>
      </c>
      <c r="BR889" s="1">
        <v>760</v>
      </c>
      <c r="BS889" s="1">
        <v>190</v>
      </c>
      <c r="BT889" s="1">
        <v>0.94482624587962005</v>
      </c>
    </row>
    <row r="890" spans="1:72" s="8" customFormat="1" x14ac:dyDescent="0.25">
      <c r="A890" s="1">
        <v>230</v>
      </c>
      <c r="B890" s="24">
        <v>2472.2598283273001</v>
      </c>
      <c r="C890" s="24">
        <v>600.4</v>
      </c>
      <c r="D890" s="1">
        <v>1000</v>
      </c>
      <c r="E890" s="1">
        <v>4000</v>
      </c>
      <c r="F890" s="1">
        <v>1</v>
      </c>
      <c r="G890" s="1">
        <v>23</v>
      </c>
      <c r="H890" s="2">
        <f>SUM(BG890:BI890)/(BK890*1000000)</f>
        <v>0.76799130454938114</v>
      </c>
      <c r="I890" s="3">
        <v>100</v>
      </c>
      <c r="J890" s="18">
        <v>89.918447419239797</v>
      </c>
      <c r="K890" s="18">
        <f>(P890*BG890+U890*BH890+AP890*BI890+AN890*BJ890)/(BK890*(1000000))</f>
        <v>106.82620854060755</v>
      </c>
      <c r="L890" s="18">
        <f>(T890*BG890+Y890*BH890+AT890*BI890+AO890*BJ890)/(BK890*(1000000))</f>
        <v>129.7841185705359</v>
      </c>
      <c r="M890" s="18">
        <f>L890/K890</f>
        <v>1.2149089661007806</v>
      </c>
      <c r="N890" s="18">
        <f>J890*M890</f>
        <v>109.24272798749602</v>
      </c>
      <c r="O890" s="3">
        <v>99.999999193330098</v>
      </c>
      <c r="P890" s="18">
        <v>106.384625094999</v>
      </c>
      <c r="Q890" s="18">
        <f>P890-S890</f>
        <v>98.408058868953304</v>
      </c>
      <c r="R890" s="18">
        <f>Q890*solar_capex_adj</f>
        <v>131.2107451586044</v>
      </c>
      <c r="S890" s="18">
        <v>7.9765662260456907</v>
      </c>
      <c r="T890" s="18">
        <f>R890+S890</f>
        <v>139.18731138465009</v>
      </c>
      <c r="U890" s="18">
        <v>27.975074798246901</v>
      </c>
      <c r="V890" s="18">
        <f>U890-X890</f>
        <v>23.178291321119701</v>
      </c>
      <c r="W890" s="18">
        <f>V890*wind_capex_adj</f>
        <v>38.630485535199504</v>
      </c>
      <c r="X890" s="18">
        <v>4.7967834771271995</v>
      </c>
      <c r="Y890" s="18">
        <f>W890+X890</f>
        <v>43.427269012326704</v>
      </c>
      <c r="Z890" s="18">
        <v>99.496512804107894</v>
      </c>
      <c r="AA890" s="18">
        <f>Z890-AC890-AD890</f>
        <v>47.428651780027508</v>
      </c>
      <c r="AB890" s="18">
        <f>AA890*hdgt_capex_adj</f>
        <v>59.285814725034385</v>
      </c>
      <c r="AC890" s="18">
        <v>16.492707131633395</v>
      </c>
      <c r="AD890" s="18">
        <v>35.575153892446991</v>
      </c>
      <c r="AE890" s="18">
        <f>AD890*fuel_adj</f>
        <v>35.575153892446991</v>
      </c>
      <c r="AF890" s="18">
        <f>AB890+AC890+AE890</f>
        <v>111.35367574911477</v>
      </c>
      <c r="AG890" s="18">
        <v>323.45797527813602</v>
      </c>
      <c r="AH890" s="18">
        <f>AG890-AJ890-AK890</f>
        <v>251.33729136238998</v>
      </c>
      <c r="AI890" s="18">
        <f>AH890*aero_capex_adj</f>
        <v>301.60474963486797</v>
      </c>
      <c r="AJ890" s="18">
        <v>31.438755865182031</v>
      </c>
      <c r="AK890" s="18">
        <v>40.681928050564011</v>
      </c>
      <c r="AL890" s="18">
        <f>AK890*fuel_adj</f>
        <v>40.681928050564011</v>
      </c>
      <c r="AM890" s="18">
        <f>AI890+AJ890+AL890</f>
        <v>373.72543355061401</v>
      </c>
      <c r="AN890" s="18">
        <f>IF(F890=0, 0, IF(F890=3, Z890, (Z890*F890*384+AG890*G890*32)/(F890*384+G890*32)))</f>
        <v>246.67118814418353</v>
      </c>
      <c r="AO890" s="18">
        <f>IF(F890=0, 0, IF(F890=3, AF890, (AF890*F890*384+AM890*G890*32)/(F890*384+G890*32)))</f>
        <v>283.76940230438566</v>
      </c>
      <c r="AP890" s="18">
        <v>56.688094458680098</v>
      </c>
      <c r="AQ890" s="18">
        <f>AP890-AS890</f>
        <v>46.170780695159202</v>
      </c>
      <c r="AR890" s="18">
        <f>AQ890*bess_capex_adj</f>
        <v>46.170780695159202</v>
      </c>
      <c r="AS890" s="18">
        <v>10.517313763520896</v>
      </c>
      <c r="AT890" s="18">
        <f>AR890+AS890</f>
        <v>56.688094458680098</v>
      </c>
      <c r="AU890" s="18">
        <v>7275.9908623773699</v>
      </c>
      <c r="AV890" s="18"/>
      <c r="AW890" s="18">
        <v>2963.0961457592798</v>
      </c>
      <c r="AX890" s="18">
        <f>AW890*solar_capex_adj</f>
        <v>3950.7948610123731</v>
      </c>
      <c r="AY890" s="18">
        <v>719.601922714387</v>
      </c>
      <c r="AZ890" s="18">
        <f>AY890*wind_capex_adj</f>
        <v>1199.3365378573117</v>
      </c>
      <c r="BA890" s="18">
        <v>773.50992425868697</v>
      </c>
      <c r="BB890" s="18">
        <f>BA890*hdgt_capex_adj</f>
        <v>966.88740532335873</v>
      </c>
      <c r="BC890" s="18">
        <v>1868.90673749332</v>
      </c>
      <c r="BD890" s="18">
        <f>BC890*aero_capex_adj</f>
        <v>2242.6880849919839</v>
      </c>
      <c r="BE890" s="18">
        <v>950.87613215168994</v>
      </c>
      <c r="BF890" s="18">
        <f>BE890*bess_capex_adj</f>
        <v>950.87613215168994</v>
      </c>
      <c r="BG890" s="1">
        <v>2590935404.86131</v>
      </c>
      <c r="BH890" s="1">
        <v>2635443261.2463999</v>
      </c>
      <c r="BI890" s="1">
        <v>1501225107.4753001</v>
      </c>
      <c r="BJ890" s="1">
        <v>2032396155.7526901</v>
      </c>
      <c r="BK890" s="1">
        <f>SUM(BG890:BJ890)/1000000</f>
        <v>8759.9999293356996</v>
      </c>
      <c r="BL890" s="1">
        <v>18.416055676074301</v>
      </c>
      <c r="BM890" s="3">
        <f>0.815*BJ890/(BK890*1000)</f>
        <v>189.08708679225444</v>
      </c>
      <c r="BN890" s="24">
        <v>3337.5507682418602</v>
      </c>
      <c r="BO890" s="1">
        <v>158</v>
      </c>
      <c r="BP890" s="1">
        <v>3040</v>
      </c>
      <c r="BQ890" s="24">
        <v>4611.9232000000002</v>
      </c>
      <c r="BR890" s="1">
        <v>760</v>
      </c>
      <c r="BS890" s="1">
        <v>190</v>
      </c>
      <c r="BT890" s="1">
        <v>0.92562564683359105</v>
      </c>
    </row>
    <row r="891" spans="1:72" s="8" customFormat="1" x14ac:dyDescent="0.25">
      <c r="A891" s="1">
        <v>703</v>
      </c>
      <c r="B891" s="25">
        <v>1648.17321888487</v>
      </c>
      <c r="C891" s="25">
        <v>1200.8</v>
      </c>
      <c r="D891" s="8">
        <v>2000</v>
      </c>
      <c r="E891" s="8">
        <v>8000</v>
      </c>
      <c r="F891" s="8">
        <v>1</v>
      </c>
      <c r="G891" s="8">
        <v>22</v>
      </c>
      <c r="H891" s="9">
        <f>SUM(BG891:BI891)/(BK891*1000000)</f>
        <v>0.91709714515129093</v>
      </c>
      <c r="I891" s="10">
        <v>100</v>
      </c>
      <c r="J891" s="19">
        <v>89.708863594471197</v>
      </c>
      <c r="K891" s="18">
        <f>(P891*BG891+U891*BH891+AP891*BI891+AN891*BJ891)/(BK891*(1000000))</f>
        <v>137.29673272864514</v>
      </c>
      <c r="L891" s="18">
        <f>(T891*BG891+Y891*BH891+AT891*BI891+AO891*BJ891)/(BK891*(1000000))</f>
        <v>167.21257436051908</v>
      </c>
      <c r="M891" s="18">
        <f>L891/K891</f>
        <v>1.2178918684904174</v>
      </c>
      <c r="N891" s="18">
        <f>J891*M891</f>
        <v>109.25569550322251</v>
      </c>
      <c r="O891" s="10">
        <v>100</v>
      </c>
      <c r="P891" s="19">
        <v>105.94807867040799</v>
      </c>
      <c r="Q891" s="19">
        <f>P891-S891</f>
        <v>98.001792688852902</v>
      </c>
      <c r="R891" s="18">
        <f>Q891*solar_capex_adj</f>
        <v>130.66905691847052</v>
      </c>
      <c r="S891" s="19">
        <v>7.9462859815550928</v>
      </c>
      <c r="T891" s="18">
        <f>R891+S891</f>
        <v>138.61534290002561</v>
      </c>
      <c r="U891" s="19">
        <v>28.622992634054999</v>
      </c>
      <c r="V891" s="19">
        <f>U891-X891</f>
        <v>23.713756565901399</v>
      </c>
      <c r="W891" s="18">
        <f>V891*wind_capex_adj</f>
        <v>39.522927609835669</v>
      </c>
      <c r="X891" s="19">
        <v>4.9092360681536</v>
      </c>
      <c r="Y891" s="18">
        <f>W891+X891</f>
        <v>44.432163677989266</v>
      </c>
      <c r="Z891" s="19">
        <v>175.794702666923</v>
      </c>
      <c r="AA891" s="19">
        <f>Z891-AC891-AD891</f>
        <v>107.75202943798701</v>
      </c>
      <c r="AB891" s="18">
        <f>AA891*hdgt_capex_adj</f>
        <v>134.69003679748374</v>
      </c>
      <c r="AC891" s="19">
        <v>24.161102103146987</v>
      </c>
      <c r="AD891" s="19">
        <v>43.881571125789009</v>
      </c>
      <c r="AE891" s="18">
        <f>AD891*fuel_adj</f>
        <v>43.881571125789009</v>
      </c>
      <c r="AF891" s="18">
        <f>AB891+AC891+AE891</f>
        <v>202.73271002641974</v>
      </c>
      <c r="AG891" s="19">
        <v>1403.2429036293699</v>
      </c>
      <c r="AH891" s="19">
        <f>AG891-AJ891-AK891</f>
        <v>1244.7352325846202</v>
      </c>
      <c r="AI891" s="18">
        <f>AH891*aero_capex_adj</f>
        <v>1493.6822791015443</v>
      </c>
      <c r="AJ891" s="19">
        <v>110.68727384382987</v>
      </c>
      <c r="AK891" s="19">
        <v>47.820397200919842</v>
      </c>
      <c r="AL891" s="18">
        <f>AK891*fuel_adj</f>
        <v>47.820397200919842</v>
      </c>
      <c r="AM891" s="18">
        <f>AI891+AJ891+AL891</f>
        <v>1652.189950146294</v>
      </c>
      <c r="AN891" s="18">
        <f>IF(F891=0, 0, IF(F891=3, Z891, (Z891*F891*384+AG891*G891*32)/(F891*384+G891*32)))</f>
        <v>970.02589152497694</v>
      </c>
      <c r="AO891" s="18">
        <f>IF(F891=0, 0, IF(F891=3, AF891, (AF891*F891*384+AM891*G891*32)/(F891*384+G891*32)))</f>
        <v>1140.6168065745737</v>
      </c>
      <c r="AP891" s="19">
        <v>145.49587744118301</v>
      </c>
      <c r="AQ891" s="19">
        <f>AP891-AS891</f>
        <v>118.56932944254601</v>
      </c>
      <c r="AR891" s="18">
        <f>AQ891*bess_capex_adj</f>
        <v>118.56932944254601</v>
      </c>
      <c r="AS891" s="19">
        <v>26.926547998637005</v>
      </c>
      <c r="AT891" s="18">
        <f>AR891+AS891</f>
        <v>145.49587744118301</v>
      </c>
      <c r="AU891" s="19">
        <v>7876.2746100808599</v>
      </c>
      <c r="AV891" s="19"/>
      <c r="AW891" s="19">
        <v>1974.7386376039699</v>
      </c>
      <c r="AX891" s="18">
        <f>AW891*solar_capex_adj</f>
        <v>2632.9848501386264</v>
      </c>
      <c r="AY891" s="19">
        <v>1438.7238725060699</v>
      </c>
      <c r="AZ891" s="18">
        <f>AY891*wind_capex_adj</f>
        <v>2397.8731208434501</v>
      </c>
      <c r="BA891" s="19">
        <v>773.25195953724506</v>
      </c>
      <c r="BB891" s="18">
        <f>BA891*hdgt_capex_adj</f>
        <v>966.56494942155632</v>
      </c>
      <c r="BC891" s="19">
        <v>1787.0537435078199</v>
      </c>
      <c r="BD891" s="18">
        <f>BC891*aero_capex_adj</f>
        <v>2144.4644922093839</v>
      </c>
      <c r="BE891" s="19">
        <v>1902.5063969257401</v>
      </c>
      <c r="BF891" s="18">
        <f>BE891*bess_capex_adj</f>
        <v>1902.5063969257401</v>
      </c>
      <c r="BG891" s="8">
        <v>1737368692.9528301</v>
      </c>
      <c r="BH891" s="8">
        <v>5150151087.6650696</v>
      </c>
      <c r="BI891" s="8">
        <v>1146251210.9073901</v>
      </c>
      <c r="BJ891" s="8">
        <v>726229008.47468996</v>
      </c>
      <c r="BK891" s="8">
        <f>SUM(BG891:BJ891)/1000000</f>
        <v>8759.9999999999782</v>
      </c>
      <c r="BL891" s="8">
        <v>13.3622738429648</v>
      </c>
      <c r="BM891" s="10">
        <f>0.815*BJ891/(BK891*1000)</f>
        <v>67.565826701697915</v>
      </c>
      <c r="BN891" s="25">
        <v>2225.03384549457</v>
      </c>
      <c r="BO891" s="8">
        <v>316</v>
      </c>
      <c r="BP891" s="8">
        <v>6080</v>
      </c>
      <c r="BQ891" s="25">
        <v>9223.8464000000004</v>
      </c>
      <c r="BR891" s="8">
        <v>1520</v>
      </c>
      <c r="BS891" s="8">
        <v>380</v>
      </c>
      <c r="BT891" s="8">
        <v>0.35580659235341999</v>
      </c>
    </row>
    <row r="892" spans="1:72" s="8" customFormat="1" x14ac:dyDescent="0.25">
      <c r="A892" s="1">
        <v>247</v>
      </c>
      <c r="B892" s="24">
        <v>2472.2598283273001</v>
      </c>
      <c r="C892" s="24">
        <v>402.79999999999899</v>
      </c>
      <c r="D892" s="1">
        <v>1000</v>
      </c>
      <c r="E892" s="1">
        <v>4000</v>
      </c>
      <c r="F892" s="1">
        <v>1</v>
      </c>
      <c r="G892" s="1">
        <v>23</v>
      </c>
      <c r="H892" s="2">
        <f>SUM(BG892:BI892)/(BK892*1000000)</f>
        <v>0.68705369610208633</v>
      </c>
      <c r="I892" s="3">
        <v>100</v>
      </c>
      <c r="J892" s="18">
        <v>91.129056099181497</v>
      </c>
      <c r="K892" s="18">
        <f>(P892*BG892+U892*BH892+AP892*BI892+AN892*BJ892)/(BK892*(1000000))</f>
        <v>102.48215678786443</v>
      </c>
      <c r="L892" s="18">
        <f>(T892*BG892+Y892*BH892+AT892*BI892+AO892*BJ892)/(BK892*(1000000))</f>
        <v>122.90219916941544</v>
      </c>
      <c r="M892" s="18">
        <f>L892/K892</f>
        <v>1.199254611940106</v>
      </c>
      <c r="N892" s="18">
        <f>J892*M892</f>
        <v>109.28694080869205</v>
      </c>
      <c r="O892" s="3">
        <v>100</v>
      </c>
      <c r="P892" s="18">
        <v>101.029190589965</v>
      </c>
      <c r="Q892" s="18">
        <f>P892-S892</f>
        <v>93.455909631784195</v>
      </c>
      <c r="R892" s="18">
        <f>Q892*solar_capex_adj</f>
        <v>124.60787950904559</v>
      </c>
      <c r="S892" s="18">
        <v>7.5732809581808027</v>
      </c>
      <c r="T892" s="18">
        <f>R892+S892</f>
        <v>132.18116046722639</v>
      </c>
      <c r="U892" s="18">
        <v>27.9808400141142</v>
      </c>
      <c r="V892" s="18">
        <f>U892-X892</f>
        <v>23.1840565369871</v>
      </c>
      <c r="W892" s="18">
        <f>V892*wind_capex_adj</f>
        <v>38.640094228311838</v>
      </c>
      <c r="X892" s="18">
        <v>4.7967834771271001</v>
      </c>
      <c r="Y892" s="18">
        <f>W892+X892</f>
        <v>43.436877705438938</v>
      </c>
      <c r="Z892" s="18">
        <v>89.3224850937235</v>
      </c>
      <c r="AA892" s="18">
        <f>Z892-AC892-AD892</f>
        <v>38.659540635014693</v>
      </c>
      <c r="AB892" s="18">
        <f>AA892*hdgt_capex_adj</f>
        <v>48.32442579376837</v>
      </c>
      <c r="AC892" s="18">
        <v>15.613261457098105</v>
      </c>
      <c r="AD892" s="18">
        <v>35.049683001610703</v>
      </c>
      <c r="AE892" s="18">
        <f>AD892*fuel_adj</f>
        <v>35.049683001610703</v>
      </c>
      <c r="AF892" s="18">
        <f>AB892+AC892+AE892</f>
        <v>98.987370252477177</v>
      </c>
      <c r="AG892" s="18">
        <v>223.70180130534499</v>
      </c>
      <c r="AH892" s="18">
        <f>AG892-AJ892-AK892</f>
        <v>158.98235332502</v>
      </c>
      <c r="AI892" s="18">
        <f>AH892*aero_capex_adj</f>
        <v>190.77882399002399</v>
      </c>
      <c r="AJ892" s="18">
        <v>24.212432750798996</v>
      </c>
      <c r="AK892" s="18">
        <v>40.50701522952599</v>
      </c>
      <c r="AL892" s="18">
        <f>AK892*fuel_adj</f>
        <v>40.50701522952599</v>
      </c>
      <c r="AM892" s="18">
        <f>AI892+AJ892+AL892</f>
        <v>255.49827197034898</v>
      </c>
      <c r="AN892" s="18">
        <f>IF(F892=0, 0, IF(F892=3, Z892, (Z892*F892*384+AG892*G892*32)/(F892*384+G892*32)))</f>
        <v>177.6288928899319</v>
      </c>
      <c r="AO892" s="18">
        <f>IF(F892=0, 0, IF(F892=3, AF892, (AF892*F892*384+AM892*G892*32)/(F892*384+G892*32)))</f>
        <v>201.83739138136437</v>
      </c>
      <c r="AP892" s="18">
        <v>56.1020383853933</v>
      </c>
      <c r="AQ892" s="18">
        <f>AP892-AS892</f>
        <v>45.683304813781596</v>
      </c>
      <c r="AR892" s="18">
        <f>AQ892*bess_capex_adj</f>
        <v>45.683304813781596</v>
      </c>
      <c r="AS892" s="18">
        <v>10.418733571611703</v>
      </c>
      <c r="AT892" s="18">
        <f>AR892+AS892</f>
        <v>56.1020383853933</v>
      </c>
      <c r="AU892" s="18">
        <v>7040.9107242017599</v>
      </c>
      <c r="AV892" s="18"/>
      <c r="AW892" s="18">
        <v>2963.8331668226301</v>
      </c>
      <c r="AX892" s="18">
        <f>AW892*solar_capex_adj</f>
        <v>3951.7775557635068</v>
      </c>
      <c r="AY892" s="18">
        <v>482.89099143914899</v>
      </c>
      <c r="AZ892" s="18">
        <f>AY892*wind_capex_adj</f>
        <v>804.81831906524837</v>
      </c>
      <c r="BA892" s="18">
        <v>773.70232203413696</v>
      </c>
      <c r="BB892" s="18">
        <f>BA892*hdgt_capex_adj</f>
        <v>967.12790254267122</v>
      </c>
      <c r="BC892" s="18">
        <v>1869.3715970737101</v>
      </c>
      <c r="BD892" s="18">
        <f>BC892*aero_capex_adj</f>
        <v>2243.2459164884522</v>
      </c>
      <c r="BE892" s="18">
        <v>951.11264683213096</v>
      </c>
      <c r="BF892" s="18">
        <f>BE892*bess_capex_adj</f>
        <v>951.11264683213096</v>
      </c>
      <c r="BG892" s="1">
        <v>2734549884.2603798</v>
      </c>
      <c r="BH892" s="1">
        <v>1768082187.9247999</v>
      </c>
      <c r="BI892" s="1">
        <v>1515958305.66909</v>
      </c>
      <c r="BJ892" s="1">
        <v>2741409622.14572</v>
      </c>
      <c r="BK892" s="1">
        <f>SUM(BG892:BJ892)/1000000</f>
        <v>8759.9999999999909</v>
      </c>
      <c r="BL892" s="1">
        <v>17.167019829970201</v>
      </c>
      <c r="BM892" s="3">
        <f>0.815*BJ892/(BK892*1000)</f>
        <v>255.05123767679956</v>
      </c>
      <c r="BN892" s="24">
        <v>3337.5507682418602</v>
      </c>
      <c r="BO892" s="1">
        <v>106</v>
      </c>
      <c r="BP892" s="1">
        <v>3040</v>
      </c>
      <c r="BQ892" s="24">
        <v>4611.9232000000002</v>
      </c>
      <c r="BR892" s="1">
        <v>760</v>
      </c>
      <c r="BS892" s="1">
        <v>190</v>
      </c>
      <c r="BT892" s="1">
        <v>0.93420755450405901</v>
      </c>
    </row>
    <row r="893" spans="1:72" s="8" customFormat="1" x14ac:dyDescent="0.25">
      <c r="A893" s="1">
        <v>468</v>
      </c>
      <c r="B893" s="24">
        <v>1236.12991416365</v>
      </c>
      <c r="C893" s="24">
        <v>1801.19999999999</v>
      </c>
      <c r="D893" s="1">
        <v>1000</v>
      </c>
      <c r="E893" s="1">
        <v>4000</v>
      </c>
      <c r="F893" s="1">
        <v>3</v>
      </c>
      <c r="G893" s="1">
        <v>4</v>
      </c>
      <c r="H893" s="2">
        <f>SUM(BG893:BI893)/(BK893*1000000)</f>
        <v>0.92956134112001831</v>
      </c>
      <c r="I893" s="3">
        <v>100</v>
      </c>
      <c r="J893" s="18">
        <v>83.497506816858603</v>
      </c>
      <c r="K893" s="18">
        <f>(P893*BG893+U893*BH893+AP893*BI893+AN893*BJ893)/(BK893*(1000000))</f>
        <v>80.053381780540377</v>
      </c>
      <c r="L893" s="18">
        <f>(T893*BG893+Y893*BH893+AT893*BI893+AO893*BJ893)/(BK893*(1000000))</f>
        <v>104.78404380630066</v>
      </c>
      <c r="M893" s="18">
        <f>L893/K893</f>
        <v>1.3089271368142488</v>
      </c>
      <c r="N893" s="18">
        <f>J893*M893</f>
        <v>109.29215252891895</v>
      </c>
      <c r="O893" s="3">
        <v>100</v>
      </c>
      <c r="P893" s="18">
        <v>101.70714412274</v>
      </c>
      <c r="Q893" s="18">
        <f>P893-S893</f>
        <v>94.081570906230795</v>
      </c>
      <c r="R893" s="18">
        <f>Q893*solar_capex_adj</f>
        <v>125.44209454164105</v>
      </c>
      <c r="S893" s="18">
        <v>7.6255732165092098</v>
      </c>
      <c r="T893" s="18">
        <f>R893+S893</f>
        <v>133.06766775815026</v>
      </c>
      <c r="U893" s="18">
        <v>36.716293468162299</v>
      </c>
      <c r="V893" s="18">
        <f>U893-X893</f>
        <v>30.420893965703801</v>
      </c>
      <c r="W893" s="18">
        <f>V893*wind_capex_adj</f>
        <v>50.701489942839672</v>
      </c>
      <c r="X893" s="18">
        <v>6.2953995024584977</v>
      </c>
      <c r="Y893" s="18">
        <f>W893+X893</f>
        <v>56.996889445298166</v>
      </c>
      <c r="Z893" s="18">
        <v>423.214777165942</v>
      </c>
      <c r="AA893" s="18">
        <f>Z893-AC893-AD893</f>
        <v>335.98483858330002</v>
      </c>
      <c r="AB893" s="18">
        <f>AA893*hdgt_capex_adj</f>
        <v>419.98104822912501</v>
      </c>
      <c r="AC893" s="18">
        <v>45.84367926366599</v>
      </c>
      <c r="AD893" s="18">
        <v>41.386259318975988</v>
      </c>
      <c r="AE893" s="18">
        <f>AD893*fuel_adj</f>
        <v>41.386259318975988</v>
      </c>
      <c r="AF893" s="18">
        <f>AB893+AC893+AE893</f>
        <v>507.21098681176699</v>
      </c>
      <c r="AG893" s="18">
        <v>1087.43386730304</v>
      </c>
      <c r="AH893" s="18">
        <f>AG893-AJ893-AK893</f>
        <v>952.41035074374997</v>
      </c>
      <c r="AI893" s="18">
        <f>AH893*aero_capex_adj</f>
        <v>1142.8924208925</v>
      </c>
      <c r="AJ893" s="18">
        <v>87.363384152719959</v>
      </c>
      <c r="AK893" s="18">
        <v>47.660132406570028</v>
      </c>
      <c r="AL893" s="18">
        <f>AK893*fuel_adj</f>
        <v>47.660132406570028</v>
      </c>
      <c r="AM893" s="18">
        <f>AI893+AJ893+AL893</f>
        <v>1277.9159374517899</v>
      </c>
      <c r="AN893" s="18">
        <f>IF(F893=0, 0, IF(F893=3, Z893, (Z893*F893*384+AG893*G893*32)/(F893*384+G893*32)))</f>
        <v>423.214777165942</v>
      </c>
      <c r="AO893" s="18">
        <f>IF(F893=0, 0, IF(F893=3, AF893, (AF893*F893*384+AM893*G893*32)/(F893*384+G893*32)))</f>
        <v>507.21098681176699</v>
      </c>
      <c r="AP893" s="18">
        <v>106.251224151042</v>
      </c>
      <c r="AQ893" s="18">
        <f>AP893-AS893</f>
        <v>86.0022914857214</v>
      </c>
      <c r="AR893" s="18">
        <f>AQ893*bess_capex_adj</f>
        <v>86.0022914857214</v>
      </c>
      <c r="AS893" s="18">
        <v>20.248932665320595</v>
      </c>
      <c r="AT893" s="18">
        <f>AR893+AS893</f>
        <v>106.251224151042</v>
      </c>
      <c r="AU893" s="18">
        <v>7237.0765365900697</v>
      </c>
      <c r="AV893" s="18"/>
      <c r="AW893" s="18">
        <v>1481.6073471811901</v>
      </c>
      <c r="AX893" s="18">
        <f>AW893*solar_capex_adj</f>
        <v>1975.4764629082533</v>
      </c>
      <c r="AY893" s="18">
        <v>2158.89213841115</v>
      </c>
      <c r="AZ893" s="18">
        <f>AY893*wind_capex_adj</f>
        <v>3598.1535640185834</v>
      </c>
      <c r="BA893" s="18">
        <v>2320.6226133554701</v>
      </c>
      <c r="BB893" s="18">
        <f>BA893*hdgt_capex_adj</f>
        <v>2900.7782666943376</v>
      </c>
      <c r="BC893" s="18">
        <v>325.04026250050799</v>
      </c>
      <c r="BD893" s="18">
        <f>BC893*aero_capex_adj</f>
        <v>390.04831500060959</v>
      </c>
      <c r="BE893" s="18">
        <v>950.914175141741</v>
      </c>
      <c r="BF893" s="18">
        <f>BE893*bess_capex_adj</f>
        <v>950.914175141741</v>
      </c>
      <c r="BG893" s="1">
        <v>1359548144.3887701</v>
      </c>
      <c r="BH893" s="1">
        <v>6024241784.0068598</v>
      </c>
      <c r="BI893" s="1">
        <v>759167419.81571996</v>
      </c>
      <c r="BJ893" s="1">
        <v>617042651.78863895</v>
      </c>
      <c r="BK893" s="1">
        <f>SUM(BG893:BJ893)/1000000</f>
        <v>8759.9999999999891</v>
      </c>
      <c r="BL893" s="1">
        <v>24.504378705878</v>
      </c>
      <c r="BM893" s="3">
        <f>0.815*BJ893/(BK893*1000)</f>
        <v>57.407506987185087</v>
      </c>
      <c r="BN893" s="24">
        <v>1668.7753841209301</v>
      </c>
      <c r="BO893" s="1">
        <v>474</v>
      </c>
      <c r="BP893" s="1">
        <v>3040</v>
      </c>
      <c r="BQ893" s="24">
        <v>4611.9232000000002</v>
      </c>
      <c r="BR893" s="1">
        <v>760</v>
      </c>
      <c r="BS893" s="1">
        <v>190</v>
      </c>
      <c r="BT893" s="1">
        <v>0.47045922193545597</v>
      </c>
    </row>
    <row r="894" spans="1:72" s="8" customFormat="1" x14ac:dyDescent="0.25">
      <c r="A894" s="1">
        <v>1288</v>
      </c>
      <c r="B894" s="22">
        <v>206.02165236060799</v>
      </c>
      <c r="C894" s="22">
        <v>801.8</v>
      </c>
      <c r="D894" s="11">
        <v>3000</v>
      </c>
      <c r="E894" s="11">
        <v>12000</v>
      </c>
      <c r="F894" s="11">
        <v>1</v>
      </c>
      <c r="G894" s="11">
        <v>21</v>
      </c>
      <c r="H894" s="12">
        <f>SUM(BG894:BI894)/(BK894*1000000)</f>
        <v>0.51031831018428297</v>
      </c>
      <c r="I894" s="13">
        <v>100</v>
      </c>
      <c r="J894" s="20">
        <v>96.528481703369494</v>
      </c>
      <c r="K894" s="18">
        <f>(P894*BG894+U894*BH894+AP894*BI894+AN894*BJ894)/(BK894*(1000000))</f>
        <v>107.16075538431566</v>
      </c>
      <c r="L894" s="18">
        <f>(T894*BG894+Y894*BH894+AT894*BI894+AO894*BJ894)/(BK894*(1000000))</f>
        <v>121.34885313477756</v>
      </c>
      <c r="M894" s="18">
        <f>L894/K894</f>
        <v>1.1324001281959841</v>
      </c>
      <c r="N894" s="18">
        <f>J894*M894</f>
        <v>109.30886505545932</v>
      </c>
      <c r="O894" s="13">
        <v>100</v>
      </c>
      <c r="P894" s="20">
        <v>66.023032908391102</v>
      </c>
      <c r="Q894" s="20">
        <f>P894-S894</f>
        <v>61.079771589100098</v>
      </c>
      <c r="R894" s="18">
        <f>Q894*solar_capex_adj</f>
        <v>81.439695452133464</v>
      </c>
      <c r="S894" s="20">
        <v>4.943261319291004</v>
      </c>
      <c r="T894" s="18">
        <f>R894+S894</f>
        <v>86.38295677142446</v>
      </c>
      <c r="U894" s="20">
        <v>28.010814576545101</v>
      </c>
      <c r="V894" s="20">
        <f>U894-X894</f>
        <v>23.214031099418001</v>
      </c>
      <c r="W894" s="18">
        <f>V894*wind_capex_adj</f>
        <v>38.690051832363338</v>
      </c>
      <c r="X894" s="20">
        <v>4.7967834771271001</v>
      </c>
      <c r="Y894" s="18">
        <f>W894+X894</f>
        <v>43.486835309490438</v>
      </c>
      <c r="Z894" s="20">
        <v>79.642648014776</v>
      </c>
      <c r="AA894" s="20">
        <f>Z894-AC894-AD894</f>
        <v>25.523740751914495</v>
      </c>
      <c r="AB894" s="18">
        <f>AA894*hdgt_capex_adj</f>
        <v>31.904675939893117</v>
      </c>
      <c r="AC894" s="20">
        <v>15.712030370949002</v>
      </c>
      <c r="AD894" s="20">
        <v>38.406876891912503</v>
      </c>
      <c r="AE894" s="18">
        <f>AD894*fuel_adj</f>
        <v>38.406876891912503</v>
      </c>
      <c r="AF894" s="18">
        <f>AB894+AC894+AE894</f>
        <v>86.023583202754622</v>
      </c>
      <c r="AG894" s="20">
        <v>162.35961501358099</v>
      </c>
      <c r="AH894" s="20">
        <f>AG894-AJ894-AK894</f>
        <v>96.334455559757998</v>
      </c>
      <c r="AI894" s="18">
        <f>AH894*aero_capex_adj</f>
        <v>115.60134667170959</v>
      </c>
      <c r="AJ894" s="20">
        <v>20.735288283718006</v>
      </c>
      <c r="AK894" s="20">
        <v>45.289871170104988</v>
      </c>
      <c r="AL894" s="18">
        <f>AK894*fuel_adj</f>
        <v>45.289871170104988</v>
      </c>
      <c r="AM894" s="18">
        <f>AI894+AJ894+AL894</f>
        <v>181.62650612553259</v>
      </c>
      <c r="AN894" s="18">
        <f>IF(F894=0, 0, IF(F894=3, Z894, (Z894*F894*384+AG894*G894*32)/(F894*384+G894*32)))</f>
        <v>132.28071792310644</v>
      </c>
      <c r="AO894" s="18">
        <f>IF(F894=0, 0, IF(F894=3, AF894, (AF894*F894*384+AM894*G894*32)/(F894*384+G894*32)))</f>
        <v>146.86180688088604</v>
      </c>
      <c r="AP894" s="20">
        <v>419.62717004210799</v>
      </c>
      <c r="AQ894" s="20">
        <f>AP894-AS894</f>
        <v>343.27310116211902</v>
      </c>
      <c r="AR894" s="18">
        <f>AQ894*bess_capex_adj</f>
        <v>343.27310116211902</v>
      </c>
      <c r="AS894" s="20">
        <v>76.354068879988972</v>
      </c>
      <c r="AT894" s="18">
        <f>AR894+AS894</f>
        <v>419.62717004210799</v>
      </c>
      <c r="AU894" s="20">
        <v>6555.6785675639403</v>
      </c>
      <c r="AV894" s="20"/>
      <c r="AW894" s="20">
        <v>247.305424449562</v>
      </c>
      <c r="AX894" s="18">
        <f>AW894*solar_capex_adj</f>
        <v>329.74056593274929</v>
      </c>
      <c r="AY894" s="20">
        <v>962.46917278667604</v>
      </c>
      <c r="AZ894" s="18">
        <f>AY894*wind_capex_adj</f>
        <v>1604.1152879777935</v>
      </c>
      <c r="BA894" s="20">
        <v>774.70263828671898</v>
      </c>
      <c r="BB894" s="18">
        <f>BA894*hdgt_capex_adj</f>
        <v>968.3782978583987</v>
      </c>
      <c r="BC894" s="20">
        <v>1709.0242818823101</v>
      </c>
      <c r="BD894" s="18">
        <f>BC894*aero_capex_adj</f>
        <v>2050.8291382587722</v>
      </c>
      <c r="BE894" s="20">
        <v>2862.1770501586702</v>
      </c>
      <c r="BF894" s="18">
        <f>BE894*bess_capex_adj</f>
        <v>2862.1770501586702</v>
      </c>
      <c r="BG894" s="11">
        <v>357217203.65672201</v>
      </c>
      <c r="BH894" s="11">
        <v>3519484355.2087998</v>
      </c>
      <c r="BI894" s="11">
        <v>593686838.34879601</v>
      </c>
      <c r="BJ894" s="11">
        <v>4289611602.7856798</v>
      </c>
      <c r="BK894" s="11">
        <f>SUM(BG894:BJ894)/1000000</f>
        <v>8759.9999999999982</v>
      </c>
      <c r="BL894" s="11">
        <v>3.1368204796306597E-5</v>
      </c>
      <c r="BM894" s="13">
        <f>0.815*BJ894/(BK894*1000)</f>
        <v>399.09057719980933</v>
      </c>
      <c r="BN894" s="22">
        <v>278.12923068682198</v>
      </c>
      <c r="BO894" s="11">
        <v>211</v>
      </c>
      <c r="BP894" s="11">
        <v>9120</v>
      </c>
      <c r="BQ894" s="22">
        <v>13835.7696</v>
      </c>
      <c r="BR894" s="11">
        <v>2280</v>
      </c>
      <c r="BS894" s="11">
        <v>570</v>
      </c>
      <c r="BT894" s="11">
        <v>0.122631320019976</v>
      </c>
    </row>
    <row r="895" spans="1:72" s="8" customFormat="1" x14ac:dyDescent="0.25">
      <c r="A895" s="1">
        <v>1039</v>
      </c>
      <c r="B895" s="25">
        <v>1648.17321888487</v>
      </c>
      <c r="C895" s="25">
        <v>600.4</v>
      </c>
      <c r="D895" s="8">
        <v>2000</v>
      </c>
      <c r="E895" s="8">
        <v>8000</v>
      </c>
      <c r="F895" s="8">
        <v>3</v>
      </c>
      <c r="G895" s="8">
        <v>4</v>
      </c>
      <c r="H895" s="9">
        <f>SUM(BG895:BI895)/(BK895*1000000)</f>
        <v>0.74117007963099857</v>
      </c>
      <c r="I895" s="10">
        <v>100</v>
      </c>
      <c r="J895" s="19">
        <v>91.594564351231895</v>
      </c>
      <c r="K895" s="18">
        <f>(P895*BG895+U895*BH895+AP895*BI895+AN895*BJ895)/(BK895*(1000000))</f>
        <v>88.308031649199862</v>
      </c>
      <c r="L895" s="18">
        <f>(T895*BG895+Y895*BH895+AT895*BI895+AO895*BJ895)/(BK895*(1000000))</f>
        <v>105.39767918883575</v>
      </c>
      <c r="M895" s="18">
        <f>L895/K895</f>
        <v>1.19352313963382</v>
      </c>
      <c r="N895" s="18">
        <f>J895*M895</f>
        <v>109.32023201787425</v>
      </c>
      <c r="O895" s="10">
        <v>100</v>
      </c>
      <c r="P895" s="19">
        <v>93.576333747921893</v>
      </c>
      <c r="Q895" s="19">
        <f>P895-S895</f>
        <v>86.562109694444899</v>
      </c>
      <c r="R895" s="18">
        <f>Q895*solar_capex_adj</f>
        <v>115.41614625925986</v>
      </c>
      <c r="S895" s="19">
        <v>7.014224053476994</v>
      </c>
      <c r="T895" s="18">
        <f>R895+S895</f>
        <v>122.43037031273685</v>
      </c>
      <c r="U895" s="19">
        <v>27.982201226130002</v>
      </c>
      <c r="V895" s="19">
        <f>U895-X895</f>
        <v>23.185417749002902</v>
      </c>
      <c r="W895" s="18">
        <f>V895*wind_capex_adj</f>
        <v>38.642362915004838</v>
      </c>
      <c r="X895" s="19">
        <v>4.7967834771271001</v>
      </c>
      <c r="Y895" s="18">
        <f>W895+X895</f>
        <v>43.439146392131939</v>
      </c>
      <c r="Z895" s="19">
        <v>148.655104915534</v>
      </c>
      <c r="AA895" s="19">
        <f>Z895-AC895-AD895</f>
        <v>90.416250476681995</v>
      </c>
      <c r="AB895" s="18">
        <f>AA895*hdgt_capex_adj</f>
        <v>113.02031309585249</v>
      </c>
      <c r="AC895" s="19">
        <v>20.759063180832001</v>
      </c>
      <c r="AD895" s="19">
        <v>37.479791258020001</v>
      </c>
      <c r="AE895" s="18">
        <f>AD895*fuel_adj</f>
        <v>37.479791258020001</v>
      </c>
      <c r="AF895" s="18">
        <f>AB895+AC895+AE895</f>
        <v>171.25916753470449</v>
      </c>
      <c r="AG895" s="19">
        <v>358.41207632905702</v>
      </c>
      <c r="AH895" s="19">
        <f>AG895-AJ895-AK895</f>
        <v>281.642440164265</v>
      </c>
      <c r="AI895" s="18">
        <f>AH895*aero_capex_adj</f>
        <v>337.97092819711798</v>
      </c>
      <c r="AJ895" s="19">
        <v>33.851213226198013</v>
      </c>
      <c r="AK895" s="19">
        <v>42.918422938594006</v>
      </c>
      <c r="AL895" s="18">
        <f>AK895*fuel_adj</f>
        <v>42.918422938594006</v>
      </c>
      <c r="AM895" s="18">
        <f>AI895+AJ895+AL895</f>
        <v>414.74056436191</v>
      </c>
      <c r="AN895" s="18">
        <f>IF(F895=0, 0, IF(F895=3, Z895, (Z895*F895*384+AG895*G895*32)/(F895*384+G895*32)))</f>
        <v>148.655104915534</v>
      </c>
      <c r="AO895" s="18">
        <f>IF(F895=0, 0, IF(F895=3, AF895, (AF895*F895*384+AM895*G895*32)/(F895*384+G895*32)))</f>
        <v>171.25916753470449</v>
      </c>
      <c r="AP895" s="19">
        <v>94.565331896609294</v>
      </c>
      <c r="AQ895" s="19">
        <f>AP895-AS895</f>
        <v>77.560536624181196</v>
      </c>
      <c r="AR895" s="18">
        <f>AQ895*bess_capex_adj</f>
        <v>77.560536624181196</v>
      </c>
      <c r="AS895" s="19">
        <v>17.004795272428098</v>
      </c>
      <c r="AT895" s="18">
        <f>AR895+AS895</f>
        <v>94.565331896609294</v>
      </c>
      <c r="AU895" s="19">
        <v>7245.9246338460798</v>
      </c>
      <c r="AV895" s="19"/>
      <c r="AW895" s="19">
        <v>1976.0047887938999</v>
      </c>
      <c r="AX895" s="18">
        <f>AW895*solar_capex_adj</f>
        <v>2634.6730517251999</v>
      </c>
      <c r="AY895" s="19">
        <v>719.82317246639695</v>
      </c>
      <c r="AZ895" s="18">
        <f>AY895*wind_capex_adj</f>
        <v>1199.7052874439951</v>
      </c>
      <c r="BA895" s="19">
        <v>2321.2432459069</v>
      </c>
      <c r="BB895" s="18">
        <f>BA895*hdgt_capex_adj</f>
        <v>2901.5540573836251</v>
      </c>
      <c r="BC895" s="19">
        <v>325.12719200221699</v>
      </c>
      <c r="BD895" s="18">
        <f>BC895*aero_capex_adj</f>
        <v>390.15263040266035</v>
      </c>
      <c r="BE895" s="19">
        <v>1903.7262346766599</v>
      </c>
      <c r="BF895" s="18">
        <f>BE895*bess_capex_adj</f>
        <v>1903.7262346766599</v>
      </c>
      <c r="BG895" s="8">
        <v>2000347044.8717699</v>
      </c>
      <c r="BH895" s="8">
        <v>2635443261.2463999</v>
      </c>
      <c r="BI895" s="8">
        <v>1856859591.4493699</v>
      </c>
      <c r="BJ895" s="8">
        <v>2267350102.4324498</v>
      </c>
      <c r="BK895" s="8">
        <f>SUM(BG895:BJ895)/1000000</f>
        <v>8759.9999999999891</v>
      </c>
      <c r="BL895" s="8">
        <v>1.1172805334531599</v>
      </c>
      <c r="BM895" s="10">
        <f>0.815*BJ895/(BK895*1000)</f>
        <v>210.94638510073617</v>
      </c>
      <c r="BN895" s="25">
        <v>2225.03384549457</v>
      </c>
      <c r="BO895" s="8">
        <v>158</v>
      </c>
      <c r="BP895" s="8">
        <v>6080</v>
      </c>
      <c r="BQ895" s="25">
        <v>9223.8464000000004</v>
      </c>
      <c r="BR895" s="8">
        <v>1520</v>
      </c>
      <c r="BS895" s="8">
        <v>380</v>
      </c>
      <c r="BT895" s="8">
        <v>0.57341200499801903</v>
      </c>
    </row>
    <row r="896" spans="1:72" s="8" customFormat="1" x14ac:dyDescent="0.25">
      <c r="A896" s="1">
        <v>1056</v>
      </c>
      <c r="B896" s="25">
        <v>1648.17321888487</v>
      </c>
      <c r="C896" s="25">
        <v>402.79999999999899</v>
      </c>
      <c r="D896" s="8">
        <v>2000</v>
      </c>
      <c r="E896" s="8">
        <v>8000</v>
      </c>
      <c r="F896" s="8">
        <v>3</v>
      </c>
      <c r="G896" s="8">
        <v>4</v>
      </c>
      <c r="H896" s="9">
        <f>SUM(BG896:BI896)/(BK896*1000000)</f>
        <v>0.64971287029752811</v>
      </c>
      <c r="I896" s="10">
        <v>100</v>
      </c>
      <c r="J896" s="19">
        <v>93.190690833554598</v>
      </c>
      <c r="K896" s="18">
        <f>(P896*BG896+U896*BH896+AP896*BI896+AN896*BJ896)/(BK896*(1000000))</f>
        <v>89.817563690991634</v>
      </c>
      <c r="L896" s="18">
        <f>(T896*BG896+Y896*BH896+AT896*BI896+AO896*BJ896)/(BK896*(1000000))</f>
        <v>105.36959551233824</v>
      </c>
      <c r="M896" s="18">
        <f>L896/K896</f>
        <v>1.1731513434816805</v>
      </c>
      <c r="N896" s="18">
        <f>J896*M896</f>
        <v>109.3267841513705</v>
      </c>
      <c r="O896" s="10">
        <v>100</v>
      </c>
      <c r="P896" s="19">
        <v>95.930128301004899</v>
      </c>
      <c r="Q896" s="19">
        <f>P896-S896</f>
        <v>88.741272406691706</v>
      </c>
      <c r="R896" s="18">
        <f>Q896*solar_capex_adj</f>
        <v>118.32169654225561</v>
      </c>
      <c r="S896" s="19">
        <v>7.1888558943131926</v>
      </c>
      <c r="T896" s="18">
        <f>R896+S896</f>
        <v>125.5105524365688</v>
      </c>
      <c r="U896" s="19">
        <v>27.9884843396039</v>
      </c>
      <c r="V896" s="19">
        <f>U896-X896</f>
        <v>23.1917008624768</v>
      </c>
      <c r="W896" s="18">
        <f>V896*wind_capex_adj</f>
        <v>38.652834770794669</v>
      </c>
      <c r="X896" s="19">
        <v>4.7967834771271001</v>
      </c>
      <c r="Y896" s="18">
        <f>W896+X896</f>
        <v>43.449618247921769</v>
      </c>
      <c r="Z896" s="19">
        <v>121.376767870956</v>
      </c>
      <c r="AA896" s="19">
        <f>Z896-AC896-AD896</f>
        <v>66.357572145901699</v>
      </c>
      <c r="AB896" s="18">
        <f>AA896*hdgt_capex_adj</f>
        <v>82.946965182377127</v>
      </c>
      <c r="AC896" s="19">
        <v>18.332835633475</v>
      </c>
      <c r="AD896" s="19">
        <v>36.686360091579303</v>
      </c>
      <c r="AE896" s="18">
        <f>AD896*fuel_adj</f>
        <v>36.686360091579303</v>
      </c>
      <c r="AF896" s="18">
        <f>AB896+AC896+AE896</f>
        <v>137.96616090743143</v>
      </c>
      <c r="AG896" s="19">
        <v>394.01444651061598</v>
      </c>
      <c r="AH896" s="19">
        <f>AG896-AJ896-AK896</f>
        <v>314.52578818801004</v>
      </c>
      <c r="AI896" s="18">
        <f>AH896*aero_capex_adj</f>
        <v>377.43094582561201</v>
      </c>
      <c r="AJ896" s="19">
        <v>36.388761543778969</v>
      </c>
      <c r="AK896" s="19">
        <v>43.099896778826974</v>
      </c>
      <c r="AL896" s="18">
        <f>AK896*fuel_adj</f>
        <v>43.099896778826974</v>
      </c>
      <c r="AM896" s="18">
        <f>AI896+AJ896+AL896</f>
        <v>456.91960414821796</v>
      </c>
      <c r="AN896" s="18">
        <f>IF(F896=0, 0, IF(F896=3, Z896, (Z896*F896*384+AG896*G896*32)/(F896*384+G896*32)))</f>
        <v>121.376767870956</v>
      </c>
      <c r="AO896" s="18">
        <f>IF(F896=0, 0, IF(F896=3, AF896, (AF896*F896*384+AM896*G896*32)/(F896*384+G896*32)))</f>
        <v>137.96616090743143</v>
      </c>
      <c r="AP896" s="19">
        <v>90.069696453331801</v>
      </c>
      <c r="AQ896" s="19">
        <f>AP896-AS896</f>
        <v>73.898949887170403</v>
      </c>
      <c r="AR896" s="18">
        <f>AQ896*bess_capex_adj</f>
        <v>73.898949887170403</v>
      </c>
      <c r="AS896" s="19">
        <v>16.170746566161398</v>
      </c>
      <c r="AT896" s="18">
        <f>AR896+AS896</f>
        <v>90.069696453331801</v>
      </c>
      <c r="AU896" s="19">
        <v>7010.9202088401298</v>
      </c>
      <c r="AV896" s="19"/>
      <c r="AW896" s="19">
        <v>1976.5402746086299</v>
      </c>
      <c r="AX896" s="18">
        <f>AW896*solar_capex_adj</f>
        <v>2635.3870328115063</v>
      </c>
      <c r="AY896" s="19">
        <v>483.05021188914901</v>
      </c>
      <c r="AZ896" s="18">
        <f>AY896*wind_capex_adj</f>
        <v>805.08368648191504</v>
      </c>
      <c r="BA896" s="19">
        <v>2321.8722893372401</v>
      </c>
      <c r="BB896" s="18">
        <f>BA896*hdgt_capex_adj</f>
        <v>2902.34036167155</v>
      </c>
      <c r="BC896" s="19">
        <v>325.21529958185801</v>
      </c>
      <c r="BD896" s="18">
        <f>BC896*aero_capex_adj</f>
        <v>390.25835949822959</v>
      </c>
      <c r="BE896" s="19">
        <v>1904.2421334232399</v>
      </c>
      <c r="BF896" s="18">
        <f>BE896*bess_capex_adj</f>
        <v>1904.2421334232399</v>
      </c>
      <c r="BG896" s="8">
        <v>1960568158.09602</v>
      </c>
      <c r="BH896" s="8">
        <v>1768082187.9247999</v>
      </c>
      <c r="BI896" s="8">
        <v>1962834397.7855201</v>
      </c>
      <c r="BJ896" s="8">
        <v>3068515256.1936498</v>
      </c>
      <c r="BK896" s="8">
        <f>SUM(BG896:BJ896)/1000000</f>
        <v>8759.9999999999891</v>
      </c>
      <c r="BL896" s="8">
        <v>0.106168144647454</v>
      </c>
      <c r="BM896" s="10">
        <f>0.815*BJ896/(BK896*1000)</f>
        <v>285.48401070751459</v>
      </c>
      <c r="BN896" s="25">
        <v>2225.03384549457</v>
      </c>
      <c r="BO896" s="8">
        <v>106</v>
      </c>
      <c r="BP896" s="8">
        <v>6080</v>
      </c>
      <c r="BQ896" s="25">
        <v>9223.8464000000004</v>
      </c>
      <c r="BR896" s="8">
        <v>1520</v>
      </c>
      <c r="BS896" s="8">
        <v>380</v>
      </c>
      <c r="BT896" s="8">
        <v>0.60593552994252398</v>
      </c>
    </row>
    <row r="897" spans="1:72" s="8" customFormat="1" x14ac:dyDescent="0.25">
      <c r="A897" s="1">
        <v>1459</v>
      </c>
      <c r="B897" s="22">
        <v>824.08660944243502</v>
      </c>
      <c r="C897" s="22">
        <v>402.79999999999899</v>
      </c>
      <c r="D897" s="11">
        <v>3000</v>
      </c>
      <c r="E897" s="11">
        <v>12000</v>
      </c>
      <c r="F897" s="11">
        <v>2</v>
      </c>
      <c r="G897" s="11">
        <v>7</v>
      </c>
      <c r="H897" s="12">
        <f>SUM(BG897:BI897)/(BK897*1000000)</f>
        <v>0.4292288995283608</v>
      </c>
      <c r="I897" s="13">
        <v>100</v>
      </c>
      <c r="J897" s="20">
        <v>95.964321771608596</v>
      </c>
      <c r="K897" s="18">
        <f>(P897*BG897+U897*BH897+AP897*BI897+AN897*BJ897)/(BK897*(1000000))</f>
        <v>147.2606196886814</v>
      </c>
      <c r="L897" s="18">
        <f>(T897*BG897+Y897*BH897+AT897*BI897+AO897*BJ897)/(BK897*(1000000))</f>
        <v>167.80382910000145</v>
      </c>
      <c r="M897" s="18">
        <f>L897/K897</f>
        <v>1.1395023968712732</v>
      </c>
      <c r="N897" s="18">
        <f>J897*M897</f>
        <v>109.35157467287409</v>
      </c>
      <c r="O897" s="13">
        <v>100</v>
      </c>
      <c r="P897" s="20">
        <v>88.769781556864203</v>
      </c>
      <c r="Q897" s="20">
        <f>P897-S897</f>
        <v>82.124383571192695</v>
      </c>
      <c r="R897" s="18">
        <f>Q897*solar_capex_adj</f>
        <v>109.49917809492359</v>
      </c>
      <c r="S897" s="20">
        <v>6.645397985671508</v>
      </c>
      <c r="T897" s="18">
        <f>R897+S897</f>
        <v>116.1445760805951</v>
      </c>
      <c r="U897" s="20">
        <v>28.014411789917801</v>
      </c>
      <c r="V897" s="20">
        <f>U897-X897</f>
        <v>23.217628312790701</v>
      </c>
      <c r="W897" s="18">
        <f>V897*wind_capex_adj</f>
        <v>38.696047187984504</v>
      </c>
      <c r="X897" s="20">
        <v>4.7967834771271001</v>
      </c>
      <c r="Y897" s="18">
        <f>W897+X897</f>
        <v>43.492830665111605</v>
      </c>
      <c r="Z897" s="20">
        <v>78.308877341247495</v>
      </c>
      <c r="AA897" s="20">
        <f>Z897-AC897-AD897</f>
        <v>27.951038329474002</v>
      </c>
      <c r="AB897" s="18">
        <f>AA897*hdgt_capex_adj</f>
        <v>34.938797911842499</v>
      </c>
      <c r="AC897" s="20">
        <v>14.603935651280395</v>
      </c>
      <c r="AD897" s="20">
        <v>35.753903360493098</v>
      </c>
      <c r="AE897" s="18">
        <f>AD897*fuel_adj</f>
        <v>35.753903360493098</v>
      </c>
      <c r="AF897" s="18">
        <f>AB897+AC897+AE897</f>
        <v>85.296636923615992</v>
      </c>
      <c r="AG897" s="20">
        <v>515.16460777463601</v>
      </c>
      <c r="AH897" s="20">
        <f>AG897-AJ897-AK897</f>
        <v>427.52092242778099</v>
      </c>
      <c r="AI897" s="18">
        <f>AH897*aero_capex_adj</f>
        <v>513.02510691333714</v>
      </c>
      <c r="AJ897" s="20">
        <v>45.13882112621701</v>
      </c>
      <c r="AK897" s="20">
        <v>42.504864220638012</v>
      </c>
      <c r="AL897" s="18">
        <f>AK897*fuel_adj</f>
        <v>42.504864220638012</v>
      </c>
      <c r="AM897" s="18">
        <f>AI897+AJ897+AL897</f>
        <v>600.66879226019205</v>
      </c>
      <c r="AN897" s="18">
        <f>IF(F897=0, 0, IF(F897=3, Z897, (Z897*F897*384+AG897*G897*32)/(F897*384+G897*32)))</f>
        <v>176.95371969717394</v>
      </c>
      <c r="AO897" s="18">
        <f>IF(F897=0, 0, IF(F897=3, AF897, (AF897*F897*384+AM897*G897*32)/(F897*384+G897*32)))</f>
        <v>201.6709945802622</v>
      </c>
      <c r="AP897" s="20">
        <v>280.62979253289899</v>
      </c>
      <c r="AQ897" s="20">
        <f>AP897-AS897</f>
        <v>229.59125996102901</v>
      </c>
      <c r="AR897" s="18">
        <f>AQ897*bess_capex_adj</f>
        <v>229.59125996102901</v>
      </c>
      <c r="AS897" s="20">
        <v>51.038532571869979</v>
      </c>
      <c r="AT897" s="18">
        <f>AR897+AS897</f>
        <v>280.62979253289899</v>
      </c>
      <c r="AU897" s="20">
        <v>6454.9942059713103</v>
      </c>
      <c r="AV897" s="20"/>
      <c r="AW897" s="20">
        <v>989.37498619114604</v>
      </c>
      <c r="AX897" s="18">
        <f>AW897*solar_capex_adj</f>
        <v>1319.1666482548612</v>
      </c>
      <c r="AY897" s="20">
        <v>483.59024387913001</v>
      </c>
      <c r="AZ897" s="18">
        <f>AY897*wind_capex_adj</f>
        <v>805.98373979855</v>
      </c>
      <c r="BA897" s="20">
        <v>1549.6453702200999</v>
      </c>
      <c r="BB897" s="18">
        <f>BA897*hdgt_capex_adj</f>
        <v>1937.0567127751249</v>
      </c>
      <c r="BC897" s="20">
        <v>569.76303662130499</v>
      </c>
      <c r="BD897" s="18">
        <f>BC897*aero_capex_adj</f>
        <v>683.71564394556594</v>
      </c>
      <c r="BE897" s="20">
        <v>2862.6205690596198</v>
      </c>
      <c r="BF897" s="18">
        <f>BE897*bess_capex_adj</f>
        <v>2862.6205690596198</v>
      </c>
      <c r="BG897" s="11">
        <v>1059592959.53765</v>
      </c>
      <c r="BH897" s="11">
        <v>1768082187.9247999</v>
      </c>
      <c r="BI897" s="11">
        <v>932370012.40598297</v>
      </c>
      <c r="BJ897" s="11">
        <v>4999954840.1315498</v>
      </c>
      <c r="BK897" s="11">
        <f>SUM(BG897:BJ897)/1000000</f>
        <v>8759.9999999999836</v>
      </c>
      <c r="BL897" s="11">
        <v>-1.94669242674E-18</v>
      </c>
      <c r="BM897" s="13">
        <f>0.815*BJ897/(BK897*1000)</f>
        <v>465.17844688438595</v>
      </c>
      <c r="BN897" s="22">
        <v>1112.51692274728</v>
      </c>
      <c r="BO897" s="11">
        <v>106</v>
      </c>
      <c r="BP897" s="11">
        <v>9120</v>
      </c>
      <c r="BQ897" s="22">
        <v>13835.7696</v>
      </c>
      <c r="BR897" s="11">
        <v>2280</v>
      </c>
      <c r="BS897" s="11">
        <v>570</v>
      </c>
      <c r="BT897" s="11">
        <v>0.19201310387625101</v>
      </c>
    </row>
    <row r="898" spans="1:72" s="8" customFormat="1" x14ac:dyDescent="0.25">
      <c r="A898" s="1">
        <v>984</v>
      </c>
      <c r="B898" s="25">
        <v>1030.10826180304</v>
      </c>
      <c r="C898" s="25">
        <v>1402.2</v>
      </c>
      <c r="D898" s="8">
        <v>2000</v>
      </c>
      <c r="E898" s="8">
        <v>8000</v>
      </c>
      <c r="F898" s="8">
        <v>3</v>
      </c>
      <c r="G898" s="8">
        <v>4</v>
      </c>
      <c r="H898" s="9">
        <f>SUM(BG898:BI898)/(BK898*1000000)</f>
        <v>0.89031634708978247</v>
      </c>
      <c r="I898" s="10">
        <v>100</v>
      </c>
      <c r="J898" s="19">
        <v>87.653943961365599</v>
      </c>
      <c r="K898" s="18">
        <f>(P898*BG898+U898*BH898+AP898*BI898+AN898*BJ898)/(BK898*(1000000))</f>
        <v>84.81327102500002</v>
      </c>
      <c r="L898" s="18">
        <f>(T898*BG898+Y898*BH898+AT898*BI898+AO898*BJ898)/(BK898*(1000000))</f>
        <v>105.81061676276846</v>
      </c>
      <c r="M898" s="18">
        <f>L898/K898</f>
        <v>1.2475714647484726</v>
      </c>
      <c r="N898" s="18">
        <f>J898*M898</f>
        <v>109.35455925886141</v>
      </c>
      <c r="O898" s="10">
        <v>99.999999999999901</v>
      </c>
      <c r="P898" s="19">
        <v>87.095547854874098</v>
      </c>
      <c r="Q898" s="19">
        <f>P898-S898</f>
        <v>80.565683699008105</v>
      </c>
      <c r="R898" s="18">
        <f>Q898*solar_capex_adj</f>
        <v>107.42091159867746</v>
      </c>
      <c r="S898" s="19">
        <v>6.5298641558659938</v>
      </c>
      <c r="T898" s="18">
        <f>R898+S898</f>
        <v>113.95077575454346</v>
      </c>
      <c r="U898" s="19">
        <v>31.052374660945901</v>
      </c>
      <c r="V898" s="19">
        <f>U898-X898</f>
        <v>25.728255392356498</v>
      </c>
      <c r="W898" s="18">
        <f>V898*wind_capex_adj</f>
        <v>42.880425653927496</v>
      </c>
      <c r="X898" s="19">
        <v>5.3241192685894028</v>
      </c>
      <c r="Y898" s="18">
        <f>W898+X898</f>
        <v>48.204544922516902</v>
      </c>
      <c r="Z898" s="19">
        <v>301.91680224301001</v>
      </c>
      <c r="AA898" s="19">
        <f>Z898-AC898-AD898</f>
        <v>220.870464200904</v>
      </c>
      <c r="AB898" s="18">
        <f>AA898*hdgt_capex_adj</f>
        <v>276.08808025113001</v>
      </c>
      <c r="AC898" s="19">
        <v>35.733265089582005</v>
      </c>
      <c r="AD898" s="19">
        <v>45.31307295252401</v>
      </c>
      <c r="AE898" s="18">
        <f>AD898*fuel_adj</f>
        <v>45.31307295252401</v>
      </c>
      <c r="AF898" s="18">
        <f>AB898+AC898+AE898</f>
        <v>357.13441829323602</v>
      </c>
      <c r="AG898" s="19">
        <v>603.12602101721495</v>
      </c>
      <c r="AH898" s="19">
        <f>AG898-AJ898-AK898</f>
        <v>499.22347710090298</v>
      </c>
      <c r="AI898" s="18">
        <f>AH898*aero_capex_adj</f>
        <v>599.06817252108351</v>
      </c>
      <c r="AJ898" s="19">
        <v>53.016182997450983</v>
      </c>
      <c r="AK898" s="19">
        <v>50.886360918860987</v>
      </c>
      <c r="AL898" s="18">
        <f>AK898*fuel_adj</f>
        <v>50.886360918860987</v>
      </c>
      <c r="AM898" s="18">
        <f>AI898+AJ898+AL898</f>
        <v>702.97071643739548</v>
      </c>
      <c r="AN898" s="18">
        <f>IF(F898=0, 0, IF(F898=3, Z898, (Z898*F898*384+AG898*G898*32)/(F898*384+G898*32)))</f>
        <v>301.91680224301001</v>
      </c>
      <c r="AO898" s="18">
        <f>IF(F898=0, 0, IF(F898=3, AF898, (AF898*F898*384+AM898*G898*32)/(F898*384+G898*32)))</f>
        <v>357.13441829323602</v>
      </c>
      <c r="AP898" s="19">
        <v>178.61034537642399</v>
      </c>
      <c r="AQ898" s="19">
        <f>AP898-AS898</f>
        <v>145.417086172106</v>
      </c>
      <c r="AR898" s="18">
        <f>AQ898*bess_capex_adj</f>
        <v>145.417086172106</v>
      </c>
      <c r="AS898" s="19">
        <v>33.193259204317997</v>
      </c>
      <c r="AT898" s="18">
        <f>AR898+AS898</f>
        <v>178.61034537642399</v>
      </c>
      <c r="AU898" s="19">
        <v>7464.4480893154996</v>
      </c>
      <c r="AV898" s="19"/>
      <c r="AW898" s="19">
        <v>1234.7122653256499</v>
      </c>
      <c r="AX898" s="18">
        <f>AW898*solar_capex_adj</f>
        <v>1646.2830204341999</v>
      </c>
      <c r="AY898" s="19">
        <v>1680.7102735097301</v>
      </c>
      <c r="AZ898" s="18">
        <f>AY898*wind_capex_adj</f>
        <v>2801.1837891828836</v>
      </c>
      <c r="BA898" s="19">
        <v>2320.6968102743799</v>
      </c>
      <c r="BB898" s="18">
        <f>BA898*hdgt_capex_adj</f>
        <v>2900.8710128429748</v>
      </c>
      <c r="BC898" s="19">
        <v>325.050654964091</v>
      </c>
      <c r="BD898" s="18">
        <f>BC898*aero_capex_adj</f>
        <v>390.06078595690917</v>
      </c>
      <c r="BE898" s="19">
        <v>1903.2780852416399</v>
      </c>
      <c r="BF898" s="18">
        <f>BE898*bess_capex_adj</f>
        <v>1903.2780852416399</v>
      </c>
      <c r="BG898" s="8">
        <v>1331900908.5261099</v>
      </c>
      <c r="BH898" s="8">
        <v>5545279054.1190796</v>
      </c>
      <c r="BI898" s="8">
        <v>921991237.86129498</v>
      </c>
      <c r="BJ898" s="8">
        <v>960828799.493505</v>
      </c>
      <c r="BK898" s="8">
        <f>SUM(BG898:BJ898)/1000000</f>
        <v>8759.9999999999891</v>
      </c>
      <c r="BL898" s="8">
        <v>10.345264529333701</v>
      </c>
      <c r="BM898" s="10">
        <f>0.815*BJ898/(BK898*1000)</f>
        <v>89.392177121827345</v>
      </c>
      <c r="BN898" s="25">
        <v>1390.6461534341099</v>
      </c>
      <c r="BO898" s="8">
        <v>369</v>
      </c>
      <c r="BP898" s="8">
        <v>6080</v>
      </c>
      <c r="BQ898" s="25">
        <v>9223.8464000000004</v>
      </c>
      <c r="BR898" s="8">
        <v>1520</v>
      </c>
      <c r="BS898" s="8">
        <v>380</v>
      </c>
      <c r="BT898" s="8">
        <v>0.28670695374845501</v>
      </c>
    </row>
    <row r="899" spans="1:72" s="8" customFormat="1" x14ac:dyDescent="0.25">
      <c r="A899" s="1">
        <v>1266</v>
      </c>
      <c r="B899" s="22">
        <v>412.043304721217</v>
      </c>
      <c r="C899" s="22">
        <v>1603.6</v>
      </c>
      <c r="D899" s="11">
        <v>3000</v>
      </c>
      <c r="E899" s="11">
        <v>12000</v>
      </c>
      <c r="F899" s="11">
        <v>1</v>
      </c>
      <c r="G899" s="11">
        <v>19</v>
      </c>
      <c r="H899" s="12">
        <f>SUM(BG899:BI899)/(BK899*1000000)</f>
        <v>0.85351798122694378</v>
      </c>
      <c r="I899" s="13">
        <v>100</v>
      </c>
      <c r="J899" s="20">
        <v>90.817067978385197</v>
      </c>
      <c r="K899" s="18">
        <f>(P899*BG899+U899*BH899+AP899*BI899+AN899*BJ899)/(BK899*(1000000))</f>
        <v>113.79483395662108</v>
      </c>
      <c r="L899" s="18">
        <f>(T899*BG899+Y899*BH899+AT899*BI899+AO899*BJ899)/(BK899*(1000000))</f>
        <v>137.04313057174795</v>
      </c>
      <c r="M899" s="18">
        <f>L899/K899</f>
        <v>1.2043001057850236</v>
      </c>
      <c r="N899" s="18">
        <f>J899*M899</f>
        <v>109.37100457345497</v>
      </c>
      <c r="O899" s="13">
        <v>100</v>
      </c>
      <c r="P899" s="20">
        <v>74.008532011077605</v>
      </c>
      <c r="Q899" s="20">
        <f>P899-S899</f>
        <v>68.460571026832099</v>
      </c>
      <c r="R899" s="18">
        <f>Q899*solar_capex_adj</f>
        <v>91.280761369109456</v>
      </c>
      <c r="S899" s="20">
        <v>5.5479609842455062</v>
      </c>
      <c r="T899" s="18">
        <f>R899+S899</f>
        <v>96.828722353354962</v>
      </c>
      <c r="U899" s="20">
        <v>33.830948334019297</v>
      </c>
      <c r="V899" s="20">
        <f>U899-X899</f>
        <v>28.031102512460102</v>
      </c>
      <c r="W899" s="18">
        <f>V899*wind_capex_adj</f>
        <v>46.718504187433503</v>
      </c>
      <c r="X899" s="20">
        <v>5.7998458215591953</v>
      </c>
      <c r="Y899" s="18">
        <f>W899+X899</f>
        <v>52.518350008992698</v>
      </c>
      <c r="Z899" s="20">
        <v>138.048881912003</v>
      </c>
      <c r="AA899" s="20">
        <f>Z899-AC899-AD899</f>
        <v>69.613491692834799</v>
      </c>
      <c r="AB899" s="18">
        <f>AA899*hdgt_capex_adj</f>
        <v>87.016864616043506</v>
      </c>
      <c r="AC899" s="20">
        <v>21.889272481296004</v>
      </c>
      <c r="AD899" s="20">
        <v>46.546117737872194</v>
      </c>
      <c r="AE899" s="18">
        <f>AD899*fuel_adj</f>
        <v>46.546117737872194</v>
      </c>
      <c r="AF899" s="18">
        <f>AB899+AC899+AE899</f>
        <v>155.4522548352117</v>
      </c>
      <c r="AG899" s="20">
        <v>559.02966761152004</v>
      </c>
      <c r="AH899" s="20">
        <f>AG899-AJ899-AK899</f>
        <v>456.05076062424297</v>
      </c>
      <c r="AI899" s="18">
        <f>AH899*aero_capex_adj</f>
        <v>547.26091274909152</v>
      </c>
      <c r="AJ899" s="20">
        <v>50.662224682889018</v>
      </c>
      <c r="AK899" s="20">
        <v>52.316682304388053</v>
      </c>
      <c r="AL899" s="18">
        <f>AK899*fuel_adj</f>
        <v>52.316682304388053</v>
      </c>
      <c r="AM899" s="18">
        <f>AI899+AJ899+AL899</f>
        <v>650.23981973636864</v>
      </c>
      <c r="AN899" s="18">
        <f>IF(F899=0, 0, IF(F899=3, Z899, (Z899*F899*384+AG899*G899*32)/(F899*384+G899*32)))</f>
        <v>396.06936346977147</v>
      </c>
      <c r="AO899" s="18">
        <f>IF(F899=0, 0, IF(F899=3, AF899, (AF899*F899*384+AM899*G899*32)/(F899*384+G899*32)))</f>
        <v>458.70914945204981</v>
      </c>
      <c r="AP899" s="20">
        <v>239.78645245245499</v>
      </c>
      <c r="AQ899" s="20">
        <f>AP899-AS899</f>
        <v>195.48122681314001</v>
      </c>
      <c r="AR899" s="18">
        <f>AQ899*bess_capex_adj</f>
        <v>195.48122681314001</v>
      </c>
      <c r="AS899" s="20">
        <v>44.305225639314983</v>
      </c>
      <c r="AT899" s="18">
        <f>AR899+AS899</f>
        <v>239.78645245245499</v>
      </c>
      <c r="AU899" s="20">
        <v>7592.5997538288702</v>
      </c>
      <c r="AV899" s="20"/>
      <c r="AW899" s="20">
        <v>493.95447262620303</v>
      </c>
      <c r="AX899" s="18">
        <f>AW899*solar_capex_adj</f>
        <v>658.60596350160404</v>
      </c>
      <c r="AY899" s="20">
        <v>1922.3838446769701</v>
      </c>
      <c r="AZ899" s="18">
        <f>AY899*wind_capex_adj</f>
        <v>3203.9730744616168</v>
      </c>
      <c r="BA899" s="20">
        <v>773.67456453647003</v>
      </c>
      <c r="BB899" s="18">
        <f>BA899*hdgt_capex_adj</f>
        <v>967.09320567058751</v>
      </c>
      <c r="BC899" s="20">
        <v>1544.20809093202</v>
      </c>
      <c r="BD899" s="18">
        <f>BC899*aero_capex_adj</f>
        <v>1853.0497091184238</v>
      </c>
      <c r="BE899" s="20">
        <v>2858.3787810571998</v>
      </c>
      <c r="BF899" s="18">
        <f>BE899*bess_capex_adj</f>
        <v>2858.3787810571998</v>
      </c>
      <c r="BG899" s="11">
        <v>634799520.75578403</v>
      </c>
      <c r="BH899" s="11">
        <v>5821598858.1811705</v>
      </c>
      <c r="BI899" s="11">
        <v>1020419136.61106</v>
      </c>
      <c r="BJ899" s="11">
        <v>1283182484.4519701</v>
      </c>
      <c r="BK899" s="11">
        <f>SUM(BG899:BJ899)/1000000</f>
        <v>8759.9999999999854</v>
      </c>
      <c r="BL899" s="11">
        <v>8.3139493469152903</v>
      </c>
      <c r="BM899" s="13">
        <f>0.815*BJ899/(BK899*1000)</f>
        <v>119.38284530004078</v>
      </c>
      <c r="BN899" s="22">
        <v>556.25846137364397</v>
      </c>
      <c r="BO899" s="11">
        <v>422</v>
      </c>
      <c r="BP899" s="11">
        <v>9120</v>
      </c>
      <c r="BQ899" s="22">
        <v>13835.7696</v>
      </c>
      <c r="BR899" s="11">
        <v>2280</v>
      </c>
      <c r="BS899" s="11">
        <v>570</v>
      </c>
      <c r="BT899" s="11">
        <v>0.21223254635654801</v>
      </c>
    </row>
    <row r="900" spans="1:72" s="8" customFormat="1" x14ac:dyDescent="0.25">
      <c r="A900" s="1">
        <v>1445</v>
      </c>
      <c r="B900" s="22">
        <v>1442.15156652426</v>
      </c>
      <c r="C900" s="22">
        <v>600.4</v>
      </c>
      <c r="D900" s="11">
        <v>3000</v>
      </c>
      <c r="E900" s="11">
        <v>12000</v>
      </c>
      <c r="F900" s="11">
        <v>2</v>
      </c>
      <c r="G900" s="11">
        <v>6</v>
      </c>
      <c r="H900" s="12">
        <f>SUM(BG900:BI900)/(BK900*1000000)</f>
        <v>0.69400216280368987</v>
      </c>
      <c r="I900" s="13">
        <v>100</v>
      </c>
      <c r="J900" s="20">
        <v>93.958826728179005</v>
      </c>
      <c r="K900" s="18">
        <f>(P900*BG900+U900*BH900+AP900*BI900+AN900*BJ900)/(BK900*(1000000))</f>
        <v>115.14511986167692</v>
      </c>
      <c r="L900" s="18">
        <f>(T900*BG900+Y900*BH900+AT900*BI900+AO900*BJ900)/(BK900*(1000000))</f>
        <v>134.04361078730531</v>
      </c>
      <c r="M900" s="18">
        <f>L900/K900</f>
        <v>1.1641275891529839</v>
      </c>
      <c r="N900" s="18">
        <f>J900*M900</f>
        <v>109.38006243871797</v>
      </c>
      <c r="O900" s="13">
        <v>100</v>
      </c>
      <c r="P900" s="20">
        <v>91.081888291048699</v>
      </c>
      <c r="Q900" s="20">
        <f>P900-S900</f>
        <v>84.255811310286504</v>
      </c>
      <c r="R900" s="18">
        <f>Q900*solar_capex_adj</f>
        <v>112.34108174704866</v>
      </c>
      <c r="S900" s="20">
        <v>6.8260769807621955</v>
      </c>
      <c r="T900" s="18">
        <f>R900+S900</f>
        <v>119.16715872781086</v>
      </c>
      <c r="U900" s="20">
        <v>27.986498423885401</v>
      </c>
      <c r="V900" s="20">
        <f>U900-X900</f>
        <v>23.189714946758201</v>
      </c>
      <c r="W900" s="18">
        <f>V900*wind_capex_adj</f>
        <v>38.649524911263669</v>
      </c>
      <c r="X900" s="20">
        <v>4.7967834771271995</v>
      </c>
      <c r="Y900" s="18">
        <f>W900+X900</f>
        <v>43.446308388390868</v>
      </c>
      <c r="Z900" s="20">
        <v>105.35193931099199</v>
      </c>
      <c r="AA900" s="20">
        <f>Z900-AC900-AD900</f>
        <v>51.209784293209907</v>
      </c>
      <c r="AB900" s="18">
        <f>AA900*hdgt_capex_adj</f>
        <v>64.012230366512384</v>
      </c>
      <c r="AC900" s="20">
        <v>16.9483208081448</v>
      </c>
      <c r="AD900" s="20">
        <v>37.193834209637288</v>
      </c>
      <c r="AE900" s="18">
        <f>AD900*fuel_adj</f>
        <v>37.193834209637288</v>
      </c>
      <c r="AF900" s="18">
        <f>AB900+AC900+AE900</f>
        <v>118.15438538429447</v>
      </c>
      <c r="AG900" s="20">
        <v>525.09213554165694</v>
      </c>
      <c r="AH900" s="20">
        <f>AG900-AJ900-AK900</f>
        <v>435.96853939727703</v>
      </c>
      <c r="AI900" s="18">
        <f>AH900*aero_capex_adj</f>
        <v>523.16224727673239</v>
      </c>
      <c r="AJ900" s="20">
        <v>45.887657705373954</v>
      </c>
      <c r="AK900" s="20">
        <v>43.235938439005963</v>
      </c>
      <c r="AL900" s="18">
        <f>AK900*fuel_adj</f>
        <v>43.235938439005963</v>
      </c>
      <c r="AM900" s="18">
        <f>AI900+AJ900+AL900</f>
        <v>612.2858434211123</v>
      </c>
      <c r="AN900" s="18">
        <f>IF(F900=0, 0, IF(F900=3, Z900, (Z900*F900*384+AG900*G900*32)/(F900*384+G900*32)))</f>
        <v>189.299978557125</v>
      </c>
      <c r="AO900" s="18">
        <f>IF(F900=0, 0, IF(F900=3, AF900, (AF900*F900*384+AM900*G900*32)/(F900*384+G900*32)))</f>
        <v>216.98067699165804</v>
      </c>
      <c r="AP900" s="20">
        <v>160.38494925847701</v>
      </c>
      <c r="AQ900" s="20">
        <f>AP900-AS900</f>
        <v>131.51686443769401</v>
      </c>
      <c r="AR900" s="18">
        <f>AQ900*bess_capex_adj</f>
        <v>131.51686443769401</v>
      </c>
      <c r="AS900" s="20">
        <v>28.868084820782997</v>
      </c>
      <c r="AT900" s="18">
        <f>AR900+AS900</f>
        <v>160.38494925847701</v>
      </c>
      <c r="AU900" s="20">
        <v>7344.0237043133002</v>
      </c>
      <c r="AV900" s="20"/>
      <c r="AW900" s="20">
        <v>1729.3246447582001</v>
      </c>
      <c r="AX900" s="18">
        <f>AW900*solar_capex_adj</f>
        <v>2305.7661930109334</v>
      </c>
      <c r="AY900" s="20">
        <v>719.95658487908099</v>
      </c>
      <c r="AZ900" s="18">
        <f>AY900*wind_capex_adj</f>
        <v>1199.9276414651351</v>
      </c>
      <c r="BA900" s="20">
        <v>1547.7823109163401</v>
      </c>
      <c r="BB900" s="18">
        <f>BA900*hdgt_capex_adj</f>
        <v>1934.7278886454251</v>
      </c>
      <c r="BC900" s="20">
        <v>487.78117687542601</v>
      </c>
      <c r="BD900" s="18">
        <f>BC900*aero_capex_adj</f>
        <v>585.33741225051119</v>
      </c>
      <c r="BE900" s="20">
        <v>2859.1789868842302</v>
      </c>
      <c r="BF900" s="18">
        <f>BE900*bess_capex_adj</f>
        <v>2859.1789868842302</v>
      </c>
      <c r="BG900" s="11">
        <v>1801943836.66799</v>
      </c>
      <c r="BH900" s="11">
        <v>2635443261.2463999</v>
      </c>
      <c r="BI900" s="11">
        <v>1642071848.2459199</v>
      </c>
      <c r="BJ900" s="11">
        <v>2680541053.8396702</v>
      </c>
      <c r="BK900" s="11">
        <f>SUM(BG900:BJ900)/1000000</f>
        <v>8759.9999999999818</v>
      </c>
      <c r="BL900" s="11">
        <v>0.234836995960468</v>
      </c>
      <c r="BM900" s="13">
        <f>0.815*BJ900/(BK900*1000)</f>
        <v>249.38823731499267</v>
      </c>
      <c r="BN900" s="22">
        <v>1946.90461480775</v>
      </c>
      <c r="BO900" s="11">
        <v>158</v>
      </c>
      <c r="BP900" s="11">
        <v>9120</v>
      </c>
      <c r="BQ900" s="22">
        <v>13835.7696</v>
      </c>
      <c r="BR900" s="11">
        <v>2280</v>
      </c>
      <c r="BS900" s="11">
        <v>570</v>
      </c>
      <c r="BT900" s="11">
        <v>0.33877941251444199</v>
      </c>
    </row>
    <row r="901" spans="1:72" s="8" customFormat="1" x14ac:dyDescent="0.25">
      <c r="A901" s="1">
        <v>265</v>
      </c>
      <c r="B901" s="24">
        <v>2472.2598283273001</v>
      </c>
      <c r="C901" s="24">
        <v>201.39999999999901</v>
      </c>
      <c r="D901" s="1">
        <v>1000</v>
      </c>
      <c r="E901" s="1">
        <v>4000</v>
      </c>
      <c r="F901" s="1">
        <v>1</v>
      </c>
      <c r="G901" s="1">
        <v>23</v>
      </c>
      <c r="H901" s="2">
        <f>SUM(BG901:BI901)/(BK901*1000000)</f>
        <v>0.60256405975915661</v>
      </c>
      <c r="I901" s="3">
        <v>100</v>
      </c>
      <c r="J901" s="18">
        <v>92.562911064125501</v>
      </c>
      <c r="K901" s="18">
        <f>(P901*BG901+U901*BH901+AP901*BI901+AN901*BJ901)/(BK901*(1000000))</f>
        <v>99.461066609020989</v>
      </c>
      <c r="L901" s="18">
        <f>(T901*BG901+Y901*BH901+AT901*BI901+AO901*BJ901)/(BK901*(1000000))</f>
        <v>117.54210880265771</v>
      </c>
      <c r="M901" s="18">
        <f>L901/K901</f>
        <v>1.181790149754907</v>
      </c>
      <c r="N901" s="18">
        <f>J901*M901</f>
        <v>109.38993652822302</v>
      </c>
      <c r="O901" s="3">
        <v>100</v>
      </c>
      <c r="P901" s="18">
        <v>96.693868860908495</v>
      </c>
      <c r="Q901" s="18">
        <f>P901-S901</f>
        <v>89.4473925006683</v>
      </c>
      <c r="R901" s="18">
        <f>Q901*solar_capex_adj</f>
        <v>119.26319000089106</v>
      </c>
      <c r="S901" s="18">
        <v>7.2464763602401945</v>
      </c>
      <c r="T901" s="18">
        <f>R901+S901</f>
        <v>126.50966636113125</v>
      </c>
      <c r="U901" s="18">
        <v>27.987145701946801</v>
      </c>
      <c r="V901" s="18">
        <f>U901-X901</f>
        <v>23.190362224819701</v>
      </c>
      <c r="W901" s="18">
        <f>V901*wind_capex_adj</f>
        <v>38.65060370803284</v>
      </c>
      <c r="X901" s="18">
        <v>4.7967834771271001</v>
      </c>
      <c r="Y901" s="18">
        <f>W901+X901</f>
        <v>43.44738718515994</v>
      </c>
      <c r="Z901" s="18">
        <v>83.987321145303895</v>
      </c>
      <c r="AA901" s="18">
        <f>Z901-AC901-AD901</f>
        <v>34.039162175438911</v>
      </c>
      <c r="AB901" s="18">
        <f>AA901*hdgt_capex_adj</f>
        <v>42.54895271929864</v>
      </c>
      <c r="AC901" s="18">
        <v>15.16053528033919</v>
      </c>
      <c r="AD901" s="18">
        <v>34.787623689525795</v>
      </c>
      <c r="AE901" s="18">
        <f>AD901*fuel_adj</f>
        <v>34.787623689525795</v>
      </c>
      <c r="AF901" s="18">
        <f>AB901+AC901+AE901</f>
        <v>92.497111689163631</v>
      </c>
      <c r="AG901" s="18">
        <v>167.93189456638899</v>
      </c>
      <c r="AH901" s="18">
        <f>AG901-AJ901-AK901</f>
        <v>107.36271155473801</v>
      </c>
      <c r="AI901" s="18">
        <f>AH901*aero_capex_adj</f>
        <v>128.83525386568562</v>
      </c>
      <c r="AJ901" s="18">
        <v>20.189351367664983</v>
      </c>
      <c r="AK901" s="18">
        <v>40.379831643985995</v>
      </c>
      <c r="AL901" s="18">
        <f>AK901*fuel_adj</f>
        <v>40.379831643985995</v>
      </c>
      <c r="AM901" s="18">
        <f>AI901+AJ901+AL901</f>
        <v>189.40443687733659</v>
      </c>
      <c r="AN901" s="18">
        <f>IF(F901=0, 0, IF(F901=3, Z901, (Z901*F901*384+AG901*G901*32)/(F901*384+G901*32)))</f>
        <v>139.1508979648741</v>
      </c>
      <c r="AO901" s="18">
        <f>IF(F901=0, 0, IF(F901=3, AF901, (AF901*F901*384+AM901*G901*32)/(F901*384+G901*32)))</f>
        <v>156.17906824139158</v>
      </c>
      <c r="AP901" s="18">
        <v>55.594921081261901</v>
      </c>
      <c r="AQ901" s="18">
        <f>AP901-AS901</f>
        <v>45.271058656840196</v>
      </c>
      <c r="AR901" s="18">
        <f>AQ901*bess_capex_adj</f>
        <v>45.271058656840196</v>
      </c>
      <c r="AS901" s="18">
        <v>10.323862424421705</v>
      </c>
      <c r="AT901" s="18">
        <f>AR901+AS901</f>
        <v>55.594921081261901</v>
      </c>
      <c r="AU901" s="18">
        <v>6801.3145728836298</v>
      </c>
      <c r="AV901" s="18"/>
      <c r="AW901" s="18">
        <v>2964.63928143454</v>
      </c>
      <c r="AX901" s="18">
        <f>AW901*solar_capex_adj</f>
        <v>3952.8523752460533</v>
      </c>
      <c r="AY901" s="18">
        <v>241.511164983371</v>
      </c>
      <c r="AZ901" s="18">
        <f>AY901*wind_capex_adj</f>
        <v>402.51860830561833</v>
      </c>
      <c r="BA901" s="18">
        <v>773.91275653296304</v>
      </c>
      <c r="BB901" s="18">
        <f>BA901*hdgt_capex_adj</f>
        <v>967.39094566620383</v>
      </c>
      <c r="BC901" s="18">
        <v>1869.8800358672199</v>
      </c>
      <c r="BD901" s="18">
        <f>BC901*aero_capex_adj</f>
        <v>2243.8560430406637</v>
      </c>
      <c r="BE901" s="18">
        <v>951.37133406553301</v>
      </c>
      <c r="BF901" s="18">
        <f>BE901*bess_capex_adj</f>
        <v>951.37133406553301</v>
      </c>
      <c r="BG901" s="1">
        <v>2865534778.6514602</v>
      </c>
      <c r="BH901" s="1">
        <v>884041093.96239996</v>
      </c>
      <c r="BI901" s="1">
        <v>1528885290.8763399</v>
      </c>
      <c r="BJ901" s="1">
        <v>3481538836.5097799</v>
      </c>
      <c r="BK901" s="1">
        <f>SUM(BG901:BJ901)/1000000</f>
        <v>8759.9999999999818</v>
      </c>
      <c r="BL901" s="1">
        <v>16.016632459564999</v>
      </c>
      <c r="BM901" s="3">
        <f>0.815*BJ901/(BK901*1000)</f>
        <v>323.91029129628726</v>
      </c>
      <c r="BN901" s="24">
        <v>3337.5507682418602</v>
      </c>
      <c r="BO901" s="1">
        <v>53</v>
      </c>
      <c r="BP901" s="1">
        <v>3040</v>
      </c>
      <c r="BQ901" s="24">
        <v>4611.9232000000002</v>
      </c>
      <c r="BR901" s="1">
        <v>760</v>
      </c>
      <c r="BS901" s="1">
        <v>190</v>
      </c>
      <c r="BT901" s="1">
        <v>0.94217379420367298</v>
      </c>
    </row>
    <row r="902" spans="1:72" s="8" customFormat="1" x14ac:dyDescent="0.25">
      <c r="A902" s="1">
        <v>323</v>
      </c>
      <c r="B902" s="24">
        <v>1854.19487124548</v>
      </c>
      <c r="C902" s="24">
        <v>1603.6</v>
      </c>
      <c r="D902" s="1">
        <v>1000</v>
      </c>
      <c r="E902" s="1">
        <v>4000</v>
      </c>
      <c r="F902" s="1">
        <v>2</v>
      </c>
      <c r="G902" s="1">
        <v>11</v>
      </c>
      <c r="H902" s="2">
        <f>SUM(BG902:BI902)/(BK902*1000000)</f>
        <v>0.93919360869712676</v>
      </c>
      <c r="I902" s="3">
        <v>100</v>
      </c>
      <c r="J902" s="18">
        <v>85.330358480120793</v>
      </c>
      <c r="K902" s="18">
        <f>(P902*BG902+U902*BH902+AP902*BI902+AN902*BJ902)/(BK902*(1000000))</f>
        <v>97.055399076311275</v>
      </c>
      <c r="L902" s="18">
        <f>(T902*BG902+Y902*BH902+AT902*BI902+AO902*BJ902)/(BK902*(1000000))</f>
        <v>124.42168545331903</v>
      </c>
      <c r="M902" s="18">
        <f>L902/K902</f>
        <v>1.2819656262037582</v>
      </c>
      <c r="N902" s="18">
        <f>J902*M902</f>
        <v>109.39058644315922</v>
      </c>
      <c r="O902" s="3">
        <v>100</v>
      </c>
      <c r="P902" s="18">
        <v>126.601106493662</v>
      </c>
      <c r="Q902" s="18">
        <f>P902-S902</f>
        <v>117.10650275899199</v>
      </c>
      <c r="R902" s="18">
        <f>Q902*solar_capex_adj</f>
        <v>156.14200367865598</v>
      </c>
      <c r="S902" s="18">
        <v>9.4946037346700081</v>
      </c>
      <c r="T902" s="18">
        <f>R902+S902</f>
        <v>165.63660741332598</v>
      </c>
      <c r="U902" s="18">
        <v>33.817734422547503</v>
      </c>
      <c r="V902" s="18">
        <f>U902-X902</f>
        <v>28.017908784045201</v>
      </c>
      <c r="W902" s="18">
        <f>V902*wind_capex_adj</f>
        <v>46.696514640075335</v>
      </c>
      <c r="X902" s="18">
        <v>5.7998256385023019</v>
      </c>
      <c r="Y902" s="18">
        <f>W902+X902</f>
        <v>52.496340278577634</v>
      </c>
      <c r="Z902" s="18">
        <v>356.965962200332</v>
      </c>
      <c r="AA902" s="18">
        <f>Z902-AC902-AD902</f>
        <v>278.11653085378799</v>
      </c>
      <c r="AB902" s="18">
        <f>AA902*hdgt_capex_adj</f>
        <v>347.64566356723498</v>
      </c>
      <c r="AC902" s="18">
        <v>39.803765024872007</v>
      </c>
      <c r="AD902" s="18">
        <v>39.045666321672002</v>
      </c>
      <c r="AE902" s="18">
        <f>AD902*fuel_adj</f>
        <v>39.045666321672002</v>
      </c>
      <c r="AF902" s="18">
        <f>AB902+AC902+AE902</f>
        <v>426.49509491377898</v>
      </c>
      <c r="AG902" s="18">
        <v>1411.22480162784</v>
      </c>
      <c r="AH902" s="18">
        <f>AG902-AJ902-AK902</f>
        <v>1255.7904823318402</v>
      </c>
      <c r="AI902" s="18">
        <f>AH902*aero_capex_adj</f>
        <v>1506.9485787982082</v>
      </c>
      <c r="AJ902" s="18">
        <v>110.59580560751988</v>
      </c>
      <c r="AK902" s="18">
        <v>44.838513688479907</v>
      </c>
      <c r="AL902" s="18">
        <f>AK902*fuel_adj</f>
        <v>44.838513688479907</v>
      </c>
      <c r="AM902" s="18">
        <f>AI902+AJ902+AL902</f>
        <v>1662.382898094208</v>
      </c>
      <c r="AN902" s="18">
        <f>IF(F902=0, 0, IF(F902=3, Z902, (Z902*F902*384+AG902*G902*32)/(F902*384+G902*32)))</f>
        <v>688.30445459183454</v>
      </c>
      <c r="AO902" s="18">
        <f>IF(F902=0, 0, IF(F902=3, AF902, (AF902*F902*384+AM902*G902*32)/(F902*384+G902*32)))</f>
        <v>814.9169759133423</v>
      </c>
      <c r="AP902" s="18">
        <v>103.62632632999301</v>
      </c>
      <c r="AQ902" s="18">
        <f>AP902-AS902</f>
        <v>83.803516011512102</v>
      </c>
      <c r="AR902" s="18">
        <f>AQ902*bess_capex_adj</f>
        <v>83.803516011512102</v>
      </c>
      <c r="AS902" s="18">
        <v>19.822810318480904</v>
      </c>
      <c r="AT902" s="18">
        <f>AR902+AS902</f>
        <v>103.62632632999301</v>
      </c>
      <c r="AU902" s="18">
        <v>7534.1002327301703</v>
      </c>
      <c r="AV902" s="18"/>
      <c r="AW902" s="18">
        <v>2221.7566292726901</v>
      </c>
      <c r="AX902" s="18">
        <f>AW902*solar_capex_adj</f>
        <v>2962.3421723635865</v>
      </c>
      <c r="AY902" s="18">
        <v>1921.4857003182799</v>
      </c>
      <c r="AZ902" s="18">
        <f>AY902*wind_capex_adj</f>
        <v>3202.4761671971332</v>
      </c>
      <c r="BA902" s="18">
        <v>1546.6262022261201</v>
      </c>
      <c r="BB902" s="18">
        <f>BA902*hdgt_capex_adj</f>
        <v>1933.28275278265</v>
      </c>
      <c r="BC902" s="18">
        <v>893.59752355155899</v>
      </c>
      <c r="BD902" s="18">
        <f>BC902*aero_capex_adj</f>
        <v>1072.3170282618707</v>
      </c>
      <c r="BE902" s="18">
        <v>950.634177361507</v>
      </c>
      <c r="BF902" s="18">
        <f>BE902*bess_capex_adj</f>
        <v>950.634177361507</v>
      </c>
      <c r="BG902" s="1">
        <v>1627925215.8650301</v>
      </c>
      <c r="BH902" s="1">
        <v>5821626235.1424303</v>
      </c>
      <c r="BI902" s="1">
        <v>777784561.17936003</v>
      </c>
      <c r="BJ902" s="1">
        <v>532663987.813169</v>
      </c>
      <c r="BK902" s="1">
        <f>SUM(BG902:BJ902)/1000000</f>
        <v>8759.9999999999909</v>
      </c>
      <c r="BL902" s="1">
        <v>28.113279626396</v>
      </c>
      <c r="BM902" s="3">
        <f>0.815*BJ902/(BK902*1000)</f>
        <v>49.557208911841684</v>
      </c>
      <c r="BN902" s="24">
        <v>2503.1630761813899</v>
      </c>
      <c r="BO902" s="1">
        <v>422</v>
      </c>
      <c r="BP902" s="1">
        <v>3040</v>
      </c>
      <c r="BQ902" s="24">
        <v>4611.9232000000002</v>
      </c>
      <c r="BR902" s="1">
        <v>760</v>
      </c>
      <c r="BS902" s="1">
        <v>190</v>
      </c>
      <c r="BT902" s="1">
        <v>0.481932320143168</v>
      </c>
    </row>
    <row r="903" spans="1:72" s="8" customFormat="1" x14ac:dyDescent="0.25">
      <c r="A903" s="1">
        <v>957</v>
      </c>
      <c r="B903" s="25">
        <v>1442.15156652426</v>
      </c>
      <c r="C903" s="25">
        <v>1003.19999999999</v>
      </c>
      <c r="D903" s="8">
        <v>2000</v>
      </c>
      <c r="E903" s="8">
        <v>8000</v>
      </c>
      <c r="F903" s="8">
        <v>3</v>
      </c>
      <c r="G903" s="8">
        <v>4</v>
      </c>
      <c r="H903" s="9">
        <f>SUM(BG903:BI903)/(BK903*1000000)</f>
        <v>0.85288450627185597</v>
      </c>
      <c r="I903" s="10">
        <v>100</v>
      </c>
      <c r="J903" s="19">
        <v>89.281956469710494</v>
      </c>
      <c r="K903" s="18">
        <f>(P903*BG903+U903*BH903+AP903*BI903+AN903*BJ903)/(BK903*(1000000))</f>
        <v>86.482818021808811</v>
      </c>
      <c r="L903" s="18">
        <f>(T903*BG903+Y903*BH903+AT903*BI903+AO903*BJ903)/(BK903*(1000000))</f>
        <v>105.96749114140785</v>
      </c>
      <c r="M903" s="18">
        <f>L903/K903</f>
        <v>1.2253010894566998</v>
      </c>
      <c r="N903" s="18">
        <f>J903*M903</f>
        <v>109.39727853116192</v>
      </c>
      <c r="O903" s="10">
        <v>100</v>
      </c>
      <c r="P903" s="19">
        <v>92.3566456421688</v>
      </c>
      <c r="Q903" s="19">
        <f>P903-S903</f>
        <v>85.432234762161698</v>
      </c>
      <c r="R903" s="18">
        <f>Q903*solar_capex_adj</f>
        <v>113.90964634954892</v>
      </c>
      <c r="S903" s="19">
        <v>6.9244108800071018</v>
      </c>
      <c r="T903" s="18">
        <f>R903+S903</f>
        <v>120.83405722955602</v>
      </c>
      <c r="U903" s="19">
        <v>27.976368888148102</v>
      </c>
      <c r="V903" s="19">
        <f>U903-X903</f>
        <v>23.179585411021002</v>
      </c>
      <c r="W903" s="18">
        <f>V903*wind_capex_adj</f>
        <v>38.632642351701669</v>
      </c>
      <c r="X903" s="19">
        <v>4.7967834771271001</v>
      </c>
      <c r="Y903" s="18">
        <f>W903+X903</f>
        <v>43.429425828828769</v>
      </c>
      <c r="Z903" s="19">
        <v>232.980263872379</v>
      </c>
      <c r="AA903" s="19">
        <f>Z903-AC903-AD903</f>
        <v>163.230749618505</v>
      </c>
      <c r="AB903" s="18">
        <f>AA903*hdgt_capex_adj</f>
        <v>204.03843702313125</v>
      </c>
      <c r="AC903" s="19">
        <v>28.797491877758006</v>
      </c>
      <c r="AD903" s="19">
        <v>40.952022376115991</v>
      </c>
      <c r="AE903" s="18">
        <f>AD903*fuel_adj</f>
        <v>40.952022376115991</v>
      </c>
      <c r="AF903" s="18">
        <f>AB903+AC903+AE903</f>
        <v>273.78795127700528</v>
      </c>
      <c r="AG903" s="19">
        <v>402.44943686283102</v>
      </c>
      <c r="AH903" s="19">
        <f>AG903-AJ903-AK903</f>
        <v>318.11103331191794</v>
      </c>
      <c r="AI903" s="18">
        <f>AH903*aero_capex_adj</f>
        <v>381.73323997430151</v>
      </c>
      <c r="AJ903" s="19">
        <v>37.659589029592041</v>
      </c>
      <c r="AK903" s="19">
        <v>46.678814521321044</v>
      </c>
      <c r="AL903" s="18">
        <f>AK903*fuel_adj</f>
        <v>46.678814521321044</v>
      </c>
      <c r="AM903" s="18">
        <f>AI903+AJ903+AL903</f>
        <v>466.0716435252146</v>
      </c>
      <c r="AN903" s="18">
        <f>IF(F903=0, 0, IF(F903=3, Z903, (Z903*F903*384+AG903*G903*32)/(F903*384+G903*32)))</f>
        <v>232.980263872379</v>
      </c>
      <c r="AO903" s="18">
        <f>IF(F903=0, 0, IF(F903=3, AF903, (AF903*F903*384+AM903*G903*32)/(F903*384+G903*32)))</f>
        <v>273.78795127700528</v>
      </c>
      <c r="AP903" s="19">
        <v>131.14138401684301</v>
      </c>
      <c r="AQ903" s="19">
        <f>AP903-AS903</f>
        <v>107.318207212864</v>
      </c>
      <c r="AR903" s="18">
        <f>AQ903*bess_capex_adj</f>
        <v>107.318207212864</v>
      </c>
      <c r="AS903" s="19">
        <v>23.82317680397901</v>
      </c>
      <c r="AT903" s="18">
        <f>AR903+AS903</f>
        <v>131.14138401684301</v>
      </c>
      <c r="AU903" s="19">
        <v>7479.9613062068202</v>
      </c>
      <c r="AV903" s="19"/>
      <c r="AW903" s="19">
        <v>1728.5692557493001</v>
      </c>
      <c r="AX903" s="18">
        <f>AW903*solar_capex_adj</f>
        <v>2304.7590076657334</v>
      </c>
      <c r="AY903" s="19">
        <v>1202.4399637460101</v>
      </c>
      <c r="AZ903" s="18">
        <f>AY903*wind_capex_adj</f>
        <v>2004.0666062433502</v>
      </c>
      <c r="BA903" s="19">
        <v>2320.6593325483</v>
      </c>
      <c r="BB903" s="18">
        <f>BA903*hdgt_capex_adj</f>
        <v>2900.8241656853752</v>
      </c>
      <c r="BC903" s="19">
        <v>325.04540560995099</v>
      </c>
      <c r="BD903" s="18">
        <f>BC903*aero_capex_adj</f>
        <v>390.05448673194115</v>
      </c>
      <c r="BE903" s="19">
        <v>1903.24734855324</v>
      </c>
      <c r="BF903" s="18">
        <f>BE903*bess_capex_adj</f>
        <v>1903.24734855324</v>
      </c>
      <c r="BG903" s="8">
        <v>1757450654.66066</v>
      </c>
      <c r="BH903" s="8">
        <v>4403525449.1711998</v>
      </c>
      <c r="BI903" s="8">
        <v>1310292171.1095901</v>
      </c>
      <c r="BJ903" s="8">
        <v>1288731725.0585401</v>
      </c>
      <c r="BK903" s="8">
        <f>SUM(BG903:BJ903)/1000000</f>
        <v>8759.9999999999909</v>
      </c>
      <c r="BL903" s="8">
        <v>5.5896096055794899</v>
      </c>
      <c r="BM903" s="10">
        <f>0.815*BJ903/(BK903*1000)</f>
        <v>119.89912738843735</v>
      </c>
      <c r="BN903" s="25">
        <v>1946.90461480775</v>
      </c>
      <c r="BO903" s="8">
        <v>264</v>
      </c>
      <c r="BP903" s="8">
        <v>6080</v>
      </c>
      <c r="BQ903" s="25">
        <v>9223.8464000000004</v>
      </c>
      <c r="BR903" s="8">
        <v>1520</v>
      </c>
      <c r="BS903" s="8">
        <v>380</v>
      </c>
      <c r="BT903" s="8">
        <v>0.40601009441922797</v>
      </c>
    </row>
    <row r="904" spans="1:72" s="8" customFormat="1" x14ac:dyDescent="0.25">
      <c r="A904" s="1">
        <v>941</v>
      </c>
      <c r="B904" s="25">
        <v>2060.21652360608</v>
      </c>
      <c r="C904" s="25">
        <v>201.39999999999901</v>
      </c>
      <c r="D904" s="8">
        <v>2000</v>
      </c>
      <c r="E904" s="8">
        <v>8000</v>
      </c>
      <c r="F904" s="8">
        <v>2</v>
      </c>
      <c r="G904" s="8">
        <v>11</v>
      </c>
      <c r="H904" s="9">
        <f>SUM(BG904:BI904)/(BK904*1000000)</f>
        <v>0.64493711504785189</v>
      </c>
      <c r="I904" s="10">
        <v>100</v>
      </c>
      <c r="J904" s="19">
        <v>93.3126325698763</v>
      </c>
      <c r="K904" s="18">
        <f>(P904*BG904+U904*BH904+AP904*BI904+AN904*BJ904)/(BK904*(1000000))</f>
        <v>169.18673616993576</v>
      </c>
      <c r="L904" s="18">
        <f>(T904*BG904+Y904*BH904+AT904*BI904+AO904*BJ904)/(BK904*(1000000))</f>
        <v>198.37509214267141</v>
      </c>
      <c r="M904" s="18">
        <f>L904/K904</f>
        <v>1.1725215382334586</v>
      </c>
      <c r="N904" s="18">
        <f>J904*M904</f>
        <v>109.41107147744489</v>
      </c>
      <c r="O904" s="10">
        <v>100</v>
      </c>
      <c r="P904" s="19">
        <v>100.540599104362</v>
      </c>
      <c r="Q904" s="19">
        <f>P904-S904</f>
        <v>93.005849886109402</v>
      </c>
      <c r="R904" s="18">
        <f>Q904*solar_capex_adj</f>
        <v>124.00779984814586</v>
      </c>
      <c r="S904" s="19">
        <v>7.5347492182525997</v>
      </c>
      <c r="T904" s="18">
        <f>R904+S904</f>
        <v>131.54254906639846</v>
      </c>
      <c r="U904" s="19">
        <v>27.9871808625131</v>
      </c>
      <c r="V904" s="19">
        <f>U904-X904</f>
        <v>23.190397385385999</v>
      </c>
      <c r="W904" s="18">
        <f>V904*wind_capex_adj</f>
        <v>38.650662308976671</v>
      </c>
      <c r="X904" s="19">
        <v>4.7967834771271001</v>
      </c>
      <c r="Y904" s="18">
        <f>W904+X904</f>
        <v>43.447445786103771</v>
      </c>
      <c r="Z904" s="19">
        <v>95.964766256720594</v>
      </c>
      <c r="AA904" s="19">
        <f>Z904-AC904-AD904</f>
        <v>43.543438882773913</v>
      </c>
      <c r="AB904" s="18">
        <f>AA904*hdgt_capex_adj</f>
        <v>54.429298603467387</v>
      </c>
      <c r="AC904" s="19">
        <v>16.102424891915589</v>
      </c>
      <c r="AD904" s="19">
        <v>36.318902482031092</v>
      </c>
      <c r="AE904" s="18">
        <f>AD904*fuel_adj</f>
        <v>36.318902482031092</v>
      </c>
      <c r="AF904" s="18">
        <f>AB904+AC904+AE904</f>
        <v>106.85062597741407</v>
      </c>
      <c r="AG904" s="19">
        <v>861.36850841540195</v>
      </c>
      <c r="AH904" s="19">
        <f>AG904-AJ904-AK904</f>
        <v>748.77001998781702</v>
      </c>
      <c r="AI904" s="18">
        <f>AH904*aero_capex_adj</f>
        <v>898.52402398538038</v>
      </c>
      <c r="AJ904" s="19">
        <v>70.147054667796965</v>
      </c>
      <c r="AK904" s="19">
        <v>42.45143375978796</v>
      </c>
      <c r="AL904" s="18">
        <f>AK904*fuel_adj</f>
        <v>42.45143375978796</v>
      </c>
      <c r="AM904" s="18">
        <f>AI904+AJ904+AL904</f>
        <v>1011.1225124129653</v>
      </c>
      <c r="AN904" s="18">
        <f>IF(F904=0, 0, IF(F904=3, Z904, (Z904*F904*384+AG904*G904*32)/(F904*384+G904*32)))</f>
        <v>336.52022807802047</v>
      </c>
      <c r="AO904" s="18">
        <f>IF(F904=0, 0, IF(F904=3, AF904, (AF904*F904*384+AM904*G904*32)/(F904*384+G904*32)))</f>
        <v>391.05036171430157</v>
      </c>
      <c r="AP904" s="19">
        <v>72.349343083682299</v>
      </c>
      <c r="AQ904" s="19">
        <f>AP904-AS904</f>
        <v>59.332962127265397</v>
      </c>
      <c r="AR904" s="18">
        <f>AQ904*bess_capex_adj</f>
        <v>59.332962127265397</v>
      </c>
      <c r="AS904" s="19">
        <v>13.016380956416903</v>
      </c>
      <c r="AT904" s="18">
        <f>AR904+AS904</f>
        <v>72.349343083682299</v>
      </c>
      <c r="AU904" s="19">
        <v>7058.3027856217604</v>
      </c>
      <c r="AV904" s="19"/>
      <c r="AW904" s="19">
        <v>2470.5364802801</v>
      </c>
      <c r="AX904" s="18">
        <f>AW904*solar_capex_adj</f>
        <v>3294.0486403734667</v>
      </c>
      <c r="AY904" s="19">
        <v>241.511531155716</v>
      </c>
      <c r="AZ904" s="18">
        <f>AY904*wind_capex_adj</f>
        <v>402.51921859286</v>
      </c>
      <c r="BA904" s="19">
        <v>1547.82785983485</v>
      </c>
      <c r="BB904" s="18">
        <f>BA904*hdgt_capex_adj</f>
        <v>1934.7848247935624</v>
      </c>
      <c r="BC904" s="19">
        <v>894.29180783419304</v>
      </c>
      <c r="BD904" s="18">
        <f>BC904*aero_capex_adj</f>
        <v>1073.1501694010317</v>
      </c>
      <c r="BE904" s="19">
        <v>1904.1351065168899</v>
      </c>
      <c r="BF904" s="18">
        <f>BE904*bess_capex_adj</f>
        <v>1904.1351065168899</v>
      </c>
      <c r="BG904" s="8">
        <v>2335809204.8434601</v>
      </c>
      <c r="BH904" s="8">
        <v>884041093.96239996</v>
      </c>
      <c r="BI904" s="8">
        <v>2429798829.01331</v>
      </c>
      <c r="BJ904" s="8">
        <v>3110350872.18081</v>
      </c>
      <c r="BK904" s="8">
        <f>SUM(BG904:BJ904)/1000000</f>
        <v>8759.9999999999818</v>
      </c>
      <c r="BL904" s="8">
        <v>1.6691380730437799</v>
      </c>
      <c r="BM904" s="10">
        <f>0.815*BJ904/(BK904*1000)</f>
        <v>289.37625123600066</v>
      </c>
      <c r="BN904" s="25">
        <v>2781.2923068682198</v>
      </c>
      <c r="BO904" s="8">
        <v>53</v>
      </c>
      <c r="BP904" s="8">
        <v>6080</v>
      </c>
      <c r="BQ904" s="25">
        <v>9223.8464000000004</v>
      </c>
      <c r="BR904" s="8">
        <v>1520</v>
      </c>
      <c r="BS904" s="8">
        <v>380</v>
      </c>
      <c r="BT904" s="8">
        <v>0.74995093692143899</v>
      </c>
    </row>
    <row r="905" spans="1:72" s="8" customFormat="1" x14ac:dyDescent="0.25">
      <c r="A905" s="1">
        <v>1363</v>
      </c>
      <c r="B905" s="22">
        <v>1236.12991416365</v>
      </c>
      <c r="C905" s="22">
        <v>1003.19999999999</v>
      </c>
      <c r="D905" s="11">
        <v>3000</v>
      </c>
      <c r="E905" s="11">
        <v>12000</v>
      </c>
      <c r="F905" s="11">
        <v>2</v>
      </c>
      <c r="G905" s="11">
        <v>7</v>
      </c>
      <c r="H905" s="12">
        <f>SUM(BG905:BI905)/(BK905*1000000)</f>
        <v>0.8217057992706287</v>
      </c>
      <c r="I905" s="13">
        <v>100</v>
      </c>
      <c r="J905" s="20">
        <v>92.017865995133306</v>
      </c>
      <c r="K905" s="18">
        <f>(P905*BG905+U905*BH905+AP905*BI905+AN905*BJ905)/(BK905*(1000000))</f>
        <v>107.23404908343281</v>
      </c>
      <c r="L905" s="18">
        <f>(T905*BG905+Y905*BH905+AT905*BI905+AO905*BJ905)/(BK905*(1000000))</f>
        <v>127.52242666120505</v>
      </c>
      <c r="M905" s="18">
        <f>L905/K905</f>
        <v>1.1891971603346525</v>
      </c>
      <c r="N905" s="18">
        <f>J905*M905</f>
        <v>109.42738494146711</v>
      </c>
      <c r="O905" s="13">
        <v>100</v>
      </c>
      <c r="P905" s="20">
        <v>86.672354073975697</v>
      </c>
      <c r="Q905" s="20">
        <f>P905-S905</f>
        <v>80.1746386885399</v>
      </c>
      <c r="R905" s="18">
        <f>Q905*solar_capex_adj</f>
        <v>106.89951825138652</v>
      </c>
      <c r="S905" s="20">
        <v>6.4977153854357965</v>
      </c>
      <c r="T905" s="18">
        <f>R905+S905</f>
        <v>113.39723363682232</v>
      </c>
      <c r="U905" s="20">
        <v>27.9783646030209</v>
      </c>
      <c r="V905" s="20">
        <f>U905-X905</f>
        <v>23.1815811258938</v>
      </c>
      <c r="W905" s="18">
        <f>V905*wind_capex_adj</f>
        <v>38.635968543156338</v>
      </c>
      <c r="X905" s="20">
        <v>4.7967834771271001</v>
      </c>
      <c r="Y905" s="18">
        <f>W905+X905</f>
        <v>43.432752020283438</v>
      </c>
      <c r="Z905" s="20">
        <v>152.64163163644201</v>
      </c>
      <c r="AA905" s="20">
        <f>Z905-AC905-AD905</f>
        <v>89.934673541519984</v>
      </c>
      <c r="AB905" s="18">
        <f>AA905*hdgt_capex_adj</f>
        <v>112.41834192689998</v>
      </c>
      <c r="AC905" s="20">
        <v>21.73525773233402</v>
      </c>
      <c r="AD905" s="20">
        <v>40.97170036258801</v>
      </c>
      <c r="AE905" s="18">
        <f>AD905*fuel_adj</f>
        <v>40.97170036258801</v>
      </c>
      <c r="AF905" s="18">
        <f>AB905+AC905+AE905</f>
        <v>175.125300021822</v>
      </c>
      <c r="AG905" s="20">
        <v>664.18240933107302</v>
      </c>
      <c r="AH905" s="20">
        <f>AG905-AJ905-AK905</f>
        <v>560.43911290421602</v>
      </c>
      <c r="AI905" s="18">
        <f>AH905*aero_capex_adj</f>
        <v>672.5269354850592</v>
      </c>
      <c r="AJ905" s="20">
        <v>56.64278176222399</v>
      </c>
      <c r="AK905" s="20">
        <v>47.10051466463301</v>
      </c>
      <c r="AL905" s="18">
        <f>AK905*fuel_adj</f>
        <v>47.10051466463301</v>
      </c>
      <c r="AM905" s="18">
        <f>AI905+AJ905+AL905</f>
        <v>776.2702319119162</v>
      </c>
      <c r="AN905" s="18">
        <f>IF(F905=0, 0, IF(F905=3, Z905, (Z905*F905*384+AG905*G905*32)/(F905*384+G905*32)))</f>
        <v>268.15083950297162</v>
      </c>
      <c r="AO905" s="18">
        <f>IF(F905=0, 0, IF(F905=3, AF905, (AF905*F905*384+AM905*G905*32)/(F905*384+G905*32)))</f>
        <v>310.86770399700453</v>
      </c>
      <c r="AP905" s="20">
        <v>217.33392618735999</v>
      </c>
      <c r="AQ905" s="20">
        <f>AP905-AS905</f>
        <v>177.968700097332</v>
      </c>
      <c r="AR905" s="18">
        <f>AQ905*bess_capex_adj</f>
        <v>177.968700097332</v>
      </c>
      <c r="AS905" s="20">
        <v>39.365226090027988</v>
      </c>
      <c r="AT905" s="18">
        <f>AR905+AS905</f>
        <v>217.33392618735999</v>
      </c>
      <c r="AU905" s="20">
        <v>7658.5958329962696</v>
      </c>
      <c r="AV905" s="20"/>
      <c r="AW905" s="20">
        <v>1481.7583560215501</v>
      </c>
      <c r="AX905" s="18">
        <f>AW905*solar_capex_adj</f>
        <v>1975.6778080287334</v>
      </c>
      <c r="AY905" s="20">
        <v>1202.5434913664101</v>
      </c>
      <c r="AZ905" s="18">
        <f>AY905*wind_capex_adj</f>
        <v>2004.2391522773503</v>
      </c>
      <c r="BA905" s="20">
        <v>1547.2394243788001</v>
      </c>
      <c r="BB905" s="18">
        <f>BA905*hdgt_capex_adj</f>
        <v>1934.0492804735002</v>
      </c>
      <c r="BC905" s="20">
        <v>568.878434869942</v>
      </c>
      <c r="BD905" s="18">
        <f>BC905*aero_capex_adj</f>
        <v>682.6541218439304</v>
      </c>
      <c r="BE905" s="20">
        <v>2858.1761263595599</v>
      </c>
      <c r="BF905" s="18">
        <f>BE905*bess_capex_adj</f>
        <v>2858.1761263595599</v>
      </c>
      <c r="BG905" s="11">
        <v>1607294688.99494</v>
      </c>
      <c r="BH905" s="11">
        <v>4403525449.1711998</v>
      </c>
      <c r="BI905" s="11">
        <v>1187322663.4445601</v>
      </c>
      <c r="BJ905" s="11">
        <v>1561857198.3892901</v>
      </c>
      <c r="BK905" s="11">
        <f>SUM(BG905:BJ905)/1000000</f>
        <v>8759.9999999999909</v>
      </c>
      <c r="BL905" s="11">
        <v>3.4538841936390501</v>
      </c>
      <c r="BM905" s="13">
        <f>0.815*BJ905/(BK905*1000)</f>
        <v>145.30977359443753</v>
      </c>
      <c r="BN905" s="22">
        <v>1668.7753841209301</v>
      </c>
      <c r="BO905" s="11">
        <v>264</v>
      </c>
      <c r="BP905" s="11">
        <v>9120</v>
      </c>
      <c r="BQ905" s="22">
        <v>13835.7696</v>
      </c>
      <c r="BR905" s="11">
        <v>2280</v>
      </c>
      <c r="BS905" s="11">
        <v>570</v>
      </c>
      <c r="BT905" s="11">
        <v>0.24628512952619699</v>
      </c>
    </row>
    <row r="906" spans="1:72" s="8" customFormat="1" x14ac:dyDescent="0.25">
      <c r="A906" s="1">
        <v>1378</v>
      </c>
      <c r="B906" s="22">
        <v>1236.12991416365</v>
      </c>
      <c r="C906" s="22">
        <v>1200.8</v>
      </c>
      <c r="D906" s="11">
        <v>3000</v>
      </c>
      <c r="E906" s="11">
        <v>12000</v>
      </c>
      <c r="F906" s="11">
        <v>2</v>
      </c>
      <c r="G906" s="11">
        <v>6</v>
      </c>
      <c r="H906" s="12">
        <f>SUM(BG906:BI906)/(BK906*1000000)</f>
        <v>0.87922596621619031</v>
      </c>
      <c r="I906" s="13">
        <v>100</v>
      </c>
      <c r="J906" s="20">
        <v>90.780911205224498</v>
      </c>
      <c r="K906" s="18">
        <f>(P906*BG906+U906*BH906+AP906*BI906+AN906*BJ906)/(BK906*(1000000))</f>
        <v>102.10592841291766</v>
      </c>
      <c r="L906" s="18">
        <f>(T906*BG906+Y906*BH906+AT906*BI906+AO906*BJ906)/(BK906*(1000000))</f>
        <v>123.08786924047347</v>
      </c>
      <c r="M906" s="18">
        <f>L906/K906</f>
        <v>1.2054918960503898</v>
      </c>
      <c r="N906" s="18">
        <f>J906*M906</f>
        <v>109.43565277396816</v>
      </c>
      <c r="O906" s="13">
        <v>100</v>
      </c>
      <c r="P906" s="20">
        <v>91.090304803447694</v>
      </c>
      <c r="Q906" s="20">
        <f>P906-S906</f>
        <v>84.260366774137097</v>
      </c>
      <c r="R906" s="18">
        <f>Q906*solar_capex_adj</f>
        <v>112.34715569884946</v>
      </c>
      <c r="S906" s="20">
        <v>6.8299380293105969</v>
      </c>
      <c r="T906" s="18">
        <f>R906+S906</f>
        <v>119.17709372816006</v>
      </c>
      <c r="U906" s="20">
        <v>28.630622269805599</v>
      </c>
      <c r="V906" s="20">
        <f>U906-X906</f>
        <v>23.721358535798</v>
      </c>
      <c r="W906" s="18">
        <f>V906*wind_capex_adj</f>
        <v>39.535597559663337</v>
      </c>
      <c r="X906" s="20">
        <v>4.9092637340075989</v>
      </c>
      <c r="Y906" s="18">
        <f>W906+X906</f>
        <v>44.44486129367094</v>
      </c>
      <c r="Z906" s="20">
        <v>203.04606620926401</v>
      </c>
      <c r="AA906" s="20">
        <f>Z906-AC906-AD906</f>
        <v>131.97710343827498</v>
      </c>
      <c r="AB906" s="18">
        <f>AA906*hdgt_capex_adj</f>
        <v>164.97137929784373</v>
      </c>
      <c r="AC906" s="20">
        <v>26.750092316411013</v>
      </c>
      <c r="AD906" s="20">
        <v>44.318870454578018</v>
      </c>
      <c r="AE906" s="18">
        <f>AD906*fuel_adj</f>
        <v>44.318870454578018</v>
      </c>
      <c r="AF906" s="18">
        <f>AB906+AC906+AE906</f>
        <v>236.04034206883276</v>
      </c>
      <c r="AG906" s="20">
        <v>869.42300780649896</v>
      </c>
      <c r="AH906" s="20">
        <f>AG906-AJ906-AK906</f>
        <v>746.88699329096801</v>
      </c>
      <c r="AI906" s="18">
        <f>AH906*aero_capex_adj</f>
        <v>896.26439194916156</v>
      </c>
      <c r="AJ906" s="20">
        <v>72.045664115785939</v>
      </c>
      <c r="AK906" s="20">
        <v>50.490350399745012</v>
      </c>
      <c r="AL906" s="18">
        <f>AK906*fuel_adj</f>
        <v>50.490350399745012</v>
      </c>
      <c r="AM906" s="18">
        <f>AI906+AJ906+AL906</f>
        <v>1018.8004064646925</v>
      </c>
      <c r="AN906" s="18">
        <f>IF(F906=0, 0, IF(F906=3, Z906, (Z906*F906*384+AG906*G906*32)/(F906*384+G906*32)))</f>
        <v>336.321454528711</v>
      </c>
      <c r="AO906" s="18">
        <f>IF(F906=0, 0, IF(F906=3, AF906, (AF906*F906*384+AM906*G906*32)/(F906*384+G906*32)))</f>
        <v>392.59235494800475</v>
      </c>
      <c r="AP906" s="20">
        <v>245.604574496787</v>
      </c>
      <c r="AQ906" s="20">
        <f>AP906-AS906</f>
        <v>200.48554918023299</v>
      </c>
      <c r="AR906" s="18">
        <f>AQ906*bess_capex_adj</f>
        <v>200.48554918023299</v>
      </c>
      <c r="AS906" s="20">
        <v>45.119025316554001</v>
      </c>
      <c r="AT906" s="18">
        <f>AR906+AS906</f>
        <v>245.604574496787</v>
      </c>
      <c r="AU906" s="20">
        <v>7812.9373015242199</v>
      </c>
      <c r="AV906" s="20"/>
      <c r="AW906" s="20">
        <v>1481.5204137948799</v>
      </c>
      <c r="AX906" s="18">
        <f>AW906*solar_capex_adj</f>
        <v>1975.3605517265064</v>
      </c>
      <c r="AY906" s="20">
        <v>1439.17697687022</v>
      </c>
      <c r="AZ906" s="18">
        <f>AY906*wind_capex_adj</f>
        <v>2398.6282947836999</v>
      </c>
      <c r="BA906" s="20">
        <v>1546.99096713722</v>
      </c>
      <c r="BB906" s="18">
        <f>BA906*hdgt_capex_adj</f>
        <v>1933.7387089215249</v>
      </c>
      <c r="BC906" s="20">
        <v>487.53178611990899</v>
      </c>
      <c r="BD906" s="18">
        <f>BC906*aero_capex_adj</f>
        <v>585.03814334389074</v>
      </c>
      <c r="BE906" s="20">
        <v>2857.71715760196</v>
      </c>
      <c r="BF906" s="18">
        <f>BE906*bess_capex_adj</f>
        <v>2857.71715760196</v>
      </c>
      <c r="BG906" s="11">
        <v>1524669709.96559</v>
      </c>
      <c r="BH906" s="11">
        <v>5150118688.5436001</v>
      </c>
      <c r="BI906" s="11">
        <v>1027231065.54462</v>
      </c>
      <c r="BJ906" s="11">
        <v>1057980535.94617</v>
      </c>
      <c r="BK906" s="11">
        <f>SUM(BG906:BJ906)/1000000</f>
        <v>8759.9999999999818</v>
      </c>
      <c r="BL906" s="11">
        <v>7.5647888119784499</v>
      </c>
      <c r="BM906" s="13">
        <f>0.815*BJ906/(BK906*1000)</f>
        <v>98.430837533804834</v>
      </c>
      <c r="BN906" s="22">
        <v>1668.7753841209301</v>
      </c>
      <c r="BO906" s="11">
        <v>316</v>
      </c>
      <c r="BP906" s="11">
        <v>9120</v>
      </c>
      <c r="BQ906" s="22">
        <v>13835.7696</v>
      </c>
      <c r="BR906" s="11">
        <v>2280</v>
      </c>
      <c r="BS906" s="11">
        <v>570</v>
      </c>
      <c r="BT906" s="11">
        <v>0.213628690830342</v>
      </c>
    </row>
    <row r="907" spans="1:72" s="8" customFormat="1" x14ac:dyDescent="0.25">
      <c r="A907" s="1">
        <v>716</v>
      </c>
      <c r="B907" s="25">
        <v>1442.15156652426</v>
      </c>
      <c r="C907" s="25">
        <v>1402.2</v>
      </c>
      <c r="D907" s="8">
        <v>2000</v>
      </c>
      <c r="E907" s="8">
        <v>8000</v>
      </c>
      <c r="F907" s="8">
        <v>1</v>
      </c>
      <c r="G907" s="8">
        <v>22</v>
      </c>
      <c r="H907" s="9">
        <f>SUM(BG907:BI907)/(BK907*1000000)</f>
        <v>0.92596941668574417</v>
      </c>
      <c r="I907" s="10">
        <v>100</v>
      </c>
      <c r="J907" s="19">
        <v>89.207185597062207</v>
      </c>
      <c r="K907" s="18">
        <f>(P907*BG907+U907*BH907+AP907*BI907+AN907*BJ907)/(BK907*(1000000))</f>
        <v>127.75529335849325</v>
      </c>
      <c r="L907" s="18">
        <f>(T907*BG907+Y907*BH907+AT907*BI907+AO907*BJ907)/(BK907*(1000000))</f>
        <v>156.76815093061634</v>
      </c>
      <c r="M907" s="18">
        <f>L907/K907</f>
        <v>1.2270971073637655</v>
      </c>
      <c r="N907" s="18">
        <f>J907*M907</f>
        <v>109.4658794022176</v>
      </c>
      <c r="O907" s="10">
        <v>100</v>
      </c>
      <c r="P907" s="19">
        <v>103.088522064426</v>
      </c>
      <c r="Q907" s="19">
        <f>P907-S907</f>
        <v>95.356744255112403</v>
      </c>
      <c r="R907" s="18">
        <f>Q907*solar_capex_adj</f>
        <v>127.1423256734832</v>
      </c>
      <c r="S907" s="19">
        <v>7.7317778093135985</v>
      </c>
      <c r="T907" s="18">
        <f>R907+S907</f>
        <v>134.87410348279678</v>
      </c>
      <c r="U907" s="19">
        <v>31.041963120599501</v>
      </c>
      <c r="V907" s="19">
        <f>U907-X907</f>
        <v>25.7178629676682</v>
      </c>
      <c r="W907" s="18">
        <f>V907*wind_capex_adj</f>
        <v>42.863104946113666</v>
      </c>
      <c r="X907" s="19">
        <v>5.324100152931301</v>
      </c>
      <c r="Y907" s="18">
        <f>W907+X907</f>
        <v>48.187205099044967</v>
      </c>
      <c r="Z907" s="19">
        <v>195.903625136681</v>
      </c>
      <c r="AA907" s="19">
        <f>Z907-AC907-AD907</f>
        <v>125.35316192144302</v>
      </c>
      <c r="AB907" s="18">
        <f>AA907*hdgt_capex_adj</f>
        <v>156.69145240180376</v>
      </c>
      <c r="AC907" s="19">
        <v>26.113250473662987</v>
      </c>
      <c r="AD907" s="19">
        <v>44.437212741574996</v>
      </c>
      <c r="AE907" s="18">
        <f>AD907*fuel_adj</f>
        <v>44.437212741574996</v>
      </c>
      <c r="AF907" s="18">
        <f>AB907+AC907+AE907</f>
        <v>227.24191561704174</v>
      </c>
      <c r="AG907" s="19">
        <v>1375.55769780177</v>
      </c>
      <c r="AH907" s="19">
        <f>AG907-AJ907-AK907</f>
        <v>1218.0408713269298</v>
      </c>
      <c r="AI907" s="18">
        <f>AH907*aero_capex_adj</f>
        <v>1461.6490455923158</v>
      </c>
      <c r="AJ907" s="19">
        <v>108.84506907151012</v>
      </c>
      <c r="AK907" s="19">
        <v>48.671757403330048</v>
      </c>
      <c r="AL907" s="18">
        <f>AK907*fuel_adj</f>
        <v>48.671757403330048</v>
      </c>
      <c r="AM907" s="18">
        <f>AI907+AJ907+AL907</f>
        <v>1619.165872067156</v>
      </c>
      <c r="AN907" s="18">
        <f>IF(F907=0, 0, IF(F907=3, Z907, (Z907*F907*384+AG907*G907*32)/(F907*384+G907*32)))</f>
        <v>959.20920156703266</v>
      </c>
      <c r="AO907" s="18">
        <f>IF(F907=0, 0, IF(F907=3, AF907, (AF907*F907*384+AM907*G907*32)/(F907*384+G907*32)))</f>
        <v>1127.8985933200568</v>
      </c>
      <c r="AP907" s="19">
        <v>163.29895060878701</v>
      </c>
      <c r="AQ907" s="19">
        <f>AP907-AS907</f>
        <v>132.69799526182501</v>
      </c>
      <c r="AR907" s="18">
        <f>AQ907*bess_capex_adj</f>
        <v>132.69799526182501</v>
      </c>
      <c r="AS907" s="19">
        <v>30.600955346961996</v>
      </c>
      <c r="AT907" s="18">
        <f>AR907+AS907</f>
        <v>163.29895060878701</v>
      </c>
      <c r="AU907" s="19">
        <v>7870.7774754378997</v>
      </c>
      <c r="AV907" s="19"/>
      <c r="AW907" s="19">
        <v>1727.9051423470601</v>
      </c>
      <c r="AX907" s="18">
        <f>AW907*solar_capex_adj</f>
        <v>2303.8735231294131</v>
      </c>
      <c r="AY907" s="19">
        <v>1680.03741551134</v>
      </c>
      <c r="AZ907" s="18">
        <f>AY907*wind_capex_adj</f>
        <v>2800.0623591855669</v>
      </c>
      <c r="BA907" s="19">
        <v>773.25591304463501</v>
      </c>
      <c r="BB907" s="18">
        <f>BA907*hdgt_capex_adj</f>
        <v>966.56989130579382</v>
      </c>
      <c r="BC907" s="19">
        <v>1787.0628804134501</v>
      </c>
      <c r="BD907" s="18">
        <f>BC907*aero_capex_adj</f>
        <v>2144.4754564961399</v>
      </c>
      <c r="BE907" s="19">
        <v>1902.5161241214</v>
      </c>
      <c r="BF907" s="18">
        <f>BE907*bess_capex_adj</f>
        <v>1902.5161241214</v>
      </c>
      <c r="BG907" s="8">
        <v>1562977893.4212501</v>
      </c>
      <c r="BH907" s="8">
        <v>5545332431.47789</v>
      </c>
      <c r="BI907" s="8">
        <v>1003181765.26797</v>
      </c>
      <c r="BJ907" s="8">
        <v>648507909.83288002</v>
      </c>
      <c r="BK907" s="8">
        <f>SUM(BG907:BJ907)/1000000</f>
        <v>8759.9999999999909</v>
      </c>
      <c r="BL907" s="8">
        <v>15.827121631486801</v>
      </c>
      <c r="BM907" s="10">
        <f>0.815*BJ907/(BK907*1000)</f>
        <v>60.334925401118461</v>
      </c>
      <c r="BN907" s="25">
        <v>1946.90461480775</v>
      </c>
      <c r="BO907" s="8">
        <v>369</v>
      </c>
      <c r="BP907" s="8">
        <v>6080</v>
      </c>
      <c r="BQ907" s="25">
        <v>9223.8464000000004</v>
      </c>
      <c r="BR907" s="8">
        <v>1520</v>
      </c>
      <c r="BS907" s="8">
        <v>380</v>
      </c>
      <c r="BT907" s="8">
        <v>0.31172376028069398</v>
      </c>
    </row>
    <row r="908" spans="1:72" s="8" customFormat="1" x14ac:dyDescent="0.25">
      <c r="A908" s="1">
        <v>1074</v>
      </c>
      <c r="B908" s="25">
        <v>1648.17321888487</v>
      </c>
      <c r="C908" s="25">
        <v>201.39999999999901</v>
      </c>
      <c r="D908" s="8">
        <v>2000</v>
      </c>
      <c r="E908" s="8">
        <v>8000</v>
      </c>
      <c r="F908" s="8">
        <v>3</v>
      </c>
      <c r="G908" s="8">
        <v>4</v>
      </c>
      <c r="H908" s="9">
        <f>SUM(BG908:BI908)/(BK908*1000000)</f>
        <v>0.54839570429457796</v>
      </c>
      <c r="I908" s="10">
        <v>100</v>
      </c>
      <c r="J908" s="19">
        <v>94.938303614519199</v>
      </c>
      <c r="K908" s="18">
        <f>(P908*BG908+U908*BH908+AP908*BI908+AN908*BJ908)/(BK908*(1000000))</f>
        <v>91.761745485836798</v>
      </c>
      <c r="L908" s="18">
        <f>(T908*BG908+Y908*BH908+AT908*BI908+AO908*BJ908)/(BK908*(1000000))</f>
        <v>105.8165421259415</v>
      </c>
      <c r="M908" s="18">
        <f>L908/K908</f>
        <v>1.1531661866902261</v>
      </c>
      <c r="N908" s="18">
        <f>J908*M908</f>
        <v>109.47964154999401</v>
      </c>
      <c r="O908" s="10">
        <v>99.999999996767897</v>
      </c>
      <c r="P908" s="19">
        <v>100.40755595372499</v>
      </c>
      <c r="Q908" s="19">
        <f>P908-S908</f>
        <v>92.885237028896995</v>
      </c>
      <c r="R908" s="18">
        <f>Q908*solar_capex_adj</f>
        <v>123.84698270519598</v>
      </c>
      <c r="S908" s="19">
        <v>7.5223189248279994</v>
      </c>
      <c r="T908" s="18">
        <f>R908+S908</f>
        <v>131.36930163002398</v>
      </c>
      <c r="U908" s="19">
        <v>27.9953782311505</v>
      </c>
      <c r="V908" s="19">
        <f>U908-X908</f>
        <v>23.1985947540234</v>
      </c>
      <c r="W908" s="18">
        <f>V908*wind_capex_adj</f>
        <v>38.664324590039001</v>
      </c>
      <c r="X908" s="19">
        <v>4.7967834771271001</v>
      </c>
      <c r="Y908" s="18">
        <f>W908+X908</f>
        <v>43.461108067166101</v>
      </c>
      <c r="Z908" s="19">
        <v>104.564803763938</v>
      </c>
      <c r="AA908" s="19">
        <f>Z908-AC908-AD908</f>
        <v>51.843962707204497</v>
      </c>
      <c r="AB908" s="18">
        <f>AA908*hdgt_capex_adj</f>
        <v>64.804953384005614</v>
      </c>
      <c r="AC908" s="19">
        <v>16.898408828349901</v>
      </c>
      <c r="AD908" s="19">
        <v>35.822432228383605</v>
      </c>
      <c r="AE908" s="18">
        <f>AD908*fuel_adj</f>
        <v>35.822432228383605</v>
      </c>
      <c r="AF908" s="18">
        <f>AB908+AC908+AE908</f>
        <v>117.52579444073912</v>
      </c>
      <c r="AG908" s="19">
        <v>346.71101938798898</v>
      </c>
      <c r="AH908" s="19">
        <f>AG908-AJ908-AK908</f>
        <v>270.70394392347401</v>
      </c>
      <c r="AI908" s="18">
        <f>AH908*aero_capex_adj</f>
        <v>324.84473270816881</v>
      </c>
      <c r="AJ908" s="19">
        <v>32.959053473955976</v>
      </c>
      <c r="AK908" s="19">
        <v>43.048021990558993</v>
      </c>
      <c r="AL908" s="18">
        <f>AK908*fuel_adj</f>
        <v>43.048021990558993</v>
      </c>
      <c r="AM908" s="18">
        <f>AI908+AJ908+AL908</f>
        <v>400.85180817268377</v>
      </c>
      <c r="AN908" s="18">
        <f>IF(F908=0, 0, IF(F908=3, Z908, (Z908*F908*384+AG908*G908*32)/(F908*384+G908*32)))</f>
        <v>104.564803763938</v>
      </c>
      <c r="AO908" s="18">
        <f>IF(F908=0, 0, IF(F908=3, AF908, (AF908*F908*384+AM908*G908*32)/(F908*384+G908*32)))</f>
        <v>117.52579444073912</v>
      </c>
      <c r="AP908" s="19">
        <v>86.606546503540002</v>
      </c>
      <c r="AQ908" s="19">
        <f>AP908-AS908</f>
        <v>71.063765627517498</v>
      </c>
      <c r="AR908" s="18">
        <f>AQ908*bess_capex_adj</f>
        <v>71.063765627517498</v>
      </c>
      <c r="AS908" s="19">
        <v>15.542780876022505</v>
      </c>
      <c r="AT908" s="18">
        <f>AR908+AS908</f>
        <v>86.606546503540002</v>
      </c>
      <c r="AU908" s="19">
        <v>6771.40735184408</v>
      </c>
      <c r="AV908" s="19"/>
      <c r="AW908" s="19">
        <v>1977.12781471064</v>
      </c>
      <c r="AX908" s="18">
        <f>AW908*solar_capex_adj</f>
        <v>2636.1704196141864</v>
      </c>
      <c r="AY908" s="19">
        <v>241.59690093261801</v>
      </c>
      <c r="AZ908" s="18">
        <f>AY908*wind_capex_adj</f>
        <v>402.66150155436338</v>
      </c>
      <c r="BA908" s="19">
        <v>2322.5624817402299</v>
      </c>
      <c r="BB908" s="18">
        <f>BA908*hdgt_capex_adj</f>
        <v>2903.2031021752873</v>
      </c>
      <c r="BC908" s="19">
        <v>325.311972051802</v>
      </c>
      <c r="BD908" s="18">
        <f>BC908*aero_capex_adj</f>
        <v>390.37436646216241</v>
      </c>
      <c r="BE908" s="19">
        <v>1904.8081824087899</v>
      </c>
      <c r="BF908" s="18">
        <f>BE908*bess_capex_adj</f>
        <v>1904.8081824087899</v>
      </c>
      <c r="BG908" s="8">
        <v>1878876734.8507199</v>
      </c>
      <c r="BH908" s="8">
        <v>884041093.96239996</v>
      </c>
      <c r="BI908" s="8">
        <v>2041028540.6521101</v>
      </c>
      <c r="BJ908" s="8">
        <v>3956053630.2516298</v>
      </c>
      <c r="BK908" s="8">
        <f>SUM(BG908:BJ908)/1000000</f>
        <v>8759.9999997168597</v>
      </c>
      <c r="BL908" s="8">
        <v>1.97744224153081E-2</v>
      </c>
      <c r="BM908" s="10">
        <f>0.815*BJ908/(BK908*1000)</f>
        <v>368.05750099991894</v>
      </c>
      <c r="BN908" s="25">
        <v>2225.03384549457</v>
      </c>
      <c r="BO908" s="8">
        <v>53</v>
      </c>
      <c r="BP908" s="8">
        <v>6080</v>
      </c>
      <c r="BQ908" s="25">
        <v>9223.8464000000004</v>
      </c>
      <c r="BR908" s="8">
        <v>1520</v>
      </c>
      <c r="BS908" s="8">
        <v>380</v>
      </c>
      <c r="BT908" s="8">
        <v>0.62990514835496303</v>
      </c>
    </row>
    <row r="909" spans="1:72" s="8" customFormat="1" x14ac:dyDescent="0.25">
      <c r="A909" s="1">
        <v>1391</v>
      </c>
      <c r="B909" s="22">
        <v>1030.10826180304</v>
      </c>
      <c r="C909" s="22">
        <v>1402.2</v>
      </c>
      <c r="D909" s="11">
        <v>3000</v>
      </c>
      <c r="E909" s="11">
        <v>12000</v>
      </c>
      <c r="F909" s="11">
        <v>2</v>
      </c>
      <c r="G909" s="11">
        <v>6</v>
      </c>
      <c r="H909" s="12">
        <f>SUM(BG909:BI909)/(BK909*1000000)</f>
        <v>0.89085444323560448</v>
      </c>
      <c r="I909" s="13">
        <v>100</v>
      </c>
      <c r="J909" s="20">
        <v>90.116250380281201</v>
      </c>
      <c r="K909" s="18">
        <f>(P909*BG909+U909*BH909+AP909*BI909+AN909*BJ909)/(BK909*(1000000))</f>
        <v>99.629525289771024</v>
      </c>
      <c r="L909" s="18">
        <f>(T909*BG909+Y909*BH909+AT909*BI909+AO909*BJ909)/(BK909*(1000000))</f>
        <v>121.09018642954972</v>
      </c>
      <c r="M909" s="18">
        <f>L909/K909</f>
        <v>1.2154046310806026</v>
      </c>
      <c r="N909" s="18">
        <f>J909*M909</f>
        <v>109.52770804781288</v>
      </c>
      <c r="O909" s="13">
        <v>100</v>
      </c>
      <c r="P909" s="20">
        <v>87.139765620803004</v>
      </c>
      <c r="Q909" s="20">
        <f>P909-S909</f>
        <v>80.606072278057795</v>
      </c>
      <c r="R909" s="18">
        <f>Q909*solar_capex_adj</f>
        <v>107.47476303741038</v>
      </c>
      <c r="S909" s="20">
        <v>6.5336933427452095</v>
      </c>
      <c r="T909" s="18">
        <f>R909+S909</f>
        <v>114.00845638015559</v>
      </c>
      <c r="U909" s="20">
        <v>31.050189190641099</v>
      </c>
      <c r="V909" s="20">
        <f>U909-X909</f>
        <v>25.726069459974301</v>
      </c>
      <c r="W909" s="18">
        <f>V909*wind_capex_adj</f>
        <v>42.876782433290501</v>
      </c>
      <c r="X909" s="20">
        <v>5.3241197306667978</v>
      </c>
      <c r="Y909" s="18">
        <f>W909+X909</f>
        <v>48.200902163957295</v>
      </c>
      <c r="Z909" s="20">
        <v>222.186190807174</v>
      </c>
      <c r="AA909" s="20">
        <f>Z909-AC909-AD909</f>
        <v>148.120150957644</v>
      </c>
      <c r="AB909" s="18">
        <f>AA909*hdgt_capex_adj</f>
        <v>185.150188697055</v>
      </c>
      <c r="AC909" s="20">
        <v>28.666136426023996</v>
      </c>
      <c r="AD909" s="20">
        <v>45.399903423506004</v>
      </c>
      <c r="AE909" s="18">
        <f>AD909*fuel_adj</f>
        <v>45.399903423506004</v>
      </c>
      <c r="AF909" s="18">
        <f>AB909+AC909+AE909</f>
        <v>259.216228546585</v>
      </c>
      <c r="AG909" s="20">
        <v>876.88259542258697</v>
      </c>
      <c r="AH909" s="20">
        <f>AG909-AJ909-AK909</f>
        <v>753.08619236358811</v>
      </c>
      <c r="AI909" s="18">
        <f>AH909*aero_capex_adj</f>
        <v>903.70343083630576</v>
      </c>
      <c r="AJ909" s="20">
        <v>72.829284874345944</v>
      </c>
      <c r="AK909" s="20">
        <v>50.967118184652918</v>
      </c>
      <c r="AL909" s="18">
        <f>AK909*fuel_adj</f>
        <v>50.967118184652918</v>
      </c>
      <c r="AM909" s="18">
        <f>AI909+AJ909+AL909</f>
        <v>1027.4998338953046</v>
      </c>
      <c r="AN909" s="18">
        <f>IF(F909=0, 0, IF(F909=3, Z909, (Z909*F909*384+AG909*G909*32)/(F909*384+G909*32)))</f>
        <v>353.12547173025661</v>
      </c>
      <c r="AO909" s="18">
        <f>IF(F909=0, 0, IF(F909=3, AF909, (AF909*F909*384+AM909*G909*32)/(F909*384+G909*32)))</f>
        <v>412.87294961632892</v>
      </c>
      <c r="AP909" s="20">
        <v>266.25002875064001</v>
      </c>
      <c r="AQ909" s="20">
        <f>AP909-AS909</f>
        <v>216.82227828470599</v>
      </c>
      <c r="AR909" s="18">
        <f>AQ909*bess_capex_adj</f>
        <v>216.82227828470599</v>
      </c>
      <c r="AS909" s="20">
        <v>49.427750465934025</v>
      </c>
      <c r="AT909" s="18">
        <f>AR909+AS909</f>
        <v>266.25002875064001</v>
      </c>
      <c r="AU909" s="20">
        <v>7807.44187456085</v>
      </c>
      <c r="AV909" s="20"/>
      <c r="AW909" s="20">
        <v>1234.6072541507101</v>
      </c>
      <c r="AX909" s="18">
        <f>AW909*solar_capex_adj</f>
        <v>1646.1430055342801</v>
      </c>
      <c r="AY909" s="20">
        <v>1680.5673306026899</v>
      </c>
      <c r="AZ909" s="18">
        <f>AY909*wind_capex_adj</f>
        <v>2800.9455510044831</v>
      </c>
      <c r="BA909" s="20">
        <v>1546.99962472281</v>
      </c>
      <c r="BB909" s="18">
        <f>BA909*hdgt_capex_adj</f>
        <v>1933.7495309035126</v>
      </c>
      <c r="BC909" s="20">
        <v>487.53451454448299</v>
      </c>
      <c r="BD909" s="18">
        <f>BC909*aero_capex_adj</f>
        <v>585.04141745337961</v>
      </c>
      <c r="BE909" s="20">
        <v>2857.7331505401398</v>
      </c>
      <c r="BF909" s="18">
        <f>BE909*bess_capex_adj</f>
        <v>2857.7331505401398</v>
      </c>
      <c r="BG909" s="11">
        <v>1331085999.35515</v>
      </c>
      <c r="BH909" s="11">
        <v>5545273202.7381802</v>
      </c>
      <c r="BI909" s="11">
        <v>927525720.65055299</v>
      </c>
      <c r="BJ909" s="11">
        <v>956115077.25610304</v>
      </c>
      <c r="BK909" s="11">
        <f>SUM(BG909:BJ909)/1000000</f>
        <v>8759.9999999999873</v>
      </c>
      <c r="BL909" s="11">
        <v>10.169274401664101</v>
      </c>
      <c r="BM909" s="13">
        <f>0.815*BJ909/(BK909*1000)</f>
        <v>88.953628762982319</v>
      </c>
      <c r="BN909" s="22">
        <v>1390.6461534341099</v>
      </c>
      <c r="BO909" s="11">
        <v>369</v>
      </c>
      <c r="BP909" s="11">
        <v>9120</v>
      </c>
      <c r="BQ909" s="22">
        <v>13835.7696</v>
      </c>
      <c r="BR909" s="11">
        <v>2280</v>
      </c>
      <c r="BS909" s="11">
        <v>570</v>
      </c>
      <c r="BT909" s="11">
        <v>0.19314784176005001</v>
      </c>
    </row>
    <row r="910" spans="1:72" s="8" customFormat="1" x14ac:dyDescent="0.25">
      <c r="A910" s="1">
        <v>890</v>
      </c>
      <c r="B910" s="25">
        <v>2060.21652360608</v>
      </c>
      <c r="C910" s="25">
        <v>801.8</v>
      </c>
      <c r="D910" s="8">
        <v>2000</v>
      </c>
      <c r="E910" s="8">
        <v>8000</v>
      </c>
      <c r="F910" s="8">
        <v>2</v>
      </c>
      <c r="G910" s="8">
        <v>11</v>
      </c>
      <c r="H910" s="9">
        <f>SUM(BG910:BI910)/(BK910*1000000)</f>
        <v>0.87118802828388542</v>
      </c>
      <c r="I910" s="10">
        <v>100</v>
      </c>
      <c r="J910" s="19">
        <v>90.474205061192706</v>
      </c>
      <c r="K910" s="18">
        <f>(P910*BG910+U910*BH910+AP910*BI910+AN910*BJ910)/(BK910*(1000000))</f>
        <v>117.95123141966113</v>
      </c>
      <c r="L910" s="18">
        <f>(T910*BG910+Y910*BH910+AT910*BI910+AO910*BJ910)/(BK910*(1000000))</f>
        <v>142.81287083840385</v>
      </c>
      <c r="M910" s="18">
        <f>L910/K910</f>
        <v>1.2107789729662677</v>
      </c>
      <c r="N910" s="18">
        <f>J910*M910</f>
        <v>109.5442650839304</v>
      </c>
      <c r="O910" s="10">
        <v>100</v>
      </c>
      <c r="P910" s="19">
        <v>103.974149909546</v>
      </c>
      <c r="Q910" s="19">
        <f>P910-S910</f>
        <v>96.176618378849795</v>
      </c>
      <c r="R910" s="18">
        <f>Q910*solar_capex_adj</f>
        <v>128.23549117179971</v>
      </c>
      <c r="S910" s="19">
        <v>7.7975315306962045</v>
      </c>
      <c r="T910" s="18">
        <f>R910+S910</f>
        <v>136.03302270249591</v>
      </c>
      <c r="U910" s="19">
        <v>27.9696142731569</v>
      </c>
      <c r="V910" s="19">
        <f>U910-X910</f>
        <v>23.1728307960298</v>
      </c>
      <c r="W910" s="18">
        <f>V910*wind_capex_adj</f>
        <v>38.621384660049671</v>
      </c>
      <c r="X910" s="19">
        <v>4.7967834771271001</v>
      </c>
      <c r="Y910" s="18">
        <f>W910+X910</f>
        <v>43.418168137176771</v>
      </c>
      <c r="Z910" s="19">
        <v>185.46530484516401</v>
      </c>
      <c r="AA910" s="19">
        <f>Z910-AC910-AD910</f>
        <v>122.50200444777499</v>
      </c>
      <c r="AB910" s="18">
        <f>AA910*hdgt_capex_adj</f>
        <v>153.12750555971874</v>
      </c>
      <c r="AC910" s="19">
        <v>24.091628552546013</v>
      </c>
      <c r="AD910" s="19">
        <v>38.871671844843007</v>
      </c>
      <c r="AE910" s="18">
        <f>AD910*fuel_adj</f>
        <v>38.871671844843007</v>
      </c>
      <c r="AF910" s="18">
        <f>AB910+AC910+AE910</f>
        <v>216.09080595710776</v>
      </c>
      <c r="AG910" s="19">
        <v>1097.27317083297</v>
      </c>
      <c r="AH910" s="19">
        <f>AG910-AJ910-AK910</f>
        <v>966.92223470401996</v>
      </c>
      <c r="AI910" s="18">
        <f>AH910*aero_capex_adj</f>
        <v>1160.3066816448238</v>
      </c>
      <c r="AJ910" s="19">
        <v>87.340185687919984</v>
      </c>
      <c r="AK910" s="19">
        <v>43.010750441030041</v>
      </c>
      <c r="AL910" s="18">
        <f>AK910*fuel_adj</f>
        <v>43.010750441030041</v>
      </c>
      <c r="AM910" s="18">
        <f>AI910+AJ910+AL910</f>
        <v>1290.6576177737738</v>
      </c>
      <c r="AN910" s="18">
        <f>IF(F910=0, 0, IF(F910=3, Z910, (Z910*F910*384+AG910*G910*32)/(F910*384+G910*32)))</f>
        <v>472.03349129847442</v>
      </c>
      <c r="AO910" s="18">
        <f>IF(F910=0, 0, IF(F910=3, AF910, (AF910*F910*384+AM910*G910*32)/(F910*384+G910*32)))</f>
        <v>553.81180395663148</v>
      </c>
      <c r="AP910" s="19">
        <v>90.5679087169529</v>
      </c>
      <c r="AQ910" s="19">
        <f>AP910-AS910</f>
        <v>74.131139586304897</v>
      </c>
      <c r="AR910" s="18">
        <f>AQ910*bess_capex_adj</f>
        <v>74.131139586304897</v>
      </c>
      <c r="AS910" s="19">
        <v>16.436769130648003</v>
      </c>
      <c r="AT910" s="18">
        <f>AR910+AS910</f>
        <v>90.5679087169529</v>
      </c>
      <c r="AU910" s="19">
        <v>7772.3885560620101</v>
      </c>
      <c r="AV910" s="19"/>
      <c r="AW910" s="19">
        <v>2468.6650634553998</v>
      </c>
      <c r="AX910" s="18">
        <f>AW910*solar_capex_adj</f>
        <v>3291.5534179405331</v>
      </c>
      <c r="AY910" s="19">
        <v>960.76098079921803</v>
      </c>
      <c r="AZ910" s="18">
        <f>AY910*wind_capex_adj</f>
        <v>1601.2683013320302</v>
      </c>
      <c r="BA910" s="19">
        <v>1546.6553893525199</v>
      </c>
      <c r="BB910" s="18">
        <f>BA910*hdgt_capex_adj</f>
        <v>1933.3192366906499</v>
      </c>
      <c r="BC910" s="19">
        <v>893.61438705990599</v>
      </c>
      <c r="BD910" s="18">
        <f>BC910*aero_capex_adj</f>
        <v>1072.3372644718872</v>
      </c>
      <c r="BE910" s="19">
        <v>1902.69273539495</v>
      </c>
      <c r="BF910" s="18">
        <f>BE910*bess_capex_adj</f>
        <v>1902.69273539495</v>
      </c>
      <c r="BG910" s="8">
        <v>2219009789.4549899</v>
      </c>
      <c r="BH910" s="8">
        <v>3519484355.2087998</v>
      </c>
      <c r="BI910" s="8">
        <v>1893112983.10303</v>
      </c>
      <c r="BJ910" s="8">
        <v>1128392872.23316</v>
      </c>
      <c r="BK910" s="8">
        <f>SUM(BG910:BJ910)/1000000</f>
        <v>8759.9999999999818</v>
      </c>
      <c r="BL910" s="8">
        <v>9.1577240073410806</v>
      </c>
      <c r="BM910" s="10">
        <f>0.815*BJ910/(BK910*1000)</f>
        <v>104.98175694863326</v>
      </c>
      <c r="BN910" s="25">
        <v>2781.2923068682198</v>
      </c>
      <c r="BO910" s="8">
        <v>211</v>
      </c>
      <c r="BP910" s="8">
        <v>6080</v>
      </c>
      <c r="BQ910" s="25">
        <v>9223.8464000000004</v>
      </c>
      <c r="BR910" s="8">
        <v>1520</v>
      </c>
      <c r="BS910" s="8">
        <v>380</v>
      </c>
      <c r="BT910" s="8">
        <v>0.58523257020040198</v>
      </c>
    </row>
    <row r="911" spans="1:72" s="8" customFormat="1" x14ac:dyDescent="0.25">
      <c r="A911" s="1">
        <v>366</v>
      </c>
      <c r="B911" s="24">
        <v>2678.2814806879101</v>
      </c>
      <c r="C911" s="24">
        <v>600.4</v>
      </c>
      <c r="D911" s="1">
        <v>1000</v>
      </c>
      <c r="E911" s="1">
        <v>4000</v>
      </c>
      <c r="F911" s="1">
        <v>2</v>
      </c>
      <c r="G911" s="1">
        <v>11</v>
      </c>
      <c r="H911" s="2">
        <f>SUM(BG911:BI911)/(BK911*1000000)</f>
        <v>0.77799198048333273</v>
      </c>
      <c r="I911" s="3">
        <v>100</v>
      </c>
      <c r="J911" s="18">
        <v>89.746920849640205</v>
      </c>
      <c r="K911" s="18">
        <f>(P911*BG911+U911*BH911+AP911*BI911+AN911*BJ911)/(BK911*(1000000))</f>
        <v>110.71524817254462</v>
      </c>
      <c r="L911" s="18">
        <f>(T911*BG911+Y911*BH911+AT911*BI911+AO911*BJ911)/(BK911*(1000000))</f>
        <v>135.20724154504512</v>
      </c>
      <c r="M911" s="18">
        <f>L911/K911</f>
        <v>1.221216081585536</v>
      </c>
      <c r="N911" s="18">
        <f>J911*M911</f>
        <v>109.60038301436485</v>
      </c>
      <c r="O911" s="3">
        <v>100</v>
      </c>
      <c r="P911" s="18">
        <v>112.080272107103</v>
      </c>
      <c r="Q911" s="18">
        <f>P911-S911</f>
        <v>103.67629896269599</v>
      </c>
      <c r="R911" s="18">
        <f>Q911*solar_capex_adj</f>
        <v>138.23506528359465</v>
      </c>
      <c r="S911" s="18">
        <v>8.4039731444070043</v>
      </c>
      <c r="T911" s="18">
        <f>R911+S911</f>
        <v>146.63903842800164</v>
      </c>
      <c r="U911" s="18">
        <v>27.9740148657425</v>
      </c>
      <c r="V911" s="18">
        <f>U911-X911</f>
        <v>23.1772313886155</v>
      </c>
      <c r="W911" s="18">
        <f>V911*wind_capex_adj</f>
        <v>38.628718981025834</v>
      </c>
      <c r="X911" s="18">
        <v>4.7967834771270006</v>
      </c>
      <c r="Y911" s="18">
        <f>W911+X911</f>
        <v>43.425502458152835</v>
      </c>
      <c r="Z911" s="18">
        <v>129.393662250463</v>
      </c>
      <c r="AA911" s="18">
        <f>Z911-AC911-AD911</f>
        <v>74.270307164650404</v>
      </c>
      <c r="AB911" s="18">
        <f>AA911*hdgt_capex_adj</f>
        <v>92.837883955812998</v>
      </c>
      <c r="AC911" s="18">
        <v>19.091713163134997</v>
      </c>
      <c r="AD911" s="18">
        <v>36.031641922677593</v>
      </c>
      <c r="AE911" s="18">
        <f>AD911*fuel_adj</f>
        <v>36.031641922677593</v>
      </c>
      <c r="AF911" s="18">
        <f>AB911+AC911+AE911</f>
        <v>147.96123904162559</v>
      </c>
      <c r="AG911" s="18">
        <v>557.24487925388405</v>
      </c>
      <c r="AH911" s="18">
        <f>AG911-AJ911-AK911</f>
        <v>467.34589594157495</v>
      </c>
      <c r="AI911" s="18">
        <f>AH911*aero_capex_adj</f>
        <v>560.81507512988992</v>
      </c>
      <c r="AJ911" s="18">
        <v>48.294707107837041</v>
      </c>
      <c r="AK911" s="18">
        <v>41.604276204472058</v>
      </c>
      <c r="AL911" s="18">
        <f>AK911*fuel_adj</f>
        <v>41.604276204472058</v>
      </c>
      <c r="AM911" s="18">
        <f>AI911+AJ911+AL911</f>
        <v>650.71405844219896</v>
      </c>
      <c r="AN911" s="18">
        <f>IF(F911=0, 0, IF(F911=3, Z911, (Z911*F911*384+AG911*G911*32)/(F911*384+G911*32)))</f>
        <v>263.86118759439535</v>
      </c>
      <c r="AO911" s="18">
        <f>IF(F911=0, 0, IF(F911=3, AF911, (AF911*F911*384+AM911*G911*32)/(F911*384+G911*32)))</f>
        <v>305.96926799609145</v>
      </c>
      <c r="AP911" s="18">
        <v>55.821821995180002</v>
      </c>
      <c r="AQ911" s="18">
        <f>AP911-AS911</f>
        <v>45.430635961147999</v>
      </c>
      <c r="AR911" s="18">
        <f>AQ911*bess_capex_adj</f>
        <v>45.430635961147999</v>
      </c>
      <c r="AS911" s="18">
        <v>10.391186034032003</v>
      </c>
      <c r="AT911" s="18">
        <f>AR911+AS911</f>
        <v>55.821821995180002</v>
      </c>
      <c r="AU911" s="18">
        <v>7321.0088877170301</v>
      </c>
      <c r="AV911" s="18"/>
      <c r="AW911" s="18">
        <v>3209.87403181012</v>
      </c>
      <c r="AX911" s="18">
        <f>AW911*solar_capex_adj</f>
        <v>4279.8320424134927</v>
      </c>
      <c r="AY911" s="18">
        <v>719.56901565245403</v>
      </c>
      <c r="AZ911" s="18">
        <f>AY911*wind_capex_adj</f>
        <v>1199.28169275409</v>
      </c>
      <c r="BA911" s="18">
        <v>1546.9491040177199</v>
      </c>
      <c r="BB911" s="18">
        <f>BA911*hdgt_capex_adj</f>
        <v>1933.6863800221499</v>
      </c>
      <c r="BC911" s="18">
        <v>893.78408720922096</v>
      </c>
      <c r="BD911" s="18">
        <f>BC911*aero_capex_adj</f>
        <v>1072.5409046510651</v>
      </c>
      <c r="BE911" s="18">
        <v>950.83264902750102</v>
      </c>
      <c r="BF911" s="18">
        <f>BE911*bess_capex_adj</f>
        <v>950.83264902750102</v>
      </c>
      <c r="BG911" s="1">
        <v>2660307893.6803899</v>
      </c>
      <c r="BH911" s="1">
        <v>2635443261.2463999</v>
      </c>
      <c r="BI911" s="1">
        <v>1519458594.1071899</v>
      </c>
      <c r="BJ911" s="1">
        <v>1944790250.9660001</v>
      </c>
      <c r="BK911" s="1">
        <f>SUM(BG911:BJ911)/1000000</f>
        <v>8759.9999999999818</v>
      </c>
      <c r="BL911" s="1">
        <v>21.553370049281099</v>
      </c>
      <c r="BM911" s="3">
        <f>0.815*BJ911/(BK911*1000)</f>
        <v>180.93653590608369</v>
      </c>
      <c r="BN911" s="24">
        <v>3615.6799989286801</v>
      </c>
      <c r="BO911" s="1">
        <v>158</v>
      </c>
      <c r="BP911" s="1">
        <v>3040</v>
      </c>
      <c r="BQ911" s="24">
        <v>4611.9232000000002</v>
      </c>
      <c r="BR911" s="1">
        <v>760</v>
      </c>
      <c r="BS911" s="1">
        <v>190</v>
      </c>
      <c r="BT911" s="1">
        <v>0.93686465548716102</v>
      </c>
    </row>
    <row r="912" spans="1:72" s="8" customFormat="1" x14ac:dyDescent="0.25">
      <c r="A912" s="1">
        <v>214</v>
      </c>
      <c r="B912" s="24">
        <v>2472.2598283273001</v>
      </c>
      <c r="C912" s="24">
        <v>801.8</v>
      </c>
      <c r="D912" s="1">
        <v>1000</v>
      </c>
      <c r="E912" s="1">
        <v>4000</v>
      </c>
      <c r="F912" s="1">
        <v>1</v>
      </c>
      <c r="G912" s="1">
        <v>23</v>
      </c>
      <c r="H912" s="2">
        <f>SUM(BG912:BI912)/(BK912*1000000)</f>
        <v>0.84461828013621876</v>
      </c>
      <c r="I912" s="3">
        <v>100</v>
      </c>
      <c r="J912" s="18">
        <v>89.034655151942601</v>
      </c>
      <c r="K912" s="18">
        <f>(P912*BG912+U912*BH912+AP912*BI912+AN912*BJ912)/(BK912*(1000000))</f>
        <v>107.0892901300725</v>
      </c>
      <c r="L912" s="18">
        <f>(T912*BG912+Y912*BH912+AT912*BI912+AO912*BJ912)/(BK912*(1000000))</f>
        <v>131.82618675154924</v>
      </c>
      <c r="M912" s="18">
        <f>L912/K912</f>
        <v>1.2309931888747314</v>
      </c>
      <c r="N912" s="18">
        <f>J912*M912</f>
        <v>109.60105406585186</v>
      </c>
      <c r="O912" s="3">
        <v>99.999999192977796</v>
      </c>
      <c r="P912" s="18">
        <v>113.77005995014601</v>
      </c>
      <c r="Q912" s="18">
        <f>P912-S912</f>
        <v>105.23787535432101</v>
      </c>
      <c r="R912" s="18">
        <f>Q912*solar_capex_adj</f>
        <v>140.31716713909466</v>
      </c>
      <c r="S912" s="18">
        <v>8.5321845958250009</v>
      </c>
      <c r="T912" s="18">
        <f>R912+S912</f>
        <v>148.84935173491965</v>
      </c>
      <c r="U912" s="18">
        <v>27.969585737313601</v>
      </c>
      <c r="V912" s="18">
        <f>U912-X912</f>
        <v>23.172802260186501</v>
      </c>
      <c r="W912" s="18">
        <f>V912*wind_capex_adj</f>
        <v>38.621337100310839</v>
      </c>
      <c r="X912" s="18">
        <v>4.7967834771271001</v>
      </c>
      <c r="Y912" s="18">
        <f>W912+X912</f>
        <v>43.418120577437939</v>
      </c>
      <c r="Z912" s="18">
        <v>124.28702115556599</v>
      </c>
      <c r="AA912" s="18">
        <f>Z912-AC912-AD912</f>
        <v>68.842806771740001</v>
      </c>
      <c r="AB912" s="18">
        <f>AA912*hdgt_capex_adj</f>
        <v>86.053508464675005</v>
      </c>
      <c r="AC912" s="18">
        <v>18.688950241640995</v>
      </c>
      <c r="AD912" s="18">
        <v>36.755264142184998</v>
      </c>
      <c r="AE912" s="18">
        <f>AD912*fuel_adj</f>
        <v>36.755264142184998</v>
      </c>
      <c r="AF912" s="18">
        <f>AB912+AC912+AE912</f>
        <v>141.49772284850098</v>
      </c>
      <c r="AG912" s="18">
        <v>471.85699178290599</v>
      </c>
      <c r="AH912" s="18">
        <f>AG912-AJ912-AK912</f>
        <v>388.56342771183597</v>
      </c>
      <c r="AI912" s="18">
        <f>AH912*aero_capex_adj</f>
        <v>466.27611325420315</v>
      </c>
      <c r="AJ912" s="18">
        <v>42.244872490036016</v>
      </c>
      <c r="AK912" s="18">
        <v>41.048691581034007</v>
      </c>
      <c r="AL912" s="18">
        <f>AK912*fuel_adj</f>
        <v>41.048691581034007</v>
      </c>
      <c r="AM912" s="18">
        <f>AI912+AJ912+AL912</f>
        <v>549.56967732527323</v>
      </c>
      <c r="AN912" s="18">
        <f>IF(F912=0, 0, IF(F912=3, Z912, (Z912*F912*384+AG912*G912*32)/(F912*384+G912*32)))</f>
        <v>352.69014471067516</v>
      </c>
      <c r="AO912" s="18">
        <f>IF(F912=0, 0, IF(F912=3, AF912, (AF912*F912*384+AM912*G912*32)/(F912*384+G912*32)))</f>
        <v>409.65929293323705</v>
      </c>
      <c r="AP912" s="18">
        <v>57.870505057124902</v>
      </c>
      <c r="AQ912" s="18">
        <f>AP912-AS912</f>
        <v>47.1380706521891</v>
      </c>
      <c r="AR912" s="18">
        <f>AQ912*bess_capex_adj</f>
        <v>47.1380706521891</v>
      </c>
      <c r="AS912" s="18">
        <v>10.732434404935802</v>
      </c>
      <c r="AT912" s="18">
        <f>AR912+AS912</f>
        <v>57.870505057124902</v>
      </c>
      <c r="AU912" s="18">
        <v>7515.5960595464803</v>
      </c>
      <c r="AV912" s="18"/>
      <c r="AW912" s="18">
        <v>2962.3944281447302</v>
      </c>
      <c r="AX912" s="18">
        <f>AW912*solar_capex_adj</f>
        <v>3949.859237526307</v>
      </c>
      <c r="AY912" s="18">
        <v>960.75979768417199</v>
      </c>
      <c r="AZ912" s="18">
        <f>AY912*wind_capex_adj</f>
        <v>1601.2663294736201</v>
      </c>
      <c r="BA912" s="18">
        <v>773.32674237319395</v>
      </c>
      <c r="BB912" s="18">
        <f>BA912*hdgt_capex_adj</f>
        <v>966.65842796649247</v>
      </c>
      <c r="BC912" s="18">
        <v>1868.46414477505</v>
      </c>
      <c r="BD912" s="18">
        <f>BC912*aero_capex_adj</f>
        <v>2242.1569737300601</v>
      </c>
      <c r="BE912" s="18">
        <v>950.65094656932604</v>
      </c>
      <c r="BF912" s="18">
        <f>BE912*bess_capex_adj</f>
        <v>950.65094656932604</v>
      </c>
      <c r="BG912" s="1">
        <v>2416842690.7200198</v>
      </c>
      <c r="BH912" s="1">
        <v>3519484355.2087998</v>
      </c>
      <c r="BI912" s="1">
        <v>1462529028.3540399</v>
      </c>
      <c r="BJ912" s="1">
        <v>1361143855.0219901</v>
      </c>
      <c r="BK912" s="1">
        <f>SUM(BG912:BJ912)/1000000</f>
        <v>8759.9999293048495</v>
      </c>
      <c r="BL912" s="1">
        <v>20.094246650251598</v>
      </c>
      <c r="BM912" s="3">
        <f>0.815*BJ912/(BK912*1000)</f>
        <v>126.63610168898174</v>
      </c>
      <c r="BN912" s="24">
        <v>3337.5507682418602</v>
      </c>
      <c r="BO912" s="1">
        <v>211</v>
      </c>
      <c r="BP912" s="1">
        <v>3040</v>
      </c>
      <c r="BQ912" s="24">
        <v>4611.9232000000002</v>
      </c>
      <c r="BR912" s="1">
        <v>760</v>
      </c>
      <c r="BS912" s="1">
        <v>190</v>
      </c>
      <c r="BT912" s="1">
        <v>0.90250828725309695</v>
      </c>
    </row>
    <row r="913" spans="1:72" s="8" customFormat="1" x14ac:dyDescent="0.25">
      <c r="A913" s="1">
        <v>1430</v>
      </c>
      <c r="B913" s="22">
        <v>1648.17321888487</v>
      </c>
      <c r="C913" s="22">
        <v>801.8</v>
      </c>
      <c r="D913" s="11">
        <v>3000</v>
      </c>
      <c r="E913" s="11">
        <v>12000</v>
      </c>
      <c r="F913" s="11">
        <v>2</v>
      </c>
      <c r="G913" s="11">
        <v>5</v>
      </c>
      <c r="H913" s="12">
        <f>SUM(BG913:BI913)/(BK913*1000000)</f>
        <v>0.81893346250085808</v>
      </c>
      <c r="I913" s="13">
        <v>100</v>
      </c>
      <c r="J913" s="20">
        <v>92.402755075512104</v>
      </c>
      <c r="K913" s="18">
        <f>(P913*BG913+U913*BH913+AP913*BI913+AN913*BJ913)/(BK913*(1000000))</f>
        <v>98.460271296848802</v>
      </c>
      <c r="L913" s="18">
        <f>(T913*BG913+Y913*BH913+AT913*BI913+AO913*BJ913)/(BK913*(1000000))</f>
        <v>116.81698160866998</v>
      </c>
      <c r="M913" s="18">
        <f>L913/K913</f>
        <v>1.1864377384912677</v>
      </c>
      <c r="N913" s="18">
        <f>J913*M913</f>
        <v>109.63011576215308</v>
      </c>
      <c r="O913" s="13">
        <v>100</v>
      </c>
      <c r="P913" s="20">
        <v>94.207580917176401</v>
      </c>
      <c r="Q913" s="20">
        <f>P913-S913</f>
        <v>87.144346892455403</v>
      </c>
      <c r="R913" s="18">
        <f>Q913*solar_capex_adj</f>
        <v>116.19246252327386</v>
      </c>
      <c r="S913" s="20">
        <v>7.0632340247209981</v>
      </c>
      <c r="T913" s="18">
        <f>R913+S913</f>
        <v>123.25569654799486</v>
      </c>
      <c r="U913" s="20">
        <v>27.976192048185901</v>
      </c>
      <c r="V913" s="20">
        <f>U913-X913</f>
        <v>23.1794085710589</v>
      </c>
      <c r="W913" s="18">
        <f>V913*wind_capex_adj</f>
        <v>38.632347618431503</v>
      </c>
      <c r="X913" s="20">
        <v>4.7967834771270006</v>
      </c>
      <c r="Y913" s="18">
        <f>W913+X913</f>
        <v>43.429131095558503</v>
      </c>
      <c r="Z913" s="20">
        <v>146.76294045189201</v>
      </c>
      <c r="AA913" s="20">
        <f>Z913-AC913-AD913</f>
        <v>87.175800084963996</v>
      </c>
      <c r="AB913" s="18">
        <f>AA913*hdgt_capex_adj</f>
        <v>108.969750106205</v>
      </c>
      <c r="AC913" s="20">
        <v>20.695001939930009</v>
      </c>
      <c r="AD913" s="20">
        <v>38.892138426998002</v>
      </c>
      <c r="AE913" s="18">
        <f>AD913*fuel_adj</f>
        <v>38.892138426998002</v>
      </c>
      <c r="AF913" s="18">
        <f>AB913+AC913+AE913</f>
        <v>168.556890473133</v>
      </c>
      <c r="AG913" s="20">
        <v>460.01377182933697</v>
      </c>
      <c r="AH913" s="20">
        <f>AG913-AJ913-AK913</f>
        <v>374.46338725783704</v>
      </c>
      <c r="AI913" s="18">
        <f>AH913*aero_capex_adj</f>
        <v>449.35606470940445</v>
      </c>
      <c r="AJ913" s="20">
        <v>41.361530806886947</v>
      </c>
      <c r="AK913" s="20">
        <v>44.188853764612986</v>
      </c>
      <c r="AL913" s="18">
        <f>AK913*fuel_adj</f>
        <v>44.188853764612986</v>
      </c>
      <c r="AM913" s="18">
        <f>AI913+AJ913+AL913</f>
        <v>534.90644928090433</v>
      </c>
      <c r="AN913" s="18">
        <f>IF(F913=0, 0, IF(F913=3, Z913, (Z913*F913*384+AG913*G913*32)/(F913*384+G913*32)))</f>
        <v>200.771704482486</v>
      </c>
      <c r="AO913" s="18">
        <f>IF(F913=0, 0, IF(F913=3, AF913, (AF913*F913*384+AM913*G913*32)/(F913*384+G913*32)))</f>
        <v>231.72060750895565</v>
      </c>
      <c r="AP913" s="20">
        <v>154.49370678319701</v>
      </c>
      <c r="AQ913" s="20">
        <f>AP913-AS913</f>
        <v>126.551941665271</v>
      </c>
      <c r="AR913" s="18">
        <f>AQ913*bess_capex_adj</f>
        <v>126.551941665271</v>
      </c>
      <c r="AS913" s="20">
        <v>27.94176511792601</v>
      </c>
      <c r="AT913" s="18">
        <f>AR913+AS913</f>
        <v>154.49370678319701</v>
      </c>
      <c r="AU913" s="20">
        <v>7747.8326859894896</v>
      </c>
      <c r="AV913" s="20"/>
      <c r="AW913" s="20">
        <v>1975.4926494603501</v>
      </c>
      <c r="AX913" s="18">
        <f>AW913*solar_capex_adj</f>
        <v>2633.9901992804666</v>
      </c>
      <c r="AY913" s="20">
        <v>961.03369972786504</v>
      </c>
      <c r="AZ913" s="18">
        <f>AY913*wind_capex_adj</f>
        <v>1601.7228328797751</v>
      </c>
      <c r="BA913" s="20">
        <v>1547.0944186316001</v>
      </c>
      <c r="BB913" s="18">
        <f>BA913*hdgt_capex_adj</f>
        <v>1933.8680232895001</v>
      </c>
      <c r="BC913" s="20">
        <v>406.30365724726897</v>
      </c>
      <c r="BD913" s="18">
        <f>BC913*aero_capex_adj</f>
        <v>487.56438869672274</v>
      </c>
      <c r="BE913" s="20">
        <v>2857.9082609223901</v>
      </c>
      <c r="BF913" s="18">
        <f>BE913*bess_capex_adj</f>
        <v>2857.9082609223901</v>
      </c>
      <c r="BG913" s="11">
        <v>1973588373.7810199</v>
      </c>
      <c r="BH913" s="11">
        <v>3519484355.2087998</v>
      </c>
      <c r="BI913" s="11">
        <v>1680784402.5176799</v>
      </c>
      <c r="BJ913" s="11">
        <v>1586142868.49248</v>
      </c>
      <c r="BK913" s="11">
        <f>SUM(BG913:BJ913)/1000000</f>
        <v>8759.9999999999782</v>
      </c>
      <c r="BL913" s="11">
        <v>3.7225007892906601</v>
      </c>
      <c r="BM913" s="13">
        <f>0.815*BJ913/(BK913*1000)</f>
        <v>147.56922806180071</v>
      </c>
      <c r="BN913" s="22">
        <v>2225.03384549457</v>
      </c>
      <c r="BO913" s="11">
        <v>211</v>
      </c>
      <c r="BP913" s="11">
        <v>9120</v>
      </c>
      <c r="BQ913" s="22">
        <v>13835.7696</v>
      </c>
      <c r="BR913" s="11">
        <v>2280</v>
      </c>
      <c r="BS913" s="11">
        <v>570</v>
      </c>
      <c r="BT913" s="11">
        <v>0.34740955040522198</v>
      </c>
    </row>
    <row r="914" spans="1:72" s="8" customFormat="1" x14ac:dyDescent="0.25">
      <c r="A914" s="1">
        <v>1290</v>
      </c>
      <c r="B914" s="22">
        <v>618.06495708182604</v>
      </c>
      <c r="C914" s="22">
        <v>801.8</v>
      </c>
      <c r="D914" s="11">
        <v>3000</v>
      </c>
      <c r="E914" s="11">
        <v>12000</v>
      </c>
      <c r="F914" s="11">
        <v>1</v>
      </c>
      <c r="G914" s="11">
        <v>20</v>
      </c>
      <c r="H914" s="12">
        <f>SUM(BG914:BI914)/(BK914*1000000)</f>
        <v>0.59600849872433781</v>
      </c>
      <c r="I914" s="13">
        <v>100</v>
      </c>
      <c r="J914" s="20">
        <v>95.397620389758799</v>
      </c>
      <c r="K914" s="18">
        <f>(P914*BG914+U914*BH914+AP914*BI914+AN914*BJ914)/(BK914*(1000000))</f>
        <v>114.70561016476954</v>
      </c>
      <c r="L914" s="18">
        <f>(T914*BG914+Y914*BH914+AT914*BI914+AO914*BJ914)/(BK914*(1000000))</f>
        <v>131.82931762199078</v>
      </c>
      <c r="M914" s="18">
        <f>L914/K914</f>
        <v>1.1492839577124763</v>
      </c>
      <c r="N914" s="18">
        <f>J914*M914</f>
        <v>109.63895471789442</v>
      </c>
      <c r="O914" s="13">
        <v>100</v>
      </c>
      <c r="P914" s="20">
        <v>73.885195089555296</v>
      </c>
      <c r="Q914" s="20">
        <f>P914-S914</f>
        <v>68.350323411345599</v>
      </c>
      <c r="R914" s="18">
        <f>Q914*solar_capex_adj</f>
        <v>91.133764548460789</v>
      </c>
      <c r="S914" s="20">
        <v>5.5348716782096972</v>
      </c>
      <c r="T914" s="18">
        <f>R914+S914</f>
        <v>96.668636226670486</v>
      </c>
      <c r="U914" s="20">
        <v>27.997411678485101</v>
      </c>
      <c r="V914" s="20">
        <f>U914-X914</f>
        <v>23.200628201357901</v>
      </c>
      <c r="W914" s="18">
        <f>V914*wind_capex_adj</f>
        <v>38.667713668929835</v>
      </c>
      <c r="X914" s="20">
        <v>4.7967834771271995</v>
      </c>
      <c r="Y914" s="18">
        <f>W914+X914</f>
        <v>43.464497146057035</v>
      </c>
      <c r="Z914" s="20">
        <v>79.387234970383702</v>
      </c>
      <c r="AA914" s="20">
        <f>Z914-AC914-AD914</f>
        <v>26.6613826530944</v>
      </c>
      <c r="AB914" s="18">
        <f>AA914*hdgt_capex_adj</f>
        <v>33.326728316367998</v>
      </c>
      <c r="AC914" s="20">
        <v>15.221807421023797</v>
      </c>
      <c r="AD914" s="20">
        <v>37.504044896265505</v>
      </c>
      <c r="AE914" s="18">
        <f>AD914*fuel_adj</f>
        <v>37.504044896265505</v>
      </c>
      <c r="AF914" s="18">
        <f>AB914+AC914+AE914</f>
        <v>86.0525806336573</v>
      </c>
      <c r="AG914" s="20">
        <v>214.63043255754201</v>
      </c>
      <c r="AH914" s="20">
        <f>AG914-AJ914-AK914</f>
        <v>146.998985186206</v>
      </c>
      <c r="AI914" s="18">
        <f>AH914*aero_capex_adj</f>
        <v>176.3987822234472</v>
      </c>
      <c r="AJ914" s="20">
        <v>24.099002131766014</v>
      </c>
      <c r="AK914" s="20">
        <v>43.532445239569995</v>
      </c>
      <c r="AL914" s="18">
        <f>AK914*fuel_adj</f>
        <v>43.532445239569995</v>
      </c>
      <c r="AM914" s="18">
        <f>AI914+AJ914+AL914</f>
        <v>244.03022959478321</v>
      </c>
      <c r="AN914" s="18">
        <f>IF(F914=0, 0, IF(F914=3, Z914, (Z914*F914*384+AG914*G914*32)/(F914*384+G914*32)))</f>
        <v>163.91423346235763</v>
      </c>
      <c r="AO914" s="18">
        <f>IF(F914=0, 0, IF(F914=3, AF914, (AF914*F914*384+AM914*G914*32)/(F914*384+G914*32)))</f>
        <v>184.78861123436099</v>
      </c>
      <c r="AP914" s="20">
        <v>341.41254314904</v>
      </c>
      <c r="AQ914" s="20">
        <f>AP914-AS914</f>
        <v>279.280837203994</v>
      </c>
      <c r="AR914" s="18">
        <f>AQ914*bess_capex_adj</f>
        <v>279.280837203994</v>
      </c>
      <c r="AS914" s="20">
        <v>62.131705945046008</v>
      </c>
      <c r="AT914" s="18">
        <f>AR914+AS914</f>
        <v>341.41254314904</v>
      </c>
      <c r="AU914" s="20">
        <v>6964.8837259502998</v>
      </c>
      <c r="AV914" s="20"/>
      <c r="AW914" s="20">
        <v>741.48791912885304</v>
      </c>
      <c r="AX914" s="18">
        <f>AW914*solar_capex_adj</f>
        <v>988.65055883847072</v>
      </c>
      <c r="AY914" s="20">
        <v>961.91347971667005</v>
      </c>
      <c r="AZ914" s="18">
        <f>AY914*wind_capex_adj</f>
        <v>1603.1891328611168</v>
      </c>
      <c r="BA914" s="20">
        <v>774.25535446757704</v>
      </c>
      <c r="BB914" s="18">
        <f>BA914*hdgt_capex_adj</f>
        <v>967.81919308447129</v>
      </c>
      <c r="BC914" s="20">
        <v>1626.7024345764301</v>
      </c>
      <c r="BD914" s="18">
        <f>BC914*aero_capex_adj</f>
        <v>1952.042921491716</v>
      </c>
      <c r="BE914" s="20">
        <v>2860.5245380607598</v>
      </c>
      <c r="BF914" s="18">
        <f>BE914*bess_capex_adj</f>
        <v>2860.5245380607598</v>
      </c>
      <c r="BG914" s="11">
        <v>952174345.98991501</v>
      </c>
      <c r="BH914" s="11">
        <v>3519484355.2087998</v>
      </c>
      <c r="BI914" s="11">
        <v>749375747.62648201</v>
      </c>
      <c r="BJ914" s="11">
        <v>3538965551.1747999</v>
      </c>
      <c r="BK914" s="11">
        <f>SUM(BG914:BJ914)/1000000</f>
        <v>8759.9999999999964</v>
      </c>
      <c r="BL914" s="11">
        <v>9.9684368489172306E-4</v>
      </c>
      <c r="BM914" s="13">
        <f>0.815*BJ914/(BK914*1000)</f>
        <v>329.25307353966474</v>
      </c>
      <c r="BN914" s="22">
        <v>834.38769206046595</v>
      </c>
      <c r="BO914" s="11">
        <v>211</v>
      </c>
      <c r="BP914" s="11">
        <v>9120</v>
      </c>
      <c r="BQ914" s="22">
        <v>13835.7696</v>
      </c>
      <c r="BR914" s="11">
        <v>2280</v>
      </c>
      <c r="BS914" s="11">
        <v>570</v>
      </c>
      <c r="BT914" s="11">
        <v>0.154654873748513</v>
      </c>
    </row>
    <row r="915" spans="1:72" s="8" customFormat="1" x14ac:dyDescent="0.25">
      <c r="A915" s="1">
        <v>689</v>
      </c>
      <c r="B915" s="25">
        <v>1854.19487124548</v>
      </c>
      <c r="C915" s="25">
        <v>1003.19999999999</v>
      </c>
      <c r="D915" s="8">
        <v>2000</v>
      </c>
      <c r="E915" s="8">
        <v>8000</v>
      </c>
      <c r="F915" s="8">
        <v>1</v>
      </c>
      <c r="G915" s="8">
        <v>22</v>
      </c>
      <c r="H915" s="9">
        <f>SUM(BG915:BI915)/(BK915*1000000)</f>
        <v>0.89897390729093807</v>
      </c>
      <c r="I915" s="10">
        <v>100</v>
      </c>
      <c r="J915" s="19">
        <v>90.552423986314196</v>
      </c>
      <c r="K915" s="18">
        <f>(P915*BG915+U915*BH915+AP915*BI915+AN915*BJ915)/(BK915*(1000000))</f>
        <v>136.89056620057281</v>
      </c>
      <c r="L915" s="18">
        <f>(T915*BG915+Y915*BH915+AT915*BI915+AO915*BJ915)/(BK915*(1000000))</f>
        <v>165.83927374054136</v>
      </c>
      <c r="M915" s="18">
        <f>L915/K915</f>
        <v>1.2114733567363054</v>
      </c>
      <c r="N915" s="18">
        <f>J915*M915</f>
        <v>109.7018490473092</v>
      </c>
      <c r="O915" s="10">
        <v>100</v>
      </c>
      <c r="P915" s="19">
        <v>104.653616812368</v>
      </c>
      <c r="Q915" s="19">
        <f>P915-S915</f>
        <v>96.804350169425902</v>
      </c>
      <c r="R915" s="18">
        <f>Q915*solar_capex_adj</f>
        <v>129.07246689256786</v>
      </c>
      <c r="S915" s="19">
        <v>7.8492666429420979</v>
      </c>
      <c r="T915" s="18">
        <f>R915+S915</f>
        <v>136.92173353550996</v>
      </c>
      <c r="U915" s="19">
        <v>27.967129447959501</v>
      </c>
      <c r="V915" s="19">
        <f>U915-X915</f>
        <v>23.1703459708324</v>
      </c>
      <c r="W915" s="18">
        <f>V915*wind_capex_adj</f>
        <v>38.617243284720672</v>
      </c>
      <c r="X915" s="19">
        <v>4.7967834771271001</v>
      </c>
      <c r="Y915" s="18">
        <f>W915+X915</f>
        <v>43.414026761847772</v>
      </c>
      <c r="Z915" s="19">
        <v>149.696657076593</v>
      </c>
      <c r="AA915" s="19">
        <f>Z915-AC915-AD915</f>
        <v>87.765247861108008</v>
      </c>
      <c r="AB915" s="18">
        <f>AA915*hdgt_capex_adj</f>
        <v>109.70655982638502</v>
      </c>
      <c r="AC915" s="19">
        <v>21.33951655437599</v>
      </c>
      <c r="AD915" s="19">
        <v>40.591892661109</v>
      </c>
      <c r="AE915" s="18">
        <f>AD915*fuel_adj</f>
        <v>40.591892661109</v>
      </c>
      <c r="AF915" s="18">
        <f>AB915+AC915+AE915</f>
        <v>171.63796904187001</v>
      </c>
      <c r="AG915" s="19">
        <v>1138.0961566967501</v>
      </c>
      <c r="AH915" s="19">
        <f>AG915-AJ915-AK915</f>
        <v>1002.2054596281</v>
      </c>
      <c r="AI915" s="18">
        <f>AH915*aero_capex_adj</f>
        <v>1202.64655155372</v>
      </c>
      <c r="AJ915" s="19">
        <v>90.92430664699009</v>
      </c>
      <c r="AK915" s="19">
        <v>44.96639042165998</v>
      </c>
      <c r="AL915" s="18">
        <f>AK915*fuel_adj</f>
        <v>44.96639042165998</v>
      </c>
      <c r="AM915" s="18">
        <f>AI915+AJ915+AL915</f>
        <v>1338.53724862237</v>
      </c>
      <c r="AN915" s="18">
        <f>IF(F915=0, 0, IF(F915=3, Z915, (Z915*F915*384+AG915*G915*32)/(F915*384+G915*32)))</f>
        <v>789.24927447787104</v>
      </c>
      <c r="AO915" s="18">
        <f>IF(F915=0, 0, IF(F915=3, AF915, (AF915*F915*384+AM915*G915*32)/(F915*384+G915*32)))</f>
        <v>926.69044406454657</v>
      </c>
      <c r="AP915" s="19">
        <v>114.201542682832</v>
      </c>
      <c r="AQ915" s="19">
        <f>AP915-AS915</f>
        <v>93.390103101069599</v>
      </c>
      <c r="AR915" s="18">
        <f>AQ915*bess_capex_adj</f>
        <v>93.390103101069599</v>
      </c>
      <c r="AS915" s="19">
        <v>20.8114395817624</v>
      </c>
      <c r="AT915" s="18">
        <f>AR915+AS915</f>
        <v>114.201542682832</v>
      </c>
      <c r="AU915" s="19">
        <v>7886.2915910900601</v>
      </c>
      <c r="AV915" s="19"/>
      <c r="AW915" s="19">
        <v>2221.5603134059802</v>
      </c>
      <c r="AX915" s="18">
        <f>AW915*solar_capex_adj</f>
        <v>2962.0804178746403</v>
      </c>
      <c r="AY915" s="19">
        <v>1201.9606681965699</v>
      </c>
      <c r="AZ915" s="18">
        <f>AY915*wind_capex_adj</f>
        <v>2003.2677803276167</v>
      </c>
      <c r="BA915" s="19">
        <v>773.24477066242696</v>
      </c>
      <c r="BB915" s="18">
        <f>BA915*hdgt_capex_adj</f>
        <v>966.55596332803373</v>
      </c>
      <c r="BC915" s="19">
        <v>1787.0371293815999</v>
      </c>
      <c r="BD915" s="18">
        <f>BC915*aero_capex_adj</f>
        <v>2144.44455525792</v>
      </c>
      <c r="BE915" s="19">
        <v>1902.48870944347</v>
      </c>
      <c r="BF915" s="18">
        <f>BE915*bess_capex_adj</f>
        <v>1902.48870944347</v>
      </c>
      <c r="BG915" s="8">
        <v>1981398813.6236701</v>
      </c>
      <c r="BH915" s="8">
        <v>4403525449.1711998</v>
      </c>
      <c r="BI915" s="8">
        <v>1490087165.07374</v>
      </c>
      <c r="BJ915" s="8">
        <v>884988572.13138294</v>
      </c>
      <c r="BK915" s="8">
        <f>SUM(BG915:BJ915)/1000000</f>
        <v>8759.9999999999927</v>
      </c>
      <c r="BL915" s="8">
        <v>11.0633791015988</v>
      </c>
      <c r="BM915" s="10">
        <f>0.815*BJ915/(BK915*1000)</f>
        <v>82.336265557885582</v>
      </c>
      <c r="BN915" s="25">
        <v>2503.1630761813899</v>
      </c>
      <c r="BO915" s="8">
        <v>264</v>
      </c>
      <c r="BP915" s="8">
        <v>6080</v>
      </c>
      <c r="BQ915" s="25">
        <v>9223.8464000000004</v>
      </c>
      <c r="BR915" s="8">
        <v>1520</v>
      </c>
      <c r="BS915" s="8">
        <v>380</v>
      </c>
      <c r="BT915" s="8">
        <v>0.46141235157043797</v>
      </c>
    </row>
    <row r="916" spans="1:72" s="8" customFormat="1" x14ac:dyDescent="0.25">
      <c r="A916" s="1">
        <v>1444</v>
      </c>
      <c r="B916" s="22">
        <v>1236.12991416365</v>
      </c>
      <c r="C916" s="22">
        <v>600.4</v>
      </c>
      <c r="D916" s="11">
        <v>3000</v>
      </c>
      <c r="E916" s="11">
        <v>12000</v>
      </c>
      <c r="F916" s="11">
        <v>2</v>
      </c>
      <c r="G916" s="11">
        <v>7</v>
      </c>
      <c r="H916" s="12">
        <f>SUM(BG916:BI916)/(BK916*1000000)</f>
        <v>0.64185877197558372</v>
      </c>
      <c r="I916" s="13">
        <v>100</v>
      </c>
      <c r="J916" s="20">
        <v>94.665473434669593</v>
      </c>
      <c r="K916" s="18">
        <f>(P916*BG916+U916*BH916+AP916*BI916+AN916*BJ916)/(BK916*(1000000))</f>
        <v>124.15983550876949</v>
      </c>
      <c r="L916" s="18">
        <f>(T916*BG916+Y916*BH916+AT916*BI916+AO916*BJ916)/(BK916*(1000000))</f>
        <v>143.88658207457235</v>
      </c>
      <c r="M916" s="18">
        <f>L916/K916</f>
        <v>1.1588818677551287</v>
      </c>
      <c r="N916" s="18">
        <f>J916*M916</f>
        <v>109.70610066589342</v>
      </c>
      <c r="O916" s="13">
        <v>100</v>
      </c>
      <c r="P916" s="20">
        <v>88.7108362245541</v>
      </c>
      <c r="Q916" s="20">
        <f>P916-S916</f>
        <v>82.063668097424596</v>
      </c>
      <c r="R916" s="18">
        <f>Q916*solar_capex_adj</f>
        <v>109.41822412989946</v>
      </c>
      <c r="S916" s="20">
        <v>6.647168127129504</v>
      </c>
      <c r="T916" s="18">
        <f>R916+S916</f>
        <v>116.06539225702896</v>
      </c>
      <c r="U916" s="20">
        <v>27.991068452649198</v>
      </c>
      <c r="V916" s="20">
        <f>U916-X916</f>
        <v>23.194284975522098</v>
      </c>
      <c r="W916" s="18">
        <f>V916*wind_capex_adj</f>
        <v>38.657141625870167</v>
      </c>
      <c r="X916" s="20">
        <v>4.7967834771271001</v>
      </c>
      <c r="Y916" s="18">
        <f>W916+X916</f>
        <v>43.453925102997268</v>
      </c>
      <c r="Z916" s="20">
        <v>97.225366503425306</v>
      </c>
      <c r="AA916" s="20">
        <f>Z916-AC916-AD916</f>
        <v>44.161377033443095</v>
      </c>
      <c r="AB916" s="18">
        <f>AA916*hdgt_capex_adj</f>
        <v>55.201721291803871</v>
      </c>
      <c r="AC916" s="20">
        <v>16.274048772818006</v>
      </c>
      <c r="AD916" s="20">
        <v>36.789940697164205</v>
      </c>
      <c r="AE916" s="18">
        <f>AD916*fuel_adj</f>
        <v>36.789940697164205</v>
      </c>
      <c r="AF916" s="18">
        <f>AB916+AC916+AE916</f>
        <v>108.2657107617861</v>
      </c>
      <c r="AG916" s="20">
        <v>525.53638594753295</v>
      </c>
      <c r="AH916" s="20">
        <f>AG916-AJ916-AK916</f>
        <v>436.14031069768708</v>
      </c>
      <c r="AI916" s="18">
        <f>AH916*aero_capex_adj</f>
        <v>523.36837283722446</v>
      </c>
      <c r="AJ916" s="20">
        <v>45.983371238942937</v>
      </c>
      <c r="AK916" s="20">
        <v>43.412704010902928</v>
      </c>
      <c r="AL916" s="18">
        <f>AK916*fuel_adj</f>
        <v>43.412704010902928</v>
      </c>
      <c r="AM916" s="18">
        <f>AI916+AJ916+AL916</f>
        <v>612.76444808707038</v>
      </c>
      <c r="AN916" s="18">
        <f>IF(F916=0, 0, IF(F916=3, Z916, (Z916*F916*384+AG916*G916*32)/(F916*384+G916*32)))</f>
        <v>193.94075799080446</v>
      </c>
      <c r="AO916" s="18">
        <f>IF(F916=0, 0, IF(F916=3, AF916, (AF916*F916*384+AM916*G916*32)/(F916*384+G916*32)))</f>
        <v>222.18478048039867</v>
      </c>
      <c r="AP916" s="20">
        <v>189.07723912832</v>
      </c>
      <c r="AQ916" s="20">
        <f>AP916-AS916</f>
        <v>155.04472103775799</v>
      </c>
      <c r="AR916" s="18">
        <f>AQ916*bess_capex_adj</f>
        <v>155.04472103775799</v>
      </c>
      <c r="AS916" s="20">
        <v>34.032518090562007</v>
      </c>
      <c r="AT916" s="18">
        <f>AR916+AS916</f>
        <v>189.07723912832</v>
      </c>
      <c r="AU916" s="20">
        <v>7179.6888215915496</v>
      </c>
      <c r="AV916" s="20"/>
      <c r="AW916" s="20">
        <v>1482.57038153604</v>
      </c>
      <c r="AX916" s="18">
        <f>AW916*solar_capex_adj</f>
        <v>1976.7605087147199</v>
      </c>
      <c r="AY916" s="20">
        <v>720.09846770554805</v>
      </c>
      <c r="AZ916" s="18">
        <f>AY916*wind_capex_adj</f>
        <v>1200.1641128425802</v>
      </c>
      <c r="BA916" s="20">
        <v>1548.0873344880999</v>
      </c>
      <c r="BB916" s="18">
        <f>BA916*hdgt_capex_adj</f>
        <v>1935.109168110125</v>
      </c>
      <c r="BC916" s="20">
        <v>569.19018867371005</v>
      </c>
      <c r="BD916" s="18">
        <f>BC916*aero_capex_adj</f>
        <v>683.02822640845204</v>
      </c>
      <c r="BE916" s="20">
        <v>2859.7424491881502</v>
      </c>
      <c r="BF916" s="18">
        <f>BE916*bess_capex_adj</f>
        <v>2859.7424491881502</v>
      </c>
      <c r="BG916" s="11">
        <v>1588194747.26003</v>
      </c>
      <c r="BH916" s="11">
        <v>2635443261.2463999</v>
      </c>
      <c r="BI916" s="11">
        <v>1399044833.99967</v>
      </c>
      <c r="BJ916" s="11">
        <v>3137317157.4938798</v>
      </c>
      <c r="BK916" s="11">
        <f>SUM(BG916:BJ916)/1000000</f>
        <v>8759.9999999999782</v>
      </c>
      <c r="BL916" s="11">
        <v>1.038235960928E-17</v>
      </c>
      <c r="BM916" s="13">
        <f>0.815*BJ916/(BK916*1000)</f>
        <v>291.88510083989939</v>
      </c>
      <c r="BN916" s="22">
        <v>1668.7753841209301</v>
      </c>
      <c r="BO916" s="11">
        <v>158</v>
      </c>
      <c r="BP916" s="11">
        <v>9120</v>
      </c>
      <c r="BQ916" s="22">
        <v>13835.7696</v>
      </c>
      <c r="BR916" s="11">
        <v>2280</v>
      </c>
      <c r="BS916" s="11">
        <v>570</v>
      </c>
      <c r="BT916" s="11">
        <v>0.28811780987316499</v>
      </c>
    </row>
    <row r="917" spans="1:72" s="8" customFormat="1" x14ac:dyDescent="0.25">
      <c r="A917" s="1">
        <v>1304</v>
      </c>
      <c r="B917" s="22">
        <v>206.02165236060799</v>
      </c>
      <c r="C917" s="22">
        <v>600.4</v>
      </c>
      <c r="D917" s="11">
        <v>3000</v>
      </c>
      <c r="E917" s="11">
        <v>12000</v>
      </c>
      <c r="F917" s="11">
        <v>1</v>
      </c>
      <c r="G917" s="11">
        <v>21</v>
      </c>
      <c r="H917" s="12">
        <f>SUM(BG917:BI917)/(BK917*1000000)</f>
        <v>0.39185760690402349</v>
      </c>
      <c r="I917" s="13">
        <v>100</v>
      </c>
      <c r="J917" s="20">
        <v>98.654191197672802</v>
      </c>
      <c r="K917" s="18">
        <f>(P917*BG917+U917*BH917+AP917*BI917+AN917*BJ917)/(BK917*(1000000))</f>
        <v>104.36238332842338</v>
      </c>
      <c r="L917" s="18">
        <f>(T917*BG917+Y917*BH917+AT917*BI917+AO917*BJ917)/(BK917*(1000000))</f>
        <v>116.11650217395599</v>
      </c>
      <c r="M917" s="18">
        <f>L917/K917</f>
        <v>1.1126279265637598</v>
      </c>
      <c r="N917" s="18">
        <f>J917*M917</f>
        <v>109.76540819909141</v>
      </c>
      <c r="O917" s="13">
        <v>100</v>
      </c>
      <c r="P917" s="20">
        <v>66.873382025969903</v>
      </c>
      <c r="Q917" s="20">
        <f>P917-S917</f>
        <v>61.868202653462198</v>
      </c>
      <c r="R917" s="18">
        <f>Q917*solar_capex_adj</f>
        <v>82.490936871282926</v>
      </c>
      <c r="S917" s="20">
        <v>5.0051793725077047</v>
      </c>
      <c r="T917" s="18">
        <f>R917+S917</f>
        <v>87.496116243790624</v>
      </c>
      <c r="U917" s="20">
        <v>28.019583396903599</v>
      </c>
      <c r="V917" s="20">
        <f>U917-X917</f>
        <v>23.222799919776602</v>
      </c>
      <c r="W917" s="18">
        <f>V917*wind_capex_adj</f>
        <v>38.704666532961006</v>
      </c>
      <c r="X917" s="20">
        <v>4.796783477126997</v>
      </c>
      <c r="Y917" s="18">
        <f>W917+X917</f>
        <v>43.501450010088007</v>
      </c>
      <c r="Z917" s="20">
        <v>74.365692553482603</v>
      </c>
      <c r="AA917" s="20">
        <f>Z917-AC917-AD917</f>
        <v>23.409853676467499</v>
      </c>
      <c r="AB917" s="18">
        <f>AA917*hdgt_capex_adj</f>
        <v>29.262317095584372</v>
      </c>
      <c r="AC917" s="20">
        <v>14.844728829442403</v>
      </c>
      <c r="AD917" s="20">
        <v>36.111110047572701</v>
      </c>
      <c r="AE917" s="18">
        <f>AD917*fuel_adj</f>
        <v>36.111110047572701</v>
      </c>
      <c r="AF917" s="18">
        <f>AB917+AC917+AE917</f>
        <v>80.218155972599476</v>
      </c>
      <c r="AG917" s="20">
        <v>124.760607197431</v>
      </c>
      <c r="AH917" s="20">
        <f>AG917-AJ917-AK917</f>
        <v>64.241834304618095</v>
      </c>
      <c r="AI917" s="18">
        <f>AH917*aero_capex_adj</f>
        <v>77.090201165541714</v>
      </c>
      <c r="AJ917" s="20">
        <v>17.574500360946004</v>
      </c>
      <c r="AK917" s="20">
        <v>42.944272531866901</v>
      </c>
      <c r="AL917" s="18">
        <f>AK917*fuel_adj</f>
        <v>42.944272531866901</v>
      </c>
      <c r="AM917" s="18">
        <f>AI917+AJ917+AL917</f>
        <v>137.60897405835462</v>
      </c>
      <c r="AN917" s="18">
        <f>IF(F917=0, 0, IF(F917=3, Z917, (Z917*F917*384+AG917*G917*32)/(F917*384+G917*32)))</f>
        <v>106.43518369054067</v>
      </c>
      <c r="AO917" s="18">
        <f>IF(F917=0, 0, IF(F917=3, AF917, (AF917*F917*384+AM917*G917*32)/(F917*384+G917*32)))</f>
        <v>116.73958566353457</v>
      </c>
      <c r="AP917" s="20">
        <v>561.65403692611096</v>
      </c>
      <c r="AQ917" s="20">
        <f>AP917-AS917</f>
        <v>459.47377829196</v>
      </c>
      <c r="AR917" s="18">
        <f>AQ917*bess_capex_adj</f>
        <v>459.47377829196</v>
      </c>
      <c r="AS917" s="20">
        <v>102.18025863415096</v>
      </c>
      <c r="AT917" s="18">
        <f>AR917+AS917</f>
        <v>561.65403692611096</v>
      </c>
      <c r="AU917" s="20">
        <v>6316.3059155455003</v>
      </c>
      <c r="AV917" s="20"/>
      <c r="AW917" s="20">
        <v>247.39884109191101</v>
      </c>
      <c r="AX917" s="18">
        <f>AW917*solar_capex_adj</f>
        <v>329.86512145588131</v>
      </c>
      <c r="AY917" s="20">
        <v>720.983753356129</v>
      </c>
      <c r="AZ917" s="18">
        <f>AY917*wind_capex_adj</f>
        <v>1201.6395889268817</v>
      </c>
      <c r="BA917" s="20">
        <v>774.99527286781802</v>
      </c>
      <c r="BB917" s="18">
        <f>BA917*hdgt_capex_adj</f>
        <v>968.74409108477255</v>
      </c>
      <c r="BC917" s="20">
        <v>1709.6698451992499</v>
      </c>
      <c r="BD917" s="18">
        <f>BC917*aero_capex_adj</f>
        <v>2051.6038142390998</v>
      </c>
      <c r="BE917" s="20">
        <v>2863.2582030303802</v>
      </c>
      <c r="BF917" s="18">
        <f>BE917*bess_capex_adj</f>
        <v>2863.2582030303802</v>
      </c>
      <c r="BG917" s="11">
        <v>352503086.03131598</v>
      </c>
      <c r="BH917" s="11">
        <v>2635443261.2463999</v>
      </c>
      <c r="BI917" s="11">
        <v>444726289.201527</v>
      </c>
      <c r="BJ917" s="11">
        <v>5327327363.52075</v>
      </c>
      <c r="BK917" s="11">
        <f>SUM(BG917:BJ917)/1000000</f>
        <v>8759.9999999999927</v>
      </c>
      <c r="BL917" s="11">
        <v>3.1368204796322101E-5</v>
      </c>
      <c r="BM917" s="13">
        <f>0.815*BJ917/(BK917*1000)</f>
        <v>495.63605037322088</v>
      </c>
      <c r="BN917" s="22">
        <v>278.12923068682198</v>
      </c>
      <c r="BO917" s="11">
        <v>158</v>
      </c>
      <c r="BP917" s="11">
        <v>9120</v>
      </c>
      <c r="BQ917" s="22">
        <v>13835.7696</v>
      </c>
      <c r="BR917" s="11">
        <v>2280</v>
      </c>
      <c r="BS917" s="11">
        <v>570</v>
      </c>
      <c r="BT917" s="11">
        <v>9.1867405394590804E-2</v>
      </c>
    </row>
    <row r="918" spans="1:72" s="8" customFormat="1" x14ac:dyDescent="0.25">
      <c r="A918" s="1">
        <v>1277</v>
      </c>
      <c r="B918" s="22">
        <v>206.02165236060799</v>
      </c>
      <c r="C918" s="22">
        <v>1801.19999999999</v>
      </c>
      <c r="D918" s="11">
        <v>3000</v>
      </c>
      <c r="E918" s="11">
        <v>12000</v>
      </c>
      <c r="F918" s="11">
        <v>1</v>
      </c>
      <c r="G918" s="11">
        <v>19</v>
      </c>
      <c r="H918" s="12">
        <f>SUM(BG918:BI918)/(BK918*1000000)</f>
        <v>0.86077571993569157</v>
      </c>
      <c r="I918" s="13">
        <v>100</v>
      </c>
      <c r="J918" s="20">
        <v>90.579277328171102</v>
      </c>
      <c r="K918" s="18">
        <f>(P918*BG918+U918*BH918+AP918*BI918+AN918*BJ918)/(BK918*(1000000))</f>
        <v>109.166533321301</v>
      </c>
      <c r="L918" s="18">
        <f>(T918*BG918+Y918*BH918+AT918*BI918+AO918*BJ918)/(BK918*(1000000))</f>
        <v>132.31240912957915</v>
      </c>
      <c r="M918" s="18">
        <f>L918/K918</f>
        <v>1.2120235488302515</v>
      </c>
      <c r="N918" s="18">
        <f>J918*M918</f>
        <v>109.78421715776949</v>
      </c>
      <c r="O918" s="13">
        <v>100</v>
      </c>
      <c r="P918" s="20">
        <v>73.473879288730501</v>
      </c>
      <c r="Q918" s="20">
        <f>P918-S918</f>
        <v>67.966053330199699</v>
      </c>
      <c r="R918" s="18">
        <f>Q918*solar_capex_adj</f>
        <v>90.621404440266261</v>
      </c>
      <c r="S918" s="20">
        <v>5.5078259585308018</v>
      </c>
      <c r="T918" s="18">
        <f>R918+S918</f>
        <v>96.129230398797063</v>
      </c>
      <c r="U918" s="20">
        <v>36.721870732417401</v>
      </c>
      <c r="V918" s="20">
        <f>U918-X918</f>
        <v>30.426473194237701</v>
      </c>
      <c r="W918" s="18">
        <f>V918*wind_capex_adj</f>
        <v>50.710788657062835</v>
      </c>
      <c r="X918" s="20">
        <v>6.2953975381796994</v>
      </c>
      <c r="Y918" s="18">
        <f>W918+X918</f>
        <v>57.006186195242535</v>
      </c>
      <c r="Z918" s="20">
        <v>146.81016066917201</v>
      </c>
      <c r="AA918" s="20">
        <f>Z918-AC918-AD918</f>
        <v>76.606753398328493</v>
      </c>
      <c r="AB918" s="18">
        <f>AA918*hdgt_capex_adj</f>
        <v>95.758441747910609</v>
      </c>
      <c r="AC918" s="20">
        <v>22.880926422263002</v>
      </c>
      <c r="AD918" s="20">
        <v>47.322480848580511</v>
      </c>
      <c r="AE918" s="18">
        <f>AD918*fuel_adj</f>
        <v>47.322480848580511</v>
      </c>
      <c r="AF918" s="18">
        <f>AB918+AC918+AE918</f>
        <v>165.96184901875412</v>
      </c>
      <c r="AG918" s="20">
        <v>531.83432432583299</v>
      </c>
      <c r="AH918" s="20">
        <f>AG918-AJ918-AK918</f>
        <v>429.82033802000001</v>
      </c>
      <c r="AI918" s="18">
        <f>AH918*aero_capex_adj</f>
        <v>515.78440562399999</v>
      </c>
      <c r="AJ918" s="20">
        <v>48.917848690333983</v>
      </c>
      <c r="AK918" s="20">
        <v>53.096137615499003</v>
      </c>
      <c r="AL918" s="18">
        <f>AK918*fuel_adj</f>
        <v>53.096137615499003</v>
      </c>
      <c r="AM918" s="18">
        <f>AI918+AJ918+AL918</f>
        <v>617.79839192983286</v>
      </c>
      <c r="AN918" s="18">
        <f>IF(F918=0, 0, IF(F918=3, Z918, (Z918*F918*384+AG918*G918*32)/(F918*384+G918*32)))</f>
        <v>382.79271258777072</v>
      </c>
      <c r="AO918" s="18">
        <f>IF(F918=0, 0, IF(F918=3, AF918, (AF918*F918*384+AM918*G918*32)/(F918*384+G918*32)))</f>
        <v>442.89392370618953</v>
      </c>
      <c r="AP918" s="20">
        <v>204.63291325875301</v>
      </c>
      <c r="AQ918" s="20">
        <f>AP918-AS918</f>
        <v>166.71937304869101</v>
      </c>
      <c r="AR918" s="18">
        <f>AQ918*bess_capex_adj</f>
        <v>166.71937304869101</v>
      </c>
      <c r="AS918" s="20">
        <v>37.913540210061996</v>
      </c>
      <c r="AT918" s="18">
        <f>AR918+AS918</f>
        <v>204.63291325875301</v>
      </c>
      <c r="AU918" s="20">
        <v>7582.5864243485603</v>
      </c>
      <c r="AV918" s="20"/>
      <c r="AW918" s="20">
        <v>246.97992302059399</v>
      </c>
      <c r="AX918" s="18">
        <f>AW918*solar_capex_adj</f>
        <v>329.30656402745865</v>
      </c>
      <c r="AY918" s="20">
        <v>2159.2887555626198</v>
      </c>
      <c r="AZ918" s="18">
        <f>AY918*wind_capex_adj</f>
        <v>3598.8145926043667</v>
      </c>
      <c r="BA918" s="20">
        <v>773.68298084754701</v>
      </c>
      <c r="BB918" s="18">
        <f>BA918*hdgt_capex_adj</f>
        <v>967.10372605943371</v>
      </c>
      <c r="BC918" s="20">
        <v>1544.22488938483</v>
      </c>
      <c r="BD918" s="18">
        <f>BC918*aero_capex_adj</f>
        <v>1853.0698672617959</v>
      </c>
      <c r="BE918" s="20">
        <v>2858.4098755329701</v>
      </c>
      <c r="BF918" s="18">
        <f>BE918*bess_capex_adj</f>
        <v>2858.4098755329701</v>
      </c>
      <c r="BG918" s="11">
        <v>320481711.95082599</v>
      </c>
      <c r="BH918" s="11">
        <v>6024237171.7705097</v>
      </c>
      <c r="BI918" s="11">
        <v>1195676422.9153099</v>
      </c>
      <c r="BJ918" s="11">
        <v>1219604693.3633399</v>
      </c>
      <c r="BK918" s="11">
        <f>SUM(BG918:BJ918)/1000000</f>
        <v>8759.9999999999854</v>
      </c>
      <c r="BL918" s="11">
        <v>10.881070862129601</v>
      </c>
      <c r="BM918" s="13">
        <f>0.815*BJ918/(BK918*1000)</f>
        <v>113.46778825241137</v>
      </c>
      <c r="BN918" s="22">
        <v>278.12923068682198</v>
      </c>
      <c r="BO918" s="11">
        <v>474</v>
      </c>
      <c r="BP918" s="11">
        <v>9120</v>
      </c>
      <c r="BQ918" s="22">
        <v>13835.7696</v>
      </c>
      <c r="BR918" s="11">
        <v>2280</v>
      </c>
      <c r="BS918" s="11">
        <v>570</v>
      </c>
      <c r="BT918" s="11">
        <v>0.248233167660869</v>
      </c>
    </row>
    <row r="919" spans="1:72" s="8" customFormat="1" x14ac:dyDescent="0.25">
      <c r="A919" s="1">
        <v>334</v>
      </c>
      <c r="B919" s="24">
        <v>1648.17321888487</v>
      </c>
      <c r="C919" s="24">
        <v>1801.19999999999</v>
      </c>
      <c r="D919" s="1">
        <v>1000</v>
      </c>
      <c r="E919" s="1">
        <v>4000</v>
      </c>
      <c r="F919" s="1">
        <v>2</v>
      </c>
      <c r="G919" s="1">
        <v>11</v>
      </c>
      <c r="H919" s="2">
        <f>SUM(BG919:BI919)/(BK919*1000000)</f>
        <v>0.94386465274090048</v>
      </c>
      <c r="I919" s="3">
        <v>100</v>
      </c>
      <c r="J919" s="18">
        <v>85.233207690875901</v>
      </c>
      <c r="K919" s="18">
        <f>(P919*BG919+U919*BH919+AP919*BI919+AN919*BJ919)/(BK919*(1000000))</f>
        <v>97.748261890826058</v>
      </c>
      <c r="L919" s="18">
        <f>(T919*BG919+Y919*BH919+AT919*BI919+AO919*BJ919)/(BK919*(1000000))</f>
        <v>125.99111600847559</v>
      </c>
      <c r="M919" s="18">
        <f>L919/K919</f>
        <v>1.2889345914835157</v>
      </c>
      <c r="N919" s="18">
        <f>J919*M919</f>
        <v>109.86002973586878</v>
      </c>
      <c r="O919" s="3">
        <v>99.999999999999901</v>
      </c>
      <c r="P919" s="18">
        <v>122.078202516639</v>
      </c>
      <c r="Q919" s="18">
        <f>P919-S919</f>
        <v>112.92288025163199</v>
      </c>
      <c r="R919" s="18">
        <f>Q919*solar_capex_adj</f>
        <v>150.56384033550933</v>
      </c>
      <c r="S919" s="18">
        <v>9.1553222650070012</v>
      </c>
      <c r="T919" s="18">
        <f>R919+S919</f>
        <v>159.71916260051631</v>
      </c>
      <c r="U919" s="18">
        <v>36.7076029062641</v>
      </c>
      <c r="V919" s="18">
        <f>U919-X919</f>
        <v>30.412207387728198</v>
      </c>
      <c r="W919" s="18">
        <f>V919*wind_capex_adj</f>
        <v>50.687012312880334</v>
      </c>
      <c r="X919" s="18">
        <v>6.2953955185359014</v>
      </c>
      <c r="Y919" s="18">
        <f>W919+X919</f>
        <v>56.982407831416239</v>
      </c>
      <c r="Z919" s="18">
        <v>380.44677356208302</v>
      </c>
      <c r="AA919" s="18">
        <f>Z919-AC919-AD919</f>
        <v>299.41164946878297</v>
      </c>
      <c r="AB919" s="18">
        <f>AA919*hdgt_capex_adj</f>
        <v>374.26456183597872</v>
      </c>
      <c r="AC919" s="18">
        <v>41.895892979334008</v>
      </c>
      <c r="AD919" s="18">
        <v>39.139231113966048</v>
      </c>
      <c r="AE919" s="18">
        <f>AD919*fuel_adj</f>
        <v>39.139231113966048</v>
      </c>
      <c r="AF919" s="18">
        <f>AB919+AC919+AE919</f>
        <v>455.29968592927878</v>
      </c>
      <c r="AG919" s="18">
        <v>1574.22593449794</v>
      </c>
      <c r="AH919" s="18">
        <f>AG919-AJ919-AK919</f>
        <v>1406.47708848497</v>
      </c>
      <c r="AI919" s="18">
        <f>AH919*aero_capex_adj</f>
        <v>1687.772506181964</v>
      </c>
      <c r="AJ919" s="18">
        <v>122.43913203529996</v>
      </c>
      <c r="AK919" s="18">
        <v>45.309713977670071</v>
      </c>
      <c r="AL919" s="18">
        <f>AK919*fuel_adj</f>
        <v>45.309713977670071</v>
      </c>
      <c r="AM919" s="18">
        <f>AI919+AJ919+AL919</f>
        <v>1855.521352194934</v>
      </c>
      <c r="AN919" s="18">
        <f>IF(F919=0, 0, IF(F919=3, Z919, (Z919*F919*384+AG919*G919*32)/(F919*384+G919*32)))</f>
        <v>755.63450985620943</v>
      </c>
      <c r="AO919" s="18">
        <f>IF(F919=0, 0, IF(F919=3, AF919, (AF919*F919*384+AM919*G919*32)/(F919*384+G919*32)))</f>
        <v>895.36935246991322</v>
      </c>
      <c r="AP919" s="18">
        <v>108.07233270965899</v>
      </c>
      <c r="AQ919" s="18">
        <f>AP919-AS919</f>
        <v>87.314623141499794</v>
      </c>
      <c r="AR919" s="18">
        <f>AQ919*bess_capex_adj</f>
        <v>87.314623141499794</v>
      </c>
      <c r="AS919" s="18">
        <v>20.7577095681592</v>
      </c>
      <c r="AT919" s="18">
        <f>AR919+AS919</f>
        <v>108.07233270965899</v>
      </c>
      <c r="AU919" s="18">
        <v>7524.0809152198699</v>
      </c>
      <c r="AV919" s="18"/>
      <c r="AW919" s="18">
        <v>1974.9136224229501</v>
      </c>
      <c r="AX919" s="18">
        <f>AW919*solar_capex_adj</f>
        <v>2633.2181632306001</v>
      </c>
      <c r="AY919" s="18">
        <v>2158.2770402706601</v>
      </c>
      <c r="AZ919" s="18">
        <f>AY919*wind_capex_adj</f>
        <v>3597.1284004511003</v>
      </c>
      <c r="BA919" s="18">
        <v>1546.6409573149799</v>
      </c>
      <c r="BB919" s="18">
        <f>BA919*hdgt_capex_adj</f>
        <v>1933.3011966437248</v>
      </c>
      <c r="BC919" s="18">
        <v>893.60604863075605</v>
      </c>
      <c r="BD919" s="18">
        <f>BC919*aero_capex_adj</f>
        <v>1072.3272583569071</v>
      </c>
      <c r="BE919" s="18">
        <v>950.64324658051896</v>
      </c>
      <c r="BF919" s="18">
        <f>BE919*bess_capex_adj</f>
        <v>950.64324658051896</v>
      </c>
      <c r="BG919" s="1">
        <v>1502439549.61853</v>
      </c>
      <c r="BH919" s="1">
        <v>6024232317.72013</v>
      </c>
      <c r="BI919" s="1">
        <v>741582490.67162001</v>
      </c>
      <c r="BJ919" s="1">
        <v>491745641.98971099</v>
      </c>
      <c r="BK919" s="1">
        <f>SUM(BG919:BJ919)/1000000</f>
        <v>8759.9999999999927</v>
      </c>
      <c r="BL919" s="1">
        <v>29.8746182031398</v>
      </c>
      <c r="BM919" s="3">
        <f>0.815*BJ919/(BK919*1000)</f>
        <v>45.750308016166066</v>
      </c>
      <c r="BN919" s="24">
        <v>2225.03384549457</v>
      </c>
      <c r="BO919" s="1">
        <v>474</v>
      </c>
      <c r="BP919" s="1">
        <v>3040</v>
      </c>
      <c r="BQ919" s="24">
        <v>4611.9232000000002</v>
      </c>
      <c r="BR919" s="1">
        <v>760</v>
      </c>
      <c r="BS919" s="1">
        <v>190</v>
      </c>
      <c r="BT919" s="1">
        <v>0.45962277355519399</v>
      </c>
    </row>
    <row r="920" spans="1:72" s="8" customFormat="1" x14ac:dyDescent="0.25">
      <c r="A920" s="1">
        <v>728</v>
      </c>
      <c r="B920" s="25">
        <v>1236.12991416365</v>
      </c>
      <c r="C920" s="25">
        <v>1603.6</v>
      </c>
      <c r="D920" s="8">
        <v>2000</v>
      </c>
      <c r="E920" s="8">
        <v>8000</v>
      </c>
      <c r="F920" s="8">
        <v>1</v>
      </c>
      <c r="G920" s="8">
        <v>22</v>
      </c>
      <c r="H920" s="9">
        <f>SUM(BG920:BI920)/(BK920*1000000)</f>
        <v>0.93083280554322712</v>
      </c>
      <c r="I920" s="10">
        <v>100</v>
      </c>
      <c r="J920" s="19">
        <v>89.002751277949898</v>
      </c>
      <c r="K920" s="18">
        <f>(P920*BG920+U920*BH920+AP920*BI920+AN920*BJ920)/(BK920*(1000000))</f>
        <v>125.20258973284383</v>
      </c>
      <c r="L920" s="18">
        <f>(T920*BG920+Y920*BH920+AT920*BI920+AO920*BJ920)/(BK920*(1000000))</f>
        <v>154.55199806424847</v>
      </c>
      <c r="M920" s="18">
        <f>L920/K920</f>
        <v>1.2344153455134605</v>
      </c>
      <c r="N920" s="18">
        <f>J920*M920</f>
        <v>109.86636197041912</v>
      </c>
      <c r="O920" s="10">
        <v>100</v>
      </c>
      <c r="P920" s="19">
        <v>98.467794715737696</v>
      </c>
      <c r="Q920" s="19">
        <f>P920-S920</f>
        <v>91.082612652122094</v>
      </c>
      <c r="R920" s="18">
        <f>Q920*solar_capex_adj</f>
        <v>121.44348353616279</v>
      </c>
      <c r="S920" s="19">
        <v>7.385182063615602</v>
      </c>
      <c r="T920" s="18">
        <f>R920+S920</f>
        <v>128.82866559977839</v>
      </c>
      <c r="U920" s="19">
        <v>33.815911467758397</v>
      </c>
      <c r="V920" s="19">
        <f>U920-X920</f>
        <v>28.016067722551</v>
      </c>
      <c r="W920" s="18">
        <f>V920*wind_capex_adj</f>
        <v>46.693446204251671</v>
      </c>
      <c r="X920" s="19">
        <v>5.7998437452073972</v>
      </c>
      <c r="Y920" s="18">
        <f>W920+X920</f>
        <v>52.493289949459069</v>
      </c>
      <c r="Z920" s="19">
        <v>207.373203086545</v>
      </c>
      <c r="AA920" s="19">
        <f>Z920-AC920-AD920</f>
        <v>135.99996118622599</v>
      </c>
      <c r="AB920" s="18">
        <f>AA920*hdgt_capex_adj</f>
        <v>169.99995148278248</v>
      </c>
      <c r="AC920" s="19">
        <v>27.143872364065999</v>
      </c>
      <c r="AD920" s="19">
        <v>44.229369536253017</v>
      </c>
      <c r="AE920" s="18">
        <f>AD920*fuel_adj</f>
        <v>44.229369536253017</v>
      </c>
      <c r="AF920" s="18">
        <f>AB920+AC920+AE920</f>
        <v>241.37319338310149</v>
      </c>
      <c r="AG920" s="19">
        <v>1415.8572575588701</v>
      </c>
      <c r="AH920" s="19">
        <f>AG920-AJ920-AK920</f>
        <v>1255.28306072857</v>
      </c>
      <c r="AI920" s="18">
        <f>AH920*aero_capex_adj</f>
        <v>1506.3396728742839</v>
      </c>
      <c r="AJ920" s="19">
        <v>111.81126203562008</v>
      </c>
      <c r="AK920" s="19">
        <v>48.76293479467995</v>
      </c>
      <c r="AL920" s="18">
        <f>AK920*fuel_adj</f>
        <v>48.76293479467995</v>
      </c>
      <c r="AM920" s="18">
        <f>AI920+AJ920+AL920</f>
        <v>1666.9138697045839</v>
      </c>
      <c r="AN920" s="18">
        <f>IF(F920=0, 0, IF(F920=3, Z920, (Z920*F920*384+AG920*G920*32)/(F920*384+G920*32)))</f>
        <v>989.33347362746133</v>
      </c>
      <c r="AO920" s="18">
        <f>IF(F920=0, 0, IF(F920=3, AF920, (AF920*F920*384+AM920*G920*32)/(F920*384+G920*32)))</f>
        <v>1163.7818662970019</v>
      </c>
      <c r="AP920" s="19">
        <v>174.83159144501599</v>
      </c>
      <c r="AQ920" s="19">
        <f>AP920-AS920</f>
        <v>141.863544820019</v>
      </c>
      <c r="AR920" s="18">
        <f>AQ920*bess_capex_adj</f>
        <v>141.863544820019</v>
      </c>
      <c r="AS920" s="19">
        <v>32.968046624996987</v>
      </c>
      <c r="AT920" s="18">
        <f>AR920+AS920</f>
        <v>174.83159144501599</v>
      </c>
      <c r="AU920" s="19">
        <v>7865.2803447599899</v>
      </c>
      <c r="AV920" s="19"/>
      <c r="AW920" s="19">
        <v>1481.0691343725</v>
      </c>
      <c r="AX920" s="18">
        <f>AW920*solar_capex_adj</f>
        <v>1974.7588458299999</v>
      </c>
      <c r="AY920" s="19">
        <v>1921.3534408207099</v>
      </c>
      <c r="AZ920" s="18">
        <f>AY920*wind_capex_adj</f>
        <v>3202.2557347011834</v>
      </c>
      <c r="BA920" s="19">
        <v>773.25987250865705</v>
      </c>
      <c r="BB920" s="18">
        <f>BA920*hdgt_capex_adj</f>
        <v>966.57484063582137</v>
      </c>
      <c r="BC920" s="19">
        <v>1787.0720310853801</v>
      </c>
      <c r="BD920" s="18">
        <f>BC920*aero_capex_adj</f>
        <v>2144.4864373024561</v>
      </c>
      <c r="BE920" s="19">
        <v>1902.5258659727201</v>
      </c>
      <c r="BF920" s="18">
        <f>BE920*bess_capex_adj</f>
        <v>1902.5258659727201</v>
      </c>
      <c r="BG920" s="8">
        <v>1405403788.06094</v>
      </c>
      <c r="BH920" s="8">
        <v>5821611767.9465904</v>
      </c>
      <c r="BI920" s="8">
        <v>927079820.55112803</v>
      </c>
      <c r="BJ920" s="8">
        <v>605904623.44132996</v>
      </c>
      <c r="BK920" s="8">
        <f>SUM(BG920:BJ920)/1000000</f>
        <v>8759.9999999999891</v>
      </c>
      <c r="BL920" s="8">
        <v>18.326792490650899</v>
      </c>
      <c r="BM920" s="10">
        <f>0.815*BJ920/(BK920*1000)</f>
        <v>56.371263482269917</v>
      </c>
      <c r="BN920" s="25">
        <v>1668.7753841209301</v>
      </c>
      <c r="BO920" s="8">
        <v>422</v>
      </c>
      <c r="BP920" s="8">
        <v>6080</v>
      </c>
      <c r="BQ920" s="25">
        <v>9223.8464000000004</v>
      </c>
      <c r="BR920" s="8">
        <v>1520</v>
      </c>
      <c r="BS920" s="8">
        <v>380</v>
      </c>
      <c r="BT920" s="8">
        <v>0.28827817893872398</v>
      </c>
    </row>
    <row r="921" spans="1:72" s="8" customFormat="1" x14ac:dyDescent="0.25">
      <c r="A921" s="1">
        <v>996</v>
      </c>
      <c r="B921" s="25">
        <v>824.08660944243502</v>
      </c>
      <c r="C921" s="25">
        <v>1603.6</v>
      </c>
      <c r="D921" s="8">
        <v>2000</v>
      </c>
      <c r="E921" s="8">
        <v>8000</v>
      </c>
      <c r="F921" s="8">
        <v>3</v>
      </c>
      <c r="G921" s="8">
        <v>4</v>
      </c>
      <c r="H921" s="9">
        <f>SUM(BG921:BI921)/(BK921*1000000)</f>
        <v>0.8965579866235962</v>
      </c>
      <c r="I921" s="10">
        <v>100</v>
      </c>
      <c r="J921" s="19">
        <v>87.387925470728405</v>
      </c>
      <c r="K921" s="18">
        <f>(P921*BG921+U921*BH921+AP921*BI921+AN921*BJ921)/(BK921*(1000000))</f>
        <v>84.942081451755442</v>
      </c>
      <c r="L921" s="18">
        <f>(T921*BG921+Y921*BH921+AT921*BI921+AO921*BJ921)/(BK921*(1000000))</f>
        <v>106.82176246832302</v>
      </c>
      <c r="M921" s="18">
        <f>L921/K921</f>
        <v>1.257583528006605</v>
      </c>
      <c r="N921" s="18">
        <f>J921*M921</f>
        <v>109.89761561865689</v>
      </c>
      <c r="O921" s="10">
        <v>100</v>
      </c>
      <c r="P921" s="19">
        <v>83.184463638246598</v>
      </c>
      <c r="Q921" s="19">
        <f>P921-S921</f>
        <v>76.9478605410348</v>
      </c>
      <c r="R921" s="18">
        <f>Q921*solar_capex_adj</f>
        <v>102.59714738804639</v>
      </c>
      <c r="S921" s="19">
        <v>6.2366030972117983</v>
      </c>
      <c r="T921" s="18">
        <f>R921+S921</f>
        <v>108.83375048525819</v>
      </c>
      <c r="U921" s="19">
        <v>33.827126978619603</v>
      </c>
      <c r="V921" s="19">
        <f>U921-X921</f>
        <v>28.0272870616215</v>
      </c>
      <c r="W921" s="18">
        <f>V921*wind_capex_adj</f>
        <v>46.7121451027025</v>
      </c>
      <c r="X921" s="19">
        <v>5.7998399169981028</v>
      </c>
      <c r="Y921" s="18">
        <f>W921+X921</f>
        <v>52.511985019700603</v>
      </c>
      <c r="Z921" s="19">
        <v>321.79481875552102</v>
      </c>
      <c r="AA921" s="19">
        <f>Z921-AC921-AD921</f>
        <v>238.97207168781296</v>
      </c>
      <c r="AB921" s="18">
        <f>AA921*hdgt_capex_adj</f>
        <v>298.71508960976621</v>
      </c>
      <c r="AC921" s="19">
        <v>37.630888936386043</v>
      </c>
      <c r="AD921" s="19">
        <v>45.191858131322022</v>
      </c>
      <c r="AE921" s="18">
        <f>AD921*fuel_adj</f>
        <v>45.191858131322022</v>
      </c>
      <c r="AF921" s="18">
        <f>AB921+AC921+AE921</f>
        <v>381.53783667747427</v>
      </c>
      <c r="AG921" s="19">
        <v>538.85757542052397</v>
      </c>
      <c r="AH921" s="19">
        <f>AG921-AJ921-AK921</f>
        <v>438.42533237689702</v>
      </c>
      <c r="AI921" s="18">
        <f>AH921*aero_capex_adj</f>
        <v>526.11039885227638</v>
      </c>
      <c r="AJ921" s="19">
        <v>48.50988278902696</v>
      </c>
      <c r="AK921" s="19">
        <v>51.922360254599994</v>
      </c>
      <c r="AL921" s="18">
        <f>AK921*fuel_adj</f>
        <v>51.922360254599994</v>
      </c>
      <c r="AM921" s="18">
        <f>AI921+AJ921+AL921</f>
        <v>626.54264189590333</v>
      </c>
      <c r="AN921" s="18">
        <f>IF(F921=0, 0, IF(F921=3, Z921, (Z921*F921*384+AG921*G921*32)/(F921*384+G921*32)))</f>
        <v>321.79481875552102</v>
      </c>
      <c r="AO921" s="18">
        <f>IF(F921=0, 0, IF(F921=3, AF921, (AF921*F921*384+AM921*G921*32)/(F921*384+G921*32)))</f>
        <v>381.53783667747427</v>
      </c>
      <c r="AP921" s="19">
        <v>178.134855905872</v>
      </c>
      <c r="AQ921" s="19">
        <f>AP921-AS921</f>
        <v>144.869521155272</v>
      </c>
      <c r="AR921" s="18">
        <f>AQ921*bess_capex_adj</f>
        <v>144.869521155272</v>
      </c>
      <c r="AS921" s="19">
        <v>33.265334750600005</v>
      </c>
      <c r="AT921" s="18">
        <f>AR921+AS921</f>
        <v>178.134855905872</v>
      </c>
      <c r="AU921" s="19">
        <v>7458.9512785140596</v>
      </c>
      <c r="AV921" s="19"/>
      <c r="AW921" s="19">
        <v>987.77548173036996</v>
      </c>
      <c r="AX921" s="18">
        <f>AW921*solar_capex_adj</f>
        <v>1317.0339756404933</v>
      </c>
      <c r="AY921" s="19">
        <v>1922.1241364114901</v>
      </c>
      <c r="AZ921" s="18">
        <f>AY921*wind_capex_adj</f>
        <v>3203.5402273524837</v>
      </c>
      <c r="BA921" s="19">
        <v>2320.7101303014001</v>
      </c>
      <c r="BB921" s="18">
        <f>BA921*hdgt_capex_adj</f>
        <v>2900.8876628767503</v>
      </c>
      <c r="BC921" s="19">
        <v>325.05252064662602</v>
      </c>
      <c r="BD921" s="18">
        <f>BC921*aero_capex_adj</f>
        <v>390.06302477595119</v>
      </c>
      <c r="BE921" s="19">
        <v>1903.28900942416</v>
      </c>
      <c r="BF921" s="18">
        <f>BE921*bess_capex_adj</f>
        <v>1903.28900942416</v>
      </c>
      <c r="BG921" s="8">
        <v>1121033985.58688</v>
      </c>
      <c r="BH921" s="8">
        <v>5821613726.3290901</v>
      </c>
      <c r="BI921" s="8">
        <v>911200250.90672302</v>
      </c>
      <c r="BJ921" s="8">
        <v>906152037.17729497</v>
      </c>
      <c r="BK921" s="8">
        <f>SUM(BG921:BJ921)/1000000</f>
        <v>8759.9999999999891</v>
      </c>
      <c r="BL921" s="8">
        <v>13.0641728803337</v>
      </c>
      <c r="BM921" s="10">
        <f>0.815*BJ921/(BK921*1000)</f>
        <v>84.305240901768983</v>
      </c>
      <c r="BN921" s="25">
        <v>1112.51692274728</v>
      </c>
      <c r="BO921" s="8">
        <v>422</v>
      </c>
      <c r="BP921" s="8">
        <v>6080</v>
      </c>
      <c r="BQ921" s="25">
        <v>9223.8464000000004</v>
      </c>
      <c r="BR921" s="8">
        <v>1520</v>
      </c>
      <c r="BS921" s="8">
        <v>380</v>
      </c>
      <c r="BT921" s="8">
        <v>0.28338520746143903</v>
      </c>
    </row>
    <row r="922" spans="1:72" s="8" customFormat="1" hidden="1" x14ac:dyDescent="0.25">
      <c r="A922" s="1">
        <v>1221</v>
      </c>
      <c r="B922" s="22">
        <v>3914.4113948515701</v>
      </c>
      <c r="C922" s="22">
        <v>201.39999999999901</v>
      </c>
      <c r="D922" s="11">
        <v>3000</v>
      </c>
      <c r="E922" s="11">
        <v>12000</v>
      </c>
      <c r="F922" s="11">
        <v>0</v>
      </c>
      <c r="G922" s="11">
        <v>0</v>
      </c>
      <c r="H922" s="12">
        <f>SUM(BG922:BI922)/(BK922*1000000)</f>
        <v>1</v>
      </c>
      <c r="I922" s="13">
        <v>84.646118721461093</v>
      </c>
      <c r="J922" s="20">
        <v>91.058466696508404</v>
      </c>
      <c r="K922" s="18">
        <f>(P922*BG922+U922*BH922+AP922*BI922+AN922*BJ922)/(BK922*(1000000))</f>
        <v>90.967833910785615</v>
      </c>
      <c r="L922" s="18">
        <f>(T922*BG922+Y922*BH922+AT922*BI922+AO922*BJ922)/(BK922*(1000000))</f>
        <v>109.80032769965632</v>
      </c>
      <c r="M922" s="18">
        <f>L922/K922</f>
        <v>1.2070236585751859</v>
      </c>
      <c r="N922" s="18">
        <f>J922*M922</f>
        <v>109.90972361626629</v>
      </c>
      <c r="O922" s="13">
        <v>89.151084772267893</v>
      </c>
      <c r="P922" s="20">
        <v>121.718450862673</v>
      </c>
      <c r="Q922" s="20">
        <f>P922-S922</f>
        <v>112.592209974705</v>
      </c>
      <c r="R922" s="18">
        <f>Q922*solar_capex_adj</f>
        <v>150.12294663294</v>
      </c>
      <c r="S922" s="20">
        <v>9.1262408879679953</v>
      </c>
      <c r="T922" s="18">
        <f>R922+S922</f>
        <v>159.24918752090798</v>
      </c>
      <c r="U922" s="20">
        <v>27.975166903940501</v>
      </c>
      <c r="V922" s="20">
        <f>U922-X922</f>
        <v>23.178383426813401</v>
      </c>
      <c r="W922" s="18">
        <f>V922*wind_capex_adj</f>
        <v>38.630639044689005</v>
      </c>
      <c r="X922" s="20">
        <v>4.7967834771271001</v>
      </c>
      <c r="Y922" s="18">
        <f>W922+X922</f>
        <v>43.427422521816105</v>
      </c>
      <c r="Z922" s="20">
        <v>0</v>
      </c>
      <c r="AA922" s="20">
        <f>Z922-AC922-AD922</f>
        <v>0</v>
      </c>
      <c r="AB922" s="18">
        <f>AA922*hdgt_capex_adj</f>
        <v>0</v>
      </c>
      <c r="AC922" s="20">
        <v>0</v>
      </c>
      <c r="AD922" s="20">
        <v>0</v>
      </c>
      <c r="AE922" s="18">
        <f>AD922*fuel_adj</f>
        <v>0</v>
      </c>
      <c r="AF922" s="18">
        <f>AB922+AC922+AE922</f>
        <v>0</v>
      </c>
      <c r="AG922" s="20">
        <v>0</v>
      </c>
      <c r="AH922" s="20">
        <f>AG922-AJ922-AK922</f>
        <v>0</v>
      </c>
      <c r="AI922" s="18">
        <f>AH922*aero_capex_adj</f>
        <v>0</v>
      </c>
      <c r="AJ922" s="20">
        <v>0</v>
      </c>
      <c r="AK922" s="20">
        <v>0</v>
      </c>
      <c r="AL922" s="18">
        <f>AK922*fuel_adj</f>
        <v>0</v>
      </c>
      <c r="AM922" s="18">
        <f>AI922+AJ922+AL922</f>
        <v>0</v>
      </c>
      <c r="AN922" s="18">
        <f>IF(F922=0, 0, IF(F922=3, Z922, (Z922*F922*384+AG922*G922*32)/(F922*384+G922*32)))</f>
        <v>0</v>
      </c>
      <c r="AO922" s="18">
        <f>IF(F922=0, 0, IF(F922=3, AF922, (AF922*F922*384+AM922*G922*32)/(F922*384+G922*32)))</f>
        <v>0</v>
      </c>
      <c r="AP922" s="20">
        <v>75.059282128608203</v>
      </c>
      <c r="AQ922" s="20">
        <f>AP922-AS922</f>
        <v>61.204501909566503</v>
      </c>
      <c r="AR922" s="18">
        <f>AQ922*bess_capex_adj</f>
        <v>61.204501909566503</v>
      </c>
      <c r="AS922" s="20">
        <v>13.8547802190417</v>
      </c>
      <c r="AT922" s="18">
        <f>AR922+AS922</f>
        <v>75.059282128608203</v>
      </c>
      <c r="AU922" s="20">
        <v>7790.7558206976501</v>
      </c>
      <c r="AV922" s="20"/>
      <c r="AW922" s="20">
        <v>4691.5875407681096</v>
      </c>
      <c r="AX922" s="18">
        <f>AW922*solar_capex_adj</f>
        <v>6255.4500543574795</v>
      </c>
      <c r="AY922" s="20">
        <v>241.38641430317099</v>
      </c>
      <c r="AZ922" s="18">
        <f>AY922*wind_capex_adj</f>
        <v>402.31069050528498</v>
      </c>
      <c r="BA922" s="20">
        <v>0</v>
      </c>
      <c r="BB922" s="18">
        <f>BA922*hdgt_capex_adj</f>
        <v>0</v>
      </c>
      <c r="BC922" s="20">
        <v>0</v>
      </c>
      <c r="BD922" s="18">
        <f>BC922*aero_capex_adj</f>
        <v>0</v>
      </c>
      <c r="BE922" s="20">
        <v>2857.7818656263698</v>
      </c>
      <c r="BF922" s="18">
        <f>BE922*bess_capex_adj</f>
        <v>2857.7818656263698</v>
      </c>
      <c r="BG922" s="11">
        <v>3554805635.06496</v>
      </c>
      <c r="BH922" s="11">
        <v>884041093.96239996</v>
      </c>
      <c r="BI922" s="11">
        <v>3370788297.0233002</v>
      </c>
      <c r="BJ922" s="11">
        <v>0</v>
      </c>
      <c r="BK922" s="11">
        <f>SUM(BG922:BJ922)/1000000</f>
        <v>7809.6350260506597</v>
      </c>
      <c r="BL922" s="11">
        <v>24.551674129030399</v>
      </c>
      <c r="BM922" s="13">
        <f>0.815*BJ922/(BK922*1000)</f>
        <v>0</v>
      </c>
      <c r="BN922" s="22">
        <v>5284.4553830496197</v>
      </c>
      <c r="BO922" s="11">
        <v>53</v>
      </c>
      <c r="BP922" s="11">
        <v>9120</v>
      </c>
      <c r="BQ922" s="22">
        <v>13835.7696</v>
      </c>
      <c r="BR922" s="11">
        <v>2280</v>
      </c>
      <c r="BS922" s="11">
        <v>570</v>
      </c>
      <c r="BT922" s="11">
        <v>0.69385261601332304</v>
      </c>
    </row>
    <row r="923" spans="1:72" s="8" customFormat="1" x14ac:dyDescent="0.25">
      <c r="A923" s="1">
        <v>1458</v>
      </c>
      <c r="B923" s="22">
        <v>618.06495708182604</v>
      </c>
      <c r="C923" s="22">
        <v>402.79999999999899</v>
      </c>
      <c r="D923" s="11">
        <v>3000</v>
      </c>
      <c r="E923" s="11">
        <v>12000</v>
      </c>
      <c r="F923" s="11">
        <v>2</v>
      </c>
      <c r="G923" s="11">
        <v>8</v>
      </c>
      <c r="H923" s="12">
        <f>SUM(BG923:BI923)/(BK923*1000000)</f>
        <v>0.37515848752457026</v>
      </c>
      <c r="I923" s="13">
        <v>100</v>
      </c>
      <c r="J923" s="20">
        <v>96.634837344669194</v>
      </c>
      <c r="K923" s="18">
        <f>(P923*BG923+U923*BH923+AP923*BI923+AN923*BJ923)/(BK923*(1000000))</f>
        <v>158.96183904306392</v>
      </c>
      <c r="L923" s="18">
        <f>(T923*BG923+Y923*BH923+AT923*BI923+AO923*BJ923)/(BK923*(1000000))</f>
        <v>180.84660450339092</v>
      </c>
      <c r="M923" s="18">
        <f>L923/K923</f>
        <v>1.13767307670867</v>
      </c>
      <c r="N923" s="18">
        <f>J923*M923</f>
        <v>109.93885271915168</v>
      </c>
      <c r="O923" s="13">
        <v>100</v>
      </c>
      <c r="P923" s="20">
        <v>84.736144586666697</v>
      </c>
      <c r="Q923" s="20">
        <f>P923-S923</f>
        <v>78.394264162271</v>
      </c>
      <c r="R923" s="18">
        <f>Q923*solar_capex_adj</f>
        <v>104.52568554969466</v>
      </c>
      <c r="S923" s="20">
        <v>6.341880424395697</v>
      </c>
      <c r="T923" s="18">
        <f>R923+S923</f>
        <v>110.86756597409035</v>
      </c>
      <c r="U923" s="20">
        <v>28.0205665350448</v>
      </c>
      <c r="V923" s="20">
        <f>U923-X923</f>
        <v>23.2237830579177</v>
      </c>
      <c r="W923" s="18">
        <f>V923*wind_capex_adj</f>
        <v>38.706305096529505</v>
      </c>
      <c r="X923" s="20">
        <v>4.7967834771271001</v>
      </c>
      <c r="Y923" s="18">
        <f>W923+X923</f>
        <v>43.503088573656605</v>
      </c>
      <c r="Z923" s="20">
        <v>75.630982028266601</v>
      </c>
      <c r="AA923" s="20">
        <f>Z923-AC923-AD923</f>
        <v>25.702219712151503</v>
      </c>
      <c r="AB923" s="18">
        <f>AA923*hdgt_capex_adj</f>
        <v>32.127774640189379</v>
      </c>
      <c r="AC923" s="20">
        <v>14.414874700485399</v>
      </c>
      <c r="AD923" s="20">
        <v>35.513887615629699</v>
      </c>
      <c r="AE923" s="18">
        <f>AD923*fuel_adj</f>
        <v>35.513887615629699</v>
      </c>
      <c r="AF923" s="18">
        <f>AB923+AC923+AE923</f>
        <v>82.056536956304484</v>
      </c>
      <c r="AG923" s="20">
        <v>512.19933162366794</v>
      </c>
      <c r="AH923" s="20">
        <f>AG923-AJ923-AK923</f>
        <v>424.67240373512908</v>
      </c>
      <c r="AI923" s="18">
        <f>AH923*aero_capex_adj</f>
        <v>509.6068844821549</v>
      </c>
      <c r="AJ923" s="20">
        <v>44.98326771330693</v>
      </c>
      <c r="AK923" s="20">
        <v>42.543660175231935</v>
      </c>
      <c r="AL923" s="18">
        <f>AK923*fuel_adj</f>
        <v>42.543660175231935</v>
      </c>
      <c r="AM923" s="18">
        <f>AI923+AJ923+AL923</f>
        <v>597.1338123706937</v>
      </c>
      <c r="AN923" s="18">
        <f>IF(F923=0, 0, IF(F923=3, Z923, (Z923*F923*384+AG923*G923*32)/(F923*384+G923*32)))</f>
        <v>184.77306942711692</v>
      </c>
      <c r="AO923" s="18">
        <f>IF(F923=0, 0, IF(F923=3, AF923, (AF923*F923*384+AM923*G923*32)/(F923*384+G923*32)))</f>
        <v>210.82585580990178</v>
      </c>
      <c r="AP923" s="20">
        <v>380.29095206060498</v>
      </c>
      <c r="AQ923" s="20">
        <f>AP923-AS923</f>
        <v>311.14279335398902</v>
      </c>
      <c r="AR923" s="18">
        <f>AQ923*bess_capex_adj</f>
        <v>311.14279335398902</v>
      </c>
      <c r="AS923" s="20">
        <v>69.148158706615959</v>
      </c>
      <c r="AT923" s="18">
        <f>AR923+AS923</f>
        <v>380.29095206060498</v>
      </c>
      <c r="AU923" s="20">
        <v>6290.7123376035497</v>
      </c>
      <c r="AV923" s="20"/>
      <c r="AW923" s="20">
        <v>742.227944194521</v>
      </c>
      <c r="AX923" s="18">
        <f>AW923*solar_capex_adj</f>
        <v>989.63725892602793</v>
      </c>
      <c r="AY923" s="20">
        <v>483.71843848440602</v>
      </c>
      <c r="AZ923" s="18">
        <f>AY923*wind_capex_adj</f>
        <v>806.19739747401002</v>
      </c>
      <c r="BA923" s="20">
        <v>1550.0561646459</v>
      </c>
      <c r="BB923" s="18">
        <f>BA923*hdgt_capex_adj</f>
        <v>1937.570205807375</v>
      </c>
      <c r="BC923" s="20">
        <v>651.33037110053101</v>
      </c>
      <c r="BD923" s="18">
        <f>BC923*aero_capex_adj</f>
        <v>781.59644532063714</v>
      </c>
      <c r="BE923" s="20">
        <v>2863.3794191781899</v>
      </c>
      <c r="BF923" s="18">
        <f>BE923*bess_capex_adj</f>
        <v>2863.3794191781899</v>
      </c>
      <c r="BG923" s="11">
        <v>831693715.71815097</v>
      </c>
      <c r="BH923" s="11">
        <v>1768082187.9247999</v>
      </c>
      <c r="BI923" s="11">
        <v>686612447.07228196</v>
      </c>
      <c r="BJ923" s="11">
        <v>5473611649.2847605</v>
      </c>
      <c r="BK923" s="11">
        <f>SUM(BG923:BJ923)/1000000</f>
        <v>8759.9999999999927</v>
      </c>
      <c r="BL923" s="11">
        <v>-6.4889747558E-19</v>
      </c>
      <c r="BM923" s="13">
        <f>0.815*BJ923/(BK923*1000)</f>
        <v>509.24583266747533</v>
      </c>
      <c r="BN923" s="22">
        <v>834.38769206046595</v>
      </c>
      <c r="BO923" s="11">
        <v>106</v>
      </c>
      <c r="BP923" s="11">
        <v>9120</v>
      </c>
      <c r="BQ923" s="22">
        <v>13835.7696</v>
      </c>
      <c r="BR923" s="11">
        <v>2280</v>
      </c>
      <c r="BS923" s="11">
        <v>570</v>
      </c>
      <c r="BT923" s="11">
        <v>0.141473483447462</v>
      </c>
    </row>
    <row r="924" spans="1:72" s="8" customFormat="1" x14ac:dyDescent="0.25">
      <c r="A924" s="1">
        <v>1460</v>
      </c>
      <c r="B924" s="22">
        <v>1030.10826180304</v>
      </c>
      <c r="C924" s="22">
        <v>402.79999999999899</v>
      </c>
      <c r="D924" s="11">
        <v>3000</v>
      </c>
      <c r="E924" s="11">
        <v>12000</v>
      </c>
      <c r="F924" s="11">
        <v>2</v>
      </c>
      <c r="G924" s="11">
        <v>7</v>
      </c>
      <c r="H924" s="12">
        <f>SUM(BG924:BI924)/(BK924*1000000)</f>
        <v>0.48415332403861977</v>
      </c>
      <c r="I924" s="13">
        <v>100</v>
      </c>
      <c r="J924" s="20">
        <v>96.115355425862603</v>
      </c>
      <c r="K924" s="18">
        <f>(P924*BG924+U924*BH924+AP924*BI924+AN924*BJ924)/(BK924*(1000000))</f>
        <v>143.95608981622479</v>
      </c>
      <c r="L924" s="18">
        <f>(T924*BG924+Y924*BH924+AT924*BI924+AO924*BJ924)/(BK924*(1000000))</f>
        <v>164.69815016193516</v>
      </c>
      <c r="M924" s="18">
        <f>L924/K924</f>
        <v>1.1440860221487663</v>
      </c>
      <c r="N924" s="18">
        <f>J924*M924</f>
        <v>109.96423465658999</v>
      </c>
      <c r="O924" s="13">
        <v>99.999999999999901</v>
      </c>
      <c r="P924" s="20">
        <v>91.472385536803102</v>
      </c>
      <c r="Q924" s="20">
        <f>P924-S924</f>
        <v>84.622338540099406</v>
      </c>
      <c r="R924" s="18">
        <f>Q924*solar_capex_adj</f>
        <v>112.82978472013254</v>
      </c>
      <c r="S924" s="20">
        <v>6.8500469967036963</v>
      </c>
      <c r="T924" s="18">
        <f>R924+S924</f>
        <v>119.67983171683623</v>
      </c>
      <c r="U924" s="20">
        <v>28.005878086886302</v>
      </c>
      <c r="V924" s="20">
        <f>U924-X924</f>
        <v>23.209094609759301</v>
      </c>
      <c r="W924" s="18">
        <f>V924*wind_capex_adj</f>
        <v>38.681824349598834</v>
      </c>
      <c r="X924" s="20">
        <v>4.7967834771270006</v>
      </c>
      <c r="Y924" s="18">
        <f>W924+X924</f>
        <v>43.478607826725835</v>
      </c>
      <c r="Z924" s="20">
        <v>81.574531192992097</v>
      </c>
      <c r="AA924" s="20">
        <f>Z924-AC924-AD924</f>
        <v>30.770708072519909</v>
      </c>
      <c r="AB924" s="18">
        <f>AA924*hdgt_capex_adj</f>
        <v>38.463385090649886</v>
      </c>
      <c r="AC924" s="20">
        <v>14.865696318778191</v>
      </c>
      <c r="AD924" s="20">
        <v>35.938126801693997</v>
      </c>
      <c r="AE924" s="18">
        <f>AD924*fuel_adj</f>
        <v>35.938126801693997</v>
      </c>
      <c r="AF924" s="18">
        <f>AB924+AC924+AE924</f>
        <v>89.267208211122067</v>
      </c>
      <c r="AG924" s="20">
        <v>535.82818129960106</v>
      </c>
      <c r="AH924" s="20">
        <f>AG924-AJ924-AK924</f>
        <v>446.66401406150595</v>
      </c>
      <c r="AI924" s="18">
        <f>AH924*aero_capex_adj</f>
        <v>535.99681687380712</v>
      </c>
      <c r="AJ924" s="20">
        <v>46.600009420676031</v>
      </c>
      <c r="AK924" s="20">
        <v>42.564157817419073</v>
      </c>
      <c r="AL924" s="18">
        <f>AK924*fuel_adj</f>
        <v>42.564157817419073</v>
      </c>
      <c r="AM924" s="18">
        <f>AI924+AJ924+AL924</f>
        <v>625.16098411190228</v>
      </c>
      <c r="AN924" s="18">
        <f>IF(F924=0, 0, IF(F924=3, Z924, (Z924*F924*384+AG924*G924*32)/(F924*384+G924*32)))</f>
        <v>184.14793605577478</v>
      </c>
      <c r="AO924" s="18">
        <f>IF(F924=0, 0, IF(F924=3, AF924, (AF924*F924*384+AM924*G924*32)/(F924*384+G924*32)))</f>
        <v>210.27548018871758</v>
      </c>
      <c r="AP924" s="20">
        <v>220.52734296163499</v>
      </c>
      <c r="AQ924" s="20">
        <f>AP924-AS924</f>
        <v>180.41589309089201</v>
      </c>
      <c r="AR924" s="18">
        <f>AQ924*bess_capex_adj</f>
        <v>180.41589309089201</v>
      </c>
      <c r="AS924" s="20">
        <v>40.111449870742973</v>
      </c>
      <c r="AT924" s="18">
        <f>AR924+AS924</f>
        <v>220.52734296163499</v>
      </c>
      <c r="AU924" s="20">
        <v>6699.87448980308</v>
      </c>
      <c r="AV924" s="20"/>
      <c r="AW924" s="20">
        <v>1236.2641733732401</v>
      </c>
      <c r="AX924" s="18">
        <f>AW924*solar_capex_adj</f>
        <v>1648.3522311643201</v>
      </c>
      <c r="AY924" s="20">
        <v>483.41249895727401</v>
      </c>
      <c r="AZ924" s="18">
        <f>AY924*wind_capex_adj</f>
        <v>805.68749826212343</v>
      </c>
      <c r="BA924" s="20">
        <v>1549.0757938096599</v>
      </c>
      <c r="BB924" s="18">
        <f>BA924*hdgt_capex_adj</f>
        <v>1936.3447422620748</v>
      </c>
      <c r="BC924" s="20">
        <v>569.55361865288501</v>
      </c>
      <c r="BD924" s="18">
        <f>BC924*aero_capex_adj</f>
        <v>683.46434238346194</v>
      </c>
      <c r="BE924" s="20">
        <v>2861.5684050100099</v>
      </c>
      <c r="BF924" s="18">
        <f>BE924*bess_capex_adj</f>
        <v>2861.5684050100099</v>
      </c>
      <c r="BG924" s="11">
        <v>1286107329.50668</v>
      </c>
      <c r="BH924" s="11">
        <v>1768082187.9247999</v>
      </c>
      <c r="BI924" s="11">
        <v>1186993601.1468201</v>
      </c>
      <c r="BJ924" s="11">
        <v>4518816881.4216805</v>
      </c>
      <c r="BK924" s="11">
        <f>SUM(BG924:BJ924)/1000000</f>
        <v>8759.9999999999818</v>
      </c>
      <c r="BL924" s="11">
        <v>0</v>
      </c>
      <c r="BM924" s="13">
        <f>0.815*BJ924/(BK924*1000)</f>
        <v>420.41504090852476</v>
      </c>
      <c r="BN924" s="22">
        <v>1390.6461534341099</v>
      </c>
      <c r="BO924" s="11">
        <v>106</v>
      </c>
      <c r="BP924" s="11">
        <v>9120</v>
      </c>
      <c r="BQ924" s="22">
        <v>13835.7696</v>
      </c>
      <c r="BR924" s="11">
        <v>2280</v>
      </c>
      <c r="BS924" s="11">
        <v>570</v>
      </c>
      <c r="BT924" s="11">
        <v>0.24437495723524899</v>
      </c>
    </row>
    <row r="925" spans="1:72" s="8" customFormat="1" x14ac:dyDescent="0.25">
      <c r="A925" s="1">
        <v>1023</v>
      </c>
      <c r="B925" s="25">
        <v>1648.17321888487</v>
      </c>
      <c r="C925" s="25">
        <v>801.8</v>
      </c>
      <c r="D925" s="8">
        <v>2000</v>
      </c>
      <c r="E925" s="8">
        <v>8000</v>
      </c>
      <c r="F925" s="8">
        <v>3</v>
      </c>
      <c r="G925" s="8">
        <v>4</v>
      </c>
      <c r="H925" s="9">
        <f>SUM(BG925:BI925)/(BK925*1000000)</f>
        <v>0.81800889769156482</v>
      </c>
      <c r="I925" s="10">
        <v>100</v>
      </c>
      <c r="J925" s="19">
        <v>90.658677058951895</v>
      </c>
      <c r="K925" s="18">
        <f>(P925*BG925+U925*BH925+AP925*BI925+AN925*BJ925)/(BK925*(1000000))</f>
        <v>87.518605152136246</v>
      </c>
      <c r="L925" s="18">
        <f>(T925*BG925+Y925*BH925+AT925*BI925+AO925*BJ925)/(BK925*(1000000))</f>
        <v>106.18099897704218</v>
      </c>
      <c r="M925" s="18">
        <f>L925/K925</f>
        <v>1.2132391597473993</v>
      </c>
      <c r="N925" s="18">
        <f>J925*M925</f>
        <v>109.99065717881362</v>
      </c>
      <c r="O925" s="10">
        <v>100</v>
      </c>
      <c r="P925" s="19">
        <v>94.098288848964103</v>
      </c>
      <c r="Q925" s="19">
        <f>P925-S925</f>
        <v>87.043261578550101</v>
      </c>
      <c r="R925" s="18">
        <f>Q925*solar_capex_adj</f>
        <v>116.05768210473346</v>
      </c>
      <c r="S925" s="19">
        <v>7.0550272704140014</v>
      </c>
      <c r="T925" s="18">
        <f>R925+S925</f>
        <v>123.11270937514746</v>
      </c>
      <c r="U925" s="19">
        <v>27.976236650245401</v>
      </c>
      <c r="V925" s="19">
        <f>U925-X925</f>
        <v>23.179453173118301</v>
      </c>
      <c r="W925" s="18">
        <f>V925*wind_capex_adj</f>
        <v>38.632421955197167</v>
      </c>
      <c r="X925" s="19">
        <v>4.7967834771271001</v>
      </c>
      <c r="Y925" s="18">
        <f>W925+X925</f>
        <v>43.429205432324267</v>
      </c>
      <c r="Z925" s="19">
        <v>193.60548248985799</v>
      </c>
      <c r="AA925" s="19">
        <f>Z925-AC925-AD925</f>
        <v>129.887698024195</v>
      </c>
      <c r="AB925" s="18">
        <f>AA925*hdgt_capex_adj</f>
        <v>162.35962253024377</v>
      </c>
      <c r="AC925" s="19">
        <v>24.852839230002985</v>
      </c>
      <c r="AD925" s="19">
        <v>38.864945235660002</v>
      </c>
      <c r="AE925" s="18">
        <f>AD925*fuel_adj</f>
        <v>38.864945235660002</v>
      </c>
      <c r="AF925" s="18">
        <f>AB925+AC925+AE925</f>
        <v>226.07740699590676</v>
      </c>
      <c r="AG925" s="19">
        <v>382.78012575034302</v>
      </c>
      <c r="AH925" s="19">
        <f>AG925-AJ925-AK925</f>
        <v>302.83212982983002</v>
      </c>
      <c r="AI925" s="18">
        <f>AH925*aero_capex_adj</f>
        <v>363.39855579579603</v>
      </c>
      <c r="AJ925" s="19">
        <v>35.770624458306997</v>
      </c>
      <c r="AK925" s="19">
        <v>44.177371462205997</v>
      </c>
      <c r="AL925" s="18">
        <f>AK925*fuel_adj</f>
        <v>44.177371462205997</v>
      </c>
      <c r="AM925" s="18">
        <f>AI925+AJ925+AL925</f>
        <v>443.34655171630902</v>
      </c>
      <c r="AN925" s="18">
        <f>IF(F925=0, 0, IF(F925=3, Z925, (Z925*F925*384+AG925*G925*32)/(F925*384+G925*32)))</f>
        <v>193.60548248985799</v>
      </c>
      <c r="AO925" s="18">
        <f>IF(F925=0, 0, IF(F925=3, AF925, (AF925*F925*384+AM925*G925*32)/(F925*384+G925*32)))</f>
        <v>226.07740699590676</v>
      </c>
      <c r="AP925" s="19">
        <v>103.939439965055</v>
      </c>
      <c r="AQ925" s="19">
        <f>AP925-AS925</f>
        <v>85.174863228511498</v>
      </c>
      <c r="AR925" s="18">
        <f>AQ925*bess_capex_adj</f>
        <v>85.174863228511498</v>
      </c>
      <c r="AS925" s="19">
        <v>18.764576736543503</v>
      </c>
      <c r="AT925" s="18">
        <f>AR925+AS925</f>
        <v>103.939439965055</v>
      </c>
      <c r="AU925" s="19">
        <v>7485.45813494295</v>
      </c>
      <c r="AV925" s="19"/>
      <c r="AW925" s="19">
        <v>1975.4964507238899</v>
      </c>
      <c r="AX925" s="18">
        <f>AW925*solar_capex_adj</f>
        <v>2633.995267631853</v>
      </c>
      <c r="AY925" s="19">
        <v>961.03554895892205</v>
      </c>
      <c r="AZ925" s="18">
        <f>AY925*wind_capex_adj</f>
        <v>1601.7259149315369</v>
      </c>
      <c r="BA925" s="19">
        <v>2320.6460933502099</v>
      </c>
      <c r="BB925" s="18">
        <f>BA925*hdgt_capex_adj</f>
        <v>2900.8076166877622</v>
      </c>
      <c r="BC925" s="19">
        <v>325.04355124879902</v>
      </c>
      <c r="BD925" s="18">
        <f>BC925*aero_capex_adj</f>
        <v>390.05226149855883</v>
      </c>
      <c r="BE925" s="19">
        <v>1903.2364906611199</v>
      </c>
      <c r="BF925" s="18">
        <f>BE925*bess_capex_adj</f>
        <v>1903.2364906611199</v>
      </c>
      <c r="BG925" s="8">
        <v>1975844400.9033301</v>
      </c>
      <c r="BH925" s="8">
        <v>3519484355.2087998</v>
      </c>
      <c r="BI925" s="8">
        <v>1670429187.6659701</v>
      </c>
      <c r="BJ925" s="8">
        <v>1594242056.22189</v>
      </c>
      <c r="BK925" s="8">
        <f>SUM(BG925:BJ925)/1000000</f>
        <v>8759.9999999999909</v>
      </c>
      <c r="BL925" s="8">
        <v>3.89047213655985</v>
      </c>
      <c r="BM925" s="10">
        <f>0.815*BJ925/(BK925*1000)</f>
        <v>148.32274838137462</v>
      </c>
      <c r="BN925" s="25">
        <v>2225.03384549457</v>
      </c>
      <c r="BO925" s="8">
        <v>211</v>
      </c>
      <c r="BP925" s="8">
        <v>6080</v>
      </c>
      <c r="BQ925" s="25">
        <v>9223.8464000000004</v>
      </c>
      <c r="BR925" s="8">
        <v>1520</v>
      </c>
      <c r="BS925" s="8">
        <v>380</v>
      </c>
      <c r="BT925" s="8">
        <v>0.51661483588542101</v>
      </c>
    </row>
    <row r="926" spans="1:72" s="8" customFormat="1" x14ac:dyDescent="0.25">
      <c r="A926" s="1">
        <v>924</v>
      </c>
      <c r="B926" s="25">
        <v>2266.2381759666901</v>
      </c>
      <c r="C926" s="25">
        <v>402.79999999999899</v>
      </c>
      <c r="D926" s="8">
        <v>2000</v>
      </c>
      <c r="E926" s="8">
        <v>8000</v>
      </c>
      <c r="F926" s="8">
        <v>2</v>
      </c>
      <c r="G926" s="8">
        <v>11</v>
      </c>
      <c r="H926" s="9">
        <f>SUM(BG926:BI926)/(BK926*1000000)</f>
        <v>0.77003714652994704</v>
      </c>
      <c r="I926" s="10">
        <v>100</v>
      </c>
      <c r="J926" s="19">
        <v>92.6455570255917</v>
      </c>
      <c r="K926" s="18">
        <f>(P926*BG926+U926*BH926+AP926*BI926+AN926*BJ926)/(BK926*(1000000))</f>
        <v>139.49573213747379</v>
      </c>
      <c r="L926" s="18">
        <f>(T926*BG926+Y926*BH926+AT926*BI926+AO926*BJ926)/(BK926*(1000000))</f>
        <v>165.6700421954227</v>
      </c>
      <c r="M926" s="18">
        <f>L926/K926</f>
        <v>1.1876352032917679</v>
      </c>
      <c r="N926" s="18">
        <f>J926*M926</f>
        <v>110.02912495216766</v>
      </c>
      <c r="O926" s="10">
        <v>100</v>
      </c>
      <c r="P926" s="19">
        <v>102.31247840952901</v>
      </c>
      <c r="Q926" s="19">
        <f>P926-S926</f>
        <v>94.641172624584101</v>
      </c>
      <c r="R926" s="18">
        <f>Q926*solar_capex_adj</f>
        <v>126.18823016611213</v>
      </c>
      <c r="S926" s="19">
        <v>7.6713057849449058</v>
      </c>
      <c r="T926" s="18">
        <f>R926+S926</f>
        <v>133.85953595105704</v>
      </c>
      <c r="U926" s="19">
        <v>27.974868162576101</v>
      </c>
      <c r="V926" s="19">
        <f>U926-X926</f>
        <v>23.1780846854491</v>
      </c>
      <c r="W926" s="18">
        <f>V926*wind_capex_adj</f>
        <v>38.630141142415169</v>
      </c>
      <c r="X926" s="19">
        <v>4.7967834771270006</v>
      </c>
      <c r="Y926" s="18">
        <f>W926+X926</f>
        <v>43.42692461954217</v>
      </c>
      <c r="Z926" s="19">
        <v>122.753175954112</v>
      </c>
      <c r="AA926" s="19">
        <f>Z926-AC926-AD926</f>
        <v>67.169123752139399</v>
      </c>
      <c r="AB926" s="18">
        <f>AA926*hdgt_capex_adj</f>
        <v>83.961404690174248</v>
      </c>
      <c r="AC926" s="19">
        <v>18.423072224823002</v>
      </c>
      <c r="AD926" s="19">
        <v>37.160979977149594</v>
      </c>
      <c r="AE926" s="18">
        <f>AD926*fuel_adj</f>
        <v>37.160979977149594</v>
      </c>
      <c r="AF926" s="18">
        <f>AB926+AC926+AE926</f>
        <v>139.54545689214683</v>
      </c>
      <c r="AG926" s="19">
        <v>904.98037598741803</v>
      </c>
      <c r="AH926" s="19">
        <f>AG926-AJ926-AK926</f>
        <v>789.79391588945896</v>
      </c>
      <c r="AI926" s="18">
        <f>AH926*aero_capex_adj</f>
        <v>947.7526990673507</v>
      </c>
      <c r="AJ926" s="19">
        <v>73.286403442392043</v>
      </c>
      <c r="AK926" s="19">
        <v>41.900056655567028</v>
      </c>
      <c r="AL926" s="18">
        <f>AK926*fuel_adj</f>
        <v>41.900056655567028</v>
      </c>
      <c r="AM926" s="18">
        <f>AI926+AJ926+AL926</f>
        <v>1062.9391591653098</v>
      </c>
      <c r="AN926" s="18">
        <f>IF(F926=0, 0, IF(F926=3, Z926, (Z926*F926*384+AG926*G926*32)/(F926*384+G926*32)))</f>
        <v>368.59601025029389</v>
      </c>
      <c r="AO926" s="18">
        <f>IF(F926=0, 0, IF(F926=3, AF926, (AF926*F926*384+AM926*G926*32)/(F926*384+G926*32)))</f>
        <v>429.75490617799807</v>
      </c>
      <c r="AP926" s="19">
        <v>70.361984500597501</v>
      </c>
      <c r="AQ926" s="19">
        <f>AP926-AS926</f>
        <v>57.666426931782297</v>
      </c>
      <c r="AR926" s="18">
        <f>AQ926*bess_capex_adj</f>
        <v>57.666426931782297</v>
      </c>
      <c r="AS926" s="19">
        <v>12.695557568815204</v>
      </c>
      <c r="AT926" s="18">
        <f>AR926+AS926</f>
        <v>70.361984500597501</v>
      </c>
      <c r="AU926" s="19">
        <v>7542.8610338689396</v>
      </c>
      <c r="AV926" s="19"/>
      <c r="AW926" s="19">
        <v>2716.1472521363398</v>
      </c>
      <c r="AX926" s="18">
        <f>AW926*solar_capex_adj</f>
        <v>3621.5296695151196</v>
      </c>
      <c r="AY926" s="19">
        <v>482.766606247742</v>
      </c>
      <c r="AZ926" s="18">
        <f>AY926*wind_capex_adj</f>
        <v>804.6110104129034</v>
      </c>
      <c r="BA926" s="19">
        <v>1547.00605675509</v>
      </c>
      <c r="BB926" s="18">
        <f>BA926*hdgt_capex_adj</f>
        <v>1933.7575709438624</v>
      </c>
      <c r="BC926" s="19">
        <v>893.81699291390703</v>
      </c>
      <c r="BD926" s="18">
        <f>BC926*aero_capex_adj</f>
        <v>1072.5803914966884</v>
      </c>
      <c r="BE926" s="19">
        <v>1903.12412581585</v>
      </c>
      <c r="BF926" s="18">
        <f>BE926*bess_capex_adj</f>
        <v>1903.12412581585</v>
      </c>
      <c r="BG926" s="8">
        <v>2496695865.3906298</v>
      </c>
      <c r="BH926" s="8">
        <v>1768082187.9247999</v>
      </c>
      <c r="BI926" s="8">
        <v>2480747350.28689</v>
      </c>
      <c r="BJ926" s="8">
        <v>2014474596.39766</v>
      </c>
      <c r="BK926" s="8">
        <f>SUM(BG926:BJ926)/1000000</f>
        <v>8759.9999999999782</v>
      </c>
      <c r="BL926" s="8">
        <v>4.8861757356036497</v>
      </c>
      <c r="BM926" s="10">
        <f>0.815*BJ926/(BK926*1000)</f>
        <v>187.41972557809328</v>
      </c>
      <c r="BN926" s="25">
        <v>3059.4215375550398</v>
      </c>
      <c r="BO926" s="8">
        <v>106</v>
      </c>
      <c r="BP926" s="8">
        <v>6080</v>
      </c>
      <c r="BQ926" s="25">
        <v>9223.8464000000004</v>
      </c>
      <c r="BR926" s="8">
        <v>1520</v>
      </c>
      <c r="BS926" s="8">
        <v>380</v>
      </c>
      <c r="BT926" s="8">
        <v>0.76574050957620798</v>
      </c>
    </row>
    <row r="927" spans="1:72" s="8" customFormat="1" x14ac:dyDescent="0.25">
      <c r="A927" s="1">
        <v>1403</v>
      </c>
      <c r="B927" s="22">
        <v>824.08660944243502</v>
      </c>
      <c r="C927" s="22">
        <v>1603.6</v>
      </c>
      <c r="D927" s="11">
        <v>3000</v>
      </c>
      <c r="E927" s="11">
        <v>12000</v>
      </c>
      <c r="F927" s="11">
        <v>2</v>
      </c>
      <c r="G927" s="11">
        <v>6</v>
      </c>
      <c r="H927" s="12">
        <f>SUM(BG927:BI927)/(BK927*1000000)</f>
        <v>0.89772395500109936</v>
      </c>
      <c r="I927" s="13">
        <v>100</v>
      </c>
      <c r="J927" s="20">
        <v>89.787812926884698</v>
      </c>
      <c r="K927" s="18">
        <f>(P927*BG927+U927*BH927+AP927*BI927+AN927*BJ927)/(BK927*(1000000))</f>
        <v>96.207243839047649</v>
      </c>
      <c r="L927" s="18">
        <f>(T927*BG927+Y927*BH927+AT927*BI927+AO927*BJ927)/(BK927*(1000000))</f>
        <v>117.91109775116774</v>
      </c>
      <c r="M927" s="18">
        <f>L927/K927</f>
        <v>1.2255947997889858</v>
      </c>
      <c r="N927" s="18">
        <f>J927*M927</f>
        <v>110.04347660761616</v>
      </c>
      <c r="O927" s="13">
        <v>100</v>
      </c>
      <c r="P927" s="20">
        <v>83.191800554079606</v>
      </c>
      <c r="Q927" s="20">
        <f>P927-S927</f>
        <v>76.954155876806198</v>
      </c>
      <c r="R927" s="18">
        <f>Q927*solar_capex_adj</f>
        <v>102.60554116907493</v>
      </c>
      <c r="S927" s="20">
        <v>6.2376446772734084</v>
      </c>
      <c r="T927" s="18">
        <f>R927+S927</f>
        <v>108.84318584634833</v>
      </c>
      <c r="U927" s="20">
        <v>33.8247338201285</v>
      </c>
      <c r="V927" s="20">
        <f>U927-X927</f>
        <v>28.024894879507102</v>
      </c>
      <c r="W927" s="18">
        <f>V927*wind_capex_adj</f>
        <v>46.708158132511841</v>
      </c>
      <c r="X927" s="20">
        <v>5.7998389406213988</v>
      </c>
      <c r="Y927" s="18">
        <f>W927+X927</f>
        <v>52.507997073133239</v>
      </c>
      <c r="Z927" s="20">
        <v>237.09486593265001</v>
      </c>
      <c r="AA927" s="20">
        <f>Z927-AC927-AD927</f>
        <v>161.52905343559499</v>
      </c>
      <c r="AB927" s="18">
        <f>AA927*hdgt_capex_adj</f>
        <v>201.91131679449373</v>
      </c>
      <c r="AC927" s="20">
        <v>30.146769458438001</v>
      </c>
      <c r="AD927" s="20">
        <v>45.419043038617019</v>
      </c>
      <c r="AE927" s="18">
        <f>AD927*fuel_adj</f>
        <v>45.419043038617019</v>
      </c>
      <c r="AF927" s="18">
        <f>AB927+AC927+AE927</f>
        <v>277.47712929154875</v>
      </c>
      <c r="AG927" s="20">
        <v>778.14174118758604</v>
      </c>
      <c r="AH927" s="20">
        <f>AG927-AJ927-AK927</f>
        <v>660.16660875274488</v>
      </c>
      <c r="AI927" s="18">
        <f>AH927*aero_capex_adj</f>
        <v>792.19993050329379</v>
      </c>
      <c r="AJ927" s="20">
        <v>65.855436826858067</v>
      </c>
      <c r="AK927" s="20">
        <v>52.11969560798309</v>
      </c>
      <c r="AL927" s="18">
        <f>AK927*fuel_adj</f>
        <v>52.11969560798309</v>
      </c>
      <c r="AM927" s="18">
        <f>AI927+AJ927+AL927</f>
        <v>910.17506293813494</v>
      </c>
      <c r="AN927" s="18">
        <f>IF(F927=0, 0, IF(F927=3, Z927, (Z927*F927*384+AG927*G927*32)/(F927*384+G927*32)))</f>
        <v>345.30424098363721</v>
      </c>
      <c r="AO927" s="18">
        <f>IF(F927=0, 0, IF(F927=3, AF927, (AF927*F927*384+AM927*G927*32)/(F927*384+G927*32)))</f>
        <v>404.01671602086594</v>
      </c>
      <c r="AP927" s="20">
        <v>263.97493003155103</v>
      </c>
      <c r="AQ927" s="20">
        <f>AP927-AS927</f>
        <v>214.74540254896701</v>
      </c>
      <c r="AR927" s="18">
        <f>AQ927*bess_capex_adj</f>
        <v>214.74540254896701</v>
      </c>
      <c r="AS927" s="20">
        <v>49.229527482584018</v>
      </c>
      <c r="AT927" s="18">
        <f>AR927+AS927</f>
        <v>263.97493003155103</v>
      </c>
      <c r="AU927" s="20">
        <v>7801.9464544390903</v>
      </c>
      <c r="AV927" s="20"/>
      <c r="AW927" s="20">
        <v>987.69133949269997</v>
      </c>
      <c r="AX927" s="18">
        <f>AW927*solar_capex_adj</f>
        <v>1316.9217859902665</v>
      </c>
      <c r="AY927" s="20">
        <v>1921.9604030237899</v>
      </c>
      <c r="AZ927" s="18">
        <f>AY927*wind_capex_adj</f>
        <v>3203.2673383729834</v>
      </c>
      <c r="BA927" s="20">
        <v>1547.0082959583201</v>
      </c>
      <c r="BB927" s="18">
        <f>BA927*hdgt_capex_adj</f>
        <v>1933.7603699479</v>
      </c>
      <c r="BC927" s="20">
        <v>487.53724727080498</v>
      </c>
      <c r="BD927" s="18">
        <f>BC927*aero_capex_adj</f>
        <v>585.044696724966</v>
      </c>
      <c r="BE927" s="20">
        <v>2857.74916869346</v>
      </c>
      <c r="BF927" s="18">
        <f>BE927*bess_capex_adj</f>
        <v>2857.74916869346</v>
      </c>
      <c r="BG927" s="11">
        <v>1121041675.66045</v>
      </c>
      <c r="BH927" s="11">
        <v>5821613726.3290901</v>
      </c>
      <c r="BI927" s="11">
        <v>921406443.820086</v>
      </c>
      <c r="BJ927" s="11">
        <v>895938154.19036901</v>
      </c>
      <c r="BK927" s="11">
        <f>SUM(BG927:BJ927)/1000000</f>
        <v>8759.9999999999945</v>
      </c>
      <c r="BL927" s="11">
        <v>12.8487493274011</v>
      </c>
      <c r="BM927" s="13">
        <f>0.815*BJ927/(BK927*1000)</f>
        <v>83.354976674104009</v>
      </c>
      <c r="BN927" s="22">
        <v>1112.51692274728</v>
      </c>
      <c r="BO927" s="11">
        <v>422</v>
      </c>
      <c r="BP927" s="11">
        <v>9120</v>
      </c>
      <c r="BQ927" s="22">
        <v>13835.7696</v>
      </c>
      <c r="BR927" s="11">
        <v>2280</v>
      </c>
      <c r="BS927" s="11">
        <v>570</v>
      </c>
      <c r="BT927" s="11">
        <v>0.19189396979349899</v>
      </c>
    </row>
    <row r="928" spans="1:72" s="8" customFormat="1" x14ac:dyDescent="0.25">
      <c r="A928" s="1">
        <v>1241</v>
      </c>
      <c r="B928" s="22">
        <v>824.08660944243502</v>
      </c>
      <c r="C928" s="22">
        <v>1200.8</v>
      </c>
      <c r="D928" s="11">
        <v>3000</v>
      </c>
      <c r="E928" s="11">
        <v>12000</v>
      </c>
      <c r="F928" s="11">
        <v>1</v>
      </c>
      <c r="G928" s="11">
        <v>20</v>
      </c>
      <c r="H928" s="12">
        <f>SUM(BG928:BI928)/(BK928*1000000)</f>
        <v>0.82504125041492538</v>
      </c>
      <c r="I928" s="13">
        <v>100</v>
      </c>
      <c r="J928" s="20">
        <v>92.620834235971799</v>
      </c>
      <c r="K928" s="18">
        <f>(P928*BG928+U928*BH928+AP928*BI928+AN928*BJ928)/(BK928*(1000000))</f>
        <v>124.17468385172188</v>
      </c>
      <c r="L928" s="18">
        <f>(T928*BG928+Y928*BH928+AT928*BI928+AO928*BJ928)/(BK928*(1000000))</f>
        <v>147.58119153608641</v>
      </c>
      <c r="M928" s="18">
        <f>L928/K928</f>
        <v>1.188496615882787</v>
      </c>
      <c r="N928" s="18">
        <f>J928*M928</f>
        <v>110.07954804969306</v>
      </c>
      <c r="O928" s="13">
        <v>99.999999999999901</v>
      </c>
      <c r="P928" s="20">
        <v>78.210963582383897</v>
      </c>
      <c r="Q928" s="20">
        <f>P928-S928</f>
        <v>72.347440592328198</v>
      </c>
      <c r="R928" s="18">
        <f>Q928*solar_capex_adj</f>
        <v>96.463254123104264</v>
      </c>
      <c r="S928" s="20">
        <v>5.8635229900556993</v>
      </c>
      <c r="T928" s="18">
        <f>R928+S928</f>
        <v>102.32677711315996</v>
      </c>
      <c r="U928" s="20">
        <v>28.633732800517901</v>
      </c>
      <c r="V928" s="20">
        <f>U928-X928</f>
        <v>23.724478555548799</v>
      </c>
      <c r="W928" s="18">
        <f>V928*wind_capex_adj</f>
        <v>39.540797592581335</v>
      </c>
      <c r="X928" s="20">
        <v>4.9092542449691017</v>
      </c>
      <c r="Y928" s="18">
        <f>W928+X928</f>
        <v>44.450051837550433</v>
      </c>
      <c r="Z928" s="20">
        <v>118.67505159689399</v>
      </c>
      <c r="AA928" s="20">
        <f>Z928-AC928-AD928</f>
        <v>55.216250279848595</v>
      </c>
      <c r="AB928" s="18">
        <f>AA928*hdgt_capex_adj</f>
        <v>69.02031284981075</v>
      </c>
      <c r="AC928" s="20">
        <v>19.673187356900598</v>
      </c>
      <c r="AD928" s="20">
        <v>43.785613960144801</v>
      </c>
      <c r="AE928" s="18">
        <f>AD928*fuel_adj</f>
        <v>43.785613960144801</v>
      </c>
      <c r="AF928" s="18">
        <f>AB928+AC928+AE928</f>
        <v>132.47911416685616</v>
      </c>
      <c r="AG928" s="20">
        <v>552.94647271253302</v>
      </c>
      <c r="AH928" s="20">
        <f>AG928-AJ928-AK928</f>
        <v>453.45011558362597</v>
      </c>
      <c r="AI928" s="18">
        <f>AH928*aero_capex_adj</f>
        <v>544.14013870035114</v>
      </c>
      <c r="AJ928" s="20">
        <v>49.66562973615703</v>
      </c>
      <c r="AK928" s="20">
        <v>49.83072739275002</v>
      </c>
      <c r="AL928" s="18">
        <f>AK928*fuel_adj</f>
        <v>49.83072739275002</v>
      </c>
      <c r="AM928" s="18">
        <f>AI928+AJ928+AL928</f>
        <v>643.63649582925814</v>
      </c>
      <c r="AN928" s="18">
        <f>IF(F928=0, 0, IF(F928=3, Z928, (Z928*F928*384+AG928*G928*32)/(F928*384+G928*32)))</f>
        <v>390.0946897941684</v>
      </c>
      <c r="AO928" s="18">
        <f>IF(F928=0, 0, IF(F928=3, AF928, (AF928*F928*384+AM928*G928*32)/(F928*384+G928*32)))</f>
        <v>451.95247770585735</v>
      </c>
      <c r="AP928" s="20">
        <v>281.825853442023</v>
      </c>
      <c r="AQ928" s="20">
        <f>AP928-AS928</f>
        <v>229.86290339188901</v>
      </c>
      <c r="AR928" s="18">
        <f>AQ928*bess_capex_adj</f>
        <v>229.86290339188901</v>
      </c>
      <c r="AS928" s="20">
        <v>51.962950050133998</v>
      </c>
      <c r="AT928" s="18">
        <f>AR928+AS928</f>
        <v>281.825853442023</v>
      </c>
      <c r="AU928" s="20">
        <v>7684.2012520590997</v>
      </c>
      <c r="AV928" s="20"/>
      <c r="AW928" s="20">
        <v>987.81209267215195</v>
      </c>
      <c r="AX928" s="18">
        <f>AW928*solar_capex_adj</f>
        <v>1317.0827902295359</v>
      </c>
      <c r="AY928" s="20">
        <v>1439.36905088563</v>
      </c>
      <c r="AZ928" s="18">
        <f>AY928*wind_capex_adj</f>
        <v>2398.9484181427169</v>
      </c>
      <c r="BA928" s="20">
        <v>773.598715058425</v>
      </c>
      <c r="BB928" s="18">
        <f>BA928*hdgt_capex_adj</f>
        <v>966.99839382303128</v>
      </c>
      <c r="BC928" s="20">
        <v>1625.3228420178</v>
      </c>
      <c r="BD928" s="18">
        <f>BC928*aero_capex_adj</f>
        <v>1950.3874104213598</v>
      </c>
      <c r="BE928" s="20">
        <v>2858.0985514250901</v>
      </c>
      <c r="BF928" s="18">
        <f>BE928*bess_capex_adj</f>
        <v>2858.0985514250901</v>
      </c>
      <c r="BG928" s="11">
        <v>1193380553.4507999</v>
      </c>
      <c r="BH928" s="11">
        <v>5150125506.0622597</v>
      </c>
      <c r="BI928" s="11">
        <v>883855294.12167299</v>
      </c>
      <c r="BJ928" s="11">
        <v>1532638646.3652501</v>
      </c>
      <c r="BK928" s="11">
        <f>SUM(BG928:BJ928)/1000000</f>
        <v>8759.9999999999836</v>
      </c>
      <c r="BL928" s="11">
        <v>3.4040869670604499</v>
      </c>
      <c r="BM928" s="13">
        <f>0.815*BJ928/(BK928*1000)</f>
        <v>142.59138091183576</v>
      </c>
      <c r="BN928" s="22">
        <v>1112.51692274728</v>
      </c>
      <c r="BO928" s="11">
        <v>316</v>
      </c>
      <c r="BP928" s="11">
        <v>9120</v>
      </c>
      <c r="BQ928" s="22">
        <v>13835.7696</v>
      </c>
      <c r="BR928" s="11">
        <v>2280</v>
      </c>
      <c r="BS928" s="11">
        <v>570</v>
      </c>
      <c r="BT928" s="11">
        <v>0.18417648421822599</v>
      </c>
    </row>
    <row r="929" spans="1:72" s="8" customFormat="1" x14ac:dyDescent="0.25">
      <c r="A929" s="1">
        <v>1255</v>
      </c>
      <c r="B929" s="22">
        <v>824.08660944243502</v>
      </c>
      <c r="C929" s="22">
        <v>1402.2</v>
      </c>
      <c r="D929" s="11">
        <v>3000</v>
      </c>
      <c r="E929" s="11">
        <v>12000</v>
      </c>
      <c r="F929" s="11">
        <v>1</v>
      </c>
      <c r="G929" s="11">
        <v>19</v>
      </c>
      <c r="H929" s="12">
        <f>SUM(BG929:BI929)/(BK929*1000000)</f>
        <v>0.86802587151194033</v>
      </c>
      <c r="I929" s="13">
        <v>100</v>
      </c>
      <c r="J929" s="20">
        <v>91.743545213316096</v>
      </c>
      <c r="K929" s="18">
        <f>(P929*BG929+U929*BH929+AP929*BI929+AN929*BJ929)/(BK929*(1000000))</f>
        <v>124.58358619482334</v>
      </c>
      <c r="L929" s="18">
        <f>(T929*BG929+Y929*BH929+AT929*BI929+AO929*BJ929)/(BK929*(1000000))</f>
        <v>149.67844925130748</v>
      </c>
      <c r="M929" s="18">
        <f>L929/K929</f>
        <v>1.2014299300811657</v>
      </c>
      <c r="N929" s="18">
        <f>J929*M929</f>
        <v>110.22344111103263</v>
      </c>
      <c r="O929" s="13">
        <v>100</v>
      </c>
      <c r="P929" s="20">
        <v>80.478856991695494</v>
      </c>
      <c r="Q929" s="20">
        <f>P929-S929</f>
        <v>74.444393426103403</v>
      </c>
      <c r="R929" s="18">
        <f>Q929*solar_capex_adj</f>
        <v>99.259191234804533</v>
      </c>
      <c r="S929" s="20">
        <v>6.0344635655920911</v>
      </c>
      <c r="T929" s="18">
        <f>R929+S929</f>
        <v>105.29365480039662</v>
      </c>
      <c r="U929" s="20">
        <v>31.049211118394599</v>
      </c>
      <c r="V929" s="20">
        <f>U929-X929</f>
        <v>25.725099769911498</v>
      </c>
      <c r="W929" s="18">
        <f>V929*wind_capex_adj</f>
        <v>42.875166283185834</v>
      </c>
      <c r="X929" s="20">
        <v>5.3241113484831004</v>
      </c>
      <c r="Y929" s="18">
        <f>W929+X929</f>
        <v>48.199277631668934</v>
      </c>
      <c r="Z929" s="20">
        <v>138.26788005049099</v>
      </c>
      <c r="AA929" s="20">
        <f>Z929-AC929-AD929</f>
        <v>71.681315736197007</v>
      </c>
      <c r="AB929" s="18">
        <f>AA929*hdgt_capex_adj</f>
        <v>89.601644670246259</v>
      </c>
      <c r="AC929" s="20">
        <v>21.420431942612993</v>
      </c>
      <c r="AD929" s="20">
        <v>45.166132371680987</v>
      </c>
      <c r="AE929" s="18">
        <f>AD929*fuel_adj</f>
        <v>45.166132371680987</v>
      </c>
      <c r="AF929" s="18">
        <f>AB929+AC929+AE929</f>
        <v>156.18820898454024</v>
      </c>
      <c r="AG929" s="20">
        <v>733.95109055153</v>
      </c>
      <c r="AH929" s="20">
        <f>AG929-AJ929-AK929</f>
        <v>620.76911890757901</v>
      </c>
      <c r="AI929" s="18">
        <f>AH929*aero_capex_adj</f>
        <v>744.92294268909484</v>
      </c>
      <c r="AJ929" s="20">
        <v>62.862360981250959</v>
      </c>
      <c r="AK929" s="20">
        <v>50.319610662700029</v>
      </c>
      <c r="AL929" s="18">
        <f>AK929*fuel_adj</f>
        <v>50.319610662700029</v>
      </c>
      <c r="AM929" s="18">
        <f>AI929+AJ929+AL929</f>
        <v>858.10491433304583</v>
      </c>
      <c r="AN929" s="18">
        <f>IF(F929=0, 0, IF(F929=3, Z929, (Z929*F929*384+AG929*G929*32)/(F929*384+G929*32)))</f>
        <v>503.36404132532135</v>
      </c>
      <c r="AO929" s="18">
        <f>IF(F929=0, 0, IF(F929=3, AF929, (AF929*F929*384+AM929*G929*32)/(F929*384+G929*32)))</f>
        <v>586.39522194007588</v>
      </c>
      <c r="AP929" s="20">
        <v>270.99128275956701</v>
      </c>
      <c r="AQ929" s="20">
        <f>AP929-AS929</f>
        <v>220.38906945173699</v>
      </c>
      <c r="AR929" s="18">
        <f>AQ929*bess_capex_adj</f>
        <v>220.38906945173699</v>
      </c>
      <c r="AS929" s="20">
        <v>50.602213307830027</v>
      </c>
      <c r="AT929" s="18">
        <f>AR929+AS929</f>
        <v>270.99128275956701</v>
      </c>
      <c r="AU929" s="20">
        <v>7843.0621024336797</v>
      </c>
      <c r="AV929" s="20"/>
      <c r="AW929" s="20">
        <v>987.65012951808399</v>
      </c>
      <c r="AX929" s="18">
        <f>AW929*solar_capex_adj</f>
        <v>1316.8668393574453</v>
      </c>
      <c r="AY929" s="20">
        <v>1680.5066309076999</v>
      </c>
      <c r="AZ929" s="18">
        <f>AY929*wind_capex_adj</f>
        <v>2800.8443848461666</v>
      </c>
      <c r="BA929" s="20">
        <v>773.47187465142599</v>
      </c>
      <c r="BB929" s="18">
        <f>BA929*hdgt_capex_adj</f>
        <v>966.83984331428246</v>
      </c>
      <c r="BC929" s="20">
        <v>1543.80353406175</v>
      </c>
      <c r="BD929" s="18">
        <f>BC929*aero_capex_adj</f>
        <v>1852.5642408741001</v>
      </c>
      <c r="BE929" s="20">
        <v>2857.6299332947201</v>
      </c>
      <c r="BF929" s="18">
        <f>BE929*bess_capex_adj</f>
        <v>2857.6299332947201</v>
      </c>
      <c r="BG929" s="11">
        <v>1158049598.57323</v>
      </c>
      <c r="BH929" s="11">
        <v>5545310078.9549799</v>
      </c>
      <c r="BI929" s="11">
        <v>900546956.91637099</v>
      </c>
      <c r="BJ929" s="11">
        <v>1156093365.5553999</v>
      </c>
      <c r="BK929" s="11">
        <f>SUM(BG929:BJ929)/1000000</f>
        <v>8759.9999999999818</v>
      </c>
      <c r="BL929" s="11">
        <v>7.7812071902330304</v>
      </c>
      <c r="BM929" s="13">
        <f>0.815*BJ929/(BK929*1000)</f>
        <v>107.55891471776859</v>
      </c>
      <c r="BN929" s="22">
        <v>1112.51692274728</v>
      </c>
      <c r="BO929" s="11">
        <v>369</v>
      </c>
      <c r="BP929" s="11">
        <v>9120</v>
      </c>
      <c r="BQ929" s="22">
        <v>13835.7696</v>
      </c>
      <c r="BR929" s="11">
        <v>2280</v>
      </c>
      <c r="BS929" s="11">
        <v>570</v>
      </c>
      <c r="BT929" s="11">
        <v>0.18760594120166099</v>
      </c>
    </row>
    <row r="930" spans="1:72" s="8" customFormat="1" x14ac:dyDescent="0.25">
      <c r="A930" s="1">
        <v>1226</v>
      </c>
      <c r="B930" s="22">
        <v>824.08660944243502</v>
      </c>
      <c r="C930" s="22">
        <v>1003.19999999999</v>
      </c>
      <c r="D930" s="11">
        <v>3000</v>
      </c>
      <c r="E930" s="11">
        <v>12000</v>
      </c>
      <c r="F930" s="11">
        <v>1</v>
      </c>
      <c r="G930" s="11">
        <v>20</v>
      </c>
      <c r="H930" s="12">
        <f>SUM(BG930:BI930)/(BK930*1000000)</f>
        <v>0.74930497691832054</v>
      </c>
      <c r="I930" s="13">
        <v>100</v>
      </c>
      <c r="J930" s="20">
        <v>93.919355348819806</v>
      </c>
      <c r="K930" s="18">
        <f>(P930*BG930+U930*BH930+AP930*BI930+AN930*BJ930)/(BK930*(1000000))</f>
        <v>123.87152625763581</v>
      </c>
      <c r="L930" s="18">
        <f>(T930*BG930+Y930*BH930+AT930*BI930+AO930*BJ930)/(BK930*(1000000))</f>
        <v>145.37635841570619</v>
      </c>
      <c r="M930" s="18">
        <f>L930/K930</f>
        <v>1.1736059351795123</v>
      </c>
      <c r="N930" s="18">
        <f>J930*M930</f>
        <v>110.2243128656086</v>
      </c>
      <c r="O930" s="13">
        <v>100</v>
      </c>
      <c r="P930" s="20">
        <v>75.975279653951205</v>
      </c>
      <c r="Q930" s="20">
        <f>P930-S930</f>
        <v>70.280720644442894</v>
      </c>
      <c r="R930" s="18">
        <f>Q930*solar_capex_adj</f>
        <v>93.707627525923854</v>
      </c>
      <c r="S930" s="20">
        <v>5.6945590095083105</v>
      </c>
      <c r="T930" s="18">
        <f>R930+S930</f>
        <v>99.402186535432165</v>
      </c>
      <c r="U930" s="20">
        <v>27.983691296053699</v>
      </c>
      <c r="V930" s="20">
        <f>U930-X930</f>
        <v>23.1869078189265</v>
      </c>
      <c r="W930" s="18">
        <f>V930*wind_capex_adj</f>
        <v>38.644846364877502</v>
      </c>
      <c r="X930" s="20">
        <v>4.7967834771271995</v>
      </c>
      <c r="Y930" s="18">
        <f>W930+X930</f>
        <v>43.441629842004701</v>
      </c>
      <c r="Z930" s="20">
        <v>96.528603730424294</v>
      </c>
      <c r="AA930" s="20">
        <f>Z930-AC930-AD930</f>
        <v>39.084256037891699</v>
      </c>
      <c r="AB930" s="18">
        <f>AA930*hdgt_capex_adj</f>
        <v>48.855320047364621</v>
      </c>
      <c r="AC930" s="20">
        <v>17.0949441755604</v>
      </c>
      <c r="AD930" s="20">
        <v>40.349403516972195</v>
      </c>
      <c r="AE930" s="18">
        <f>AD930*fuel_adj</f>
        <v>40.349403516972195</v>
      </c>
      <c r="AF930" s="18">
        <f>AB930+AC930+AE930</f>
        <v>106.29966773989722</v>
      </c>
      <c r="AG930" s="20">
        <v>387.368524730768</v>
      </c>
      <c r="AH930" s="20">
        <f>AG930-AJ930-AK930</f>
        <v>304.091234746542</v>
      </c>
      <c r="AI930" s="18">
        <f>AH930*aero_capex_adj</f>
        <v>364.90948169585039</v>
      </c>
      <c r="AJ930" s="20">
        <v>37.025113605062018</v>
      </c>
      <c r="AK930" s="20">
        <v>46.252176379163984</v>
      </c>
      <c r="AL930" s="18">
        <f>AK930*fuel_adj</f>
        <v>46.252176379163984</v>
      </c>
      <c r="AM930" s="18">
        <f>AI930+AJ930+AL930</f>
        <v>448.18677168007639</v>
      </c>
      <c r="AN930" s="18">
        <f>IF(F930=0, 0, IF(F930=3, Z930, (Z930*F930*384+AG930*G930*32)/(F930*384+G930*32)))</f>
        <v>278.30355435563911</v>
      </c>
      <c r="AO930" s="18">
        <f>IF(F930=0, 0, IF(F930=3, AF930, (AF930*F930*384+AM930*G930*32)/(F930*384+G930*32)))</f>
        <v>319.97910770250917</v>
      </c>
      <c r="AP930" s="20">
        <v>276.274298113859</v>
      </c>
      <c r="AQ930" s="20">
        <f>AP930-AS930</f>
        <v>226.42881443597901</v>
      </c>
      <c r="AR930" s="18">
        <f>AQ930*bess_capex_adj</f>
        <v>226.42881443597901</v>
      </c>
      <c r="AS930" s="20">
        <v>49.845483677879997</v>
      </c>
      <c r="AT930" s="18">
        <f>AR930+AS930</f>
        <v>276.274298113859</v>
      </c>
      <c r="AU930" s="20">
        <v>7449.2564970550702</v>
      </c>
      <c r="AV930" s="20"/>
      <c r="AW930" s="20">
        <v>988.06589088721796</v>
      </c>
      <c r="AX930" s="18">
        <f>AW930*solar_capex_adj</f>
        <v>1317.4211878496239</v>
      </c>
      <c r="AY930" s="20">
        <v>1202.8198133309099</v>
      </c>
      <c r="AZ930" s="18">
        <f>AY930*wind_capex_adj</f>
        <v>2004.69968888485</v>
      </c>
      <c r="BA930" s="20">
        <v>773.79747550539298</v>
      </c>
      <c r="BB930" s="18">
        <f>BA930*hdgt_capex_adj</f>
        <v>967.2468443817412</v>
      </c>
      <c r="BC930" s="20">
        <v>1625.7404356464599</v>
      </c>
      <c r="BD930" s="18">
        <f>BC930*aero_capex_adj</f>
        <v>1950.8885227757519</v>
      </c>
      <c r="BE930" s="20">
        <v>2858.8328816850799</v>
      </c>
      <c r="BF930" s="18">
        <f>BE930*bess_capex_adj</f>
        <v>2858.8328816850799</v>
      </c>
      <c r="BG930" s="11">
        <v>1228916165.13375</v>
      </c>
      <c r="BH930" s="11">
        <v>4403525449.1711998</v>
      </c>
      <c r="BI930" s="11">
        <v>931469983.49953103</v>
      </c>
      <c r="BJ930" s="11">
        <v>2196088402.1955099</v>
      </c>
      <c r="BK930" s="11">
        <f>SUM(BG930:BJ930)/1000000</f>
        <v>8759.9999999999909</v>
      </c>
      <c r="BL930" s="11">
        <v>0.69322180605828199</v>
      </c>
      <c r="BM930" s="13">
        <f>0.815*BJ930/(BK930*1000)</f>
        <v>204.31644381156877</v>
      </c>
      <c r="BN930" s="22">
        <v>1112.51692274728</v>
      </c>
      <c r="BO930" s="11">
        <v>264</v>
      </c>
      <c r="BP930" s="11">
        <v>9120</v>
      </c>
      <c r="BQ930" s="22">
        <v>13835.7696</v>
      </c>
      <c r="BR930" s="11">
        <v>2280</v>
      </c>
      <c r="BS930" s="11">
        <v>570</v>
      </c>
      <c r="BT930" s="11">
        <v>0.19357111340562499</v>
      </c>
    </row>
    <row r="931" spans="1:72" s="8" customFormat="1" x14ac:dyDescent="0.25">
      <c r="A931" s="1">
        <v>536</v>
      </c>
      <c r="B931" s="24">
        <v>2472.2598283273001</v>
      </c>
      <c r="C931" s="24">
        <v>201.39999999999901</v>
      </c>
      <c r="D931" s="1">
        <v>1000</v>
      </c>
      <c r="E931" s="1">
        <v>4000</v>
      </c>
      <c r="F931" s="1">
        <v>3</v>
      </c>
      <c r="G931" s="1">
        <v>4</v>
      </c>
      <c r="H931" s="2">
        <f>SUM(BG931:BI931)/(BK931*1000000)</f>
        <v>0.60256405975915661</v>
      </c>
      <c r="I931" s="3">
        <v>100</v>
      </c>
      <c r="J931" s="18">
        <v>92.395551504781096</v>
      </c>
      <c r="K931" s="18">
        <f>(P931*BG931+U931*BH931+AP931*BI931+AN931*BJ931)/(BK931*(1000000))</f>
        <v>88.913588573977009</v>
      </c>
      <c r="L931" s="18">
        <f>(T931*BG931+Y931*BH931+AT931*BI931+AO931*BJ931)/(BK931*(1000000))</f>
        <v>106.10854662020716</v>
      </c>
      <c r="M931" s="18">
        <f>L931/K931</f>
        <v>1.1933895405866313</v>
      </c>
      <c r="N931" s="18">
        <f>J931*M931</f>
        <v>110.26388476253913</v>
      </c>
      <c r="O931" s="3">
        <v>100</v>
      </c>
      <c r="P931" s="18">
        <v>96.693540922637098</v>
      </c>
      <c r="Q931" s="18">
        <f>P931-S931</f>
        <v>89.447064562397003</v>
      </c>
      <c r="R931" s="18">
        <f>Q931*solar_capex_adj</f>
        <v>119.26275274986267</v>
      </c>
      <c r="S931" s="18">
        <v>7.246476360240095</v>
      </c>
      <c r="T931" s="18">
        <f>R931+S931</f>
        <v>126.50922911010277</v>
      </c>
      <c r="U931" s="18">
        <v>27.9870606798228</v>
      </c>
      <c r="V931" s="18">
        <f>U931-X931</f>
        <v>23.1902772026957</v>
      </c>
      <c r="W931" s="18">
        <f>V931*wind_capex_adj</f>
        <v>38.650462004492837</v>
      </c>
      <c r="X931" s="18">
        <v>4.7967834771271001</v>
      </c>
      <c r="Y931" s="18">
        <f>W931+X931</f>
        <v>43.447245481619937</v>
      </c>
      <c r="Z931" s="18">
        <v>112.612435400517</v>
      </c>
      <c r="AA931" s="18">
        <f>Z931-AC931-AD931</f>
        <v>59.195091330332403</v>
      </c>
      <c r="AB931" s="18">
        <f>AA931*hdgt_capex_adj</f>
        <v>73.9938641629155</v>
      </c>
      <c r="AC931" s="18">
        <v>17.601321458166296</v>
      </c>
      <c r="AD931" s="18">
        <v>35.816022612018301</v>
      </c>
      <c r="AE931" s="18">
        <f>AD931*fuel_adj</f>
        <v>35.816022612018301</v>
      </c>
      <c r="AF931" s="18">
        <f>AB931+AC931+AE931</f>
        <v>127.4112082331001</v>
      </c>
      <c r="AG931" s="18">
        <v>430.913868972317</v>
      </c>
      <c r="AH931" s="18">
        <f>AG931-AJ931-AK931</f>
        <v>349.38414941605998</v>
      </c>
      <c r="AI931" s="18">
        <f>AH931*aero_capex_adj</f>
        <v>419.26097929927198</v>
      </c>
      <c r="AJ931" s="18">
        <v>39.060025959630991</v>
      </c>
      <c r="AK931" s="18">
        <v>42.46969359662603</v>
      </c>
      <c r="AL931" s="18">
        <f>AK931*fuel_adj</f>
        <v>42.46969359662603</v>
      </c>
      <c r="AM931" s="18">
        <f>AI931+AJ931+AL931</f>
        <v>500.790698855529</v>
      </c>
      <c r="AN931" s="18">
        <f>IF(F931=0, 0, IF(F931=3, Z931, (Z931*F931*384+AG931*G931*32)/(F931*384+G931*32)))</f>
        <v>112.612435400517</v>
      </c>
      <c r="AO931" s="18">
        <f>IF(F931=0, 0, IF(F931=3, AF931, (AF931*F931*384+AM931*G931*32)/(F931*384+G931*32)))</f>
        <v>127.4112082331001</v>
      </c>
      <c r="AP931" s="18">
        <v>55.594787241043299</v>
      </c>
      <c r="AQ931" s="18">
        <f>AP931-AS931</f>
        <v>45.270924816621601</v>
      </c>
      <c r="AR931" s="18">
        <f>AQ931*bess_capex_adj</f>
        <v>45.270924816621601</v>
      </c>
      <c r="AS931" s="18">
        <v>10.323862424421698</v>
      </c>
      <c r="AT931" s="18">
        <f>AR931+AS931</f>
        <v>55.594787241043299</v>
      </c>
      <c r="AU931" s="18">
        <v>6804.4316310857703</v>
      </c>
      <c r="AV931" s="18"/>
      <c r="AW931" s="18">
        <v>2964.62841226716</v>
      </c>
      <c r="AX931" s="18">
        <f>AW931*solar_capex_adj</f>
        <v>3952.8378830228799</v>
      </c>
      <c r="AY931" s="18">
        <v>241.51027953828699</v>
      </c>
      <c r="AZ931" s="18">
        <f>AY931*wind_capex_adj</f>
        <v>402.51713256381169</v>
      </c>
      <c r="BA931" s="18">
        <v>2321.72975748005</v>
      </c>
      <c r="BB931" s="18">
        <f>BA931*hdgt_capex_adj</f>
        <v>2902.1621968500626</v>
      </c>
      <c r="BC931" s="18">
        <v>325.19533571870699</v>
      </c>
      <c r="BD931" s="18">
        <f>BC931*aero_capex_adj</f>
        <v>390.23440286244835</v>
      </c>
      <c r="BE931" s="18">
        <v>951.36784608156802</v>
      </c>
      <c r="BF931" s="18">
        <f>BE931*bess_capex_adj</f>
        <v>951.36784608156802</v>
      </c>
      <c r="BG931" s="1">
        <v>2865534778.6514602</v>
      </c>
      <c r="BH931" s="1">
        <v>884041093.96239996</v>
      </c>
      <c r="BI931" s="1">
        <v>1528885290.8763399</v>
      </c>
      <c r="BJ931" s="1">
        <v>3481538836.5097799</v>
      </c>
      <c r="BK931" s="1">
        <f>SUM(BG931:BJ931)/1000000</f>
        <v>8759.9999999999818</v>
      </c>
      <c r="BL931" s="1">
        <v>16.016632459564999</v>
      </c>
      <c r="BM931" s="3">
        <f>0.815*BJ931/(BK931*1000)</f>
        <v>323.91029129628726</v>
      </c>
      <c r="BN931" s="24">
        <v>3337.5507682418602</v>
      </c>
      <c r="BO931" s="1">
        <v>53</v>
      </c>
      <c r="BP931" s="1">
        <v>3040</v>
      </c>
      <c r="BQ931" s="24">
        <v>4611.9232000000002</v>
      </c>
      <c r="BR931" s="1">
        <v>760</v>
      </c>
      <c r="BS931" s="1">
        <v>190</v>
      </c>
      <c r="BT931" s="1">
        <v>0.94217379420367298</v>
      </c>
    </row>
    <row r="932" spans="1:72" s="8" customFormat="1" x14ac:dyDescent="0.25">
      <c r="A932" s="1">
        <v>350</v>
      </c>
      <c r="B932" s="24">
        <v>2678.2814806879101</v>
      </c>
      <c r="C932" s="24">
        <v>801.8</v>
      </c>
      <c r="D932" s="1">
        <v>1000</v>
      </c>
      <c r="E932" s="1">
        <v>4000</v>
      </c>
      <c r="F932" s="1">
        <v>2</v>
      </c>
      <c r="G932" s="1">
        <v>11</v>
      </c>
      <c r="H932" s="2">
        <f>SUM(BG932:BI932)/(BK932*1000000)</f>
        <v>0.85263326711964815</v>
      </c>
      <c r="I932" s="3">
        <v>100</v>
      </c>
      <c r="J932" s="18">
        <v>88.990297286306301</v>
      </c>
      <c r="K932" s="18">
        <f>(P932*BG932+U932*BH932+AP932*BI932+AN932*BJ932)/(BK932*(1000000))</f>
        <v>105.46393397781803</v>
      </c>
      <c r="L932" s="18">
        <f>(T932*BG932+Y932*BH932+AT932*BI932+AO932*BJ932)/(BK932*(1000000))</f>
        <v>130.68591527532118</v>
      </c>
      <c r="M932" s="18">
        <f>L932/K932</f>
        <v>1.2391526690328849</v>
      </c>
      <c r="N932" s="18">
        <f>J932*M932</f>
        <v>110.27256440035634</v>
      </c>
      <c r="O932" s="3">
        <v>100</v>
      </c>
      <c r="P932" s="18">
        <v>120.486125939175</v>
      </c>
      <c r="Q932" s="18">
        <f>P932-S932</f>
        <v>111.449912636088</v>
      </c>
      <c r="R932" s="18">
        <f>Q932*solar_capex_adj</f>
        <v>148.59988351478398</v>
      </c>
      <c r="S932" s="18">
        <v>9.0362133030869956</v>
      </c>
      <c r="T932" s="18">
        <f>R932+S932</f>
        <v>157.63609681787096</v>
      </c>
      <c r="U932" s="18">
        <v>27.968594898434699</v>
      </c>
      <c r="V932" s="18">
        <f>U932-X932</f>
        <v>23.171811421307702</v>
      </c>
      <c r="W932" s="18">
        <f>V932*wind_capex_adj</f>
        <v>38.619685702179503</v>
      </c>
      <c r="X932" s="18">
        <v>4.796783477126997</v>
      </c>
      <c r="Y932" s="18">
        <f>W932+X932</f>
        <v>43.416469179306503</v>
      </c>
      <c r="Z932" s="18">
        <v>171.58664894364401</v>
      </c>
      <c r="AA932" s="18">
        <f>Z932-AC932-AD932</f>
        <v>112.11020412543201</v>
      </c>
      <c r="AB932" s="18">
        <f>AA932*hdgt_capex_adj</f>
        <v>140.13775515679001</v>
      </c>
      <c r="AC932" s="18">
        <v>22.873091751955002</v>
      </c>
      <c r="AD932" s="18">
        <v>36.603353066257</v>
      </c>
      <c r="AE932" s="18">
        <f>AD932*fuel_adj</f>
        <v>36.603353066257</v>
      </c>
      <c r="AF932" s="18">
        <f>AB932+AC932+AE932</f>
        <v>199.61419997500201</v>
      </c>
      <c r="AG932" s="18">
        <v>718.18482779505598</v>
      </c>
      <c r="AH932" s="18">
        <f>AG932-AJ932-AK932</f>
        <v>616.19750553992992</v>
      </c>
      <c r="AI932" s="18">
        <f>AH932*aero_capex_adj</f>
        <v>739.43700664791584</v>
      </c>
      <c r="AJ932" s="18">
        <v>59.982202352406034</v>
      </c>
      <c r="AK932" s="18">
        <v>42.005119902720025</v>
      </c>
      <c r="AL932" s="18">
        <f>AK932*fuel_adj</f>
        <v>42.005119902720025</v>
      </c>
      <c r="AM932" s="18">
        <f>AI932+AJ932+AL932</f>
        <v>841.4243289030419</v>
      </c>
      <c r="AN932" s="18">
        <f>IF(F932=0, 0, IF(F932=3, Z932, (Z932*F932*384+AG932*G932*32)/(F932*384+G932*32)))</f>
        <v>343.37464801123059</v>
      </c>
      <c r="AO932" s="18">
        <f>IF(F932=0, 0, IF(F932=3, AF932, (AF932*F932*384+AM932*G932*32)/(F932*384+G932*32)))</f>
        <v>401.32595478095737</v>
      </c>
      <c r="AP932" s="18">
        <v>57.142697431945599</v>
      </c>
      <c r="AQ932" s="18">
        <f>AP932-AS932</f>
        <v>46.533567042292098</v>
      </c>
      <c r="AR932" s="18">
        <f>AQ932*bess_capex_adj</f>
        <v>46.533567042292098</v>
      </c>
      <c r="AS932" s="18">
        <v>10.609130389653501</v>
      </c>
      <c r="AT932" s="18">
        <f>AR932+AS932</f>
        <v>57.142697431945599</v>
      </c>
      <c r="AU932" s="18">
        <v>7560.6148502425604</v>
      </c>
      <c r="AV932" s="18"/>
      <c r="AW932" s="18">
        <v>3209.12340668054</v>
      </c>
      <c r="AX932" s="18">
        <f>AW932*solar_capex_adj</f>
        <v>4278.8312089073861</v>
      </c>
      <c r="AY932" s="18">
        <v>960.71871684508801</v>
      </c>
      <c r="AZ932" s="18">
        <f>AY932*wind_capex_adj</f>
        <v>1601.1978614084801</v>
      </c>
      <c r="BA932" s="18">
        <v>1546.5873518554399</v>
      </c>
      <c r="BB932" s="18">
        <f>BA932*hdgt_capex_adj</f>
        <v>1933.2341898192999</v>
      </c>
      <c r="BC932" s="18">
        <v>893.57507688992598</v>
      </c>
      <c r="BD932" s="18">
        <f>BC932*aero_capex_adj</f>
        <v>1072.2900922679112</v>
      </c>
      <c r="BE932" s="18">
        <v>950.61029797156596</v>
      </c>
      <c r="BF932" s="18">
        <f>BE932*bess_capex_adj</f>
        <v>950.61029797156596</v>
      </c>
      <c r="BG932" s="1">
        <v>2470116992.7841802</v>
      </c>
      <c r="BH932" s="1">
        <v>3519484355.2087998</v>
      </c>
      <c r="BI932" s="1">
        <v>1479466071.9751301</v>
      </c>
      <c r="BJ932" s="1">
        <v>1290932580.0318799</v>
      </c>
      <c r="BK932" s="1">
        <f>SUM(BG932:BJ932)/1000000</f>
        <v>8759.9999999999909</v>
      </c>
      <c r="BL932" s="1">
        <v>23.2114884726629</v>
      </c>
      <c r="BM932" s="3">
        <f>0.815*BJ932/(BK932*1000)</f>
        <v>120.10388729748666</v>
      </c>
      <c r="BN932" s="24">
        <v>3615.6799989286801</v>
      </c>
      <c r="BO932" s="1">
        <v>211</v>
      </c>
      <c r="BP932" s="1">
        <v>3040</v>
      </c>
      <c r="BQ932" s="24">
        <v>4611.9232000000002</v>
      </c>
      <c r="BR932" s="1">
        <v>760</v>
      </c>
      <c r="BS932" s="1">
        <v>190</v>
      </c>
      <c r="BT932" s="1">
        <v>0.91294835825436205</v>
      </c>
    </row>
    <row r="933" spans="1:72" s="8" customFormat="1" x14ac:dyDescent="0.25">
      <c r="A933" s="1">
        <v>839</v>
      </c>
      <c r="B933" s="25">
        <v>1854.19487124548</v>
      </c>
      <c r="C933" s="25">
        <v>1200.8</v>
      </c>
      <c r="D933" s="8">
        <v>2000</v>
      </c>
      <c r="E933" s="8">
        <v>8000</v>
      </c>
      <c r="F933" s="8">
        <v>2</v>
      </c>
      <c r="G933" s="8">
        <v>10</v>
      </c>
      <c r="H933" s="9">
        <f>SUM(BG933:BI933)/(BK933*1000000)</f>
        <v>0.93094402362536766</v>
      </c>
      <c r="I933" s="10">
        <v>100</v>
      </c>
      <c r="J933" s="19">
        <v>89.342970673190393</v>
      </c>
      <c r="K933" s="18">
        <f>(P933*BG933+U933*BH933+AP933*BI933+AN933*BJ933)/(BK933*(1000000))</f>
        <v>108.65884984357209</v>
      </c>
      <c r="L933" s="18">
        <f>(T933*BG933+Y933*BH933+AT933*BI933+AO933*BJ933)/(BK933*(1000000))</f>
        <v>134.13790115142069</v>
      </c>
      <c r="M933" s="18">
        <f>L933/K933</f>
        <v>1.2344866648646555</v>
      </c>
      <c r="N933" s="18">
        <f>J933*M933</f>
        <v>110.29270589544754</v>
      </c>
      <c r="O933" s="10">
        <v>100</v>
      </c>
      <c r="P933" s="19">
        <v>113.964392636189</v>
      </c>
      <c r="Q933" s="19">
        <f>P933-S933</f>
        <v>105.416540765189</v>
      </c>
      <c r="R933" s="18">
        <f>Q933*solar_capex_adj</f>
        <v>140.55538768691866</v>
      </c>
      <c r="S933" s="19">
        <v>8.547851871000006</v>
      </c>
      <c r="T933" s="18">
        <f>R933+S933</f>
        <v>149.10323955791867</v>
      </c>
      <c r="U933" s="19">
        <v>28.622003018216301</v>
      </c>
      <c r="V933" s="19">
        <f>U933-X933</f>
        <v>23.7127675908356</v>
      </c>
      <c r="W933" s="18">
        <f>V933*wind_capex_adj</f>
        <v>39.521279318059335</v>
      </c>
      <c r="X933" s="19">
        <v>4.9092354273807004</v>
      </c>
      <c r="Y933" s="18">
        <f>W933+X933</f>
        <v>44.430514745440036</v>
      </c>
      <c r="Z933" s="19">
        <v>311.12368709542102</v>
      </c>
      <c r="AA933" s="19">
        <f>Z933-AC933-AD933</f>
        <v>230.914357105254</v>
      </c>
      <c r="AB933" s="18">
        <f>AA933*hdgt_capex_adj</f>
        <v>288.64294638156753</v>
      </c>
      <c r="AC933" s="19">
        <v>36.094551586345005</v>
      </c>
      <c r="AD933" s="19">
        <v>44.114778403822015</v>
      </c>
      <c r="AE933" s="18">
        <f>AD933*fuel_adj</f>
        <v>44.114778403822015</v>
      </c>
      <c r="AF933" s="18">
        <f>AB933+AC933+AE933</f>
        <v>368.85227637173455</v>
      </c>
      <c r="AG933" s="19">
        <v>1678.52390828072</v>
      </c>
      <c r="AH933" s="19">
        <f>AG933-AJ933-AK933</f>
        <v>1499.9944897375801</v>
      </c>
      <c r="AI933" s="18">
        <f>AH933*aero_capex_adj</f>
        <v>1799.9933876850962</v>
      </c>
      <c r="AJ933" s="19">
        <v>130.3328255051199</v>
      </c>
      <c r="AK933" s="19">
        <v>48.196593038019955</v>
      </c>
      <c r="AL933" s="18">
        <f>AK933*fuel_adj</f>
        <v>48.196593038019955</v>
      </c>
      <c r="AM933" s="18">
        <f>AI933+AJ933+AL933</f>
        <v>1978.522806228236</v>
      </c>
      <c r="AN933" s="18">
        <f>IF(F933=0, 0, IF(F933=3, Z933, (Z933*F933*384+AG933*G933*32)/(F933*384+G933*32)))</f>
        <v>713.30022273815587</v>
      </c>
      <c r="AO933" s="18">
        <f>IF(F933=0, 0, IF(F933=3, AF933, (AF933*F933*384+AM933*G933*32)/(F933*384+G933*32)))</f>
        <v>842.28478515305846</v>
      </c>
      <c r="AP933" s="19">
        <v>139.57644215030001</v>
      </c>
      <c r="AQ933" s="19">
        <f>AP933-AS933</f>
        <v>113.668076769492</v>
      </c>
      <c r="AR933" s="18">
        <f>AQ933*bess_capex_adj</f>
        <v>113.668076769492</v>
      </c>
      <c r="AS933" s="19">
        <v>25.908365380808007</v>
      </c>
      <c r="AT933" s="18">
        <f>AR933+AS933</f>
        <v>139.57644215030001</v>
      </c>
      <c r="AU933" s="19">
        <v>7921.2829774154497</v>
      </c>
      <c r="AV933" s="19"/>
      <c r="AW933" s="19">
        <v>2221.4886068976998</v>
      </c>
      <c r="AX933" s="18">
        <f>AW933*solar_capex_adj</f>
        <v>2961.9848091969329</v>
      </c>
      <c r="AY933" s="19">
        <v>1438.66405874099</v>
      </c>
      <c r="AZ933" s="18">
        <f>AY933*wind_capex_adj</f>
        <v>2397.7734312349835</v>
      </c>
      <c r="BA933" s="19">
        <v>1546.4396244423599</v>
      </c>
      <c r="BB933" s="18">
        <f>BA933*hdgt_capex_adj</f>
        <v>1933.0495305529498</v>
      </c>
      <c r="BC933" s="19">
        <v>812.26338555182997</v>
      </c>
      <c r="BD933" s="18">
        <f>BC933*aero_capex_adj</f>
        <v>974.7160626621959</v>
      </c>
      <c r="BE933" s="19">
        <v>1902.4273017825601</v>
      </c>
      <c r="BF933" s="18">
        <f>BE933*bess_capex_adj</f>
        <v>1902.4273017825601</v>
      </c>
      <c r="BG933" s="8">
        <v>1814333039.5356801</v>
      </c>
      <c r="BH933" s="8">
        <v>5150152211.77843</v>
      </c>
      <c r="BI933" s="8">
        <v>1190584395.6441</v>
      </c>
      <c r="BJ933" s="8">
        <v>604930353.04177797</v>
      </c>
      <c r="BK933" s="8">
        <f>SUM(BG933:BJ933)/1000000</f>
        <v>8759.9999999999891</v>
      </c>
      <c r="BL933" s="8">
        <v>16.425910619423</v>
      </c>
      <c r="BM933" s="10">
        <f>0.815*BJ933/(BK933*1000)</f>
        <v>56.280620745325301</v>
      </c>
      <c r="BN933" s="25">
        <v>2503.1630761813899</v>
      </c>
      <c r="BO933" s="8">
        <v>316</v>
      </c>
      <c r="BP933" s="8">
        <v>6080</v>
      </c>
      <c r="BQ933" s="25">
        <v>9223.8464000000004</v>
      </c>
      <c r="BR933" s="8">
        <v>1520</v>
      </c>
      <c r="BS933" s="8">
        <v>380</v>
      </c>
      <c r="BT933" s="8">
        <v>0.36946679930450799</v>
      </c>
    </row>
    <row r="934" spans="1:72" s="8" customFormat="1" x14ac:dyDescent="0.25">
      <c r="A934" s="1">
        <v>1446</v>
      </c>
      <c r="B934" s="22">
        <v>1648.17321888487</v>
      </c>
      <c r="C934" s="22">
        <v>600.4</v>
      </c>
      <c r="D934" s="11">
        <v>3000</v>
      </c>
      <c r="E934" s="11">
        <v>12000</v>
      </c>
      <c r="F934" s="11">
        <v>2</v>
      </c>
      <c r="G934" s="11">
        <v>6</v>
      </c>
      <c r="H934" s="12">
        <f>SUM(BG934:BI934)/(BK934*1000000)</f>
        <v>0.74221377338783989</v>
      </c>
      <c r="I934" s="13">
        <v>100</v>
      </c>
      <c r="J934" s="20">
        <v>94.263339866689805</v>
      </c>
      <c r="K934" s="18">
        <f>(P934*BG934+U934*BH934+AP934*BI934+AN934*BJ934)/(BK934*(1000000))</f>
        <v>109.45074428557383</v>
      </c>
      <c r="L934" s="18">
        <f>(T934*BG934+Y934*BH934+AT934*BI934+AO934*BJ934)/(BK934*(1000000))</f>
        <v>128.06995036475593</v>
      </c>
      <c r="M934" s="18">
        <f>L934/K934</f>
        <v>1.1701149334407606</v>
      </c>
      <c r="N934" s="18">
        <f>J934*M934</f>
        <v>110.29894165401554</v>
      </c>
      <c r="O934" s="13">
        <v>100</v>
      </c>
      <c r="P934" s="20">
        <v>93.604526333812402</v>
      </c>
      <c r="Q934" s="20">
        <f>P934-S934</f>
        <v>86.587600632908405</v>
      </c>
      <c r="R934" s="18">
        <f>Q934*solar_capex_adj</f>
        <v>115.4501341772112</v>
      </c>
      <c r="S934" s="20">
        <v>7.0169257009039967</v>
      </c>
      <c r="T934" s="18">
        <f>R934+S934</f>
        <v>122.46705987811519</v>
      </c>
      <c r="U934" s="20">
        <v>27.9800994547657</v>
      </c>
      <c r="V934" s="20">
        <f>U934-X934</f>
        <v>23.1833159776386</v>
      </c>
      <c r="W934" s="18">
        <f>V934*wind_capex_adj</f>
        <v>38.638859962731004</v>
      </c>
      <c r="X934" s="20">
        <v>4.7967834771271001</v>
      </c>
      <c r="Y934" s="18">
        <f>W934+X934</f>
        <v>43.435643439858104</v>
      </c>
      <c r="Z934" s="20">
        <v>115.923292957226</v>
      </c>
      <c r="AA934" s="20">
        <f>Z934-AC934-AD934</f>
        <v>60.586915772624209</v>
      </c>
      <c r="AB934" s="18">
        <f>AA934*hdgt_capex_adj</f>
        <v>75.733644715780258</v>
      </c>
      <c r="AC934" s="20">
        <v>17.855346766198195</v>
      </c>
      <c r="AD934" s="20">
        <v>37.481030418403591</v>
      </c>
      <c r="AE934" s="18">
        <f>AD934*fuel_adj</f>
        <v>37.481030418403591</v>
      </c>
      <c r="AF934" s="18">
        <f>AB934+AC934+AE934</f>
        <v>131.07002190038205</v>
      </c>
      <c r="AG934" s="20">
        <v>499.65973309113002</v>
      </c>
      <c r="AH934" s="20">
        <f>AG934-AJ934-AK934</f>
        <v>412.69085027181796</v>
      </c>
      <c r="AI934" s="18">
        <f>AH934*aero_capex_adj</f>
        <v>495.22902032618151</v>
      </c>
      <c r="AJ934" s="20">
        <v>44.072092082450013</v>
      </c>
      <c r="AK934" s="20">
        <v>42.896790736862044</v>
      </c>
      <c r="AL934" s="18">
        <f>AK934*fuel_adj</f>
        <v>42.896790736862044</v>
      </c>
      <c r="AM934" s="18">
        <f>AI934+AJ934+AL934</f>
        <v>582.19790314549357</v>
      </c>
      <c r="AN934" s="18">
        <f>IF(F934=0, 0, IF(F934=3, Z934, (Z934*F934*384+AG934*G934*32)/(F934*384+G934*32)))</f>
        <v>192.67058098400679</v>
      </c>
      <c r="AO934" s="18">
        <f>IF(F934=0, 0, IF(F934=3, AF934, (AF934*F934*384+AM934*G934*32)/(F934*384+G934*32)))</f>
        <v>221.29559814940436</v>
      </c>
      <c r="AP934" s="20">
        <v>140.787557746884</v>
      </c>
      <c r="AQ934" s="20">
        <f>AP934-AS934</f>
        <v>115.425568032366</v>
      </c>
      <c r="AR934" s="18">
        <f>AQ934*bess_capex_adj</f>
        <v>115.425568032366</v>
      </c>
      <c r="AS934" s="20">
        <v>25.361989714518003</v>
      </c>
      <c r="AT934" s="18">
        <f>AR934+AS934</f>
        <v>140.787557746884</v>
      </c>
      <c r="AU934" s="20">
        <v>7588.9754025267703</v>
      </c>
      <c r="AV934" s="20"/>
      <c r="AW934" s="20">
        <v>1975.82566283095</v>
      </c>
      <c r="AX934" s="18">
        <f>AW934*solar_capex_adj</f>
        <v>2634.4342171079334</v>
      </c>
      <c r="AY934" s="20">
        <v>719.75792008459405</v>
      </c>
      <c r="AZ934" s="18">
        <f>AY934*wind_capex_adj</f>
        <v>1199.5965334743235</v>
      </c>
      <c r="BA934" s="20">
        <v>1547.35521592039</v>
      </c>
      <c r="BB934" s="18">
        <f>BA934*hdgt_capex_adj</f>
        <v>1934.1940199004875</v>
      </c>
      <c r="BC934" s="20">
        <v>487.646578554786</v>
      </c>
      <c r="BD934" s="18">
        <f>BC934*aero_capex_adj</f>
        <v>585.17589426574318</v>
      </c>
      <c r="BE934" s="20">
        <v>2858.3900251360401</v>
      </c>
      <c r="BF934" s="18">
        <f>BE934*bess_capex_adj</f>
        <v>2858.3900251360401</v>
      </c>
      <c r="BG934" s="11">
        <v>2000199043.63047</v>
      </c>
      <c r="BH934" s="11">
        <v>2635443261.2463999</v>
      </c>
      <c r="BI934" s="11">
        <v>1866150350.0006001</v>
      </c>
      <c r="BJ934" s="11">
        <v>2258207345.12252</v>
      </c>
      <c r="BK934" s="11">
        <f>SUM(BG934:BJ934)/1000000</f>
        <v>8759.9999999999909</v>
      </c>
      <c r="BL934" s="11">
        <v>0.97341658657665997</v>
      </c>
      <c r="BM934" s="13">
        <f>0.815*BJ934/(BK934*1000)</f>
        <v>210.09577468891047</v>
      </c>
      <c r="BN934" s="22">
        <v>2225.03384549457</v>
      </c>
      <c r="BO934" s="11">
        <v>158</v>
      </c>
      <c r="BP934" s="11">
        <v>9120</v>
      </c>
      <c r="BQ934" s="22">
        <v>13835.7696</v>
      </c>
      <c r="BR934" s="11">
        <v>2280</v>
      </c>
      <c r="BS934" s="11">
        <v>570</v>
      </c>
      <c r="BT934" s="11">
        <v>0.384577927453783</v>
      </c>
    </row>
    <row r="935" spans="1:72" s="8" customFormat="1" x14ac:dyDescent="0.25">
      <c r="A935" s="1">
        <v>1305</v>
      </c>
      <c r="B935" s="22">
        <v>412.043304721217</v>
      </c>
      <c r="C935" s="22">
        <v>600.4</v>
      </c>
      <c r="D935" s="11">
        <v>3000</v>
      </c>
      <c r="E935" s="11">
        <v>12000</v>
      </c>
      <c r="F935" s="11">
        <v>1</v>
      </c>
      <c r="G935" s="11">
        <v>21</v>
      </c>
      <c r="H935" s="12">
        <f>SUM(BG935:BI935)/(BK935*1000000)</f>
        <v>0.43485374051840253</v>
      </c>
      <c r="I935" s="13">
        <v>100</v>
      </c>
      <c r="J935" s="20">
        <v>98.354239435513193</v>
      </c>
      <c r="K935" s="18">
        <f>(P935*BG935+U935*BH935+AP935*BI935+AN935*BJ935)/(BK935*(1000000))</f>
        <v>107.57122658124999</v>
      </c>
      <c r="L935" s="18">
        <f>(T935*BG935+Y935*BH935+AT935*BI935+AO935*BJ935)/(BK935*(1000000))</f>
        <v>120.64956948458428</v>
      </c>
      <c r="M935" s="18">
        <f>L935/K935</f>
        <v>1.1215784491725214</v>
      </c>
      <c r="N935" s="18">
        <f>J935*M935</f>
        <v>110.31199533562572</v>
      </c>
      <c r="O935" s="13">
        <v>100</v>
      </c>
      <c r="P935" s="20">
        <v>72.373845314833304</v>
      </c>
      <c r="Q935" s="20">
        <f>P935-S935</f>
        <v>66.955045834607205</v>
      </c>
      <c r="R935" s="18">
        <f>Q935*solar_capex_adj</f>
        <v>89.27339444614293</v>
      </c>
      <c r="S935" s="20">
        <v>5.4187994802260988</v>
      </c>
      <c r="T935" s="18">
        <f>R935+S935</f>
        <v>94.692193926369029</v>
      </c>
      <c r="U935" s="20">
        <v>28.010621955651199</v>
      </c>
      <c r="V935" s="20">
        <f>U935-X935</f>
        <v>23.213838478524099</v>
      </c>
      <c r="W935" s="18">
        <f>V935*wind_capex_adj</f>
        <v>38.689730797540165</v>
      </c>
      <c r="X935" s="20">
        <v>4.7967834771271001</v>
      </c>
      <c r="Y935" s="18">
        <f>W935+X935</f>
        <v>43.486514274667265</v>
      </c>
      <c r="Z935" s="20">
        <v>72.899622807762</v>
      </c>
      <c r="AA935" s="20">
        <f>Z935-AC935-AD935</f>
        <v>22.975706881554302</v>
      </c>
      <c r="AB935" s="18">
        <f>AA935*hdgt_capex_adj</f>
        <v>28.719633601942878</v>
      </c>
      <c r="AC935" s="20">
        <v>14.540621309997597</v>
      </c>
      <c r="AD935" s="20">
        <v>35.383294616210101</v>
      </c>
      <c r="AE935" s="18">
        <f>AD935*fuel_adj</f>
        <v>35.383294616210101</v>
      </c>
      <c r="AF935" s="18">
        <f>AB935+AC935+AE935</f>
        <v>78.643549528150572</v>
      </c>
      <c r="AG935" s="20">
        <v>138.27138811785699</v>
      </c>
      <c r="AH935" s="20">
        <f>AG935-AJ935-AK935</f>
        <v>77.706460578971715</v>
      </c>
      <c r="AI935" s="18">
        <f>AH935*aero_capex_adj</f>
        <v>93.247752694766049</v>
      </c>
      <c r="AJ935" s="20">
        <v>18.372117973729985</v>
      </c>
      <c r="AK935" s="20">
        <v>42.192809565155287</v>
      </c>
      <c r="AL935" s="18">
        <f>AK935*fuel_adj</f>
        <v>42.192809565155287</v>
      </c>
      <c r="AM935" s="18">
        <f>AI935+AJ935+AL935</f>
        <v>153.81268023365132</v>
      </c>
      <c r="AN935" s="18">
        <f>IF(F935=0, 0, IF(F935=3, Z935, (Z935*F935*384+AG935*G935*32)/(F935*384+G935*32)))</f>
        <v>114.49983709600427</v>
      </c>
      <c r="AO935" s="18">
        <f>IF(F935=0, 0, IF(F935=3, AF935, (AF935*F935*384+AM935*G935*32)/(F935*384+G935*32)))</f>
        <v>126.4784508861965</v>
      </c>
      <c r="AP935" s="20">
        <v>484.99368497611198</v>
      </c>
      <c r="AQ935" s="20">
        <f>AP935-AS935</f>
        <v>396.76770407776303</v>
      </c>
      <c r="AR935" s="18">
        <f>AQ935*bess_capex_adj</f>
        <v>396.76770407776303</v>
      </c>
      <c r="AS935" s="20">
        <v>88.225980898348951</v>
      </c>
      <c r="AT935" s="18">
        <f>AR935+AS935</f>
        <v>484.99368497611198</v>
      </c>
      <c r="AU935" s="20">
        <v>6561.1718900245096</v>
      </c>
      <c r="AV935" s="20"/>
      <c r="AW935" s="20">
        <v>494.60674481296098</v>
      </c>
      <c r="AX935" s="18">
        <f>AW935*solar_capex_adj</f>
        <v>659.47565975061457</v>
      </c>
      <c r="AY935" s="20">
        <v>720.70553309104605</v>
      </c>
      <c r="AZ935" s="18">
        <f>AY935*wind_capex_adj</f>
        <v>1201.1758884850767</v>
      </c>
      <c r="BA935" s="20">
        <v>774.69621010911999</v>
      </c>
      <c r="BB935" s="18">
        <f>BA935*hdgt_capex_adj</f>
        <v>968.37026263639996</v>
      </c>
      <c r="BC935" s="20">
        <v>1709.01010107142</v>
      </c>
      <c r="BD935" s="18">
        <f>BC935*aero_capex_adj</f>
        <v>2050.8121212857041</v>
      </c>
      <c r="BE935" s="20">
        <v>2862.15330093996</v>
      </c>
      <c r="BF935" s="18">
        <f>BE935*bess_capex_adj</f>
        <v>2862.15330093996</v>
      </c>
      <c r="BG935" s="11">
        <v>648710595.57853794</v>
      </c>
      <c r="BH935" s="11">
        <v>2635443261.2463999</v>
      </c>
      <c r="BI935" s="11">
        <v>525164910.116265</v>
      </c>
      <c r="BJ935" s="11">
        <v>4950681233.0587902</v>
      </c>
      <c r="BK935" s="11">
        <f>SUM(BG935:BJ935)/1000000</f>
        <v>8759.9999999999927</v>
      </c>
      <c r="BL935" s="11">
        <v>9.0423769404772295E-4</v>
      </c>
      <c r="BM935" s="13">
        <f>0.815*BJ935/(BK935*1000)</f>
        <v>460.59420147750194</v>
      </c>
      <c r="BN935" s="22">
        <v>556.25846137364397</v>
      </c>
      <c r="BO935" s="11">
        <v>158</v>
      </c>
      <c r="BP935" s="11">
        <v>9120</v>
      </c>
      <c r="BQ935" s="22">
        <v>13835.7696</v>
      </c>
      <c r="BR935" s="11">
        <v>2280</v>
      </c>
      <c r="BS935" s="11">
        <v>570</v>
      </c>
      <c r="BT935" s="11">
        <v>0.108412135386015</v>
      </c>
    </row>
    <row r="936" spans="1:72" s="8" customFormat="1" x14ac:dyDescent="0.25">
      <c r="A936" s="1">
        <v>755</v>
      </c>
      <c r="B936" s="25">
        <v>2060.21652360608</v>
      </c>
      <c r="C936" s="25">
        <v>801.8</v>
      </c>
      <c r="D936" s="8">
        <v>2000</v>
      </c>
      <c r="E936" s="8">
        <v>8000</v>
      </c>
      <c r="F936" s="8">
        <v>1</v>
      </c>
      <c r="G936" s="8">
        <v>22</v>
      </c>
      <c r="H936" s="9">
        <f>SUM(BG936:BI936)/(BK936*1000000)</f>
        <v>0.87118802828388542</v>
      </c>
      <c r="I936" s="10">
        <v>100</v>
      </c>
      <c r="J936" s="19">
        <v>91.619262712810297</v>
      </c>
      <c r="K936" s="18">
        <f>(P936*BG936+U936*BH936+AP936*BI936+AN936*BJ936)/(BK936*(1000000))</f>
        <v>136.33024365030704</v>
      </c>
      <c r="L936" s="18">
        <f>(T936*BG936+Y936*BH936+AT936*BI936+AO936*BJ936)/(BK936*(1000000))</f>
        <v>164.22681978984969</v>
      </c>
      <c r="M936" s="18">
        <f>L936/K936</f>
        <v>1.2046250002391148</v>
      </c>
      <c r="N936" s="18">
        <f>J936*M936</f>
        <v>110.36685436732662</v>
      </c>
      <c r="O936" s="10">
        <v>100</v>
      </c>
      <c r="P936" s="19">
        <v>103.963347275164</v>
      </c>
      <c r="Q936" s="19">
        <f>P936-S936</f>
        <v>96.165815744467494</v>
      </c>
      <c r="R936" s="18">
        <f>Q936*solar_capex_adj</f>
        <v>128.22108765928999</v>
      </c>
      <c r="S936" s="19">
        <v>7.797531530696503</v>
      </c>
      <c r="T936" s="18">
        <f>R936+S936</f>
        <v>136.01861918998651</v>
      </c>
      <c r="U936" s="19">
        <v>27.9670114823444</v>
      </c>
      <c r="V936" s="19">
        <f>U936-X936</f>
        <v>23.1702280052173</v>
      </c>
      <c r="W936" s="18">
        <f>V936*wind_capex_adj</f>
        <v>38.617046675362168</v>
      </c>
      <c r="X936" s="19">
        <v>4.7967834771271001</v>
      </c>
      <c r="Y936" s="18">
        <f>W936+X936</f>
        <v>43.413830152489268</v>
      </c>
      <c r="Z936" s="19">
        <v>126.146578257388</v>
      </c>
      <c r="AA936" s="19">
        <f>Z936-AC936-AD936</f>
        <v>68.915503582798806</v>
      </c>
      <c r="AB936" s="18">
        <f>AA936*hdgt_capex_adj</f>
        <v>86.144379478498507</v>
      </c>
      <c r="AC936" s="19">
        <v>18.868847655473999</v>
      </c>
      <c r="AD936" s="19">
        <v>38.362227019115196</v>
      </c>
      <c r="AE936" s="18">
        <f>AD936*fuel_adj</f>
        <v>38.362227019115196</v>
      </c>
      <c r="AF936" s="18">
        <f>AB936+AC936+AE936</f>
        <v>143.3754541530877</v>
      </c>
      <c r="AG936" s="19">
        <v>881.26827922008601</v>
      </c>
      <c r="AH936" s="19">
        <f>AG936-AJ936-AK936</f>
        <v>767.09416507607</v>
      </c>
      <c r="AI936" s="18">
        <f>AH936*aero_capex_adj</f>
        <v>920.51299809128398</v>
      </c>
      <c r="AJ936" s="19">
        <v>71.892989742746977</v>
      </c>
      <c r="AK936" s="19">
        <v>42.281124401269039</v>
      </c>
      <c r="AL936" s="18">
        <f>AK936*fuel_adj</f>
        <v>42.281124401269039</v>
      </c>
      <c r="AM936" s="18">
        <f>AI936+AJ936+AL936</f>
        <v>1034.6871122353</v>
      </c>
      <c r="AN936" s="18">
        <f>IF(F936=0, 0, IF(F936=3, Z936, (Z936*F936*384+AG936*G936*32)/(F936*384+G936*32)))</f>
        <v>614.75473770383974</v>
      </c>
      <c r="AO936" s="18">
        <f>IF(F936=0, 0, IF(F936=3, AF936, (AF936*F936*384+AM936*G936*32)/(F936*384+G936*32)))</f>
        <v>720.10652702981326</v>
      </c>
      <c r="AP936" s="19">
        <v>90.561380640335599</v>
      </c>
      <c r="AQ936" s="19">
        <f>AP936-AS936</f>
        <v>74.124611509687597</v>
      </c>
      <c r="AR936" s="18">
        <f>AQ936*bess_capex_adj</f>
        <v>74.124611509687597</v>
      </c>
      <c r="AS936" s="19">
        <v>16.436769130648003</v>
      </c>
      <c r="AT936" s="18">
        <f>AR936+AS936</f>
        <v>90.561380640335599</v>
      </c>
      <c r="AU936" s="19">
        <v>7891.7887368751299</v>
      </c>
      <c r="AV936" s="19"/>
      <c r="AW936" s="19">
        <v>2468.3877810291501</v>
      </c>
      <c r="AX936" s="18">
        <f>AW936*solar_capex_adj</f>
        <v>3291.1837080388668</v>
      </c>
      <c r="AY936" s="19">
        <v>960.65306736059597</v>
      </c>
      <c r="AZ936" s="18">
        <f>AY936*wind_capex_adj</f>
        <v>1601.0884456009933</v>
      </c>
      <c r="BA936" s="19">
        <v>773.24083389363204</v>
      </c>
      <c r="BB936" s="18">
        <f>BA936*hdgt_capex_adj</f>
        <v>966.55104236704005</v>
      </c>
      <c r="BC936" s="19">
        <v>1787.0280311603501</v>
      </c>
      <c r="BD936" s="18">
        <f>BC936*aero_capex_adj</f>
        <v>2144.4336373924202</v>
      </c>
      <c r="BE936" s="19">
        <v>1902.47902343139</v>
      </c>
      <c r="BF936" s="18">
        <f>BE936*bess_capex_adj</f>
        <v>1902.47902343139</v>
      </c>
      <c r="BG936" s="8">
        <v>2219009789.4549899</v>
      </c>
      <c r="BH936" s="8">
        <v>3519484355.2087998</v>
      </c>
      <c r="BI936" s="8">
        <v>1893112983.10303</v>
      </c>
      <c r="BJ936" s="8">
        <v>1128392872.23316</v>
      </c>
      <c r="BK936" s="8">
        <f>SUM(BG936:BJ936)/1000000</f>
        <v>8759.9999999999818</v>
      </c>
      <c r="BL936" s="8">
        <v>9.1577240073410806</v>
      </c>
      <c r="BM936" s="10">
        <f>0.815*BJ936/(BK936*1000)</f>
        <v>104.98175694863326</v>
      </c>
      <c r="BN936" s="25">
        <v>2781.2923068682198</v>
      </c>
      <c r="BO936" s="8">
        <v>211</v>
      </c>
      <c r="BP936" s="8">
        <v>6080</v>
      </c>
      <c r="BQ936" s="25">
        <v>9223.8464000000004</v>
      </c>
      <c r="BR936" s="8">
        <v>1520</v>
      </c>
      <c r="BS936" s="8">
        <v>380</v>
      </c>
      <c r="BT936" s="8">
        <v>0.58523257020040198</v>
      </c>
    </row>
    <row r="937" spans="1:72" s="8" customFormat="1" x14ac:dyDescent="0.25">
      <c r="A937" s="1">
        <v>1291</v>
      </c>
      <c r="B937" s="22">
        <v>824.08660944243502</v>
      </c>
      <c r="C937" s="22">
        <v>801.8</v>
      </c>
      <c r="D937" s="11">
        <v>3000</v>
      </c>
      <c r="E937" s="11">
        <v>12000</v>
      </c>
      <c r="F937" s="11">
        <v>1</v>
      </c>
      <c r="G937" s="11">
        <v>20</v>
      </c>
      <c r="H937" s="12">
        <f>SUM(BG937:BI937)/(BK937*1000000)</f>
        <v>0.64442571632747114</v>
      </c>
      <c r="I937" s="13">
        <v>100</v>
      </c>
      <c r="J937" s="20">
        <v>95.353170242706895</v>
      </c>
      <c r="K937" s="18">
        <f>(P937*BG937+U937*BH937+AP937*BI937+AN937*BJ937)/(BK937*(1000000))</f>
        <v>120.53221792323606</v>
      </c>
      <c r="L937" s="18">
        <f>(T937*BG937+Y937*BH937+AT937*BI937+AO937*BJ937)/(BK937*(1000000))</f>
        <v>139.51080495779686</v>
      </c>
      <c r="M937" s="18">
        <f>L937/K937</f>
        <v>1.1574565486436812</v>
      </c>
      <c r="N937" s="18">
        <f>J937*M937</f>
        <v>110.36715133135689</v>
      </c>
      <c r="O937" s="13">
        <v>100</v>
      </c>
      <c r="P937" s="20">
        <v>78.271306448771597</v>
      </c>
      <c r="Q937" s="20">
        <f>P937-S937</f>
        <v>72.406179894454496</v>
      </c>
      <c r="R937" s="18">
        <f>Q937*solar_capex_adj</f>
        <v>96.541573192605995</v>
      </c>
      <c r="S937" s="20">
        <v>5.8651265543171007</v>
      </c>
      <c r="T937" s="18">
        <f>R937+S937</f>
        <v>102.4066997469231</v>
      </c>
      <c r="U937" s="20">
        <v>27.990213199296299</v>
      </c>
      <c r="V937" s="20">
        <f>U937-X937</f>
        <v>23.193429722169199</v>
      </c>
      <c r="W937" s="18">
        <f>V937*wind_capex_adj</f>
        <v>38.655716203615334</v>
      </c>
      <c r="X937" s="20">
        <v>4.7967834771271001</v>
      </c>
      <c r="Y937" s="18">
        <f>W937+X937</f>
        <v>43.452499680742434</v>
      </c>
      <c r="Z937" s="20">
        <v>81.098071157986894</v>
      </c>
      <c r="AA937" s="20">
        <f>Z937-AC937-AD937</f>
        <v>28.556994916544006</v>
      </c>
      <c r="AB937" s="18">
        <f>AA937*hdgt_capex_adj</f>
        <v>35.696243645680006</v>
      </c>
      <c r="AC937" s="20">
        <v>15.227427194085095</v>
      </c>
      <c r="AD937" s="20">
        <v>37.313649047357792</v>
      </c>
      <c r="AE937" s="18">
        <f>AD937*fuel_adj</f>
        <v>37.313649047357792</v>
      </c>
      <c r="AF937" s="18">
        <f>AB937+AC937+AE937</f>
        <v>88.237319887122894</v>
      </c>
      <c r="AG937" s="20">
        <v>262.159708186687</v>
      </c>
      <c r="AH937" s="20">
        <f>AG937-AJ937-AK937</f>
        <v>191.582807835946</v>
      </c>
      <c r="AI937" s="18">
        <f>AH937*aero_capex_adj</f>
        <v>229.89936940313518</v>
      </c>
      <c r="AJ937" s="20">
        <v>27.416780711250993</v>
      </c>
      <c r="AK937" s="20">
        <v>43.160119639490006</v>
      </c>
      <c r="AL937" s="18">
        <f>AK937*fuel_adj</f>
        <v>43.160119639490006</v>
      </c>
      <c r="AM937" s="18">
        <f>AI937+AJ937+AL937</f>
        <v>300.47626975387618</v>
      </c>
      <c r="AN937" s="18">
        <f>IF(F937=0, 0, IF(F937=3, Z937, (Z937*F937*384+AG937*G937*32)/(F937*384+G937*32)))</f>
        <v>194.26159430092446</v>
      </c>
      <c r="AO937" s="18">
        <f>IF(F937=0, 0, IF(F937=3, AF937, (AF937*F937*384+AM937*G937*32)/(F937*384+G937*32)))</f>
        <v>220.8866635538437</v>
      </c>
      <c r="AP937" s="20">
        <v>278.51800481759199</v>
      </c>
      <c r="AQ937" s="20">
        <f>AP937-AS937</f>
        <v>227.826643932096</v>
      </c>
      <c r="AR937" s="18">
        <f>AQ937*bess_capex_adj</f>
        <v>227.826643932096</v>
      </c>
      <c r="AS937" s="20">
        <v>50.691360885495982</v>
      </c>
      <c r="AT937" s="18">
        <f>AR937+AS937</f>
        <v>278.51800481759199</v>
      </c>
      <c r="AU937" s="20">
        <v>7209.8086777309099</v>
      </c>
      <c r="AV937" s="20"/>
      <c r="AW937" s="20">
        <v>988.343809365526</v>
      </c>
      <c r="AX937" s="18">
        <f>AW937*solar_capex_adj</f>
        <v>1317.7917458207012</v>
      </c>
      <c r="AY937" s="20">
        <v>961.61502598063203</v>
      </c>
      <c r="AZ937" s="18">
        <f>AY937*wind_capex_adj</f>
        <v>1602.69170996772</v>
      </c>
      <c r="BA937" s="20">
        <v>774.01512558206798</v>
      </c>
      <c r="BB937" s="18">
        <f>BA937*hdgt_capex_adj</f>
        <v>967.51890697758495</v>
      </c>
      <c r="BC937" s="20">
        <v>1626.1977161903601</v>
      </c>
      <c r="BD937" s="18">
        <f>BC937*aero_capex_adj</f>
        <v>1951.4372594284321</v>
      </c>
      <c r="BE937" s="20">
        <v>2859.6370006123102</v>
      </c>
      <c r="BF937" s="18">
        <f>BE937*bess_capex_adj</f>
        <v>2859.6370006123102</v>
      </c>
      <c r="BG937" s="11">
        <v>1197434942.74348</v>
      </c>
      <c r="BH937" s="11">
        <v>3519484355.2087998</v>
      </c>
      <c r="BI937" s="11">
        <v>928249977.07636094</v>
      </c>
      <c r="BJ937" s="11">
        <v>3114830724.9713502</v>
      </c>
      <c r="BK937" s="11">
        <f>SUM(BG937:BJ937)/1000000</f>
        <v>8759.9999999999909</v>
      </c>
      <c r="BL937" s="11">
        <v>4.3603176886751802E-4</v>
      </c>
      <c r="BM937" s="13">
        <f>0.815*BJ937/(BK937*1000)</f>
        <v>289.79304119311109</v>
      </c>
      <c r="BN937" s="22">
        <v>1112.51692274728</v>
      </c>
      <c r="BO937" s="11">
        <v>211</v>
      </c>
      <c r="BP937" s="11">
        <v>9120</v>
      </c>
      <c r="BQ937" s="22">
        <v>13835.7696</v>
      </c>
      <c r="BR937" s="11">
        <v>2280</v>
      </c>
      <c r="BS937" s="11">
        <v>570</v>
      </c>
      <c r="BT937" s="11">
        <v>0.191440265428239</v>
      </c>
    </row>
    <row r="938" spans="1:72" s="8" customFormat="1" x14ac:dyDescent="0.25">
      <c r="A938" s="1">
        <v>907</v>
      </c>
      <c r="B938" s="25">
        <v>2266.2381759666901</v>
      </c>
      <c r="C938" s="25">
        <v>600.4</v>
      </c>
      <c r="D938" s="8">
        <v>2000</v>
      </c>
      <c r="E938" s="8">
        <v>8000</v>
      </c>
      <c r="F938" s="8">
        <v>2</v>
      </c>
      <c r="G938" s="8">
        <v>11</v>
      </c>
      <c r="H938" s="9">
        <f>SUM(BG938:BI938)/(BK938*1000000)</f>
        <v>0.83728758286102611</v>
      </c>
      <c r="I938" s="10">
        <v>100</v>
      </c>
      <c r="J938" s="19">
        <v>91.936019919680405</v>
      </c>
      <c r="K938" s="18">
        <f>(P938*BG938+U938*BH938+AP938*BI938+AN938*BJ938)/(BK938*(1000000))</f>
        <v>124.96887868951842</v>
      </c>
      <c r="L938" s="18">
        <f>(T938*BG938+Y938*BH938+AT938*BI938+AO938*BJ938)/(BK938*(1000000))</f>
        <v>150.10407553400265</v>
      </c>
      <c r="M938" s="18">
        <f>L938/K938</f>
        <v>1.2011316506002419</v>
      </c>
      <c r="N938" s="18">
        <f>J938*M938</f>
        <v>110.42726335574244</v>
      </c>
      <c r="O938" s="10">
        <v>100</v>
      </c>
      <c r="P938" s="19">
        <v>104.690691116571</v>
      </c>
      <c r="Q938" s="19">
        <f>P938-S938</f>
        <v>96.839384496901303</v>
      </c>
      <c r="R938" s="18">
        <f>Q938*solar_capex_adj</f>
        <v>129.11917932920173</v>
      </c>
      <c r="S938" s="19">
        <v>7.8513066196696997</v>
      </c>
      <c r="T938" s="18">
        <f>R938+S938</f>
        <v>136.97048594887144</v>
      </c>
      <c r="U938" s="19">
        <v>27.969492549236001</v>
      </c>
      <c r="V938" s="19">
        <f>U938-X938</f>
        <v>23.172709072108901</v>
      </c>
      <c r="W938" s="18">
        <f>V938*wind_capex_adj</f>
        <v>38.621181786848169</v>
      </c>
      <c r="X938" s="19">
        <v>4.7967834771271001</v>
      </c>
      <c r="Y938" s="18">
        <f>W938+X938</f>
        <v>43.417965263975269</v>
      </c>
      <c r="Z938" s="19">
        <v>154.79145255451201</v>
      </c>
      <c r="AA938" s="19">
        <f>Z938-AC938-AD938</f>
        <v>95.899967026205999</v>
      </c>
      <c r="AB938" s="18">
        <f>AA938*hdgt_capex_adj</f>
        <v>119.8749587827575</v>
      </c>
      <c r="AC938" s="19">
        <v>21.270299930508997</v>
      </c>
      <c r="AD938" s="19">
        <v>37.621185597797009</v>
      </c>
      <c r="AE938" s="18">
        <f>AD938*fuel_adj</f>
        <v>37.621185597797009</v>
      </c>
      <c r="AF938" s="18">
        <f>AB938+AC938+AE938</f>
        <v>178.76644431106354</v>
      </c>
      <c r="AG938" s="19">
        <v>988.28482734771899</v>
      </c>
      <c r="AH938" s="19">
        <f>AG938-AJ938-AK938</f>
        <v>865.96584903997211</v>
      </c>
      <c r="AI938" s="18">
        <f>AH938*aero_capex_adj</f>
        <v>1039.1590188479665</v>
      </c>
      <c r="AJ938" s="19">
        <v>79.429156887635941</v>
      </c>
      <c r="AK938" s="19">
        <v>42.889821420110934</v>
      </c>
      <c r="AL938" s="18">
        <f>AK938*fuel_adj</f>
        <v>42.889821420110934</v>
      </c>
      <c r="AM938" s="18">
        <f>AI938+AJ938+AL938</f>
        <v>1161.4779971557132</v>
      </c>
      <c r="AN938" s="18">
        <f>IF(F938=0, 0, IF(F938=3, Z938, (Z938*F938*384+AG938*G938*32)/(F938*384+G938*32)))</f>
        <v>416.74651320380559</v>
      </c>
      <c r="AO938" s="18">
        <f>IF(F938=0, 0, IF(F938=3, AF938, (AF938*F938*384+AM938*G938*32)/(F938*384+G938*32)))</f>
        <v>487.61864663366777</v>
      </c>
      <c r="AP938" s="19">
        <v>76.058559104883201</v>
      </c>
      <c r="AQ938" s="19">
        <f>AP938-AS938</f>
        <v>62.297976989194403</v>
      </c>
      <c r="AR938" s="18">
        <f>AQ938*bess_capex_adj</f>
        <v>62.297976989194403</v>
      </c>
      <c r="AS938" s="19">
        <v>13.760582115688798</v>
      </c>
      <c r="AT938" s="18">
        <f>AR938+AS938</f>
        <v>76.058559104883201</v>
      </c>
      <c r="AU938" s="19">
        <v>7777.8856183589296</v>
      </c>
      <c r="AV938" s="19"/>
      <c r="AW938" s="19">
        <v>2715.5173054603902</v>
      </c>
      <c r="AX938" s="18">
        <f>AW938*solar_capex_adj</f>
        <v>3620.6897406138532</v>
      </c>
      <c r="AY938" s="19">
        <v>719.42861411861395</v>
      </c>
      <c r="AZ938" s="18">
        <f>AY938*wind_capex_adj</f>
        <v>1199.0476901976899</v>
      </c>
      <c r="BA938" s="19">
        <v>1546.6472649692801</v>
      </c>
      <c r="BB938" s="18">
        <f>BA938*hdgt_capex_adj</f>
        <v>1933.3090812116002</v>
      </c>
      <c r="BC938" s="19">
        <v>893.60969301764703</v>
      </c>
      <c r="BD938" s="18">
        <f>BC938*aero_capex_adj</f>
        <v>1072.3316316211765</v>
      </c>
      <c r="BE938" s="19">
        <v>1902.68274079299</v>
      </c>
      <c r="BF938" s="18">
        <f>BE938*bess_capex_adj</f>
        <v>1902.68274079299</v>
      </c>
      <c r="BG938" s="8">
        <v>2430386948.9347701</v>
      </c>
      <c r="BH938" s="8">
        <v>2635443261.2463999</v>
      </c>
      <c r="BI938" s="8">
        <v>2268809015.6814098</v>
      </c>
      <c r="BJ938" s="8">
        <v>1425360774.1374099</v>
      </c>
      <c r="BK938" s="8">
        <f>SUM(BG938:BJ938)/1000000</f>
        <v>8759.9999999999891</v>
      </c>
      <c r="BL938" s="8">
        <v>7.9450379429640696</v>
      </c>
      <c r="BM938" s="10">
        <f>0.815*BJ938/(BK938*1000)</f>
        <v>132.61061996826376</v>
      </c>
      <c r="BN938" s="25">
        <v>3059.4215375550398</v>
      </c>
      <c r="BO938" s="8">
        <v>158</v>
      </c>
      <c r="BP938" s="8">
        <v>6080</v>
      </c>
      <c r="BQ938" s="25">
        <v>9223.8464000000004</v>
      </c>
      <c r="BR938" s="8">
        <v>1520</v>
      </c>
      <c r="BS938" s="8">
        <v>380</v>
      </c>
      <c r="BT938" s="8">
        <v>0.70063143001933403</v>
      </c>
    </row>
    <row r="939" spans="1:72" s="8" customFormat="1" x14ac:dyDescent="0.25">
      <c r="A939" s="1">
        <v>1414</v>
      </c>
      <c r="B939" s="22">
        <v>618.06495708182604</v>
      </c>
      <c r="C939" s="22">
        <v>1801.19999999999</v>
      </c>
      <c r="D939" s="11">
        <v>3000</v>
      </c>
      <c r="E939" s="11">
        <v>12000</v>
      </c>
      <c r="F939" s="11">
        <v>2</v>
      </c>
      <c r="G939" s="11">
        <v>6</v>
      </c>
      <c r="H939" s="12">
        <f>SUM(BG939:BI939)/(BK939*1000000)</f>
        <v>0.9012192126798948</v>
      </c>
      <c r="I939" s="13">
        <v>100</v>
      </c>
      <c r="J939" s="20">
        <v>89.650355929061405</v>
      </c>
      <c r="K939" s="18">
        <f>(P939*BG939+U939*BH939+AP939*BI939+AN939*BJ939)/(BK939*(1000000))</f>
        <v>98.992375065172894</v>
      </c>
      <c r="L939" s="18">
        <f>(T939*BG939+Y939*BH939+AT939*BI939+AO939*BJ939)/(BK939*(1000000))</f>
        <v>121.97174415082917</v>
      </c>
      <c r="M939" s="18">
        <f>L939/K939</f>
        <v>1.2321327180050738</v>
      </c>
      <c r="N939" s="18">
        <f>J939*M939</f>
        <v>110.46113672099672</v>
      </c>
      <c r="O939" s="13">
        <v>100</v>
      </c>
      <c r="P939" s="20">
        <v>80.557053040642998</v>
      </c>
      <c r="Q939" s="20">
        <f>P939-S939</f>
        <v>74.517016501634103</v>
      </c>
      <c r="R939" s="18">
        <f>Q939*solar_capex_adj</f>
        <v>99.356022002178804</v>
      </c>
      <c r="S939" s="20">
        <v>6.040036539008895</v>
      </c>
      <c r="T939" s="18">
        <f>R939+S939</f>
        <v>105.3960585411877</v>
      </c>
      <c r="U939" s="20">
        <v>36.715068539488101</v>
      </c>
      <c r="V939" s="20">
        <f>U939-X939</f>
        <v>30.4196848317766</v>
      </c>
      <c r="W939" s="18">
        <f>V939*wind_capex_adj</f>
        <v>50.699474719627666</v>
      </c>
      <c r="X939" s="20">
        <v>6.2953837077115011</v>
      </c>
      <c r="Y939" s="18">
        <f>W939+X939</f>
        <v>56.994858427339167</v>
      </c>
      <c r="Z939" s="20">
        <v>242.635977134597</v>
      </c>
      <c r="AA939" s="20">
        <f>Z939-AC939-AD939</f>
        <v>166.40144833608699</v>
      </c>
      <c r="AB939" s="18">
        <f>AA939*hdgt_capex_adj</f>
        <v>208.00181042010874</v>
      </c>
      <c r="AC939" s="20">
        <v>30.723323620135005</v>
      </c>
      <c r="AD939" s="20">
        <v>45.511205178375008</v>
      </c>
      <c r="AE939" s="18">
        <f>AD939*fuel_adj</f>
        <v>45.511205178375008</v>
      </c>
      <c r="AF939" s="18">
        <f>AB939+AC939+AE939</f>
        <v>284.23633921861875</v>
      </c>
      <c r="AG939" s="20">
        <v>960.26294974530003</v>
      </c>
      <c r="AH939" s="20">
        <f>AG939-AJ939-AK939</f>
        <v>828.16815265201501</v>
      </c>
      <c r="AI939" s="18">
        <f>AH939*aero_capex_adj</f>
        <v>993.80178318241792</v>
      </c>
      <c r="AJ939" s="20">
        <v>79.112536216384001</v>
      </c>
      <c r="AK939" s="20">
        <v>52.982260876901023</v>
      </c>
      <c r="AL939" s="18">
        <f>AK939*fuel_adj</f>
        <v>52.982260876901023</v>
      </c>
      <c r="AM939" s="18">
        <f>AI939+AJ939+AL939</f>
        <v>1125.8965802757029</v>
      </c>
      <c r="AN939" s="18">
        <f>IF(F939=0, 0, IF(F939=3, Z939, (Z939*F939*384+AG939*G939*32)/(F939*384+G939*32)))</f>
        <v>386.16137165673769</v>
      </c>
      <c r="AO939" s="18">
        <f>IF(F939=0, 0, IF(F939=3, AF939, (AF939*F939*384+AM939*G939*32)/(F939*384+G939*32)))</f>
        <v>452.56838743003561</v>
      </c>
      <c r="AP939" s="20">
        <v>242.01161346267901</v>
      </c>
      <c r="AQ939" s="20">
        <f>AP939-AS939</f>
        <v>196.760002591909</v>
      </c>
      <c r="AR939" s="18">
        <f>AQ939*bess_capex_adj</f>
        <v>196.760002591909</v>
      </c>
      <c r="AS939" s="20">
        <v>45.251610870770008</v>
      </c>
      <c r="AT939" s="18">
        <f>AR939+AS939</f>
        <v>242.01161346267901</v>
      </c>
      <c r="AU939" s="20">
        <v>7791.9326254705702</v>
      </c>
      <c r="AV939" s="20"/>
      <c r="AW939" s="20">
        <v>740.77608755605695</v>
      </c>
      <c r="AX939" s="18">
        <f>AW939*solar_capex_adj</f>
        <v>987.70145007474252</v>
      </c>
      <c r="AY939" s="20">
        <v>2158.81174562259</v>
      </c>
      <c r="AZ939" s="18">
        <f>AY939*wind_capex_adj</f>
        <v>3598.01957603765</v>
      </c>
      <c r="BA939" s="20">
        <v>1547.0241320334901</v>
      </c>
      <c r="BB939" s="18">
        <f>BA939*hdgt_capex_adj</f>
        <v>1933.7801650418626</v>
      </c>
      <c r="BC939" s="20">
        <v>487.54223798515102</v>
      </c>
      <c r="BD939" s="18">
        <f>BC939*aero_capex_adj</f>
        <v>585.05068558218125</v>
      </c>
      <c r="BE939" s="20">
        <v>2857.7784222732698</v>
      </c>
      <c r="BF939" s="18">
        <f>BE939*bess_capex_adj</f>
        <v>2857.7784222732698</v>
      </c>
      <c r="BG939" s="11">
        <v>872233646.479509</v>
      </c>
      <c r="BH939" s="11">
        <v>6024251669.3078299</v>
      </c>
      <c r="BI939" s="11">
        <v>998194987.28853798</v>
      </c>
      <c r="BJ939" s="11">
        <v>865319696.92412102</v>
      </c>
      <c r="BK939" s="11">
        <f>SUM(BG939:BJ939)/1000000</f>
        <v>8759.9999999999982</v>
      </c>
      <c r="BL939" s="11">
        <v>15.423104596725</v>
      </c>
      <c r="BM939" s="13">
        <f>0.815*BJ939/(BK939*1000)</f>
        <v>80.506341665885699</v>
      </c>
      <c r="BN939" s="22">
        <v>834.38769206046595</v>
      </c>
      <c r="BO939" s="11">
        <v>474</v>
      </c>
      <c r="BP939" s="11">
        <v>9120</v>
      </c>
      <c r="BQ939" s="22">
        <v>13835.7696</v>
      </c>
      <c r="BR939" s="11">
        <v>2280</v>
      </c>
      <c r="BS939" s="11">
        <v>570</v>
      </c>
      <c r="BT939" s="11">
        <v>0.207667637146317</v>
      </c>
    </row>
    <row r="940" spans="1:72" s="8" customFormat="1" x14ac:dyDescent="0.25">
      <c r="A940" s="1">
        <v>1057</v>
      </c>
      <c r="B940" s="25">
        <v>1854.19487124548</v>
      </c>
      <c r="C940" s="25">
        <v>402.79999999999899</v>
      </c>
      <c r="D940" s="8">
        <v>2000</v>
      </c>
      <c r="E940" s="8">
        <v>8000</v>
      </c>
      <c r="F940" s="8">
        <v>3</v>
      </c>
      <c r="G940" s="8">
        <v>4</v>
      </c>
      <c r="H940" s="9">
        <f>SUM(BG940:BI940)/(BK940*1000000)</f>
        <v>0.69881670252014305</v>
      </c>
      <c r="I940" s="10">
        <v>100</v>
      </c>
      <c r="J940" s="19">
        <v>93.490682865574698</v>
      </c>
      <c r="K940" s="18">
        <f>(P940*BG940+U940*BH940+AP940*BI940+AN940*BJ940)/(BK940*(1000000))</f>
        <v>89.991986536367008</v>
      </c>
      <c r="L940" s="18">
        <f>(T940*BG940+Y940*BH940+AT940*BI940+AO940*BJ940)/(BK940*(1000000))</f>
        <v>106.33041536981291</v>
      </c>
      <c r="M940" s="18">
        <f>L940/K940</f>
        <v>1.1815542634659288</v>
      </c>
      <c r="N940" s="18">
        <f>J940*M940</f>
        <v>110.46431493416084</v>
      </c>
      <c r="O940" s="10">
        <v>100</v>
      </c>
      <c r="P940" s="19">
        <v>97.320021852873097</v>
      </c>
      <c r="Q940" s="19">
        <f>P940-S940</f>
        <v>90.025106174999905</v>
      </c>
      <c r="R940" s="18">
        <f>Q940*solar_capex_adj</f>
        <v>120.03347489999987</v>
      </c>
      <c r="S940" s="19">
        <v>7.2949156778731918</v>
      </c>
      <c r="T940" s="18">
        <f>R940+S940</f>
        <v>127.32839057787307</v>
      </c>
      <c r="U940" s="19">
        <v>27.981943253800601</v>
      </c>
      <c r="V940" s="19">
        <f>U940-X940</f>
        <v>23.185159776673501</v>
      </c>
      <c r="W940" s="18">
        <f>V940*wind_capex_adj</f>
        <v>38.641932961122507</v>
      </c>
      <c r="X940" s="19">
        <v>4.7967834771271001</v>
      </c>
      <c r="Y940" s="18">
        <f>W940+X940</f>
        <v>43.438716438249607</v>
      </c>
      <c r="Z940" s="19">
        <v>133.31282169845201</v>
      </c>
      <c r="AA940" s="19">
        <f>Z940-AC940-AD940</f>
        <v>76.919235590482685</v>
      </c>
      <c r="AB940" s="18">
        <f>AA940*hdgt_capex_adj</f>
        <v>96.149044488103357</v>
      </c>
      <c r="AC940" s="19">
        <v>19.369736385664012</v>
      </c>
      <c r="AD940" s="19">
        <v>37.023849722305314</v>
      </c>
      <c r="AE940" s="18">
        <f>AD940*fuel_adj</f>
        <v>37.023849722305314</v>
      </c>
      <c r="AF940" s="18">
        <f>AB940+AC940+AE940</f>
        <v>152.54263059607268</v>
      </c>
      <c r="AG940" s="19">
        <v>372.269970905663</v>
      </c>
      <c r="AH940" s="19">
        <f>AG940-AJ940-AK940</f>
        <v>295.16833676125498</v>
      </c>
      <c r="AI940" s="18">
        <f>AH940*aero_capex_adj</f>
        <v>354.20200411350595</v>
      </c>
      <c r="AJ940" s="19">
        <v>34.779164001206027</v>
      </c>
      <c r="AK940" s="19">
        <v>42.322470143201997</v>
      </c>
      <c r="AL940" s="18">
        <f>AK940*fuel_adj</f>
        <v>42.322470143201997</v>
      </c>
      <c r="AM940" s="18">
        <f>AI940+AJ940+AL940</f>
        <v>431.30363825791397</v>
      </c>
      <c r="AN940" s="18">
        <f>IF(F940=0, 0, IF(F940=3, Z940, (Z940*F940*384+AG940*G940*32)/(F940*384+G940*32)))</f>
        <v>133.31282169845201</v>
      </c>
      <c r="AO940" s="18">
        <f>IF(F940=0, 0, IF(F940=3, AF940, (AF940*F940*384+AM940*G940*32)/(F940*384+G940*32)))</f>
        <v>152.54263059607268</v>
      </c>
      <c r="AP940" s="19">
        <v>80.591222757457103</v>
      </c>
      <c r="AQ940" s="19">
        <f>AP940-AS940</f>
        <v>66.105787457764805</v>
      </c>
      <c r="AR940" s="18">
        <f>AQ940*bess_capex_adj</f>
        <v>66.105787457764805</v>
      </c>
      <c r="AS940" s="19">
        <v>14.485435299692298</v>
      </c>
      <c r="AT940" s="18">
        <f>AR940+AS940</f>
        <v>80.591222757457103</v>
      </c>
      <c r="AU940" s="19">
        <v>7255.9406694794097</v>
      </c>
      <c r="AV940" s="19"/>
      <c r="AW940" s="19">
        <v>2222.9806531449099</v>
      </c>
      <c r="AX940" s="18">
        <f>AW940*solar_capex_adj</f>
        <v>2963.9742041932132</v>
      </c>
      <c r="AY940" s="19">
        <v>482.91397035593701</v>
      </c>
      <c r="AZ940" s="18">
        <f>AY940*wind_capex_adj</f>
        <v>804.85661725989507</v>
      </c>
      <c r="BA940" s="19">
        <v>2321.2174186160701</v>
      </c>
      <c r="BB940" s="18">
        <f>BA940*hdgt_capex_adj</f>
        <v>2901.5217732700876</v>
      </c>
      <c r="BC940" s="19">
        <v>325.12357447761701</v>
      </c>
      <c r="BD940" s="18">
        <f>BC940*aero_capex_adj</f>
        <v>390.14828937314041</v>
      </c>
      <c r="BE940" s="19">
        <v>1903.7050528848699</v>
      </c>
      <c r="BF940" s="18">
        <f>BE940*bess_capex_adj</f>
        <v>1903.7050528848699</v>
      </c>
      <c r="BG940" s="8">
        <v>2168079307.6304898</v>
      </c>
      <c r="BH940" s="8">
        <v>1768082187.9247999</v>
      </c>
      <c r="BI940" s="8">
        <v>2185472818.5211501</v>
      </c>
      <c r="BJ940" s="8">
        <v>2638365685.9235401</v>
      </c>
      <c r="BK940" s="8">
        <f>SUM(BG940:BJ940)/1000000</f>
        <v>8759.9999999999818</v>
      </c>
      <c r="BL940" s="8">
        <v>0.80514608005931199</v>
      </c>
      <c r="BM940" s="10">
        <f>0.815*BJ940/(BK940*1000)</f>
        <v>245.46438744608329</v>
      </c>
      <c r="BN940" s="25">
        <v>2503.1630761813899</v>
      </c>
      <c r="BO940" s="8">
        <v>106</v>
      </c>
      <c r="BP940" s="8">
        <v>6080</v>
      </c>
      <c r="BQ940" s="25">
        <v>9223.8464000000004</v>
      </c>
      <c r="BR940" s="8">
        <v>1520</v>
      </c>
      <c r="BS940" s="8">
        <v>380</v>
      </c>
      <c r="BT940" s="8">
        <v>0.67464887948527097</v>
      </c>
    </row>
    <row r="941" spans="1:72" s="8" customFormat="1" x14ac:dyDescent="0.25">
      <c r="A941" s="1">
        <v>788</v>
      </c>
      <c r="B941" s="25">
        <v>2060.21652360608</v>
      </c>
      <c r="C941" s="25">
        <v>402.79999999999899</v>
      </c>
      <c r="D941" s="8">
        <v>2000</v>
      </c>
      <c r="E941" s="8">
        <v>8000</v>
      </c>
      <c r="F941" s="8">
        <v>1</v>
      </c>
      <c r="G941" s="8">
        <v>23</v>
      </c>
      <c r="H941" s="9">
        <f>SUM(BG941:BI941)/(BK941*1000000)</f>
        <v>0.73903277760411279</v>
      </c>
      <c r="I941" s="10">
        <v>100</v>
      </c>
      <c r="J941" s="19">
        <v>93.721712243186602</v>
      </c>
      <c r="K941" s="18">
        <f>(P941*BG941+U941*BH941+AP941*BI941+AN941*BJ941)/(BK941*(1000000))</f>
        <v>126.85227642632589</v>
      </c>
      <c r="L941" s="18">
        <f>(T941*BG941+Y941*BH941+AT941*BI941+AO941*BJ941)/(BK941*(1000000))</f>
        <v>149.68422617893742</v>
      </c>
      <c r="M941" s="18">
        <f>L941/K941</f>
        <v>1.1799884905169362</v>
      </c>
      <c r="N941" s="18">
        <f>J941*M941</f>
        <v>110.59054175850042</v>
      </c>
      <c r="O941" s="10">
        <v>99.999999999999901</v>
      </c>
      <c r="P941" s="19">
        <v>99.3038237608137</v>
      </c>
      <c r="Q941" s="19">
        <f>P941-S941</f>
        <v>91.858422680518302</v>
      </c>
      <c r="R941" s="18">
        <f>Q941*solar_capex_adj</f>
        <v>122.47789690735773</v>
      </c>
      <c r="S941" s="19">
        <v>7.4454010802953974</v>
      </c>
      <c r="T941" s="18">
        <f>R941+S941</f>
        <v>129.92329798765314</v>
      </c>
      <c r="U941" s="19">
        <v>27.975939186420302</v>
      </c>
      <c r="V941" s="19">
        <f>U941-X941</f>
        <v>23.179155709293202</v>
      </c>
      <c r="W941" s="18">
        <f>V941*wind_capex_adj</f>
        <v>38.63192618215534</v>
      </c>
      <c r="X941" s="19">
        <v>4.7967834771271001</v>
      </c>
      <c r="Y941" s="18">
        <f>W941+X941</f>
        <v>43.42870965928244</v>
      </c>
      <c r="Z941" s="19">
        <v>87.869909195737193</v>
      </c>
      <c r="AA941" s="19">
        <f>Z941-AC941-AD941</f>
        <v>36.313936257729203</v>
      </c>
      <c r="AB941" s="18">
        <f>AA941*hdgt_capex_adj</f>
        <v>45.392420322161506</v>
      </c>
      <c r="AC941" s="19">
        <v>15.408989628321294</v>
      </c>
      <c r="AD941" s="19">
        <v>36.146983309686696</v>
      </c>
      <c r="AE941" s="18">
        <f>AD941*fuel_adj</f>
        <v>36.146983309686696</v>
      </c>
      <c r="AF941" s="18">
        <f>AB941+AC941+AE941</f>
        <v>96.948393260169496</v>
      </c>
      <c r="AG941" s="19">
        <v>388.748397892009</v>
      </c>
      <c r="AH941" s="19">
        <f>AG941-AJ941-AK941</f>
        <v>311.38535807792402</v>
      </c>
      <c r="AI941" s="18">
        <f>AH941*aero_capex_adj</f>
        <v>373.66242969350884</v>
      </c>
      <c r="AJ941" s="19">
        <v>36.154341161504988</v>
      </c>
      <c r="AK941" s="19">
        <v>41.208698652579983</v>
      </c>
      <c r="AL941" s="18">
        <f>AK941*fuel_adj</f>
        <v>41.208698652579983</v>
      </c>
      <c r="AM941" s="18">
        <f>AI941+AJ941+AL941</f>
        <v>451.02546950759381</v>
      </c>
      <c r="AN941" s="18">
        <f>IF(F941=0, 0, IF(F941=3, Z941, (Z941*F941*384+AG941*G941*32)/(F941*384+G941*32)))</f>
        <v>285.59005891043012</v>
      </c>
      <c r="AO941" s="18">
        <f>IF(F941=0, 0, IF(F941=3, AF941, (AF941*F941*384+AM941*G941*32)/(F941*384+G941*32)))</f>
        <v>329.62761479419123</v>
      </c>
      <c r="AP941" s="19">
        <v>74.483711542650795</v>
      </c>
      <c r="AQ941" s="19">
        <f>AP941-AS941</f>
        <v>61.080614676753299</v>
      </c>
      <c r="AR941" s="18">
        <f>AQ941*bess_capex_adj</f>
        <v>61.080614676753299</v>
      </c>
      <c r="AS941" s="19">
        <v>13.403096865897496</v>
      </c>
      <c r="AT941" s="18">
        <f>AR941+AS941</f>
        <v>74.483711542650795</v>
      </c>
      <c r="AU941" s="19">
        <v>7497.8550596093</v>
      </c>
      <c r="AV941" s="19"/>
      <c r="AW941" s="19">
        <v>2469.3388737697301</v>
      </c>
      <c r="AX941" s="18">
        <f>AW941*solar_capex_adj</f>
        <v>3292.4518316929734</v>
      </c>
      <c r="AY941" s="19">
        <v>482.78891415426102</v>
      </c>
      <c r="AZ941" s="18">
        <f>AY941*wind_capex_adj</f>
        <v>804.64819025710176</v>
      </c>
      <c r="BA941" s="19">
        <v>773.53877076947197</v>
      </c>
      <c r="BB941" s="18">
        <f>BA941*hdgt_capex_adj</f>
        <v>966.9234634618399</v>
      </c>
      <c r="BC941" s="19">
        <v>1868.9764346448001</v>
      </c>
      <c r="BD941" s="18">
        <f>BC941*aero_capex_adj</f>
        <v>2242.7717215737598</v>
      </c>
      <c r="BE941" s="19">
        <v>1903.2120662710199</v>
      </c>
      <c r="BF941" s="18">
        <f>BE941*bess_capex_adj</f>
        <v>1903.2120662710199</v>
      </c>
      <c r="BG941" s="8">
        <v>2351870884.0342598</v>
      </c>
      <c r="BH941" s="8">
        <v>1768082187.9247999</v>
      </c>
      <c r="BI941" s="8">
        <v>2353974059.8529601</v>
      </c>
      <c r="BJ941" s="8">
        <v>2286072868.1879702</v>
      </c>
      <c r="BK941" s="8">
        <f>SUM(BG941:BJ941)/1000000</f>
        <v>8759.9999999999891</v>
      </c>
      <c r="BL941" s="8">
        <v>2.4248878571843</v>
      </c>
      <c r="BM941" s="10">
        <f>0.815*BJ941/(BK941*1000)</f>
        <v>212.68828625264817</v>
      </c>
      <c r="BN941" s="25">
        <v>2781.2923068682198</v>
      </c>
      <c r="BO941" s="8">
        <v>106</v>
      </c>
      <c r="BP941" s="8">
        <v>6080</v>
      </c>
      <c r="BQ941" s="25">
        <v>9223.8464000000004</v>
      </c>
      <c r="BR941" s="8">
        <v>1520</v>
      </c>
      <c r="BS941" s="8">
        <v>380</v>
      </c>
      <c r="BT941" s="8">
        <v>0.72657426950650195</v>
      </c>
    </row>
    <row r="942" spans="1:72" s="8" customFormat="1" x14ac:dyDescent="0.25">
      <c r="A942" s="1">
        <v>1007</v>
      </c>
      <c r="B942" s="25">
        <v>618.06495708182604</v>
      </c>
      <c r="C942" s="25">
        <v>1801.19999999999</v>
      </c>
      <c r="D942" s="8">
        <v>2000</v>
      </c>
      <c r="E942" s="8">
        <v>8000</v>
      </c>
      <c r="F942" s="8">
        <v>3</v>
      </c>
      <c r="G942" s="8">
        <v>4</v>
      </c>
      <c r="H942" s="9">
        <f>SUM(BG942:BI942)/(BK942*1000000)</f>
        <v>0.89912906782594604</v>
      </c>
      <c r="I942" s="10">
        <v>100</v>
      </c>
      <c r="J942" s="19">
        <v>87.318966287874701</v>
      </c>
      <c r="K942" s="18">
        <f>(P942*BG942+U942*BH942+AP942*BI942+AN942*BJ942)/(BK942*(1000000))</f>
        <v>84.6424780211929</v>
      </c>
      <c r="L942" s="18">
        <f>(T942*BG942+Y942*BH942+AT942*BI942+AO942*BJ942)/(BK942*(1000000))</f>
        <v>107.20206885854681</v>
      </c>
      <c r="M942" s="18">
        <f>L942/K942</f>
        <v>1.2665280053793488</v>
      </c>
      <c r="N942" s="18">
        <f>J942*M942</f>
        <v>110.59191620436854</v>
      </c>
      <c r="O942" s="10">
        <v>100</v>
      </c>
      <c r="P942" s="19">
        <v>80.5586478683975</v>
      </c>
      <c r="Q942" s="19">
        <f>P942-S942</f>
        <v>74.518969072420802</v>
      </c>
      <c r="R942" s="18">
        <f>Q942*solar_capex_adj</f>
        <v>99.358625429894403</v>
      </c>
      <c r="S942" s="19">
        <v>6.0396787959766982</v>
      </c>
      <c r="T942" s="18">
        <f>R942+S942</f>
        <v>105.3983042258711</v>
      </c>
      <c r="U942" s="19">
        <v>36.717672506214903</v>
      </c>
      <c r="V942" s="19">
        <f>U942-X942</f>
        <v>30.422287939648399</v>
      </c>
      <c r="W942" s="18">
        <f>V942*wind_capex_adj</f>
        <v>50.703813232747336</v>
      </c>
      <c r="X942" s="19">
        <v>6.2953845665665042</v>
      </c>
      <c r="Y942" s="18">
        <f>W942+X942</f>
        <v>56.999197799313841</v>
      </c>
      <c r="Z942" s="19">
        <v>326.72599055920301</v>
      </c>
      <c r="AA942" s="19">
        <f>Z942-AC942-AD942</f>
        <v>243.428629167613</v>
      </c>
      <c r="AB942" s="18">
        <f>AA942*hdgt_capex_adj</f>
        <v>304.28578645951626</v>
      </c>
      <c r="AC942" s="19">
        <v>38.140278347432002</v>
      </c>
      <c r="AD942" s="19">
        <v>45.157083044158014</v>
      </c>
      <c r="AE942" s="18">
        <f>AD942*fuel_adj</f>
        <v>45.157083044158014</v>
      </c>
      <c r="AF942" s="18">
        <f>AB942+AC942+AE942</f>
        <v>387.58314785110628</v>
      </c>
      <c r="AG942" s="19">
        <v>657.30313224271504</v>
      </c>
      <c r="AH942" s="19">
        <f>AG942-AJ942-AK942</f>
        <v>547.49327313622894</v>
      </c>
      <c r="AI942" s="18">
        <f>AH942*aero_capex_adj</f>
        <v>656.99192776347468</v>
      </c>
      <c r="AJ942" s="19">
        <v>57.142727011858028</v>
      </c>
      <c r="AK942" s="19">
        <v>52.667132094628073</v>
      </c>
      <c r="AL942" s="18">
        <f>AK942*fuel_adj</f>
        <v>52.667132094628073</v>
      </c>
      <c r="AM942" s="18">
        <f>AI942+AJ942+AL942</f>
        <v>766.80178686996078</v>
      </c>
      <c r="AN942" s="18">
        <f>IF(F942=0, 0, IF(F942=3, Z942, (Z942*F942*384+AG942*G942*32)/(F942*384+G942*32)))</f>
        <v>326.72599055920301</v>
      </c>
      <c r="AO942" s="18">
        <f>IF(F942=0, 0, IF(F942=3, AF942, (AF942*F942*384+AM942*G942*32)/(F942*384+G942*32)))</f>
        <v>387.58314785110628</v>
      </c>
      <c r="AP942" s="19">
        <v>164.611558574848</v>
      </c>
      <c r="AQ942" s="19">
        <f>AP942-AS942</f>
        <v>133.781796849595</v>
      </c>
      <c r="AR942" s="18">
        <f>AQ942*bess_capex_adj</f>
        <v>133.781796849595</v>
      </c>
      <c r="AS942" s="19">
        <v>30.829761725253007</v>
      </c>
      <c r="AT942" s="18">
        <f>AR942+AS942</f>
        <v>164.611558574848</v>
      </c>
      <c r="AU942" s="19">
        <v>7448.9349099235496</v>
      </c>
      <c r="AV942" s="19"/>
      <c r="AW942" s="19">
        <v>740.83937702016703</v>
      </c>
      <c r="AX942" s="18">
        <f>AW942*solar_capex_adj</f>
        <v>987.78583602688934</v>
      </c>
      <c r="AY942" s="19">
        <v>2158.99618737333</v>
      </c>
      <c r="AZ942" s="18">
        <f>AY942*wind_capex_adj</f>
        <v>3598.3269789555502</v>
      </c>
      <c r="BA942" s="19">
        <v>2320.7344570044502</v>
      </c>
      <c r="BB942" s="18">
        <f>BA942*hdgt_capex_adj</f>
        <v>2900.9180712555626</v>
      </c>
      <c r="BC942" s="19">
        <v>325.05592798994002</v>
      </c>
      <c r="BD942" s="18">
        <f>BC942*aero_capex_adj</f>
        <v>390.06711358792802</v>
      </c>
      <c r="BE942" s="19">
        <v>1903.3089605356499</v>
      </c>
      <c r="BF942" s="18">
        <f>BE942*bess_capex_adj</f>
        <v>1903.3089605356499</v>
      </c>
      <c r="BG942" s="8">
        <v>872227518.58580506</v>
      </c>
      <c r="BH942" s="8">
        <v>6024251669.3078299</v>
      </c>
      <c r="BI942" s="8">
        <v>979891446.26164901</v>
      </c>
      <c r="BJ942" s="8">
        <v>883629365.84471297</v>
      </c>
      <c r="BK942" s="8">
        <f>SUM(BG942:BJ942)/1000000</f>
        <v>8759.9999999999964</v>
      </c>
      <c r="BL942" s="8">
        <v>15.710293556589299</v>
      </c>
      <c r="BM942" s="10">
        <f>0.815*BJ942/(BK942*1000)</f>
        <v>82.209809721854043</v>
      </c>
      <c r="BN942" s="25">
        <v>834.38769206046595</v>
      </c>
      <c r="BO942" s="8">
        <v>474</v>
      </c>
      <c r="BP942" s="8">
        <v>6080</v>
      </c>
      <c r="BQ942" s="25">
        <v>9223.8464000000004</v>
      </c>
      <c r="BR942" s="8">
        <v>1520</v>
      </c>
      <c r="BS942" s="8">
        <v>380</v>
      </c>
      <c r="BT942" s="8">
        <v>0.30455070546195101</v>
      </c>
    </row>
    <row r="943" spans="1:72" s="8" customFormat="1" x14ac:dyDescent="0.25">
      <c r="A943" s="1">
        <v>1075</v>
      </c>
      <c r="B943" s="25">
        <v>1854.19487124548</v>
      </c>
      <c r="C943" s="25">
        <v>201.39999999999901</v>
      </c>
      <c r="D943" s="8">
        <v>2000</v>
      </c>
      <c r="E943" s="8">
        <v>8000</v>
      </c>
      <c r="F943" s="8">
        <v>3</v>
      </c>
      <c r="G943" s="8">
        <v>4</v>
      </c>
      <c r="H943" s="9">
        <f>SUM(BG943:BI943)/(BK943*1000000)</f>
        <v>0.60095282904542535</v>
      </c>
      <c r="I943" s="10">
        <v>100</v>
      </c>
      <c r="J943" s="19">
        <v>95.227136752484597</v>
      </c>
      <c r="K943" s="18">
        <f>(P943*BG943+U943*BH943+AP943*BI943+AN943*BJ943)/(BK943*(1000000))</f>
        <v>91.840870274680569</v>
      </c>
      <c r="L943" s="18">
        <f>(T943*BG943+Y943*BH943+AT943*BI943+AO943*BJ943)/(BK943*(1000000))</f>
        <v>106.6743656281762</v>
      </c>
      <c r="M943" s="18">
        <f>L943/K943</f>
        <v>1.1615130095036246</v>
      </c>
      <c r="N943" s="18">
        <f>J943*M943</f>
        <v>110.6075581957916</v>
      </c>
      <c r="O943" s="10">
        <v>100</v>
      </c>
      <c r="P943" s="19">
        <v>100.39288301468601</v>
      </c>
      <c r="Q943" s="19">
        <f>P943-S943</f>
        <v>92.869549494226902</v>
      </c>
      <c r="R943" s="18">
        <f>Q943*solar_capex_adj</f>
        <v>123.82606599230253</v>
      </c>
      <c r="S943" s="19">
        <v>7.5233335204591043</v>
      </c>
      <c r="T943" s="18">
        <f>R943+S943</f>
        <v>131.34939951276164</v>
      </c>
      <c r="U943" s="19">
        <v>27.988332153148299</v>
      </c>
      <c r="V943" s="19">
        <f>U943-X943</f>
        <v>23.191548676021199</v>
      </c>
      <c r="W943" s="18">
        <f>V943*wind_capex_adj</f>
        <v>38.652581126702003</v>
      </c>
      <c r="X943" s="19">
        <v>4.7967834771271001</v>
      </c>
      <c r="Y943" s="18">
        <f>W943+X943</f>
        <v>43.449364603829103</v>
      </c>
      <c r="Z943" s="19">
        <v>111.84355671910301</v>
      </c>
      <c r="AA943" s="19">
        <f>Z943-AC943-AD943</f>
        <v>58.163375679804105</v>
      </c>
      <c r="AB943" s="18">
        <f>AA943*hdgt_capex_adj</f>
        <v>72.704219599755135</v>
      </c>
      <c r="AC943" s="19">
        <v>17.522771288572599</v>
      </c>
      <c r="AD943" s="19">
        <v>36.157409750726302</v>
      </c>
      <c r="AE943" s="18">
        <f>AD943*fuel_adj</f>
        <v>36.157409750726302</v>
      </c>
      <c r="AF943" s="18">
        <f>AB943+AC943+AE943</f>
        <v>126.38440063905404</v>
      </c>
      <c r="AG943" s="19">
        <v>368.09760505803501</v>
      </c>
      <c r="AH943" s="19">
        <f>AG943-AJ943-AK943</f>
        <v>290.71412810086196</v>
      </c>
      <c r="AI943" s="18">
        <f>AH943*aero_capex_adj</f>
        <v>348.85695372103436</v>
      </c>
      <c r="AJ943" s="19">
        <v>34.479191659073024</v>
      </c>
      <c r="AK943" s="19">
        <v>42.904285298100035</v>
      </c>
      <c r="AL943" s="18">
        <f>AK943*fuel_adj</f>
        <v>42.904285298100035</v>
      </c>
      <c r="AM943" s="18">
        <f>AI943+AJ943+AL943</f>
        <v>426.24043067820742</v>
      </c>
      <c r="AN943" s="18">
        <f>IF(F943=0, 0, IF(F943=3, Z943, (Z943*F943*384+AG943*G943*32)/(F943*384+G943*32)))</f>
        <v>111.84355671910301</v>
      </c>
      <c r="AO943" s="18">
        <f>IF(F943=0, 0, IF(F943=3, AF943, (AF943*F943*384+AM943*G943*32)/(F943*384+G943*32)))</f>
        <v>126.38440063905404</v>
      </c>
      <c r="AP943" s="19">
        <v>77.917698047878105</v>
      </c>
      <c r="AQ943" s="19">
        <f>AP943-AS943</f>
        <v>63.933279109333299</v>
      </c>
      <c r="AR943" s="18">
        <f>AQ943*bess_capex_adj</f>
        <v>63.933279109333299</v>
      </c>
      <c r="AS943" s="19">
        <v>13.984418938544806</v>
      </c>
      <c r="AT943" s="18">
        <f>AR943+AS943</f>
        <v>77.917698047878105</v>
      </c>
      <c r="AU943" s="19">
        <v>7016.4165944330298</v>
      </c>
      <c r="AV943" s="19"/>
      <c r="AW943" s="19">
        <v>2223.5932173791698</v>
      </c>
      <c r="AX943" s="18">
        <f>AW943*solar_capex_adj</f>
        <v>2964.7909565055597</v>
      </c>
      <c r="AY943" s="19">
        <v>241.52352103064101</v>
      </c>
      <c r="AZ943" s="18">
        <f>AY943*wind_capex_adj</f>
        <v>402.53920171773501</v>
      </c>
      <c r="BA943" s="19">
        <v>2321.8570529595199</v>
      </c>
      <c r="BB943" s="18">
        <f>BA943*hdgt_capex_adj</f>
        <v>2902.3213161993999</v>
      </c>
      <c r="BC943" s="19">
        <v>325.213165483799</v>
      </c>
      <c r="BD943" s="18">
        <f>BC943*aero_capex_adj</f>
        <v>390.2557985805588</v>
      </c>
      <c r="BE943" s="19">
        <v>1904.2296375798901</v>
      </c>
      <c r="BF943" s="18">
        <f>BE943*bess_capex_adj</f>
        <v>1904.2296375798901</v>
      </c>
      <c r="BG943" s="8">
        <v>2114045468.4026599</v>
      </c>
      <c r="BH943" s="8">
        <v>884041093.96239996</v>
      </c>
      <c r="BI943" s="8">
        <v>2266260220.0728598</v>
      </c>
      <c r="BJ943" s="8">
        <v>3495653217.5620699</v>
      </c>
      <c r="BK943" s="8">
        <f>SUM(BG943:BJ943)/1000000</f>
        <v>8759.9999999999891</v>
      </c>
      <c r="BL943" s="8">
        <v>0.389232124557926</v>
      </c>
      <c r="BM943" s="10">
        <f>0.815*BJ943/(BK943*1000)</f>
        <v>325.22344432797837</v>
      </c>
      <c r="BN943" s="25">
        <v>2503.1630761813899</v>
      </c>
      <c r="BO943" s="8">
        <v>53</v>
      </c>
      <c r="BP943" s="8">
        <v>6080</v>
      </c>
      <c r="BQ943" s="25">
        <v>9223.8464000000004</v>
      </c>
      <c r="BR943" s="8">
        <v>1520</v>
      </c>
      <c r="BS943" s="8">
        <v>380</v>
      </c>
      <c r="BT943" s="8">
        <v>0.69943231945811501</v>
      </c>
    </row>
    <row r="944" spans="1:72" s="8" customFormat="1" x14ac:dyDescent="0.25">
      <c r="A944" s="1">
        <v>771</v>
      </c>
      <c r="B944" s="25">
        <v>2060.21652360608</v>
      </c>
      <c r="C944" s="25">
        <v>600.4</v>
      </c>
      <c r="D944" s="8">
        <v>2000</v>
      </c>
      <c r="E944" s="8">
        <v>8000</v>
      </c>
      <c r="F944" s="8">
        <v>1</v>
      </c>
      <c r="G944" s="8">
        <v>23</v>
      </c>
      <c r="H944" s="9">
        <f>SUM(BG944:BI944)/(BK944*1000000)</f>
        <v>0.81177952445335222</v>
      </c>
      <c r="I944" s="10">
        <v>100</v>
      </c>
      <c r="J944" s="19">
        <v>92.739023540907894</v>
      </c>
      <c r="K944" s="18">
        <f>(P944*BG944+U944*BH944+AP944*BI944+AN944*BJ944)/(BK944*(1000000))</f>
        <v>138.88709892756674</v>
      </c>
      <c r="L944" s="18">
        <f>(T944*BG944+Y944*BH944+AT944*BI944+AO944*BJ944)/(BK944*(1000000))</f>
        <v>165.6555564446785</v>
      </c>
      <c r="M944" s="18">
        <f>L944/K944</f>
        <v>1.1927353780430838</v>
      </c>
      <c r="N944" s="18">
        <f>J944*M944</f>
        <v>110.61311430241123</v>
      </c>
      <c r="O944" s="10">
        <v>100</v>
      </c>
      <c r="P944" s="19">
        <v>100.35646662444699</v>
      </c>
      <c r="Q944" s="19">
        <f>P944-S944</f>
        <v>92.830507396750903</v>
      </c>
      <c r="R944" s="18">
        <f>Q944*solar_capex_adj</f>
        <v>123.77400986233454</v>
      </c>
      <c r="S944" s="19">
        <v>7.5259592276960916</v>
      </c>
      <c r="T944" s="18">
        <f>R944+S944</f>
        <v>131.29996909003063</v>
      </c>
      <c r="U944" s="19">
        <v>27.970494669449302</v>
      </c>
      <c r="V944" s="19">
        <f>U944-X944</f>
        <v>23.173711192322301</v>
      </c>
      <c r="W944" s="18">
        <f>V944*wind_capex_adj</f>
        <v>38.622851987203838</v>
      </c>
      <c r="X944" s="19">
        <v>4.7967834771270006</v>
      </c>
      <c r="Y944" s="18">
        <f>W944+X944</f>
        <v>43.419635464330838</v>
      </c>
      <c r="Z944" s="19">
        <v>101.43674504033299</v>
      </c>
      <c r="AA944" s="19">
        <f>Z944-AC944-AD944</f>
        <v>47.718720450027206</v>
      </c>
      <c r="AB944" s="18">
        <f>AA944*hdgt_capex_adj</f>
        <v>59.648400562534007</v>
      </c>
      <c r="AC944" s="19">
        <v>16.586942657369988</v>
      </c>
      <c r="AD944" s="19">
        <v>37.1310819329358</v>
      </c>
      <c r="AE944" s="18">
        <f>AD944*fuel_adj</f>
        <v>37.1310819329358</v>
      </c>
      <c r="AF944" s="18">
        <f>AB944+AC944+AE944</f>
        <v>113.3664251528398</v>
      </c>
      <c r="AG944" s="19">
        <v>628.06767540872295</v>
      </c>
      <c r="AH944" s="19">
        <f>AG944-AJ944-AK944</f>
        <v>533.1363366145381</v>
      </c>
      <c r="AI944" s="18">
        <f>AH944*aero_capex_adj</f>
        <v>639.76360393744574</v>
      </c>
      <c r="AJ944" s="19">
        <v>53.4609962132389</v>
      </c>
      <c r="AK944" s="19">
        <v>41.470342580945953</v>
      </c>
      <c r="AL944" s="18">
        <f>AK944*fuel_adj</f>
        <v>41.470342580945953</v>
      </c>
      <c r="AM944" s="18">
        <f>AI944+AJ944+AL944</f>
        <v>734.69494273163059</v>
      </c>
      <c r="AN944" s="18">
        <f>IF(F944=0, 0, IF(F944=3, Z944, (Z944*F944*384+AG944*G944*32)/(F944*384+G944*32)))</f>
        <v>447.50849928241786</v>
      </c>
      <c r="AO944" s="18">
        <f>IF(F944=0, 0, IF(F944=3, AF944, (AF944*F944*384+AM944*G944*32)/(F944*384+G944*32)))</f>
        <v>521.6680224189023</v>
      </c>
      <c r="AP944" s="19">
        <v>79.991606122509594</v>
      </c>
      <c r="AQ944" s="19">
        <f>AP944-AS944</f>
        <v>65.542840647018906</v>
      </c>
      <c r="AR944" s="18">
        <f>AQ944*bess_capex_adj</f>
        <v>65.542840647018906</v>
      </c>
      <c r="AS944" s="19">
        <v>14.448765475490688</v>
      </c>
      <c r="AT944" s="18">
        <f>AR944+AS944</f>
        <v>79.991606122509594</v>
      </c>
      <c r="AU944" s="19">
        <v>7732.87811345307</v>
      </c>
      <c r="AV944" s="19"/>
      <c r="AW944" s="19">
        <v>2468.7588544811201</v>
      </c>
      <c r="AX944" s="18">
        <f>AW944*solar_capex_adj</f>
        <v>3291.6784726414935</v>
      </c>
      <c r="AY944" s="19">
        <v>719.45972631848895</v>
      </c>
      <c r="AZ944" s="18">
        <f>AY944*wind_capex_adj</f>
        <v>1199.0995438641482</v>
      </c>
      <c r="BA944" s="19">
        <v>773.35707541274905</v>
      </c>
      <c r="BB944" s="18">
        <f>BA944*hdgt_capex_adj</f>
        <v>966.69634426593632</v>
      </c>
      <c r="BC944" s="19">
        <v>1868.53743358521</v>
      </c>
      <c r="BD944" s="18">
        <f>BC944*aero_capex_adj</f>
        <v>2242.244920302252</v>
      </c>
      <c r="BE944" s="19">
        <v>1902.76502365549</v>
      </c>
      <c r="BF944" s="18">
        <f>BE944*bess_capex_adj</f>
        <v>1902.76502365549</v>
      </c>
      <c r="BG944" s="8">
        <v>2310704462.1276002</v>
      </c>
      <c r="BH944" s="8">
        <v>2635443261.2463999</v>
      </c>
      <c r="BI944" s="8">
        <v>2165040910.8373499</v>
      </c>
      <c r="BJ944" s="8">
        <v>1648811365.78863</v>
      </c>
      <c r="BK944" s="8">
        <f>SUM(BG944:BJ944)/1000000</f>
        <v>8759.9999999999818</v>
      </c>
      <c r="BL944" s="8">
        <v>5.1370820656904304</v>
      </c>
      <c r="BM944" s="10">
        <f>0.815*BJ944/(BK944*1000)</f>
        <v>153.39968757051784</v>
      </c>
      <c r="BN944" s="25">
        <v>2781.2923068682198</v>
      </c>
      <c r="BO944" s="8">
        <v>158</v>
      </c>
      <c r="BP944" s="8">
        <v>6080</v>
      </c>
      <c r="BQ944" s="25">
        <v>9223.8464000000004</v>
      </c>
      <c r="BR944" s="8">
        <v>1520</v>
      </c>
      <c r="BS944" s="8">
        <v>380</v>
      </c>
      <c r="BT944" s="8">
        <v>0.66865635958812097</v>
      </c>
    </row>
    <row r="945" spans="1:72" s="8" customFormat="1" x14ac:dyDescent="0.25">
      <c r="A945" s="1">
        <v>433</v>
      </c>
      <c r="B945" s="24">
        <v>2060.21652360608</v>
      </c>
      <c r="C945" s="24">
        <v>1200.8</v>
      </c>
      <c r="D945" s="1">
        <v>1000</v>
      </c>
      <c r="E945" s="1">
        <v>4000</v>
      </c>
      <c r="F945" s="1">
        <v>3</v>
      </c>
      <c r="G945" s="1">
        <v>4</v>
      </c>
      <c r="H945" s="2">
        <f>SUM(BG945:BI945)/(BK945*1000000)</f>
        <v>0.91231375709972062</v>
      </c>
      <c r="I945" s="3">
        <v>100</v>
      </c>
      <c r="J945" s="18">
        <v>86.418898600633</v>
      </c>
      <c r="K945" s="18">
        <f>(P945*BG945+U945*BH945+AP945*BI945+AN945*BJ945)/(BK945*(1000000))</f>
        <v>83.223468705589568</v>
      </c>
      <c r="L945" s="18">
        <f>(T945*BG945+Y945*BH945+AT945*BI945+AO945*BJ945)/(BK945*(1000000))</f>
        <v>106.54066181598498</v>
      </c>
      <c r="M945" s="18">
        <f>L945/K945</f>
        <v>1.2801756941047731</v>
      </c>
      <c r="N945" s="18">
        <f>J945*M945</f>
        <v>110.63137349983535</v>
      </c>
      <c r="O945" s="3">
        <v>99.999999537071702</v>
      </c>
      <c r="P945" s="18">
        <v>120.635290756741</v>
      </c>
      <c r="Q945" s="18">
        <f>P945-S945</f>
        <v>111.588347590054</v>
      </c>
      <c r="R945" s="18">
        <f>Q945*solar_capex_adj</f>
        <v>148.78446345340532</v>
      </c>
      <c r="S945" s="18">
        <v>9.0469431666870008</v>
      </c>
      <c r="T945" s="18">
        <f>R945+S945</f>
        <v>157.83140662009231</v>
      </c>
      <c r="U945" s="18">
        <v>28.625652742918099</v>
      </c>
      <c r="V945" s="18">
        <f>U945-X945</f>
        <v>23.716402072504899</v>
      </c>
      <c r="W945" s="18">
        <f>V945*wind_capex_adj</f>
        <v>39.527336787508169</v>
      </c>
      <c r="X945" s="18">
        <v>4.9092506704132006</v>
      </c>
      <c r="Y945" s="18">
        <f>W945+X945</f>
        <v>44.43658745792137</v>
      </c>
      <c r="Z945" s="18">
        <v>351.27983945173798</v>
      </c>
      <c r="AA945" s="18">
        <f>Z945-AC945-AD945</f>
        <v>271.87080675921703</v>
      </c>
      <c r="AB945" s="18">
        <f>AA945*hdgt_capex_adj</f>
        <v>339.83850844902128</v>
      </c>
      <c r="AC945" s="18">
        <v>39.308648514514971</v>
      </c>
      <c r="AD945" s="18">
        <v>40.100384178005982</v>
      </c>
      <c r="AE945" s="18">
        <f>AD945*fuel_adj</f>
        <v>40.100384178005982</v>
      </c>
      <c r="AF945" s="18">
        <f>AB945+AC945+AE945</f>
        <v>419.24754114154223</v>
      </c>
      <c r="AG945" s="18">
        <v>774.68224539869504</v>
      </c>
      <c r="AH945" s="18">
        <f>AG945-AJ945-AK945</f>
        <v>663.87153494421398</v>
      </c>
      <c r="AI945" s="18">
        <f>AH945*aero_capex_adj</f>
        <v>796.64584193305677</v>
      </c>
      <c r="AJ945" s="18">
        <v>64.548064645601016</v>
      </c>
      <c r="AK945" s="18">
        <v>46.262645808880052</v>
      </c>
      <c r="AL945" s="18">
        <f>AK945*fuel_adj</f>
        <v>46.262645808880052</v>
      </c>
      <c r="AM945" s="18">
        <f>AI945+AJ945+AL945</f>
        <v>907.45655238753784</v>
      </c>
      <c r="AN945" s="18">
        <f>IF(F945=0, 0, IF(F945=3, Z945, (Z945*F945*384+AG945*G945*32)/(F945*384+G945*32)))</f>
        <v>351.27983945173798</v>
      </c>
      <c r="AO945" s="18">
        <f>IF(F945=0, 0, IF(F945=3, AF945, (AF945*F945*384+AM945*G945*32)/(F945*384+G945*32)))</f>
        <v>419.24754114154223</v>
      </c>
      <c r="AP945" s="18">
        <v>87.731616046266794</v>
      </c>
      <c r="AQ945" s="18">
        <f>AP945-AS945</f>
        <v>71.296630927449797</v>
      </c>
      <c r="AR945" s="18">
        <f>AQ945*bess_capex_adj</f>
        <v>71.296630927449797</v>
      </c>
      <c r="AS945" s="18">
        <v>16.434985118816996</v>
      </c>
      <c r="AT945" s="18">
        <f>AR945+AS945</f>
        <v>87.731616046266794</v>
      </c>
      <c r="AU945" s="18">
        <v>7503.1955743089402</v>
      </c>
      <c r="AV945" s="18"/>
      <c r="AW945" s="18">
        <v>2468.6913313096902</v>
      </c>
      <c r="AX945" s="18">
        <f>AW945*solar_capex_adj</f>
        <v>3291.5884417462535</v>
      </c>
      <c r="AY945" s="18">
        <v>1438.88009666476</v>
      </c>
      <c r="AZ945" s="18">
        <f>AY945*wind_capex_adj</f>
        <v>2398.133494441267</v>
      </c>
      <c r="BA945" s="18">
        <v>2320.0077698310502</v>
      </c>
      <c r="BB945" s="18">
        <f>BA945*hdgt_capex_adj</f>
        <v>2900.0097122888128</v>
      </c>
      <c r="BC945" s="18">
        <v>324.95414384449498</v>
      </c>
      <c r="BD945" s="18">
        <f>BC945*aero_capex_adj</f>
        <v>389.94497261339399</v>
      </c>
      <c r="BE945" s="18">
        <v>950.66223265893302</v>
      </c>
      <c r="BF945" s="18">
        <f>BE945*bess_capex_adj</f>
        <v>950.66223265893302</v>
      </c>
      <c r="BG945" s="1">
        <v>1898642263.7360799</v>
      </c>
      <c r="BH945" s="1">
        <v>5150129512.5299101</v>
      </c>
      <c r="BI945" s="1">
        <v>943096698.93093801</v>
      </c>
      <c r="BJ945" s="1">
        <v>768131484.25054896</v>
      </c>
      <c r="BK945" s="1">
        <f>SUM(BG945:BJ945)/1000000</f>
        <v>8759.9999594474775</v>
      </c>
      <c r="BL945" s="1">
        <v>21.6724341008529</v>
      </c>
      <c r="BM945" s="3">
        <f>0.815*BJ945/(BK945*1000)</f>
        <v>71.464287963727685</v>
      </c>
      <c r="BN945" s="24">
        <v>2781.2923068682198</v>
      </c>
      <c r="BO945" s="1">
        <v>316</v>
      </c>
      <c r="BP945" s="1">
        <v>3040</v>
      </c>
      <c r="BQ945" s="24">
        <v>4611.9232000000002</v>
      </c>
      <c r="BR945" s="1">
        <v>760</v>
      </c>
      <c r="BS945" s="1">
        <v>190</v>
      </c>
      <c r="BT945" s="1">
        <v>0.58380161547030895</v>
      </c>
    </row>
    <row r="946" spans="1:72" s="8" customFormat="1" x14ac:dyDescent="0.25">
      <c r="A946" s="1">
        <v>739</v>
      </c>
      <c r="B946" s="25">
        <v>1030.10826180304</v>
      </c>
      <c r="C946" s="25">
        <v>1801.19999999999</v>
      </c>
      <c r="D946" s="8">
        <v>2000</v>
      </c>
      <c r="E946" s="8">
        <v>8000</v>
      </c>
      <c r="F946" s="8">
        <v>1</v>
      </c>
      <c r="G946" s="8">
        <v>22</v>
      </c>
      <c r="H946" s="9">
        <f>SUM(BG946:BI946)/(BK946*1000000)</f>
        <v>0.93227393428765115</v>
      </c>
      <c r="I946" s="10">
        <v>100</v>
      </c>
      <c r="J946" s="19">
        <v>89.026136108430407</v>
      </c>
      <c r="K946" s="18">
        <f>(P946*BG946+U946*BH946+AP946*BI946+AN946*BJ946)/(BK946*(1000000))</f>
        <v>119.93711506185323</v>
      </c>
      <c r="L946" s="18">
        <f>(T946*BG946+Y946*BH946+AT946*BI946+AO946*BJ946)/(BK946*(1000000))</f>
        <v>149.06439329518386</v>
      </c>
      <c r="M946" s="18">
        <f>L946/K946</f>
        <v>1.2428545844070811</v>
      </c>
      <c r="N946" s="18">
        <f>J946*M946</f>
        <v>110.64654139441151</v>
      </c>
      <c r="O946" s="10">
        <v>100</v>
      </c>
      <c r="P946" s="19">
        <v>93.001253327746994</v>
      </c>
      <c r="Q946" s="19">
        <f>P946-S946</f>
        <v>86.026127608065906</v>
      </c>
      <c r="R946" s="18">
        <f>Q946*solar_capex_adj</f>
        <v>114.7015034774212</v>
      </c>
      <c r="S946" s="19">
        <v>6.9751257196810883</v>
      </c>
      <c r="T946" s="18">
        <f>R946+S946</f>
        <v>121.67662919710229</v>
      </c>
      <c r="U946" s="19">
        <v>36.705434218493401</v>
      </c>
      <c r="V946" s="19">
        <f>U946-X946</f>
        <v>30.410050635360999</v>
      </c>
      <c r="W946" s="18">
        <f>V946*wind_capex_adj</f>
        <v>50.683417725601664</v>
      </c>
      <c r="X946" s="19">
        <v>6.2953835831324021</v>
      </c>
      <c r="Y946" s="18">
        <f>W946+X946</f>
        <v>56.978801308734063</v>
      </c>
      <c r="Z946" s="19">
        <v>214.419858998705</v>
      </c>
      <c r="AA946" s="19">
        <f>Z946-AC946-AD946</f>
        <v>142.62271259564099</v>
      </c>
      <c r="AB946" s="18">
        <f>AA946*hdgt_capex_adj</f>
        <v>178.27839074455125</v>
      </c>
      <c r="AC946" s="19">
        <v>27.798368598270997</v>
      </c>
      <c r="AD946" s="19">
        <v>43.998777804793008</v>
      </c>
      <c r="AE946" s="18">
        <f>AD946*fuel_adj</f>
        <v>43.998777804793008</v>
      </c>
      <c r="AF946" s="18">
        <f>AB946+AC946+AE946</f>
        <v>250.07553714761525</v>
      </c>
      <c r="AG946" s="19">
        <v>1323.41827371103</v>
      </c>
      <c r="AH946" s="19">
        <f>AG946-AJ946-AK946</f>
        <v>1169.6746984364402</v>
      </c>
      <c r="AI946" s="18">
        <f>AH946*aero_capex_adj</f>
        <v>1403.6096381237282</v>
      </c>
      <c r="AJ946" s="19">
        <v>105.12941540190991</v>
      </c>
      <c r="AK946" s="19">
        <v>48.61415987267992</v>
      </c>
      <c r="AL946" s="18">
        <f>AK946*fuel_adj</f>
        <v>48.61415987267992</v>
      </c>
      <c r="AM946" s="18">
        <f>AI946+AJ946+AL946</f>
        <v>1557.3532133983181</v>
      </c>
      <c r="AN946" s="18">
        <f>IF(F946=0, 0, IF(F946=3, Z946, (Z946*F946*384+AG946*G946*32)/(F946*384+G946*32)))</f>
        <v>932.00706851844473</v>
      </c>
      <c r="AO946" s="18">
        <f>IF(F946=0, 0, IF(F946=3, AF946, (AF946*F946*384+AM946*G946*32)/(F946*384+G946*32)))</f>
        <v>1095.9610923686582</v>
      </c>
      <c r="AP946" s="19">
        <v>179.341821117987</v>
      </c>
      <c r="AQ946" s="19">
        <f>AP946-AS946</f>
        <v>145.420402575472</v>
      </c>
      <c r="AR946" s="18">
        <f>AQ946*bess_capex_adj</f>
        <v>145.420402575472</v>
      </c>
      <c r="AS946" s="19">
        <v>33.921418542514999</v>
      </c>
      <c r="AT946" s="18">
        <f>AR946+AS946</f>
        <v>179.341821117987</v>
      </c>
      <c r="AU946" s="19">
        <v>7855.2633913671498</v>
      </c>
      <c r="AV946" s="19"/>
      <c r="AW946" s="19">
        <v>1234.23581925142</v>
      </c>
      <c r="AX946" s="18">
        <f>AW946*solar_capex_adj</f>
        <v>1645.6477590018933</v>
      </c>
      <c r="AY946" s="19">
        <v>2158.1280726207001</v>
      </c>
      <c r="AZ946" s="18">
        <f>AY946*wind_capex_adj</f>
        <v>3596.8801210345005</v>
      </c>
      <c r="BA946" s="19">
        <v>773.26710287105402</v>
      </c>
      <c r="BB946" s="18">
        <f>BA946*hdgt_capex_adj</f>
        <v>966.58387858881747</v>
      </c>
      <c r="BC946" s="19">
        <v>1787.08874109307</v>
      </c>
      <c r="BD946" s="18">
        <f>BC946*aero_capex_adj</f>
        <v>2144.5064893116837</v>
      </c>
      <c r="BE946" s="19">
        <v>1902.54365553089</v>
      </c>
      <c r="BF946" s="18">
        <f>BE946*bess_capex_adj</f>
        <v>1902.54365553089</v>
      </c>
      <c r="BG946" s="8">
        <v>1246797728.1824999</v>
      </c>
      <c r="BH946" s="8">
        <v>6024251669.3078299</v>
      </c>
      <c r="BI946" s="8">
        <v>895670266.86948705</v>
      </c>
      <c r="BJ946" s="8">
        <v>593280335.64017498</v>
      </c>
      <c r="BK946" s="8">
        <f>SUM(BG946:BJ946)/1000000</f>
        <v>8759.9999999999927</v>
      </c>
      <c r="BL946" s="8">
        <v>20.804758588644201</v>
      </c>
      <c r="BM946" s="10">
        <f>0.815*BJ946/(BK946*1000)</f>
        <v>55.196743555564268</v>
      </c>
      <c r="BN946" s="25">
        <v>1390.6461534341099</v>
      </c>
      <c r="BO946" s="8">
        <v>474</v>
      </c>
      <c r="BP946" s="8">
        <v>6080</v>
      </c>
      <c r="BQ946" s="25">
        <v>9223.8464000000004</v>
      </c>
      <c r="BR946" s="8">
        <v>1520</v>
      </c>
      <c r="BS946" s="8">
        <v>380</v>
      </c>
      <c r="BT946" s="8">
        <v>0.27860041916943901</v>
      </c>
    </row>
    <row r="947" spans="1:72" s="8" customFormat="1" x14ac:dyDescent="0.25">
      <c r="A947" s="1">
        <v>518</v>
      </c>
      <c r="B947" s="24">
        <v>2472.2598283273001</v>
      </c>
      <c r="C947" s="24">
        <v>402.79999999999899</v>
      </c>
      <c r="D947" s="1">
        <v>1000</v>
      </c>
      <c r="E947" s="1">
        <v>4000</v>
      </c>
      <c r="F947" s="1">
        <v>3</v>
      </c>
      <c r="G947" s="1">
        <v>4</v>
      </c>
      <c r="H947" s="2">
        <f>SUM(BG947:BI947)/(BK947*1000000)</f>
        <v>0.68705369610208633</v>
      </c>
      <c r="I947" s="3">
        <v>100</v>
      </c>
      <c r="J947" s="18">
        <v>91.172285389442607</v>
      </c>
      <c r="K947" s="18">
        <f>(P947*BG947+U947*BH947+AP947*BI947+AN947*BJ947)/(BK947*(1000000))</f>
        <v>87.694162333764268</v>
      </c>
      <c r="L947" s="18">
        <f>(T947*BG947+Y947*BH947+AT947*BI947+AO947*BJ947)/(BK947*(1000000))</f>
        <v>106.42551226206606</v>
      </c>
      <c r="M947" s="18">
        <f>L947/K947</f>
        <v>1.2135985957310387</v>
      </c>
      <c r="N947" s="18">
        <f>J947*M947</f>
        <v>110.64655751821704</v>
      </c>
      <c r="O947" s="3">
        <v>100</v>
      </c>
      <c r="P947" s="18">
        <v>101.02887181794399</v>
      </c>
      <c r="Q947" s="18">
        <f>P947-S947</f>
        <v>93.455590859762907</v>
      </c>
      <c r="R947" s="18">
        <f>Q947*solar_capex_adj</f>
        <v>124.60745447968387</v>
      </c>
      <c r="S947" s="18">
        <v>7.5732809581810869</v>
      </c>
      <c r="T947" s="18">
        <f>R947+S947</f>
        <v>132.18073543786494</v>
      </c>
      <c r="U947" s="18">
        <v>27.9807609348073</v>
      </c>
      <c r="V947" s="18">
        <f>U947-X947</f>
        <v>23.1839774576802</v>
      </c>
      <c r="W947" s="18">
        <f>V947*wind_capex_adj</f>
        <v>38.639962429467005</v>
      </c>
      <c r="X947" s="18">
        <v>4.7967834771271001</v>
      </c>
      <c r="Y947" s="18">
        <f>W947+X947</f>
        <v>43.436745906594105</v>
      </c>
      <c r="Z947" s="18">
        <v>130.37523608276999</v>
      </c>
      <c r="AA947" s="18">
        <f>Z947-AC947-AD947</f>
        <v>75.250116835524508</v>
      </c>
      <c r="AB947" s="18">
        <f>AA947*hdgt_capex_adj</f>
        <v>94.062646044405639</v>
      </c>
      <c r="AC947" s="18">
        <v>19.169506820226985</v>
      </c>
      <c r="AD947" s="18">
        <v>35.955612427018494</v>
      </c>
      <c r="AE947" s="18">
        <f>AD947*fuel_adj</f>
        <v>35.955612427018494</v>
      </c>
      <c r="AF947" s="18">
        <f>AB947+AC947+AE947</f>
        <v>149.18776529165112</v>
      </c>
      <c r="AG947" s="18">
        <v>432.618084935539</v>
      </c>
      <c r="AH947" s="18">
        <f>AG947-AJ947-AK947</f>
        <v>350.91011415519097</v>
      </c>
      <c r="AI947" s="18">
        <f>AH947*aero_capex_adj</f>
        <v>421.09213698622915</v>
      </c>
      <c r="AJ947" s="18">
        <v>39.156026801911025</v>
      </c>
      <c r="AK947" s="18">
        <v>42.551943978437009</v>
      </c>
      <c r="AL947" s="18">
        <f>AK947*fuel_adj</f>
        <v>42.551943978437009</v>
      </c>
      <c r="AM947" s="18">
        <f>AI947+AJ947+AL947</f>
        <v>502.80010776657718</v>
      </c>
      <c r="AN947" s="18">
        <f>IF(F947=0, 0, IF(F947=3, Z947, (Z947*F947*384+AG947*G947*32)/(F947*384+G947*32)))</f>
        <v>130.37523608276999</v>
      </c>
      <c r="AO947" s="18">
        <f>IF(F947=0, 0, IF(F947=3, AF947, (AF947*F947*384+AM947*G947*32)/(F947*384+G947*32)))</f>
        <v>149.18776529165112</v>
      </c>
      <c r="AP947" s="18">
        <v>56.101912756288499</v>
      </c>
      <c r="AQ947" s="18">
        <f>AP947-AS947</f>
        <v>45.683179184676803</v>
      </c>
      <c r="AR947" s="18">
        <f>AQ947*bess_capex_adj</f>
        <v>45.683179184676803</v>
      </c>
      <c r="AS947" s="18">
        <v>10.418733571611696</v>
      </c>
      <c r="AT947" s="18">
        <f>AR947+AS947</f>
        <v>56.101912756288499</v>
      </c>
      <c r="AU947" s="18">
        <v>7044.0278482330305</v>
      </c>
      <c r="AV947" s="18"/>
      <c r="AW947" s="18">
        <v>2963.82305738072</v>
      </c>
      <c r="AX947" s="18">
        <f>AW947*solar_capex_adj</f>
        <v>3951.7640765076267</v>
      </c>
      <c r="AY947" s="18">
        <v>482.88934432942602</v>
      </c>
      <c r="AZ947" s="18">
        <f>AY947*wind_capex_adj</f>
        <v>804.81557388237673</v>
      </c>
      <c r="BA947" s="18">
        <v>2321.0990489577098</v>
      </c>
      <c r="BB947" s="18">
        <f>BA947*hdgt_capex_adj</f>
        <v>2901.373811197137</v>
      </c>
      <c r="BC947" s="18">
        <v>325.10699491633699</v>
      </c>
      <c r="BD947" s="18">
        <f>BC947*aero_capex_adj</f>
        <v>390.12839389960436</v>
      </c>
      <c r="BE947" s="18">
        <v>951.10940264883504</v>
      </c>
      <c r="BF947" s="18">
        <f>BE947*bess_capex_adj</f>
        <v>951.10940264883504</v>
      </c>
      <c r="BG947" s="1">
        <v>2734549884.2603798</v>
      </c>
      <c r="BH947" s="1">
        <v>1768082187.9247999</v>
      </c>
      <c r="BI947" s="1">
        <v>1515958305.66909</v>
      </c>
      <c r="BJ947" s="1">
        <v>2741409622.14572</v>
      </c>
      <c r="BK947" s="1">
        <f>SUM(BG947:BJ947)/1000000</f>
        <v>8759.9999999999909</v>
      </c>
      <c r="BL947" s="1">
        <v>17.167019829970201</v>
      </c>
      <c r="BM947" s="3">
        <f>0.815*BJ947/(BK947*1000)</f>
        <v>255.05123767679956</v>
      </c>
      <c r="BN947" s="24">
        <v>3337.5507682418602</v>
      </c>
      <c r="BO947" s="1">
        <v>106</v>
      </c>
      <c r="BP947" s="1">
        <v>3040</v>
      </c>
      <c r="BQ947" s="24">
        <v>4611.9232000000002</v>
      </c>
      <c r="BR947" s="1">
        <v>760</v>
      </c>
      <c r="BS947" s="1">
        <v>190</v>
      </c>
      <c r="BT947" s="1">
        <v>0.93420755450405901</v>
      </c>
    </row>
    <row r="948" spans="1:72" s="8" customFormat="1" x14ac:dyDescent="0.25">
      <c r="A948" s="1">
        <v>942</v>
      </c>
      <c r="B948" s="25">
        <v>2266.2381759666901</v>
      </c>
      <c r="C948" s="25">
        <v>201.39999999999901</v>
      </c>
      <c r="D948" s="8">
        <v>2000</v>
      </c>
      <c r="E948" s="8">
        <v>8000</v>
      </c>
      <c r="F948" s="8">
        <v>2</v>
      </c>
      <c r="G948" s="8">
        <v>11</v>
      </c>
      <c r="H948" s="9">
        <f>SUM(BG948:BI948)/(BK948*1000000)</f>
        <v>0.68022897444790453</v>
      </c>
      <c r="I948" s="10">
        <v>100</v>
      </c>
      <c r="J948" s="19">
        <v>94.123966368222099</v>
      </c>
      <c r="K948" s="18">
        <f>(P948*BG948+U948*BH948+AP948*BI948+AN948*BJ948)/(BK948*(1000000))</f>
        <v>158.60179186937566</v>
      </c>
      <c r="L948" s="18">
        <f>(T948*BG948+Y948*BH948+AT948*BI948+AO948*BJ948)/(BK948*(1000000))</f>
        <v>186.48097021563012</v>
      </c>
      <c r="M948" s="18">
        <f>L948/K948</f>
        <v>1.1757809796324101</v>
      </c>
      <c r="N948" s="18">
        <f>J948*M948</f>
        <v>110.6691693833162</v>
      </c>
      <c r="O948" s="10">
        <v>100</v>
      </c>
      <c r="P948" s="19">
        <v>101.81667469276201</v>
      </c>
      <c r="Q948" s="19">
        <f>P948-S948</f>
        <v>94.184330370829699</v>
      </c>
      <c r="R948" s="18">
        <f>Q948*solar_capex_adj</f>
        <v>125.57910716110626</v>
      </c>
      <c r="S948" s="19">
        <v>7.6323443219323082</v>
      </c>
      <c r="T948" s="18">
        <f>R948+S948</f>
        <v>133.21145148303856</v>
      </c>
      <c r="U948" s="19">
        <v>27.980733226085299</v>
      </c>
      <c r="V948" s="19">
        <f>U948-X948</f>
        <v>23.183949748958199</v>
      </c>
      <c r="W948" s="18">
        <f>V948*wind_capex_adj</f>
        <v>38.639916248263667</v>
      </c>
      <c r="X948" s="19">
        <v>4.7967834771271001</v>
      </c>
      <c r="Y948" s="18">
        <f>W948+X948</f>
        <v>43.436699725390767</v>
      </c>
      <c r="Z948" s="19">
        <v>101.29030764978199</v>
      </c>
      <c r="AA948" s="19">
        <f>Z948-AC948-AD948</f>
        <v>48.338063446043407</v>
      </c>
      <c r="AB948" s="18">
        <f>AA948*hdgt_capex_adj</f>
        <v>60.422579307554258</v>
      </c>
      <c r="AC948" s="19">
        <v>16.571319582818788</v>
      </c>
      <c r="AD948" s="19">
        <v>36.380924620919799</v>
      </c>
      <c r="AE948" s="18">
        <f>AD948*fuel_adj</f>
        <v>36.380924620919799</v>
      </c>
      <c r="AF948" s="18">
        <f>AB948+AC948+AE948</f>
        <v>113.37482351129285</v>
      </c>
      <c r="AG948" s="19">
        <v>838.31923611613399</v>
      </c>
      <c r="AH948" s="19">
        <f>AG948-AJ948-AK948</f>
        <v>727.64177864657904</v>
      </c>
      <c r="AI948" s="18">
        <f>AH948*aero_capex_adj</f>
        <v>873.1701343758948</v>
      </c>
      <c r="AJ948" s="19">
        <v>68.514647656543957</v>
      </c>
      <c r="AK948" s="19">
        <v>42.162809813010995</v>
      </c>
      <c r="AL948" s="18">
        <f>AK948*fuel_adj</f>
        <v>42.162809813010995</v>
      </c>
      <c r="AM948" s="18">
        <f>AI948+AJ948+AL948</f>
        <v>983.84759184544976</v>
      </c>
      <c r="AN948" s="18">
        <f>IF(F948=0, 0, IF(F948=3, Z948, (Z948*F948*384+AG948*G948*32)/(F948*384+G948*32)))</f>
        <v>332.92797088206407</v>
      </c>
      <c r="AO948" s="18">
        <f>IF(F948=0, 0, IF(F948=3, AF948, (AF948*F948*384+AM948*G948*32)/(F948*384+G948*32)))</f>
        <v>386.95197927345646</v>
      </c>
      <c r="AP948" s="19">
        <v>68.626272069863703</v>
      </c>
      <c r="AQ948" s="19">
        <f>AP948-AS948</f>
        <v>56.241470714443203</v>
      </c>
      <c r="AR948" s="18">
        <f>AQ948*bess_capex_adj</f>
        <v>56.241470714443203</v>
      </c>
      <c r="AS948" s="19">
        <v>12.3848013554205</v>
      </c>
      <c r="AT948" s="18">
        <f>AR948+AS948</f>
        <v>68.626272069863703</v>
      </c>
      <c r="AU948" s="19">
        <v>7303.3253221738996</v>
      </c>
      <c r="AV948" s="19"/>
      <c r="AW948" s="19">
        <v>2716.83455552444</v>
      </c>
      <c r="AX948" s="18">
        <f>AW948*solar_capex_adj</f>
        <v>3622.4460740325867</v>
      </c>
      <c r="AY948" s="19">
        <v>241.444383598038</v>
      </c>
      <c r="AZ948" s="18">
        <f>AY948*wind_capex_adj</f>
        <v>402.40730599673003</v>
      </c>
      <c r="BA948" s="19">
        <v>1547.39751657134</v>
      </c>
      <c r="BB948" s="18">
        <f>BA948*hdgt_capex_adj</f>
        <v>1934.246895714175</v>
      </c>
      <c r="BC948" s="19">
        <v>894.04316748787005</v>
      </c>
      <c r="BD948" s="18">
        <f>BC948*aero_capex_adj</f>
        <v>1072.851800985444</v>
      </c>
      <c r="BE948" s="19">
        <v>1903.6056989922099</v>
      </c>
      <c r="BF948" s="18">
        <f>BE948*bess_capex_adj</f>
        <v>1903.6056989922099</v>
      </c>
      <c r="BG948" s="8">
        <v>2523545722.80123</v>
      </c>
      <c r="BH948" s="8">
        <v>884041093.96239996</v>
      </c>
      <c r="BI948" s="8">
        <v>2551218999.4000001</v>
      </c>
      <c r="BJ948" s="8">
        <v>2801194183.83635</v>
      </c>
      <c r="BK948" s="8">
        <f>SUM(BG948:BJ948)/1000000</f>
        <v>8759.9999999999782</v>
      </c>
      <c r="BL948" s="8">
        <v>3.7842615419554999</v>
      </c>
      <c r="BM948" s="10">
        <f>0.815*BJ948/(BK948*1000)</f>
        <v>260.61338582495785</v>
      </c>
      <c r="BN948" s="25">
        <v>3059.4215375550398</v>
      </c>
      <c r="BO948" s="8">
        <v>53</v>
      </c>
      <c r="BP948" s="8">
        <v>6080</v>
      </c>
      <c r="BQ948" s="25">
        <v>9223.8464000000004</v>
      </c>
      <c r="BR948" s="8">
        <v>1520</v>
      </c>
      <c r="BS948" s="8">
        <v>380</v>
      </c>
      <c r="BT948" s="8">
        <v>0.78746082689281405</v>
      </c>
    </row>
    <row r="949" spans="1:72" s="8" customFormat="1" x14ac:dyDescent="0.25">
      <c r="A949" s="1">
        <v>1086</v>
      </c>
      <c r="B949" s="22">
        <v>1030.10826180304</v>
      </c>
      <c r="C949" s="22">
        <v>3002</v>
      </c>
      <c r="D949" s="11">
        <v>3000</v>
      </c>
      <c r="E949" s="11">
        <v>12000</v>
      </c>
      <c r="F949" s="11">
        <v>0</v>
      </c>
      <c r="G949" s="11">
        <v>0</v>
      </c>
      <c r="H949" s="12">
        <f>SUM(BG949:BI949)/(BK949*1000000)</f>
        <v>1</v>
      </c>
      <c r="I949" s="13">
        <v>97.374429223744301</v>
      </c>
      <c r="J949" s="20">
        <v>82.966513351489695</v>
      </c>
      <c r="K949" s="18">
        <f>(P949*BG949+U949*BH949+AP949*BI949+AN949*BJ949)/(BK949*(1000000))</f>
        <v>82.901444151059806</v>
      </c>
      <c r="L949" s="18">
        <f>(T949*BG949+Y949*BH949+AT949*BI949+AO949*BJ949)/(BK949*(1000000))</f>
        <v>110.63183486737751</v>
      </c>
      <c r="M949" s="18">
        <f>L949/K949</f>
        <v>1.3344982828741614</v>
      </c>
      <c r="N949" s="18">
        <f>J949*M949</f>
        <v>110.71866960361918</v>
      </c>
      <c r="O949" s="13">
        <v>98.509796232873896</v>
      </c>
      <c r="P949" s="20">
        <v>109.148682372735</v>
      </c>
      <c r="Q949" s="20">
        <f>P949-S949</f>
        <v>100.965683870443</v>
      </c>
      <c r="R949" s="18">
        <f>Q949*solar_capex_adj</f>
        <v>134.62091182725732</v>
      </c>
      <c r="S949" s="20">
        <v>8.1829985022919942</v>
      </c>
      <c r="T949" s="18">
        <f>R949+S949</f>
        <v>142.8039103295493</v>
      </c>
      <c r="U949" s="20">
        <v>54.727087316408799</v>
      </c>
      <c r="V949" s="20">
        <f>U949-X949</f>
        <v>45.344069109163797</v>
      </c>
      <c r="W949" s="18">
        <f>V949*wind_capex_adj</f>
        <v>75.573448515273</v>
      </c>
      <c r="X949" s="20">
        <v>9.3830182072450015</v>
      </c>
      <c r="Y949" s="18">
        <f>W949+X949</f>
        <v>84.956466722518002</v>
      </c>
      <c r="Z949" s="20">
        <v>0</v>
      </c>
      <c r="AA949" s="20">
        <f>Z949-AC949-AD949</f>
        <v>0</v>
      </c>
      <c r="AB949" s="18">
        <f>AA949*hdgt_capex_adj</f>
        <v>0</v>
      </c>
      <c r="AC949" s="20">
        <v>0</v>
      </c>
      <c r="AD949" s="20">
        <v>0</v>
      </c>
      <c r="AE949" s="18">
        <f>AD949*fuel_adj</f>
        <v>0</v>
      </c>
      <c r="AF949" s="18">
        <f>AB949+AC949+AE949</f>
        <v>0</v>
      </c>
      <c r="AG949" s="20">
        <v>0</v>
      </c>
      <c r="AH949" s="20">
        <f>AG949-AJ949-AK949</f>
        <v>0</v>
      </c>
      <c r="AI949" s="18">
        <f>AH949*aero_capex_adj</f>
        <v>0</v>
      </c>
      <c r="AJ949" s="20">
        <v>0</v>
      </c>
      <c r="AK949" s="20">
        <v>0</v>
      </c>
      <c r="AL949" s="18">
        <f>AK949*fuel_adj</f>
        <v>0</v>
      </c>
      <c r="AM949" s="18">
        <f>AI949+AJ949+AL949</f>
        <v>0</v>
      </c>
      <c r="AN949" s="18">
        <f>IF(F949=0, 0, IF(F949=3, Z949, (Z949*F949*384+AG949*G949*32)/(F949*384+G949*32)))</f>
        <v>0</v>
      </c>
      <c r="AO949" s="18">
        <f>IF(F949=0, 0, IF(F949=3, AF949, (AF949*F949*384+AM949*G949*32)/(F949*384+G949*32)))</f>
        <v>0</v>
      </c>
      <c r="AP949" s="20">
        <v>277.25723608813303</v>
      </c>
      <c r="AQ949" s="20">
        <f>AP949-AS949</f>
        <v>222.897407938301</v>
      </c>
      <c r="AR949" s="18">
        <f>AQ949*bess_capex_adj</f>
        <v>222.897407938301</v>
      </c>
      <c r="AS949" s="20">
        <v>54.359828149832026</v>
      </c>
      <c r="AT949" s="18">
        <f>AR949+AS949</f>
        <v>277.25723608813303</v>
      </c>
      <c r="AU949" s="20">
        <v>7691.2292686607698</v>
      </c>
      <c r="AV949" s="20"/>
      <c r="AW949" s="20">
        <v>1234.7559608706799</v>
      </c>
      <c r="AX949" s="18">
        <f>AW949*solar_capex_adj</f>
        <v>1646.3412811609064</v>
      </c>
      <c r="AY949" s="20">
        <v>3598.3959472820002</v>
      </c>
      <c r="AZ949" s="18">
        <f>AY949*wind_capex_adj</f>
        <v>5997.3265788033341</v>
      </c>
      <c r="BA949" s="20">
        <v>0</v>
      </c>
      <c r="BB949" s="18">
        <f>BA949*hdgt_capex_adj</f>
        <v>0</v>
      </c>
      <c r="BC949" s="20">
        <v>0</v>
      </c>
      <c r="BD949" s="18">
        <f>BC949*aero_capex_adj</f>
        <v>0</v>
      </c>
      <c r="BE949" s="20">
        <v>2858.0773605080799</v>
      </c>
      <c r="BF949" s="18">
        <f>BE949*bess_capex_adj</f>
        <v>2858.0773605080799</v>
      </c>
      <c r="BG949" s="11">
        <v>1059531722.93606</v>
      </c>
      <c r="BH949" s="11">
        <v>6736475194.2463303</v>
      </c>
      <c r="BI949" s="11">
        <v>833451232.81735206</v>
      </c>
      <c r="BJ949" s="11">
        <v>0</v>
      </c>
      <c r="BK949" s="11">
        <f>SUM(BG949:BJ949)/1000000</f>
        <v>8629.4581499997421</v>
      </c>
      <c r="BL949" s="11">
        <v>44.695654792020498</v>
      </c>
      <c r="BM949" s="13">
        <f>0.815*BJ949/(BK949*1000)</f>
        <v>0</v>
      </c>
      <c r="BN949" s="22">
        <v>1390.6461534341099</v>
      </c>
      <c r="BO949" s="11">
        <v>790</v>
      </c>
      <c r="BP949" s="11">
        <v>9120</v>
      </c>
      <c r="BQ949" s="22">
        <v>13835.7696</v>
      </c>
      <c r="BR949" s="11">
        <v>2280</v>
      </c>
      <c r="BS949" s="11">
        <v>570</v>
      </c>
      <c r="BT949" s="11">
        <v>0.17382710998977999</v>
      </c>
    </row>
    <row r="950" spans="1:72" s="8" customFormat="1" x14ac:dyDescent="0.25">
      <c r="A950" s="1">
        <v>852</v>
      </c>
      <c r="B950" s="25">
        <v>1648.17321888487</v>
      </c>
      <c r="C950" s="25">
        <v>1402.2</v>
      </c>
      <c r="D950" s="8">
        <v>2000</v>
      </c>
      <c r="E950" s="8">
        <v>8000</v>
      </c>
      <c r="F950" s="8">
        <v>2</v>
      </c>
      <c r="G950" s="8">
        <v>10</v>
      </c>
      <c r="H950" s="9">
        <f>SUM(BG950:BI950)/(BK950*1000000)</f>
        <v>0.93869231353167526</v>
      </c>
      <c r="I950" s="10">
        <v>100</v>
      </c>
      <c r="J950" s="19">
        <v>88.891061490245406</v>
      </c>
      <c r="K950" s="18">
        <f>(P950*BG950+U950*BH950+AP950*BI950+AN950*BJ950)/(BK950*(1000000))</f>
        <v>102.86098298852168</v>
      </c>
      <c r="L950" s="18">
        <f>(T950*BG950+Y950*BH950+AT950*BI950+AO950*BJ950)/(BK950*(1000000))</f>
        <v>128.12000446572463</v>
      </c>
      <c r="M950" s="18">
        <f>L950/K950</f>
        <v>1.2455646518565899</v>
      </c>
      <c r="N950" s="18">
        <f>J950*M950</f>
        <v>110.71956405826025</v>
      </c>
      <c r="O950" s="10">
        <v>99.999999999999901</v>
      </c>
      <c r="P950" s="19">
        <v>112.014589660746</v>
      </c>
      <c r="Q950" s="19">
        <f>P950-S950</f>
        <v>103.613021201423</v>
      </c>
      <c r="R950" s="18">
        <f>Q950*solar_capex_adj</f>
        <v>138.15069493523066</v>
      </c>
      <c r="S950" s="19">
        <v>8.401568459323002</v>
      </c>
      <c r="T950" s="18">
        <f>R950+S950</f>
        <v>146.55226339455368</v>
      </c>
      <c r="U950" s="19">
        <v>31.0408156830979</v>
      </c>
      <c r="V950" s="19">
        <f>U950-X950</f>
        <v>25.716728675123299</v>
      </c>
      <c r="W950" s="18">
        <f>V950*wind_capex_adj</f>
        <v>42.861214458538832</v>
      </c>
      <c r="X950" s="19">
        <v>5.324087007974601</v>
      </c>
      <c r="Y950" s="18">
        <f>W950+X950</f>
        <v>48.185301466513437</v>
      </c>
      <c r="Z950" s="19">
        <v>350.01740090985999</v>
      </c>
      <c r="AA950" s="19">
        <f>Z950-AC950-AD950</f>
        <v>265.84506229014903</v>
      </c>
      <c r="AB950" s="18">
        <f>AA950*hdgt_capex_adj</f>
        <v>332.30632786268632</v>
      </c>
      <c r="AC950" s="19">
        <v>39.685652045330983</v>
      </c>
      <c r="AD950" s="19">
        <v>44.486686574379974</v>
      </c>
      <c r="AE950" s="18">
        <f>AD950*fuel_adj</f>
        <v>44.486686574379974</v>
      </c>
      <c r="AF950" s="18">
        <f>AB950+AC950+AE950</f>
        <v>416.47866648239727</v>
      </c>
      <c r="AG950" s="19">
        <v>1575.42077394649</v>
      </c>
      <c r="AH950" s="19">
        <f>AG950-AJ950-AK950</f>
        <v>1402.7753817508799</v>
      </c>
      <c r="AI950" s="18">
        <f>AH950*aero_capex_adj</f>
        <v>1683.3304581010559</v>
      </c>
      <c r="AJ950" s="19">
        <v>123.07251367511003</v>
      </c>
      <c r="AK950" s="19">
        <v>49.572878520500126</v>
      </c>
      <c r="AL950" s="18">
        <f>AK950*fuel_adj</f>
        <v>49.572878520500126</v>
      </c>
      <c r="AM950" s="18">
        <f>AI950+AJ950+AL950</f>
        <v>1855.9758502966661</v>
      </c>
      <c r="AN950" s="18">
        <f>IF(F950=0, 0, IF(F950=3, Z950, (Z950*F950*384+AG950*G950*32)/(F950*384+G950*32)))</f>
        <v>710.4301576853394</v>
      </c>
      <c r="AO950" s="18">
        <f>IF(F950=0, 0, IF(F950=3, AF950, (AF950*F950*384+AM950*G950*32)/(F950*384+G950*32)))</f>
        <v>839.86019113365273</v>
      </c>
      <c r="AP950" s="19">
        <v>157.80969216322899</v>
      </c>
      <c r="AQ950" s="19">
        <f>AP950-AS950</f>
        <v>128.14043157088199</v>
      </c>
      <c r="AR950" s="18">
        <f>AQ950*bess_capex_adj</f>
        <v>128.14043157088199</v>
      </c>
      <c r="AS950" s="19">
        <v>29.669260592347001</v>
      </c>
      <c r="AT950" s="18">
        <f>AR950+AS950</f>
        <v>157.80969216322899</v>
      </c>
      <c r="AU950" s="19">
        <v>7915.78581064219</v>
      </c>
      <c r="AV950" s="19"/>
      <c r="AW950" s="19">
        <v>1974.6665127022</v>
      </c>
      <c r="AX950" s="18">
        <f>AW950*solar_capex_adj</f>
        <v>2632.8886836029333</v>
      </c>
      <c r="AY950" s="19">
        <v>1679.9674648180501</v>
      </c>
      <c r="AZ950" s="18">
        <f>AY950*wind_capex_adj</f>
        <v>2799.94577469675</v>
      </c>
      <c r="BA950" s="19">
        <v>1546.44743491951</v>
      </c>
      <c r="BB950" s="18">
        <f>BA950*hdgt_capex_adj</f>
        <v>1933.0592936493874</v>
      </c>
      <c r="BC950" s="19">
        <v>812.26748798461404</v>
      </c>
      <c r="BD950" s="18">
        <f>BC950*aero_capex_adj</f>
        <v>974.72098558153675</v>
      </c>
      <c r="BE950" s="19">
        <v>1902.43691021779</v>
      </c>
      <c r="BF950" s="18">
        <f>BE950*bess_capex_adj</f>
        <v>1902.43691021779</v>
      </c>
      <c r="BG950" s="8">
        <v>1641281053.8608601</v>
      </c>
      <c r="BH950" s="8">
        <v>5545334518.8624897</v>
      </c>
      <c r="BI950" s="8">
        <v>1036329093.81411</v>
      </c>
      <c r="BJ950" s="8">
        <v>537055333.46252406</v>
      </c>
      <c r="BK950" s="8">
        <f>SUM(BG950:BJ950)/1000000</f>
        <v>8759.9999999999836</v>
      </c>
      <c r="BL950" s="8">
        <v>18.787956181746299</v>
      </c>
      <c r="BM950" s="10">
        <f>0.815*BJ950/(BK950*1000)</f>
        <v>49.965764471684693</v>
      </c>
      <c r="BN950" s="25">
        <v>2225.03384549457</v>
      </c>
      <c r="BO950" s="8">
        <v>369</v>
      </c>
      <c r="BP950" s="8">
        <v>6080</v>
      </c>
      <c r="BQ950" s="25">
        <v>9223.8464000000004</v>
      </c>
      <c r="BR950" s="8">
        <v>1520</v>
      </c>
      <c r="BS950" s="8">
        <v>380</v>
      </c>
      <c r="BT950" s="8">
        <v>0.32193732230072403</v>
      </c>
    </row>
    <row r="951" spans="1:72" s="8" customFormat="1" x14ac:dyDescent="0.25">
      <c r="A951" s="1">
        <v>1461</v>
      </c>
      <c r="B951" s="22">
        <v>1236.12991416365</v>
      </c>
      <c r="C951" s="22">
        <v>402.79999999999899</v>
      </c>
      <c r="D951" s="11">
        <v>3000</v>
      </c>
      <c r="E951" s="11">
        <v>12000</v>
      </c>
      <c r="F951" s="11">
        <v>2</v>
      </c>
      <c r="G951" s="11">
        <v>7</v>
      </c>
      <c r="H951" s="12">
        <f>SUM(BG951:BI951)/(BK951*1000000)</f>
        <v>0.53950328853098239</v>
      </c>
      <c r="I951" s="13">
        <v>100</v>
      </c>
      <c r="J951" s="20">
        <v>96.509601790302895</v>
      </c>
      <c r="K951" s="18">
        <f>(P951*BG951+U951*BH951+AP951*BI951+AN951*BJ951)/(BK951*(1000000))</f>
        <v>135.86277425744751</v>
      </c>
      <c r="L951" s="18">
        <f>(T951*BG951+Y951*BH951+AT951*BI951+AO951*BJ951)/(BK951*(1000000))</f>
        <v>155.86805151991939</v>
      </c>
      <c r="M951" s="18">
        <f>L951/K951</f>
        <v>1.1472462002326238</v>
      </c>
      <c r="N951" s="18">
        <f>J951*M951</f>
        <v>110.72027393988863</v>
      </c>
      <c r="O951" s="13">
        <v>100</v>
      </c>
      <c r="P951" s="20">
        <v>93.3959871846574</v>
      </c>
      <c r="Q951" s="20">
        <f>P951-S951</f>
        <v>86.399699292807895</v>
      </c>
      <c r="R951" s="18">
        <f>Q951*solar_capex_adj</f>
        <v>115.19959905707719</v>
      </c>
      <c r="S951" s="20">
        <v>6.9962878918495051</v>
      </c>
      <c r="T951" s="18">
        <f>R951+S951</f>
        <v>122.1958869489267</v>
      </c>
      <c r="U951" s="20">
        <v>27.9980282550036</v>
      </c>
      <c r="V951" s="20">
        <f>U951-X951</f>
        <v>23.2012447778766</v>
      </c>
      <c r="W951" s="18">
        <f>V951*wind_capex_adj</f>
        <v>38.668741296461</v>
      </c>
      <c r="X951" s="20">
        <v>4.7967834771270006</v>
      </c>
      <c r="Y951" s="18">
        <f>W951+X951</f>
        <v>43.465524773588001</v>
      </c>
      <c r="Z951" s="20">
        <v>85.592816671990605</v>
      </c>
      <c r="AA951" s="20">
        <f>Z951-AC951-AD951</f>
        <v>34.350816012225998</v>
      </c>
      <c r="AB951" s="18">
        <f>AA951*hdgt_capex_adj</f>
        <v>42.938520015282499</v>
      </c>
      <c r="AC951" s="20">
        <v>15.209549719624903</v>
      </c>
      <c r="AD951" s="20">
        <v>36.032450940139704</v>
      </c>
      <c r="AE951" s="18">
        <f>AD951*fuel_adj</f>
        <v>36.032450940139704</v>
      </c>
      <c r="AF951" s="18">
        <f>AB951+AC951+AE951</f>
        <v>94.180520675047106</v>
      </c>
      <c r="AG951" s="20">
        <v>513.23659394293304</v>
      </c>
      <c r="AH951" s="20">
        <f>AG951-AJ951-AK951</f>
        <v>425.57970590158595</v>
      </c>
      <c r="AI951" s="18">
        <f>AH951*aero_capex_adj</f>
        <v>510.69564708190313</v>
      </c>
      <c r="AJ951" s="20">
        <v>44.991883978471037</v>
      </c>
      <c r="AK951" s="20">
        <v>42.665004062876051</v>
      </c>
      <c r="AL951" s="18">
        <f>AK951*fuel_adj</f>
        <v>42.665004062876051</v>
      </c>
      <c r="AM951" s="18">
        <f>AI951+AJ951+AL951</f>
        <v>598.35253512325016</v>
      </c>
      <c r="AN951" s="18">
        <f>IF(F951=0, 0, IF(F951=3, Z951, (Z951*F951*384+AG951*G951*32)/(F951*384+G951*32)))</f>
        <v>182.15754057188084</v>
      </c>
      <c r="AO951" s="18">
        <f>IF(F951=0, 0, IF(F951=3, AF951, (AF951*F951*384+AM951*G951*32)/(F951*384+G951*32)))</f>
        <v>208.02581426012523</v>
      </c>
      <c r="AP951" s="20">
        <v>183.013058388324</v>
      </c>
      <c r="AQ951" s="20">
        <f>AP951-AS951</f>
        <v>150.079510988652</v>
      </c>
      <c r="AR951" s="18">
        <f>AQ951*bess_capex_adj</f>
        <v>150.079510988652</v>
      </c>
      <c r="AS951" s="20">
        <v>32.933547399671994</v>
      </c>
      <c r="AT951" s="18">
        <f>AR951+AS951</f>
        <v>183.013058388324</v>
      </c>
      <c r="AU951" s="20">
        <v>6944.77765153779</v>
      </c>
      <c r="AV951" s="20"/>
      <c r="AW951" s="20">
        <v>1483.0152496077601</v>
      </c>
      <c r="AX951" s="18">
        <f>AW951*solar_capex_adj</f>
        <v>1977.3536661436801</v>
      </c>
      <c r="AY951" s="20">
        <v>483.24899810079398</v>
      </c>
      <c r="AZ951" s="18">
        <f>AY951*wind_capex_adj</f>
        <v>805.41499683465668</v>
      </c>
      <c r="BA951" s="20">
        <v>1548.55186193039</v>
      </c>
      <c r="BB951" s="18">
        <f>BA951*hdgt_capex_adj</f>
        <v>1935.6898274129876</v>
      </c>
      <c r="BC951" s="20">
        <v>569.36098295425995</v>
      </c>
      <c r="BD951" s="18">
        <f>BC951*aero_capex_adj</f>
        <v>683.23317954511197</v>
      </c>
      <c r="BE951" s="20">
        <v>2860.6005589445799</v>
      </c>
      <c r="BF951" s="18">
        <f>BE951*bess_capex_adj</f>
        <v>2860.6005589445799</v>
      </c>
      <c r="BG951" s="11">
        <v>1512056312.6120601</v>
      </c>
      <c r="BH951" s="11">
        <v>1768082187.9247999</v>
      </c>
      <c r="BI951" s="11">
        <v>1445910306.99454</v>
      </c>
      <c r="BJ951" s="11">
        <v>4033951192.4685898</v>
      </c>
      <c r="BK951" s="11">
        <f>SUM(BG951:BJ951)/1000000</f>
        <v>8759.9999999999891</v>
      </c>
      <c r="BL951" s="11">
        <v>-6.4889747558E-19</v>
      </c>
      <c r="BM951" s="13">
        <f>0.815*BJ951/(BK951*1000)</f>
        <v>375.30481984724935</v>
      </c>
      <c r="BN951" s="22">
        <v>1668.7753841209301</v>
      </c>
      <c r="BO951" s="11">
        <v>106</v>
      </c>
      <c r="BP951" s="11">
        <v>9120</v>
      </c>
      <c r="BQ951" s="22">
        <v>13835.7696</v>
      </c>
      <c r="BR951" s="11">
        <v>2280</v>
      </c>
      <c r="BS951" s="11">
        <v>570</v>
      </c>
      <c r="BT951" s="11">
        <v>0.29762071183077998</v>
      </c>
    </row>
    <row r="952" spans="1:72" s="8" customFormat="1" x14ac:dyDescent="0.25">
      <c r="A952" s="1">
        <v>1040</v>
      </c>
      <c r="B952" s="25">
        <v>1854.19487124548</v>
      </c>
      <c r="C952" s="25">
        <v>600.4</v>
      </c>
      <c r="D952" s="8">
        <v>2000</v>
      </c>
      <c r="E952" s="8">
        <v>8000</v>
      </c>
      <c r="F952" s="8">
        <v>3</v>
      </c>
      <c r="G952" s="8">
        <v>4</v>
      </c>
      <c r="H952" s="9">
        <f>SUM(BG952:BI952)/(BK952*1000000)</f>
        <v>0.7810079599997598</v>
      </c>
      <c r="I952" s="10">
        <v>100</v>
      </c>
      <c r="J952" s="19">
        <v>92.1686446893154</v>
      </c>
      <c r="K952" s="18">
        <f>(P952*BG952+U952*BH952+AP952*BI952+AN952*BJ952)/(BK952*(1000000))</f>
        <v>88.769980186209366</v>
      </c>
      <c r="L952" s="18">
        <f>(T952*BG952+Y952*BH952+AT952*BI952+AO952*BJ952)/(BK952*(1000000))</f>
        <v>106.63981311835319</v>
      </c>
      <c r="M952" s="18">
        <f>L952/K952</f>
        <v>1.2013049106765481</v>
      </c>
      <c r="N952" s="18">
        <f>J952*M952</f>
        <v>110.72264547567653</v>
      </c>
      <c r="O952" s="10">
        <v>100</v>
      </c>
      <c r="P952" s="19">
        <v>96.548903904388496</v>
      </c>
      <c r="Q952" s="19">
        <f>P952-S952</f>
        <v>89.310103420020994</v>
      </c>
      <c r="R952" s="18">
        <f>Q952*solar_capex_adj</f>
        <v>119.08013789336133</v>
      </c>
      <c r="S952" s="19">
        <v>7.238800484367502</v>
      </c>
      <c r="T952" s="18">
        <f>R952+S952</f>
        <v>126.31893837772883</v>
      </c>
      <c r="U952" s="19">
        <v>27.976104622355098</v>
      </c>
      <c r="V952" s="19">
        <f>U952-X952</f>
        <v>23.179321145227998</v>
      </c>
      <c r="W952" s="18">
        <f>V952*wind_capex_adj</f>
        <v>38.632201908713334</v>
      </c>
      <c r="X952" s="19">
        <v>4.7967834771271001</v>
      </c>
      <c r="Y952" s="18">
        <f>W952+X952</f>
        <v>43.428985385840434</v>
      </c>
      <c r="Z952" s="19">
        <v>166.648342746884</v>
      </c>
      <c r="AA952" s="19">
        <f>Z952-AC952-AD952</f>
        <v>106.690197276855</v>
      </c>
      <c r="AB952" s="18">
        <f>AA952*hdgt_capex_adj</f>
        <v>133.36274659606875</v>
      </c>
      <c r="AC952" s="19">
        <v>22.332975250591005</v>
      </c>
      <c r="AD952" s="19">
        <v>37.62517021943799</v>
      </c>
      <c r="AE952" s="18">
        <f>AD952*fuel_adj</f>
        <v>37.62517021943799</v>
      </c>
      <c r="AF952" s="18">
        <f>AB952+AC952+AE952</f>
        <v>193.32089206609774</v>
      </c>
      <c r="AG952" s="19">
        <v>371.06987074570202</v>
      </c>
      <c r="AH952" s="19">
        <f>AG952-AJ952-AK952</f>
        <v>292.944501444823</v>
      </c>
      <c r="AI952" s="18">
        <f>AH952*aero_capex_adj</f>
        <v>351.53340173378757</v>
      </c>
      <c r="AJ952" s="19">
        <v>34.841406300578001</v>
      </c>
      <c r="AK952" s="19">
        <v>43.283963000301014</v>
      </c>
      <c r="AL952" s="18">
        <f>AK952*fuel_adj</f>
        <v>43.283963000301014</v>
      </c>
      <c r="AM952" s="18">
        <f>AI952+AJ952+AL952</f>
        <v>429.65877103466659</v>
      </c>
      <c r="AN952" s="18">
        <f>IF(F952=0, 0, IF(F952=3, Z952, (Z952*F952*384+AG952*G952*32)/(F952*384+G952*32)))</f>
        <v>166.648342746884</v>
      </c>
      <c r="AO952" s="18">
        <f>IF(F952=0, 0, IF(F952=3, AF952, (AF952*F952*384+AM952*G952*32)/(F952*384+G952*32)))</f>
        <v>193.32089206609774</v>
      </c>
      <c r="AP952" s="19">
        <v>85.785219145287002</v>
      </c>
      <c r="AQ952" s="19">
        <f>AP952-AS952</f>
        <v>70.335388997377294</v>
      </c>
      <c r="AR952" s="18">
        <f>AQ952*bess_capex_adj</f>
        <v>70.335388997377294</v>
      </c>
      <c r="AS952" s="19">
        <v>15.449830147909708</v>
      </c>
      <c r="AT952" s="18">
        <f>AR952+AS952</f>
        <v>85.785219145287002</v>
      </c>
      <c r="AU952" s="19">
        <v>7490.9549683443502</v>
      </c>
      <c r="AV952" s="19"/>
      <c r="AW952" s="19">
        <v>2222.4208483012399</v>
      </c>
      <c r="AX952" s="18">
        <f>AW952*solar_capex_adj</f>
        <v>2963.2277977349863</v>
      </c>
      <c r="AY952" s="19">
        <v>719.63389501977099</v>
      </c>
      <c r="AZ952" s="18">
        <f>AY952*wind_capex_adj</f>
        <v>1199.3898250329516</v>
      </c>
      <c r="BA952" s="19">
        <v>2320.6328751778201</v>
      </c>
      <c r="BB952" s="18">
        <f>BA952*hdgt_capex_adj</f>
        <v>2900.7910939722751</v>
      </c>
      <c r="BC952" s="19">
        <v>325.04169983263301</v>
      </c>
      <c r="BD952" s="18">
        <f>BC952*aero_capex_adj</f>
        <v>390.05003979915961</v>
      </c>
      <c r="BE952" s="19">
        <v>1903.2256500128699</v>
      </c>
      <c r="BF952" s="18">
        <f>BE952*bess_capex_adj</f>
        <v>1903.2256500128699</v>
      </c>
      <c r="BG952" s="8">
        <v>2171536630.8590298</v>
      </c>
      <c r="BH952" s="8">
        <v>2635443261.2463999</v>
      </c>
      <c r="BI952" s="8">
        <v>2034649837.49245</v>
      </c>
      <c r="BJ952" s="8">
        <v>1918370270.4021001</v>
      </c>
      <c r="BK952" s="8">
        <f>SUM(BG952:BJ952)/1000000</f>
        <v>8759.9999999999782</v>
      </c>
      <c r="BL952" s="8">
        <v>2.7111425540096099</v>
      </c>
      <c r="BM952" s="10">
        <f>0.815*BJ952/(BK952*1000)</f>
        <v>178.47851260019584</v>
      </c>
      <c r="BN952" s="25">
        <v>2503.1630761813899</v>
      </c>
      <c r="BO952" s="8">
        <v>158</v>
      </c>
      <c r="BP952" s="8">
        <v>6080</v>
      </c>
      <c r="BQ952" s="25">
        <v>9223.8464000000004</v>
      </c>
      <c r="BR952" s="8">
        <v>1520</v>
      </c>
      <c r="BS952" s="8">
        <v>380</v>
      </c>
      <c r="BT952" s="8">
        <v>0.62818303645255602</v>
      </c>
    </row>
    <row r="953" spans="1:72" s="8" customFormat="1" x14ac:dyDescent="0.25">
      <c r="A953" s="1">
        <v>1477</v>
      </c>
      <c r="B953" s="22">
        <v>824.08660944243502</v>
      </c>
      <c r="C953" s="22">
        <v>201.39999999999901</v>
      </c>
      <c r="D953" s="11">
        <v>3000</v>
      </c>
      <c r="E953" s="11">
        <v>12000</v>
      </c>
      <c r="F953" s="11">
        <v>2</v>
      </c>
      <c r="G953" s="11">
        <v>8</v>
      </c>
      <c r="H953" s="12">
        <f>SUM(BG953:BI953)/(BK953*1000000)</f>
        <v>0.32535373117532723</v>
      </c>
      <c r="I953" s="13">
        <v>100</v>
      </c>
      <c r="J953" s="20">
        <v>98.392805865063295</v>
      </c>
      <c r="K953" s="18">
        <f>(P953*BG953+U953*BH953+AP953*BI953+AN953*BJ953)/(BK953*(1000000))</f>
        <v>144.51625853751551</v>
      </c>
      <c r="L953" s="18">
        <f>(T953*BG953+Y953*BH953+AT953*BI953+AO953*BJ953)/(BK953*(1000000))</f>
        <v>162.63236372274918</v>
      </c>
      <c r="M953" s="18">
        <f>L953/K953</f>
        <v>1.1253568655081867</v>
      </c>
      <c r="N953" s="18">
        <f>J953*M953</f>
        <v>110.72701959686316</v>
      </c>
      <c r="O953" s="13">
        <v>100</v>
      </c>
      <c r="P953" s="20">
        <v>96.1385667168243</v>
      </c>
      <c r="Q953" s="20">
        <f>P953-S953</f>
        <v>88.943237723915203</v>
      </c>
      <c r="R953" s="18">
        <f>Q953*solar_capex_adj</f>
        <v>118.59098363188693</v>
      </c>
      <c r="S953" s="20">
        <v>7.1953289929090971</v>
      </c>
      <c r="T953" s="18">
        <f>R953+S953</f>
        <v>125.78631262479603</v>
      </c>
      <c r="U953" s="20">
        <v>28.0203547646312</v>
      </c>
      <c r="V953" s="20">
        <f>U953-X953</f>
        <v>23.2235712875041</v>
      </c>
      <c r="W953" s="18">
        <f>V953*wind_capex_adj</f>
        <v>38.705952145840172</v>
      </c>
      <c r="X953" s="20">
        <v>4.7967834771271001</v>
      </c>
      <c r="Y953" s="18">
        <f>W953+X953</f>
        <v>43.502735622967272</v>
      </c>
      <c r="Z953" s="20">
        <v>72.867933749566305</v>
      </c>
      <c r="AA953" s="20">
        <f>Z953-AC953-AD953</f>
        <v>23.911335059072997</v>
      </c>
      <c r="AB953" s="18">
        <f>AA953*hdgt_capex_adj</f>
        <v>29.889168823841246</v>
      </c>
      <c r="AC953" s="20">
        <v>14.153509452382401</v>
      </c>
      <c r="AD953" s="20">
        <v>34.803089238110907</v>
      </c>
      <c r="AE953" s="18">
        <f>AD953*fuel_adj</f>
        <v>34.803089238110907</v>
      </c>
      <c r="AF953" s="18">
        <f>AB953+AC953+AE953</f>
        <v>78.845767514334554</v>
      </c>
      <c r="AG953" s="20">
        <v>380.44808288698601</v>
      </c>
      <c r="AH953" s="20">
        <f>AG953-AJ953-AK953</f>
        <v>302.64146962937195</v>
      </c>
      <c r="AI953" s="18">
        <f>AH953*aero_capex_adj</f>
        <v>363.16976355524633</v>
      </c>
      <c r="AJ953" s="20">
        <v>35.45129892711202</v>
      </c>
      <c r="AK953" s="20">
        <v>42.35531433050204</v>
      </c>
      <c r="AL953" s="18">
        <f>AK953*fuel_adj</f>
        <v>42.35531433050204</v>
      </c>
      <c r="AM953" s="18">
        <f>AI953+AJ953+AL953</f>
        <v>440.97637681286039</v>
      </c>
      <c r="AN953" s="18">
        <f>IF(F953=0, 0, IF(F953=3, Z953, (Z953*F953*384+AG953*G953*32)/(F953*384+G953*32)))</f>
        <v>149.76297103392125</v>
      </c>
      <c r="AO953" s="18">
        <f>IF(F953=0, 0, IF(F953=3, AF953, (AF953*F953*384+AM953*G953*32)/(F953*384+G953*32)))</f>
        <v>169.37841983896601</v>
      </c>
      <c r="AP953" s="20">
        <v>265.76740214339901</v>
      </c>
      <c r="AQ953" s="20">
        <f>AP953-AS953</f>
        <v>217.43910217058399</v>
      </c>
      <c r="AR953" s="18">
        <f>AQ953*bess_capex_adj</f>
        <v>217.43910217058399</v>
      </c>
      <c r="AS953" s="20">
        <v>48.328299972815017</v>
      </c>
      <c r="AT953" s="18">
        <f>AR953+AS953</f>
        <v>265.76740214339901</v>
      </c>
      <c r="AU953" s="20">
        <v>6296.2050194451103</v>
      </c>
      <c r="AV953" s="20"/>
      <c r="AW953" s="20">
        <v>989.62823473340995</v>
      </c>
      <c r="AX953" s="18">
        <f>AW953*solar_capex_adj</f>
        <v>1319.5043129778799</v>
      </c>
      <c r="AY953" s="20">
        <v>241.85701380363301</v>
      </c>
      <c r="AZ953" s="18">
        <f>AY953*wind_capex_adj</f>
        <v>403.09502300605504</v>
      </c>
      <c r="BA953" s="20">
        <v>1550.0420301685699</v>
      </c>
      <c r="BB953" s="18">
        <f>BA953*hdgt_capex_adj</f>
        <v>1937.5525377107124</v>
      </c>
      <c r="BC953" s="20">
        <v>651.32443182260397</v>
      </c>
      <c r="BD953" s="18">
        <f>BC953*aero_capex_adj</f>
        <v>781.58931818712472</v>
      </c>
      <c r="BE953" s="20">
        <v>2863.35330891689</v>
      </c>
      <c r="BF953" s="18">
        <f>BE953*bess_capex_adj</f>
        <v>2863.35330891689</v>
      </c>
      <c r="BG953" s="11">
        <v>981007254.86560905</v>
      </c>
      <c r="BH953" s="11">
        <v>884041093.96239996</v>
      </c>
      <c r="BI953" s="11">
        <v>985050336.267856</v>
      </c>
      <c r="BJ953" s="11">
        <v>5909901314.90413</v>
      </c>
      <c r="BK953" s="11">
        <f>SUM(BG953:BJ953)/1000000</f>
        <v>8759.9999999999964</v>
      </c>
      <c r="BL953" s="11">
        <v>3.89338485348E-18</v>
      </c>
      <c r="BM953" s="13">
        <f>0.815*BJ953/(BK953*1000)</f>
        <v>549.83670909210821</v>
      </c>
      <c r="BN953" s="22">
        <v>1112.51692274728</v>
      </c>
      <c r="BO953" s="11">
        <v>53</v>
      </c>
      <c r="BP953" s="11">
        <v>9120</v>
      </c>
      <c r="BQ953" s="22">
        <v>13835.7696</v>
      </c>
      <c r="BR953" s="11">
        <v>2280</v>
      </c>
      <c r="BS953" s="11">
        <v>570</v>
      </c>
      <c r="BT953" s="11">
        <v>0.20272481555087199</v>
      </c>
    </row>
    <row r="954" spans="1:72" s="8" customFormat="1" x14ac:dyDescent="0.25">
      <c r="A954" s="1">
        <v>446</v>
      </c>
      <c r="B954" s="24">
        <v>1854.19487124548</v>
      </c>
      <c r="C954" s="24">
        <v>1402.2</v>
      </c>
      <c r="D954" s="1">
        <v>1000</v>
      </c>
      <c r="E954" s="1">
        <v>4000</v>
      </c>
      <c r="F954" s="1">
        <v>3</v>
      </c>
      <c r="G954" s="1">
        <v>4</v>
      </c>
      <c r="H954" s="2">
        <f>SUM(BG954:BI954)/(BK954*1000000)</f>
        <v>0.92585558727392381</v>
      </c>
      <c r="I954" s="3">
        <v>100</v>
      </c>
      <c r="J954" s="18">
        <v>85.822884100845201</v>
      </c>
      <c r="K954" s="18">
        <f>(P954*BG954+U954*BH954+AP954*BI954+AN954*BJ954)/(BK954*(1000000))</f>
        <v>82.723079089574853</v>
      </c>
      <c r="L954" s="18">
        <f>(T954*BG954+Y954*BH954+AT954*BI954+AO954*BJ954)/(BK954*(1000000))</f>
        <v>106.82447293129715</v>
      </c>
      <c r="M954" s="18">
        <f>L954/K954</f>
        <v>1.2913502991785961</v>
      </c>
      <c r="N954" s="18">
        <f>J954*M954</f>
        <v>110.82740705999643</v>
      </c>
      <c r="O954" s="3">
        <v>100</v>
      </c>
      <c r="P954" s="18">
        <v>119.813438837833</v>
      </c>
      <c r="Q954" s="18">
        <f>P954-S954</f>
        <v>110.82817363165501</v>
      </c>
      <c r="R954" s="18">
        <f>Q954*solar_capex_adj</f>
        <v>147.77089817554</v>
      </c>
      <c r="S954" s="18">
        <v>8.9852652061779992</v>
      </c>
      <c r="T954" s="18">
        <f>R954+S954</f>
        <v>156.75616338171801</v>
      </c>
      <c r="U954" s="18">
        <v>31.0446846078978</v>
      </c>
      <c r="V954" s="18">
        <f>U954-X954</f>
        <v>25.720597371813302</v>
      </c>
      <c r="W954" s="18">
        <f>V954*wind_capex_adj</f>
        <v>42.867662286355504</v>
      </c>
      <c r="X954" s="18">
        <v>5.3240872360844982</v>
      </c>
      <c r="Y954" s="18">
        <f>W954+X954</f>
        <v>48.191749522440006</v>
      </c>
      <c r="Z954" s="18">
        <v>407.425406050834</v>
      </c>
      <c r="AA954" s="18">
        <f>Z954-AC954-AD954</f>
        <v>322.83113954290502</v>
      </c>
      <c r="AB954" s="18">
        <f>AA954*hdgt_capex_adj</f>
        <v>403.53892442863128</v>
      </c>
      <c r="AC954" s="18">
        <v>44.343737048835976</v>
      </c>
      <c r="AD954" s="18">
        <v>40.250529459093002</v>
      </c>
      <c r="AE954" s="18">
        <f>AD954*fuel_adj</f>
        <v>40.250529459093002</v>
      </c>
      <c r="AF954" s="18">
        <f>AB954+AC954+AE954</f>
        <v>488.13319093656025</v>
      </c>
      <c r="AG954" s="18">
        <v>832.04803514125797</v>
      </c>
      <c r="AH954" s="18">
        <f>AG954-AJ954-AK954</f>
        <v>716.39295790002404</v>
      </c>
      <c r="AI954" s="18">
        <f>AH954*aero_capex_adj</f>
        <v>859.67154948002883</v>
      </c>
      <c r="AJ954" s="18">
        <v>68.757637615260933</v>
      </c>
      <c r="AK954" s="18">
        <v>46.897439625972993</v>
      </c>
      <c r="AL954" s="18">
        <f>AK954*fuel_adj</f>
        <v>46.897439625972993</v>
      </c>
      <c r="AM954" s="18">
        <f>AI954+AJ954+AL954</f>
        <v>975.32662672126276</v>
      </c>
      <c r="AN954" s="18">
        <f>IF(F954=0, 0, IF(F954=3, Z954, (Z954*F954*384+AG954*G954*32)/(F954*384+G954*32)))</f>
        <v>407.425406050834</v>
      </c>
      <c r="AO954" s="18">
        <f>IF(F954=0, 0, IF(F954=3, AF954, (AF954*F954*384+AM954*G954*32)/(F954*384+G954*32)))</f>
        <v>488.13319093656025</v>
      </c>
      <c r="AP954" s="18">
        <v>96.7237064607978</v>
      </c>
      <c r="AQ954" s="18">
        <f>AP954-AS954</f>
        <v>78.399822216953197</v>
      </c>
      <c r="AR954" s="18">
        <f>AQ954*bess_capex_adj</f>
        <v>78.399822216953197</v>
      </c>
      <c r="AS954" s="18">
        <v>18.323884243844603</v>
      </c>
      <c r="AT954" s="18">
        <f>AR954+AS954</f>
        <v>96.7237064607978</v>
      </c>
      <c r="AU954" s="18">
        <v>7497.6971625823298</v>
      </c>
      <c r="AV954" s="18"/>
      <c r="AW954" s="18">
        <v>2221.83392297507</v>
      </c>
      <c r="AX954" s="18">
        <f>AW954*solar_capex_adj</f>
        <v>2962.4452306334265</v>
      </c>
      <c r="AY954" s="18">
        <v>1680.2201187747601</v>
      </c>
      <c r="AZ954" s="18">
        <f>AY954*wind_capex_adj</f>
        <v>2800.3668646246001</v>
      </c>
      <c r="BA954" s="18">
        <v>2320.0200127632902</v>
      </c>
      <c r="BB954" s="18">
        <f>BA954*hdgt_capex_adj</f>
        <v>2900.0250159541129</v>
      </c>
      <c r="BC954" s="18">
        <v>324.95585866270301</v>
      </c>
      <c r="BD954" s="18">
        <f>BC954*aero_capex_adj</f>
        <v>389.94703039524359</v>
      </c>
      <c r="BE954" s="18">
        <v>950.66724940648703</v>
      </c>
      <c r="BF954" s="18">
        <f>BE954*bess_capex_adj</f>
        <v>950.66724940648703</v>
      </c>
      <c r="BG954" s="1">
        <v>1722174703.4920599</v>
      </c>
      <c r="BH954" s="1">
        <v>5545337965.4138699</v>
      </c>
      <c r="BI954" s="1">
        <v>842982275.61362898</v>
      </c>
      <c r="BJ954" s="1">
        <v>649505055.48042595</v>
      </c>
      <c r="BK954" s="1">
        <f>SUM(BG954:BJ954)/1000000</f>
        <v>8759.9999999999854</v>
      </c>
      <c r="BL954" s="1">
        <v>23.362290002951301</v>
      </c>
      <c r="BM954" s="3">
        <f>0.815*BJ954/(BK954*1000)</f>
        <v>60.427696371752056</v>
      </c>
      <c r="BN954" s="24">
        <v>2503.1630761813899</v>
      </c>
      <c r="BO954" s="1">
        <v>369</v>
      </c>
      <c r="BP954" s="1">
        <v>3040</v>
      </c>
      <c r="BQ954" s="24">
        <v>4611.9232000000002</v>
      </c>
      <c r="BR954" s="1">
        <v>760</v>
      </c>
      <c r="BS954" s="1">
        <v>190</v>
      </c>
      <c r="BT954" s="1">
        <v>0.52210683800871505</v>
      </c>
    </row>
    <row r="955" spans="1:72" s="8" customFormat="1" x14ac:dyDescent="0.25">
      <c r="A955" s="1">
        <v>864</v>
      </c>
      <c r="B955" s="25">
        <v>1442.15156652426</v>
      </c>
      <c r="C955" s="25">
        <v>1603.6</v>
      </c>
      <c r="D955" s="8">
        <v>2000</v>
      </c>
      <c r="E955" s="8">
        <v>8000</v>
      </c>
      <c r="F955" s="8">
        <v>2</v>
      </c>
      <c r="G955" s="8">
        <v>10</v>
      </c>
      <c r="H955" s="9">
        <f>SUM(BG955:BI955)/(BK955*1000000)</f>
        <v>0.9427297803614979</v>
      </c>
      <c r="I955" s="10">
        <v>100</v>
      </c>
      <c r="J955" s="19">
        <v>88.702011359249695</v>
      </c>
      <c r="K955" s="18">
        <f>(P955*BG955+U955*BH955+AP955*BI955+AN955*BJ955)/(BK955*(1000000))</f>
        <v>107.96955937060716</v>
      </c>
      <c r="L955" s="18">
        <f>(T955*BG955+Y955*BH955+AT955*BI955+AO955*BJ955)/(BK955*(1000000))</f>
        <v>134.97550696097107</v>
      </c>
      <c r="M955" s="18">
        <f>L955/K955</f>
        <v>1.2501255700939335</v>
      </c>
      <c r="N955" s="18">
        <f>J955*M955</f>
        <v>110.8886525189606</v>
      </c>
      <c r="O955" s="10">
        <v>99.999999999999901</v>
      </c>
      <c r="P955" s="19">
        <v>107.91869291337299</v>
      </c>
      <c r="Q955" s="19">
        <f>P955-S955</f>
        <v>99.8243719223412</v>
      </c>
      <c r="R955" s="18">
        <f>Q955*solar_capex_adj</f>
        <v>133.09916256312158</v>
      </c>
      <c r="S955" s="19">
        <v>8.0943209910317933</v>
      </c>
      <c r="T955" s="18">
        <f>R955+S955</f>
        <v>141.19348355415337</v>
      </c>
      <c r="U955" s="19">
        <v>33.814697149643997</v>
      </c>
      <c r="V955" s="19">
        <f>U955-X955</f>
        <v>28.014861308575998</v>
      </c>
      <c r="W955" s="18">
        <f>V955*wind_capex_adj</f>
        <v>46.691435514293332</v>
      </c>
      <c r="X955" s="19">
        <v>5.7998358410679991</v>
      </c>
      <c r="Y955" s="18">
        <f>W955+X955</f>
        <v>52.491271355361334</v>
      </c>
      <c r="Z955" s="19">
        <v>367.67356131289802</v>
      </c>
      <c r="AA955" s="19">
        <f>Z955-AC955-AD955</f>
        <v>282.13824308339599</v>
      </c>
      <c r="AB955" s="18">
        <f>AA955*hdgt_capex_adj</f>
        <v>352.67280385424499</v>
      </c>
      <c r="AC955" s="19">
        <v>41.220350976326017</v>
      </c>
      <c r="AD955" s="19">
        <v>44.314967253176007</v>
      </c>
      <c r="AE955" s="18">
        <f>AD955*fuel_adj</f>
        <v>44.314967253176007</v>
      </c>
      <c r="AF955" s="18">
        <f>AB955+AC955+AE955</f>
        <v>438.20812208374701</v>
      </c>
      <c r="AG955" s="19">
        <v>2006.8643612542501</v>
      </c>
      <c r="AH955" s="19">
        <f>AG955-AJ955-AK955</f>
        <v>1803.0471237901299</v>
      </c>
      <c r="AI955" s="18">
        <f>AH955*aero_capex_adj</f>
        <v>2163.656548548156</v>
      </c>
      <c r="AJ955" s="19">
        <v>154.26663775993006</v>
      </c>
      <c r="AK955" s="19">
        <v>49.550599704190063</v>
      </c>
      <c r="AL955" s="18">
        <f>AK955*fuel_adj</f>
        <v>49.550599704190063</v>
      </c>
      <c r="AM955" s="18">
        <f>AI955+AJ955+AL955</f>
        <v>2367.4737860122759</v>
      </c>
      <c r="AN955" s="18">
        <f>IF(F955=0, 0, IF(F955=3, Z955, (Z955*F955*384+AG955*G955*32)/(F955*384+G955*32)))</f>
        <v>849.78850247211915</v>
      </c>
      <c r="AO955" s="18">
        <f>IF(F955=0, 0, IF(F955=3, AF955, (AF955*F955*384+AM955*G955*32)/(F955*384+G955*32)))</f>
        <v>1005.6391997097851</v>
      </c>
      <c r="AP955" s="19">
        <v>171.09429876403999</v>
      </c>
      <c r="AQ955" s="19">
        <f>AP955-AS955</f>
        <v>138.698755095351</v>
      </c>
      <c r="AR955" s="18">
        <f>AQ955*bess_capex_adj</f>
        <v>138.698755095351</v>
      </c>
      <c r="AS955" s="19">
        <v>32.395543668688987</v>
      </c>
      <c r="AT955" s="18">
        <f>AR955+AS955</f>
        <v>171.09429876403999</v>
      </c>
      <c r="AU955" s="19">
        <v>7910.2886477615502</v>
      </c>
      <c r="AV955" s="19"/>
      <c r="AW955" s="19">
        <v>1727.8419382647901</v>
      </c>
      <c r="AX955" s="18">
        <f>AW955*solar_capex_adj</f>
        <v>2303.7892510197198</v>
      </c>
      <c r="AY955" s="19">
        <v>1921.2733228028601</v>
      </c>
      <c r="AZ955" s="18">
        <f>AY955*wind_capex_adj</f>
        <v>3202.1222046714338</v>
      </c>
      <c r="BA955" s="19">
        <v>1546.4552570923399</v>
      </c>
      <c r="BB955" s="18">
        <f>BA955*hdgt_capex_adj</f>
        <v>1933.0690713654249</v>
      </c>
      <c r="BC955" s="19">
        <v>812.27159656052004</v>
      </c>
      <c r="BD955" s="18">
        <f>BC955*aero_capex_adj</f>
        <v>974.725915872624</v>
      </c>
      <c r="BE955" s="19">
        <v>1902.4465330410301</v>
      </c>
      <c r="BF955" s="18">
        <f>BE955*bess_capex_adj</f>
        <v>1902.4465330410301</v>
      </c>
      <c r="BG955" s="8">
        <v>1492306714.6680601</v>
      </c>
      <c r="BH955" s="8">
        <v>5821604011.3045597</v>
      </c>
      <c r="BI955" s="8">
        <v>944402149.99408901</v>
      </c>
      <c r="BJ955" s="8">
        <v>501687124.03327799</v>
      </c>
      <c r="BK955" s="8">
        <f>SUM(BG955:BJ955)/1000000</f>
        <v>8759.9999999999873</v>
      </c>
      <c r="BL955" s="8">
        <v>21.1803027798274</v>
      </c>
      <c r="BM955" s="10">
        <f>0.815*BJ955/(BK955*1000)</f>
        <v>46.675229005379244</v>
      </c>
      <c r="BN955" s="25">
        <v>1946.90461480775</v>
      </c>
      <c r="BO955" s="8">
        <v>422</v>
      </c>
      <c r="BP955" s="8">
        <v>6080</v>
      </c>
      <c r="BQ955" s="25">
        <v>9223.8464000000004</v>
      </c>
      <c r="BR955" s="8">
        <v>1520</v>
      </c>
      <c r="BS955" s="8">
        <v>380</v>
      </c>
      <c r="BT955" s="8">
        <v>0.29361567001773298</v>
      </c>
    </row>
    <row r="956" spans="1:72" s="8" customFormat="1" x14ac:dyDescent="0.25">
      <c r="A956" s="1">
        <v>1322</v>
      </c>
      <c r="B956" s="22">
        <v>412.043304721217</v>
      </c>
      <c r="C956" s="22">
        <v>402.79999999999899</v>
      </c>
      <c r="D956" s="11">
        <v>3000</v>
      </c>
      <c r="E956" s="11">
        <v>12000</v>
      </c>
      <c r="F956" s="11">
        <v>1</v>
      </c>
      <c r="G956" s="11">
        <v>21</v>
      </c>
      <c r="H956" s="12">
        <f>SUM(BG956:BI956)/(BK956*1000000)</f>
        <v>0.32326606059627394</v>
      </c>
      <c r="I956" s="13">
        <v>100</v>
      </c>
      <c r="J956" s="20">
        <v>100.649097064636</v>
      </c>
      <c r="K956" s="18">
        <f>(P956*BG956+U956*BH956+AP956*BI956+AN956*BJ956)/(BK956*(1000000))</f>
        <v>105.6272652700841</v>
      </c>
      <c r="L956" s="18">
        <f>(T956*BG956+Y956*BH956+AT956*BI956+AO956*BJ956)/(BK956*(1000000))</f>
        <v>116.38899320978187</v>
      </c>
      <c r="M956" s="18">
        <f>L956/K956</f>
        <v>1.1018839966383729</v>
      </c>
      <c r="N956" s="18">
        <f>J956*M956</f>
        <v>110.90362933162463</v>
      </c>
      <c r="O956" s="13">
        <v>99.999999999999901</v>
      </c>
      <c r="P956" s="20">
        <v>78.298283122275095</v>
      </c>
      <c r="Q956" s="20">
        <f>P956-S956</f>
        <v>72.437910825787995</v>
      </c>
      <c r="R956" s="18">
        <f>Q956*solar_capex_adj</f>
        <v>96.58388110105065</v>
      </c>
      <c r="S956" s="20">
        <v>5.8603722964870997</v>
      </c>
      <c r="T956" s="18">
        <f>R956+S956</f>
        <v>102.44425339753775</v>
      </c>
      <c r="U956" s="20">
        <v>28.019201412398399</v>
      </c>
      <c r="V956" s="20">
        <f>U956-X956</f>
        <v>23.222417935271199</v>
      </c>
      <c r="W956" s="18">
        <f>V956*wind_capex_adj</f>
        <v>38.704029892118669</v>
      </c>
      <c r="X956" s="20">
        <v>4.7967834771271995</v>
      </c>
      <c r="Y956" s="18">
        <f>W956+X956</f>
        <v>43.500813369245869</v>
      </c>
      <c r="Z956" s="20">
        <v>70.8480928399551</v>
      </c>
      <c r="AA956" s="20">
        <f>Z956-AC956-AD956</f>
        <v>22.284902791529198</v>
      </c>
      <c r="AB956" s="18">
        <f>AA956*hdgt_capex_adj</f>
        <v>27.856128489411496</v>
      </c>
      <c r="AC956" s="20">
        <v>14.1494205367079</v>
      </c>
      <c r="AD956" s="20">
        <v>34.413769511718002</v>
      </c>
      <c r="AE956" s="18">
        <f>AD956*fuel_adj</f>
        <v>34.413769511718002</v>
      </c>
      <c r="AF956" s="18">
        <f>AB956+AC956+AE956</f>
        <v>76.419318537837398</v>
      </c>
      <c r="AG956" s="20">
        <v>110.66260416593801</v>
      </c>
      <c r="AH956" s="20">
        <f>AG956-AJ956-AK956</f>
        <v>53.574516002512098</v>
      </c>
      <c r="AI956" s="18">
        <f>AH956*aero_capex_adj</f>
        <v>64.289419203014518</v>
      </c>
      <c r="AJ956" s="20">
        <v>16.163970359346209</v>
      </c>
      <c r="AK956" s="20">
        <v>40.9241178040797</v>
      </c>
      <c r="AL956" s="18">
        <f>AK956*fuel_adj</f>
        <v>40.9241178040797</v>
      </c>
      <c r="AM956" s="18">
        <f>AI956+AJ956+AL956</f>
        <v>121.37750736644043</v>
      </c>
      <c r="AN956" s="18">
        <f>IF(F956=0, 0, IF(F956=3, Z956, (Z956*F956*384+AG956*G956*32)/(F956*384+G956*32)))</f>
        <v>96.184600047398774</v>
      </c>
      <c r="AO956" s="18">
        <f>IF(F956=0, 0, IF(F956=3, AF956, (AF956*F956*384+AM956*G956*32)/(F956*384+G956*32)))</f>
        <v>105.02907506513023</v>
      </c>
      <c r="AP956" s="20">
        <v>556.77419193071205</v>
      </c>
      <c r="AQ956" s="20">
        <f>AP956-AS956</f>
        <v>455.49514924863399</v>
      </c>
      <c r="AR956" s="18">
        <f>AQ956*bess_capex_adj</f>
        <v>455.49514924863399</v>
      </c>
      <c r="AS956" s="20">
        <v>101.27904268207806</v>
      </c>
      <c r="AT956" s="18">
        <f>AR956+AS956</f>
        <v>556.77419193071205</v>
      </c>
      <c r="AU956" s="20">
        <v>6326.3149031250996</v>
      </c>
      <c r="AV956" s="20"/>
      <c r="AW956" s="20">
        <v>494.78954341293797</v>
      </c>
      <c r="AX956" s="18">
        <f>AW956*solar_capex_adj</f>
        <v>659.71939121725063</v>
      </c>
      <c r="AY956" s="20">
        <v>483.69000491726399</v>
      </c>
      <c r="AZ956" s="18">
        <f>AY956*wind_capex_adj</f>
        <v>806.15000819544002</v>
      </c>
      <c r="BA956" s="20">
        <v>774.98252521521295</v>
      </c>
      <c r="BB956" s="18">
        <f>BA956*hdgt_capex_adj</f>
        <v>968.72815651901624</v>
      </c>
      <c r="BC956" s="20">
        <v>1709.6417233796501</v>
      </c>
      <c r="BD956" s="18">
        <f>BC956*aero_capex_adj</f>
        <v>2051.5700680555801</v>
      </c>
      <c r="BE956" s="20">
        <v>2863.2111062000299</v>
      </c>
      <c r="BF956" s="18">
        <f>BE956*bess_capex_adj</f>
        <v>2863.2111062000299</v>
      </c>
      <c r="BG956" s="11">
        <v>599199452.33735597</v>
      </c>
      <c r="BH956" s="11">
        <v>1768082187.9247999</v>
      </c>
      <c r="BI956" s="11">
        <v>464529050.561203</v>
      </c>
      <c r="BJ956" s="11">
        <v>5928189309.1766396</v>
      </c>
      <c r="BK956" s="11">
        <f>SUM(BG956:BJ956)/1000000</f>
        <v>8759.9999999999982</v>
      </c>
      <c r="BL956" s="11">
        <v>1.94669242674E-18</v>
      </c>
      <c r="BM956" s="13">
        <f>0.815*BJ956/(BK956*1000)</f>
        <v>551.53816061403677</v>
      </c>
      <c r="BN956" s="22">
        <v>556.25846137364397</v>
      </c>
      <c r="BO956" s="11">
        <v>106</v>
      </c>
      <c r="BP956" s="11">
        <v>9120</v>
      </c>
      <c r="BQ956" s="22">
        <v>13835.7696</v>
      </c>
      <c r="BR956" s="11">
        <v>2280</v>
      </c>
      <c r="BS956" s="11">
        <v>570</v>
      </c>
      <c r="BT956" s="11">
        <v>9.5804488679021402E-2</v>
      </c>
    </row>
    <row r="957" spans="1:72" s="8" customFormat="1" x14ac:dyDescent="0.25">
      <c r="A957" s="1">
        <v>1267</v>
      </c>
      <c r="B957" s="22">
        <v>618.06495708182604</v>
      </c>
      <c r="C957" s="22">
        <v>1603.6</v>
      </c>
      <c r="D957" s="11">
        <v>3000</v>
      </c>
      <c r="E957" s="11">
        <v>12000</v>
      </c>
      <c r="F957" s="11">
        <v>1</v>
      </c>
      <c r="G957" s="11">
        <v>19</v>
      </c>
      <c r="H957" s="12">
        <f>SUM(BG957:BI957)/(BK957*1000000)</f>
        <v>0.87622285471529782</v>
      </c>
      <c r="I957" s="13">
        <v>100</v>
      </c>
      <c r="J957" s="20">
        <v>91.711636336834701</v>
      </c>
      <c r="K957" s="18">
        <f>(P957*BG957+U957*BH957+AP957*BI957+AN957*BJ957)/(BK957*(1000000))</f>
        <v>117.12380431462708</v>
      </c>
      <c r="L957" s="18">
        <f>(T957*BG957+Y957*BH957+AT957*BI957+AO957*BJ957)/(BK957*(1000000))</f>
        <v>141.64096461723022</v>
      </c>
      <c r="M957" s="18">
        <f>L957/K957</f>
        <v>1.2093268780507098</v>
      </c>
      <c r="N957" s="18">
        <f>J957*M957</f>
        <v>110.90934685214634</v>
      </c>
      <c r="O957" s="13">
        <v>100</v>
      </c>
      <c r="P957" s="20">
        <v>77.955888104033207</v>
      </c>
      <c r="Q957" s="20">
        <f>P957-S957</f>
        <v>72.110631727026103</v>
      </c>
      <c r="R957" s="18">
        <f>Q957*solar_capex_adj</f>
        <v>96.147508969368133</v>
      </c>
      <c r="S957" s="20">
        <v>5.8452563770071038</v>
      </c>
      <c r="T957" s="18">
        <f>R957+S957</f>
        <v>101.99276534637524</v>
      </c>
      <c r="U957" s="20">
        <v>33.823754381144099</v>
      </c>
      <c r="V957" s="20">
        <f>U957-X957</f>
        <v>28.0239095475191</v>
      </c>
      <c r="W957" s="18">
        <f>V957*wind_capex_adj</f>
        <v>46.706515912531835</v>
      </c>
      <c r="X957" s="20">
        <v>5.7998448336249986</v>
      </c>
      <c r="Y957" s="18">
        <f>W957+X957</f>
        <v>52.50636074615683</v>
      </c>
      <c r="Z957" s="20">
        <v>148.42211014996701</v>
      </c>
      <c r="AA957" s="20">
        <f>Z957-AC957-AD957</f>
        <v>80.089526348015994</v>
      </c>
      <c r="AB957" s="18">
        <f>AA957*hdgt_capex_adj</f>
        <v>100.11190793501999</v>
      </c>
      <c r="AC957" s="20">
        <v>22.522785683795007</v>
      </c>
      <c r="AD957" s="20">
        <v>45.80979811815601</v>
      </c>
      <c r="AE957" s="18">
        <f>AD957*fuel_adj</f>
        <v>45.80979811815601</v>
      </c>
      <c r="AF957" s="18">
        <f>AB957+AC957+AE957</f>
        <v>168.444491736971</v>
      </c>
      <c r="AG957" s="20">
        <v>681.69116286568203</v>
      </c>
      <c r="AH957" s="20">
        <f>AG957-AJ957-AK957</f>
        <v>571.37216612174598</v>
      </c>
      <c r="AI957" s="18">
        <f>AH957*aero_capex_adj</f>
        <v>685.64659934609517</v>
      </c>
      <c r="AJ957" s="20">
        <v>59.264419986487042</v>
      </c>
      <c r="AK957" s="20">
        <v>51.054576757449013</v>
      </c>
      <c r="AL957" s="18">
        <f>AK957*fuel_adj</f>
        <v>51.054576757449013</v>
      </c>
      <c r="AM957" s="18">
        <f>AI957+AJ957+AL957</f>
        <v>795.96559609003123</v>
      </c>
      <c r="AN957" s="18">
        <f>IF(F957=0, 0, IF(F957=3, Z957, (Z957*F957*384+AG957*G957*32)/(F957*384+G957*32)))</f>
        <v>475.26443278217948</v>
      </c>
      <c r="AO957" s="18">
        <f>IF(F957=0, 0, IF(F957=3, AF957, (AF957*F957*384+AM957*G957*32)/(F957*384+G957*32)))</f>
        <v>553.05420085658864</v>
      </c>
      <c r="AP957" s="20">
        <v>255.54650252727001</v>
      </c>
      <c r="AQ957" s="20">
        <f>AP957-AS957</f>
        <v>208.09984217462201</v>
      </c>
      <c r="AR957" s="18">
        <f>AQ957*bess_capex_adj</f>
        <v>208.09984217462201</v>
      </c>
      <c r="AS957" s="20">
        <v>47.446660352647996</v>
      </c>
      <c r="AT957" s="18">
        <f>AR957+AS957</f>
        <v>255.54650252727001</v>
      </c>
      <c r="AU957" s="20">
        <v>7837.5666382516902</v>
      </c>
      <c r="AV957" s="20"/>
      <c r="AW957" s="20">
        <v>740.741707174731</v>
      </c>
      <c r="AX957" s="18">
        <f>AW957*solar_capex_adj</f>
        <v>987.65560956630793</v>
      </c>
      <c r="AY957" s="20">
        <v>1921.8908757322299</v>
      </c>
      <c r="AZ957" s="18">
        <f>AY957*wind_capex_adj</f>
        <v>3203.1514595537164</v>
      </c>
      <c r="BA957" s="20">
        <v>773.47616631610197</v>
      </c>
      <c r="BB957" s="18">
        <f>BA957*hdgt_capex_adj</f>
        <v>966.84520789512749</v>
      </c>
      <c r="BC957" s="20">
        <v>1543.8120999673899</v>
      </c>
      <c r="BD957" s="18">
        <f>BC957*aero_capex_adj</f>
        <v>1852.5745199608677</v>
      </c>
      <c r="BE957" s="20">
        <v>2857.6457890612201</v>
      </c>
      <c r="BF957" s="18">
        <f>BE957*bess_capex_adj</f>
        <v>2857.6457890612201</v>
      </c>
      <c r="BG957" s="11">
        <v>901155617.12443304</v>
      </c>
      <c r="BH957" s="11">
        <v>5821610714.3294601</v>
      </c>
      <c r="BI957" s="11">
        <v>952945875.85210502</v>
      </c>
      <c r="BJ957" s="11">
        <v>1084287792.69399</v>
      </c>
      <c r="BK957" s="11">
        <f>SUM(BG957:BJ957)/1000000</f>
        <v>8759.9999999999891</v>
      </c>
      <c r="BL957" s="11">
        <v>10.507095496729599</v>
      </c>
      <c r="BM957" s="13">
        <f>0.815*BJ957/(BK957*1000)</f>
        <v>100.8783734070323</v>
      </c>
      <c r="BN957" s="22">
        <v>834.38769206046595</v>
      </c>
      <c r="BO957" s="11">
        <v>422</v>
      </c>
      <c r="BP957" s="11">
        <v>9120</v>
      </c>
      <c r="BQ957" s="22">
        <v>13835.7696</v>
      </c>
      <c r="BR957" s="11">
        <v>2280</v>
      </c>
      <c r="BS957" s="11">
        <v>570</v>
      </c>
      <c r="BT957" s="11">
        <v>0.198372552114984</v>
      </c>
    </row>
    <row r="958" spans="1:72" s="8" customFormat="1" x14ac:dyDescent="0.25">
      <c r="A958" s="1">
        <v>419</v>
      </c>
      <c r="B958" s="24">
        <v>2266.2381759666901</v>
      </c>
      <c r="C958" s="24">
        <v>1003.19999999999</v>
      </c>
      <c r="D958" s="1">
        <v>1000</v>
      </c>
      <c r="E958" s="1">
        <v>4000</v>
      </c>
      <c r="F958" s="1">
        <v>3</v>
      </c>
      <c r="G958" s="1">
        <v>4</v>
      </c>
      <c r="H958" s="2">
        <f>SUM(BG958:BI958)/(BK958*1000000)</f>
        <v>0.88702700335099316</v>
      </c>
      <c r="I958" s="3">
        <v>100</v>
      </c>
      <c r="J958" s="18">
        <v>87.504098647351398</v>
      </c>
      <c r="K958" s="18">
        <f>(P958*BG958+U958*BH958+AP958*BI958+AN958*BJ958)/(BK958*(1000000))</f>
        <v>84.020291037137397</v>
      </c>
      <c r="L958" s="18">
        <f>(T958*BG958+Y958*BH958+AT958*BI958+AO958*BJ958)/(BK958*(1000000))</f>
        <v>106.54775259080262</v>
      </c>
      <c r="M958" s="18">
        <f>L958/K958</f>
        <v>1.2681192992262782</v>
      </c>
      <c r="N958" s="18">
        <f>J958*M958</f>
        <v>110.96563625610638</v>
      </c>
      <c r="O958" s="3">
        <v>100</v>
      </c>
      <c r="P958" s="18">
        <v>116.94270619085999</v>
      </c>
      <c r="Q958" s="18">
        <f>P958-S958</f>
        <v>108.17260748751799</v>
      </c>
      <c r="R958" s="18">
        <f>Q958*solar_capex_adj</f>
        <v>144.23014331669066</v>
      </c>
      <c r="S958" s="18">
        <v>8.7700987033420006</v>
      </c>
      <c r="T958" s="18">
        <f>R958+S958</f>
        <v>153.00024202003266</v>
      </c>
      <c r="U958" s="18">
        <v>27.969638490700401</v>
      </c>
      <c r="V958" s="18">
        <f>U958-X958</f>
        <v>23.172855013573301</v>
      </c>
      <c r="W958" s="18">
        <f>V958*wind_capex_adj</f>
        <v>38.621425022622169</v>
      </c>
      <c r="X958" s="18">
        <v>4.7967834771271001</v>
      </c>
      <c r="Y958" s="18">
        <f>W958+X958</f>
        <v>43.418208499749269</v>
      </c>
      <c r="Z958" s="18">
        <v>279.83653564164098</v>
      </c>
      <c r="AA958" s="18">
        <f>Z958-AC958-AD958</f>
        <v>208.71237500480001</v>
      </c>
      <c r="AB958" s="18">
        <f>AA958*hdgt_capex_adj</f>
        <v>260.89046875600002</v>
      </c>
      <c r="AC958" s="18">
        <v>32.669314013310981</v>
      </c>
      <c r="AD958" s="18">
        <v>38.454846623529988</v>
      </c>
      <c r="AE958" s="18">
        <f>AD958*fuel_adj</f>
        <v>38.454846623529988</v>
      </c>
      <c r="AF958" s="18">
        <f>AB958+AC958+AE958</f>
        <v>332.01462939284102</v>
      </c>
      <c r="AG958" s="18">
        <v>750.68695084874798</v>
      </c>
      <c r="AH958" s="18">
        <f>AG958-AJ958-AK958</f>
        <v>643.35266274522894</v>
      </c>
      <c r="AI958" s="18">
        <f>AH958*aero_capex_adj</f>
        <v>772.02319529427473</v>
      </c>
      <c r="AJ958" s="18">
        <v>62.515464468820028</v>
      </c>
      <c r="AK958" s="18">
        <v>44.818823634699015</v>
      </c>
      <c r="AL958" s="18">
        <f>AK958*fuel_adj</f>
        <v>44.818823634699015</v>
      </c>
      <c r="AM958" s="18">
        <f>AI958+AJ958+AL958</f>
        <v>879.35748339779377</v>
      </c>
      <c r="AN958" s="18">
        <f>IF(F958=0, 0, IF(F958=3, Z958, (Z958*F958*384+AG958*G958*32)/(F958*384+G958*32)))</f>
        <v>279.83653564164098</v>
      </c>
      <c r="AO958" s="18">
        <f>IF(F958=0, 0, IF(F958=3, AF958, (AF958*F958*384+AM958*G958*32)/(F958*384+G958*32)))</f>
        <v>332.01462939284102</v>
      </c>
      <c r="AP958" s="18">
        <v>69.268362728443705</v>
      </c>
      <c r="AQ958" s="18">
        <f>AP958-AS958</f>
        <v>56.4533224375418</v>
      </c>
      <c r="AR958" s="18">
        <f>AQ958*bess_capex_adj</f>
        <v>56.4533224375418</v>
      </c>
      <c r="AS958" s="18">
        <v>12.815040290901905</v>
      </c>
      <c r="AT958" s="18">
        <f>AR958+AS958</f>
        <v>69.268362728443705</v>
      </c>
      <c r="AU958" s="18">
        <v>7513.2148775914602</v>
      </c>
      <c r="AV958" s="18"/>
      <c r="AW958" s="18">
        <v>2715.5344077582299</v>
      </c>
      <c r="AX958" s="18">
        <f>AW958*solar_capex_adj</f>
        <v>3620.7125436776396</v>
      </c>
      <c r="AY958" s="18">
        <v>1202.0908246773199</v>
      </c>
      <c r="AZ958" s="18">
        <f>AY958*wind_capex_adj</f>
        <v>2003.4847077955333</v>
      </c>
      <c r="BA958" s="18">
        <v>2319.9855086048701</v>
      </c>
      <c r="BB958" s="18">
        <f>BA958*hdgt_capex_adj</f>
        <v>2899.9818857560876</v>
      </c>
      <c r="BC958" s="18">
        <v>324.95102580420797</v>
      </c>
      <c r="BD958" s="18">
        <f>BC958*aero_capex_adj</f>
        <v>389.94123096504956</v>
      </c>
      <c r="BE958" s="18">
        <v>950.65311074681904</v>
      </c>
      <c r="BF958" s="18">
        <f>BE958*bess_capex_adj</f>
        <v>950.65311074681904</v>
      </c>
      <c r="BG958" s="1">
        <v>2154187231.2606201</v>
      </c>
      <c r="BH958" s="1">
        <v>4403525449.1711998</v>
      </c>
      <c r="BI958" s="1">
        <v>1212643868.9228699</v>
      </c>
      <c r="BJ958" s="1">
        <v>989643450.645298</v>
      </c>
      <c r="BK958" s="1">
        <f>SUM(BG958:BJ958)/1000000</f>
        <v>8759.9999999999891</v>
      </c>
      <c r="BL958" s="1">
        <v>20.428839756549198</v>
      </c>
      <c r="BM958" s="3">
        <f>0.815*BJ958/(BK958*1000)</f>
        <v>92.072992268940496</v>
      </c>
      <c r="BN958" s="24">
        <v>3059.4215375550398</v>
      </c>
      <c r="BO958" s="1">
        <v>264</v>
      </c>
      <c r="BP958" s="1">
        <v>3040</v>
      </c>
      <c r="BQ958" s="24">
        <v>4611.9232000000002</v>
      </c>
      <c r="BR958" s="1">
        <v>760</v>
      </c>
      <c r="BS958" s="1">
        <v>190</v>
      </c>
      <c r="BT958" s="1">
        <v>0.74924105269207097</v>
      </c>
    </row>
    <row r="959" spans="1:72" s="8" customFormat="1" x14ac:dyDescent="0.25">
      <c r="A959" s="1">
        <v>1306</v>
      </c>
      <c r="B959" s="22">
        <v>618.06495708182604</v>
      </c>
      <c r="C959" s="22">
        <v>600.4</v>
      </c>
      <c r="D959" s="11">
        <v>3000</v>
      </c>
      <c r="E959" s="11">
        <v>12000</v>
      </c>
      <c r="F959" s="11">
        <v>1</v>
      </c>
      <c r="G959" s="11">
        <v>21</v>
      </c>
      <c r="H959" s="12">
        <f>SUM(BG959:BI959)/(BK959*1000000)</f>
        <v>0.482790332917238</v>
      </c>
      <c r="I959" s="13">
        <v>100</v>
      </c>
      <c r="J959" s="20">
        <v>98.169324211490903</v>
      </c>
      <c r="K959" s="18">
        <f>(P959*BG959+U959*BH959+AP959*BI959+AN959*BJ959)/(BK959*(1000000))</f>
        <v>111.84813877931214</v>
      </c>
      <c r="L959" s="18">
        <f>(T959*BG959+Y959*BH959+AT959*BI959+AO959*BJ959)/(BK959*(1000000))</f>
        <v>126.46055558277742</v>
      </c>
      <c r="M959" s="18">
        <f>L959/K959</f>
        <v>1.1306451494226211</v>
      </c>
      <c r="N959" s="18">
        <f>J959*M959</f>
        <v>110.99467024181887</v>
      </c>
      <c r="O959" s="13">
        <v>100</v>
      </c>
      <c r="P959" s="20">
        <v>78.348204636016405</v>
      </c>
      <c r="Q959" s="20">
        <f>P959-S959</f>
        <v>72.480167027169799</v>
      </c>
      <c r="R959" s="18">
        <f>Q959*solar_capex_adj</f>
        <v>96.640222702893055</v>
      </c>
      <c r="S959" s="20">
        <v>5.8680376088466062</v>
      </c>
      <c r="T959" s="18">
        <f>R959+S959</f>
        <v>102.50826031173966</v>
      </c>
      <c r="U959" s="20">
        <v>28.002395340291098</v>
      </c>
      <c r="V959" s="20">
        <f>U959-X959</f>
        <v>23.205611863163998</v>
      </c>
      <c r="W959" s="18">
        <f>V959*wind_capex_adj</f>
        <v>38.676019771939998</v>
      </c>
      <c r="X959" s="20">
        <v>4.7967834771271001</v>
      </c>
      <c r="Y959" s="18">
        <f>W959+X959</f>
        <v>43.472803249067098</v>
      </c>
      <c r="Z959" s="20">
        <v>72.4281389031228</v>
      </c>
      <c r="AA959" s="20">
        <f>Z959-AC959-AD959</f>
        <v>22.996512649193598</v>
      </c>
      <c r="AB959" s="18">
        <f>AA959*hdgt_capex_adj</f>
        <v>28.745640811491995</v>
      </c>
      <c r="AC959" s="20">
        <v>14.376981203002103</v>
      </c>
      <c r="AD959" s="20">
        <v>35.0546450509271</v>
      </c>
      <c r="AE959" s="18">
        <f>AD959*fuel_adj</f>
        <v>35.0546450509271</v>
      </c>
      <c r="AF959" s="18">
        <f>AB959+AC959+AE959</f>
        <v>78.177267065421205</v>
      </c>
      <c r="AG959" s="20">
        <v>158.73894630958199</v>
      </c>
      <c r="AH959" s="20">
        <f>AG959-AJ959-AK959</f>
        <v>97.243416781658993</v>
      </c>
      <c r="AI959" s="18">
        <f>AH959*aero_capex_adj</f>
        <v>116.69210013799079</v>
      </c>
      <c r="AJ959" s="20">
        <v>19.738542731818001</v>
      </c>
      <c r="AK959" s="20">
        <v>41.756986796104997</v>
      </c>
      <c r="AL959" s="18">
        <f>AK959*fuel_adj</f>
        <v>41.756986796104997</v>
      </c>
      <c r="AM959" s="18">
        <f>AI959+AJ959+AL959</f>
        <v>178.18762966591379</v>
      </c>
      <c r="AN959" s="18">
        <f>IF(F959=0, 0, IF(F959=3, Z959, (Z959*F959*384+AG959*G959*32)/(F959*384+G959*32)))</f>
        <v>127.35319816177865</v>
      </c>
      <c r="AO959" s="18">
        <f>IF(F959=0, 0, IF(F959=3, AF959, (AF959*F959*384+AM959*G959*32)/(F959*384+G959*32)))</f>
        <v>141.82022508391648</v>
      </c>
      <c r="AP959" s="20">
        <v>371.54305962675102</v>
      </c>
      <c r="AQ959" s="20">
        <f>AP959-AS959</f>
        <v>303.94918013241897</v>
      </c>
      <c r="AR959" s="18">
        <f>AQ959*bess_capex_adj</f>
        <v>303.94918013241897</v>
      </c>
      <c r="AS959" s="20">
        <v>67.593879494332043</v>
      </c>
      <c r="AT959" s="18">
        <f>AR959+AS959</f>
        <v>371.54305962675102</v>
      </c>
      <c r="AU959" s="20">
        <v>6806.0624470224402</v>
      </c>
      <c r="AV959" s="20"/>
      <c r="AW959" s="20">
        <v>741.64719606696701</v>
      </c>
      <c r="AX959" s="18">
        <f>AW959*solar_capex_adj</f>
        <v>988.86292808928931</v>
      </c>
      <c r="AY959" s="20">
        <v>720.45012650612898</v>
      </c>
      <c r="AZ959" s="18">
        <f>AY959*wind_capex_adj</f>
        <v>1200.7502108435483</v>
      </c>
      <c r="BA959" s="20">
        <v>774.42167008647903</v>
      </c>
      <c r="BB959" s="18">
        <f>BA959*hdgt_capex_adj</f>
        <v>968.02708760809878</v>
      </c>
      <c r="BC959" s="20">
        <v>1708.4044550572601</v>
      </c>
      <c r="BD959" s="18">
        <f>BC959*aero_capex_adj</f>
        <v>2050.0853460687122</v>
      </c>
      <c r="BE959" s="20">
        <v>2861.1389993056</v>
      </c>
      <c r="BF959" s="18">
        <f>BE959*bess_capex_adj</f>
        <v>2861.1389993056</v>
      </c>
      <c r="BG959" s="11">
        <v>897630795.95393503</v>
      </c>
      <c r="BH959" s="11">
        <v>2635443261.2463999</v>
      </c>
      <c r="BI959" s="11">
        <v>696169259.15466499</v>
      </c>
      <c r="BJ959" s="11">
        <v>4530756683.64499</v>
      </c>
      <c r="BK959" s="11">
        <f>SUM(BG959:BJ959)/1000000</f>
        <v>8759.9999999999909</v>
      </c>
      <c r="BL959" s="11">
        <v>1.18004955005733E-4</v>
      </c>
      <c r="BM959" s="13">
        <f>0.815*BJ959/(BK959*1000)</f>
        <v>421.52587867245097</v>
      </c>
      <c r="BN959" s="22">
        <v>834.38769206046595</v>
      </c>
      <c r="BO959" s="11">
        <v>158</v>
      </c>
      <c r="BP959" s="11">
        <v>9120</v>
      </c>
      <c r="BQ959" s="22">
        <v>13835.7696</v>
      </c>
      <c r="BR959" s="11">
        <v>2280</v>
      </c>
      <c r="BS959" s="11">
        <v>570</v>
      </c>
      <c r="BT959" s="11">
        <v>0.14357577811291999</v>
      </c>
    </row>
    <row r="960" spans="1:72" s="8" customFormat="1" x14ac:dyDescent="0.25">
      <c r="A960" s="1">
        <v>163</v>
      </c>
      <c r="B960" s="24">
        <v>2266.2381759666901</v>
      </c>
      <c r="C960" s="24">
        <v>1200.8</v>
      </c>
      <c r="D960" s="1">
        <v>1000</v>
      </c>
      <c r="E960" s="1">
        <v>4000</v>
      </c>
      <c r="F960" s="1">
        <v>1</v>
      </c>
      <c r="G960" s="1">
        <v>23</v>
      </c>
      <c r="H960" s="2">
        <f>SUM(BG960:BI960)/(BK960*1000000)</f>
        <v>0.9181096204091187</v>
      </c>
      <c r="I960" s="3">
        <v>100</v>
      </c>
      <c r="J960" s="18">
        <v>88.327755137582898</v>
      </c>
      <c r="K960" s="18">
        <f>(P960*BG960+U960*BH960+AP960*BI960+AN960*BJ960)/(BK960*(1000000))</f>
        <v>102.6092416827921</v>
      </c>
      <c r="L960" s="18">
        <f>(T960*BG960+Y960*BH960+AT960*BI960+AO960*BJ960)/(BK960*(1000000))</f>
        <v>128.94241464189773</v>
      </c>
      <c r="M960" s="18">
        <f>L960/K960</f>
        <v>1.2566354894280618</v>
      </c>
      <c r="N960" s="18">
        <f>J960*M960</f>
        <v>110.99579180739849</v>
      </c>
      <c r="O960" s="3">
        <v>100</v>
      </c>
      <c r="P960" s="18">
        <v>129.32376306433</v>
      </c>
      <c r="Q960" s="18">
        <f>P960-S960</f>
        <v>119.62322052627501</v>
      </c>
      <c r="R960" s="18">
        <f>Q960*solar_capex_adj</f>
        <v>159.49762736836666</v>
      </c>
      <c r="S960" s="18">
        <v>9.7005425380549894</v>
      </c>
      <c r="T960" s="18">
        <f>R960+S960</f>
        <v>169.19816990642164</v>
      </c>
      <c r="U960" s="18">
        <v>28.620277303341901</v>
      </c>
      <c r="V960" s="18">
        <f>U960-X960</f>
        <v>23.711035320173501</v>
      </c>
      <c r="W960" s="18">
        <f>V960*wind_capex_adj</f>
        <v>39.518392200289171</v>
      </c>
      <c r="X960" s="18">
        <v>4.9092419831683998</v>
      </c>
      <c r="Y960" s="18">
        <f>W960+X960</f>
        <v>44.42763418345757</v>
      </c>
      <c r="Z960" s="18">
        <v>202.453089667298</v>
      </c>
      <c r="AA960" s="18">
        <f>Z960-AC960-AD960</f>
        <v>136.86112367181099</v>
      </c>
      <c r="AB960" s="18">
        <f>AA960*hdgt_capex_adj</f>
        <v>171.07640458976374</v>
      </c>
      <c r="AC960" s="18">
        <v>26.039811736447007</v>
      </c>
      <c r="AD960" s="18">
        <v>39.552154259040009</v>
      </c>
      <c r="AE960" s="18">
        <f>AD960*fuel_adj</f>
        <v>39.552154259040009</v>
      </c>
      <c r="AF960" s="18">
        <f>AB960+AC960+AE960</f>
        <v>236.66837058525076</v>
      </c>
      <c r="AG960" s="18">
        <v>779.80102750547803</v>
      </c>
      <c r="AH960" s="18">
        <f>AG960-AJ960-AK960</f>
        <v>671.20625857460891</v>
      </c>
      <c r="AI960" s="18">
        <f>AH960*aero_capex_adj</f>
        <v>805.44751028953067</v>
      </c>
      <c r="AJ960" s="18">
        <v>65.012258393345064</v>
      </c>
      <c r="AK960" s="18">
        <v>43.582510537524058</v>
      </c>
      <c r="AL960" s="18">
        <f>AK960*fuel_adj</f>
        <v>43.582510537524058</v>
      </c>
      <c r="AM960" s="18">
        <f>AI960+AJ960+AL960</f>
        <v>914.04227922039979</v>
      </c>
      <c r="AN960" s="18">
        <f>IF(F960=0, 0, IF(F960=3, Z960, (Z960*F960*384+AG960*G960*32)/(F960*384+G960*32)))</f>
        <v>581.85316310381631</v>
      </c>
      <c r="AO960" s="18">
        <f>IF(F960=0, 0, IF(F960=3, AF960, (AF960*F960*384+AM960*G960*32)/(F960*384+G960*32)))</f>
        <v>681.79979625977728</v>
      </c>
      <c r="AP960" s="18">
        <v>87.0817691997308</v>
      </c>
      <c r="AQ960" s="18">
        <f>AP960-AS960</f>
        <v>70.720629755811899</v>
      </c>
      <c r="AR960" s="18">
        <f>AQ960*bess_capex_adj</f>
        <v>70.720629755811899</v>
      </c>
      <c r="AS960" s="18">
        <v>16.361139443918901</v>
      </c>
      <c r="AT960" s="18">
        <f>AR960+AS960</f>
        <v>87.0817691997308</v>
      </c>
      <c r="AU960" s="18">
        <v>7745.1857086478703</v>
      </c>
      <c r="AV960" s="18"/>
      <c r="AW960" s="18">
        <v>2714.95076824642</v>
      </c>
      <c r="AX960" s="18">
        <f>AW960*solar_capex_adj</f>
        <v>3619.934357661893</v>
      </c>
      <c r="AY960" s="18">
        <v>1438.5570400691199</v>
      </c>
      <c r="AZ960" s="18">
        <f>AY960*wind_capex_adj</f>
        <v>2397.5950667818665</v>
      </c>
      <c r="BA960" s="18">
        <v>773.16229430595797</v>
      </c>
      <c r="BB960" s="18">
        <f>BA960*hdgt_capex_adj</f>
        <v>966.45286788244744</v>
      </c>
      <c r="BC960" s="18">
        <v>1868.06681554735</v>
      </c>
      <c r="BD960" s="18">
        <f>BC960*aero_capex_adj</f>
        <v>2241.6801786568199</v>
      </c>
      <c r="BE960" s="18">
        <v>950.44879047900497</v>
      </c>
      <c r="BF960" s="18">
        <f>BE960*bess_capex_adj</f>
        <v>950.44879047900497</v>
      </c>
      <c r="BG960" s="1">
        <v>1945377214.06446</v>
      </c>
      <c r="BH960" s="1">
        <v>5150142680.2221899</v>
      </c>
      <c r="BI960" s="1">
        <v>947120380.49722004</v>
      </c>
      <c r="BJ960" s="1">
        <v>717359725.21611905</v>
      </c>
      <c r="BK960" s="1">
        <f>SUM(BG960:BJ960)/1000000</f>
        <v>8759.9999999999891</v>
      </c>
      <c r="BL960" s="1">
        <v>24.7556981822244</v>
      </c>
      <c r="BM960" s="3">
        <f>0.815*BJ960/(BK960*1000)</f>
        <v>66.740659366568238</v>
      </c>
      <c r="BN960" s="24">
        <v>3059.4215375550398</v>
      </c>
      <c r="BO960" s="1">
        <v>316</v>
      </c>
      <c r="BP960" s="1">
        <v>3040</v>
      </c>
      <c r="BQ960" s="24">
        <v>4611.9232000000002</v>
      </c>
      <c r="BR960" s="1">
        <v>760</v>
      </c>
      <c r="BS960" s="1">
        <v>190</v>
      </c>
      <c r="BT960" s="1">
        <v>0.58628139648802902</v>
      </c>
    </row>
    <row r="961" spans="1:72" s="8" customFormat="1" x14ac:dyDescent="0.25">
      <c r="A961" s="1">
        <v>1364</v>
      </c>
      <c r="B961" s="22">
        <v>1442.15156652426</v>
      </c>
      <c r="C961" s="22">
        <v>1003.19999999999</v>
      </c>
      <c r="D961" s="11">
        <v>3000</v>
      </c>
      <c r="E961" s="11">
        <v>12000</v>
      </c>
      <c r="F961" s="11">
        <v>2</v>
      </c>
      <c r="G961" s="11">
        <v>7</v>
      </c>
      <c r="H961" s="12">
        <f>SUM(BG961:BI961)/(BK961*1000000)</f>
        <v>0.85332118860598272</v>
      </c>
      <c r="I961" s="13">
        <v>100</v>
      </c>
      <c r="J961" s="20">
        <v>92.834403538734904</v>
      </c>
      <c r="K961" s="18">
        <f>(P961*BG961+U961*BH961+AP961*BI961+AN961*BJ961)/(BK961*(1000000))</f>
        <v>103.53453553471412</v>
      </c>
      <c r="L961" s="18">
        <f>(T961*BG961+Y961*BH961+AT961*BI961+AO961*BJ961)/(BK961*(1000000))</f>
        <v>123.79443941264874</v>
      </c>
      <c r="M961" s="18">
        <f>L961/K961</f>
        <v>1.1956825688481663</v>
      </c>
      <c r="N961" s="18">
        <f>J961*M961</f>
        <v>111.00047810068185</v>
      </c>
      <c r="O961" s="13">
        <v>100</v>
      </c>
      <c r="P961" s="20">
        <v>92.4038202910656</v>
      </c>
      <c r="Q961" s="20">
        <f>P961-S961</f>
        <v>85.474811545576401</v>
      </c>
      <c r="R961" s="18">
        <f>Q961*solar_capex_adj</f>
        <v>113.96641539410186</v>
      </c>
      <c r="S961" s="20">
        <v>6.9290087454891989</v>
      </c>
      <c r="T961" s="18">
        <f>R961+S961</f>
        <v>120.89542413959106</v>
      </c>
      <c r="U961" s="20">
        <v>27.972531989936201</v>
      </c>
      <c r="V961" s="20">
        <f>U961-X961</f>
        <v>23.1757485128092</v>
      </c>
      <c r="W961" s="18">
        <f>V961*wind_capex_adj</f>
        <v>38.626247521348667</v>
      </c>
      <c r="X961" s="20">
        <v>4.7967834771270006</v>
      </c>
      <c r="Y961" s="18">
        <f>W961+X961</f>
        <v>43.423030998475667</v>
      </c>
      <c r="Z961" s="20">
        <v>173.724933753024</v>
      </c>
      <c r="AA961" s="20">
        <f>Z961-AC961-AD961</f>
        <v>109.21548328003399</v>
      </c>
      <c r="AB961" s="18">
        <f>AA961*hdgt_capex_adj</f>
        <v>136.51935410004251</v>
      </c>
      <c r="AC961" s="20">
        <v>23.540070003853003</v>
      </c>
      <c r="AD961" s="20">
        <v>40.969380469137008</v>
      </c>
      <c r="AE961" s="18">
        <f>AD961*fuel_adj</f>
        <v>40.969380469137008</v>
      </c>
      <c r="AF961" s="18">
        <f>AB961+AC961+AE961</f>
        <v>201.02880457303252</v>
      </c>
      <c r="AG961" s="20">
        <v>658.39715502443903</v>
      </c>
      <c r="AH961" s="20">
        <f>AG961-AJ961-AK961</f>
        <v>555.51108638777794</v>
      </c>
      <c r="AI961" s="18">
        <f>AH961*aero_capex_adj</f>
        <v>666.61330366533355</v>
      </c>
      <c r="AJ961" s="20">
        <v>56.179654982454053</v>
      </c>
      <c r="AK961" s="20">
        <v>46.70641365420704</v>
      </c>
      <c r="AL961" s="18">
        <f>AK961*fuel_adj</f>
        <v>46.70641365420704</v>
      </c>
      <c r="AM961" s="18">
        <f>AI961+AJ961+AL961</f>
        <v>769.49937230199464</v>
      </c>
      <c r="AN961" s="18">
        <f>IF(F961=0, 0, IF(F961=3, Z961, (Z961*F961*384+AG961*G961*32)/(F961*384+G961*32)))</f>
        <v>283.16704823366615</v>
      </c>
      <c r="AO961" s="18">
        <f>IF(F961=0, 0, IF(F961=3, AF961, (AF961*F961*384+AM961*G961*32)/(F961*384+G961*32)))</f>
        <v>329.39312631828204</v>
      </c>
      <c r="AP961" s="20">
        <v>195.905076619922</v>
      </c>
      <c r="AQ961" s="20">
        <f>AP961-AS961</f>
        <v>160.330996006437</v>
      </c>
      <c r="AR961" s="18">
        <f>AQ961*bess_capex_adj</f>
        <v>160.330996006437</v>
      </c>
      <c r="AS961" s="20">
        <v>35.574080613484995</v>
      </c>
      <c r="AT961" s="18">
        <f>AR961+AS961</f>
        <v>195.905076619922</v>
      </c>
      <c r="AU961" s="20">
        <v>7903.5664778174896</v>
      </c>
      <c r="AV961" s="20"/>
      <c r="AW961" s="20">
        <v>1728.2831270645599</v>
      </c>
      <c r="AX961" s="18">
        <f>AW961*solar_capex_adj</f>
        <v>2304.3775027527463</v>
      </c>
      <c r="AY961" s="20">
        <v>1202.24092482168</v>
      </c>
      <c r="AZ961" s="18">
        <f>AY961*wind_capex_adj</f>
        <v>2003.7348747028</v>
      </c>
      <c r="BA961" s="20">
        <v>1546.85013044484</v>
      </c>
      <c r="BB961" s="18">
        <f>BA961*hdgt_capex_adj</f>
        <v>1933.56266305605</v>
      </c>
      <c r="BC961" s="20">
        <v>568.73530193242595</v>
      </c>
      <c r="BD961" s="18">
        <f>BC961*aero_capex_adj</f>
        <v>682.4823623189111</v>
      </c>
      <c r="BE961" s="20">
        <v>2857.4569935539698</v>
      </c>
      <c r="BF961" s="18">
        <f>BE961*bess_capex_adj</f>
        <v>2857.4569935539698</v>
      </c>
      <c r="BG961" s="11">
        <v>1756444096.1577799</v>
      </c>
      <c r="BH961" s="11">
        <v>4403525449.1711998</v>
      </c>
      <c r="BI961" s="11">
        <v>1315124066.8594201</v>
      </c>
      <c r="BJ961" s="11">
        <v>1284906387.81159</v>
      </c>
      <c r="BK961" s="11">
        <f>SUM(BG961:BJ961)/1000000</f>
        <v>8759.9999999999891</v>
      </c>
      <c r="BL961" s="11">
        <v>5.4653157021760199</v>
      </c>
      <c r="BM961" s="13">
        <f>0.815*BJ961/(BK961*1000)</f>
        <v>119.5432312861241</v>
      </c>
      <c r="BN961" s="22">
        <v>1946.90461480775</v>
      </c>
      <c r="BO961" s="11">
        <v>264</v>
      </c>
      <c r="BP961" s="11">
        <v>9120</v>
      </c>
      <c r="BQ961" s="22">
        <v>13835.7696</v>
      </c>
      <c r="BR961" s="11">
        <v>2280</v>
      </c>
      <c r="BS961" s="11">
        <v>570</v>
      </c>
      <c r="BT961" s="11">
        <v>0.27253876334842098</v>
      </c>
    </row>
    <row r="962" spans="1:72" s="8" customFormat="1" x14ac:dyDescent="0.25">
      <c r="A962" s="1">
        <v>1339</v>
      </c>
      <c r="B962" s="22">
        <v>206.02165236060799</v>
      </c>
      <c r="C962" s="22">
        <v>201.39999999999901</v>
      </c>
      <c r="D962" s="11">
        <v>3000</v>
      </c>
      <c r="E962" s="11">
        <v>12000</v>
      </c>
      <c r="F962" s="11">
        <v>1</v>
      </c>
      <c r="G962" s="11">
        <v>21</v>
      </c>
      <c r="H962" s="12">
        <f>SUM(BG962:BI962)/(BK962*1000000)</f>
        <v>0.16163303029813691</v>
      </c>
      <c r="I962" s="13">
        <v>100</v>
      </c>
      <c r="J962" s="20">
        <v>103.207458370209</v>
      </c>
      <c r="K962" s="18">
        <f>(P962*BG962+U962*BH962+AP962*BI962+AN962*BJ962)/(BK962*(1000000))</f>
        <v>105.13349913978116</v>
      </c>
      <c r="L962" s="18">
        <f>(T962*BG962+Y962*BH962+AT962*BI962+AO962*BJ962)/(BK962*(1000000))</f>
        <v>113.07253561100472</v>
      </c>
      <c r="M962" s="18">
        <f>L962/K962</f>
        <v>1.075513861292376</v>
      </c>
      <c r="N962" s="18">
        <f>J962*M962</f>
        <v>111.00105206591563</v>
      </c>
      <c r="O962" s="13">
        <v>100</v>
      </c>
      <c r="P962" s="20">
        <v>78.361384713352095</v>
      </c>
      <c r="Q962" s="20">
        <f>P962-S962</f>
        <v>72.501012416864995</v>
      </c>
      <c r="R962" s="18">
        <f>Q962*solar_capex_adj</f>
        <v>96.668016555819989</v>
      </c>
      <c r="S962" s="20">
        <v>5.8603722964870997</v>
      </c>
      <c r="T962" s="18">
        <f>R962+S962</f>
        <v>102.52838885230709</v>
      </c>
      <c r="U962" s="20">
        <v>28.039430757828999</v>
      </c>
      <c r="V962" s="20">
        <f>U962-X962</f>
        <v>23.242647280701899</v>
      </c>
      <c r="W962" s="18">
        <f>V962*wind_capex_adj</f>
        <v>38.737745467836497</v>
      </c>
      <c r="X962" s="20">
        <v>4.7967834771271001</v>
      </c>
      <c r="Y962" s="18">
        <f>W962+X962</f>
        <v>43.534528944963597</v>
      </c>
      <c r="Z962" s="20">
        <v>70.262800614474699</v>
      </c>
      <c r="AA962" s="20">
        <f>Z962-AC962-AD962</f>
        <v>22.107915026504806</v>
      </c>
      <c r="AB962" s="18">
        <f>AA962*hdgt_capex_adj</f>
        <v>27.634893783131005</v>
      </c>
      <c r="AC962" s="20">
        <v>14.031051755009997</v>
      </c>
      <c r="AD962" s="20">
        <v>34.123833832959896</v>
      </c>
      <c r="AE962" s="18">
        <f>AD962*fuel_adj</f>
        <v>34.123833832959896</v>
      </c>
      <c r="AF962" s="18">
        <f>AB962+AC962+AE962</f>
        <v>75.789779371100906</v>
      </c>
      <c r="AG962" s="20">
        <v>91.307028214691201</v>
      </c>
      <c r="AH962" s="20">
        <f>AG962-AJ962-AK962</f>
        <v>36.211493352875806</v>
      </c>
      <c r="AI962" s="18">
        <f>AH962*aero_capex_adj</f>
        <v>43.453792023450966</v>
      </c>
      <c r="AJ962" s="20">
        <v>14.702322545570695</v>
      </c>
      <c r="AK962" s="20">
        <v>40.3932123162447</v>
      </c>
      <c r="AL962" s="18">
        <f>AK962*fuel_adj</f>
        <v>40.3932123162447</v>
      </c>
      <c r="AM962" s="18">
        <f>AI962+AJ962+AL962</f>
        <v>98.549326885266368</v>
      </c>
      <c r="AN962" s="18">
        <f>IF(F962=0, 0, IF(F962=3, Z962, (Z962*F962*384+AG962*G962*32)/(F962*384+G962*32)))</f>
        <v>83.65458181461247</v>
      </c>
      <c r="AO962" s="18">
        <f>IF(F962=0, 0, IF(F962=3, AF962, (AF962*F962*384+AM962*G962*32)/(F962*384+G962*32)))</f>
        <v>90.2731277892062</v>
      </c>
      <c r="AP962" s="20">
        <v>1112.2543426393399</v>
      </c>
      <c r="AQ962" s="20">
        <f>AP962-AS962</f>
        <v>909.69625727518496</v>
      </c>
      <c r="AR962" s="18">
        <f>AQ962*bess_capex_adj</f>
        <v>909.69625727518496</v>
      </c>
      <c r="AS962" s="20">
        <v>202.55808536415498</v>
      </c>
      <c r="AT962" s="18">
        <f>AR962+AS962</f>
        <v>1112.2543426393399</v>
      </c>
      <c r="AU962" s="20">
        <v>5842.1598797993702</v>
      </c>
      <c r="AV962" s="20"/>
      <c r="AW962" s="20">
        <v>247.61028045790599</v>
      </c>
      <c r="AX962" s="18">
        <f>AW962*solar_capex_adj</f>
        <v>330.1470406105413</v>
      </c>
      <c r="AY962" s="20">
        <v>242.055676735059</v>
      </c>
      <c r="AZ962" s="18">
        <f>AY962*wind_capex_adj</f>
        <v>403.42612789176502</v>
      </c>
      <c r="BA962" s="20">
        <v>775.65762241004495</v>
      </c>
      <c r="BB962" s="18">
        <f>BA962*hdgt_capex_adj</f>
        <v>969.57202801255619</v>
      </c>
      <c r="BC962" s="20">
        <v>1711.1310141624299</v>
      </c>
      <c r="BD962" s="18">
        <f>BC962*aero_capex_adj</f>
        <v>2053.3572169949157</v>
      </c>
      <c r="BE962" s="20">
        <v>2865.7052860339199</v>
      </c>
      <c r="BF962" s="18">
        <f>BE962*bess_capex_adj</f>
        <v>2865.7052860339199</v>
      </c>
      <c r="BG962" s="11">
        <v>299599726.16867799</v>
      </c>
      <c r="BH962" s="11">
        <v>884041093.96239996</v>
      </c>
      <c r="BI962" s="11">
        <v>232264525.28060099</v>
      </c>
      <c r="BJ962" s="11">
        <v>7344094654.5883198</v>
      </c>
      <c r="BK962" s="11">
        <f>SUM(BG962:BJ962)/1000000</f>
        <v>8759.9999999999982</v>
      </c>
      <c r="BL962" s="11">
        <v>7.4623209691699998E-18</v>
      </c>
      <c r="BM962" s="13">
        <f>0.815*BJ962/(BK962*1000)</f>
        <v>683.26908030701838</v>
      </c>
      <c r="BN962" s="22">
        <v>278.12923068682198</v>
      </c>
      <c r="BO962" s="11">
        <v>53</v>
      </c>
      <c r="BP962" s="11">
        <v>9120</v>
      </c>
      <c r="BQ962" s="22">
        <v>13835.7696</v>
      </c>
      <c r="BR962" s="11">
        <v>2280</v>
      </c>
      <c r="BS962" s="11">
        <v>570</v>
      </c>
      <c r="BT962" s="11">
        <v>4.7902244339510701E-2</v>
      </c>
    </row>
    <row r="963" spans="1:72" s="8" customFormat="1" x14ac:dyDescent="0.25">
      <c r="A963" s="1">
        <v>176</v>
      </c>
      <c r="B963" s="24">
        <v>2060.21652360608</v>
      </c>
      <c r="C963" s="24">
        <v>1402.2</v>
      </c>
      <c r="D963" s="1">
        <v>1000</v>
      </c>
      <c r="E963" s="1">
        <v>4000</v>
      </c>
      <c r="F963" s="1">
        <v>1</v>
      </c>
      <c r="G963" s="1">
        <v>23</v>
      </c>
      <c r="H963" s="2">
        <f>SUM(BG963:BI963)/(BK963*1000000)</f>
        <v>0.93138309306926825</v>
      </c>
      <c r="I963" s="3">
        <v>100</v>
      </c>
      <c r="J963" s="18">
        <v>87.720949440534696</v>
      </c>
      <c r="K963" s="18">
        <f>(P963*BG963+U963*BH963+AP963*BI963+AN963*BJ963)/(BK963*(1000000))</f>
        <v>101.57986146625143</v>
      </c>
      <c r="L963" s="18">
        <f>(T963*BG963+Y963*BH963+AT963*BI963+AO963*BJ963)/(BK963*(1000000))</f>
        <v>128.59747927552183</v>
      </c>
      <c r="M963" s="18">
        <f>L963/K963</f>
        <v>1.2659741549091073</v>
      </c>
      <c r="N963" s="18">
        <f>J963*M963</f>
        <v>111.05245483580543</v>
      </c>
      <c r="O963" s="3">
        <v>99.999999999999901</v>
      </c>
      <c r="P963" s="18">
        <v>129.20902040788599</v>
      </c>
      <c r="Q963" s="18">
        <f>P963-S963</f>
        <v>119.51712897616299</v>
      </c>
      <c r="R963" s="18">
        <f>Q963*solar_capex_adj</f>
        <v>159.35617196821732</v>
      </c>
      <c r="S963" s="18">
        <v>9.6918914317229934</v>
      </c>
      <c r="T963" s="18">
        <f>R963+S963</f>
        <v>169.0480633999403</v>
      </c>
      <c r="U963" s="18">
        <v>31.038910458656801</v>
      </c>
      <c r="V963" s="18">
        <f>U963-X963</f>
        <v>25.7148216294425</v>
      </c>
      <c r="W963" s="18">
        <f>V963*wind_capex_adj</f>
        <v>42.858036049070833</v>
      </c>
      <c r="X963" s="18">
        <v>5.3240888292143005</v>
      </c>
      <c r="Y963" s="18">
        <f>W963+X963</f>
        <v>48.182124878285137</v>
      </c>
      <c r="Z963" s="18">
        <v>232.27379953050601</v>
      </c>
      <c r="AA963" s="18">
        <f>Z963-AC963-AD963</f>
        <v>164.12396139829298</v>
      </c>
      <c r="AB963" s="18">
        <f>AA963*hdgt_capex_adj</f>
        <v>205.15495174786622</v>
      </c>
      <c r="AC963" s="18">
        <v>28.724650292926015</v>
      </c>
      <c r="AD963" s="18">
        <v>39.42518783928702</v>
      </c>
      <c r="AE963" s="18">
        <f>AD963*fuel_adj</f>
        <v>39.42518783928702</v>
      </c>
      <c r="AF963" s="18">
        <f>AB963+AC963+AE963</f>
        <v>273.30478988007928</v>
      </c>
      <c r="AG963" s="18">
        <v>910.71965710286804</v>
      </c>
      <c r="AH963" s="18">
        <f>AG963-AJ963-AK963</f>
        <v>792.38502352757405</v>
      </c>
      <c r="AI963" s="18">
        <f>AH963*aero_capex_adj</f>
        <v>950.86202823308884</v>
      </c>
      <c r="AJ963" s="18">
        <v>74.511630821798008</v>
      </c>
      <c r="AK963" s="18">
        <v>43.823002753495985</v>
      </c>
      <c r="AL963" s="18">
        <f>AK963*fuel_adj</f>
        <v>43.823002753495985</v>
      </c>
      <c r="AM963" s="18">
        <f>AI963+AJ963+AL963</f>
        <v>1069.1966618083829</v>
      </c>
      <c r="AN963" s="18">
        <f>IF(F963=0, 0, IF(F963=3, Z963, (Z963*F963*384+AG963*G963*32)/(F963*384+G963*32)))</f>
        <v>678.10964879234393</v>
      </c>
      <c r="AO963" s="18">
        <f>IF(F963=0, 0, IF(F963=3, AF963, (AF963*F963*384+AM963*G963*32)/(F963*384+G963*32)))</f>
        <v>796.31944857582175</v>
      </c>
      <c r="AP963" s="18">
        <v>96.474744877978097</v>
      </c>
      <c r="AQ963" s="18">
        <f>AP963-AS963</f>
        <v>78.148262811526607</v>
      </c>
      <c r="AR963" s="18">
        <f>AQ963*bess_capex_adj</f>
        <v>78.148262811526607</v>
      </c>
      <c r="AS963" s="18">
        <v>18.32648206645149</v>
      </c>
      <c r="AT963" s="18">
        <f>AR963+AS963</f>
        <v>96.474744877978097</v>
      </c>
      <c r="AU963" s="18">
        <v>7739.6872101687504</v>
      </c>
      <c r="AV963" s="18"/>
      <c r="AW963" s="18">
        <v>2468.1492552607601</v>
      </c>
      <c r="AX963" s="18">
        <f>AW963*solar_capex_adj</f>
        <v>3290.8656736810135</v>
      </c>
      <c r="AY963" s="18">
        <v>1679.8423107824501</v>
      </c>
      <c r="AZ963" s="18">
        <f>AY963*wind_capex_adj</f>
        <v>2799.7371846374172</v>
      </c>
      <c r="BA963" s="18">
        <v>773.16611392237405</v>
      </c>
      <c r="BB963" s="18">
        <f>BA963*hdgt_capex_adj</f>
        <v>966.45764240296762</v>
      </c>
      <c r="BC963" s="18">
        <v>1868.0760442677999</v>
      </c>
      <c r="BD963" s="18">
        <f>BC963*aero_capex_adj</f>
        <v>2241.6912531213598</v>
      </c>
      <c r="BE963" s="18">
        <v>950.453485935353</v>
      </c>
      <c r="BF963" s="18">
        <f>BE963*bess_capex_adj</f>
        <v>950.453485935353</v>
      </c>
      <c r="BG963" s="1">
        <v>1771013043.45365</v>
      </c>
      <c r="BH963" s="1">
        <v>5545333169.9301395</v>
      </c>
      <c r="BI963" s="1">
        <v>842569681.90298498</v>
      </c>
      <c r="BJ963" s="1">
        <v>601084104.71320999</v>
      </c>
      <c r="BK963" s="1">
        <f>SUM(BG963:BJ963)/1000000</f>
        <v>8759.9999999999836</v>
      </c>
      <c r="BL963" s="1">
        <v>26.3321399842504</v>
      </c>
      <c r="BM963" s="3">
        <f>0.815*BJ963/(BK963*1000)</f>
        <v>55.922779148546468</v>
      </c>
      <c r="BN963" s="24">
        <v>2781.2923068682198</v>
      </c>
      <c r="BO963" s="1">
        <v>369</v>
      </c>
      <c r="BP963" s="1">
        <v>3040</v>
      </c>
      <c r="BQ963" s="24">
        <v>4611.9232000000002</v>
      </c>
      <c r="BR963" s="1">
        <v>760</v>
      </c>
      <c r="BS963" s="1">
        <v>190</v>
      </c>
      <c r="BT963" s="1">
        <v>0.52185268201987201</v>
      </c>
    </row>
    <row r="964" spans="1:72" s="8" customFormat="1" x14ac:dyDescent="0.25">
      <c r="A964" s="1">
        <v>875</v>
      </c>
      <c r="B964" s="25">
        <v>1236.12991416365</v>
      </c>
      <c r="C964" s="25">
        <v>1801.19999999999</v>
      </c>
      <c r="D964" s="8">
        <v>2000</v>
      </c>
      <c r="E964" s="8">
        <v>8000</v>
      </c>
      <c r="F964" s="8">
        <v>2</v>
      </c>
      <c r="G964" s="8">
        <v>10</v>
      </c>
      <c r="H964" s="9">
        <f>SUM(BG964:BI964)/(BK964*1000000)</f>
        <v>0.94435875563309868</v>
      </c>
      <c r="I964" s="10">
        <v>100</v>
      </c>
      <c r="J964" s="19">
        <v>88.685161724422599</v>
      </c>
      <c r="K964" s="18">
        <f>(P964*BG964+U964*BH964+AP964*BI964+AN964*BJ964)/(BK964*(1000000))</f>
        <v>115.2085748336292</v>
      </c>
      <c r="L964" s="18">
        <f>(T964*BG964+Y964*BH964+AT964*BI964+AO964*BJ964)/(BK964*(1000000))</f>
        <v>144.29262109193655</v>
      </c>
      <c r="M964" s="18">
        <f>L964/K964</f>
        <v>1.252446888613171</v>
      </c>
      <c r="N964" s="18">
        <f>J964*M964</f>
        <v>111.07345486790896</v>
      </c>
      <c r="O964" s="10">
        <v>100</v>
      </c>
      <c r="P964" s="19">
        <v>102.132716590591</v>
      </c>
      <c r="Q964" s="19">
        <f>P964-S964</f>
        <v>94.472431736805504</v>
      </c>
      <c r="R964" s="18">
        <f>Q964*solar_capex_adj</f>
        <v>125.96324231574067</v>
      </c>
      <c r="S964" s="19">
        <v>7.6602848537854982</v>
      </c>
      <c r="T964" s="18">
        <f>R964+S964</f>
        <v>133.62352716952617</v>
      </c>
      <c r="U964" s="19">
        <v>36.704162910947197</v>
      </c>
      <c r="V964" s="19">
        <f>U964-X964</f>
        <v>30.408779290206901</v>
      </c>
      <c r="W964" s="18">
        <f>V964*wind_capex_adj</f>
        <v>50.681298817011502</v>
      </c>
      <c r="X964" s="19">
        <v>6.2953836207402958</v>
      </c>
      <c r="Y964" s="18">
        <f>W964+X964</f>
        <v>56.976682437751798</v>
      </c>
      <c r="Z964" s="19">
        <v>373.72849813312399</v>
      </c>
      <c r="AA964" s="19">
        <f>Z964-AC964-AD964</f>
        <v>287.72134899725</v>
      </c>
      <c r="AB964" s="18">
        <f>AA964*hdgt_capex_adj</f>
        <v>359.65168624656252</v>
      </c>
      <c r="AC964" s="19">
        <v>41.74713628114398</v>
      </c>
      <c r="AD964" s="19">
        <v>44.260012854730007</v>
      </c>
      <c r="AE964" s="18">
        <f>AD964*fuel_adj</f>
        <v>44.260012854730007</v>
      </c>
      <c r="AF964" s="18">
        <f>AB964+AC964+AE964</f>
        <v>445.65883538243651</v>
      </c>
      <c r="AG964" s="19">
        <v>2517.4757168429701</v>
      </c>
      <c r="AH964" s="19">
        <f>AG964-AJ964-AK964</f>
        <v>2276.8167661402599</v>
      </c>
      <c r="AI964" s="18">
        <f>AH964*aero_capex_adj</f>
        <v>2732.1801193683118</v>
      </c>
      <c r="AJ964" s="19">
        <v>191.21508141727008</v>
      </c>
      <c r="AK964" s="19">
        <v>49.443869285440087</v>
      </c>
      <c r="AL964" s="18">
        <f>AK964*fuel_adj</f>
        <v>49.443869285440087</v>
      </c>
      <c r="AM964" s="18">
        <f>AI964+AJ964+AL964</f>
        <v>2972.839070071022</v>
      </c>
      <c r="AN964" s="18">
        <f>IF(F964=0, 0, IF(F964=3, Z964, (Z964*F964*384+AG964*G964*32)/(F964*384+G964*32)))</f>
        <v>1004.2423859889611</v>
      </c>
      <c r="AO964" s="18">
        <f>IF(F964=0, 0, IF(F964=3, AF964, (AF964*F964*384+AM964*G964*32)/(F964*384+G964*32)))</f>
        <v>1188.9471397026086</v>
      </c>
      <c r="AP964" s="19">
        <v>179.23639952071301</v>
      </c>
      <c r="AQ964" s="19">
        <f>AP964-AS964</f>
        <v>145.16381151403999</v>
      </c>
      <c r="AR964" s="18">
        <f>AQ964*bess_capex_adj</f>
        <v>145.16381151403999</v>
      </c>
      <c r="AS964" s="19">
        <v>34.072588006673016</v>
      </c>
      <c r="AT964" s="18">
        <f>AR964+AS964</f>
        <v>179.23639952071301</v>
      </c>
      <c r="AU964" s="19">
        <v>7900.27163550143</v>
      </c>
      <c r="AV964" s="19"/>
      <c r="AW964" s="19">
        <v>1481.0210549994999</v>
      </c>
      <c r="AX964" s="18">
        <f>AW964*solar_capex_adj</f>
        <v>1974.6947399993333</v>
      </c>
      <c r="AY964" s="19">
        <v>2158.0378354244099</v>
      </c>
      <c r="AZ964" s="18">
        <f>AY964*wind_capex_adj</f>
        <v>3596.7297257073501</v>
      </c>
      <c r="BA964" s="19">
        <v>1546.4695409465101</v>
      </c>
      <c r="BB964" s="18">
        <f>BA964*hdgt_capex_adj</f>
        <v>1933.0869261831376</v>
      </c>
      <c r="BC964" s="19">
        <v>812.27909911772701</v>
      </c>
      <c r="BD964" s="18">
        <f>BC964*aero_capex_adj</f>
        <v>974.73491894127233</v>
      </c>
      <c r="BE964" s="19">
        <v>1902.46410501327</v>
      </c>
      <c r="BF964" s="18">
        <f>BE964*bess_capex_adj</f>
        <v>1902.46410501327</v>
      </c>
      <c r="BG964" s="8">
        <v>1353448589.1505201</v>
      </c>
      <c r="BH964" s="8">
        <v>6024251669.3078299</v>
      </c>
      <c r="BI964" s="8">
        <v>894882440.88759005</v>
      </c>
      <c r="BJ964" s="8">
        <v>487417300.654055</v>
      </c>
      <c r="BK964" s="8">
        <f>SUM(BG964:BJ964)/1000000</f>
        <v>8759.9999999999964</v>
      </c>
      <c r="BL964" s="8">
        <v>23.472165143238801</v>
      </c>
      <c r="BM964" s="10">
        <f>0.815*BJ964/(BK964*1000)</f>
        <v>45.347614159024538</v>
      </c>
      <c r="BN964" s="25">
        <v>1668.7753841209301</v>
      </c>
      <c r="BO964" s="8">
        <v>474</v>
      </c>
      <c r="BP964" s="8">
        <v>6080</v>
      </c>
      <c r="BQ964" s="25">
        <v>9223.8464000000004</v>
      </c>
      <c r="BR964" s="8">
        <v>1520</v>
      </c>
      <c r="BS964" s="8">
        <v>380</v>
      </c>
      <c r="BT964" s="8">
        <v>0.27835775429968102</v>
      </c>
    </row>
    <row r="965" spans="1:72" s="8" customFormat="1" x14ac:dyDescent="0.25">
      <c r="A965" s="1">
        <v>1289</v>
      </c>
      <c r="B965" s="22">
        <v>412.043304721217</v>
      </c>
      <c r="C965" s="22">
        <v>801.8</v>
      </c>
      <c r="D965" s="11">
        <v>3000</v>
      </c>
      <c r="E965" s="11">
        <v>12000</v>
      </c>
      <c r="F965" s="11">
        <v>1</v>
      </c>
      <c r="G965" s="11">
        <v>22</v>
      </c>
      <c r="H965" s="12">
        <f>SUM(BG965:BI965)/(BK965*1000000)</f>
        <v>0.55086594172216619</v>
      </c>
      <c r="I965" s="13">
        <v>100</v>
      </c>
      <c r="J965" s="20">
        <v>97.250280301197094</v>
      </c>
      <c r="K965" s="18">
        <f>(P965*BG965+U965*BH965+AP965*BI965+AN965*BJ965)/(BK965*(1000000))</f>
        <v>113.88448795879543</v>
      </c>
      <c r="L965" s="18">
        <f>(T965*BG965+Y965*BH965+AT965*BI965+AO965*BJ965)/(BK965*(1000000))</f>
        <v>130.08388888767115</v>
      </c>
      <c r="M965" s="18">
        <f>L965/K965</f>
        <v>1.1422441389448652</v>
      </c>
      <c r="N965" s="18">
        <f>J965*M965</f>
        <v>111.08356268478767</v>
      </c>
      <c r="O965" s="13">
        <v>100</v>
      </c>
      <c r="P965" s="20">
        <v>69.228206646807706</v>
      </c>
      <c r="Q965" s="20">
        <f>P965-S965</f>
        <v>64.042734719007896</v>
      </c>
      <c r="R965" s="18">
        <f>Q965*solar_capex_adj</f>
        <v>85.390312958677185</v>
      </c>
      <c r="S965" s="20">
        <v>5.18547192779981</v>
      </c>
      <c r="T965" s="18">
        <f>R965+S965</f>
        <v>90.575784886476995</v>
      </c>
      <c r="U965" s="20">
        <v>28.000006173716301</v>
      </c>
      <c r="V965" s="20">
        <f>U965-X965</f>
        <v>23.203222696589201</v>
      </c>
      <c r="W965" s="18">
        <f>V965*wind_capex_adj</f>
        <v>38.672037827648673</v>
      </c>
      <c r="X965" s="20">
        <v>4.7967834771271001</v>
      </c>
      <c r="Y965" s="18">
        <f>W965+X965</f>
        <v>43.468821304775773</v>
      </c>
      <c r="Z965" s="20">
        <v>78.911270299027805</v>
      </c>
      <c r="AA965" s="20">
        <f>Z965-AC965-AD965</f>
        <v>25.742370813008094</v>
      </c>
      <c r="AB965" s="18">
        <f>AA965*hdgt_capex_adj</f>
        <v>32.177963516260121</v>
      </c>
      <c r="AC965" s="20">
        <v>15.382955716648304</v>
      </c>
      <c r="AD965" s="20">
        <v>37.785943769371407</v>
      </c>
      <c r="AE965" s="18">
        <f>AD965*fuel_adj</f>
        <v>37.785943769371407</v>
      </c>
      <c r="AF965" s="18">
        <f>AB965+AC965+AE965</f>
        <v>85.346863002279832</v>
      </c>
      <c r="AG965" s="20">
        <v>192.71085388395699</v>
      </c>
      <c r="AH965" s="20">
        <f>AG965-AJ965-AK965</f>
        <v>125.76335094928902</v>
      </c>
      <c r="AI965" s="18">
        <f>AH965*aero_capex_adj</f>
        <v>150.91602113914681</v>
      </c>
      <c r="AJ965" s="20">
        <v>22.689218879163974</v>
      </c>
      <c r="AK965" s="20">
        <v>44.258284055503992</v>
      </c>
      <c r="AL965" s="18">
        <f>AK965*fuel_adj</f>
        <v>44.258284055503992</v>
      </c>
      <c r="AM965" s="18">
        <f>AI965+AJ965+AL965</f>
        <v>217.86352407381477</v>
      </c>
      <c r="AN965" s="18">
        <f>IF(F965=0, 0, IF(F965=3, Z965, (Z965*F965*384+AG965*G965*32)/(F965*384+G965*32)))</f>
        <v>152.54629497162907</v>
      </c>
      <c r="AO965" s="18">
        <f>IF(F965=0, 0, IF(F965=3, AF965, (AF965*F965*384+AM965*G965*32)/(F965*384+G965*32)))</f>
        <v>171.09293781327301</v>
      </c>
      <c r="AP965" s="20">
        <v>401.66651824636301</v>
      </c>
      <c r="AQ965" s="20">
        <f>AP965-AS965</f>
        <v>328.56266147314301</v>
      </c>
      <c r="AR965" s="18">
        <f>AQ965*bess_capex_adj</f>
        <v>328.56266147314301</v>
      </c>
      <c r="AS965" s="20">
        <v>73.103856773220002</v>
      </c>
      <c r="AT965" s="18">
        <f>AR965+AS965</f>
        <v>401.66651824636301</v>
      </c>
      <c r="AU965" s="20">
        <v>6881.1607546612704</v>
      </c>
      <c r="AV965" s="20"/>
      <c r="AW965" s="20">
        <v>494.380559154293</v>
      </c>
      <c r="AX965" s="18">
        <f>AW965*solar_capex_adj</f>
        <v>659.17407887239062</v>
      </c>
      <c r="AY965" s="20">
        <v>962.02104921497698</v>
      </c>
      <c r="AZ965" s="18">
        <f>AY965*wind_capex_adj</f>
        <v>1603.3684153582951</v>
      </c>
      <c r="BA965" s="20">
        <v>774.341938408646</v>
      </c>
      <c r="BB965" s="18">
        <f>BA965*hdgt_capex_adj</f>
        <v>967.9274230108075</v>
      </c>
      <c r="BC965" s="20">
        <v>1789.57278118817</v>
      </c>
      <c r="BD965" s="18">
        <f>BC965*aero_capex_adj</f>
        <v>2147.4873374258041</v>
      </c>
      <c r="BE965" s="20">
        <v>2860.8444266951701</v>
      </c>
      <c r="BF965" s="18">
        <f>BE965*bess_capex_adj</f>
        <v>2860.8444266951701</v>
      </c>
      <c r="BG965" s="11">
        <v>678967954.90448201</v>
      </c>
      <c r="BH965" s="11">
        <v>3519484355.2087998</v>
      </c>
      <c r="BI965" s="11">
        <v>627133339.37288904</v>
      </c>
      <c r="BJ965" s="11">
        <v>3934414350.5138202</v>
      </c>
      <c r="BK965" s="11">
        <f>SUM(BG965:BJ965)/1000000</f>
        <v>8759.9999999999909</v>
      </c>
      <c r="BL965" s="11">
        <v>1.9641683888961298E-3</v>
      </c>
      <c r="BM965" s="13">
        <f>0.815*BJ965/(BK965*1000)</f>
        <v>366.04425749643457</v>
      </c>
      <c r="BN965" s="22">
        <v>556.25846137364397</v>
      </c>
      <c r="BO965" s="11">
        <v>211</v>
      </c>
      <c r="BP965" s="11">
        <v>9120</v>
      </c>
      <c r="BQ965" s="22">
        <v>13835.7696</v>
      </c>
      <c r="BR965" s="11">
        <v>2280</v>
      </c>
      <c r="BS965" s="11">
        <v>570</v>
      </c>
      <c r="BT965" s="11">
        <v>0.129523287290325</v>
      </c>
    </row>
    <row r="966" spans="1:72" s="8" customFormat="1" x14ac:dyDescent="0.25">
      <c r="A966" s="1">
        <v>972</v>
      </c>
      <c r="B966" s="25">
        <v>1442.15156652426</v>
      </c>
      <c r="C966" s="25">
        <v>1200.8</v>
      </c>
      <c r="D966" s="8">
        <v>2000</v>
      </c>
      <c r="E966" s="8">
        <v>8000</v>
      </c>
      <c r="F966" s="8">
        <v>3</v>
      </c>
      <c r="G966" s="8">
        <v>4</v>
      </c>
      <c r="H966" s="9">
        <f>SUM(BG966:BI966)/(BK966*1000000)</f>
        <v>0.90053032795956611</v>
      </c>
      <c r="I966" s="10">
        <v>100</v>
      </c>
      <c r="J966" s="19">
        <v>89.422347666639197</v>
      </c>
      <c r="K966" s="18">
        <f>(P966*BG966+U966*BH966+AP966*BI966+AN966*BJ966)/(BK966*(1000000))</f>
        <v>86.359715586805294</v>
      </c>
      <c r="L966" s="18">
        <f>(T966*BG966+Y966*BH966+AT966*BI966+AO966*BJ966)/(BK966*(1000000))</f>
        <v>107.30935263401618</v>
      </c>
      <c r="M966" s="18">
        <f>L966/K966</f>
        <v>1.2425857577790789</v>
      </c>
      <c r="N966" s="18">
        <f>J966*M966</f>
        <v>111.11493563773512</v>
      </c>
      <c r="O966" s="10">
        <v>100</v>
      </c>
      <c r="P966" s="19">
        <v>98.219069901423197</v>
      </c>
      <c r="Q966" s="19">
        <f>P966-S966</f>
        <v>90.853517077446398</v>
      </c>
      <c r="R966" s="18">
        <f>Q966*solar_capex_adj</f>
        <v>121.13802276992853</v>
      </c>
      <c r="S966" s="19">
        <v>7.3655528239767989</v>
      </c>
      <c r="T966" s="18">
        <f>R966+S966</f>
        <v>128.50357559390534</v>
      </c>
      <c r="U966" s="19">
        <v>28.626707083170398</v>
      </c>
      <c r="V966" s="19">
        <f>U966-X966</f>
        <v>23.7174573916515</v>
      </c>
      <c r="W966" s="18">
        <f>V966*wind_capex_adj</f>
        <v>39.529095652752503</v>
      </c>
      <c r="X966" s="19">
        <v>4.9092496915188981</v>
      </c>
      <c r="Y966" s="18">
        <f>W966+X966</f>
        <v>44.438345344271397</v>
      </c>
      <c r="Z966" s="19">
        <v>321.13845419014399</v>
      </c>
      <c r="AA966" s="19">
        <f>Z966-AC966-AD966</f>
        <v>239.92182215721101</v>
      </c>
      <c r="AB966" s="18">
        <f>AA966*hdgt_capex_adj</f>
        <v>299.90227769651375</v>
      </c>
      <c r="AC966" s="19">
        <v>37.129307765397016</v>
      </c>
      <c r="AD966" s="19">
        <v>44.087324267535962</v>
      </c>
      <c r="AE966" s="18">
        <f>AD966*fuel_adj</f>
        <v>44.087324267535962</v>
      </c>
      <c r="AF966" s="18">
        <f>AB966+AC966+AE966</f>
        <v>381.11890972944673</v>
      </c>
      <c r="AG966" s="19">
        <v>622.56789718272796</v>
      </c>
      <c r="AH966" s="19">
        <f>AG966-AJ966-AK966</f>
        <v>518.31720281403705</v>
      </c>
      <c r="AI966" s="18">
        <f>AH966*aero_capex_adj</f>
        <v>621.98064337684445</v>
      </c>
      <c r="AJ966" s="19">
        <v>54.194566443921985</v>
      </c>
      <c r="AK966" s="19">
        <v>50.05612792476893</v>
      </c>
      <c r="AL966" s="18">
        <f>AK966*fuel_adj</f>
        <v>50.05612792476893</v>
      </c>
      <c r="AM966" s="18">
        <f>AI966+AJ966+AL966</f>
        <v>726.23133774553537</v>
      </c>
      <c r="AN966" s="18">
        <f>IF(F966=0, 0, IF(F966=3, Z966, (Z966*F966*384+AG966*G966*32)/(F966*384+G966*32)))</f>
        <v>321.13845419014399</v>
      </c>
      <c r="AO966" s="18">
        <f>IF(F966=0, 0, IF(F966=3, AF966, (AF966*F966*384+AM966*G966*32)/(F966*384+G966*32)))</f>
        <v>381.11890972944673</v>
      </c>
      <c r="AP966" s="19">
        <v>153.35308360356299</v>
      </c>
      <c r="AQ966" s="19">
        <f>AP966-AS966</f>
        <v>125.052357669363</v>
      </c>
      <c r="AR966" s="18">
        <f>AQ966*bess_capex_adj</f>
        <v>125.052357669363</v>
      </c>
      <c r="AS966" s="19">
        <v>28.300725934199988</v>
      </c>
      <c r="AT966" s="18">
        <f>AR966+AS966</f>
        <v>153.35308360356299</v>
      </c>
      <c r="AU966" s="19">
        <v>7714.9837432963604</v>
      </c>
      <c r="AV966" s="19"/>
      <c r="AW966" s="19">
        <v>1728.1611718172901</v>
      </c>
      <c r="AX966" s="18">
        <f>AW966*solar_capex_adj</f>
        <v>2304.2148957563868</v>
      </c>
      <c r="AY966" s="19">
        <v>1438.9444100661301</v>
      </c>
      <c r="AZ966" s="18">
        <f>AY966*wind_capex_adj</f>
        <v>2398.2406834435501</v>
      </c>
      <c r="BA966" s="19">
        <v>2320.1114668598798</v>
      </c>
      <c r="BB966" s="18">
        <f>BA966*hdgt_capex_adj</f>
        <v>2900.1393335748498</v>
      </c>
      <c r="BC966" s="19">
        <v>324.96866826965601</v>
      </c>
      <c r="BD966" s="18">
        <f>BC966*aero_capex_adj</f>
        <v>389.96240192358721</v>
      </c>
      <c r="BE966" s="19">
        <v>1902.7980262833901</v>
      </c>
      <c r="BF966" s="18">
        <f>BE966*bess_capex_adj</f>
        <v>1902.7980262833901</v>
      </c>
      <c r="BG966" s="8">
        <v>1645142982.2263701</v>
      </c>
      <c r="BH966" s="8">
        <v>5150146221.7022696</v>
      </c>
      <c r="BI966" s="8">
        <v>1093356468.9971499</v>
      </c>
      <c r="BJ966" s="8">
        <v>871354327.07420003</v>
      </c>
      <c r="BK966" s="8">
        <f>SUM(BG966:BJ966)/1000000</f>
        <v>8759.9999999999891</v>
      </c>
      <c r="BL966" s="8">
        <v>10.3544334784497</v>
      </c>
      <c r="BM966" s="10">
        <f>0.815*BJ966/(BK966*1000)</f>
        <v>81.067782712953644</v>
      </c>
      <c r="BN966" s="25">
        <v>1946.90461480775</v>
      </c>
      <c r="BO966" s="8">
        <v>316</v>
      </c>
      <c r="BP966" s="8">
        <v>6080</v>
      </c>
      <c r="BQ966" s="25">
        <v>9223.8464000000004</v>
      </c>
      <c r="BR966" s="8">
        <v>1520</v>
      </c>
      <c r="BS966" s="8">
        <v>380</v>
      </c>
      <c r="BT966" s="8">
        <v>0.33950840714608499</v>
      </c>
    </row>
    <row r="967" spans="1:72" s="8" customFormat="1" x14ac:dyDescent="0.25">
      <c r="A967" s="1">
        <v>1324</v>
      </c>
      <c r="B967" s="22">
        <v>824.08660944243502</v>
      </c>
      <c r="C967" s="22">
        <v>402.79999999999899</v>
      </c>
      <c r="D967" s="11">
        <v>3000</v>
      </c>
      <c r="E967" s="11">
        <v>12000</v>
      </c>
      <c r="F967" s="11">
        <v>1</v>
      </c>
      <c r="G967" s="11">
        <v>20</v>
      </c>
      <c r="H967" s="12">
        <f>SUM(BG967:BI967)/(BK967*1000000)</f>
        <v>0.4292288995283608</v>
      </c>
      <c r="I967" s="13">
        <v>100</v>
      </c>
      <c r="J967" s="20">
        <v>99.362387362832806</v>
      </c>
      <c r="K967" s="18">
        <f>(P967*BG967+U967*BH967+AP967*BI967+AN967*BJ967)/(BK967*(1000000))</f>
        <v>108.7934152518595</v>
      </c>
      <c r="L967" s="18">
        <f>(T967*BG967+Y967*BH967+AT967*BI967+AO967*BJ967)/(BK967*(1000000))</f>
        <v>121.7338742078073</v>
      </c>
      <c r="M967" s="18">
        <f>L967/K967</f>
        <v>1.1189452406286751</v>
      </c>
      <c r="N967" s="18">
        <f>J967*M967</f>
        <v>111.18107043714457</v>
      </c>
      <c r="O967" s="13">
        <v>100</v>
      </c>
      <c r="P967" s="20">
        <v>88.7354160473121</v>
      </c>
      <c r="Q967" s="20">
        <f>P967-S967</f>
        <v>82.090018061640606</v>
      </c>
      <c r="R967" s="18">
        <f>Q967*solar_capex_adj</f>
        <v>109.4533574155208</v>
      </c>
      <c r="S967" s="20">
        <v>6.6453979856714938</v>
      </c>
      <c r="T967" s="18">
        <f>R967+S967</f>
        <v>116.09875540119229</v>
      </c>
      <c r="U967" s="20">
        <v>28.004696214678599</v>
      </c>
      <c r="V967" s="20">
        <f>U967-X967</f>
        <v>23.207912737551499</v>
      </c>
      <c r="W967" s="18">
        <f>V967*wind_capex_adj</f>
        <v>38.679854562585831</v>
      </c>
      <c r="X967" s="20">
        <v>4.7967834771271001</v>
      </c>
      <c r="Y967" s="18">
        <f>W967+X967</f>
        <v>43.476638039712931</v>
      </c>
      <c r="Z967" s="20">
        <v>70.310669948842502</v>
      </c>
      <c r="AA967" s="20">
        <f>Z967-AC967-AD967</f>
        <v>22.152766639630499</v>
      </c>
      <c r="AB967" s="18">
        <f>AA967*hdgt_capex_adj</f>
        <v>27.690958299538124</v>
      </c>
      <c r="AC967" s="20">
        <v>14.026680769023002</v>
      </c>
      <c r="AD967" s="20">
        <v>34.131222540189</v>
      </c>
      <c r="AE967" s="18">
        <f>AD967*fuel_adj</f>
        <v>34.131222540189</v>
      </c>
      <c r="AF967" s="18">
        <f>AB967+AC967+AE967</f>
        <v>75.848861608750127</v>
      </c>
      <c r="AG967" s="20">
        <v>133.14705727401599</v>
      </c>
      <c r="AH967" s="20">
        <f>AG967-AJ967-AK967</f>
        <v>74.600255225167004</v>
      </c>
      <c r="AI967" s="18">
        <f>AH967*aero_capex_adj</f>
        <v>89.520306270200408</v>
      </c>
      <c r="AJ967" s="20">
        <v>17.714491109175995</v>
      </c>
      <c r="AK967" s="20">
        <v>40.832310939672993</v>
      </c>
      <c r="AL967" s="18">
        <f>AK967*fuel_adj</f>
        <v>40.832310939672993</v>
      </c>
      <c r="AM967" s="18">
        <f>AI967+AJ967+AL967</f>
        <v>148.0671083190494</v>
      </c>
      <c r="AN967" s="18">
        <f>IF(F967=0, 0, IF(F967=3, Z967, (Z967*F967*384+AG967*G967*32)/(F967*384+G967*32)))</f>
        <v>109.58341202707594</v>
      </c>
      <c r="AO967" s="18">
        <f>IF(F967=0, 0, IF(F967=3, AF967, (AF967*F967*384+AM967*G967*32)/(F967*384+G967*32)))</f>
        <v>120.98526580268717</v>
      </c>
      <c r="AP967" s="20">
        <v>280.55404624991797</v>
      </c>
      <c r="AQ967" s="20">
        <f>AP967-AS967</f>
        <v>229.51551367804799</v>
      </c>
      <c r="AR967" s="18">
        <f>AQ967*bess_capex_adj</f>
        <v>229.51551367804799</v>
      </c>
      <c r="AS967" s="20">
        <v>51.038532571869979</v>
      </c>
      <c r="AT967" s="18">
        <f>AR967+AS967</f>
        <v>280.55404624991797</v>
      </c>
      <c r="AU967" s="20">
        <v>6735.4831856984001</v>
      </c>
      <c r="AV967" s="20"/>
      <c r="AW967" s="20">
        <v>988.96097546668102</v>
      </c>
      <c r="AX967" s="18">
        <f>AW967*solar_capex_adj</f>
        <v>1318.6146339555746</v>
      </c>
      <c r="AY967" s="20">
        <v>483.38788223667302</v>
      </c>
      <c r="AZ967" s="18">
        <f>AY967*wind_capex_adj</f>
        <v>805.64647039445504</v>
      </c>
      <c r="BA967" s="20">
        <v>774.49845526224999</v>
      </c>
      <c r="BB967" s="18">
        <f>BA967*hdgt_capex_adj</f>
        <v>968.12306907781249</v>
      </c>
      <c r="BC967" s="20">
        <v>1627.2131868137401</v>
      </c>
      <c r="BD967" s="18">
        <f>BC967*aero_capex_adj</f>
        <v>1952.6558241764881</v>
      </c>
      <c r="BE967" s="20">
        <v>2861.4226859190499</v>
      </c>
      <c r="BF967" s="18">
        <f>BE967*bess_capex_adj</f>
        <v>2861.4226859190499</v>
      </c>
      <c r="BG967" s="11">
        <v>1059592959.53765</v>
      </c>
      <c r="BH967" s="11">
        <v>1768082187.9247999</v>
      </c>
      <c r="BI967" s="11">
        <v>932370012.40598297</v>
      </c>
      <c r="BJ967" s="11">
        <v>4999954840.1315498</v>
      </c>
      <c r="BK967" s="11">
        <f>SUM(BG967:BJ967)/1000000</f>
        <v>8759.9999999999836</v>
      </c>
      <c r="BL967" s="11">
        <v>6.4889747558E-19</v>
      </c>
      <c r="BM967" s="13">
        <f>0.815*BJ967/(BK967*1000)</f>
        <v>465.17844688438595</v>
      </c>
      <c r="BN967" s="22">
        <v>1112.51692274728</v>
      </c>
      <c r="BO967" s="11">
        <v>106</v>
      </c>
      <c r="BP967" s="11">
        <v>9120</v>
      </c>
      <c r="BQ967" s="22">
        <v>13835.7696</v>
      </c>
      <c r="BR967" s="11">
        <v>2280</v>
      </c>
      <c r="BS967" s="11">
        <v>570</v>
      </c>
      <c r="BT967" s="11">
        <v>0.19201310387625101</v>
      </c>
    </row>
    <row r="968" spans="1:72" s="8" customFormat="1" x14ac:dyDescent="0.25">
      <c r="A968" s="1">
        <v>501</v>
      </c>
      <c r="B968" s="24">
        <v>2472.2598283273001</v>
      </c>
      <c r="C968" s="24">
        <v>600.4</v>
      </c>
      <c r="D968" s="1">
        <v>1000</v>
      </c>
      <c r="E968" s="1">
        <v>4000</v>
      </c>
      <c r="F968" s="1">
        <v>3</v>
      </c>
      <c r="G968" s="1">
        <v>4</v>
      </c>
      <c r="H968" s="2">
        <f>SUM(BG968:BI968)/(BK968*1000000)</f>
        <v>0.76799130454938114</v>
      </c>
      <c r="I968" s="3">
        <v>100</v>
      </c>
      <c r="J968" s="18">
        <v>90.128539189144803</v>
      </c>
      <c r="K968" s="18">
        <f>(P968*BG968+U968*BH968+AP968*BI968+AN968*BJ968)/(BK968*(1000000))</f>
        <v>86.678532290509992</v>
      </c>
      <c r="L968" s="18">
        <f>(T968*BG968+Y968*BH968+AT968*BI968+AO968*BJ968)/(BK968*(1000000))</f>
        <v>106.92640142238436</v>
      </c>
      <c r="M968" s="18">
        <f>L968/K968</f>
        <v>1.2335972771667618</v>
      </c>
      <c r="N968" s="18">
        <f>J968*M968</f>
        <v>111.18232053874682</v>
      </c>
      <c r="O968" s="3">
        <v>99.999999193330098</v>
      </c>
      <c r="P968" s="18">
        <v>106.384311617292</v>
      </c>
      <c r="Q968" s="18">
        <f>P968-S968</f>
        <v>98.407745391245697</v>
      </c>
      <c r="R968" s="18">
        <f>Q968*solar_capex_adj</f>
        <v>131.2103271883276</v>
      </c>
      <c r="S968" s="18">
        <v>7.9765662260463017</v>
      </c>
      <c r="T968" s="18">
        <f>R968+S968</f>
        <v>139.18689341437391</v>
      </c>
      <c r="U968" s="18">
        <v>27.975000964073999</v>
      </c>
      <c r="V968" s="18">
        <f>U968-X968</f>
        <v>23.178217486946899</v>
      </c>
      <c r="W968" s="18">
        <f>V968*wind_capex_adj</f>
        <v>38.630362478244834</v>
      </c>
      <c r="X968" s="18">
        <v>4.7967834771271001</v>
      </c>
      <c r="Y968" s="18">
        <f>W968+X968</f>
        <v>43.427145955371934</v>
      </c>
      <c r="Z968" s="18">
        <v>159.83159366510799</v>
      </c>
      <c r="AA968" s="18">
        <f>Z968-AC968-AD968</f>
        <v>101.67055291885103</v>
      </c>
      <c r="AB968" s="18">
        <f>AA968*hdgt_capex_adj</f>
        <v>127.08819114856379</v>
      </c>
      <c r="AC968" s="18">
        <v>21.771219978455974</v>
      </c>
      <c r="AD968" s="18">
        <v>36.389820767800984</v>
      </c>
      <c r="AE968" s="18">
        <f>AD968*fuel_adj</f>
        <v>36.389820767800984</v>
      </c>
      <c r="AF968" s="18">
        <f>AB968+AC968+AE968</f>
        <v>185.24923189482075</v>
      </c>
      <c r="AG968" s="18">
        <v>434.91126541228198</v>
      </c>
      <c r="AH968" s="18">
        <f>AG968-AJ968-AK968</f>
        <v>352.97090920414803</v>
      </c>
      <c r="AI968" s="18">
        <f>AH968*aero_capex_adj</f>
        <v>423.56509104497763</v>
      </c>
      <c r="AJ968" s="18">
        <v>39.355172583029969</v>
      </c>
      <c r="AK968" s="18">
        <v>42.58518362510398</v>
      </c>
      <c r="AL968" s="18">
        <f>AK968*fuel_adj</f>
        <v>42.58518362510398</v>
      </c>
      <c r="AM968" s="18">
        <f>AI968+AJ968+AL968</f>
        <v>505.50544725311158</v>
      </c>
      <c r="AN968" s="18">
        <f>IF(F968=0, 0, IF(F968=3, Z968, (Z968*F968*384+AG968*G968*32)/(F968*384+G968*32)))</f>
        <v>159.83159366510799</v>
      </c>
      <c r="AO968" s="18">
        <f>IF(F968=0, 0, IF(F968=3, AF968, (AF968*F968*384+AM968*G968*32)/(F968*384+G968*32)))</f>
        <v>185.24923189482075</v>
      </c>
      <c r="AP968" s="18">
        <v>56.687976052404103</v>
      </c>
      <c r="AQ968" s="18">
        <f>AP968-AS968</f>
        <v>46.1706622888832</v>
      </c>
      <c r="AR968" s="18">
        <f>AQ968*bess_capex_adj</f>
        <v>46.1706622888832</v>
      </c>
      <c r="AS968" s="18">
        <v>10.517313763520903</v>
      </c>
      <c r="AT968" s="18">
        <f>AR968+AS968</f>
        <v>56.687976052404103</v>
      </c>
      <c r="AU968" s="18">
        <v>7279.1080445094703</v>
      </c>
      <c r="AV968" s="18"/>
      <c r="AW968" s="18">
        <v>2963.0867068515499</v>
      </c>
      <c r="AX968" s="18">
        <f>AW968*solar_capex_adj</f>
        <v>3950.7822758020666</v>
      </c>
      <c r="AY968" s="18">
        <v>719.599630430974</v>
      </c>
      <c r="AZ968" s="18">
        <f>AY968*wind_capex_adj</f>
        <v>1199.3327173849568</v>
      </c>
      <c r="BA968" s="18">
        <v>2320.52238075591</v>
      </c>
      <c r="BB968" s="18">
        <f>BA968*hdgt_capex_adj</f>
        <v>2900.6529759448877</v>
      </c>
      <c r="BC968" s="18">
        <v>325.02622332400301</v>
      </c>
      <c r="BD968" s="18">
        <f>BC968*aero_capex_adj</f>
        <v>390.03146798880363</v>
      </c>
      <c r="BE968" s="18">
        <v>950.87310314701801</v>
      </c>
      <c r="BF968" s="18">
        <f>BE968*bess_capex_adj</f>
        <v>950.87310314701801</v>
      </c>
      <c r="BG968" s="1">
        <v>2590935404.86131</v>
      </c>
      <c r="BH968" s="1">
        <v>2635443261.2463999</v>
      </c>
      <c r="BI968" s="1">
        <v>1501225107.4753001</v>
      </c>
      <c r="BJ968" s="1">
        <v>2032396155.7526901</v>
      </c>
      <c r="BK968" s="1">
        <f>SUM(BG968:BJ968)/1000000</f>
        <v>8759.9999293356996</v>
      </c>
      <c r="BL968" s="1">
        <v>18.416055676074301</v>
      </c>
      <c r="BM968" s="3">
        <f>0.815*BJ968/(BK968*1000)</f>
        <v>189.08708679225444</v>
      </c>
      <c r="BN968" s="24">
        <v>3337.5507682418602</v>
      </c>
      <c r="BO968" s="1">
        <v>158</v>
      </c>
      <c r="BP968" s="1">
        <v>3040</v>
      </c>
      <c r="BQ968" s="24">
        <v>4611.9232000000002</v>
      </c>
      <c r="BR968" s="1">
        <v>760</v>
      </c>
      <c r="BS968" s="1">
        <v>190</v>
      </c>
      <c r="BT968" s="1">
        <v>0.92562564683359105</v>
      </c>
    </row>
    <row r="969" spans="1:72" s="8" customFormat="1" x14ac:dyDescent="0.25">
      <c r="A969" s="1">
        <v>806</v>
      </c>
      <c r="B969" s="25">
        <v>2060.21652360608</v>
      </c>
      <c r="C969" s="25">
        <v>201.39999999999901</v>
      </c>
      <c r="D969" s="8">
        <v>2000</v>
      </c>
      <c r="E969" s="8">
        <v>8000</v>
      </c>
      <c r="F969" s="8">
        <v>1</v>
      </c>
      <c r="G969" s="8">
        <v>23</v>
      </c>
      <c r="H969" s="9">
        <f>SUM(BG969:BI969)/(BK969*1000000)</f>
        <v>0.64493711504785189</v>
      </c>
      <c r="I969" s="10">
        <v>100</v>
      </c>
      <c r="J969" s="19">
        <v>95.551110896813</v>
      </c>
      <c r="K969" s="18">
        <f>(P969*BG969+U969*BH969+AP969*BI969+AN969*BJ969)/(BK969*(1000000))</f>
        <v>117.87255009145255</v>
      </c>
      <c r="L969" s="18">
        <f>(T969*BG969+Y969*BH969+AT969*BI969+AO969*BJ969)/(BK969*(1000000))</f>
        <v>137.15930055215793</v>
      </c>
      <c r="M969" s="18">
        <f>L969/K969</f>
        <v>1.1636237652086221</v>
      </c>
      <c r="N969" s="18">
        <f>J969*M969</f>
        <v>111.18554343161614</v>
      </c>
      <c r="O969" s="10">
        <v>100</v>
      </c>
      <c r="P969" s="19">
        <v>100.519348074473</v>
      </c>
      <c r="Q969" s="19">
        <f>P969-S969</f>
        <v>92.984598856220103</v>
      </c>
      <c r="R969" s="18">
        <f>Q969*solar_capex_adj</f>
        <v>123.9794651416268</v>
      </c>
      <c r="S969" s="19">
        <v>7.5347492182528981</v>
      </c>
      <c r="T969" s="18">
        <f>R969+S969</f>
        <v>131.5142143598797</v>
      </c>
      <c r="U969" s="19">
        <v>27.981882057883201</v>
      </c>
      <c r="V969" s="19">
        <f>U969-X969</f>
        <v>23.185098580756101</v>
      </c>
      <c r="W969" s="18">
        <f>V969*wind_capex_adj</f>
        <v>38.641830967926836</v>
      </c>
      <c r="X969" s="19">
        <v>4.7967834771271001</v>
      </c>
      <c r="Y969" s="18">
        <f>W969+X969</f>
        <v>43.438614445053936</v>
      </c>
      <c r="Z969" s="19">
        <v>79.379508189798102</v>
      </c>
      <c r="AA969" s="19">
        <f>Z969-AC969-AD969</f>
        <v>29.122229808674597</v>
      </c>
      <c r="AB969" s="18">
        <f>AA969*hdgt_capex_adj</f>
        <v>36.402787260843247</v>
      </c>
      <c r="AC969" s="19">
        <v>14.698571244184805</v>
      </c>
      <c r="AD969" s="19">
        <v>35.5587071369387</v>
      </c>
      <c r="AE969" s="18">
        <f>AD969*fuel_adj</f>
        <v>35.5587071369387</v>
      </c>
      <c r="AF969" s="18">
        <f>AB969+AC969+AE969</f>
        <v>86.660065641966753</v>
      </c>
      <c r="AG969" s="19">
        <v>250.795819015288</v>
      </c>
      <c r="AH969" s="19">
        <f>AG969-AJ969-AK969</f>
        <v>183.775562441852</v>
      </c>
      <c r="AI969" s="18">
        <f>AH969*aero_capex_adj</f>
        <v>220.5306749302224</v>
      </c>
      <c r="AJ969" s="19">
        <v>26.177169656338009</v>
      </c>
      <c r="AK969" s="19">
        <v>40.843086917097992</v>
      </c>
      <c r="AL969" s="18">
        <f>AK969*fuel_adj</f>
        <v>40.843086917097992</v>
      </c>
      <c r="AM969" s="18">
        <f>AI969+AJ969+AL969</f>
        <v>287.55093150365838</v>
      </c>
      <c r="AN969" s="18">
        <f>IF(F969=0, 0, IF(F969=3, Z969, (Z969*F969*384+AG969*G969*32)/(F969*384+G969*32)))</f>
        <v>192.02451244654861</v>
      </c>
      <c r="AO969" s="18">
        <f>IF(F969=0, 0, IF(F969=3, AF969, (AF969*F969*384+AM969*G969*32)/(F969*384+G969*32)))</f>
        <v>218.67406320822124</v>
      </c>
      <c r="AP969" s="19">
        <v>72.338818675571204</v>
      </c>
      <c r="AQ969" s="19">
        <f>AP969-AS969</f>
        <v>59.322437719154202</v>
      </c>
      <c r="AR969" s="18">
        <f>AQ969*bess_capex_adj</f>
        <v>59.322437719154202</v>
      </c>
      <c r="AS969" s="19">
        <v>13.016380956417002</v>
      </c>
      <c r="AT969" s="18">
        <f>AR969+AS969</f>
        <v>72.338818675571204</v>
      </c>
      <c r="AU969" s="19">
        <v>7258.3210763638099</v>
      </c>
      <c r="AV969" s="19"/>
      <c r="AW969" s="19">
        <v>2469.9719841258402</v>
      </c>
      <c r="AX969" s="18">
        <f>AW969*solar_capex_adj</f>
        <v>3293.2959788344533</v>
      </c>
      <c r="AY969" s="19">
        <v>241.45634786591799</v>
      </c>
      <c r="AZ969" s="18">
        <f>AY969*wind_capex_adj</f>
        <v>402.42724644319668</v>
      </c>
      <c r="BA969" s="19">
        <v>773.73709729800999</v>
      </c>
      <c r="BB969" s="18">
        <f>BA969*hdgt_capex_adj</f>
        <v>967.17137162251242</v>
      </c>
      <c r="BC969" s="19">
        <v>1869.4556189109401</v>
      </c>
      <c r="BD969" s="18">
        <f>BC969*aero_capex_adj</f>
        <v>2243.3467426931279</v>
      </c>
      <c r="BE969" s="19">
        <v>1903.7000281630901</v>
      </c>
      <c r="BF969" s="18">
        <f>BE969*bess_capex_adj</f>
        <v>1903.7000281630901</v>
      </c>
      <c r="BG969" s="8">
        <v>2335809204.8434601</v>
      </c>
      <c r="BH969" s="8">
        <v>884041093.96239996</v>
      </c>
      <c r="BI969" s="8">
        <v>2429798829.01331</v>
      </c>
      <c r="BJ969" s="8">
        <v>3110350872.18081</v>
      </c>
      <c r="BK969" s="8">
        <f>SUM(BG969:BJ969)/1000000</f>
        <v>8759.9999999999818</v>
      </c>
      <c r="BL969" s="8">
        <v>1.6691380730437799</v>
      </c>
      <c r="BM969" s="10">
        <f>0.815*BJ969/(BK969*1000)</f>
        <v>289.37625123600066</v>
      </c>
      <c r="BN969" s="25">
        <v>2781.2923068682198</v>
      </c>
      <c r="BO969" s="8">
        <v>53</v>
      </c>
      <c r="BP969" s="8">
        <v>6080</v>
      </c>
      <c r="BQ969" s="25">
        <v>9223.8464000000004</v>
      </c>
      <c r="BR969" s="8">
        <v>1520</v>
      </c>
      <c r="BS969" s="8">
        <v>380</v>
      </c>
      <c r="BT969" s="8">
        <v>0.74995093692143899</v>
      </c>
    </row>
    <row r="970" spans="1:72" s="8" customFormat="1" x14ac:dyDescent="0.25">
      <c r="A970" s="1">
        <v>1227</v>
      </c>
      <c r="B970" s="22">
        <v>1030.10826180304</v>
      </c>
      <c r="C970" s="22">
        <v>1003.19999999999</v>
      </c>
      <c r="D970" s="11">
        <v>3000</v>
      </c>
      <c r="E970" s="11">
        <v>12000</v>
      </c>
      <c r="F970" s="11">
        <v>1</v>
      </c>
      <c r="G970" s="11">
        <v>20</v>
      </c>
      <c r="H970" s="12">
        <f>SUM(BG970:BI970)/(BK970*1000000)</f>
        <v>0.78680530651202485</v>
      </c>
      <c r="I970" s="13">
        <v>100</v>
      </c>
      <c r="J970" s="20">
        <v>94.316020685523995</v>
      </c>
      <c r="K970" s="18">
        <f>(P970*BG970+U970*BH970+AP970*BI970+AN970*BJ970)/(BK970*(1000000))</f>
        <v>129.99772454257487</v>
      </c>
      <c r="L970" s="18">
        <f>(T970*BG970+Y970*BH970+AT970*BI970+AO970*BJ970)/(BK970*(1000000))</f>
        <v>153.36387513898529</v>
      </c>
      <c r="M970" s="18">
        <f>L970/K970</f>
        <v>1.1797427661032474</v>
      </c>
      <c r="N970" s="18">
        <f>J970*M970</f>
        <v>111.26864313139117</v>
      </c>
      <c r="O970" s="13">
        <v>100</v>
      </c>
      <c r="P970" s="20">
        <v>81.117877426856197</v>
      </c>
      <c r="Q970" s="20">
        <f>P970-S970</f>
        <v>75.036361954285596</v>
      </c>
      <c r="R970" s="18">
        <f>Q970*solar_capex_adj</f>
        <v>100.04848260571413</v>
      </c>
      <c r="S970" s="20">
        <v>6.0815154725706009</v>
      </c>
      <c r="T970" s="18">
        <f>R970+S970</f>
        <v>106.12999807828473</v>
      </c>
      <c r="U970" s="20">
        <v>27.977490644860499</v>
      </c>
      <c r="V970" s="20">
        <f>U970-X970</f>
        <v>23.180707167733399</v>
      </c>
      <c r="W970" s="18">
        <f>V970*wind_capex_adj</f>
        <v>38.634511946222332</v>
      </c>
      <c r="X970" s="20">
        <v>4.7967834771271001</v>
      </c>
      <c r="Y970" s="18">
        <f>W970+X970</f>
        <v>43.431295423349432</v>
      </c>
      <c r="Z970" s="20">
        <v>102.004169173791</v>
      </c>
      <c r="AA970" s="20">
        <f>Z970-AC970-AD970</f>
        <v>44.288401767007507</v>
      </c>
      <c r="AB970" s="18">
        <f>AA970*hdgt_capex_adj</f>
        <v>55.360502208759385</v>
      </c>
      <c r="AC970" s="20">
        <v>17.415956250243894</v>
      </c>
      <c r="AD970" s="20">
        <v>40.299811156539597</v>
      </c>
      <c r="AE970" s="18">
        <f>AD970*fuel_adj</f>
        <v>40.299811156539597</v>
      </c>
      <c r="AF970" s="18">
        <f>AB970+AC970+AE970</f>
        <v>113.07626961554288</v>
      </c>
      <c r="AG970" s="20">
        <v>488.38755417502801</v>
      </c>
      <c r="AH970" s="20">
        <f>AG970-AJ970-AK970</f>
        <v>398.55151137696299</v>
      </c>
      <c r="AI970" s="18">
        <f>AH970*aero_capex_adj</f>
        <v>478.26181365235556</v>
      </c>
      <c r="AJ970" s="20">
        <v>44.185263896938011</v>
      </c>
      <c r="AK970" s="20">
        <v>45.650778901127012</v>
      </c>
      <c r="AL970" s="18">
        <f>AK970*fuel_adj</f>
        <v>45.650778901127012</v>
      </c>
      <c r="AM970" s="18">
        <f>AI970+AJ970+AL970</f>
        <v>568.09785645042052</v>
      </c>
      <c r="AN970" s="18">
        <f>IF(F970=0, 0, IF(F970=3, Z970, (Z970*F970*384+AG970*G970*32)/(F970*384+G970*32)))</f>
        <v>343.49378479956408</v>
      </c>
      <c r="AO970" s="18">
        <f>IF(F970=0, 0, IF(F970=3, AF970, (AF970*F970*384+AM970*G970*32)/(F970*384+G970*32)))</f>
        <v>397.46476138734135</v>
      </c>
      <c r="AP970" s="20">
        <v>244.17773069902</v>
      </c>
      <c r="AQ970" s="20">
        <f>AP970-AS970</f>
        <v>200.03884648258099</v>
      </c>
      <c r="AR970" s="18">
        <f>AQ970*bess_capex_adj</f>
        <v>200.03884648258099</v>
      </c>
      <c r="AS970" s="20">
        <v>44.13888421643901</v>
      </c>
      <c r="AT970" s="18">
        <f>AR970+AS970</f>
        <v>244.17773069902</v>
      </c>
      <c r="AU970" s="20">
        <v>7694.2148297029398</v>
      </c>
      <c r="AV970" s="20"/>
      <c r="AW970" s="20">
        <v>1234.75207744101</v>
      </c>
      <c r="AX970" s="18">
        <f>AW970*solar_capex_adj</f>
        <v>1646.33610325468</v>
      </c>
      <c r="AY970" s="20">
        <v>1202.4981548256501</v>
      </c>
      <c r="AZ970" s="18">
        <f>AY970*wind_capex_adj</f>
        <v>2004.1635913760836</v>
      </c>
      <c r="BA970" s="20">
        <v>773.590546307365</v>
      </c>
      <c r="BB970" s="18">
        <f>BA970*hdgt_capex_adj</f>
        <v>966.98818288420625</v>
      </c>
      <c r="BC970" s="20">
        <v>1625.30567955691</v>
      </c>
      <c r="BD970" s="18">
        <f>BC970*aero_capex_adj</f>
        <v>1950.3668154682919</v>
      </c>
      <c r="BE970" s="20">
        <v>2858.0683715719902</v>
      </c>
      <c r="BF970" s="18">
        <f>BE970*bess_capex_adj</f>
        <v>2858.0683715719902</v>
      </c>
      <c r="BG970" s="11">
        <v>1432938973.5539601</v>
      </c>
      <c r="BH970" s="11">
        <v>4403525449.1711998</v>
      </c>
      <c r="BI970" s="11">
        <v>1055950062.32017</v>
      </c>
      <c r="BJ970" s="11">
        <v>1867585514.9546599</v>
      </c>
      <c r="BK970" s="11">
        <f>SUM(BG970:BJ970)/1000000</f>
        <v>8759.9999999999909</v>
      </c>
      <c r="BL970" s="11">
        <v>1.85168052887861</v>
      </c>
      <c r="BM970" s="13">
        <f>0.815*BJ970/(BK970*1000)</f>
        <v>173.75367519269969</v>
      </c>
      <c r="BN970" s="22">
        <v>1390.6461534341099</v>
      </c>
      <c r="BO970" s="11">
        <v>264</v>
      </c>
      <c r="BP970" s="11">
        <v>9120</v>
      </c>
      <c r="BQ970" s="22">
        <v>13835.7696</v>
      </c>
      <c r="BR970" s="11">
        <v>2280</v>
      </c>
      <c r="BS970" s="11">
        <v>570</v>
      </c>
      <c r="BT970" s="11">
        <v>0.21929766748690899</v>
      </c>
    </row>
    <row r="971" spans="1:72" s="8" customFormat="1" x14ac:dyDescent="0.25">
      <c r="A971" s="1">
        <v>825</v>
      </c>
      <c r="B971" s="25">
        <v>2060.21652360608</v>
      </c>
      <c r="C971" s="25">
        <v>1003.19999999999</v>
      </c>
      <c r="D971" s="8">
        <v>2000</v>
      </c>
      <c r="E971" s="8">
        <v>8000</v>
      </c>
      <c r="F971" s="8">
        <v>2</v>
      </c>
      <c r="G971" s="8">
        <v>11</v>
      </c>
      <c r="H971" s="9">
        <f>SUM(BG971:BI971)/(BK971*1000000)</f>
        <v>0.9149980826337224</v>
      </c>
      <c r="I971" s="10">
        <v>100</v>
      </c>
      <c r="J971" s="19">
        <v>90.985253765330498</v>
      </c>
      <c r="K971" s="18">
        <f>(P971*BG971+U971*BH971+AP971*BI971+AN971*BJ971)/(BK971*(1000000))</f>
        <v>118.17237467816008</v>
      </c>
      <c r="L971" s="18">
        <f>(T971*BG971+Y971*BH971+AT971*BI971+AO971*BJ971)/(BK971*(1000000))</f>
        <v>144.51992761219458</v>
      </c>
      <c r="M971" s="18">
        <f>L971/K971</f>
        <v>1.2229586483794668</v>
      </c>
      <c r="N971" s="18">
        <f>J971*M971</f>
        <v>111.27120296731138</v>
      </c>
      <c r="O971" s="10">
        <v>100</v>
      </c>
      <c r="P971" s="19">
        <v>111.357605955862</v>
      </c>
      <c r="Q971" s="19">
        <f>P971-S971</f>
        <v>103.00463979199</v>
      </c>
      <c r="R971" s="18">
        <f>Q971*solar_capex_adj</f>
        <v>137.33951972265334</v>
      </c>
      <c r="S971" s="19">
        <v>8.3529661638719972</v>
      </c>
      <c r="T971" s="18">
        <f>R971+S971</f>
        <v>145.69248588652533</v>
      </c>
      <c r="U971" s="19">
        <v>27.964476638287</v>
      </c>
      <c r="V971" s="19">
        <f>U971-X971</f>
        <v>23.1676931611599</v>
      </c>
      <c r="W971" s="18">
        <f>V971*wind_capex_adj</f>
        <v>38.612821935266503</v>
      </c>
      <c r="X971" s="19">
        <v>4.7967834771271001</v>
      </c>
      <c r="Y971" s="18">
        <f>W971+X971</f>
        <v>43.409605412393603</v>
      </c>
      <c r="Z971" s="19">
        <v>256.90844999323298</v>
      </c>
      <c r="AA971" s="19">
        <f>Z971-AC971-AD971</f>
        <v>185.29920034243503</v>
      </c>
      <c r="AB971" s="18">
        <f>AA971*hdgt_capex_adj</f>
        <v>231.62400042804379</v>
      </c>
      <c r="AC971" s="19">
        <v>30.797193263544983</v>
      </c>
      <c r="AD971" s="19">
        <v>40.812056387252966</v>
      </c>
      <c r="AE971" s="18">
        <f>AD971*fuel_adj</f>
        <v>40.812056387252966</v>
      </c>
      <c r="AF971" s="18">
        <f>AB971+AC971+AE971</f>
        <v>303.23325007884171</v>
      </c>
      <c r="AG971" s="19">
        <v>1631.2694734322499</v>
      </c>
      <c r="AH971" s="19">
        <f>AG971-AJ971-AK971</f>
        <v>1458.7596163783001</v>
      </c>
      <c r="AI971" s="18">
        <f>AH971*aero_capex_adj</f>
        <v>1750.51153965396</v>
      </c>
      <c r="AJ971" s="19">
        <v>126.48580350883003</v>
      </c>
      <c r="AK971" s="19">
        <v>46.024053545119841</v>
      </c>
      <c r="AL971" s="18">
        <f>AK971*fuel_adj</f>
        <v>46.024053545119841</v>
      </c>
      <c r="AM971" s="18">
        <f>AI971+AJ971+AL971</f>
        <v>1923.0213967079098</v>
      </c>
      <c r="AN971" s="18">
        <f>IF(F971=0, 0, IF(F971=3, Z971, (Z971*F971*384+AG971*G971*32)/(F971*384+G971*32)))</f>
        <v>688.85048593120973</v>
      </c>
      <c r="AO971" s="18">
        <f>IF(F971=0, 0, IF(F971=3, AF971, (AF971*F971*384+AM971*G971*32)/(F971*384+G971*32)))</f>
        <v>812.30952473369166</v>
      </c>
      <c r="AP971" s="19">
        <v>109.36165538562599</v>
      </c>
      <c r="AQ971" s="19">
        <f>AP971-AS971</f>
        <v>89.375345922165195</v>
      </c>
      <c r="AR971" s="18">
        <f>AQ971*bess_capex_adj</f>
        <v>89.375345922165195</v>
      </c>
      <c r="AS971" s="19">
        <v>19.986309463460799</v>
      </c>
      <c r="AT971" s="18">
        <f>AR971+AS971</f>
        <v>109.36165538562599</v>
      </c>
      <c r="AU971" s="19">
        <v>8011.9404270781297</v>
      </c>
      <c r="AV971" s="19"/>
      <c r="AW971" s="19">
        <v>2468.11773715661</v>
      </c>
      <c r="AX971" s="18">
        <f>AW971*solar_capex_adj</f>
        <v>3290.8236495421465</v>
      </c>
      <c r="AY971" s="19">
        <v>1201.82305381263</v>
      </c>
      <c r="AZ971" s="18">
        <f>AY971*wind_capex_adj</f>
        <v>2003.03842302105</v>
      </c>
      <c r="BA971" s="19">
        <v>1546.3124812835899</v>
      </c>
      <c r="BB971" s="18">
        <f>BA971*hdgt_capex_adj</f>
        <v>1932.8906016044875</v>
      </c>
      <c r="BC971" s="19">
        <v>893.41626433266595</v>
      </c>
      <c r="BD971" s="18">
        <f>BC971*aero_capex_adj</f>
        <v>1072.099517199199</v>
      </c>
      <c r="BE971" s="19">
        <v>1902.2708904926201</v>
      </c>
      <c r="BF971" s="18">
        <f>BE971*bess_capex_adj</f>
        <v>1902.2708904926201</v>
      </c>
      <c r="BG971" s="8">
        <v>2063845054.8397999</v>
      </c>
      <c r="BH971" s="8">
        <v>4403525449.1711998</v>
      </c>
      <c r="BI971" s="8">
        <v>1548012699.8604</v>
      </c>
      <c r="BJ971" s="8">
        <v>744616796.12859094</v>
      </c>
      <c r="BK971" s="8">
        <f>SUM(BG971:BJ971)/1000000</f>
        <v>8759.9999999999909</v>
      </c>
      <c r="BL971" s="8">
        <v>14.189459942925399</v>
      </c>
      <c r="BM971" s="10">
        <f>0.815*BJ971/(BK971*1000)</f>
        <v>69.276562653516237</v>
      </c>
      <c r="BN971" s="25">
        <v>2781.2923068682198</v>
      </c>
      <c r="BO971" s="8">
        <v>264</v>
      </c>
      <c r="BP971" s="8">
        <v>6080</v>
      </c>
      <c r="BQ971" s="25">
        <v>9223.8464000000004</v>
      </c>
      <c r="BR971" s="8">
        <v>1520</v>
      </c>
      <c r="BS971" s="8">
        <v>380</v>
      </c>
      <c r="BT971" s="8">
        <v>0.479262134853147</v>
      </c>
    </row>
    <row r="972" spans="1:72" s="8" customFormat="1" hidden="1" x14ac:dyDescent="0.25">
      <c r="A972" s="1">
        <v>627</v>
      </c>
      <c r="B972" s="25">
        <v>412.043304721217</v>
      </c>
      <c r="C972" s="25">
        <v>600.4</v>
      </c>
      <c r="D972" s="8">
        <v>2000</v>
      </c>
      <c r="E972" s="8">
        <v>8000</v>
      </c>
      <c r="F972" s="8">
        <v>0</v>
      </c>
      <c r="G972" s="8">
        <v>0</v>
      </c>
      <c r="H972" s="9">
        <f>SUM(BG972:BI972)/(BK972*1000000)</f>
        <v>1</v>
      </c>
      <c r="I972" s="10">
        <v>0</v>
      </c>
      <c r="J972" s="19">
        <v>76.328071339954306</v>
      </c>
      <c r="K972" s="18">
        <f>(P972*BG972+U972*BH972+AP972*BI972+AN972*BJ972)/(BK972*(1000000))</f>
        <v>33.429460108202825</v>
      </c>
      <c r="L972" s="18">
        <f>(T972*BG972+Y972*BH972+AT972*BI972+AO972*BJ972)/(BK972*(1000000))</f>
        <v>48.734566434842137</v>
      </c>
      <c r="M972" s="18">
        <f>L972/K972</f>
        <v>1.4578328898253368</v>
      </c>
      <c r="N972" s="18">
        <f>J972*M972</f>
        <v>111.27357281632005</v>
      </c>
      <c r="O972" s="10">
        <v>41.731256051484003</v>
      </c>
      <c r="P972" s="19">
        <v>46.462764236181599</v>
      </c>
      <c r="Q972" s="19">
        <f>P972-S972</f>
        <v>43.0175976714321</v>
      </c>
      <c r="R972" s="18">
        <f>Q972*solar_capex_adj</f>
        <v>57.356796895242795</v>
      </c>
      <c r="S972" s="19">
        <v>3.4451665647494991</v>
      </c>
      <c r="T972" s="18">
        <f>R972+S972</f>
        <v>60.801963459992294</v>
      </c>
      <c r="U972" s="19">
        <v>28.339375025532799</v>
      </c>
      <c r="V972" s="19">
        <f>U972-X972</f>
        <v>23.5283379111752</v>
      </c>
      <c r="W972" s="18">
        <f>V972*wind_capex_adj</f>
        <v>39.213896518625333</v>
      </c>
      <c r="X972" s="19">
        <v>4.8110371143575996</v>
      </c>
      <c r="Y972" s="18">
        <f>W972+X972</f>
        <v>44.024933632982936</v>
      </c>
      <c r="Z972" s="19">
        <v>0</v>
      </c>
      <c r="AA972" s="19">
        <f>Z972-AC972-AD972</f>
        <v>0</v>
      </c>
      <c r="AB972" s="18">
        <f>AA972*hdgt_capex_adj</f>
        <v>0</v>
      </c>
      <c r="AC972" s="19">
        <v>0</v>
      </c>
      <c r="AD972" s="19">
        <v>0</v>
      </c>
      <c r="AE972" s="18">
        <f>AD972*fuel_adj</f>
        <v>0</v>
      </c>
      <c r="AF972" s="18">
        <f>AB972+AC972+AE972</f>
        <v>0</v>
      </c>
      <c r="AG972" s="19">
        <v>0</v>
      </c>
      <c r="AH972" s="19">
        <f>AG972-AJ972-AK972</f>
        <v>0</v>
      </c>
      <c r="AI972" s="18">
        <f>AH972*aero_capex_adj</f>
        <v>0</v>
      </c>
      <c r="AJ972" s="19">
        <v>0</v>
      </c>
      <c r="AK972" s="19">
        <v>0</v>
      </c>
      <c r="AL972" s="18">
        <f>AK972*fuel_adj</f>
        <v>0</v>
      </c>
      <c r="AM972" s="18">
        <f>AI972+AJ972+AL972</f>
        <v>0</v>
      </c>
      <c r="AN972" s="18">
        <f>IF(F972=0, 0, IF(F972=3, Z972, (Z972*F972*384+AG972*G972*32)/(F972*384+G972*32)))</f>
        <v>0</v>
      </c>
      <c r="AO972" s="18">
        <f>IF(F972=0, 0, IF(F972=3, AF972, (AF972*F972*384+AM972*G972*32)/(F972*384+G972*32)))</f>
        <v>0</v>
      </c>
      <c r="AP972" s="19">
        <v>0</v>
      </c>
      <c r="AQ972" s="19">
        <f>AP972-AS972</f>
        <v>0</v>
      </c>
      <c r="AR972" s="18">
        <f>AQ972*bess_capex_adj</f>
        <v>0</v>
      </c>
      <c r="AS972" s="19">
        <v>0</v>
      </c>
      <c r="AT972" s="18">
        <f>AR972+AS972</f>
        <v>0</v>
      </c>
      <c r="AU972" s="19">
        <v>3154.28726968923</v>
      </c>
      <c r="AV972" s="19"/>
      <c r="AW972" s="19">
        <v>499.82241999998399</v>
      </c>
      <c r="AX972" s="18">
        <f>AW972*solar_capex_adj</f>
        <v>666.42989333331195</v>
      </c>
      <c r="AY972" s="19">
        <v>728.30544151428205</v>
      </c>
      <c r="AZ972" s="18">
        <f>AY972*wind_capex_adj</f>
        <v>1213.8424025238035</v>
      </c>
      <c r="BA972" s="19">
        <v>0</v>
      </c>
      <c r="BB972" s="18">
        <f>BA972*hdgt_capex_adj</f>
        <v>0</v>
      </c>
      <c r="BC972" s="19">
        <v>0</v>
      </c>
      <c r="BD972" s="18">
        <f>BC972*aero_capex_adj</f>
        <v>0</v>
      </c>
      <c r="BE972" s="19">
        <v>1926.1594081749699</v>
      </c>
      <c r="BF972" s="18">
        <f>BE972*bess_capex_adj</f>
        <v>1926.1594081749699</v>
      </c>
      <c r="BG972" s="8">
        <v>1027462654.73957</v>
      </c>
      <c r="BH972" s="8">
        <v>2627719176.2716799</v>
      </c>
      <c r="BI972" s="8">
        <v>476199.09873737401</v>
      </c>
      <c r="BJ972" s="8">
        <v>0</v>
      </c>
      <c r="BK972" s="8">
        <f>SUM(BG972:BJ972)/1000000</f>
        <v>3655.6580301099871</v>
      </c>
      <c r="BL972" s="8">
        <v>0.105103991625213</v>
      </c>
      <c r="BM972" s="10">
        <f>0.815*BJ972/(BK972*1000)</f>
        <v>0</v>
      </c>
      <c r="BN972" s="25">
        <v>556.25846137364397</v>
      </c>
      <c r="BO972" s="8">
        <v>158</v>
      </c>
      <c r="BP972" s="8">
        <v>6080</v>
      </c>
      <c r="BQ972" s="25">
        <v>9223.8464000000004</v>
      </c>
      <c r="BR972" s="8">
        <v>1520</v>
      </c>
      <c r="BS972" s="8">
        <v>380</v>
      </c>
      <c r="BT972" s="8">
        <v>1.4672857222551599E-4</v>
      </c>
    </row>
    <row r="973" spans="1:72" s="8" customFormat="1" x14ac:dyDescent="0.25">
      <c r="A973" s="1">
        <v>1462</v>
      </c>
      <c r="B973" s="22">
        <v>1442.15156652426</v>
      </c>
      <c r="C973" s="22">
        <v>402.79999999999899</v>
      </c>
      <c r="D973" s="11">
        <v>3000</v>
      </c>
      <c r="E973" s="11">
        <v>12000</v>
      </c>
      <c r="F973" s="11">
        <v>2</v>
      </c>
      <c r="G973" s="11">
        <v>7</v>
      </c>
      <c r="H973" s="12">
        <f>SUM(BG973:BI973)/(BK973*1000000)</f>
        <v>0.59505785450515469</v>
      </c>
      <c r="I973" s="13">
        <v>100</v>
      </c>
      <c r="J973" s="20">
        <v>96.635291079416703</v>
      </c>
      <c r="K973" s="18">
        <f>(P973*BG973+U973*BH973+AP973*BI973+AN973*BJ973)/(BK973*(1000000))</f>
        <v>129.44560501449681</v>
      </c>
      <c r="L973" s="18">
        <f>(T973*BG973+Y973*BH973+AT973*BI973+AO973*BJ973)/(BK973*(1000000))</f>
        <v>149.08382992281511</v>
      </c>
      <c r="M973" s="18">
        <f>L973/K973</f>
        <v>1.1517102485334978</v>
      </c>
      <c r="N973" s="18">
        <f>J973*M973</f>
        <v>111.29585510618192</v>
      </c>
      <c r="O973" s="13">
        <v>100</v>
      </c>
      <c r="P973" s="20">
        <v>94.851732545162406</v>
      </c>
      <c r="Q973" s="20">
        <f>P973-S973</f>
        <v>87.744341701339593</v>
      </c>
      <c r="R973" s="18">
        <f>Q973*solar_capex_adj</f>
        <v>116.99245560178612</v>
      </c>
      <c r="S973" s="20">
        <v>7.1073908438228131</v>
      </c>
      <c r="T973" s="18">
        <f>R973+S973</f>
        <v>124.09984644560893</v>
      </c>
      <c r="U973" s="20">
        <v>27.990783255492499</v>
      </c>
      <c r="V973" s="20">
        <f>U973-X973</f>
        <v>23.193999778365299</v>
      </c>
      <c r="W973" s="18">
        <f>V973*wind_capex_adj</f>
        <v>38.6566662972755</v>
      </c>
      <c r="X973" s="20">
        <v>4.7967834771271995</v>
      </c>
      <c r="Y973" s="18">
        <f>W973+X973</f>
        <v>43.453449774402699</v>
      </c>
      <c r="Z973" s="20">
        <v>90.777721755685505</v>
      </c>
      <c r="AA973" s="20">
        <f>Z973-AC973-AD973</f>
        <v>38.857453473375102</v>
      </c>
      <c r="AB973" s="18">
        <f>AA973*hdgt_capex_adj</f>
        <v>48.571816841718878</v>
      </c>
      <c r="AC973" s="20">
        <v>15.651851794359601</v>
      </c>
      <c r="AD973" s="20">
        <v>36.268416487950802</v>
      </c>
      <c r="AE973" s="18">
        <f>AD973*fuel_adj</f>
        <v>36.268416487950802</v>
      </c>
      <c r="AF973" s="18">
        <f>AB973+AC973+AE973</f>
        <v>100.49208512402929</v>
      </c>
      <c r="AG973" s="20">
        <v>506.51901979063001</v>
      </c>
      <c r="AH973" s="20">
        <f>AG973-AJ973-AK973</f>
        <v>419.43262151422198</v>
      </c>
      <c r="AI973" s="18">
        <f>AH973*aero_capex_adj</f>
        <v>503.31914581706633</v>
      </c>
      <c r="AJ973" s="20">
        <v>44.489445548303024</v>
      </c>
      <c r="AK973" s="20">
        <v>42.596952728105009</v>
      </c>
      <c r="AL973" s="18">
        <f>AK973*fuel_adj</f>
        <v>42.596952728105009</v>
      </c>
      <c r="AM973" s="18">
        <f>AI973+AJ973+AL973</f>
        <v>590.40554409347442</v>
      </c>
      <c r="AN973" s="18">
        <f>IF(F973=0, 0, IF(F973=3, Z973, (Z973*F973*384+AG973*G973*32)/(F973*384+G973*32)))</f>
        <v>184.65478905389878</v>
      </c>
      <c r="AO973" s="18">
        <f>IF(F973=0, 0, IF(F973=3, AF973, (AF973*F973*384+AM973*G973*32)/(F973*384+G973*32)))</f>
        <v>211.11770489132334</v>
      </c>
      <c r="AP973" s="20">
        <v>155.01301644630499</v>
      </c>
      <c r="AQ973" s="20">
        <f>AP973-AS973</f>
        <v>127.12352387873401</v>
      </c>
      <c r="AR973" s="18">
        <f>AQ973*bess_capex_adj</f>
        <v>127.12352387873401</v>
      </c>
      <c r="AS973" s="20">
        <v>27.889492567570983</v>
      </c>
      <c r="AT973" s="18">
        <f>AR973+AS973</f>
        <v>155.01301644630499</v>
      </c>
      <c r="AU973" s="20">
        <v>7189.7010470494697</v>
      </c>
      <c r="AV973" s="20"/>
      <c r="AW973" s="20">
        <v>1729.64417714201</v>
      </c>
      <c r="AX973" s="18">
        <f>AW973*solar_capex_adj</f>
        <v>2306.1922361893467</v>
      </c>
      <c r="AY973" s="20">
        <v>483.09809504414602</v>
      </c>
      <c r="AZ973" s="18">
        <f>AY973*wind_capex_adj</f>
        <v>805.16349174024344</v>
      </c>
      <c r="BA973" s="20">
        <v>1548.06829919097</v>
      </c>
      <c r="BB973" s="18">
        <f>BA973*hdgt_capex_adj</f>
        <v>1935.0853739887125</v>
      </c>
      <c r="BC973" s="20">
        <v>569.18318990553803</v>
      </c>
      <c r="BD973" s="18">
        <f>BC973*aero_capex_adj</f>
        <v>683.01982788664566</v>
      </c>
      <c r="BE973" s="20">
        <v>2859.7072857667999</v>
      </c>
      <c r="BF973" s="18">
        <f>BE973*bess_capex_adj</f>
        <v>2859.7072857667999</v>
      </c>
      <c r="BG973" s="11">
        <v>1737543277.5698299</v>
      </c>
      <c r="BH973" s="11">
        <v>1768082187.9247999</v>
      </c>
      <c r="BI973" s="11">
        <v>1707081339.97052</v>
      </c>
      <c r="BJ973" s="11">
        <v>3547293194.5348401</v>
      </c>
      <c r="BK973" s="11">
        <f>SUM(BG973:BJ973)/1000000</f>
        <v>8759.9999999999909</v>
      </c>
      <c r="BL973" s="11">
        <v>6.4889747558E-19</v>
      </c>
      <c r="BM973" s="13">
        <f>0.815*BJ973/(BK973*1000)</f>
        <v>330.0278485782988</v>
      </c>
      <c r="BN973" s="22">
        <v>1946.90461480775</v>
      </c>
      <c r="BO973" s="11">
        <v>106</v>
      </c>
      <c r="BP973" s="11">
        <v>9120</v>
      </c>
      <c r="BQ973" s="22">
        <v>13835.7696</v>
      </c>
      <c r="BR973" s="11">
        <v>2280</v>
      </c>
      <c r="BS973" s="11">
        <v>570</v>
      </c>
      <c r="BT973" s="11">
        <v>0.35134666352326999</v>
      </c>
    </row>
    <row r="974" spans="1:72" s="8" customFormat="1" x14ac:dyDescent="0.25">
      <c r="A974" s="1">
        <v>1431</v>
      </c>
      <c r="B974" s="22">
        <v>1854.19487124548</v>
      </c>
      <c r="C974" s="22">
        <v>801.8</v>
      </c>
      <c r="D974" s="11">
        <v>3000</v>
      </c>
      <c r="E974" s="11">
        <v>12000</v>
      </c>
      <c r="F974" s="11">
        <v>2</v>
      </c>
      <c r="G974" s="11">
        <v>5</v>
      </c>
      <c r="H974" s="12">
        <f>SUM(BG974:BI974)/(BK974*1000000)</f>
        <v>0.8502531389695398</v>
      </c>
      <c r="I974" s="13">
        <v>100</v>
      </c>
      <c r="J974" s="20">
        <v>93.299996538822597</v>
      </c>
      <c r="K974" s="18">
        <f>(P974*BG974+U974*BH974+AP974*BI974+AN974*BJ974)/(BK974*(1000000))</f>
        <v>98.900759132195802</v>
      </c>
      <c r="L974" s="18">
        <f>(T974*BG974+Y974*BH974+AT974*BI974+AO974*BJ974)/(BK974*(1000000))</f>
        <v>117.97885959744272</v>
      </c>
      <c r="M974" s="18">
        <f>L974/K974</f>
        <v>1.1929014562946494</v>
      </c>
      <c r="N974" s="18">
        <f>J974*M974</f>
        <v>111.29770174344722</v>
      </c>
      <c r="O974" s="13">
        <v>100</v>
      </c>
      <c r="P974" s="20">
        <v>98.920321646265094</v>
      </c>
      <c r="Q974" s="20">
        <f>P974-S974</f>
        <v>91.502065670611501</v>
      </c>
      <c r="R974" s="18">
        <f>Q974*solar_capex_adj</f>
        <v>122.002754227482</v>
      </c>
      <c r="S974" s="20">
        <v>7.4182559756535937</v>
      </c>
      <c r="T974" s="18">
        <f>R974+S974</f>
        <v>129.42101020313561</v>
      </c>
      <c r="U974" s="20">
        <v>27.970506422809599</v>
      </c>
      <c r="V974" s="20">
        <f>U974-X974</f>
        <v>23.173722945682499</v>
      </c>
      <c r="W974" s="18">
        <f>V974*wind_capex_adj</f>
        <v>38.622871576137499</v>
      </c>
      <c r="X974" s="20">
        <v>4.7967834771271001</v>
      </c>
      <c r="Y974" s="18">
        <f>W974+X974</f>
        <v>43.419655053264599</v>
      </c>
      <c r="Z974" s="20">
        <v>165.93540547915001</v>
      </c>
      <c r="AA974" s="20">
        <f>Z974-AC974-AD974</f>
        <v>104.58313488561799</v>
      </c>
      <c r="AB974" s="18">
        <f>AA974*hdgt_capex_adj</f>
        <v>130.72891860702248</v>
      </c>
      <c r="AC974" s="20">
        <v>22.364711192326013</v>
      </c>
      <c r="AD974" s="20">
        <v>38.987559401205999</v>
      </c>
      <c r="AE974" s="18">
        <f>AD974*fuel_adj</f>
        <v>38.987559401205999</v>
      </c>
      <c r="AF974" s="18">
        <f>AB974+AC974+AE974</f>
        <v>192.08118920055449</v>
      </c>
      <c r="AG974" s="20">
        <v>535.16854122663597</v>
      </c>
      <c r="AH974" s="20">
        <f>AG974-AJ974-AK974</f>
        <v>443.71194027256001</v>
      </c>
      <c r="AI974" s="18">
        <f>AH974*aero_capex_adj</f>
        <v>532.45432832707195</v>
      </c>
      <c r="AJ974" s="20">
        <v>46.847379603982972</v>
      </c>
      <c r="AK974" s="20">
        <v>44.60922135009298</v>
      </c>
      <c r="AL974" s="18">
        <f>AK974*fuel_adj</f>
        <v>44.60922135009298</v>
      </c>
      <c r="AM974" s="18">
        <f>AI974+AJ974+AL974</f>
        <v>623.9109292811479</v>
      </c>
      <c r="AN974" s="18">
        <f>IF(F974=0, 0, IF(F974=3, Z974, (Z974*F974*384+AG974*G974*32)/(F974*384+G974*32)))</f>
        <v>229.59629095285447</v>
      </c>
      <c r="AO974" s="18">
        <f>IF(F974=0, 0, IF(F974=3, AF974, (AF974*F974*384+AM974*G974*32)/(F974*384+G974*32)))</f>
        <v>266.5345926627258</v>
      </c>
      <c r="AP974" s="20">
        <v>141.824943378905</v>
      </c>
      <c r="AQ974" s="20">
        <f>AP974-AS974</f>
        <v>116.12781307873099</v>
      </c>
      <c r="AR974" s="18">
        <f>AQ974*bess_capex_adj</f>
        <v>116.12781307873099</v>
      </c>
      <c r="AS974" s="20">
        <v>25.69713030017401</v>
      </c>
      <c r="AT974" s="18">
        <f>AR974+AS974</f>
        <v>141.824943378905</v>
      </c>
      <c r="AU974" s="20">
        <v>7992.8082480681896</v>
      </c>
      <c r="AV974" s="20"/>
      <c r="AW974" s="20">
        <v>2221.8840959388699</v>
      </c>
      <c r="AX974" s="18">
        <f>AW974*solar_capex_adj</f>
        <v>2962.5121279184932</v>
      </c>
      <c r="AY974" s="20">
        <v>960.79796991733201</v>
      </c>
      <c r="AZ974" s="18">
        <f>AY974*wind_capex_adj</f>
        <v>1601.32994986222</v>
      </c>
      <c r="BA974" s="20">
        <v>1546.7149352958099</v>
      </c>
      <c r="BB974" s="18">
        <f>BA974*hdgt_capex_adj</f>
        <v>1933.3936691197623</v>
      </c>
      <c r="BC974" s="20">
        <v>406.20399593032499</v>
      </c>
      <c r="BD974" s="18">
        <f>BC974*aero_capex_adj</f>
        <v>487.44479511638997</v>
      </c>
      <c r="BE974" s="20">
        <v>2857.2072509858399</v>
      </c>
      <c r="BF974" s="18">
        <f>BE974*bess_capex_adj</f>
        <v>2857.2072509858399</v>
      </c>
      <c r="BG974" s="11">
        <v>2108021436.62222</v>
      </c>
      <c r="BH974" s="11">
        <v>3519484355.2087998</v>
      </c>
      <c r="BI974" s="11">
        <v>1820711705.54214</v>
      </c>
      <c r="BJ974" s="11">
        <v>1311782502.6268301</v>
      </c>
      <c r="BK974" s="11">
        <f>SUM(BG974:BJ974)/1000000</f>
        <v>8759.9999999999909</v>
      </c>
      <c r="BL974" s="11">
        <v>5.9704462969458003</v>
      </c>
      <c r="BM974" s="13">
        <f>0.815*BJ974/(BK974*1000)</f>
        <v>122.04369173982508</v>
      </c>
      <c r="BN974" s="22">
        <v>2503.1630761813899</v>
      </c>
      <c r="BO974" s="11">
        <v>211</v>
      </c>
      <c r="BP974" s="11">
        <v>9120</v>
      </c>
      <c r="BQ974" s="22">
        <v>13835.7696</v>
      </c>
      <c r="BR974" s="11">
        <v>2280</v>
      </c>
      <c r="BS974" s="11">
        <v>570</v>
      </c>
      <c r="BT974" s="11">
        <v>0.376154301630928</v>
      </c>
    </row>
    <row r="975" spans="1:72" s="8" customFormat="1" x14ac:dyDescent="0.25">
      <c r="A975" s="1">
        <v>958</v>
      </c>
      <c r="B975" s="25">
        <v>1648.17321888487</v>
      </c>
      <c r="C975" s="25">
        <v>1003.19999999999</v>
      </c>
      <c r="D975" s="8">
        <v>2000</v>
      </c>
      <c r="E975" s="8">
        <v>8000</v>
      </c>
      <c r="F975" s="8">
        <v>3</v>
      </c>
      <c r="G975" s="8">
        <v>4</v>
      </c>
      <c r="H975" s="9">
        <f>SUM(BG975:BI975)/(BK975*1000000)</f>
        <v>0.87889380816866658</v>
      </c>
      <c r="I975" s="10">
        <v>100</v>
      </c>
      <c r="J975" s="19">
        <v>90.387452058654205</v>
      </c>
      <c r="K975" s="18">
        <f>(P975*BG975+U975*BH975+AP975*BI975+AN975*BJ975)/(BK975*(1000000))</f>
        <v>87.458202747077237</v>
      </c>
      <c r="L975" s="18">
        <f>(T975*BG975+Y975*BH975+AT975*BI975+AO975*BJ975)/(BK975*(1000000))</f>
        <v>107.71225361383321</v>
      </c>
      <c r="M975" s="18">
        <f>L975/K975</f>
        <v>1.2315854914756164</v>
      </c>
      <c r="N975" s="18">
        <f>J975*M975</f>
        <v>111.31987456688636</v>
      </c>
      <c r="O975" s="10">
        <v>100</v>
      </c>
      <c r="P975" s="19">
        <v>98.170477092326706</v>
      </c>
      <c r="Q975" s="19">
        <f>P975-S975</f>
        <v>90.808502106050796</v>
      </c>
      <c r="R975" s="18">
        <f>Q975*solar_capex_adj</f>
        <v>121.07800280806772</v>
      </c>
      <c r="S975" s="19">
        <v>7.3619749862759107</v>
      </c>
      <c r="T975" s="18">
        <f>R975+S975</f>
        <v>128.43997779434363</v>
      </c>
      <c r="U975" s="19">
        <v>27.970671366085899</v>
      </c>
      <c r="V975" s="19">
        <f>U975-X975</f>
        <v>23.173887888958799</v>
      </c>
      <c r="W975" s="18">
        <f>V975*wind_capex_adj</f>
        <v>38.623146481597999</v>
      </c>
      <c r="X975" s="19">
        <v>4.7967834771271001</v>
      </c>
      <c r="Y975" s="18">
        <f>W975+X975</f>
        <v>43.419929958725099</v>
      </c>
      <c r="Z975" s="19">
        <v>270.55689077639801</v>
      </c>
      <c r="AA975" s="19">
        <f>Z975-AC975-AD975</f>
        <v>197.598302882486</v>
      </c>
      <c r="AB975" s="18">
        <f>AA975*hdgt_capex_adj</f>
        <v>246.99787860310749</v>
      </c>
      <c r="AC975" s="19">
        <v>32.089653238364008</v>
      </c>
      <c r="AD975" s="19">
        <v>40.868934655548003</v>
      </c>
      <c r="AE975" s="18">
        <f>AD975*fuel_adj</f>
        <v>40.868934655548003</v>
      </c>
      <c r="AF975" s="18">
        <f>AB975+AC975+AE975</f>
        <v>319.95646649701951</v>
      </c>
      <c r="AG975" s="19">
        <v>458.37970332523099</v>
      </c>
      <c r="AH975" s="19">
        <f>AG975-AJ975-AK975</f>
        <v>369.661655019254</v>
      </c>
      <c r="AI975" s="18">
        <f>AH975*aero_capex_adj</f>
        <v>443.59398602310478</v>
      </c>
      <c r="AJ975" s="19">
        <v>41.763002218712984</v>
      </c>
      <c r="AK975" s="19">
        <v>46.955046087264009</v>
      </c>
      <c r="AL975" s="18">
        <f>AK975*fuel_adj</f>
        <v>46.955046087264009</v>
      </c>
      <c r="AM975" s="18">
        <f>AI975+AJ975+AL975</f>
        <v>532.31203432908183</v>
      </c>
      <c r="AN975" s="18">
        <f>IF(F975=0, 0, IF(F975=3, Z975, (Z975*F975*384+AG975*G975*32)/(F975*384+G975*32)))</f>
        <v>270.55689077639801</v>
      </c>
      <c r="AO975" s="18">
        <f>IF(F975=0, 0, IF(F975=3, AF975, (AF975*F975*384+AM975*G975*32)/(F975*384+G975*32)))</f>
        <v>319.95646649701951</v>
      </c>
      <c r="AP975" s="19">
        <v>121.10427660617999</v>
      </c>
      <c r="AQ975" s="19">
        <f>AP975-AS975</f>
        <v>99.097526463873095</v>
      </c>
      <c r="AR975" s="18">
        <f>AQ975*bess_capex_adj</f>
        <v>99.097526463873095</v>
      </c>
      <c r="AS975" s="19">
        <v>22.006750142306899</v>
      </c>
      <c r="AT975" s="18">
        <f>AR975+AS975</f>
        <v>121.10427660617999</v>
      </c>
      <c r="AU975" s="19">
        <v>7725.0005060276499</v>
      </c>
      <c r="AV975" s="19"/>
      <c r="AW975" s="19">
        <v>1975.02214276579</v>
      </c>
      <c r="AX975" s="18">
        <f>AW975*solar_capex_adj</f>
        <v>2633.3628570210531</v>
      </c>
      <c r="AY975" s="19">
        <v>1202.14440504207</v>
      </c>
      <c r="AZ975" s="18">
        <f>AY975*wind_capex_adj</f>
        <v>2003.5740084034501</v>
      </c>
      <c r="BA975" s="19">
        <v>2320.0889164898699</v>
      </c>
      <c r="BB975" s="18">
        <f>BA975*hdgt_capex_adj</f>
        <v>2900.1111456123372</v>
      </c>
      <c r="BC975" s="19">
        <v>324.96550973015599</v>
      </c>
      <c r="BD975" s="18">
        <f>BC975*aero_capex_adj</f>
        <v>389.95861167618716</v>
      </c>
      <c r="BE975" s="19">
        <v>1902.7795319997499</v>
      </c>
      <c r="BF975" s="18">
        <f>BE975*bess_capex_adj</f>
        <v>1902.7795319997499</v>
      </c>
      <c r="BG975" s="8">
        <v>1882646000.87919</v>
      </c>
      <c r="BH975" s="8">
        <v>4403525449.1711998</v>
      </c>
      <c r="BI975" s="8">
        <v>1412938309.5071199</v>
      </c>
      <c r="BJ975" s="8">
        <v>1060890240.44248</v>
      </c>
      <c r="BK975" s="8">
        <f>SUM(BG975:BJ975)/1000000</f>
        <v>8759.9999999999909</v>
      </c>
      <c r="BL975" s="8">
        <v>8.1150001188107392</v>
      </c>
      <c r="BM975" s="10">
        <f>0.815*BJ975/(BK975*1000)</f>
        <v>98.701546342536759</v>
      </c>
      <c r="BN975" s="25">
        <v>2225.03384549457</v>
      </c>
      <c r="BO975" s="8">
        <v>264</v>
      </c>
      <c r="BP975" s="8">
        <v>6080</v>
      </c>
      <c r="BQ975" s="25">
        <v>9223.8464000000004</v>
      </c>
      <c r="BR975" s="8">
        <v>1520</v>
      </c>
      <c r="BS975" s="8">
        <v>380</v>
      </c>
      <c r="BT975" s="8">
        <v>0.43763944896575202</v>
      </c>
    </row>
    <row r="976" spans="1:72" s="8" customFormat="1" x14ac:dyDescent="0.25">
      <c r="A976" s="1">
        <v>458</v>
      </c>
      <c r="B976" s="24">
        <v>1648.17321888487</v>
      </c>
      <c r="C976" s="24">
        <v>1603.6</v>
      </c>
      <c r="D976" s="1">
        <v>1000</v>
      </c>
      <c r="E976" s="1">
        <v>4000</v>
      </c>
      <c r="F976" s="1">
        <v>3</v>
      </c>
      <c r="G976" s="1">
        <v>4</v>
      </c>
      <c r="H976" s="2">
        <f>SUM(BG976:BI976)/(BK976*1000000)</f>
        <v>0.93356889730494652</v>
      </c>
      <c r="I976" s="3">
        <v>100</v>
      </c>
      <c r="J976" s="18">
        <v>85.561153122972101</v>
      </c>
      <c r="K976" s="18">
        <f>(P976*BG976+U976*BH976+AP976*BI976+AN976*BJ976)/(BK976*(1000000))</f>
        <v>82.404939100753637</v>
      </c>
      <c r="L976" s="18">
        <f>(T976*BG976+Y976*BH976+AT976*BI976+AO976*BJ976)/(BK976*(1000000))</f>
        <v>107.25439477070309</v>
      </c>
      <c r="M976" s="18">
        <f>L976/K976</f>
        <v>1.3015529887057726</v>
      </c>
      <c r="N976" s="18">
        <f>J976*M976</f>
        <v>111.3623745643166</v>
      </c>
      <c r="O976" s="3">
        <v>100</v>
      </c>
      <c r="P976" s="18">
        <v>116.557270640737</v>
      </c>
      <c r="Q976" s="18">
        <f>P976-S976</f>
        <v>107.816240597998</v>
      </c>
      <c r="R976" s="18">
        <f>Q976*solar_capex_adj</f>
        <v>143.75498746399734</v>
      </c>
      <c r="S976" s="18">
        <v>8.7410300427389984</v>
      </c>
      <c r="T976" s="18">
        <f>R976+S976</f>
        <v>152.49601750673634</v>
      </c>
      <c r="U976" s="18">
        <v>33.818964182343898</v>
      </c>
      <c r="V976" s="18">
        <f>U976-X976</f>
        <v>28.019120202640799</v>
      </c>
      <c r="W976" s="18">
        <f>V976*wind_capex_adj</f>
        <v>46.698533671067999</v>
      </c>
      <c r="X976" s="18">
        <v>5.7998439797030983</v>
      </c>
      <c r="Y976" s="18">
        <f>W976+X976</f>
        <v>52.498377650771097</v>
      </c>
      <c r="Z976" s="18">
        <v>447.79274059538602</v>
      </c>
      <c r="AA976" s="18">
        <f>Z976-AC976-AD976</f>
        <v>359.67781799824002</v>
      </c>
      <c r="AB976" s="18">
        <f>AA976*hdgt_capex_adj</f>
        <v>449.59727249780002</v>
      </c>
      <c r="AC976" s="18">
        <v>47.913614457291999</v>
      </c>
      <c r="AD976" s="18">
        <v>40.201308139854007</v>
      </c>
      <c r="AE976" s="18">
        <f>AD976*fuel_adj</f>
        <v>40.201308139854007</v>
      </c>
      <c r="AF976" s="18">
        <f>AB976+AC976+AE976</f>
        <v>537.71219509494608</v>
      </c>
      <c r="AG976" s="18">
        <v>932.98552249747695</v>
      </c>
      <c r="AH976" s="18">
        <f>AG976-AJ976-AK976</f>
        <v>810.35553898284707</v>
      </c>
      <c r="AI976" s="18">
        <f>AH976*aero_capex_adj</f>
        <v>972.42664677941639</v>
      </c>
      <c r="AJ976" s="18">
        <v>76.038295224119906</v>
      </c>
      <c r="AK976" s="18">
        <v>46.591688290509978</v>
      </c>
      <c r="AL976" s="18">
        <f>AK976*fuel_adj</f>
        <v>46.591688290509978</v>
      </c>
      <c r="AM976" s="18">
        <f>AI976+AJ976+AL976</f>
        <v>1095.056630294046</v>
      </c>
      <c r="AN976" s="18">
        <f>IF(F976=0, 0, IF(F976=3, Z976, (Z976*F976*384+AG976*G976*32)/(F976*384+G976*32)))</f>
        <v>447.79274059538602</v>
      </c>
      <c r="AO976" s="18">
        <f>IF(F976=0, 0, IF(F976=3, AF976, (AF976*F976*384+AM976*G976*32)/(F976*384+G976*32)))</f>
        <v>537.71219509494608</v>
      </c>
      <c r="AP976" s="18">
        <v>103.422228350967</v>
      </c>
      <c r="AQ976" s="18">
        <f>AP976-AS976</f>
        <v>83.697545953929904</v>
      </c>
      <c r="AR976" s="18">
        <f>AQ976*bess_capex_adj</f>
        <v>83.697545953929904</v>
      </c>
      <c r="AS976" s="18">
        <v>19.7246823970371</v>
      </c>
      <c r="AT976" s="18">
        <f>AR976+AS976</f>
        <v>103.422228350967</v>
      </c>
      <c r="AU976" s="18">
        <v>7492.1987529293101</v>
      </c>
      <c r="AV976" s="18"/>
      <c r="AW976" s="18">
        <v>1974.9739250841501</v>
      </c>
      <c r="AX976" s="18">
        <f>AW976*solar_capex_adj</f>
        <v>2633.2985667788666</v>
      </c>
      <c r="AY976" s="18">
        <v>1921.5627034685899</v>
      </c>
      <c r="AZ976" s="18">
        <f>AY976*wind_capex_adj</f>
        <v>3202.6045057809833</v>
      </c>
      <c r="BA976" s="18">
        <v>2320.03227443695</v>
      </c>
      <c r="BB976" s="18">
        <f>BA976*hdgt_capex_adj</f>
        <v>2900.0403430461874</v>
      </c>
      <c r="BC976" s="18">
        <v>324.95757610594501</v>
      </c>
      <c r="BD976" s="18">
        <f>BC976*aero_capex_adj</f>
        <v>389.949091327134</v>
      </c>
      <c r="BE976" s="18">
        <v>950.67227383365002</v>
      </c>
      <c r="BF976" s="18">
        <f>BE976*bess_capex_adj</f>
        <v>950.67227383365002</v>
      </c>
      <c r="BG976" s="1">
        <v>1575167618.8215101</v>
      </c>
      <c r="BH976" s="1">
        <v>5821610647.8289299</v>
      </c>
      <c r="BI976" s="1">
        <v>781285273.74087298</v>
      </c>
      <c r="BJ976" s="1">
        <v>581936459.60866797</v>
      </c>
      <c r="BK976" s="1">
        <f>SUM(BG976:BJ976)/1000000</f>
        <v>8759.9999999999818</v>
      </c>
      <c r="BL976" s="1">
        <v>25.287317246988199</v>
      </c>
      <c r="BM976" s="3">
        <f>0.815*BJ976/(BK976*1000)</f>
        <v>54.141348696468647</v>
      </c>
      <c r="BN976" s="24">
        <v>2225.03384549457</v>
      </c>
      <c r="BO976" s="1">
        <v>422</v>
      </c>
      <c r="BP976" s="1">
        <v>3040</v>
      </c>
      <c r="BQ976" s="24">
        <v>4611.9232000000002</v>
      </c>
      <c r="BR976" s="1">
        <v>760</v>
      </c>
      <c r="BS976" s="1">
        <v>190</v>
      </c>
      <c r="BT976" s="1">
        <v>0.484089366754751</v>
      </c>
    </row>
    <row r="977" spans="1:72" s="8" customFormat="1" x14ac:dyDescent="0.25">
      <c r="A977" s="1">
        <v>1379</v>
      </c>
      <c r="B977" s="22">
        <v>1442.15156652426</v>
      </c>
      <c r="C977" s="22">
        <v>1200.8</v>
      </c>
      <c r="D977" s="11">
        <v>3000</v>
      </c>
      <c r="E977" s="11">
        <v>12000</v>
      </c>
      <c r="F977" s="11">
        <v>2</v>
      </c>
      <c r="G977" s="11">
        <v>6</v>
      </c>
      <c r="H977" s="12">
        <f>SUM(BG977:BI977)/(BK977*1000000)</f>
        <v>0.90130245611263349</v>
      </c>
      <c r="I977" s="13">
        <v>100</v>
      </c>
      <c r="J977" s="20">
        <v>91.943672423548094</v>
      </c>
      <c r="K977" s="18">
        <f>(P977*BG977+U977*BH977+AP977*BI977+AN977*BJ977)/(BK977*(1000000))</f>
        <v>100.43549964855995</v>
      </c>
      <c r="L977" s="18">
        <f>(T977*BG977+Y977*BH977+AT977*BI977+AO977*BJ977)/(BK977*(1000000))</f>
        <v>121.6900215397404</v>
      </c>
      <c r="M977" s="18">
        <f>L977/K977</f>
        <v>1.2116235988824016</v>
      </c>
      <c r="N977" s="18">
        <f>J977*M977</f>
        <v>111.40112327628397</v>
      </c>
      <c r="O977" s="13">
        <v>100</v>
      </c>
      <c r="P977" s="20">
        <v>98.286069867192097</v>
      </c>
      <c r="Q977" s="20">
        <f>P977-S977</f>
        <v>90.914952335902697</v>
      </c>
      <c r="R977" s="18">
        <f>Q977*solar_capex_adj</f>
        <v>121.21993644787025</v>
      </c>
      <c r="S977" s="20">
        <v>7.3711175312893999</v>
      </c>
      <c r="T977" s="18">
        <f>R977+S977</f>
        <v>128.59105397915965</v>
      </c>
      <c r="U977" s="20">
        <v>28.624821120877499</v>
      </c>
      <c r="V977" s="20">
        <f>U977-X977</f>
        <v>23.715572546373799</v>
      </c>
      <c r="W977" s="18">
        <f>V977*wind_capex_adj</f>
        <v>39.525954243956335</v>
      </c>
      <c r="X977" s="20">
        <v>4.9092485745036996</v>
      </c>
      <c r="Y977" s="18">
        <f>W977+X977</f>
        <v>44.435202818460034</v>
      </c>
      <c r="Z977" s="20">
        <v>235.10705564747801</v>
      </c>
      <c r="AA977" s="20">
        <f>Z977-AC977-AD977</f>
        <v>161.36574118329798</v>
      </c>
      <c r="AB977" s="18">
        <f>AA977*hdgt_capex_adj</f>
        <v>201.7071764791225</v>
      </c>
      <c r="AC977" s="20">
        <v>29.50698714632901</v>
      </c>
      <c r="AD977" s="20">
        <v>44.234327317851012</v>
      </c>
      <c r="AE977" s="18">
        <f>AD977*fuel_adj</f>
        <v>44.234327317851012</v>
      </c>
      <c r="AF977" s="18">
        <f>AB977+AC977+AE977</f>
        <v>275.44849094330255</v>
      </c>
      <c r="AG977" s="20">
        <v>906.69860523202499</v>
      </c>
      <c r="AH977" s="20">
        <f>AG977-AJ977-AK977</f>
        <v>781.78270328906797</v>
      </c>
      <c r="AI977" s="18">
        <f>AH977*aero_capex_adj</f>
        <v>938.13924394688149</v>
      </c>
      <c r="AJ977" s="20">
        <v>74.76621949884202</v>
      </c>
      <c r="AK977" s="20">
        <v>50.149682444115001</v>
      </c>
      <c r="AL977" s="18">
        <f>AK977*fuel_adj</f>
        <v>50.149682444115001</v>
      </c>
      <c r="AM977" s="18">
        <f>AI977+AJ977+AL977</f>
        <v>1063.0551458898385</v>
      </c>
      <c r="AN977" s="18">
        <f>IF(F977=0, 0, IF(F977=3, Z977, (Z977*F977*384+AG977*G977*32)/(F977*384+G977*32)))</f>
        <v>369.42536556438739</v>
      </c>
      <c r="AO977" s="18">
        <f>IF(F977=0, 0, IF(F977=3, AF977, (AF977*F977*384+AM977*G977*32)/(F977*384+G977*32)))</f>
        <v>432.96982193260976</v>
      </c>
      <c r="AP977" s="20">
        <v>228.301233004897</v>
      </c>
      <c r="AQ977" s="20">
        <f>AP977-AS977</f>
        <v>186.210280924004</v>
      </c>
      <c r="AR977" s="18">
        <f>AQ977*bess_capex_adj</f>
        <v>186.210280924004</v>
      </c>
      <c r="AS977" s="20">
        <v>42.090952080893004</v>
      </c>
      <c r="AT977" s="18">
        <f>AR977+AS977</f>
        <v>228.301233004897</v>
      </c>
      <c r="AU977" s="20">
        <v>8057.9163346797604</v>
      </c>
      <c r="AV977" s="20"/>
      <c r="AW977" s="20">
        <v>1728.0242266511</v>
      </c>
      <c r="AX977" s="18">
        <f>AW977*solar_capex_adj</f>
        <v>2304.0323022014663</v>
      </c>
      <c r="AY977" s="20">
        <v>1438.8303833858699</v>
      </c>
      <c r="AZ977" s="18">
        <f>AY977*wind_capex_adj</f>
        <v>2398.05063897645</v>
      </c>
      <c r="BA977" s="20">
        <v>1546.61840907231</v>
      </c>
      <c r="BB977" s="18">
        <f>BA977*hdgt_capex_adj</f>
        <v>1933.2730113403875</v>
      </c>
      <c r="BC977" s="20">
        <v>487.41437502787602</v>
      </c>
      <c r="BD977" s="18">
        <f>BC977*aero_capex_adj</f>
        <v>584.8972500334512</v>
      </c>
      <c r="BE977" s="20">
        <v>2857.0289405425801</v>
      </c>
      <c r="BF977" s="18">
        <f>BE977*bess_capex_adj</f>
        <v>2857.0289405425801</v>
      </c>
      <c r="BG977" s="11">
        <v>1644082758.91043</v>
      </c>
      <c r="BH977" s="11">
        <v>5150146221.7022696</v>
      </c>
      <c r="BI977" s="11">
        <v>1101180534.93396</v>
      </c>
      <c r="BJ977" s="11">
        <v>864590484.45332897</v>
      </c>
      <c r="BK977" s="11">
        <f>SUM(BG977:BJ977)/1000000</f>
        <v>8759.9999999999891</v>
      </c>
      <c r="BL977" s="11">
        <v>10.1830439018768</v>
      </c>
      <c r="BM977" s="13">
        <f>0.815*BJ977/(BK977*1000)</f>
        <v>80.438498268203645</v>
      </c>
      <c r="BN977" s="22">
        <v>1946.90461480775</v>
      </c>
      <c r="BO977" s="11">
        <v>316</v>
      </c>
      <c r="BP977" s="11">
        <v>9120</v>
      </c>
      <c r="BQ977" s="22">
        <v>13835.7696</v>
      </c>
      <c r="BR977" s="11">
        <v>2280</v>
      </c>
      <c r="BS977" s="11">
        <v>570</v>
      </c>
      <c r="BT977" s="11">
        <v>0.228819099164285</v>
      </c>
    </row>
    <row r="978" spans="1:72" s="8" customFormat="1" x14ac:dyDescent="0.25">
      <c r="A978" s="1">
        <v>149</v>
      </c>
      <c r="B978" s="24">
        <v>2472.2598283273001</v>
      </c>
      <c r="C978" s="24">
        <v>1003.19999999999</v>
      </c>
      <c r="D978" s="1">
        <v>1000</v>
      </c>
      <c r="E978" s="1">
        <v>4000</v>
      </c>
      <c r="F978" s="1">
        <v>1</v>
      </c>
      <c r="G978" s="1">
        <v>23</v>
      </c>
      <c r="H978" s="2">
        <f>SUM(BG978:BI978)/(BK978*1000000)</f>
        <v>0.89359040241035714</v>
      </c>
      <c r="I978" s="3">
        <v>100</v>
      </c>
      <c r="J978" s="18">
        <v>89.423440791842097</v>
      </c>
      <c r="K978" s="18">
        <f>(P978*BG978+U978*BH978+AP978*BI978+AN978*BJ978)/(BK978*(1000000))</f>
        <v>105.46973373955937</v>
      </c>
      <c r="L978" s="18">
        <f>(T978*BG978+Y978*BH978+AT978*BI978+AO978*BJ978)/(BK978*(1000000))</f>
        <v>131.39914570662714</v>
      </c>
      <c r="M978" s="18">
        <f>L978/K978</f>
        <v>1.2458469463011663</v>
      </c>
      <c r="N978" s="18">
        <f>J978*M978</f>
        <v>111.40792063825963</v>
      </c>
      <c r="O978" s="3">
        <v>99.999999193330098</v>
      </c>
      <c r="P978" s="18">
        <v>124.620017459951</v>
      </c>
      <c r="Q978" s="18">
        <f>P978-S978</f>
        <v>115.272224005513</v>
      </c>
      <c r="R978" s="18">
        <f>Q978*solar_capex_adj</f>
        <v>153.69629867401733</v>
      </c>
      <c r="S978" s="18">
        <v>9.3477934544380048</v>
      </c>
      <c r="T978" s="18">
        <f>R978+S978</f>
        <v>163.04409212845533</v>
      </c>
      <c r="U978" s="18">
        <v>27.964449909397999</v>
      </c>
      <c r="V978" s="18">
        <f>U978-X978</f>
        <v>23.167666432270899</v>
      </c>
      <c r="W978" s="18">
        <f>V978*wind_capex_adj</f>
        <v>38.612777387118165</v>
      </c>
      <c r="X978" s="18">
        <v>4.7967834771271001</v>
      </c>
      <c r="Y978" s="18">
        <f>W978+X978</f>
        <v>43.409560864245265</v>
      </c>
      <c r="Z978" s="18">
        <v>163.60637782511</v>
      </c>
      <c r="AA978" s="18">
        <f>Z978-AC978-AD978</f>
        <v>103.07410342694001</v>
      </c>
      <c r="AB978" s="18">
        <f>AA978*hdgt_capex_adj</f>
        <v>128.84262928367502</v>
      </c>
      <c r="AC978" s="18">
        <v>22.317598787637991</v>
      </c>
      <c r="AD978" s="18">
        <v>38.214675610531998</v>
      </c>
      <c r="AE978" s="18">
        <f>AD978*fuel_adj</f>
        <v>38.214675610531998</v>
      </c>
      <c r="AF978" s="18">
        <f>AB978+AC978+AE978</f>
        <v>189.37490368184501</v>
      </c>
      <c r="AG978" s="18">
        <v>637.16130048018294</v>
      </c>
      <c r="AH978" s="18">
        <f>AG978-AJ978-AK978</f>
        <v>540.73790672506209</v>
      </c>
      <c r="AI978" s="18">
        <f>AH978*aero_capex_adj</f>
        <v>648.88548807007453</v>
      </c>
      <c r="AJ978" s="18">
        <v>54.404503191620961</v>
      </c>
      <c r="AK978" s="18">
        <v>42.018890563499895</v>
      </c>
      <c r="AL978" s="18">
        <f>AK978*fuel_adj</f>
        <v>42.018890563499895</v>
      </c>
      <c r="AM978" s="18">
        <f>AI978+AJ978+AL978</f>
        <v>745.30888182519539</v>
      </c>
      <c r="AN978" s="18">
        <f>IF(F978=0, 0, IF(F978=3, Z978, (Z978*F978*384+AG978*G978*32)/(F978*384+G978*32)))</f>
        <v>474.79961271272936</v>
      </c>
      <c r="AO978" s="18">
        <f>IF(F978=0, 0, IF(F978=3, AF978, (AF978*F978*384+AM978*G978*32)/(F978*384+G978*32)))</f>
        <v>554.70294646176092</v>
      </c>
      <c r="AP978" s="18">
        <v>68.493649967349697</v>
      </c>
      <c r="AQ978" s="18">
        <f>AP978-AS978</f>
        <v>55.779413889283902</v>
      </c>
      <c r="AR978" s="18">
        <f>AQ978*bess_capex_adj</f>
        <v>55.779413889283902</v>
      </c>
      <c r="AS978" s="18">
        <v>12.714236078065795</v>
      </c>
      <c r="AT978" s="18">
        <f>AR978+AS978</f>
        <v>68.493649967349697</v>
      </c>
      <c r="AU978" s="18">
        <v>7755.2051695100999</v>
      </c>
      <c r="AV978" s="18"/>
      <c r="AW978" s="18">
        <v>2961.73786758592</v>
      </c>
      <c r="AX978" s="18">
        <f>AW978*solar_capex_adj</f>
        <v>3948.983823447893</v>
      </c>
      <c r="AY978" s="18">
        <v>1201.8216672526901</v>
      </c>
      <c r="AZ978" s="18">
        <f>AY978*wind_capex_adj</f>
        <v>2003.0361120878169</v>
      </c>
      <c r="BA978" s="18">
        <v>773.15534864071299</v>
      </c>
      <c r="BB978" s="18">
        <f>BA978*hdgt_capex_adj</f>
        <v>966.4441858008912</v>
      </c>
      <c r="BC978" s="18">
        <v>1868.05003386148</v>
      </c>
      <c r="BD978" s="18">
        <f>BC978*aero_capex_adj</f>
        <v>2241.6600406337757</v>
      </c>
      <c r="BE978" s="18">
        <v>950.44025216928696</v>
      </c>
      <c r="BF978" s="18">
        <f>BE978*bess_capex_adj</f>
        <v>950.44025216928696</v>
      </c>
      <c r="BG978" s="1">
        <v>2202967031.5891299</v>
      </c>
      <c r="BH978" s="1">
        <v>4403525449.1711998</v>
      </c>
      <c r="BI978" s="1">
        <v>1221359381.20946</v>
      </c>
      <c r="BJ978" s="1">
        <v>932148067.36591303</v>
      </c>
      <c r="BK978" s="1">
        <f>SUM(BG978:BJ978)/1000000</f>
        <v>8759.9999293357032</v>
      </c>
      <c r="BL978" s="1">
        <v>23.5812899125977</v>
      </c>
      <c r="BM978" s="3">
        <f>0.815*BJ978/(BK978*1000)</f>
        <v>86.72382203555901</v>
      </c>
      <c r="BN978" s="24">
        <v>3337.5507682418602</v>
      </c>
      <c r="BO978" s="1">
        <v>264</v>
      </c>
      <c r="BP978" s="1">
        <v>3040</v>
      </c>
      <c r="BQ978" s="24">
        <v>4611.9232000000002</v>
      </c>
      <c r="BR978" s="1">
        <v>760</v>
      </c>
      <c r="BS978" s="1">
        <v>190</v>
      </c>
      <c r="BT978" s="1">
        <v>0.75461464964593905</v>
      </c>
    </row>
    <row r="979" spans="1:72" s="8" customFormat="1" x14ac:dyDescent="0.25">
      <c r="A979" s="1">
        <v>1321</v>
      </c>
      <c r="B979" s="22">
        <v>206.02165236060799</v>
      </c>
      <c r="C979" s="22">
        <v>402.79999999999899</v>
      </c>
      <c r="D979" s="11">
        <v>3000</v>
      </c>
      <c r="E979" s="11">
        <v>12000</v>
      </c>
      <c r="F979" s="11">
        <v>1</v>
      </c>
      <c r="G979" s="11">
        <v>22</v>
      </c>
      <c r="H979" s="12">
        <f>SUM(BG979:BI979)/(BK979*1000000)</f>
        <v>0.27653417563065702</v>
      </c>
      <c r="I979" s="13">
        <v>100</v>
      </c>
      <c r="J979" s="20">
        <v>101.762415935265</v>
      </c>
      <c r="K979" s="18">
        <f>(P979*BG979+U979*BH979+AP979*BI979+AN979*BJ979)/(BK979*(1000000))</f>
        <v>105.08646279113918</v>
      </c>
      <c r="L979" s="18">
        <f>(T979*BG979+Y979*BH979+AT979*BI979+AO979*BJ979)/(BK979*(1000000))</f>
        <v>115.04976306730661</v>
      </c>
      <c r="M979" s="18">
        <f>L979/K979</f>
        <v>1.0948105018623533</v>
      </c>
      <c r="N979" s="18">
        <f>J979*M979</f>
        <v>111.410561660813</v>
      </c>
      <c r="O979" s="13">
        <v>100</v>
      </c>
      <c r="P979" s="20">
        <v>69.257787246178594</v>
      </c>
      <c r="Q979" s="20">
        <f>P979-S979</f>
        <v>64.075398602132907</v>
      </c>
      <c r="R979" s="18">
        <f>Q979*solar_capex_adj</f>
        <v>85.433864802843871</v>
      </c>
      <c r="S979" s="20">
        <v>5.1823886440456874</v>
      </c>
      <c r="T979" s="18">
        <f>R979+S979</f>
        <v>90.616253446889559</v>
      </c>
      <c r="U979" s="20">
        <v>28.0256524690585</v>
      </c>
      <c r="V979" s="20">
        <f>U979-X979</f>
        <v>23.2288689919314</v>
      </c>
      <c r="W979" s="18">
        <f>V979*wind_capex_adj</f>
        <v>38.714781653218999</v>
      </c>
      <c r="X979" s="20">
        <v>4.7967834771271001</v>
      </c>
      <c r="Y979" s="18">
        <f>W979+X979</f>
        <v>43.511565130346099</v>
      </c>
      <c r="Z979" s="20">
        <v>71.817844714165901</v>
      </c>
      <c r="AA979" s="20">
        <f>Z979-AC979-AD979</f>
        <v>22.588132272799598</v>
      </c>
      <c r="AB979" s="18">
        <f>AA979*hdgt_capex_adj</f>
        <v>28.235165340999497</v>
      </c>
      <c r="AC979" s="20">
        <v>14.344216393142702</v>
      </c>
      <c r="AD979" s="20">
        <v>34.885496048223601</v>
      </c>
      <c r="AE979" s="18">
        <f>AD979*fuel_adj</f>
        <v>34.885496048223601</v>
      </c>
      <c r="AF979" s="18">
        <f>AB979+AC979+AE979</f>
        <v>77.464877782365804</v>
      </c>
      <c r="AG979" s="20">
        <v>106.12383348930901</v>
      </c>
      <c r="AH979" s="20">
        <f>AG979-AJ979-AK979</f>
        <v>48.785392142112485</v>
      </c>
      <c r="AI979" s="18">
        <f>AH979*aero_capex_adj</f>
        <v>58.542470570534981</v>
      </c>
      <c r="AJ979" s="20">
        <v>15.948604610052314</v>
      </c>
      <c r="AK979" s="20">
        <v>41.389836737144208</v>
      </c>
      <c r="AL979" s="18">
        <f>AK979*fuel_adj</f>
        <v>41.389836737144208</v>
      </c>
      <c r="AM979" s="18">
        <f>AI979+AJ979+AL979</f>
        <v>115.88091191773151</v>
      </c>
      <c r="AN979" s="18">
        <f>IF(F979=0, 0, IF(F979=3, Z979, (Z979*F979*384+AG979*G979*32)/(F979*384+G979*32)))</f>
        <v>94.015837451023202</v>
      </c>
      <c r="AO979" s="18">
        <f>IF(F979=0, 0, IF(F979=3, AF979, (AF979*F979*384+AM979*G979*32)/(F979*384+G979*32)))</f>
        <v>102.32231163466126</v>
      </c>
      <c r="AP979" s="20">
        <v>799.74029885350603</v>
      </c>
      <c r="AQ979" s="20">
        <f>AP979-AS979</f>
        <v>654.06510250237795</v>
      </c>
      <c r="AR979" s="18">
        <f>AQ979*bess_capex_adj</f>
        <v>654.06510250237795</v>
      </c>
      <c r="AS979" s="20">
        <v>145.67519635112808</v>
      </c>
      <c r="AT979" s="18">
        <f>AR979+AS979</f>
        <v>799.74029885350603</v>
      </c>
      <c r="AU979" s="20">
        <v>6162.0429474236498</v>
      </c>
      <c r="AV979" s="20"/>
      <c r="AW979" s="20">
        <v>247.463496578019</v>
      </c>
      <c r="AX979" s="18">
        <f>AW979*solar_capex_adj</f>
        <v>329.95132877069199</v>
      </c>
      <c r="AY979" s="20">
        <v>483.82437127120397</v>
      </c>
      <c r="AZ979" s="18">
        <f>AY979*wind_capex_adj</f>
        <v>806.37395211867329</v>
      </c>
      <c r="BA979" s="20">
        <v>775.19781098755197</v>
      </c>
      <c r="BB979" s="18">
        <f>BA979*hdgt_capex_adj</f>
        <v>968.99726373443991</v>
      </c>
      <c r="BC979" s="20">
        <v>1791.55077849841</v>
      </c>
      <c r="BD979" s="18">
        <f>BC979*aero_capex_adj</f>
        <v>2149.8609341980919</v>
      </c>
      <c r="BE979" s="20">
        <v>2864.0064900884499</v>
      </c>
      <c r="BF979" s="18">
        <f>BE979*bess_capex_adj</f>
        <v>2864.0064900884499</v>
      </c>
      <c r="BG979" s="11">
        <v>339694822.71514201</v>
      </c>
      <c r="BH979" s="11">
        <v>1768082187.9247999</v>
      </c>
      <c r="BI979" s="11">
        <v>314662367.88461202</v>
      </c>
      <c r="BJ979" s="11">
        <v>6337560621.47544</v>
      </c>
      <c r="BK979" s="11">
        <f>SUM(BG979:BJ979)/1000000</f>
        <v>8759.9999999999945</v>
      </c>
      <c r="BL979" s="11">
        <v>3.1368204796308501E-5</v>
      </c>
      <c r="BM979" s="13">
        <f>0.815*BJ979/(BK979*1000)</f>
        <v>589.62464686101441</v>
      </c>
      <c r="BN979" s="22">
        <v>278.12923068682198</v>
      </c>
      <c r="BO979" s="11">
        <v>106</v>
      </c>
      <c r="BP979" s="11">
        <v>9120</v>
      </c>
      <c r="BQ979" s="22">
        <v>13835.7696</v>
      </c>
      <c r="BR979" s="11">
        <v>2280</v>
      </c>
      <c r="BS979" s="11">
        <v>570</v>
      </c>
      <c r="BT979" s="11">
        <v>6.4988280175909796E-2</v>
      </c>
    </row>
    <row r="980" spans="1:72" s="8" customFormat="1" x14ac:dyDescent="0.25">
      <c r="A980" s="1">
        <v>1278</v>
      </c>
      <c r="B980" s="22">
        <v>412.043304721217</v>
      </c>
      <c r="C980" s="22">
        <v>1801.19999999999</v>
      </c>
      <c r="D980" s="11">
        <v>3000</v>
      </c>
      <c r="E980" s="11">
        <v>12000</v>
      </c>
      <c r="F980" s="11">
        <v>1</v>
      </c>
      <c r="G980" s="11">
        <v>19</v>
      </c>
      <c r="H980" s="12">
        <f>SUM(BG980:BI980)/(BK980*1000000)</f>
        <v>0.88142179822263345</v>
      </c>
      <c r="I980" s="13">
        <v>100</v>
      </c>
      <c r="J980" s="20">
        <v>91.533789525456498</v>
      </c>
      <c r="K980" s="18">
        <f>(P980*BG980+U980*BH980+AP980*BI980+AN980*BJ980)/(BK980*(1000000))</f>
        <v>111.87660505088687</v>
      </c>
      <c r="L980" s="18">
        <f>(T980*BG980+Y980*BH980+AT980*BI980+AO980*BJ980)/(BK980*(1000000))</f>
        <v>136.17272511343913</v>
      </c>
      <c r="M980" s="18">
        <f>L980/K980</f>
        <v>1.2171689072214984</v>
      </c>
      <c r="N980" s="18">
        <f>J980*M980</f>
        <v>111.41208257054252</v>
      </c>
      <c r="O980" s="13">
        <v>100</v>
      </c>
      <c r="P980" s="20">
        <v>76.541757634394401</v>
      </c>
      <c r="Q980" s="20">
        <f>P980-S980</f>
        <v>70.802588802075704</v>
      </c>
      <c r="R980" s="18">
        <f>Q980*solar_capex_adj</f>
        <v>94.403451736100934</v>
      </c>
      <c r="S980" s="20">
        <v>5.7391688323186969</v>
      </c>
      <c r="T980" s="18">
        <f>R980+S980</f>
        <v>100.14262056841963</v>
      </c>
      <c r="U980" s="20">
        <v>36.714085457786901</v>
      </c>
      <c r="V980" s="20">
        <f>U980-X980</f>
        <v>30.418681086897301</v>
      </c>
      <c r="W980" s="18">
        <f>V980*wind_capex_adj</f>
        <v>50.697801811495502</v>
      </c>
      <c r="X980" s="20">
        <v>6.2954043708895995</v>
      </c>
      <c r="Y980" s="18">
        <f>W980+X980</f>
        <v>56.993206182385101</v>
      </c>
      <c r="Z980" s="20">
        <v>156.88722648445</v>
      </c>
      <c r="AA980" s="20">
        <f>Z980-AC980-AD980</f>
        <v>87.473069286758999</v>
      </c>
      <c r="AB980" s="18">
        <f>AA980*hdgt_capex_adj</f>
        <v>109.34133660844876</v>
      </c>
      <c r="AC980" s="20">
        <v>23.441307331676995</v>
      </c>
      <c r="AD980" s="20">
        <v>45.972849866014002</v>
      </c>
      <c r="AE980" s="18">
        <f>AD980*fuel_adj</f>
        <v>45.972849866014002</v>
      </c>
      <c r="AF980" s="18">
        <f>AB980+AC980+AE980</f>
        <v>178.75549380613975</v>
      </c>
      <c r="AG980" s="20">
        <v>637.27649084427196</v>
      </c>
      <c r="AH980" s="20">
        <f>AG980-AJ980-AK980</f>
        <v>529.24810627242914</v>
      </c>
      <c r="AI980" s="18">
        <f>AH980*aero_capex_adj</f>
        <v>635.09772752691492</v>
      </c>
      <c r="AJ980" s="20">
        <v>56.196349572440909</v>
      </c>
      <c r="AK980" s="20">
        <v>51.832034999401913</v>
      </c>
      <c r="AL980" s="18">
        <f>AK980*fuel_adj</f>
        <v>51.832034999401913</v>
      </c>
      <c r="AM980" s="18">
        <f>AI980+AJ980+AL980</f>
        <v>743.12611209875774</v>
      </c>
      <c r="AN980" s="18">
        <f>IF(F980=0, 0, IF(F980=3, Z980, (Z980*F980*384+AG980*G980*32)/(F980*384+G980*32)))</f>
        <v>451.31935625337309</v>
      </c>
      <c r="AO980" s="18">
        <f>IF(F980=0, 0, IF(F980=3, AF980, (AF980*F980*384+AM980*G980*32)/(F980*384+G980*32)))</f>
        <v>524.66006630806692</v>
      </c>
      <c r="AP980" s="20">
        <v>224.39913646861299</v>
      </c>
      <c r="AQ980" s="20">
        <f>AP980-AS980</f>
        <v>182.63921827545099</v>
      </c>
      <c r="AR980" s="18">
        <f>AQ980*bess_capex_adj</f>
        <v>182.63921827545099</v>
      </c>
      <c r="AS980" s="20">
        <v>41.759918193162008</v>
      </c>
      <c r="AT980" s="18">
        <f>AR980+AS980</f>
        <v>224.39913646861299</v>
      </c>
      <c r="AU980" s="20">
        <v>7827.5527287280802</v>
      </c>
      <c r="AV980" s="20"/>
      <c r="AW980" s="20">
        <v>493.83280876865001</v>
      </c>
      <c r="AX980" s="18">
        <f>AW980*solar_capex_adj</f>
        <v>658.44374502486664</v>
      </c>
      <c r="AY980" s="20">
        <v>2158.7334267108299</v>
      </c>
      <c r="AZ980" s="18">
        <f>AY980*wind_capex_adj</f>
        <v>3597.88904451805</v>
      </c>
      <c r="BA980" s="20">
        <v>773.48400399449997</v>
      </c>
      <c r="BB980" s="18">
        <f>BA980*hdgt_capex_adj</f>
        <v>966.85500499312502</v>
      </c>
      <c r="BC980" s="20">
        <v>1543.82774350403</v>
      </c>
      <c r="BD980" s="18">
        <f>BC980*aero_capex_adj</f>
        <v>1852.593292204836</v>
      </c>
      <c r="BE980" s="20">
        <v>2857.6747457500501</v>
      </c>
      <c r="BF980" s="18">
        <f>BE980*bess_capex_adj</f>
        <v>2857.6747457500501</v>
      </c>
      <c r="BG980" s="11">
        <v>613767871.16893303</v>
      </c>
      <c r="BH980" s="11">
        <v>6024238558.0576601</v>
      </c>
      <c r="BI980" s="11">
        <v>1083248523.20367</v>
      </c>
      <c r="BJ980" s="11">
        <v>1038745047.56973</v>
      </c>
      <c r="BK980" s="11">
        <f>SUM(BG980:BJ980)/1000000</f>
        <v>8759.9999999999945</v>
      </c>
      <c r="BL980" s="11">
        <v>13.085704541780499</v>
      </c>
      <c r="BM980" s="13">
        <f>0.815*BJ980/(BK980*1000)</f>
        <v>96.641234448553703</v>
      </c>
      <c r="BN980" s="22">
        <v>556.25846137364397</v>
      </c>
      <c r="BO980" s="11">
        <v>474</v>
      </c>
      <c r="BP980" s="11">
        <v>9120</v>
      </c>
      <c r="BQ980" s="22">
        <v>13835.7696</v>
      </c>
      <c r="BR980" s="11">
        <v>2280</v>
      </c>
      <c r="BS980" s="11">
        <v>570</v>
      </c>
      <c r="BT980" s="11">
        <v>0.225138803554121</v>
      </c>
    </row>
    <row r="981" spans="1:72" s="8" customFormat="1" x14ac:dyDescent="0.25">
      <c r="A981" s="1">
        <v>1294</v>
      </c>
      <c r="B981" s="22">
        <v>1442.15156652426</v>
      </c>
      <c r="C981" s="22">
        <v>801.8</v>
      </c>
      <c r="D981" s="11">
        <v>3000</v>
      </c>
      <c r="E981" s="11">
        <v>12000</v>
      </c>
      <c r="F981" s="11">
        <v>1</v>
      </c>
      <c r="G981" s="11">
        <v>18</v>
      </c>
      <c r="H981" s="12">
        <f>SUM(BG981:BI981)/(BK981*1000000)</f>
        <v>0.7818834406773032</v>
      </c>
      <c r="I981" s="13">
        <v>100</v>
      </c>
      <c r="J981" s="20">
        <v>94.652124108019706</v>
      </c>
      <c r="K981" s="18">
        <f>(P981*BG981+U981*BH981+AP981*BI981+AN981*BJ981)/(BK981*(1000000))</f>
        <v>130.0843603333517</v>
      </c>
      <c r="L981" s="18">
        <f>(T981*BG981+Y981*BH981+AT981*BI981+AO981*BJ981)/(BK981*(1000000))</f>
        <v>153.1256724778471</v>
      </c>
      <c r="M981" s="18">
        <f>L981/K981</f>
        <v>1.1771259210980489</v>
      </c>
      <c r="N981" s="18">
        <f>J981*M981</f>
        <v>111.41746877453954</v>
      </c>
      <c r="O981" s="13">
        <v>100</v>
      </c>
      <c r="P981" s="20">
        <v>89.901251774663194</v>
      </c>
      <c r="Q981" s="20">
        <f>P981-S981</f>
        <v>83.160656639668602</v>
      </c>
      <c r="R981" s="18">
        <f>Q981*solar_capex_adj</f>
        <v>110.88087551955813</v>
      </c>
      <c r="S981" s="20">
        <v>6.7405951349945923</v>
      </c>
      <c r="T981" s="18">
        <f>R981+S981</f>
        <v>117.62147065455272</v>
      </c>
      <c r="U981" s="20">
        <v>27.9753404383248</v>
      </c>
      <c r="V981" s="20">
        <f>U981-X981</f>
        <v>23.1785569611977</v>
      </c>
      <c r="W981" s="18">
        <f>V981*wind_capex_adj</f>
        <v>38.630928268662835</v>
      </c>
      <c r="X981" s="20">
        <v>4.7967834771271001</v>
      </c>
      <c r="Y981" s="18">
        <f>W981+X981</f>
        <v>43.427711745789935</v>
      </c>
      <c r="Z981" s="20">
        <v>95.723632002977297</v>
      </c>
      <c r="AA981" s="20">
        <f>Z981-AC981-AD981</f>
        <v>41.381417292977311</v>
      </c>
      <c r="AB981" s="18">
        <f>AA981*hdgt_capex_adj</f>
        <v>51.72677161622164</v>
      </c>
      <c r="AC981" s="20">
        <v>16.254123846351391</v>
      </c>
      <c r="AD981" s="20">
        <v>38.088090863648596</v>
      </c>
      <c r="AE981" s="18">
        <f>AD981*fuel_adj</f>
        <v>38.088090863648596</v>
      </c>
      <c r="AF981" s="18">
        <f>AB981+AC981+AE981</f>
        <v>106.06898632622162</v>
      </c>
      <c r="AG981" s="20">
        <v>474.62088792130299</v>
      </c>
      <c r="AH981" s="20">
        <f>AG981-AJ981-AK981</f>
        <v>389.32596296987896</v>
      </c>
      <c r="AI981" s="18">
        <f>AH981*aero_capex_adj</f>
        <v>467.19115556385475</v>
      </c>
      <c r="AJ981" s="20">
        <v>42.595540678515022</v>
      </c>
      <c r="AK981" s="20">
        <v>42.699384272909015</v>
      </c>
      <c r="AL981" s="18">
        <f>AK981*fuel_adj</f>
        <v>42.699384272909015</v>
      </c>
      <c r="AM981" s="18">
        <f>AI981+AJ981+AL981</f>
        <v>552.48608051527879</v>
      </c>
      <c r="AN981" s="18">
        <f>IF(F981=0, 0, IF(F981=3, Z981, (Z981*F981*384+AG981*G981*32)/(F981*384+G981*32)))</f>
        <v>323.0619855539727</v>
      </c>
      <c r="AO981" s="18">
        <f>IF(F981=0, 0, IF(F981=3, AF981, (AF981*F981*384+AM981*G981*32)/(F981*384+G981*32)))</f>
        <v>373.91924283965585</v>
      </c>
      <c r="AP981" s="20">
        <v>172.00292502328301</v>
      </c>
      <c r="AQ981" s="20">
        <f>AP981-AS981</f>
        <v>140.95293037383101</v>
      </c>
      <c r="AR981" s="18">
        <f>AQ981*bess_capex_adj</f>
        <v>140.95293037383101</v>
      </c>
      <c r="AS981" s="20">
        <v>31.049994649452003</v>
      </c>
      <c r="AT981" s="18">
        <f>AR981+AS981</f>
        <v>172.00292502328301</v>
      </c>
      <c r="AU981" s="20">
        <v>7783.4524303256203</v>
      </c>
      <c r="AV981" s="20"/>
      <c r="AW981" s="20">
        <v>1728.4925612479001</v>
      </c>
      <c r="AX981" s="18">
        <f>AW981*solar_capex_adj</f>
        <v>2304.6567483305334</v>
      </c>
      <c r="AY981" s="20">
        <v>960.99839141647794</v>
      </c>
      <c r="AZ981" s="18">
        <f>AY981*wind_capex_adj</f>
        <v>1601.6639856941299</v>
      </c>
      <c r="BA981" s="20">
        <v>773.51878924505502</v>
      </c>
      <c r="BB981" s="18">
        <f>BA981*hdgt_capex_adj</f>
        <v>966.89848655631874</v>
      </c>
      <c r="BC981" s="20">
        <v>1462.63942684482</v>
      </c>
      <c r="BD981" s="18">
        <f>BC981*aero_capex_adj</f>
        <v>1755.167312213784</v>
      </c>
      <c r="BE981" s="20">
        <v>2857.8032615713601</v>
      </c>
      <c r="BF981" s="18">
        <f>BE981*bess_capex_adj</f>
        <v>2857.8032615713601</v>
      </c>
      <c r="BG981" s="11">
        <v>1814000825.48612</v>
      </c>
      <c r="BH981" s="11">
        <v>3519484355.2087998</v>
      </c>
      <c r="BI981" s="11">
        <v>1515813759.6382401</v>
      </c>
      <c r="BJ981" s="11">
        <v>1910701059.66682</v>
      </c>
      <c r="BK981" s="11">
        <f>SUM(BG981:BJ981)/1000000</f>
        <v>8759.9999999999782</v>
      </c>
      <c r="BL981" s="11">
        <v>2.0045525055574398</v>
      </c>
      <c r="BM981" s="13">
        <f>0.815*BJ981/(BK981*1000)</f>
        <v>177.76499584799797</v>
      </c>
      <c r="BN981" s="22">
        <v>1946.90461480775</v>
      </c>
      <c r="BO981" s="11">
        <v>211</v>
      </c>
      <c r="BP981" s="11">
        <v>9120</v>
      </c>
      <c r="BQ981" s="22">
        <v>13835.7696</v>
      </c>
      <c r="BR981" s="11">
        <v>2280</v>
      </c>
      <c r="BS981" s="11">
        <v>570</v>
      </c>
      <c r="BT981" s="11">
        <v>0.31333235784897701</v>
      </c>
    </row>
    <row r="982" spans="1:72" s="8" customFormat="1" x14ac:dyDescent="0.25">
      <c r="A982" s="1">
        <v>985</v>
      </c>
      <c r="B982" s="25">
        <v>1236.12991416365</v>
      </c>
      <c r="C982" s="25">
        <v>1402.2</v>
      </c>
      <c r="D982" s="8">
        <v>2000</v>
      </c>
      <c r="E982" s="8">
        <v>8000</v>
      </c>
      <c r="F982" s="8">
        <v>3</v>
      </c>
      <c r="G982" s="8">
        <v>4</v>
      </c>
      <c r="H982" s="9">
        <f>SUM(BG982:BI982)/(BK982*1000000)</f>
        <v>0.91032196606642646</v>
      </c>
      <c r="I982" s="10">
        <v>100</v>
      </c>
      <c r="J982" s="19">
        <v>88.935563295959</v>
      </c>
      <c r="K982" s="18">
        <f>(P982*BG982+U982*BH982+AP982*BI982+AN982*BJ982)/(BK982*(1000000))</f>
        <v>86.217250984876259</v>
      </c>
      <c r="L982" s="18">
        <f>(T982*BG982+Y982*BH982+AT982*BI982+AO982*BJ982)/(BK982*(1000000))</f>
        <v>108.02138334646122</v>
      </c>
      <c r="M982" s="18">
        <f>L982/K982</f>
        <v>1.2528975595082441</v>
      </c>
      <c r="N982" s="18">
        <f>J982*M982</f>
        <v>111.42715020699801</v>
      </c>
      <c r="O982" s="10">
        <v>100</v>
      </c>
      <c r="P982" s="19">
        <v>94.692302956366305</v>
      </c>
      <c r="Q982" s="19">
        <f>P982-S982</f>
        <v>87.591261259639396</v>
      </c>
      <c r="R982" s="18">
        <f>Q982*solar_capex_adj</f>
        <v>116.78834834618586</v>
      </c>
      <c r="S982" s="19">
        <v>7.1010416967269094</v>
      </c>
      <c r="T982" s="18">
        <f>R982+S982</f>
        <v>123.88939004291277</v>
      </c>
      <c r="U982" s="19">
        <v>31.046022485185699</v>
      </c>
      <c r="V982" s="19">
        <f>U982-X982</f>
        <v>25.7219032678952</v>
      </c>
      <c r="W982" s="18">
        <f>V982*wind_capex_adj</f>
        <v>42.869838779825336</v>
      </c>
      <c r="X982" s="19">
        <v>5.3241192172904981</v>
      </c>
      <c r="Y982" s="18">
        <f>W982+X982</f>
        <v>48.193957997115831</v>
      </c>
      <c r="Z982" s="19">
        <v>356.120841041331</v>
      </c>
      <c r="AA982" s="19">
        <f>Z982-AC982-AD982</f>
        <v>270.606190464181</v>
      </c>
      <c r="AB982" s="18">
        <f>AA982*hdgt_capex_adj</f>
        <v>338.25773808022626</v>
      </c>
      <c r="AC982" s="19">
        <v>40.412271517671002</v>
      </c>
      <c r="AD982" s="19">
        <v>45.102379059479006</v>
      </c>
      <c r="AE982" s="18">
        <f>AD982*fuel_adj</f>
        <v>45.102379059479006</v>
      </c>
      <c r="AF982" s="18">
        <f>AB982+AC982+AE982</f>
        <v>423.77238865737627</v>
      </c>
      <c r="AG982" s="19">
        <v>602.64030007722295</v>
      </c>
      <c r="AH982" s="19">
        <f>AG982-AJ982-AK982</f>
        <v>499.27260209413907</v>
      </c>
      <c r="AI982" s="18">
        <f>AH982*aero_capex_adj</f>
        <v>599.12712251296682</v>
      </c>
      <c r="AJ982" s="19">
        <v>52.845316527961927</v>
      </c>
      <c r="AK982" s="19">
        <v>50.522381455121945</v>
      </c>
      <c r="AL982" s="18">
        <f>AK982*fuel_adj</f>
        <v>50.522381455121945</v>
      </c>
      <c r="AM982" s="18">
        <f>AI982+AJ982+AL982</f>
        <v>702.49482049605069</v>
      </c>
      <c r="AN982" s="18">
        <f>IF(F982=0, 0, IF(F982=3, Z982, (Z982*F982*384+AG982*G982*32)/(F982*384+G982*32)))</f>
        <v>356.120841041331</v>
      </c>
      <c r="AO982" s="18">
        <f>IF(F982=0, 0, IF(F982=3, AF982, (AF982*F982*384+AM982*G982*32)/(F982*384+G982*32)))</f>
        <v>423.77238865737627</v>
      </c>
      <c r="AP982" s="19">
        <v>170.72931374305301</v>
      </c>
      <c r="AQ982" s="19">
        <f>AP982-AS982</f>
        <v>138.865490055755</v>
      </c>
      <c r="AR982" s="18">
        <f>AQ982*bess_capex_adj</f>
        <v>138.865490055755</v>
      </c>
      <c r="AS982" s="19">
        <v>31.863823687298009</v>
      </c>
      <c r="AT982" s="18">
        <f>AR982+AS982</f>
        <v>170.72931374305301</v>
      </c>
      <c r="AU982" s="19">
        <v>7709.4867288266496</v>
      </c>
      <c r="AV982" s="19"/>
      <c r="AW982" s="19">
        <v>1481.28892258266</v>
      </c>
      <c r="AX982" s="18">
        <f>AW982*solar_capex_adj</f>
        <v>1975.0518967768799</v>
      </c>
      <c r="AY982" s="19">
        <v>1680.29533420903</v>
      </c>
      <c r="AZ982" s="18">
        <f>AY982*wind_capex_adj</f>
        <v>2800.492223681717</v>
      </c>
      <c r="BA982" s="19">
        <v>2320.1238689847601</v>
      </c>
      <c r="BB982" s="18">
        <f>BA982*hdgt_capex_adj</f>
        <v>2900.15483623095</v>
      </c>
      <c r="BC982" s="19">
        <v>324.97040538533503</v>
      </c>
      <c r="BD982" s="18">
        <f>BC982*aero_capex_adj</f>
        <v>389.96448646240202</v>
      </c>
      <c r="BE982" s="19">
        <v>1902.80819766484</v>
      </c>
      <c r="BF982" s="18">
        <f>BE982*bess_capex_adj</f>
        <v>1902.80819766484</v>
      </c>
      <c r="BG982" s="8">
        <v>1464805011.5143499</v>
      </c>
      <c r="BH982" s="8">
        <v>5545302276.0824099</v>
      </c>
      <c r="BI982" s="8">
        <v>964313135.14512897</v>
      </c>
      <c r="BJ982" s="8">
        <v>785579577.25810397</v>
      </c>
      <c r="BK982" s="8">
        <f>SUM(BG982:BJ982)/1000000</f>
        <v>8759.9999999999927</v>
      </c>
      <c r="BL982" s="8">
        <v>12.945201604742</v>
      </c>
      <c r="BM982" s="10">
        <f>0.815*BJ982/(BK982*1000)</f>
        <v>73.087597655862467</v>
      </c>
      <c r="BN982" s="25">
        <v>1668.7753841209301</v>
      </c>
      <c r="BO982" s="8">
        <v>369</v>
      </c>
      <c r="BP982" s="8">
        <v>6080</v>
      </c>
      <c r="BQ982" s="25">
        <v>9223.8464000000004</v>
      </c>
      <c r="BR982" s="8">
        <v>1520</v>
      </c>
      <c r="BS982" s="8">
        <v>380</v>
      </c>
      <c r="BT982" s="8">
        <v>0.29974735653916401</v>
      </c>
    </row>
    <row r="983" spans="1:72" s="8" customFormat="1" x14ac:dyDescent="0.25">
      <c r="A983" s="1">
        <v>188</v>
      </c>
      <c r="B983" s="24">
        <v>1854.19487124548</v>
      </c>
      <c r="C983" s="24">
        <v>1603.6</v>
      </c>
      <c r="D983" s="1">
        <v>1000</v>
      </c>
      <c r="E983" s="1">
        <v>4000</v>
      </c>
      <c r="F983" s="1">
        <v>1</v>
      </c>
      <c r="G983" s="1">
        <v>23</v>
      </c>
      <c r="H983" s="2">
        <f>SUM(BG983:BI983)/(BK983*1000000)</f>
        <v>0.93919360869712676</v>
      </c>
      <c r="I983" s="3">
        <v>100</v>
      </c>
      <c r="J983" s="18">
        <v>87.442437798063693</v>
      </c>
      <c r="K983" s="18">
        <f>(P983*BG983+U983*BH983+AP983*BI983+AN983*BJ983)/(BK983*(1000000))</f>
        <v>101.15302152248859</v>
      </c>
      <c r="L983" s="18">
        <f>(T983*BG983+Y983*BH983+AT983*BI983+AO983*BJ983)/(BK983*(1000000))</f>
        <v>128.90411386480733</v>
      </c>
      <c r="M983" s="18">
        <f>L983/K983</f>
        <v>1.2743476361321451</v>
      </c>
      <c r="N983" s="18">
        <f>J983*M983</f>
        <v>111.4320639055946</v>
      </c>
      <c r="O983" s="3">
        <v>100</v>
      </c>
      <c r="P983" s="18">
        <v>126.579426799507</v>
      </c>
      <c r="Q983" s="18">
        <f>P983-S983</f>
        <v>117.084823064837</v>
      </c>
      <c r="R983" s="18">
        <f>Q983*solar_capex_adj</f>
        <v>156.11309741978266</v>
      </c>
      <c r="S983" s="18">
        <v>9.4946037346700081</v>
      </c>
      <c r="T983" s="18">
        <f>R983+S983</f>
        <v>165.60770115445268</v>
      </c>
      <c r="U983" s="18">
        <v>33.812547522768298</v>
      </c>
      <c r="V983" s="18">
        <f>U983-X983</f>
        <v>28.012721884266</v>
      </c>
      <c r="W983" s="18">
        <f>V983*wind_capex_adj</f>
        <v>46.687869807110005</v>
      </c>
      <c r="X983" s="18">
        <v>5.7998256385022984</v>
      </c>
      <c r="Y983" s="18">
        <f>W983+X983</f>
        <v>52.487695445612303</v>
      </c>
      <c r="Z983" s="18">
        <v>255.030221424329</v>
      </c>
      <c r="AA983" s="18">
        <f>Z983-AC983-AD983</f>
        <v>185.1202020074</v>
      </c>
      <c r="AB983" s="18">
        <f>AA983*hdgt_capex_adj</f>
        <v>231.40025250924998</v>
      </c>
      <c r="AC983" s="18">
        <v>30.748820239622006</v>
      </c>
      <c r="AD983" s="18">
        <v>39.161199177306997</v>
      </c>
      <c r="AE983" s="18">
        <f>AD983*fuel_adj</f>
        <v>39.161199177306997</v>
      </c>
      <c r="AF983" s="18">
        <f>AB983+AC983+AE983</f>
        <v>301.31027192617898</v>
      </c>
      <c r="AG983" s="18">
        <v>1017.1234704255299</v>
      </c>
      <c r="AH983" s="18">
        <f>AG983-AJ983-AK983</f>
        <v>891.23189020574</v>
      </c>
      <c r="AI983" s="18">
        <f>AH983*aero_capex_adj</f>
        <v>1069.4782682468879</v>
      </c>
      <c r="AJ983" s="18">
        <v>82.183914936697988</v>
      </c>
      <c r="AK983" s="18">
        <v>43.707665283091956</v>
      </c>
      <c r="AL983" s="18">
        <f>AK983*fuel_adj</f>
        <v>43.707665283091956</v>
      </c>
      <c r="AM983" s="18">
        <f>AI983+AJ983+AL983</f>
        <v>1195.3698484666779</v>
      </c>
      <c r="AN983" s="18">
        <f>IF(F983=0, 0, IF(F983=3, Z983, (Z983*F983*384+AG983*G983*32)/(F983*384+G983*32)))</f>
        <v>755.83435648226111</v>
      </c>
      <c r="AO983" s="18">
        <f>IF(F983=0, 0, IF(F983=3, AF983, (AF983*F983*384+AM983*G983*32)/(F983*384+G983*32)))</f>
        <v>888.83513650993541</v>
      </c>
      <c r="AP983" s="18">
        <v>103.613359890498</v>
      </c>
      <c r="AQ983" s="18">
        <f>AP983-AS983</f>
        <v>83.790549572017298</v>
      </c>
      <c r="AR983" s="18">
        <f>AQ983*bess_capex_adj</f>
        <v>83.790549572017298</v>
      </c>
      <c r="AS983" s="18">
        <v>19.822810318480705</v>
      </c>
      <c r="AT983" s="18">
        <f>AR983+AS983</f>
        <v>103.613359890498</v>
      </c>
      <c r="AU983" s="18">
        <v>7734.1887135671705</v>
      </c>
      <c r="AV983" s="18"/>
      <c r="AW983" s="18">
        <v>2221.3453198827401</v>
      </c>
      <c r="AX983" s="18">
        <f>AW983*solar_capex_adj</f>
        <v>2961.7937598436533</v>
      </c>
      <c r="AY983" s="18">
        <v>1921.12997948874</v>
      </c>
      <c r="AZ983" s="18">
        <f>AY983*wind_capex_adj</f>
        <v>3201.8832991479003</v>
      </c>
      <c r="BA983" s="18">
        <v>773.169939195295</v>
      </c>
      <c r="BB983" s="18">
        <f>BA983*hdgt_capex_adj</f>
        <v>966.46242399411881</v>
      </c>
      <c r="BC983" s="18">
        <v>1868.08528665515</v>
      </c>
      <c r="BD983" s="18">
        <f>BC983*aero_capex_adj</f>
        <v>2241.70234398618</v>
      </c>
      <c r="BE983" s="18">
        <v>950.45818834524505</v>
      </c>
      <c r="BF983" s="18">
        <f>BE983*bess_capex_adj</f>
        <v>950.45818834524505</v>
      </c>
      <c r="BG983" s="1">
        <v>1627925215.8650301</v>
      </c>
      <c r="BH983" s="1">
        <v>5821626235.1424303</v>
      </c>
      <c r="BI983" s="1">
        <v>777784561.17936003</v>
      </c>
      <c r="BJ983" s="1">
        <v>532663987.813169</v>
      </c>
      <c r="BK983" s="1">
        <f>SUM(BG983:BJ983)/1000000</f>
        <v>8759.9999999999909</v>
      </c>
      <c r="BL983" s="1">
        <v>28.113279626396</v>
      </c>
      <c r="BM983" s="3">
        <f>0.815*BJ983/(BK983*1000)</f>
        <v>49.557208911841684</v>
      </c>
      <c r="BN983" s="24">
        <v>2503.1630761813899</v>
      </c>
      <c r="BO983" s="1">
        <v>422</v>
      </c>
      <c r="BP983" s="1">
        <v>3040</v>
      </c>
      <c r="BQ983" s="24">
        <v>4611.9232000000002</v>
      </c>
      <c r="BR983" s="1">
        <v>760</v>
      </c>
      <c r="BS983" s="1">
        <v>190</v>
      </c>
      <c r="BT983" s="1">
        <v>0.481932320143168</v>
      </c>
    </row>
    <row r="984" spans="1:72" s="8" customFormat="1" x14ac:dyDescent="0.25">
      <c r="A984" s="1">
        <v>1292</v>
      </c>
      <c r="B984" s="22">
        <v>1030.10826180304</v>
      </c>
      <c r="C984" s="22">
        <v>801.8</v>
      </c>
      <c r="D984" s="11">
        <v>3000</v>
      </c>
      <c r="E984" s="11">
        <v>12000</v>
      </c>
      <c r="F984" s="11">
        <v>1</v>
      </c>
      <c r="G984" s="11">
        <v>20</v>
      </c>
      <c r="H984" s="12">
        <f>SUM(BG984:BI984)/(BK984*1000000)</f>
        <v>0.69339932371159207</v>
      </c>
      <c r="I984" s="13">
        <v>100</v>
      </c>
      <c r="J984" s="20">
        <v>95.699466114603894</v>
      </c>
      <c r="K984" s="18">
        <f>(P984*BG984+U984*BH984+AP984*BI984+AN984*BJ984)/(BK984*(1000000))</f>
        <v>126.80892994594255</v>
      </c>
      <c r="L984" s="18">
        <f>(T984*BG984+Y984*BH984+AT984*BI984+AO984*BJ984)/(BK984*(1000000))</f>
        <v>147.69939680057175</v>
      </c>
      <c r="M984" s="18">
        <f>L984/K984</f>
        <v>1.1647397140212019</v>
      </c>
      <c r="N984" s="18">
        <f>J984*M984</f>
        <v>111.46496879430545</v>
      </c>
      <c r="O984" s="13">
        <v>100</v>
      </c>
      <c r="P984" s="20">
        <v>82.162559632061104</v>
      </c>
      <c r="Q984" s="20">
        <f>P984-S984</f>
        <v>76.004211329223097</v>
      </c>
      <c r="R984" s="18">
        <f>Q984*solar_capex_adj</f>
        <v>101.33894843896412</v>
      </c>
      <c r="S984" s="20">
        <v>6.1583483028380073</v>
      </c>
      <c r="T984" s="18">
        <f>R984+S984</f>
        <v>107.49729674180213</v>
      </c>
      <c r="U984" s="20">
        <v>27.9835471688619</v>
      </c>
      <c r="V984" s="20">
        <f>U984-X984</f>
        <v>23.1867636917349</v>
      </c>
      <c r="W984" s="18">
        <f>V984*wind_capex_adj</f>
        <v>38.644606152891498</v>
      </c>
      <c r="X984" s="20">
        <v>4.7967834771270006</v>
      </c>
      <c r="Y984" s="18">
        <f>W984+X984</f>
        <v>43.441389630018499</v>
      </c>
      <c r="Z984" s="20">
        <v>84.311943363298397</v>
      </c>
      <c r="AA984" s="20">
        <f>Z984-AC984-AD984</f>
        <v>31.585378447569298</v>
      </c>
      <c r="AB984" s="18">
        <f>AA984*hdgt_capex_adj</f>
        <v>39.481723059461622</v>
      </c>
      <c r="AC984" s="20">
        <v>15.410074913019599</v>
      </c>
      <c r="AD984" s="20">
        <v>37.3164900027095</v>
      </c>
      <c r="AE984" s="18">
        <f>AD984*fuel_adj</f>
        <v>37.3164900027095</v>
      </c>
      <c r="AF984" s="18">
        <f>AB984+AC984+AE984</f>
        <v>92.208287975190729</v>
      </c>
      <c r="AG984" s="20">
        <v>326.79534806061599</v>
      </c>
      <c r="AH984" s="20">
        <f>AG984-AJ984-AK984</f>
        <v>251.929367898728</v>
      </c>
      <c r="AI984" s="18">
        <f>AH984*aero_capex_adj</f>
        <v>302.31524147847358</v>
      </c>
      <c r="AJ984" s="20">
        <v>31.996104103239986</v>
      </c>
      <c r="AK984" s="20">
        <v>42.869876058648003</v>
      </c>
      <c r="AL984" s="18">
        <f>AK984*fuel_adj</f>
        <v>42.869876058648003</v>
      </c>
      <c r="AM984" s="18">
        <f>AI984+AJ984+AL984</f>
        <v>377.18122164036157</v>
      </c>
      <c r="AN984" s="18">
        <f>IF(F984=0, 0, IF(F984=3, Z984, (Z984*F984*384+AG984*G984*32)/(F984*384+G984*32)))</f>
        <v>235.86407129912192</v>
      </c>
      <c r="AO984" s="18">
        <f>IF(F984=0, 0, IF(F984=3, AF984, (AF984*F984*384+AM984*G984*32)/(F984*384+G984*32)))</f>
        <v>270.31637151592253</v>
      </c>
      <c r="AP984" s="20">
        <v>231.53588658771599</v>
      </c>
      <c r="AQ984" s="20">
        <f>AP984-AS984</f>
        <v>189.84031959236299</v>
      </c>
      <c r="AR984" s="18">
        <f>AQ984*bess_capex_adj</f>
        <v>189.84031959236299</v>
      </c>
      <c r="AS984" s="20">
        <v>41.695566995353005</v>
      </c>
      <c r="AT984" s="18">
        <f>AR984+AS984</f>
        <v>231.53588658771599</v>
      </c>
      <c r="AU984" s="20">
        <v>7454.7514418010896</v>
      </c>
      <c r="AV984" s="20"/>
      <c r="AW984" s="20">
        <v>1235.0746864769901</v>
      </c>
      <c r="AX984" s="18">
        <f>AW984*solar_capex_adj</f>
        <v>1646.7662486359868</v>
      </c>
      <c r="AY984" s="20">
        <v>961.33864792417103</v>
      </c>
      <c r="AZ984" s="18">
        <f>AY984*wind_capex_adj</f>
        <v>1602.2310798736185</v>
      </c>
      <c r="BA984" s="20">
        <v>773.79266566796503</v>
      </c>
      <c r="BB984" s="18">
        <f>BA984*hdgt_capex_adj</f>
        <v>967.24083208495631</v>
      </c>
      <c r="BC984" s="20">
        <v>1625.73033022812</v>
      </c>
      <c r="BD984" s="18">
        <f>BC984*aero_capex_adj</f>
        <v>1950.8763962737439</v>
      </c>
      <c r="BE984" s="20">
        <v>2858.8151115038199</v>
      </c>
      <c r="BF984" s="18">
        <f>BE984*bess_capex_adj</f>
        <v>2858.8151115038199</v>
      </c>
      <c r="BG984" s="11">
        <v>1423504476.0334401</v>
      </c>
      <c r="BH984" s="11">
        <v>3519484355.2087998</v>
      </c>
      <c r="BI984" s="11">
        <v>1131189244.4712999</v>
      </c>
      <c r="BJ984" s="11">
        <v>2685821924.2864499</v>
      </c>
      <c r="BK984" s="11">
        <f>SUM(BG984:BJ984)/1000000</f>
        <v>8759.9999999999909</v>
      </c>
      <c r="BL984" s="11">
        <v>0.15383151637088899</v>
      </c>
      <c r="BM984" s="13">
        <f>0.815*BJ984/(BK984*1000)</f>
        <v>249.87955117505237</v>
      </c>
      <c r="BN984" s="22">
        <v>1390.6461534341099</v>
      </c>
      <c r="BO984" s="11">
        <v>211</v>
      </c>
      <c r="BP984" s="11">
        <v>9120</v>
      </c>
      <c r="BQ984" s="22">
        <v>13835.7696</v>
      </c>
      <c r="BR984" s="11">
        <v>2280</v>
      </c>
      <c r="BS984" s="11">
        <v>570</v>
      </c>
      <c r="BT984" s="11">
        <v>0.23404222074233899</v>
      </c>
    </row>
    <row r="985" spans="1:72" s="8" customFormat="1" x14ac:dyDescent="0.25">
      <c r="A985" s="1">
        <v>1508</v>
      </c>
      <c r="B985" s="22">
        <v>206.02165236060799</v>
      </c>
      <c r="C985" s="22">
        <v>1200.8</v>
      </c>
      <c r="D985" s="11">
        <v>3000</v>
      </c>
      <c r="E985" s="11">
        <v>12000</v>
      </c>
      <c r="F985" s="11">
        <v>3</v>
      </c>
      <c r="G985" s="11">
        <v>4</v>
      </c>
      <c r="H985" s="12">
        <f>SUM(BG985:BI985)/(BK985*1000000)</f>
        <v>0.73075151103780234</v>
      </c>
      <c r="I985" s="13">
        <v>100</v>
      </c>
      <c r="J985" s="20">
        <v>94.766205788457</v>
      </c>
      <c r="K985" s="18">
        <f>(P985*BG985+U985*BH985+AP985*BI985+AN985*BJ985)/(BK985*(1000000))</f>
        <v>91.781865337903724</v>
      </c>
      <c r="L985" s="18">
        <f>(T985*BG985+Y985*BH985+AT985*BI985+AO985*BJ985)/(BK985*(1000000))</f>
        <v>108.01877157857459</v>
      </c>
      <c r="M985" s="18">
        <f>L985/K985</f>
        <v>1.1769075642654803</v>
      </c>
      <c r="N985" s="18">
        <f>J985*M985</f>
        <v>111.53106442917418</v>
      </c>
      <c r="O985" s="13">
        <v>100</v>
      </c>
      <c r="P985" s="20">
        <v>66.536237861184205</v>
      </c>
      <c r="Q985" s="20">
        <f>P985-S985</f>
        <v>61.550546046864604</v>
      </c>
      <c r="R985" s="18">
        <f>Q985*solar_capex_adj</f>
        <v>82.067394729152795</v>
      </c>
      <c r="S985" s="20">
        <v>4.9856918143196012</v>
      </c>
      <c r="T985" s="18">
        <f>R985+S985</f>
        <v>87.053086543472403</v>
      </c>
      <c r="U985" s="20">
        <v>28.646858077785801</v>
      </c>
      <c r="V985" s="20">
        <f>U985-X985</f>
        <v>23.737620125446</v>
      </c>
      <c r="W985" s="18">
        <f>V985*wind_capex_adj</f>
        <v>39.562700209076667</v>
      </c>
      <c r="X985" s="20">
        <v>4.9092379523398009</v>
      </c>
      <c r="Y985" s="18">
        <f>W985+X985</f>
        <v>44.471938161416467</v>
      </c>
      <c r="Z985" s="20">
        <v>162.85609397667301</v>
      </c>
      <c r="AA985" s="20">
        <f>Z985-AC985-AD985</f>
        <v>90.681466947851987</v>
      </c>
      <c r="AB985" s="18">
        <f>AA985*hdgt_capex_adj</f>
        <v>113.35183368481498</v>
      </c>
      <c r="AC985" s="20">
        <v>24.404373618842016</v>
      </c>
      <c r="AD985" s="20">
        <v>47.770253409979006</v>
      </c>
      <c r="AE985" s="18">
        <f>AD985*fuel_adj</f>
        <v>47.770253409979006</v>
      </c>
      <c r="AF985" s="18">
        <f>AB985+AC985+AE985</f>
        <v>185.526460713636</v>
      </c>
      <c r="AG985" s="20">
        <v>475.23344743015002</v>
      </c>
      <c r="AH985" s="20">
        <f>AG985-AJ985-AK985</f>
        <v>373.50798991660895</v>
      </c>
      <c r="AI985" s="18">
        <f>AH985*aero_capex_adj</f>
        <v>448.20958789993074</v>
      </c>
      <c r="AJ985" s="20">
        <v>44.683260834725047</v>
      </c>
      <c r="AK985" s="20">
        <v>57.042196678816026</v>
      </c>
      <c r="AL985" s="18">
        <f>AK985*fuel_adj</f>
        <v>57.042196678816026</v>
      </c>
      <c r="AM985" s="18">
        <f>AI985+AJ985+AL985</f>
        <v>549.93504541347181</v>
      </c>
      <c r="AN985" s="18">
        <f>IF(F985=0, 0, IF(F985=3, Z985, (Z985*F985*384+AG985*G985*32)/(F985*384+G985*32)))</f>
        <v>162.85609397667301</v>
      </c>
      <c r="AO985" s="18">
        <f>IF(F985=0, 0, IF(F985=3, AF985, (AF985*F985*384+AM985*G985*32)/(F985*384+G985*32)))</f>
        <v>185.526460713636</v>
      </c>
      <c r="AP985" s="20">
        <v>277.30343751081602</v>
      </c>
      <c r="AQ985" s="20">
        <f>AP985-AS985</f>
        <v>226.729241927831</v>
      </c>
      <c r="AR985" s="18">
        <f>AQ985*bess_capex_adj</f>
        <v>226.729241927831</v>
      </c>
      <c r="AS985" s="20">
        <v>50.574195582985027</v>
      </c>
      <c r="AT985" s="18">
        <f>AR985+AS985</f>
        <v>277.30343751081602</v>
      </c>
      <c r="AU985" s="20">
        <v>7194.2880881505498</v>
      </c>
      <c r="AV985" s="20"/>
      <c r="AW985" s="20">
        <v>247.09063653181599</v>
      </c>
      <c r="AX985" s="18">
        <f>AW985*solar_capex_adj</f>
        <v>329.45418204242128</v>
      </c>
      <c r="AY985" s="20">
        <v>1440.1711322461599</v>
      </c>
      <c r="AZ985" s="18">
        <f>AY985*wind_capex_adj</f>
        <v>2400.2852204102664</v>
      </c>
      <c r="BA985" s="20">
        <v>2322.0893974711298</v>
      </c>
      <c r="BB985" s="18">
        <f>BA985*hdgt_capex_adj</f>
        <v>2902.611746838912</v>
      </c>
      <c r="BC985" s="20">
        <v>325.24570904370802</v>
      </c>
      <c r="BD985" s="18">
        <f>BC985*aero_capex_adj</f>
        <v>390.2948508524496</v>
      </c>
      <c r="BE985" s="20">
        <v>2859.6912128577201</v>
      </c>
      <c r="BF985" s="18">
        <f>BE985*bess_capex_adj</f>
        <v>2859.6912128577201</v>
      </c>
      <c r="BG985" s="11">
        <v>354001364.18404001</v>
      </c>
      <c r="BH985" s="11">
        <v>5150153983.3680496</v>
      </c>
      <c r="BI985" s="11">
        <v>897227889.13905299</v>
      </c>
      <c r="BJ985" s="11">
        <v>2358616763.3088498</v>
      </c>
      <c r="BK985" s="11">
        <f>SUM(BG985:BJ985)/1000000</f>
        <v>8759.9999999999927</v>
      </c>
      <c r="BL985" s="11">
        <v>0.15707591927589401</v>
      </c>
      <c r="BM985" s="13">
        <f>0.815*BJ985/(BK985*1000)</f>
        <v>219.43751850419113</v>
      </c>
      <c r="BN985" s="22">
        <v>278.12923068682198</v>
      </c>
      <c r="BO985" s="11">
        <v>316</v>
      </c>
      <c r="BP985" s="11">
        <v>9120</v>
      </c>
      <c r="BQ985" s="22">
        <v>13835.7696</v>
      </c>
      <c r="BR985" s="11">
        <v>2280</v>
      </c>
      <c r="BS985" s="11">
        <v>570</v>
      </c>
      <c r="BT985" s="11">
        <v>0.186695379709579</v>
      </c>
    </row>
    <row r="986" spans="1:72" s="8" customFormat="1" x14ac:dyDescent="0.25">
      <c r="A986" s="1">
        <v>1323</v>
      </c>
      <c r="B986" s="22">
        <v>618.06495708182604</v>
      </c>
      <c r="C986" s="22">
        <v>402.79999999999899</v>
      </c>
      <c r="D986" s="11">
        <v>3000</v>
      </c>
      <c r="E986" s="11">
        <v>12000</v>
      </c>
      <c r="F986" s="11">
        <v>1</v>
      </c>
      <c r="G986" s="11">
        <v>21</v>
      </c>
      <c r="H986" s="12">
        <f>SUM(BG986:BI986)/(BK986*1000000)</f>
        <v>0.37515848752457026</v>
      </c>
      <c r="I986" s="13">
        <v>100</v>
      </c>
      <c r="J986" s="20">
        <v>100.44332447659799</v>
      </c>
      <c r="K986" s="18">
        <f>(P986*BG986+U986*BH986+AP986*BI986+AN986*BJ986)/(BK986*(1000000))</f>
        <v>107.70407678427426</v>
      </c>
      <c r="L986" s="18">
        <f>(T986*BG986+Y986*BH986+AT986*BI986+AO986*BJ986)/(BK986*(1000000))</f>
        <v>119.62192692370674</v>
      </c>
      <c r="M986" s="18">
        <f>L986/K986</f>
        <v>1.1106536585732341</v>
      </c>
      <c r="N986" s="18">
        <f>J986*M986</f>
        <v>111.55774580919203</v>
      </c>
      <c r="O986" s="13">
        <v>100</v>
      </c>
      <c r="P986" s="20">
        <v>84.7013940127258</v>
      </c>
      <c r="Q986" s="20">
        <f>P986-S986</f>
        <v>78.359513588330103</v>
      </c>
      <c r="R986" s="18">
        <f>Q986*solar_capex_adj</f>
        <v>104.47935145110679</v>
      </c>
      <c r="S986" s="20">
        <v>6.341880424395697</v>
      </c>
      <c r="T986" s="18">
        <f>R986+S986</f>
        <v>110.82123187550249</v>
      </c>
      <c r="U986" s="20">
        <v>28.0102719070007</v>
      </c>
      <c r="V986" s="20">
        <f>U986-X986</f>
        <v>23.2134884298736</v>
      </c>
      <c r="W986" s="18">
        <f>V986*wind_capex_adj</f>
        <v>38.689147383122666</v>
      </c>
      <c r="X986" s="20">
        <v>4.7967834771271001</v>
      </c>
      <c r="Y986" s="18">
        <f>W986+X986</f>
        <v>43.485930860249766</v>
      </c>
      <c r="Z986" s="20">
        <v>70.425853066127999</v>
      </c>
      <c r="AA986" s="20">
        <f>Z986-AC986-AD986</f>
        <v>22.159169176819297</v>
      </c>
      <c r="AB986" s="18">
        <f>AA986*hdgt_capex_adj</f>
        <v>27.69896147102412</v>
      </c>
      <c r="AC986" s="20">
        <v>14.061771310394199</v>
      </c>
      <c r="AD986" s="20">
        <v>34.204912578914502</v>
      </c>
      <c r="AE986" s="18">
        <f>AD986*fuel_adj</f>
        <v>34.204912578914502</v>
      </c>
      <c r="AF986" s="18">
        <f>AB986+AC986+AE986</f>
        <v>75.965645360332815</v>
      </c>
      <c r="AG986" s="20">
        <v>121.239945477543</v>
      </c>
      <c r="AH986" s="20">
        <f>AG986-AJ986-AK986</f>
        <v>63.573588894860293</v>
      </c>
      <c r="AI986" s="18">
        <f>AH986*aero_capex_adj</f>
        <v>76.288306673832352</v>
      </c>
      <c r="AJ986" s="20">
        <v>16.877516043642004</v>
      </c>
      <c r="AK986" s="20">
        <v>40.788840539040706</v>
      </c>
      <c r="AL986" s="18">
        <f>AK986*fuel_adj</f>
        <v>40.788840539040706</v>
      </c>
      <c r="AM986" s="18">
        <f>AI986+AJ986+AL986</f>
        <v>133.95466325651506</v>
      </c>
      <c r="AN986" s="18">
        <f>IF(F986=0, 0, IF(F986=3, Z986, (Z986*F986*384+AG986*G986*32)/(F986*384+G986*32)))</f>
        <v>102.76209369157391</v>
      </c>
      <c r="AO986" s="18">
        <f>IF(F986=0, 0, IF(F986=3, AF986, (AF986*F986*384+AM986*G986*32)/(F986*384+G986*32)))</f>
        <v>112.86774765790334</v>
      </c>
      <c r="AP986" s="20">
        <v>380.18221291729799</v>
      </c>
      <c r="AQ986" s="20">
        <f>AP986-AS986</f>
        <v>311.03405421068197</v>
      </c>
      <c r="AR986" s="18">
        <f>AQ986*bess_capex_adj</f>
        <v>311.03405421068197</v>
      </c>
      <c r="AS986" s="20">
        <v>69.148158706616016</v>
      </c>
      <c r="AT986" s="18">
        <f>AR986+AS986</f>
        <v>380.18221291729799</v>
      </c>
      <c r="AU986" s="20">
        <v>6571.1819459711396</v>
      </c>
      <c r="AV986" s="20"/>
      <c r="AW986" s="20">
        <v>741.89892972731002</v>
      </c>
      <c r="AX986" s="18">
        <f>AW986*solar_capex_adj</f>
        <v>989.19857296974669</v>
      </c>
      <c r="AY986" s="20">
        <v>483.50401599389897</v>
      </c>
      <c r="AZ986" s="18">
        <f>AY986*wind_capex_adj</f>
        <v>805.84002665649837</v>
      </c>
      <c r="BA986" s="20">
        <v>774.68452822535301</v>
      </c>
      <c r="BB986" s="18">
        <f>BA986*hdgt_capex_adj</f>
        <v>968.35566028169126</v>
      </c>
      <c r="BC986" s="20">
        <v>1708.9843303795101</v>
      </c>
      <c r="BD986" s="18">
        <f>BC986*aero_capex_adj</f>
        <v>2050.7811964554121</v>
      </c>
      <c r="BE986" s="20">
        <v>2862.1101416450601</v>
      </c>
      <c r="BF986" s="18">
        <f>BE986*bess_capex_adj</f>
        <v>2862.1101416450601</v>
      </c>
      <c r="BG986" s="11">
        <v>831693715.71815097</v>
      </c>
      <c r="BH986" s="11">
        <v>1768082187.9247999</v>
      </c>
      <c r="BI986" s="11">
        <v>686612447.07228196</v>
      </c>
      <c r="BJ986" s="11">
        <v>5473611649.2847605</v>
      </c>
      <c r="BK986" s="11">
        <f>SUM(BG986:BJ986)/1000000</f>
        <v>8759.9999999999927</v>
      </c>
      <c r="BL986" s="11">
        <v>3.2444873779E-18</v>
      </c>
      <c r="BM986" s="13">
        <f>0.815*BJ986/(BK986*1000)</f>
        <v>509.24583266747533</v>
      </c>
      <c r="BN986" s="22">
        <v>834.38769206046595</v>
      </c>
      <c r="BO986" s="11">
        <v>106</v>
      </c>
      <c r="BP986" s="11">
        <v>9120</v>
      </c>
      <c r="BQ986" s="22">
        <v>13835.7696</v>
      </c>
      <c r="BR986" s="11">
        <v>2280</v>
      </c>
      <c r="BS986" s="11">
        <v>570</v>
      </c>
      <c r="BT986" s="11">
        <v>0.141473483447462</v>
      </c>
    </row>
    <row r="987" spans="1:72" s="8" customFormat="1" x14ac:dyDescent="0.25">
      <c r="A987" s="1">
        <v>1447</v>
      </c>
      <c r="B987" s="22">
        <v>1854.19487124548</v>
      </c>
      <c r="C987" s="22">
        <v>600.4</v>
      </c>
      <c r="D987" s="11">
        <v>3000</v>
      </c>
      <c r="E987" s="11">
        <v>12000</v>
      </c>
      <c r="F987" s="11">
        <v>2</v>
      </c>
      <c r="G987" s="11">
        <v>6</v>
      </c>
      <c r="H987" s="12">
        <f>SUM(BG987:BI987)/(BK987*1000000)</f>
        <v>0.78314982771775887</v>
      </c>
      <c r="I987" s="13">
        <v>100</v>
      </c>
      <c r="J987" s="20">
        <v>94.836358868996697</v>
      </c>
      <c r="K987" s="18">
        <f>(P987*BG987+U987*BH987+AP987*BI987+AN987*BJ987)/(BK987*(1000000))</f>
        <v>107.12152314188067</v>
      </c>
      <c r="L987" s="18">
        <f>(T987*BG987+Y987*BH987+AT987*BI987+AO987*BJ987)/(BK987*(1000000))</f>
        <v>126.02406449228454</v>
      </c>
      <c r="M987" s="18">
        <f>L987/K987</f>
        <v>1.1764588552887525</v>
      </c>
      <c r="N987" s="18">
        <f>J987*M987</f>
        <v>111.57107419477319</v>
      </c>
      <c r="O987" s="13">
        <v>100</v>
      </c>
      <c r="P987" s="20">
        <v>96.687867845051102</v>
      </c>
      <c r="Q987" s="20">
        <f>P987-S987</f>
        <v>89.438082432056007</v>
      </c>
      <c r="R987" s="18">
        <f>Q987*solar_capex_adj</f>
        <v>119.25077657607467</v>
      </c>
      <c r="S987" s="20">
        <v>7.2497854129950952</v>
      </c>
      <c r="T987" s="18">
        <f>R987+S987</f>
        <v>126.50056198906977</v>
      </c>
      <c r="U987" s="20">
        <v>27.974148167983799</v>
      </c>
      <c r="V987" s="20">
        <f>U987-X987</f>
        <v>23.177364690856699</v>
      </c>
      <c r="W987" s="18">
        <f>V987*wind_capex_adj</f>
        <v>38.628941151427831</v>
      </c>
      <c r="X987" s="20">
        <v>4.7967834771271001</v>
      </c>
      <c r="Y987" s="18">
        <f>W987+X987</f>
        <v>43.425724628554931</v>
      </c>
      <c r="Z987" s="20">
        <v>128.59339455622899</v>
      </c>
      <c r="AA987" s="20">
        <f>Z987-AC987-AD987</f>
        <v>71.975961183348119</v>
      </c>
      <c r="AB987" s="18">
        <f>AA987*hdgt_capex_adj</f>
        <v>89.969951479185141</v>
      </c>
      <c r="AC987" s="20">
        <v>18.954998088413987</v>
      </c>
      <c r="AD987" s="20">
        <v>37.662435284466881</v>
      </c>
      <c r="AE987" s="18">
        <f>AD987*fuel_adj</f>
        <v>37.662435284466881</v>
      </c>
      <c r="AF987" s="18">
        <f>AB987+AC987+AE987</f>
        <v>146.58738485206601</v>
      </c>
      <c r="AG987" s="20">
        <v>521.33045506387305</v>
      </c>
      <c r="AH987" s="20">
        <f>AG987-AJ987-AK987</f>
        <v>432.35318355233892</v>
      </c>
      <c r="AI987" s="18">
        <f>AH987*aero_capex_adj</f>
        <v>518.82382026280663</v>
      </c>
      <c r="AJ987" s="20">
        <v>45.711942342786074</v>
      </c>
      <c r="AK987" s="20">
        <v>43.265329168748053</v>
      </c>
      <c r="AL987" s="18">
        <f>AK987*fuel_adj</f>
        <v>43.265329168748053</v>
      </c>
      <c r="AM987" s="18">
        <f>AI987+AJ987+AL987</f>
        <v>607.80109177434076</v>
      </c>
      <c r="AN987" s="18">
        <f>IF(F987=0, 0, IF(F987=3, Z987, (Z987*F987*384+AG987*G987*32)/(F987*384+G987*32)))</f>
        <v>207.14080665775779</v>
      </c>
      <c r="AO987" s="18">
        <f>IF(F987=0, 0, IF(F987=3, AF987, (AF987*F987*384+AM987*G987*32)/(F987*384+G987*32)))</f>
        <v>238.83012623652095</v>
      </c>
      <c r="AP987" s="20">
        <v>127.17319415610901</v>
      </c>
      <c r="AQ987" s="20">
        <f>AP987-AS987</f>
        <v>104.285533264165</v>
      </c>
      <c r="AR987" s="18">
        <f>AQ987*bess_capex_adj</f>
        <v>104.285533264165</v>
      </c>
      <c r="AS987" s="20">
        <v>22.887660891944009</v>
      </c>
      <c r="AT987" s="18">
        <f>AR987+AS987</f>
        <v>127.17319415610901</v>
      </c>
      <c r="AU987" s="20">
        <v>7833.9420772940703</v>
      </c>
      <c r="AV987" s="20"/>
      <c r="AW987" s="20">
        <v>2222.2332645080701</v>
      </c>
      <c r="AX987" s="18">
        <f>AW987*solar_capex_adj</f>
        <v>2962.97768601076</v>
      </c>
      <c r="AY987" s="20">
        <v>719.57315420381497</v>
      </c>
      <c r="AZ987" s="18">
        <f>AY987*wind_capex_adj</f>
        <v>1199.2885903396916</v>
      </c>
      <c r="BA987" s="20">
        <v>1546.95800118836</v>
      </c>
      <c r="BB987" s="18">
        <f>BA987*hdgt_capex_adj</f>
        <v>1933.6975014854499</v>
      </c>
      <c r="BC987" s="20">
        <v>487.52139695263702</v>
      </c>
      <c r="BD987" s="18">
        <f>BC987*aero_capex_adj</f>
        <v>585.02567634316438</v>
      </c>
      <c r="BE987" s="20">
        <v>2857.6562604411802</v>
      </c>
      <c r="BF987" s="18">
        <f>BE987*bess_capex_adj</f>
        <v>2857.6562604411802</v>
      </c>
      <c r="BG987" s="11">
        <v>2169117605.5904698</v>
      </c>
      <c r="BH987" s="11">
        <v>2635443261.2463999</v>
      </c>
      <c r="BI987" s="11">
        <v>2055831623.97069</v>
      </c>
      <c r="BJ987" s="11">
        <v>1899607509.19243</v>
      </c>
      <c r="BK987" s="11">
        <f>SUM(BG987:BJ987)/1000000</f>
        <v>8759.9999999999909</v>
      </c>
      <c r="BL987" s="11">
        <v>2.44762646530575</v>
      </c>
      <c r="BM987" s="13">
        <f>0.815*BJ987/(BK987*1000)</f>
        <v>176.73289041002647</v>
      </c>
      <c r="BN987" s="22">
        <v>2503.1630761813899</v>
      </c>
      <c r="BO987" s="11">
        <v>158</v>
      </c>
      <c r="BP987" s="11">
        <v>9120</v>
      </c>
      <c r="BQ987" s="22">
        <v>13835.7696</v>
      </c>
      <c r="BR987" s="11">
        <v>2280</v>
      </c>
      <c r="BS987" s="11">
        <v>570</v>
      </c>
      <c r="BT987" s="11">
        <v>0.42351543312596102</v>
      </c>
    </row>
    <row r="988" spans="1:72" s="8" customFormat="1" x14ac:dyDescent="0.25">
      <c r="A988" s="1">
        <v>1392</v>
      </c>
      <c r="B988" s="22">
        <v>1236.12991416365</v>
      </c>
      <c r="C988" s="22">
        <v>1402.2</v>
      </c>
      <c r="D988" s="11">
        <v>3000</v>
      </c>
      <c r="E988" s="11">
        <v>12000</v>
      </c>
      <c r="F988" s="11">
        <v>2</v>
      </c>
      <c r="G988" s="11">
        <v>6</v>
      </c>
      <c r="H988" s="12">
        <f>SUM(BG988:BI988)/(BK988*1000000)</f>
        <v>0.91118307599654902</v>
      </c>
      <c r="I988" s="13">
        <v>100</v>
      </c>
      <c r="J988" s="20">
        <v>91.349753783046296</v>
      </c>
      <c r="K988" s="18">
        <f>(P988*BG988+U988*BH988+AP988*BI988+AN988*BJ988)/(BK988*(1000000))</f>
        <v>97.657881859172676</v>
      </c>
      <c r="L988" s="18">
        <f>(T988*BG988+Y988*BH988+AT988*BI988+AO988*BJ988)/(BK988*(1000000))</f>
        <v>119.30587381074766</v>
      </c>
      <c r="M988" s="18">
        <f>L988/K988</f>
        <v>1.2216717333967209</v>
      </c>
      <c r="N988" s="18">
        <f>J988*M988</f>
        <v>111.59941204949783</v>
      </c>
      <c r="O988" s="13">
        <v>100</v>
      </c>
      <c r="P988" s="20">
        <v>94.795833642916804</v>
      </c>
      <c r="Q988" s="20">
        <f>P988-S988</f>
        <v>87.686506193527904</v>
      </c>
      <c r="R988" s="18">
        <f>Q988*solar_capex_adj</f>
        <v>116.91534159137053</v>
      </c>
      <c r="S988" s="20">
        <v>7.1093274493888998</v>
      </c>
      <c r="T988" s="18">
        <f>R988+S988</f>
        <v>124.02466904075943</v>
      </c>
      <c r="U988" s="20">
        <v>31.0439808442001</v>
      </c>
      <c r="V988" s="20">
        <f>U988-X988</f>
        <v>25.719861668501601</v>
      </c>
      <c r="W988" s="18">
        <f>V988*wind_capex_adj</f>
        <v>42.866436114169339</v>
      </c>
      <c r="X988" s="20">
        <v>5.3241191756984989</v>
      </c>
      <c r="Y988" s="18">
        <f>W988+X988</f>
        <v>48.190555289867838</v>
      </c>
      <c r="Z988" s="20">
        <v>259.43806102846202</v>
      </c>
      <c r="AA988" s="20">
        <f>Z988-AC988-AD988</f>
        <v>182.34616568748297</v>
      </c>
      <c r="AB988" s="18">
        <f>AA988*hdgt_capex_adj</f>
        <v>227.93270710935371</v>
      </c>
      <c r="AC988" s="20">
        <v>31.84322916966002</v>
      </c>
      <c r="AD988" s="20">
        <v>45.24866617131903</v>
      </c>
      <c r="AE988" s="18">
        <f>AD988*fuel_adj</f>
        <v>45.24866617131903</v>
      </c>
      <c r="AF988" s="18">
        <f>AB988+AC988+AE988</f>
        <v>305.02460245033279</v>
      </c>
      <c r="AG988" s="20">
        <v>875.35265522496297</v>
      </c>
      <c r="AH988" s="20">
        <f>AG988-AJ988-AK988</f>
        <v>752.12602838800001</v>
      </c>
      <c r="AI988" s="18">
        <f>AH988*aero_capex_adj</f>
        <v>902.55123406559994</v>
      </c>
      <c r="AJ988" s="20">
        <v>72.593572036759952</v>
      </c>
      <c r="AK988" s="20">
        <v>50.633054800203013</v>
      </c>
      <c r="AL988" s="18">
        <f>AK988*fuel_adj</f>
        <v>50.633054800203013</v>
      </c>
      <c r="AM988" s="18">
        <f>AI988+AJ988+AL988</f>
        <v>1025.7778609025629</v>
      </c>
      <c r="AN988" s="18">
        <f>IF(F988=0, 0, IF(F988=3, Z988, (Z988*F988*384+AG988*G988*32)/(F988*384+G988*32)))</f>
        <v>382.62097986776217</v>
      </c>
      <c r="AO988" s="18">
        <f>IF(F988=0, 0, IF(F988=3, AF988, (AF988*F988*384+AM988*G988*32)/(F988*384+G988*32)))</f>
        <v>449.1752541407788</v>
      </c>
      <c r="AP988" s="20">
        <v>253.69197969346101</v>
      </c>
      <c r="AQ988" s="20">
        <f>AP988-AS988</f>
        <v>206.39915292210301</v>
      </c>
      <c r="AR988" s="18">
        <f>AQ988*bess_capex_adj</f>
        <v>206.39915292210301</v>
      </c>
      <c r="AS988" s="20">
        <v>47.292826771357994</v>
      </c>
      <c r="AT988" s="18">
        <f>AR988+AS988</f>
        <v>253.69197969346101</v>
      </c>
      <c r="AU988" s="20">
        <v>8052.4206184146797</v>
      </c>
      <c r="AV988" s="20"/>
      <c r="AW988" s="20">
        <v>1481.17136126112</v>
      </c>
      <c r="AX988" s="18">
        <f>AW988*solar_capex_adj</f>
        <v>1974.8951483481599</v>
      </c>
      <c r="AY988" s="20">
        <v>1680.16197890133</v>
      </c>
      <c r="AZ988" s="18">
        <f>AY988*wind_capex_adj</f>
        <v>2800.2699648355501</v>
      </c>
      <c r="BA988" s="20">
        <v>1546.6264894616099</v>
      </c>
      <c r="BB988" s="18">
        <f>BA988*hdgt_capex_adj</f>
        <v>1933.2831118270124</v>
      </c>
      <c r="BC988" s="20">
        <v>487.41692154993598</v>
      </c>
      <c r="BD988" s="18">
        <f>BC988*aero_capex_adj</f>
        <v>584.90030585992315</v>
      </c>
      <c r="BE988" s="20">
        <v>2857.0438672406799</v>
      </c>
      <c r="BF988" s="18">
        <f>BE988*bess_capex_adj</f>
        <v>2857.0438672406799</v>
      </c>
      <c r="BG988" s="11">
        <v>1463343727.2469699</v>
      </c>
      <c r="BH988" s="11">
        <v>5545302276.0824099</v>
      </c>
      <c r="BI988" s="11">
        <v>973317742.40037501</v>
      </c>
      <c r="BJ988" s="11">
        <v>778036254.27023005</v>
      </c>
      <c r="BK988" s="11">
        <f>SUM(BG988:BJ988)/1000000</f>
        <v>8759.9999999999854</v>
      </c>
      <c r="BL988" s="11">
        <v>12.7402021846925</v>
      </c>
      <c r="BM988" s="13">
        <f>0.815*BJ988/(BK988*1000)</f>
        <v>72.385793062812624</v>
      </c>
      <c r="BN988" s="22">
        <v>1668.7753841209301</v>
      </c>
      <c r="BO988" s="11">
        <v>369</v>
      </c>
      <c r="BP988" s="11">
        <v>9120</v>
      </c>
      <c r="BQ988" s="22">
        <v>13835.7696</v>
      </c>
      <c r="BR988" s="11">
        <v>2280</v>
      </c>
      <c r="BS988" s="11">
        <v>570</v>
      </c>
      <c r="BT988" s="11">
        <v>0.20255427595912001</v>
      </c>
    </row>
    <row r="989" spans="1:72" s="8" customFormat="1" x14ac:dyDescent="0.25">
      <c r="A989" s="1">
        <v>1308</v>
      </c>
      <c r="B989" s="22">
        <v>1030.10826180304</v>
      </c>
      <c r="C989" s="22">
        <v>600.4</v>
      </c>
      <c r="D989" s="11">
        <v>3000</v>
      </c>
      <c r="E989" s="11">
        <v>12000</v>
      </c>
      <c r="F989" s="11">
        <v>1</v>
      </c>
      <c r="G989" s="11">
        <v>20</v>
      </c>
      <c r="H989" s="12">
        <f>SUM(BG989:BI989)/(BK989*1000000)</f>
        <v>0.5875345207545315</v>
      </c>
      <c r="I989" s="13">
        <v>100</v>
      </c>
      <c r="J989" s="20">
        <v>97.250055818430098</v>
      </c>
      <c r="K989" s="18">
        <f>(P989*BG989+U989*BH989+AP989*BI989+AN989*BJ989)/(BK989*(1000000))</f>
        <v>120.9558770824874</v>
      </c>
      <c r="L989" s="18">
        <f>(T989*BG989+Y989*BH989+AT989*BI989+AO989*BJ989)/(BK989*(1000000))</f>
        <v>138.85403174254853</v>
      </c>
      <c r="M989" s="18">
        <f>L989/K989</f>
        <v>1.1479725920870736</v>
      </c>
      <c r="N989" s="18">
        <f>J989*M989</f>
        <v>111.6403986584958</v>
      </c>
      <c r="O989" s="13">
        <v>99.999999998159296</v>
      </c>
      <c r="P989" s="20">
        <v>86.271690727571794</v>
      </c>
      <c r="Q989" s="20">
        <f>P989-S989</f>
        <v>79.807029049433993</v>
      </c>
      <c r="R989" s="18">
        <f>Q989*solar_capex_adj</f>
        <v>106.40937206591198</v>
      </c>
      <c r="S989" s="20">
        <v>6.4646616781378015</v>
      </c>
      <c r="T989" s="18">
        <f>R989+S989</f>
        <v>112.87403374404978</v>
      </c>
      <c r="U989" s="20">
        <v>27.9900580520932</v>
      </c>
      <c r="V989" s="20">
        <f>U989-X989</f>
        <v>23.193274574966001</v>
      </c>
      <c r="W989" s="18">
        <f>V989*wind_capex_adj</f>
        <v>38.655457624943338</v>
      </c>
      <c r="X989" s="20">
        <v>4.7967834771271995</v>
      </c>
      <c r="Y989" s="18">
        <f>W989+X989</f>
        <v>43.452241102070538</v>
      </c>
      <c r="Z989" s="20">
        <v>74.681782166880296</v>
      </c>
      <c r="AA989" s="20">
        <f>Z989-AC989-AD989</f>
        <v>24.829232228781905</v>
      </c>
      <c r="AB989" s="18">
        <f>AA989*hdgt_capex_adj</f>
        <v>31.036540285977381</v>
      </c>
      <c r="AC989" s="20">
        <v>14.410844128198498</v>
      </c>
      <c r="AD989" s="20">
        <v>35.441705809899894</v>
      </c>
      <c r="AE989" s="18">
        <f>AD989*fuel_adj</f>
        <v>35.441705809899894</v>
      </c>
      <c r="AF989" s="18">
        <f>AB989+AC989+AE989</f>
        <v>80.889090224075773</v>
      </c>
      <c r="AG989" s="20">
        <v>224.08366072418801</v>
      </c>
      <c r="AH989" s="20">
        <f>AG989-AJ989-AK989</f>
        <v>158.16842325271298</v>
      </c>
      <c r="AI989" s="18">
        <f>AH989*aero_capex_adj</f>
        <v>189.80210790325557</v>
      </c>
      <c r="AJ989" s="20">
        <v>24.353266006586011</v>
      </c>
      <c r="AK989" s="20">
        <v>41.561971464889012</v>
      </c>
      <c r="AL989" s="18">
        <f>AK989*fuel_adj</f>
        <v>41.561971464889012</v>
      </c>
      <c r="AM989" s="18">
        <f>AI989+AJ989+AL989</f>
        <v>255.7173453747306</v>
      </c>
      <c r="AN989" s="18">
        <f>IF(F989=0, 0, IF(F989=3, Z989, (Z989*F989*384+AG989*G989*32)/(F989*384+G989*32)))</f>
        <v>168.05795626519762</v>
      </c>
      <c r="AO989" s="18">
        <f>IF(F989=0, 0, IF(F989=3, AF989, (AF989*F989*384+AM989*G989*32)/(F989*384+G989*32)))</f>
        <v>190.15674969323501</v>
      </c>
      <c r="AP989" s="20">
        <v>226.96020093138799</v>
      </c>
      <c r="AQ989" s="20">
        <f>AP989-AS989</f>
        <v>185.65934140622599</v>
      </c>
      <c r="AR989" s="18">
        <f>AQ989*bess_capex_adj</f>
        <v>185.65934140622599</v>
      </c>
      <c r="AS989" s="20">
        <v>41.300859525161997</v>
      </c>
      <c r="AT989" s="18">
        <f>AR989+AS989</f>
        <v>226.96020093138799</v>
      </c>
      <c r="AU989" s="20">
        <v>7215.3032538186499</v>
      </c>
      <c r="AV989" s="20"/>
      <c r="AW989" s="20">
        <v>1235.4214975789</v>
      </c>
      <c r="AX989" s="18">
        <f>AW989*solar_capex_adj</f>
        <v>1647.2286634385332</v>
      </c>
      <c r="AY989" s="20">
        <v>720.06709843105</v>
      </c>
      <c r="AZ989" s="18">
        <f>AY989*wind_capex_adj</f>
        <v>1200.1118307184167</v>
      </c>
      <c r="BA989" s="20">
        <v>774.00994798292299</v>
      </c>
      <c r="BB989" s="18">
        <f>BA989*hdgt_capex_adj</f>
        <v>967.5124349786538</v>
      </c>
      <c r="BC989" s="20">
        <v>1626.1868381084901</v>
      </c>
      <c r="BD989" s="18">
        <f>BC989*aero_capex_adj</f>
        <v>1951.4242057301881</v>
      </c>
      <c r="BE989" s="20">
        <v>2859.6178717172802</v>
      </c>
      <c r="BF989" s="18">
        <f>BE989*bess_capex_adj</f>
        <v>2859.6178717172802</v>
      </c>
      <c r="BG989" s="11">
        <v>1360437362.15236</v>
      </c>
      <c r="BH989" s="11">
        <v>2635443261.2463999</v>
      </c>
      <c r="BI989" s="11">
        <v>1150921778.31619</v>
      </c>
      <c r="BJ989" s="11">
        <v>3613197598.1237898</v>
      </c>
      <c r="BK989" s="11">
        <f>SUM(BG989:BJ989)/1000000</f>
        <v>8759.9999998387393</v>
      </c>
      <c r="BL989" s="11">
        <v>1.94669242677583E-18</v>
      </c>
      <c r="BM989" s="13">
        <f>0.815*BJ989/(BK989*1000)</f>
        <v>336.15936558505683</v>
      </c>
      <c r="BN989" s="22">
        <v>1390.6461534341099</v>
      </c>
      <c r="BO989" s="11">
        <v>158</v>
      </c>
      <c r="BP989" s="11">
        <v>9120</v>
      </c>
      <c r="BQ989" s="22">
        <v>13835.7696</v>
      </c>
      <c r="BR989" s="11">
        <v>2280</v>
      </c>
      <c r="BS989" s="11">
        <v>570</v>
      </c>
      <c r="BT989" s="11">
        <v>0.23709216028958799</v>
      </c>
    </row>
    <row r="990" spans="1:72" s="8" customFormat="1" x14ac:dyDescent="0.25">
      <c r="A990" s="1">
        <v>1340</v>
      </c>
      <c r="B990" s="22">
        <v>412.043304721217</v>
      </c>
      <c r="C990" s="22">
        <v>201.39999999999901</v>
      </c>
      <c r="D990" s="11">
        <v>3000</v>
      </c>
      <c r="E990" s="11">
        <v>12000</v>
      </c>
      <c r="F990" s="11">
        <v>1</v>
      </c>
      <c r="G990" s="11">
        <v>21</v>
      </c>
      <c r="H990" s="12">
        <f>SUM(BG990:BI990)/(BK990*1000000)</f>
        <v>0.21461444976418029</v>
      </c>
      <c r="I990" s="13">
        <v>100</v>
      </c>
      <c r="J990" s="20">
        <v>103.049972916534</v>
      </c>
      <c r="K990" s="18">
        <f>(P990*BG990+U990*BH990+AP990*BI990+AN990*BJ990)/(BK990*(1000000))</f>
        <v>105.97293919337727</v>
      </c>
      <c r="L990" s="18">
        <f>(T990*BG990+Y990*BH990+AT990*BI990+AO990*BJ990)/(BK990*(1000000))</f>
        <v>114.81949372548814</v>
      </c>
      <c r="M990" s="18">
        <f>L990/K990</f>
        <v>1.0834793731253207</v>
      </c>
      <c r="N990" s="18">
        <f>J990*M990</f>
        <v>111.65252005618754</v>
      </c>
      <c r="O990" s="13">
        <v>100</v>
      </c>
      <c r="P990" s="20">
        <v>88.820445827737601</v>
      </c>
      <c r="Q990" s="20">
        <f>P990-S990</f>
        <v>82.175047842066206</v>
      </c>
      <c r="R990" s="18">
        <f>Q990*solar_capex_adj</f>
        <v>109.56673045608827</v>
      </c>
      <c r="S990" s="20">
        <v>6.6453979856713943</v>
      </c>
      <c r="T990" s="18">
        <f>R990+S990</f>
        <v>116.21212844175966</v>
      </c>
      <c r="U990" s="20">
        <v>28.028735236362401</v>
      </c>
      <c r="V990" s="20">
        <f>U990-X990</f>
        <v>23.231951759235301</v>
      </c>
      <c r="W990" s="18">
        <f>V990*wind_capex_adj</f>
        <v>38.719919598725504</v>
      </c>
      <c r="X990" s="20">
        <v>4.7967834771271001</v>
      </c>
      <c r="Y990" s="18">
        <f>W990+X990</f>
        <v>43.516703075852604</v>
      </c>
      <c r="Z990" s="20">
        <v>69.970982976114499</v>
      </c>
      <c r="AA990" s="20">
        <f>Z990-AC990-AD990</f>
        <v>22.0091513537621</v>
      </c>
      <c r="AB990" s="18">
        <f>AA990*hdgt_capex_adj</f>
        <v>27.511439192202623</v>
      </c>
      <c r="AC990" s="20">
        <v>13.9748009686149</v>
      </c>
      <c r="AD990" s="20">
        <v>33.987030653737499</v>
      </c>
      <c r="AE990" s="18">
        <f>AD990*fuel_adj</f>
        <v>33.987030653737499</v>
      </c>
      <c r="AF990" s="18">
        <f>AB990+AC990+AE990</f>
        <v>75.473270814555022</v>
      </c>
      <c r="AG990" s="20">
        <v>95.874109820207394</v>
      </c>
      <c r="AH990" s="20">
        <f>AG990-AJ990-AK990</f>
        <v>40.5719087734333</v>
      </c>
      <c r="AI990" s="18">
        <f>AH990*aero_capex_adj</f>
        <v>48.686290528119962</v>
      </c>
      <c r="AJ990" s="20">
        <v>15.0006460469762</v>
      </c>
      <c r="AK990" s="20">
        <v>40.301554999797894</v>
      </c>
      <c r="AL990" s="18">
        <f>AK990*fuel_adj</f>
        <v>40.301554999797894</v>
      </c>
      <c r="AM990" s="18">
        <f>AI990+AJ990+AL990</f>
        <v>103.98849157489406</v>
      </c>
      <c r="AN990" s="18">
        <f>IF(F990=0, 0, IF(F990=3, Z990, (Z990*F990*384+AG990*G990*32)/(F990*384+G990*32)))</f>
        <v>86.454790967809984</v>
      </c>
      <c r="AO990" s="18">
        <f>IF(F990=0, 0, IF(F990=3, AF990, (AF990*F990*384+AM990*G990*32)/(F990*384+G990*32)))</f>
        <v>93.619320389316215</v>
      </c>
      <c r="AP990" s="20">
        <v>561.32355362203998</v>
      </c>
      <c r="AQ990" s="20">
        <f>AP990-AS990</f>
        <v>459.24648847830002</v>
      </c>
      <c r="AR990" s="18">
        <f>AQ990*bess_capex_adj</f>
        <v>459.24648847830002</v>
      </c>
      <c r="AS990" s="20">
        <v>102.07706514373996</v>
      </c>
      <c r="AT990" s="18">
        <f>AR990+AS990</f>
        <v>561.32355362203998</v>
      </c>
      <c r="AU990" s="20">
        <v>6086.9678431765496</v>
      </c>
      <c r="AV990" s="20"/>
      <c r="AW990" s="20">
        <v>494.99267628305103</v>
      </c>
      <c r="AX990" s="18">
        <f>AW990*solar_capex_adj</f>
        <v>659.99023504406796</v>
      </c>
      <c r="AY990" s="20">
        <v>241.94429046931401</v>
      </c>
      <c r="AZ990" s="18">
        <f>AY990*wind_capex_adj</f>
        <v>403.24048411552337</v>
      </c>
      <c r="BA990" s="20">
        <v>775.30068962820496</v>
      </c>
      <c r="BB990" s="18">
        <f>BA990*hdgt_capex_adj</f>
        <v>969.1258620352562</v>
      </c>
      <c r="BC990" s="20">
        <v>1710.343606503</v>
      </c>
      <c r="BD990" s="18">
        <f>BC990*aero_capex_adj</f>
        <v>2052.4123278036</v>
      </c>
      <c r="BE990" s="20">
        <v>2864.3865802929699</v>
      </c>
      <c r="BF990" s="18">
        <f>BE990*bess_capex_adj</f>
        <v>2864.3865802929699</v>
      </c>
      <c r="BG990" s="11">
        <v>529796479.76882797</v>
      </c>
      <c r="BH990" s="11">
        <v>884041093.96239996</v>
      </c>
      <c r="BI990" s="11">
        <v>466185006.20299101</v>
      </c>
      <c r="BJ990" s="11">
        <v>6879977420.0657797</v>
      </c>
      <c r="BK990" s="11">
        <f>SUM(BG990:BJ990)/1000000</f>
        <v>8759.9999999999982</v>
      </c>
      <c r="BL990" s="11">
        <v>1.070680834707E-17</v>
      </c>
      <c r="BM990" s="13">
        <f>0.815*BJ990/(BK990*1000)</f>
        <v>640.08922344219309</v>
      </c>
      <c r="BN990" s="22">
        <v>556.25846137364397</v>
      </c>
      <c r="BO990" s="11">
        <v>53</v>
      </c>
      <c r="BP990" s="11">
        <v>9120</v>
      </c>
      <c r="BQ990" s="22">
        <v>13835.7696</v>
      </c>
      <c r="BR990" s="11">
        <v>2280</v>
      </c>
      <c r="BS990" s="11">
        <v>570</v>
      </c>
      <c r="BT990" s="11">
        <v>9.6006551938125906E-2</v>
      </c>
    </row>
    <row r="991" spans="1:72" s="8" customFormat="1" x14ac:dyDescent="0.25">
      <c r="A991" s="1">
        <v>1242</v>
      </c>
      <c r="B991" s="22">
        <v>1030.10826180304</v>
      </c>
      <c r="C991" s="22">
        <v>1200.8</v>
      </c>
      <c r="D991" s="11">
        <v>3000</v>
      </c>
      <c r="E991" s="11">
        <v>12000</v>
      </c>
      <c r="F991" s="11">
        <v>1</v>
      </c>
      <c r="G991" s="11">
        <v>20</v>
      </c>
      <c r="H991" s="12">
        <f>SUM(BG991:BI991)/(BK991*1000000)</f>
        <v>0.85376924437908763</v>
      </c>
      <c r="I991" s="13">
        <v>100</v>
      </c>
      <c r="J991" s="20">
        <v>93.614871273005406</v>
      </c>
      <c r="K991" s="18">
        <f>(P991*BG991+U991*BH991+AP991*BI991+AN991*BJ991)/(BK991*(1000000))</f>
        <v>131.31824449234941</v>
      </c>
      <c r="L991" s="18">
        <f>(T991*BG991+Y991*BH991+AT991*BI991+AO991*BJ991)/(BK991*(1000000))</f>
        <v>156.64368372886017</v>
      </c>
      <c r="M991" s="18">
        <f>L991/K991</f>
        <v>1.1928554507746729</v>
      </c>
      <c r="N991" s="18">
        <f>J991*M991</f>
        <v>111.66900947157384</v>
      </c>
      <c r="O991" s="13">
        <v>100</v>
      </c>
      <c r="P991" s="20">
        <v>84.203805266075705</v>
      </c>
      <c r="Q991" s="20">
        <f>P991-S991</f>
        <v>77.889536464182697</v>
      </c>
      <c r="R991" s="18">
        <f>Q991*solar_capex_adj</f>
        <v>103.85271528557692</v>
      </c>
      <c r="S991" s="20">
        <v>6.3142688018930073</v>
      </c>
      <c r="T991" s="18">
        <f>R991+S991</f>
        <v>110.16698408746993</v>
      </c>
      <c r="U991" s="20">
        <v>28.627884151073602</v>
      </c>
      <c r="V991" s="20">
        <f>U991-X991</f>
        <v>23.718616707778299</v>
      </c>
      <c r="W991" s="18">
        <f>V991*wind_capex_adj</f>
        <v>39.531027846297164</v>
      </c>
      <c r="X991" s="20">
        <v>4.9092674432953025</v>
      </c>
      <c r="Y991" s="18">
        <f>W991+X991</f>
        <v>44.44029528959247</v>
      </c>
      <c r="Z991" s="20">
        <v>127.576053902952</v>
      </c>
      <c r="AA991" s="20">
        <f>Z991-AC991-AD991</f>
        <v>63.675580896298499</v>
      </c>
      <c r="AB991" s="18">
        <f>AA991*hdgt_capex_adj</f>
        <v>79.594476120373116</v>
      </c>
      <c r="AC991" s="20">
        <v>20.250634351946005</v>
      </c>
      <c r="AD991" s="20">
        <v>43.649838654707494</v>
      </c>
      <c r="AE991" s="18">
        <f>AD991*fuel_adj</f>
        <v>43.649838654707494</v>
      </c>
      <c r="AF991" s="18">
        <f>AB991+AC991+AE991</f>
        <v>143.49494912702662</v>
      </c>
      <c r="AG991" s="20">
        <v>716.16414656953896</v>
      </c>
      <c r="AH991" s="20">
        <f>AG991-AJ991-AK991</f>
        <v>605.70030622050501</v>
      </c>
      <c r="AI991" s="18">
        <f>AH991*aero_capex_adj</f>
        <v>726.84036746460595</v>
      </c>
      <c r="AJ991" s="20">
        <v>61.30959150778699</v>
      </c>
      <c r="AK991" s="20">
        <v>49.154248841246954</v>
      </c>
      <c r="AL991" s="18">
        <f>AK991*fuel_adj</f>
        <v>49.154248841246954</v>
      </c>
      <c r="AM991" s="18">
        <f>AI991+AJ991+AL991</f>
        <v>837.30420781363989</v>
      </c>
      <c r="AN991" s="18">
        <f>IF(F991=0, 0, IF(F991=3, Z991, (Z991*F991*384+AG991*G991*32)/(F991*384+G991*32)))</f>
        <v>495.44361181956884</v>
      </c>
      <c r="AO991" s="18">
        <f>IF(F991=0, 0, IF(F991=3, AF991, (AF991*F991*384+AM991*G991*32)/(F991*384+G991*32)))</f>
        <v>577.12573580615992</v>
      </c>
      <c r="AP991" s="20">
        <v>265.28043688734903</v>
      </c>
      <c r="AQ991" s="20">
        <f>AP991-AS991</f>
        <v>216.690594485807</v>
      </c>
      <c r="AR991" s="18">
        <f>AQ991*bess_capex_adj</f>
        <v>216.690594485807</v>
      </c>
      <c r="AS991" s="20">
        <v>48.589842401542029</v>
      </c>
      <c r="AT991" s="18">
        <f>AR991+AS991</f>
        <v>265.28043688734903</v>
      </c>
      <c r="AU991" s="20">
        <v>7929.17332716888</v>
      </c>
      <c r="AV991" s="20"/>
      <c r="AW991" s="20">
        <v>1234.4567111018901</v>
      </c>
      <c r="AX991" s="18">
        <f>AW991*solar_capex_adj</f>
        <v>1645.9422814691866</v>
      </c>
      <c r="AY991" s="20">
        <v>1439.0095426441401</v>
      </c>
      <c r="AZ991" s="18">
        <f>AY991*wind_capex_adj</f>
        <v>2398.3492377402335</v>
      </c>
      <c r="BA991" s="20">
        <v>773.40549490164994</v>
      </c>
      <c r="BB991" s="18">
        <f>BA991*hdgt_capex_adj</f>
        <v>966.75686862706243</v>
      </c>
      <c r="BC991" s="20">
        <v>1624.9168884811199</v>
      </c>
      <c r="BD991" s="18">
        <f>BC991*aero_capex_adj</f>
        <v>1949.9002661773438</v>
      </c>
      <c r="BE991" s="20">
        <v>2857.3846900400599</v>
      </c>
      <c r="BF991" s="18">
        <f>BE991*bess_capex_adj</f>
        <v>2857.3846900400599</v>
      </c>
      <c r="BG991" s="11">
        <v>1378174827.9149401</v>
      </c>
      <c r="BH991" s="11">
        <v>5150116853.3584995</v>
      </c>
      <c r="BI991" s="11">
        <v>950726899.48736203</v>
      </c>
      <c r="BJ991" s="11">
        <v>1280981419.2391901</v>
      </c>
      <c r="BK991" s="11">
        <f>SUM(BG991:BJ991)/1000000</f>
        <v>8759.9999999999927</v>
      </c>
      <c r="BL991" s="11">
        <v>5.2601940405262599</v>
      </c>
      <c r="BM991" s="13">
        <f>0.815*BJ991/(BK991*1000)</f>
        <v>119.17806583104347</v>
      </c>
      <c r="BN991" s="22">
        <v>1390.6461534341099</v>
      </c>
      <c r="BO991" s="11">
        <v>316</v>
      </c>
      <c r="BP991" s="11">
        <v>9120</v>
      </c>
      <c r="BQ991" s="22">
        <v>13835.7696</v>
      </c>
      <c r="BR991" s="11">
        <v>2280</v>
      </c>
      <c r="BS991" s="11">
        <v>570</v>
      </c>
      <c r="BT991" s="11">
        <v>0.197913369872939</v>
      </c>
    </row>
    <row r="992" spans="1:72" s="8" customFormat="1" x14ac:dyDescent="0.25">
      <c r="A992" s="1">
        <v>1309</v>
      </c>
      <c r="B992" s="22">
        <v>1236.12991416365</v>
      </c>
      <c r="C992" s="22">
        <v>600.4</v>
      </c>
      <c r="D992" s="11">
        <v>3000</v>
      </c>
      <c r="E992" s="11">
        <v>12000</v>
      </c>
      <c r="F992" s="11">
        <v>1</v>
      </c>
      <c r="G992" s="11">
        <v>19</v>
      </c>
      <c r="H992" s="12">
        <f>SUM(BG992:BI992)/(BK992*1000000)</f>
        <v>0.64185877197558372</v>
      </c>
      <c r="I992" s="13">
        <v>100</v>
      </c>
      <c r="J992" s="20">
        <v>96.710365445830902</v>
      </c>
      <c r="K992" s="18">
        <f>(P992*BG992+U992*BH992+AP992*BI992+AN992*BJ992)/(BK992*(1000000))</f>
        <v>124.08324985438841</v>
      </c>
      <c r="L992" s="18">
        <f>(T992*BG992+Y992*BH992+AT992*BI992+AO992*BJ992)/(BK992*(1000000))</f>
        <v>143.32962345722703</v>
      </c>
      <c r="M992" s="18">
        <f>L992/K992</f>
        <v>1.1551085551468407</v>
      </c>
      <c r="N992" s="18">
        <f>J992*M992</f>
        <v>111.71097049785669</v>
      </c>
      <c r="O992" s="13">
        <v>100</v>
      </c>
      <c r="P992" s="20">
        <v>88.691269785218097</v>
      </c>
      <c r="Q992" s="20">
        <f>P992-S992</f>
        <v>82.044101658088593</v>
      </c>
      <c r="R992" s="18">
        <f>Q992*solar_capex_adj</f>
        <v>109.39213554411812</v>
      </c>
      <c r="S992" s="20">
        <v>6.647168127129504</v>
      </c>
      <c r="T992" s="18">
        <f>R992+S992</f>
        <v>116.03930367124762</v>
      </c>
      <c r="U992" s="20">
        <v>27.985538239578801</v>
      </c>
      <c r="V992" s="20">
        <f>U992-X992</f>
        <v>23.188754762451701</v>
      </c>
      <c r="W992" s="18">
        <f>V992*wind_capex_adj</f>
        <v>38.647924604086171</v>
      </c>
      <c r="X992" s="20">
        <v>4.7967834771271001</v>
      </c>
      <c r="Y992" s="18">
        <f>W992+X992</f>
        <v>43.444708081213271</v>
      </c>
      <c r="Z992" s="20">
        <v>77.451068366806695</v>
      </c>
      <c r="AA992" s="20">
        <f>Z992-AC992-AD992</f>
        <v>27.091475624050304</v>
      </c>
      <c r="AB992" s="18">
        <f>AA992*hdgt_capex_adj</f>
        <v>33.86434453006288</v>
      </c>
      <c r="AC992" s="20">
        <v>14.602345672436996</v>
      </c>
      <c r="AD992" s="20">
        <v>35.757247070319394</v>
      </c>
      <c r="AE992" s="18">
        <f>AD992*fuel_adj</f>
        <v>35.757247070319394</v>
      </c>
      <c r="AF992" s="18">
        <f>AB992+AC992+AE992</f>
        <v>84.223937272819271</v>
      </c>
      <c r="AG992" s="20">
        <v>267.20895142630297</v>
      </c>
      <c r="AH992" s="20">
        <f>AG992-AJ992-AK992</f>
        <v>198.133813725582</v>
      </c>
      <c r="AI992" s="18">
        <f>AH992*aero_capex_adj</f>
        <v>237.7605764706984</v>
      </c>
      <c r="AJ992" s="20">
        <v>27.455055855074988</v>
      </c>
      <c r="AK992" s="20">
        <v>41.620081845645984</v>
      </c>
      <c r="AL992" s="18">
        <f>AK992*fuel_adj</f>
        <v>41.620081845645984</v>
      </c>
      <c r="AM992" s="18">
        <f>AI992+AJ992+AL992</f>
        <v>306.8357141714194</v>
      </c>
      <c r="AN992" s="18">
        <f>IF(F992=0, 0, IF(F992=3, Z992, (Z992*F992*384+AG992*G992*32)/(F992*384+G992*32)))</f>
        <v>193.7542870161754</v>
      </c>
      <c r="AO992" s="18">
        <f>IF(F992=0, 0, IF(F992=3, AF992, (AF992*F992*384+AM992*G992*32)/(F992*384+G992*32)))</f>
        <v>220.66341343647741</v>
      </c>
      <c r="AP992" s="20">
        <v>189.048489609808</v>
      </c>
      <c r="AQ992" s="20">
        <f>AP992-AS992</f>
        <v>155.01597151924599</v>
      </c>
      <c r="AR992" s="18">
        <f>AQ992*bess_capex_adj</f>
        <v>155.01597151924599</v>
      </c>
      <c r="AS992" s="20">
        <v>34.032518090562007</v>
      </c>
      <c r="AT992" s="18">
        <f>AR992+AS992</f>
        <v>189.048489609808</v>
      </c>
      <c r="AU992" s="20">
        <v>7379.6398164511302</v>
      </c>
      <c r="AV992" s="20"/>
      <c r="AW992" s="20">
        <v>1482.2168922989099</v>
      </c>
      <c r="AX992" s="18">
        <f>AW992*solar_capex_adj</f>
        <v>1976.2891897318798</v>
      </c>
      <c r="AY992" s="20">
        <v>719.92677463709401</v>
      </c>
      <c r="AZ992" s="18">
        <f>AY992*wind_capex_adj</f>
        <v>1199.8779577284902</v>
      </c>
      <c r="BA992" s="20">
        <v>773.85911202236105</v>
      </c>
      <c r="BB992" s="18">
        <f>BA992*hdgt_capex_adj</f>
        <v>967.32389002795128</v>
      </c>
      <c r="BC992" s="20">
        <v>1544.57643666023</v>
      </c>
      <c r="BD992" s="18">
        <f>BC992*aero_capex_adj</f>
        <v>1853.4917239922759</v>
      </c>
      <c r="BE992" s="20">
        <v>2859.0606008325299</v>
      </c>
      <c r="BF992" s="18">
        <f>BE992*bess_capex_adj</f>
        <v>2859.0606008325299</v>
      </c>
      <c r="BG992" s="11">
        <v>1588194747.26003</v>
      </c>
      <c r="BH992" s="11">
        <v>2635443261.2463999</v>
      </c>
      <c r="BI992" s="11">
        <v>1399044833.99967</v>
      </c>
      <c r="BJ992" s="11">
        <v>3137317157.4938798</v>
      </c>
      <c r="BK992" s="11">
        <f>SUM(BG992:BJ992)/1000000</f>
        <v>8759.9999999999782</v>
      </c>
      <c r="BL992" s="11">
        <v>1.557353941392E-17</v>
      </c>
      <c r="BM992" s="13">
        <f>0.815*BJ992/(BK992*1000)</f>
        <v>291.88510083989939</v>
      </c>
      <c r="BN992" s="22">
        <v>1668.7753841209301</v>
      </c>
      <c r="BO992" s="11">
        <v>158</v>
      </c>
      <c r="BP992" s="11">
        <v>9120</v>
      </c>
      <c r="BQ992" s="22">
        <v>13835.7696</v>
      </c>
      <c r="BR992" s="11">
        <v>2280</v>
      </c>
      <c r="BS992" s="11">
        <v>570</v>
      </c>
      <c r="BT992" s="11">
        <v>0.28811780987316499</v>
      </c>
    </row>
    <row r="993" spans="1:72" s="8" customFormat="1" x14ac:dyDescent="0.25">
      <c r="A993" s="1">
        <v>1558</v>
      </c>
      <c r="B993" s="22">
        <v>206.02165236060799</v>
      </c>
      <c r="C993" s="22">
        <v>801.8</v>
      </c>
      <c r="D993" s="11">
        <v>3000</v>
      </c>
      <c r="E993" s="11">
        <v>12000</v>
      </c>
      <c r="F993" s="11">
        <v>3</v>
      </c>
      <c r="G993" s="11">
        <v>4</v>
      </c>
      <c r="H993" s="12">
        <f>SUM(BG993:BI993)/(BK993*1000000)</f>
        <v>0.51031831018428297</v>
      </c>
      <c r="I993" s="13">
        <v>100</v>
      </c>
      <c r="J993" s="20">
        <v>98.184451975661602</v>
      </c>
      <c r="K993" s="18">
        <f>(P993*BG993+U993*BH993+AP993*BI993+AN993*BJ993)/(BK993*(1000000))</f>
        <v>94.90377516723764</v>
      </c>
      <c r="L993" s="18">
        <f>(T993*BG993+Y993*BH993+AT993*BI993+AO993*BJ993)/(BK993*(1000000))</f>
        <v>107.99656193879439</v>
      </c>
      <c r="M993" s="18">
        <f>L993/K993</f>
        <v>1.1379585453632892</v>
      </c>
      <c r="N993" s="18">
        <f>J993*M993</f>
        <v>111.7298361475156</v>
      </c>
      <c r="O993" s="13">
        <v>100</v>
      </c>
      <c r="P993" s="20">
        <v>66.008285096125505</v>
      </c>
      <c r="Q993" s="20">
        <f>P993-S993</f>
        <v>61.065023776834401</v>
      </c>
      <c r="R993" s="18">
        <f>Q993*solar_capex_adj</f>
        <v>81.420031702445868</v>
      </c>
      <c r="S993" s="20">
        <v>4.9432613192911035</v>
      </c>
      <c r="T993" s="18">
        <f>R993+S993</f>
        <v>86.363293021736979</v>
      </c>
      <c r="U993" s="20">
        <v>28.005209510192099</v>
      </c>
      <c r="V993" s="20">
        <f>U993-X993</f>
        <v>23.208426033064999</v>
      </c>
      <c r="W993" s="18">
        <f>V993*wind_capex_adj</f>
        <v>38.680710055108335</v>
      </c>
      <c r="X993" s="20">
        <v>4.7967834771271001</v>
      </c>
      <c r="Y993" s="18">
        <f>W993+X993</f>
        <v>43.477493532235435</v>
      </c>
      <c r="Z993" s="20">
        <v>107.26508722860601</v>
      </c>
      <c r="AA993" s="20">
        <f>Z993-AC993-AD993</f>
        <v>49.391130439794694</v>
      </c>
      <c r="AB993" s="18">
        <f>AA993*hdgt_capex_adj</f>
        <v>61.738913049743367</v>
      </c>
      <c r="AC993" s="20">
        <v>18.038545935546708</v>
      </c>
      <c r="AD993" s="20">
        <v>39.835410853264605</v>
      </c>
      <c r="AE993" s="18">
        <f>AD993*fuel_adj</f>
        <v>39.835410853264605</v>
      </c>
      <c r="AF993" s="18">
        <f>AB993+AC993+AE993</f>
        <v>119.61286983855469</v>
      </c>
      <c r="AG993" s="20">
        <v>395.155937526934</v>
      </c>
      <c r="AH993" s="20">
        <f>AG993-AJ993-AK993</f>
        <v>310.25915082866004</v>
      </c>
      <c r="AI993" s="18">
        <f>AH993*aero_capex_adj</f>
        <v>372.31098099439203</v>
      </c>
      <c r="AJ993" s="20">
        <v>37.378537872384982</v>
      </c>
      <c r="AK993" s="20">
        <v>47.518248825888975</v>
      </c>
      <c r="AL993" s="18">
        <f>AK993*fuel_adj</f>
        <v>47.518248825888975</v>
      </c>
      <c r="AM993" s="18">
        <f>AI993+AJ993+AL993</f>
        <v>457.20776769266598</v>
      </c>
      <c r="AN993" s="18">
        <f>IF(F993=0, 0, IF(F993=3, Z993, (Z993*F993*384+AG993*G993*32)/(F993*384+G993*32)))</f>
        <v>107.26508722860601</v>
      </c>
      <c r="AO993" s="18">
        <f>IF(F993=0, 0, IF(F993=3, AF993, (AF993*F993*384+AM993*G993*32)/(F993*384+G993*32)))</f>
        <v>119.61286983855469</v>
      </c>
      <c r="AP993" s="20">
        <v>419.56179566395298</v>
      </c>
      <c r="AQ993" s="20">
        <f>AP993-AS993</f>
        <v>343.20772678396401</v>
      </c>
      <c r="AR993" s="18">
        <f>AQ993*bess_capex_adj</f>
        <v>343.20772678396401</v>
      </c>
      <c r="AS993" s="20">
        <v>76.354068879988972</v>
      </c>
      <c r="AT993" s="18">
        <f>AR993+AS993</f>
        <v>419.56179566395298</v>
      </c>
      <c r="AU993" s="20">
        <v>6719.9650583170996</v>
      </c>
      <c r="AV993" s="20"/>
      <c r="AW993" s="20">
        <v>247.24571214420899</v>
      </c>
      <c r="AX993" s="18">
        <f>AW993*solar_capex_adj</f>
        <v>329.66094952561195</v>
      </c>
      <c r="AY993" s="20">
        <v>962.23678300684503</v>
      </c>
      <c r="AZ993" s="18">
        <f>AY993*wind_capex_adj</f>
        <v>1603.7279716780752</v>
      </c>
      <c r="BA993" s="20">
        <v>2323.5467551452198</v>
      </c>
      <c r="BB993" s="18">
        <f>BA993*hdgt_capex_adj</f>
        <v>2904.4334439315248</v>
      </c>
      <c r="BC993" s="20">
        <v>325.44983526320499</v>
      </c>
      <c r="BD993" s="18">
        <f>BC993*aero_capex_adj</f>
        <v>390.53980231584598</v>
      </c>
      <c r="BE993" s="20">
        <v>2861.4859727576199</v>
      </c>
      <c r="BF993" s="18">
        <f>BE993*bess_capex_adj</f>
        <v>2861.4859727576199</v>
      </c>
      <c r="BG993" s="11">
        <v>357217203.65672201</v>
      </c>
      <c r="BH993" s="11">
        <v>3519484355.2087998</v>
      </c>
      <c r="BI993" s="11">
        <v>593686838.34879601</v>
      </c>
      <c r="BJ993" s="11">
        <v>4289611602.7856798</v>
      </c>
      <c r="BK993" s="11">
        <f>SUM(BG993:BJ993)/1000000</f>
        <v>8759.9999999999982</v>
      </c>
      <c r="BL993" s="11">
        <v>3.1368204796306597E-5</v>
      </c>
      <c r="BM993" s="13">
        <f>0.815*BJ993/(BK993*1000)</f>
        <v>399.09057719980933</v>
      </c>
      <c r="BN993" s="22">
        <v>278.12923068682198</v>
      </c>
      <c r="BO993" s="11">
        <v>211</v>
      </c>
      <c r="BP993" s="11">
        <v>9120</v>
      </c>
      <c r="BQ993" s="22">
        <v>13835.7696</v>
      </c>
      <c r="BR993" s="11">
        <v>2280</v>
      </c>
      <c r="BS993" s="11">
        <v>570</v>
      </c>
      <c r="BT993" s="11">
        <v>0.122631320019976</v>
      </c>
    </row>
    <row r="994" spans="1:72" s="8" customFormat="1" x14ac:dyDescent="0.25">
      <c r="A994" s="1">
        <v>704</v>
      </c>
      <c r="B994" s="25">
        <v>1854.19487124548</v>
      </c>
      <c r="C994" s="25">
        <v>1200.8</v>
      </c>
      <c r="D994" s="8">
        <v>2000</v>
      </c>
      <c r="E994" s="8">
        <v>8000</v>
      </c>
      <c r="F994" s="8">
        <v>1</v>
      </c>
      <c r="G994" s="8">
        <v>22</v>
      </c>
      <c r="H994" s="9">
        <f>SUM(BG994:BI994)/(BK994*1000000)</f>
        <v>0.93094402362536766</v>
      </c>
      <c r="I994" s="10">
        <v>100</v>
      </c>
      <c r="J994" s="19">
        <v>91.386545406224002</v>
      </c>
      <c r="K994" s="18">
        <f>(P994*BG994+U994*BH994+AP994*BI994+AN994*BJ994)/(BK994*(1000000))</f>
        <v>132.16054849280701</v>
      </c>
      <c r="L994" s="18">
        <f>(T994*BG994+Y994*BH994+AT994*BI994+AO994*BJ994)/(BK994*(1000000))</f>
        <v>161.61446380865675</v>
      </c>
      <c r="M994" s="18">
        <f>L994/K994</f>
        <v>1.2228646570534838</v>
      </c>
      <c r="N994" s="18">
        <f>J994*M994</f>
        <v>111.75337650748475</v>
      </c>
      <c r="O994" s="10">
        <v>100</v>
      </c>
      <c r="P994" s="19">
        <v>113.94554519443599</v>
      </c>
      <c r="Q994" s="19">
        <f>P994-S994</f>
        <v>105.39769332343501</v>
      </c>
      <c r="R994" s="18">
        <f>Q994*solar_capex_adj</f>
        <v>140.53025776458</v>
      </c>
      <c r="S994" s="19">
        <v>8.5478518710009865</v>
      </c>
      <c r="T994" s="18">
        <f>R994+S994</f>
        <v>149.07810963558097</v>
      </c>
      <c r="U994" s="19">
        <v>28.617763408353099</v>
      </c>
      <c r="V994" s="19">
        <f>U994-X994</f>
        <v>23.708527980972299</v>
      </c>
      <c r="W994" s="18">
        <f>V994*wind_capex_adj</f>
        <v>39.514213301620501</v>
      </c>
      <c r="X994" s="19">
        <v>4.9092354273807999</v>
      </c>
      <c r="Y994" s="18">
        <f>W994+X994</f>
        <v>44.423448729001301</v>
      </c>
      <c r="Z994" s="19">
        <v>200.62523035105201</v>
      </c>
      <c r="AA994" s="19">
        <f>Z994-AC994-AD994</f>
        <v>130.63735588634398</v>
      </c>
      <c r="AB994" s="18">
        <f>AA994*hdgt_capex_adj</f>
        <v>163.29669485792999</v>
      </c>
      <c r="AC994" s="19">
        <v>26.321338577353004</v>
      </c>
      <c r="AD994" s="19">
        <v>43.666535887355025</v>
      </c>
      <c r="AE994" s="18">
        <f>AD994*fuel_adj</f>
        <v>43.666535887355025</v>
      </c>
      <c r="AF994" s="18">
        <f>AB994+AC994+AE994</f>
        <v>233.28456932263802</v>
      </c>
      <c r="AG994" s="19">
        <v>1519.0959043903399</v>
      </c>
      <c r="AH994" s="19">
        <f>AG994-AJ994-AK994</f>
        <v>1352.74155351846</v>
      </c>
      <c r="AI994" s="18">
        <f>AH994*aero_capex_adj</f>
        <v>1623.2898642221519</v>
      </c>
      <c r="AJ994" s="19">
        <v>119.00485591585993</v>
      </c>
      <c r="AK994" s="19">
        <v>47.349494956019953</v>
      </c>
      <c r="AL994" s="18">
        <f>AK994*fuel_adj</f>
        <v>47.349494956019953</v>
      </c>
      <c r="AM994" s="18">
        <f>AI994+AJ994+AL994</f>
        <v>1789.6442150940318</v>
      </c>
      <c r="AN994" s="18">
        <f>IF(F994=0, 0, IF(F994=3, Z994, (Z994*F994*384+AG994*G994*32)/(F994*384+G994*32)))</f>
        <v>1053.7533135529441</v>
      </c>
      <c r="AO994" s="18">
        <f>IF(F994=0, 0, IF(F994=3, AF994, (AF994*F994*384+AM994*G994*32)/(F994*384+G994*32)))</f>
        <v>1240.340810704128</v>
      </c>
      <c r="AP994" s="19">
        <v>139.560065250745</v>
      </c>
      <c r="AQ994" s="19">
        <f>AP994-AS994</f>
        <v>113.651699869937</v>
      </c>
      <c r="AR994" s="18">
        <f>AQ994*bess_capex_adj</f>
        <v>113.651699869937</v>
      </c>
      <c r="AS994" s="19">
        <v>25.908365380807993</v>
      </c>
      <c r="AT994" s="18">
        <f>AR994+AS994</f>
        <v>139.560065250745</v>
      </c>
      <c r="AU994" s="19">
        <v>8121.3269547381997</v>
      </c>
      <c r="AV994" s="19"/>
      <c r="AW994" s="19">
        <v>2221.0914265612801</v>
      </c>
      <c r="AX994" s="18">
        <f>AW994*solar_capex_adj</f>
        <v>2961.4552354150401</v>
      </c>
      <c r="AY994" s="19">
        <v>1438.4068397424001</v>
      </c>
      <c r="AZ994" s="18">
        <f>AY994*wind_capex_adj</f>
        <v>2397.344732904</v>
      </c>
      <c r="BA994" s="19">
        <v>773.08156811577203</v>
      </c>
      <c r="BB994" s="18">
        <f>BA994*hdgt_capex_adj</f>
        <v>966.35196014471501</v>
      </c>
      <c r="BC994" s="19">
        <v>1786.65995384606</v>
      </c>
      <c r="BD994" s="18">
        <f>BC994*aero_capex_adj</f>
        <v>2143.9919446152721</v>
      </c>
      <c r="BE994" s="19">
        <v>1902.0871664726701</v>
      </c>
      <c r="BF994" s="18">
        <f>BE994*bess_capex_adj</f>
        <v>1902.0871664726701</v>
      </c>
      <c r="BG994" s="8">
        <v>1814333039.5356801</v>
      </c>
      <c r="BH994" s="8">
        <v>5150152211.77843</v>
      </c>
      <c r="BI994" s="8">
        <v>1190584395.6441</v>
      </c>
      <c r="BJ994" s="8">
        <v>604930353.04177797</v>
      </c>
      <c r="BK994" s="8">
        <f>SUM(BG994:BJ994)/1000000</f>
        <v>8759.9999999999891</v>
      </c>
      <c r="BL994" s="8">
        <v>16.425910619423</v>
      </c>
      <c r="BM994" s="10">
        <f>0.815*BJ994/(BK994*1000)</f>
        <v>56.280620745325301</v>
      </c>
      <c r="BN994" s="25">
        <v>2503.1630761813899</v>
      </c>
      <c r="BO994" s="8">
        <v>316</v>
      </c>
      <c r="BP994" s="8">
        <v>6080</v>
      </c>
      <c r="BQ994" s="25">
        <v>9223.8464000000004</v>
      </c>
      <c r="BR994" s="8">
        <v>1520</v>
      </c>
      <c r="BS994" s="8">
        <v>380</v>
      </c>
      <c r="BT994" s="8">
        <v>0.36946679930450799</v>
      </c>
    </row>
    <row r="995" spans="1:72" s="8" customFormat="1" x14ac:dyDescent="0.25">
      <c r="A995" s="1">
        <v>1024</v>
      </c>
      <c r="B995" s="25">
        <v>1854.19487124548</v>
      </c>
      <c r="C995" s="25">
        <v>801.8</v>
      </c>
      <c r="D995" s="8">
        <v>2000</v>
      </c>
      <c r="E995" s="8">
        <v>8000</v>
      </c>
      <c r="F995" s="8">
        <v>3</v>
      </c>
      <c r="G995" s="8">
        <v>4</v>
      </c>
      <c r="H995" s="9">
        <f>SUM(BG995:BI995)/(BK995*1000000)</f>
        <v>0.84823581415051097</v>
      </c>
      <c r="I995" s="10">
        <v>100</v>
      </c>
      <c r="J995" s="19">
        <v>91.611711525184603</v>
      </c>
      <c r="K995" s="18">
        <f>(P995*BG995+U995*BH995+AP995*BI995+AN995*BJ995)/(BK995*(1000000))</f>
        <v>88.23780058293427</v>
      </c>
      <c r="L995" s="18">
        <f>(T995*BG995+Y995*BH995+AT995*BI995+AO995*BJ995)/(BK995*(1000000))</f>
        <v>107.64792016894519</v>
      </c>
      <c r="M995" s="18">
        <f>L995/K995</f>
        <v>1.2199751065618125</v>
      </c>
      <c r="N995" s="18">
        <f>J995*M995</f>
        <v>111.76400753024711</v>
      </c>
      <c r="O995" s="10">
        <v>100</v>
      </c>
      <c r="P995" s="19">
        <v>98.748919345736397</v>
      </c>
      <c r="Q995" s="19">
        <f>P995-S995</f>
        <v>91.343529509174104</v>
      </c>
      <c r="R995" s="18">
        <f>Q995*solar_capex_adj</f>
        <v>121.7913726788988</v>
      </c>
      <c r="S995" s="19">
        <v>7.4053898365622928</v>
      </c>
      <c r="T995" s="18">
        <f>R995+S995</f>
        <v>129.1967625154611</v>
      </c>
      <c r="U995" s="19">
        <v>27.970548025453599</v>
      </c>
      <c r="V995" s="19">
        <f>U995-X995</f>
        <v>23.173764548326599</v>
      </c>
      <c r="W995" s="18">
        <f>V995*wind_capex_adj</f>
        <v>38.622940913877663</v>
      </c>
      <c r="X995" s="19">
        <v>4.7967834771270006</v>
      </c>
      <c r="Y995" s="18">
        <f>W995+X995</f>
        <v>43.419724391004664</v>
      </c>
      <c r="Z995" s="19">
        <v>220.68953891140899</v>
      </c>
      <c r="AA995" s="19">
        <f>Z995-AC995-AD995</f>
        <v>154.548550562131</v>
      </c>
      <c r="AB995" s="18">
        <f>AA995*hdgt_capex_adj</f>
        <v>193.18568820266375</v>
      </c>
      <c r="AC995" s="19">
        <v>27.226472474584</v>
      </c>
      <c r="AD995" s="19">
        <v>38.91451587469399</v>
      </c>
      <c r="AE995" s="18">
        <f>AD995*fuel_adj</f>
        <v>38.91451587469399</v>
      </c>
      <c r="AF995" s="18">
        <f>AB995+AC995+AE995</f>
        <v>259.32667655194177</v>
      </c>
      <c r="AG995" s="19">
        <v>439.90287869461901</v>
      </c>
      <c r="AH995" s="19">
        <f>AG995-AJ995-AK995</f>
        <v>355.36918864187601</v>
      </c>
      <c r="AI995" s="18">
        <f>AH995*aero_capex_adj</f>
        <v>426.44302637025118</v>
      </c>
      <c r="AJ995" s="19">
        <v>39.953741791075004</v>
      </c>
      <c r="AK995" s="19">
        <v>44.579948261667994</v>
      </c>
      <c r="AL995" s="18">
        <f>AK995*fuel_adj</f>
        <v>44.579948261667994</v>
      </c>
      <c r="AM995" s="18">
        <f>AI995+AJ995+AL995</f>
        <v>510.97671642299417</v>
      </c>
      <c r="AN995" s="18">
        <f>IF(F995=0, 0, IF(F995=3, Z995, (Z995*F995*384+AG995*G995*32)/(F995*384+G995*32)))</f>
        <v>220.68953891140899</v>
      </c>
      <c r="AO995" s="18">
        <f>IF(F995=0, 0, IF(F995=3, AF995, (AF995*F995*384+AM995*G995*32)/(F995*384+G995*32)))</f>
        <v>259.32667655194177</v>
      </c>
      <c r="AP995" s="19">
        <v>95.921148616524604</v>
      </c>
      <c r="AQ995" s="19">
        <f>AP995-AS995</f>
        <v>78.560990665933105</v>
      </c>
      <c r="AR995" s="18">
        <f>AQ995*bess_capex_adj</f>
        <v>78.560990665933105</v>
      </c>
      <c r="AS995" s="19">
        <v>17.3601579505915</v>
      </c>
      <c r="AT995" s="18">
        <f>AR995+AS995</f>
        <v>95.921148616524604</v>
      </c>
      <c r="AU995" s="19">
        <v>7730.4975324104598</v>
      </c>
      <c r="AV995" s="19"/>
      <c r="AW995" s="19">
        <v>2221.8880847780101</v>
      </c>
      <c r="AX995" s="18">
        <f>AW995*solar_capex_adj</f>
        <v>2962.5174463706799</v>
      </c>
      <c r="AY995" s="19">
        <v>960.79969479063197</v>
      </c>
      <c r="AZ995" s="18">
        <f>AY995*wind_capex_adj</f>
        <v>1601.3328246510534</v>
      </c>
      <c r="BA995" s="19">
        <v>2320.0765680555</v>
      </c>
      <c r="BB995" s="18">
        <f>BA995*hdgt_capex_adj</f>
        <v>2900.0957100693749</v>
      </c>
      <c r="BC995" s="19">
        <v>324.96378013469098</v>
      </c>
      <c r="BD995" s="18">
        <f>BC995*aero_capex_adj</f>
        <v>389.95653616162917</v>
      </c>
      <c r="BE995" s="19">
        <v>1902.7694046516101</v>
      </c>
      <c r="BF995" s="18">
        <f>BE995*bess_capex_adj</f>
        <v>1902.7694046516101</v>
      </c>
      <c r="BG995" s="8">
        <v>2111584888.1162</v>
      </c>
      <c r="BH995" s="8">
        <v>3519484355.2087998</v>
      </c>
      <c r="BI995" s="8">
        <v>1799476488.63346</v>
      </c>
      <c r="BJ995" s="8">
        <v>1329454268.0415201</v>
      </c>
      <c r="BK995" s="8">
        <f>SUM(BG995:BJ995)/1000000</f>
        <v>8759.9999999999818</v>
      </c>
      <c r="BL995" s="8">
        <v>6.2472677773948604</v>
      </c>
      <c r="BM995" s="10">
        <f>0.815*BJ995/(BK995*1000)</f>
        <v>123.68781146733346</v>
      </c>
      <c r="BN995" s="25">
        <v>2503.1630761813899</v>
      </c>
      <c r="BO995" s="8">
        <v>211</v>
      </c>
      <c r="BP995" s="8">
        <v>6080</v>
      </c>
      <c r="BQ995" s="25">
        <v>9223.8464000000004</v>
      </c>
      <c r="BR995" s="8">
        <v>1520</v>
      </c>
      <c r="BS995" s="8">
        <v>380</v>
      </c>
      <c r="BT995" s="8">
        <v>0.55637905000238197</v>
      </c>
    </row>
    <row r="996" spans="1:72" s="8" customFormat="1" x14ac:dyDescent="0.25">
      <c r="A996" s="1">
        <v>891</v>
      </c>
      <c r="B996" s="25">
        <v>2266.2381759666901</v>
      </c>
      <c r="C996" s="25">
        <v>801.8</v>
      </c>
      <c r="D996" s="8">
        <v>2000</v>
      </c>
      <c r="E996" s="8">
        <v>8000</v>
      </c>
      <c r="F996" s="8">
        <v>2</v>
      </c>
      <c r="G996" s="8">
        <v>11</v>
      </c>
      <c r="H996" s="9">
        <f>SUM(BG996:BI996)/(BK996*1000000)</f>
        <v>0.8900599657922067</v>
      </c>
      <c r="I996" s="10">
        <v>100</v>
      </c>
      <c r="J996" s="19">
        <v>91.944076364682005</v>
      </c>
      <c r="K996" s="18">
        <f>(P996*BG996+U996*BH996+AP996*BI996+AN996*BJ996)/(BK996*(1000000))</f>
        <v>115.35077780541081</v>
      </c>
      <c r="L996" s="18">
        <f>(T996*BG996+Y996*BH996+AT996*BI996+AO996*BJ996)/(BK996*(1000000))</f>
        <v>140.24397331518847</v>
      </c>
      <c r="M996" s="18">
        <f>L996/K996</f>
        <v>1.2158043143130846</v>
      </c>
      <c r="N996" s="18">
        <f>J996*M996</f>
        <v>111.78600471971208</v>
      </c>
      <c r="O996" s="10">
        <v>100</v>
      </c>
      <c r="P996" s="19">
        <v>109.637891175278</v>
      </c>
      <c r="Q996" s="19">
        <f>P996-S996</f>
        <v>101.413883875523</v>
      </c>
      <c r="R996" s="18">
        <f>Q996*solar_capex_adj</f>
        <v>135.21851183403066</v>
      </c>
      <c r="S996" s="19">
        <v>8.2240072997550016</v>
      </c>
      <c r="T996" s="18">
        <f>R996+S996</f>
        <v>143.44251913378565</v>
      </c>
      <c r="U996" s="19">
        <v>27.964362620058498</v>
      </c>
      <c r="V996" s="19">
        <f>U996-X996</f>
        <v>23.167579142931402</v>
      </c>
      <c r="W996" s="18">
        <f>V996*wind_capex_adj</f>
        <v>38.612631904885674</v>
      </c>
      <c r="X996" s="19">
        <v>4.7967834771270965</v>
      </c>
      <c r="Y996" s="18">
        <f>W996+X996</f>
        <v>43.409415382012767</v>
      </c>
      <c r="Z996" s="19">
        <v>208.12939762407501</v>
      </c>
      <c r="AA996" s="19">
        <f>Z996-AC996-AD996</f>
        <v>143.64560006625598</v>
      </c>
      <c r="AB996" s="18">
        <f>AA996*hdgt_capex_adj</f>
        <v>179.55700008281997</v>
      </c>
      <c r="AC996" s="19">
        <v>26.108466191469006</v>
      </c>
      <c r="AD996" s="19">
        <v>38.375331366350025</v>
      </c>
      <c r="AE996" s="18">
        <f>AD996*fuel_adj</f>
        <v>38.375331366350025</v>
      </c>
      <c r="AF996" s="18">
        <f>AB996+AC996+AE996</f>
        <v>244.040797640639</v>
      </c>
      <c r="AG996" s="19">
        <v>1159.0603117353</v>
      </c>
      <c r="AH996" s="19">
        <f>AG996-AJ996-AK996</f>
        <v>1023.1112582519499</v>
      </c>
      <c r="AI996" s="18">
        <f>AH996*aero_capex_adj</f>
        <v>1227.7335099023398</v>
      </c>
      <c r="AJ996" s="19">
        <v>92.025080859169975</v>
      </c>
      <c r="AK996" s="19">
        <v>43.923972624180124</v>
      </c>
      <c r="AL996" s="18">
        <f>AK996*fuel_adj</f>
        <v>43.923972624180124</v>
      </c>
      <c r="AM996" s="18">
        <f>AI996+AJ996+AL996</f>
        <v>1363.6825633856899</v>
      </c>
      <c r="AN996" s="18">
        <f>IF(F996=0, 0, IF(F996=3, Z996, (Z996*F996*384+AG996*G996*32)/(F996*384+G996*32)))</f>
        <v>506.99339920188856</v>
      </c>
      <c r="AO996" s="18">
        <f>IF(F996=0, 0, IF(F996=3, AF996, (AF996*F996*384+AM996*G996*32)/(F996*384+G996*32)))</f>
        <v>595.92820973194068</v>
      </c>
      <c r="AP996" s="19">
        <v>86.680912535774695</v>
      </c>
      <c r="AQ996" s="19">
        <f>AP996-AS996</f>
        <v>70.903351425260098</v>
      </c>
      <c r="AR996" s="18">
        <f>AQ996*bess_capex_adj</f>
        <v>70.903351425260098</v>
      </c>
      <c r="AS996" s="19">
        <v>15.777561110514597</v>
      </c>
      <c r="AT996" s="18">
        <f>AR996+AS996</f>
        <v>86.680912535774695</v>
      </c>
      <c r="AU996" s="19">
        <v>8017.43766055164</v>
      </c>
      <c r="AV996" s="19"/>
      <c r="AW996" s="19">
        <v>2714.91614953106</v>
      </c>
      <c r="AX996" s="18">
        <f>AW996*solar_capex_adj</f>
        <v>3619.8881993747464</v>
      </c>
      <c r="AY996" s="19">
        <v>960.54324376803504</v>
      </c>
      <c r="AZ996" s="18">
        <f>AY996*wind_capex_adj</f>
        <v>1600.9054062800585</v>
      </c>
      <c r="BA996" s="19">
        <v>1546.30487121172</v>
      </c>
      <c r="BB996" s="18">
        <f>BA996*hdgt_capex_adj</f>
        <v>1932.8810890146499</v>
      </c>
      <c r="BC996" s="19">
        <v>893.41186744519405</v>
      </c>
      <c r="BD996" s="18">
        <f>BC996*aero_capex_adj</f>
        <v>1072.0942409342329</v>
      </c>
      <c r="BE996" s="19">
        <v>1902.2615285956199</v>
      </c>
      <c r="BF996" s="18">
        <f>BE996*bess_capex_adj</f>
        <v>1902.2615285956199</v>
      </c>
      <c r="BG996" s="8">
        <v>2309000568.2006898</v>
      </c>
      <c r="BH996" s="8">
        <v>3519484355.2087998</v>
      </c>
      <c r="BI996" s="8">
        <v>1968440376.9302399</v>
      </c>
      <c r="BJ996" s="8">
        <v>963074699.66026795</v>
      </c>
      <c r="BK996" s="8">
        <f>SUM(BG996:BJ996)/1000000</f>
        <v>8759.9999999999982</v>
      </c>
      <c r="BL996" s="8">
        <v>12.250811362290101</v>
      </c>
      <c r="BM996" s="10">
        <f>0.815*BJ996/(BK996*1000)</f>
        <v>89.601127879351424</v>
      </c>
      <c r="BN996" s="25">
        <v>3059.4215375550398</v>
      </c>
      <c r="BO996" s="8">
        <v>211</v>
      </c>
      <c r="BP996" s="8">
        <v>6080</v>
      </c>
      <c r="BQ996" s="25">
        <v>9223.8464000000004</v>
      </c>
      <c r="BR996" s="8">
        <v>1520</v>
      </c>
      <c r="BS996" s="8">
        <v>380</v>
      </c>
      <c r="BT996" s="8">
        <v>0.60844447349874797</v>
      </c>
    </row>
    <row r="997" spans="1:72" s="8" customFormat="1" x14ac:dyDescent="0.25">
      <c r="A997" s="1">
        <v>1591</v>
      </c>
      <c r="B997" s="22">
        <v>206.02165236060799</v>
      </c>
      <c r="C997" s="22">
        <v>402.79999999999899</v>
      </c>
      <c r="D997" s="11">
        <v>3000</v>
      </c>
      <c r="E997" s="11">
        <v>12000</v>
      </c>
      <c r="F997" s="11">
        <v>3</v>
      </c>
      <c r="G997" s="11">
        <v>4</v>
      </c>
      <c r="H997" s="12">
        <f>SUM(BG997:BI997)/(BK997*1000000)</f>
        <v>0.27653417563065702</v>
      </c>
      <c r="I997" s="13">
        <v>100</v>
      </c>
      <c r="J997" s="20">
        <v>101.468699342691</v>
      </c>
      <c r="K997" s="18">
        <f>(P997*BG997+U997*BH997+AP997*BI997+AN997*BJ997)/(BK997*(1000000))</f>
        <v>98.517428072967576</v>
      </c>
      <c r="L997" s="18">
        <f>(T997*BG997+Y997*BH997+AT997*BI997+AO997*BJ997)/(BK997*(1000000))</f>
        <v>108.54282250068191</v>
      </c>
      <c r="M997" s="18">
        <f>L997/K997</f>
        <v>1.1017626487395606</v>
      </c>
      <c r="N997" s="18">
        <f>J997*M997</f>
        <v>111.79442295196135</v>
      </c>
      <c r="O997" s="13">
        <v>100</v>
      </c>
      <c r="P997" s="20">
        <v>69.248586918730098</v>
      </c>
      <c r="Q997" s="20">
        <f>P997-S997</f>
        <v>64.066198274684496</v>
      </c>
      <c r="R997" s="18">
        <f>Q997*solar_capex_adj</f>
        <v>85.421597699579323</v>
      </c>
      <c r="S997" s="20">
        <v>5.1823886440456022</v>
      </c>
      <c r="T997" s="18">
        <f>R997+S997</f>
        <v>90.603986343624925</v>
      </c>
      <c r="U997" s="20">
        <v>28.022317129667002</v>
      </c>
      <c r="V997" s="20">
        <f>U997-X997</f>
        <v>23.225533652539902</v>
      </c>
      <c r="W997" s="18">
        <f>V997*wind_capex_adj</f>
        <v>38.709222754233174</v>
      </c>
      <c r="X997" s="20">
        <v>4.7967834771271001</v>
      </c>
      <c r="Y997" s="18">
        <f>W997+X997</f>
        <v>43.506006231360274</v>
      </c>
      <c r="Z997" s="20">
        <v>84.9409944784705</v>
      </c>
      <c r="AA997" s="20">
        <f>Z997-AC997-AD997</f>
        <v>33.572350522888797</v>
      </c>
      <c r="AB997" s="18">
        <f>AA997*hdgt_capex_adj</f>
        <v>41.965438153610997</v>
      </c>
      <c r="AC997" s="20">
        <v>15.415747089756806</v>
      </c>
      <c r="AD997" s="20">
        <v>35.952896865824897</v>
      </c>
      <c r="AE997" s="18">
        <f>AD997*fuel_adj</f>
        <v>35.952896865824897</v>
      </c>
      <c r="AF997" s="18">
        <f>AB997+AC997+AE997</f>
        <v>93.334082109192707</v>
      </c>
      <c r="AG997" s="20">
        <v>252.90678635894901</v>
      </c>
      <c r="AH997" s="20">
        <f>AG997-AJ997-AK997</f>
        <v>182.89353750669898</v>
      </c>
      <c r="AI997" s="18">
        <f>AH997*aero_capex_adj</f>
        <v>219.47224500803875</v>
      </c>
      <c r="AJ997" s="20">
        <v>26.377788436215013</v>
      </c>
      <c r="AK997" s="20">
        <v>43.635460416035016</v>
      </c>
      <c r="AL997" s="18">
        <f>AK997*fuel_adj</f>
        <v>43.635460416035016</v>
      </c>
      <c r="AM997" s="18">
        <f>AI997+AJ997+AL997</f>
        <v>289.48549386028878</v>
      </c>
      <c r="AN997" s="18">
        <f>IF(F997=0, 0, IF(F997=3, Z997, (Z997*F997*384+AG997*G997*32)/(F997*384+G997*32)))</f>
        <v>84.9409944784705</v>
      </c>
      <c r="AO997" s="18">
        <f>IF(F997=0, 0, IF(F997=3, AF997, (AF997*F997*384+AM997*G997*32)/(F997*384+G997*32)))</f>
        <v>93.334082109192707</v>
      </c>
      <c r="AP997" s="20">
        <v>799.66607896935898</v>
      </c>
      <c r="AQ997" s="20">
        <f>AP997-AS997</f>
        <v>653.99088261823204</v>
      </c>
      <c r="AR997" s="18">
        <f>AQ997*bess_capex_adj</f>
        <v>653.99088261823204</v>
      </c>
      <c r="AS997" s="20">
        <v>145.67519635112694</v>
      </c>
      <c r="AT997" s="18">
        <f>AR997+AS997</f>
        <v>799.66607896935898</v>
      </c>
      <c r="AU997" s="20">
        <v>6245.7273685523396</v>
      </c>
      <c r="AV997" s="20"/>
      <c r="AW997" s="20">
        <v>247.427964294963</v>
      </c>
      <c r="AX997" s="18">
        <f>AW997*solar_capex_adj</f>
        <v>329.90395239328399</v>
      </c>
      <c r="AY997" s="20">
        <v>483.75490088568398</v>
      </c>
      <c r="AZ997" s="18">
        <f>AY997*wind_capex_adj</f>
        <v>806.25816814280665</v>
      </c>
      <c r="BA997" s="20">
        <v>2325.2595104032598</v>
      </c>
      <c r="BB997" s="18">
        <f>BA997*hdgt_capex_adj</f>
        <v>2906.5743880040745</v>
      </c>
      <c r="BC997" s="20">
        <v>325.68973399360101</v>
      </c>
      <c r="BD997" s="18">
        <f>BC997*aero_capex_adj</f>
        <v>390.82768079232119</v>
      </c>
      <c r="BE997" s="20">
        <v>2863.5952589748299</v>
      </c>
      <c r="BF997" s="18">
        <f>BE997*bess_capex_adj</f>
        <v>2863.5952589748299</v>
      </c>
      <c r="BG997" s="11">
        <v>339694822.71514201</v>
      </c>
      <c r="BH997" s="11">
        <v>1768082187.9247999</v>
      </c>
      <c r="BI997" s="11">
        <v>314662367.88461202</v>
      </c>
      <c r="BJ997" s="11">
        <v>6337560621.47544</v>
      </c>
      <c r="BK997" s="11">
        <f>SUM(BG997:BJ997)/1000000</f>
        <v>8759.9999999999945</v>
      </c>
      <c r="BL997" s="11">
        <v>3.1368204796305899E-5</v>
      </c>
      <c r="BM997" s="13">
        <f>0.815*BJ997/(BK997*1000)</f>
        <v>589.62464686101441</v>
      </c>
      <c r="BN997" s="22">
        <v>278.12923068682198</v>
      </c>
      <c r="BO997" s="11">
        <v>106</v>
      </c>
      <c r="BP997" s="11">
        <v>9120</v>
      </c>
      <c r="BQ997" s="22">
        <v>13835.7696</v>
      </c>
      <c r="BR997" s="11">
        <v>2280</v>
      </c>
      <c r="BS997" s="11">
        <v>570</v>
      </c>
      <c r="BT997" s="11">
        <v>6.4988280175909796E-2</v>
      </c>
    </row>
    <row r="998" spans="1:72" s="8" customFormat="1" x14ac:dyDescent="0.25">
      <c r="A998" s="1">
        <v>1493</v>
      </c>
      <c r="B998" s="22">
        <v>206.02165236060799</v>
      </c>
      <c r="C998" s="22">
        <v>1003.19999999999</v>
      </c>
      <c r="D998" s="11">
        <v>3000</v>
      </c>
      <c r="E998" s="11">
        <v>12000</v>
      </c>
      <c r="F998" s="11">
        <v>3</v>
      </c>
      <c r="G998" s="11">
        <v>4</v>
      </c>
      <c r="H998" s="12">
        <f>SUM(BG998:BI998)/(BK998*1000000)</f>
        <v>0.62926420024274632</v>
      </c>
      <c r="I998" s="13">
        <v>100</v>
      </c>
      <c r="J998" s="20">
        <v>96.614422570016799</v>
      </c>
      <c r="K998" s="18">
        <f>(P998*BG998+U998*BH998+AP998*BI998+AN998*BJ998)/(BK998*(1000000))</f>
        <v>93.55202882870195</v>
      </c>
      <c r="L998" s="18">
        <f>(T998*BG998+Y998*BH998+AT998*BI998+AO998*BJ998)/(BK998*(1000000))</f>
        <v>108.25656178649406</v>
      </c>
      <c r="M998" s="18">
        <f>L998/K998</f>
        <v>1.1571802679417758</v>
      </c>
      <c r="N998" s="18">
        <f>J998*M998</f>
        <v>111.80030339661198</v>
      </c>
      <c r="O998" s="13">
        <v>100</v>
      </c>
      <c r="P998" s="20">
        <v>65.552488165625604</v>
      </c>
      <c r="Q998" s="20">
        <f>P998-S998</f>
        <v>60.6418674111626</v>
      </c>
      <c r="R998" s="18">
        <f>Q998*solar_capex_adj</f>
        <v>80.855823214883458</v>
      </c>
      <c r="S998" s="20">
        <v>4.9106207544630038</v>
      </c>
      <c r="T998" s="18">
        <f>R998+S998</f>
        <v>85.766443969346454</v>
      </c>
      <c r="U998" s="20">
        <v>27.997580181757002</v>
      </c>
      <c r="V998" s="20">
        <f>U998-X998</f>
        <v>23.200796704629902</v>
      </c>
      <c r="W998" s="18">
        <f>V998*wind_capex_adj</f>
        <v>38.667994507716507</v>
      </c>
      <c r="X998" s="20">
        <v>4.7967834771271001</v>
      </c>
      <c r="Y998" s="18">
        <f>W998+X998</f>
        <v>43.464777984843607</v>
      </c>
      <c r="Z998" s="20">
        <v>130.48177781758201</v>
      </c>
      <c r="AA998" s="20">
        <f>Z998-AC998-AD998</f>
        <v>65.807610734232981</v>
      </c>
      <c r="AB998" s="18">
        <f>AA998*hdgt_capex_adj</f>
        <v>82.259513417791226</v>
      </c>
      <c r="AC998" s="20">
        <v>20.739667104706015</v>
      </c>
      <c r="AD998" s="20">
        <v>43.934499978643018</v>
      </c>
      <c r="AE998" s="18">
        <f>AD998*fuel_adj</f>
        <v>43.934499978643018</v>
      </c>
      <c r="AF998" s="18">
        <f>AB998+AC998+AE998</f>
        <v>146.93368050114026</v>
      </c>
      <c r="AG998" s="20">
        <v>377.42150913635601</v>
      </c>
      <c r="AH998" s="20">
        <f>AG998-AJ998-AK998</f>
        <v>288.868147682786</v>
      </c>
      <c r="AI998" s="18">
        <f>AH998*aero_capex_adj</f>
        <v>346.64177721934317</v>
      </c>
      <c r="AJ998" s="20">
        <v>36.811966591685007</v>
      </c>
      <c r="AK998" s="20">
        <v>51.741394861884999</v>
      </c>
      <c r="AL998" s="18">
        <f>AK998*fuel_adj</f>
        <v>51.741394861884999</v>
      </c>
      <c r="AM998" s="18">
        <f>AI998+AJ998+AL998</f>
        <v>435.19513867291317</v>
      </c>
      <c r="AN998" s="18">
        <f>IF(F998=0, 0, IF(F998=3, Z998, (Z998*F998*384+AG998*G998*32)/(F998*384+G998*32)))</f>
        <v>130.48177781758201</v>
      </c>
      <c r="AO998" s="18">
        <f>IF(F998=0, 0, IF(F998=3, AF998, (AF998*F998*384+AM998*G998*32)/(F998*384+G998*32)))</f>
        <v>146.93368050114026</v>
      </c>
      <c r="AP998" s="20">
        <v>332.24965316614799</v>
      </c>
      <c r="AQ998" s="20">
        <f>AP998-AS998</f>
        <v>271.77836865029798</v>
      </c>
      <c r="AR998" s="18">
        <f>AQ998*bess_capex_adj</f>
        <v>271.77836865029798</v>
      </c>
      <c r="AS998" s="20">
        <v>60.471284515850016</v>
      </c>
      <c r="AT998" s="18">
        <f>AR998+AS998</f>
        <v>332.24965316614799</v>
      </c>
      <c r="AU998" s="20">
        <v>6959.3758303610603</v>
      </c>
      <c r="AV998" s="20"/>
      <c r="AW998" s="20">
        <v>247.16443482107499</v>
      </c>
      <c r="AX998" s="18">
        <f>AW998*solar_capex_adj</f>
        <v>329.55257976143332</v>
      </c>
      <c r="AY998" s="20">
        <v>1203.5402986599399</v>
      </c>
      <c r="AZ998" s="18">
        <f>AY998*wind_capex_adj</f>
        <v>2005.9004977665666</v>
      </c>
      <c r="BA998" s="20">
        <v>2322.7829333632499</v>
      </c>
      <c r="BB998" s="18">
        <f>BA998*hdgt_capex_adj</f>
        <v>2903.4786667040626</v>
      </c>
      <c r="BC998" s="20">
        <v>325.34284982270799</v>
      </c>
      <c r="BD998" s="18">
        <f>BC998*aero_capex_adj</f>
        <v>390.4114197872496</v>
      </c>
      <c r="BE998" s="20">
        <v>2860.5453136940801</v>
      </c>
      <c r="BF998" s="18">
        <f>BE998*bess_capex_adj</f>
        <v>2860.5453136940801</v>
      </c>
      <c r="BG998" s="11">
        <v>359729692.15390301</v>
      </c>
      <c r="BH998" s="11">
        <v>4403525449.1711998</v>
      </c>
      <c r="BI998" s="11">
        <v>749099252.80135202</v>
      </c>
      <c r="BJ998" s="11">
        <v>3247645605.8735399</v>
      </c>
      <c r="BK998" s="11">
        <f>SUM(BG998:BJ998)/1000000</f>
        <v>8759.9999999999964</v>
      </c>
      <c r="BL998" s="11">
        <v>3.1368204796306597E-5</v>
      </c>
      <c r="BM998" s="13">
        <f>0.815*BJ998/(BK998*1000)</f>
        <v>302.14967680216165</v>
      </c>
      <c r="BN998" s="22">
        <v>278.12923068682198</v>
      </c>
      <c r="BO998" s="11">
        <v>264</v>
      </c>
      <c r="BP998" s="11">
        <v>9120</v>
      </c>
      <c r="BQ998" s="22">
        <v>13835.7696</v>
      </c>
      <c r="BR998" s="11">
        <v>2280</v>
      </c>
      <c r="BS998" s="11">
        <v>570</v>
      </c>
      <c r="BT998" s="11">
        <v>0.15472104039121601</v>
      </c>
    </row>
    <row r="999" spans="1:72" s="8" customFormat="1" x14ac:dyDescent="0.25">
      <c r="A999" s="1">
        <v>1307</v>
      </c>
      <c r="B999" s="22">
        <v>824.08660944243502</v>
      </c>
      <c r="C999" s="22">
        <v>600.4</v>
      </c>
      <c r="D999" s="11">
        <v>3000</v>
      </c>
      <c r="E999" s="11">
        <v>12000</v>
      </c>
      <c r="F999" s="11">
        <v>1</v>
      </c>
      <c r="G999" s="11">
        <v>21</v>
      </c>
      <c r="H999" s="12">
        <f>SUM(BG999:BI999)/(BK999*1000000)</f>
        <v>0.53418800079674933</v>
      </c>
      <c r="I999" s="13">
        <v>100</v>
      </c>
      <c r="J999" s="20">
        <v>98.112703769222705</v>
      </c>
      <c r="K999" s="18">
        <f>(P999*BG999+U999*BH999+AP999*BI999+AN999*BJ999)/(BK999*(1000000))</f>
        <v>117.25408017034813</v>
      </c>
      <c r="L999" s="18">
        <f>(T999*BG999+Y999*BH999+AT999*BI999+AO999*BJ999)/(BK999*(1000000))</f>
        <v>133.64903826851551</v>
      </c>
      <c r="M999" s="18">
        <f>L999/K999</f>
        <v>1.1398242012077413</v>
      </c>
      <c r="N999" s="18">
        <f>J999*M999</f>
        <v>111.83123420208602</v>
      </c>
      <c r="O999" s="13">
        <v>100</v>
      </c>
      <c r="P999" s="20">
        <v>82.944856779924706</v>
      </c>
      <c r="Q999" s="20">
        <f>P999-S999</f>
        <v>76.7306667147339</v>
      </c>
      <c r="R999" s="18">
        <f>Q999*solar_capex_adj</f>
        <v>102.3075556196452</v>
      </c>
      <c r="S999" s="20">
        <v>6.214190065190806</v>
      </c>
      <c r="T999" s="18">
        <f>R999+S999</f>
        <v>108.52174568483601</v>
      </c>
      <c r="U999" s="20">
        <v>27.994816728409699</v>
      </c>
      <c r="V999" s="20">
        <f>U999-X999</f>
        <v>23.198033251282599</v>
      </c>
      <c r="W999" s="18">
        <f>V999*wind_capex_adj</f>
        <v>38.663388752137664</v>
      </c>
      <c r="X999" s="20">
        <v>4.7967834771271001</v>
      </c>
      <c r="Y999" s="18">
        <f>W999+X999</f>
        <v>43.460172229264764</v>
      </c>
      <c r="Z999" s="20">
        <v>73.020880028481898</v>
      </c>
      <c r="AA999" s="20">
        <f>Z999-AC999-AD999</f>
        <v>23.572166297820601</v>
      </c>
      <c r="AB999" s="18">
        <f>AA999*hdgt_capex_adj</f>
        <v>29.465207872275752</v>
      </c>
      <c r="AC999" s="20">
        <v>14.337000156588395</v>
      </c>
      <c r="AD999" s="20">
        <v>35.111713574072901</v>
      </c>
      <c r="AE999" s="18">
        <f>AD999*fuel_adj</f>
        <v>35.111713574072901</v>
      </c>
      <c r="AF999" s="18">
        <f>AB999+AC999+AE999</f>
        <v>78.913921602937052</v>
      </c>
      <c r="AG999" s="20">
        <v>188.95238754466399</v>
      </c>
      <c r="AH999" s="20">
        <f>AG999-AJ999-AK999</f>
        <v>125.514590065178</v>
      </c>
      <c r="AI999" s="18">
        <f>AH999*aero_capex_adj</f>
        <v>150.6175080782136</v>
      </c>
      <c r="AJ999" s="20">
        <v>21.856306628802002</v>
      </c>
      <c r="AK999" s="20">
        <v>41.581490850683991</v>
      </c>
      <c r="AL999" s="18">
        <f>AK999*fuel_adj</f>
        <v>41.581490850683991</v>
      </c>
      <c r="AM999" s="18">
        <f>AI999+AJ999+AL999</f>
        <v>214.0553055576996</v>
      </c>
      <c r="AN999" s="18">
        <f>IF(F999=0, 0, IF(F999=3, Z999, (Z999*F999*384+AG999*G999*32)/(F999*384+G999*32)))</f>
        <v>146.79547572059778</v>
      </c>
      <c r="AO999" s="18">
        <f>IF(F999=0, 0, IF(F999=3, AF999, (AF999*F999*384+AM999*G999*32)/(F999*384+G999*32)))</f>
        <v>164.91298411960412</v>
      </c>
      <c r="AP999" s="20">
        <v>285.41858567657601</v>
      </c>
      <c r="AQ999" s="20">
        <f>AP999-AS999</f>
        <v>233.49041572689001</v>
      </c>
      <c r="AR999" s="18">
        <f>AQ999*bess_capex_adj</f>
        <v>233.49041572689001</v>
      </c>
      <c r="AS999" s="20">
        <v>51.928169949686009</v>
      </c>
      <c r="AT999" s="18">
        <f>AR999+AS999</f>
        <v>285.41858567657601</v>
      </c>
      <c r="AU999" s="20">
        <v>7050.9746820231903</v>
      </c>
      <c r="AV999" s="20"/>
      <c r="AW999" s="20">
        <v>988.53997998604302</v>
      </c>
      <c r="AX999" s="18">
        <f>AW999*solar_capex_adj</f>
        <v>1318.0533066480573</v>
      </c>
      <c r="AY999" s="20">
        <v>720.21483808017001</v>
      </c>
      <c r="AZ999" s="18">
        <f>AY999*wind_capex_adj</f>
        <v>1200.3580634669502</v>
      </c>
      <c r="BA999" s="20">
        <v>774.16875534737403</v>
      </c>
      <c r="BB999" s="18">
        <f>BA999*hdgt_capex_adj</f>
        <v>967.71094418421751</v>
      </c>
      <c r="BC999" s="20">
        <v>1707.84651526331</v>
      </c>
      <c r="BD999" s="18">
        <f>BC999*aero_capex_adj</f>
        <v>2049.415818315972</v>
      </c>
      <c r="BE999" s="20">
        <v>2860.20459334628</v>
      </c>
      <c r="BF999" s="18">
        <f>BE999*bess_capex_adj</f>
        <v>2860.20459334628</v>
      </c>
      <c r="BG999" s="11">
        <v>1131217933.2130599</v>
      </c>
      <c r="BH999" s="11">
        <v>2635443261.2463999</v>
      </c>
      <c r="BI999" s="11">
        <v>912825692.52005696</v>
      </c>
      <c r="BJ999" s="11">
        <v>4080513113.0204701</v>
      </c>
      <c r="BK999" s="11">
        <f>SUM(BG999:BJ999)/1000000</f>
        <v>8759.9999999999873</v>
      </c>
      <c r="BL999" s="11">
        <v>3.2444873779E-18</v>
      </c>
      <c r="BM999" s="13">
        <f>0.815*BJ999/(BK999*1000)</f>
        <v>379.63677935064931</v>
      </c>
      <c r="BN999" s="22">
        <v>1112.51692274728</v>
      </c>
      <c r="BO999" s="11">
        <v>158</v>
      </c>
      <c r="BP999" s="11">
        <v>9120</v>
      </c>
      <c r="BQ999" s="22">
        <v>13835.7696</v>
      </c>
      <c r="BR999" s="11">
        <v>2280</v>
      </c>
      <c r="BS999" s="11">
        <v>570</v>
      </c>
      <c r="BT999" s="11">
        <v>0.18812699640740799</v>
      </c>
    </row>
    <row r="1000" spans="1:72" s="8" customFormat="1" x14ac:dyDescent="0.25">
      <c r="A1000" s="1">
        <v>1574</v>
      </c>
      <c r="B1000" s="22">
        <v>206.02165236060799</v>
      </c>
      <c r="C1000" s="22">
        <v>600.4</v>
      </c>
      <c r="D1000" s="11">
        <v>3000</v>
      </c>
      <c r="E1000" s="11">
        <v>12000</v>
      </c>
      <c r="F1000" s="11">
        <v>3</v>
      </c>
      <c r="G1000" s="11">
        <v>4</v>
      </c>
      <c r="H1000" s="12">
        <f>SUM(BG1000:BI1000)/(BK1000*1000000)</f>
        <v>0.39185760690402349</v>
      </c>
      <c r="I1000" s="13">
        <v>100</v>
      </c>
      <c r="J1000" s="20">
        <v>99.914995148859902</v>
      </c>
      <c r="K1000" s="18">
        <f>(P1000*BG1000+U1000*BH1000+AP1000*BI1000+AN1000*BJ1000)/(BK1000*(1000000))</f>
        <v>96.751493156739258</v>
      </c>
      <c r="L1000" s="18">
        <f>(T1000*BG1000+Y1000*BH1000+AT1000*BI1000+AO1000*BJ1000)/(BK1000*(1000000))</f>
        <v>108.30637382075307</v>
      </c>
      <c r="M1000" s="18">
        <f>L1000/K1000</f>
        <v>1.1194284479444123</v>
      </c>
      <c r="N1000" s="18">
        <f>J1000*M1000</f>
        <v>111.84768794586172</v>
      </c>
      <c r="O1000" s="13">
        <v>100</v>
      </c>
      <c r="P1000" s="20">
        <v>66.857136918185802</v>
      </c>
      <c r="Q1000" s="20">
        <f>P1000-S1000</f>
        <v>61.851957545678097</v>
      </c>
      <c r="R1000" s="18">
        <f>Q1000*solar_capex_adj</f>
        <v>82.469276727570787</v>
      </c>
      <c r="S1000" s="20">
        <v>5.0051793725077047</v>
      </c>
      <c r="T1000" s="18">
        <f>R1000+S1000</f>
        <v>87.474456100078498</v>
      </c>
      <c r="U1000" s="20">
        <v>28.013485646014399</v>
      </c>
      <c r="V1000" s="20">
        <f>U1000-X1000</f>
        <v>23.216702168887299</v>
      </c>
      <c r="W1000" s="18">
        <f>V1000*wind_capex_adj</f>
        <v>38.694503614812163</v>
      </c>
      <c r="X1000" s="20">
        <v>4.7967834771271001</v>
      </c>
      <c r="Y1000" s="18">
        <f>W1000+X1000</f>
        <v>43.491287091939263</v>
      </c>
      <c r="Z1000" s="20">
        <v>93.932240096730496</v>
      </c>
      <c r="AA1000" s="20">
        <f>Z1000-AC1000-AD1000</f>
        <v>39.916614716723203</v>
      </c>
      <c r="AB1000" s="18">
        <f>AA1000*hdgt_capex_adj</f>
        <v>49.895768395904</v>
      </c>
      <c r="AC1000" s="20">
        <v>16.455071766450999</v>
      </c>
      <c r="AD1000" s="20">
        <v>37.560553613556294</v>
      </c>
      <c r="AE1000" s="18">
        <f>AD1000*fuel_adj</f>
        <v>37.560553613556294</v>
      </c>
      <c r="AF1000" s="18">
        <f>AB1000+AC1000+AE1000</f>
        <v>103.91139377591129</v>
      </c>
      <c r="AG1000" s="20">
        <v>293.518424119266</v>
      </c>
      <c r="AH1000" s="20">
        <f>AG1000-AJ1000-AK1000</f>
        <v>218.82779497254498</v>
      </c>
      <c r="AI1000" s="18">
        <f>AH1000*aero_capex_adj</f>
        <v>262.59335396705399</v>
      </c>
      <c r="AJ1000" s="20">
        <v>29.58905282177102</v>
      </c>
      <c r="AK1000" s="20">
        <v>45.101576324950003</v>
      </c>
      <c r="AL1000" s="18">
        <f>AK1000*fuel_adj</f>
        <v>45.101576324950003</v>
      </c>
      <c r="AM1000" s="18">
        <f>AI1000+AJ1000+AL1000</f>
        <v>337.28398311377498</v>
      </c>
      <c r="AN1000" s="18">
        <f>IF(F1000=0, 0, IF(F1000=3, Z1000, (Z1000*F1000*384+AG1000*G1000*32)/(F1000*384+G1000*32)))</f>
        <v>93.932240096730496</v>
      </c>
      <c r="AO1000" s="18">
        <f>IF(F1000=0, 0, IF(F1000=3, AF1000, (AF1000*F1000*384+AM1000*G1000*32)/(F1000*384+G1000*32)))</f>
        <v>103.91139377591129</v>
      </c>
      <c r="AP1000" s="20">
        <v>561.55886008137998</v>
      </c>
      <c r="AQ1000" s="20">
        <f>AP1000-AS1000</f>
        <v>459.37860144722902</v>
      </c>
      <c r="AR1000" s="18">
        <f>AQ1000*bess_capex_adj</f>
        <v>459.37860144722902</v>
      </c>
      <c r="AS1000" s="20">
        <v>102.18025863415096</v>
      </c>
      <c r="AT1000" s="18">
        <f>AR1000+AS1000</f>
        <v>561.55886008137998</v>
      </c>
      <c r="AU1000" s="20">
        <v>6480.5759242624899</v>
      </c>
      <c r="AV1000" s="20"/>
      <c r="AW1000" s="20">
        <v>247.33388008339901</v>
      </c>
      <c r="AX1000" s="18">
        <f>AW1000*solar_capex_adj</f>
        <v>329.77850677786535</v>
      </c>
      <c r="AY1000" s="20">
        <v>720.79444029576098</v>
      </c>
      <c r="AZ1000" s="18">
        <f>AY1000*wind_capex_adj</f>
        <v>1201.3240671596018</v>
      </c>
      <c r="BA1000" s="20">
        <v>2324.3753330292798</v>
      </c>
      <c r="BB1000" s="18">
        <f>BA1000*hdgt_capex_adj</f>
        <v>2905.4691662865998</v>
      </c>
      <c r="BC1000" s="20">
        <v>325.565890830098</v>
      </c>
      <c r="BD1000" s="18">
        <f>BC1000*aero_capex_adj</f>
        <v>390.67906899611756</v>
      </c>
      <c r="BE1000" s="20">
        <v>2862.50638002395</v>
      </c>
      <c r="BF1000" s="18">
        <f>BE1000*bess_capex_adj</f>
        <v>2862.50638002395</v>
      </c>
      <c r="BG1000" s="11">
        <v>352503086.03131598</v>
      </c>
      <c r="BH1000" s="11">
        <v>2635443261.2463999</v>
      </c>
      <c r="BI1000" s="11">
        <v>444726289.201527</v>
      </c>
      <c r="BJ1000" s="11">
        <v>5327327363.52075</v>
      </c>
      <c r="BK1000" s="11">
        <f>SUM(BG1000:BJ1000)/1000000</f>
        <v>8759.9999999999927</v>
      </c>
      <c r="BL1000" s="11">
        <v>3.1368204796306597E-5</v>
      </c>
      <c r="BM1000" s="13">
        <f>0.815*BJ1000/(BK1000*1000)</f>
        <v>495.63605037322088</v>
      </c>
      <c r="BN1000" s="22">
        <v>278.12923068682198</v>
      </c>
      <c r="BO1000" s="11">
        <v>158</v>
      </c>
      <c r="BP1000" s="11">
        <v>9120</v>
      </c>
      <c r="BQ1000" s="22">
        <v>13835.7696</v>
      </c>
      <c r="BR1000" s="11">
        <v>2280</v>
      </c>
      <c r="BS1000" s="11">
        <v>570</v>
      </c>
      <c r="BT1000" s="11">
        <v>9.1867405394590804E-2</v>
      </c>
    </row>
    <row r="1001" spans="1:72" s="8" customFormat="1" x14ac:dyDescent="0.25">
      <c r="A1001" s="1">
        <v>1058</v>
      </c>
      <c r="B1001" s="25">
        <v>2060.21652360608</v>
      </c>
      <c r="C1001" s="25">
        <v>402.79999999999899</v>
      </c>
      <c r="D1001" s="8">
        <v>2000</v>
      </c>
      <c r="E1001" s="8">
        <v>8000</v>
      </c>
      <c r="F1001" s="8">
        <v>3</v>
      </c>
      <c r="G1001" s="8">
        <v>4</v>
      </c>
      <c r="H1001" s="9">
        <f>SUM(BG1001:BI1001)/(BK1001*1000000)</f>
        <v>0.73903277760411279</v>
      </c>
      <c r="I1001" s="10">
        <v>100</v>
      </c>
      <c r="J1001" s="19">
        <v>94.090516198338307</v>
      </c>
      <c r="K1001" s="18">
        <f>(P1001*BG1001+U1001*BH1001+AP1001*BI1001+AN1001*BJ1001)/(BK1001*(1000000))</f>
        <v>90.438824529944839</v>
      </c>
      <c r="L1001" s="18">
        <f>(T1001*BG1001+Y1001*BH1001+AT1001*BI1001+AO1001*BJ1001)/(BK1001*(1000000))</f>
        <v>107.54850112783866</v>
      </c>
      <c r="M1001" s="18">
        <f>L1001/K1001</f>
        <v>1.189185083804674</v>
      </c>
      <c r="N1001" s="18">
        <f>J1001*M1001</f>
        <v>111.89103839054597</v>
      </c>
      <c r="O1001" s="10">
        <v>99.999999999999901</v>
      </c>
      <c r="P1001" s="19">
        <v>99.303528086707104</v>
      </c>
      <c r="Q1001" s="19">
        <f>P1001-S1001</f>
        <v>91.858127006411706</v>
      </c>
      <c r="R1001" s="18">
        <f>Q1001*solar_capex_adj</f>
        <v>122.4775026752156</v>
      </c>
      <c r="S1001" s="19">
        <v>7.4454010802953974</v>
      </c>
      <c r="T1001" s="18">
        <f>R1001+S1001</f>
        <v>129.92290375551102</v>
      </c>
      <c r="U1001" s="19">
        <v>27.9758645772995</v>
      </c>
      <c r="V1001" s="19">
        <f>U1001-X1001</f>
        <v>23.1790811001724</v>
      </c>
      <c r="W1001" s="18">
        <f>V1001*wind_capex_adj</f>
        <v>38.631801833620671</v>
      </c>
      <c r="X1001" s="19">
        <v>4.7967834771271001</v>
      </c>
      <c r="Y1001" s="18">
        <f>W1001+X1001</f>
        <v>43.428585310747771</v>
      </c>
      <c r="Z1001" s="19">
        <v>146.05791338900801</v>
      </c>
      <c r="AA1001" s="19">
        <f>Z1001-AC1001-AD1001</f>
        <v>88.442095253177996</v>
      </c>
      <c r="AB1001" s="18">
        <f>AA1001*hdgt_capex_adj</f>
        <v>110.55261906647249</v>
      </c>
      <c r="AC1001" s="19">
        <v>20.488980306661006</v>
      </c>
      <c r="AD1001" s="19">
        <v>37.126837829169006</v>
      </c>
      <c r="AE1001" s="18">
        <f>AD1001*fuel_adj</f>
        <v>37.126837829169006</v>
      </c>
      <c r="AF1001" s="18">
        <f>AB1001+AC1001+AE1001</f>
        <v>168.1684372023025</v>
      </c>
      <c r="AG1001" s="19">
        <v>383.960474100113</v>
      </c>
      <c r="AH1001" s="19">
        <f>AG1001-AJ1001-AK1001</f>
        <v>305.24998414969798</v>
      </c>
      <c r="AI1001" s="18">
        <f>AH1001*aero_capex_adj</f>
        <v>366.29998097963755</v>
      </c>
      <c r="AJ1001" s="19">
        <v>35.709125090362022</v>
      </c>
      <c r="AK1001" s="19">
        <v>43.001364860053002</v>
      </c>
      <c r="AL1001" s="18">
        <f>AK1001*fuel_adj</f>
        <v>43.001364860053002</v>
      </c>
      <c r="AM1001" s="18">
        <f>AI1001+AJ1001+AL1001</f>
        <v>445.01047093005258</v>
      </c>
      <c r="AN1001" s="18">
        <f>IF(F1001=0, 0, IF(F1001=3, Z1001, (Z1001*F1001*384+AG1001*G1001*32)/(F1001*384+G1001*32)))</f>
        <v>146.05791338900801</v>
      </c>
      <c r="AO1001" s="18">
        <f>IF(F1001=0, 0, IF(F1001=3, AF1001, (AF1001*F1001*384+AM1001*G1001*32)/(F1001*384+G1001*32)))</f>
        <v>168.1684372023025</v>
      </c>
      <c r="AP1001" s="19">
        <v>74.483558952465202</v>
      </c>
      <c r="AQ1001" s="19">
        <f>AP1001-AS1001</f>
        <v>61.080462086567699</v>
      </c>
      <c r="AR1001" s="18">
        <f>AQ1001*bess_capex_adj</f>
        <v>61.080462086567699</v>
      </c>
      <c r="AS1001" s="19">
        <v>13.403096865897503</v>
      </c>
      <c r="AT1001" s="18">
        <f>AR1001+AS1001</f>
        <v>74.483558952465202</v>
      </c>
      <c r="AU1001" s="19">
        <v>7500.9714022195903</v>
      </c>
      <c r="AV1001" s="19"/>
      <c r="AW1001" s="19">
        <v>2469.3309254559699</v>
      </c>
      <c r="AX1001" s="18">
        <f>AW1001*solar_capex_adj</f>
        <v>3292.4412339412929</v>
      </c>
      <c r="AY1001" s="19">
        <v>482.78736015216998</v>
      </c>
      <c r="AZ1001" s="18">
        <f>AY1001*wind_capex_adj</f>
        <v>804.64560025361664</v>
      </c>
      <c r="BA1001" s="19">
        <v>2320.60884270318</v>
      </c>
      <c r="BB1001" s="18">
        <f>BA1001*hdgt_capex_adj</f>
        <v>2900.7610533789748</v>
      </c>
      <c r="BC1001" s="19">
        <v>325.03833370070703</v>
      </c>
      <c r="BD1001" s="18">
        <f>BC1001*aero_capex_adj</f>
        <v>390.04600044084845</v>
      </c>
      <c r="BE1001" s="19">
        <v>1903.2059402075499</v>
      </c>
      <c r="BF1001" s="18">
        <f>BE1001*bess_capex_adj</f>
        <v>1903.2059402075499</v>
      </c>
      <c r="BG1001" s="8">
        <v>2351870884.0342598</v>
      </c>
      <c r="BH1001" s="8">
        <v>1768082187.9247999</v>
      </c>
      <c r="BI1001" s="8">
        <v>2353974059.8529601</v>
      </c>
      <c r="BJ1001" s="8">
        <v>2286072868.1879702</v>
      </c>
      <c r="BK1001" s="8">
        <f>SUM(BG1001:BJ1001)/1000000</f>
        <v>8759.9999999999891</v>
      </c>
      <c r="BL1001" s="8">
        <v>2.4248878571843</v>
      </c>
      <c r="BM1001" s="10">
        <f>0.815*BJ1001/(BK1001*1000)</f>
        <v>212.68828625264817</v>
      </c>
      <c r="BN1001" s="25">
        <v>2781.2923068682198</v>
      </c>
      <c r="BO1001" s="8">
        <v>106</v>
      </c>
      <c r="BP1001" s="8">
        <v>6080</v>
      </c>
      <c r="BQ1001" s="25">
        <v>9223.8464000000004</v>
      </c>
      <c r="BR1001" s="8">
        <v>1520</v>
      </c>
      <c r="BS1001" s="8">
        <v>380</v>
      </c>
      <c r="BT1001" s="8">
        <v>0.72657426950650195</v>
      </c>
    </row>
    <row r="1002" spans="1:72" s="8" customFormat="1" hidden="1" x14ac:dyDescent="0.25">
      <c r="A1002" s="1">
        <v>1209</v>
      </c>
      <c r="B1002" s="22">
        <v>1442.15156652426</v>
      </c>
      <c r="C1002" s="22">
        <v>201.39999999999901</v>
      </c>
      <c r="D1002" s="11">
        <v>3000</v>
      </c>
      <c r="E1002" s="11">
        <v>12000</v>
      </c>
      <c r="F1002" s="11">
        <v>0</v>
      </c>
      <c r="G1002" s="11">
        <v>0</v>
      </c>
      <c r="H1002" s="12">
        <f>SUM(BG1002:BI1002)/(BK1002*1000000)</f>
        <v>1</v>
      </c>
      <c r="I1002" s="13">
        <v>32.614155251141497</v>
      </c>
      <c r="J1002" s="20">
        <v>98.403478762263802</v>
      </c>
      <c r="K1002" s="18">
        <f>(P1002*BG1002+U1002*BH1002+AP1002*BI1002+AN1002*BJ1002)/(BK1002*(1000000))</f>
        <v>105.22753360858022</v>
      </c>
      <c r="L1002" s="18">
        <f>(T1002*BG1002+Y1002*BH1002+AT1002*BI1002+AO1002*BJ1002)/(BK1002*(1000000))</f>
        <v>119.65062039877091</v>
      </c>
      <c r="M1002" s="18">
        <f>L1002/K1002</f>
        <v>1.1370657117541205</v>
      </c>
      <c r="N1002" s="18">
        <f>J1002*M1002</f>
        <v>111.89122161789497</v>
      </c>
      <c r="O1002" s="13">
        <v>50.3225041422548</v>
      </c>
      <c r="P1002" s="20">
        <v>56.381973585372599</v>
      </c>
      <c r="Q1002" s="20">
        <f>P1002-S1002</f>
        <v>52.174831805946503</v>
      </c>
      <c r="R1002" s="18">
        <f>Q1002*solar_capex_adj</f>
        <v>69.566442407928662</v>
      </c>
      <c r="S1002" s="20">
        <v>4.2071417794260952</v>
      </c>
      <c r="T1002" s="18">
        <f>R1002+S1002</f>
        <v>73.773584187354757</v>
      </c>
      <c r="U1002" s="20">
        <v>28.095963497968501</v>
      </c>
      <c r="V1002" s="20">
        <f>U1002-X1002</f>
        <v>23.299180020841501</v>
      </c>
      <c r="W1002" s="18">
        <f>V1002*wind_capex_adj</f>
        <v>38.8319667014025</v>
      </c>
      <c r="X1002" s="20">
        <v>4.7967834771270006</v>
      </c>
      <c r="Y1002" s="18">
        <f>W1002+X1002</f>
        <v>43.628750178529501</v>
      </c>
      <c r="Z1002" s="20">
        <v>0</v>
      </c>
      <c r="AA1002" s="20">
        <f>Z1002-AC1002-AD1002</f>
        <v>0</v>
      </c>
      <c r="AB1002" s="18">
        <f>AA1002*hdgt_capex_adj</f>
        <v>0</v>
      </c>
      <c r="AC1002" s="20">
        <v>0</v>
      </c>
      <c r="AD1002" s="20">
        <v>0</v>
      </c>
      <c r="AE1002" s="18">
        <f>AD1002*fuel_adj</f>
        <v>0</v>
      </c>
      <c r="AF1002" s="18">
        <f>AB1002+AC1002+AE1002</f>
        <v>0</v>
      </c>
      <c r="AG1002" s="20">
        <v>0</v>
      </c>
      <c r="AH1002" s="20">
        <f>AG1002-AJ1002-AK1002</f>
        <v>0</v>
      </c>
      <c r="AI1002" s="18">
        <f>AH1002*aero_capex_adj</f>
        <v>0</v>
      </c>
      <c r="AJ1002" s="20">
        <v>0</v>
      </c>
      <c r="AK1002" s="20">
        <v>0</v>
      </c>
      <c r="AL1002" s="18">
        <f>AK1002*fuel_adj</f>
        <v>0</v>
      </c>
      <c r="AM1002" s="18">
        <f>AI1002+AJ1002+AL1002</f>
        <v>0</v>
      </c>
      <c r="AN1002" s="18">
        <f>IF(F1002=0, 0, IF(F1002=3, Z1002, (Z1002*F1002*384+AG1002*G1002*32)/(F1002*384+G1002*32)))</f>
        <v>0</v>
      </c>
      <c r="AO1002" s="18">
        <f>IF(F1002=0, 0, IF(F1002=3, AF1002, (AF1002*F1002*384+AM1002*G1002*32)/(F1002*384+G1002*32)))</f>
        <v>0</v>
      </c>
      <c r="AP1002" s="20">
        <v>421.65493607767002</v>
      </c>
      <c r="AQ1002" s="20">
        <f>AP1002-AS1002</f>
        <v>340.15581874353802</v>
      </c>
      <c r="AR1002" s="18">
        <f>AQ1002*bess_capex_adj</f>
        <v>340.15581874353802</v>
      </c>
      <c r="AS1002" s="20">
        <v>81.499117334131995</v>
      </c>
      <c r="AT1002" s="18">
        <f>AR1002+AS1002</f>
        <v>421.65493607767002</v>
      </c>
      <c r="AU1002" s="20">
        <v>4852.80769728613</v>
      </c>
      <c r="AV1002" s="20"/>
      <c r="AW1002" s="20">
        <v>1737.4877744381899</v>
      </c>
      <c r="AX1002" s="18">
        <f>AW1002*solar_capex_adj</f>
        <v>2316.6503659175864</v>
      </c>
      <c r="AY1002" s="20">
        <v>242.644425103819</v>
      </c>
      <c r="AZ1002" s="18">
        <f>AY1002*wind_capex_adj</f>
        <v>404.40737517303171</v>
      </c>
      <c r="BA1002" s="20">
        <v>0</v>
      </c>
      <c r="BB1002" s="18">
        <f>BA1002*hdgt_capex_adj</f>
        <v>0</v>
      </c>
      <c r="BC1002" s="20">
        <v>0</v>
      </c>
      <c r="BD1002" s="18">
        <f>BC1002*aero_capex_adj</f>
        <v>0</v>
      </c>
      <c r="BE1002" s="20">
        <v>2872.6754977441101</v>
      </c>
      <c r="BF1002" s="18">
        <f>BE1002*bess_capex_adj</f>
        <v>2872.6754977441101</v>
      </c>
      <c r="BG1002" s="11">
        <v>2866265316.7084498</v>
      </c>
      <c r="BH1002" s="11">
        <v>884041093.96239996</v>
      </c>
      <c r="BI1002" s="11">
        <v>657944952.19067097</v>
      </c>
      <c r="BJ1002" s="11">
        <v>0</v>
      </c>
      <c r="BK1002" s="11">
        <f>SUM(BG1002:BJ1002)/1000000</f>
        <v>4408.2513628615206</v>
      </c>
      <c r="BL1002" s="11">
        <v>6.9687039799256598E-2</v>
      </c>
      <c r="BM1002" s="13">
        <f>0.815*BJ1002/(BK1002*1000)</f>
        <v>0</v>
      </c>
      <c r="BN1002" s="22">
        <v>1946.90461480775</v>
      </c>
      <c r="BO1002" s="11">
        <v>53</v>
      </c>
      <c r="BP1002" s="11">
        <v>9120</v>
      </c>
      <c r="BQ1002" s="22">
        <v>13835.7696</v>
      </c>
      <c r="BR1002" s="11">
        <v>2280</v>
      </c>
      <c r="BS1002" s="11">
        <v>570</v>
      </c>
      <c r="BT1002" s="11">
        <v>0.13515260555776401</v>
      </c>
    </row>
    <row r="1003" spans="1:72" s="8" customFormat="1" x14ac:dyDescent="0.25">
      <c r="A1003" s="1">
        <v>1076</v>
      </c>
      <c r="B1003" s="25">
        <v>2060.21652360608</v>
      </c>
      <c r="C1003" s="25">
        <v>201.39999999999901</v>
      </c>
      <c r="D1003" s="8">
        <v>2000</v>
      </c>
      <c r="E1003" s="8">
        <v>8000</v>
      </c>
      <c r="F1003" s="8">
        <v>3</v>
      </c>
      <c r="G1003" s="8">
        <v>4</v>
      </c>
      <c r="H1003" s="9">
        <f>SUM(BG1003:BI1003)/(BK1003*1000000)</f>
        <v>0.64493711504785189</v>
      </c>
      <c r="I1003" s="10">
        <v>100</v>
      </c>
      <c r="J1003" s="19">
        <v>95.7102936747673</v>
      </c>
      <c r="K1003" s="18">
        <f>(P1003*BG1003+U1003*BH1003+AP1003*BI1003+AN1003*BJ1003)/(BK1003*(1000000))</f>
        <v>92.150072826060224</v>
      </c>
      <c r="L1003" s="18">
        <f>(T1003*BG1003+Y1003*BH1003+AT1003*BI1003+AO1003*BJ1003)/(BK1003*(1000000))</f>
        <v>107.74734903639148</v>
      </c>
      <c r="M1003" s="18">
        <f>L1003/K1003</f>
        <v>1.1692595104050783</v>
      </c>
      <c r="N1003" s="18">
        <f>J1003*M1003</f>
        <v>111.91017112288468</v>
      </c>
      <c r="O1003" s="10">
        <v>100</v>
      </c>
      <c r="P1003" s="19">
        <v>100.51902704518599</v>
      </c>
      <c r="Q1003" s="19">
        <f>P1003-S1003</f>
        <v>92.984277826932995</v>
      </c>
      <c r="R1003" s="18">
        <f>Q1003*solar_capex_adj</f>
        <v>123.97903710257732</v>
      </c>
      <c r="S1003" s="19">
        <v>7.5347492182529976</v>
      </c>
      <c r="T1003" s="18">
        <f>R1003+S1003</f>
        <v>131.51378632083032</v>
      </c>
      <c r="U1003" s="19">
        <v>27.981802011340498</v>
      </c>
      <c r="V1003" s="19">
        <f>U1003-X1003</f>
        <v>23.185018534213398</v>
      </c>
      <c r="W1003" s="18">
        <f>V1003*wind_capex_adj</f>
        <v>38.641697557022333</v>
      </c>
      <c r="X1003" s="19">
        <v>4.7967834771271001</v>
      </c>
      <c r="Y1003" s="18">
        <f>W1003+X1003</f>
        <v>43.438481034149433</v>
      </c>
      <c r="Z1003" s="19">
        <v>119.580050979033</v>
      </c>
      <c r="AA1003" s="19">
        <f>Z1003-AC1003-AD1003</f>
        <v>65.034407023973699</v>
      </c>
      <c r="AB1003" s="18">
        <f>AA1003*hdgt_capex_adj</f>
        <v>81.293008779967124</v>
      </c>
      <c r="AC1003" s="19">
        <v>18.195610062428003</v>
      </c>
      <c r="AD1003" s="19">
        <v>36.350033892631302</v>
      </c>
      <c r="AE1003" s="18">
        <f>AD1003*fuel_adj</f>
        <v>36.350033892631302</v>
      </c>
      <c r="AF1003" s="18">
        <f>AB1003+AC1003+AE1003</f>
        <v>135.83865273502641</v>
      </c>
      <c r="AG1003" s="19">
        <v>388.67783523326398</v>
      </c>
      <c r="AH1003" s="19">
        <f>AG1003-AJ1003-AK1003</f>
        <v>309.88336461458903</v>
      </c>
      <c r="AI1003" s="18">
        <f>AH1003*aero_capex_adj</f>
        <v>371.8600375375068</v>
      </c>
      <c r="AJ1003" s="19">
        <v>35.993614182426995</v>
      </c>
      <c r="AK1003" s="19">
        <v>42.800856436247955</v>
      </c>
      <c r="AL1003" s="18">
        <f>AK1003*fuel_adj</f>
        <v>42.800856436247955</v>
      </c>
      <c r="AM1003" s="18">
        <f>AI1003+AJ1003+AL1003</f>
        <v>450.65450815618175</v>
      </c>
      <c r="AN1003" s="18">
        <f>IF(F1003=0, 0, IF(F1003=3, Z1003, (Z1003*F1003*384+AG1003*G1003*32)/(F1003*384+G1003*32)))</f>
        <v>119.580050979033</v>
      </c>
      <c r="AO1003" s="18">
        <f>IF(F1003=0, 0, IF(F1003=3, AF1003, (AF1003*F1003*384+AM1003*G1003*32)/(F1003*384+G1003*32)))</f>
        <v>135.83865273502641</v>
      </c>
      <c r="AP1003" s="19">
        <v>72.338659688300893</v>
      </c>
      <c r="AQ1003" s="19">
        <f>AP1003-AS1003</f>
        <v>59.322278731883898</v>
      </c>
      <c r="AR1003" s="18">
        <f>AQ1003*bess_capex_adj</f>
        <v>59.322278731883898</v>
      </c>
      <c r="AS1003" s="19">
        <v>13.016380956416995</v>
      </c>
      <c r="AT1003" s="18">
        <f>AR1003+AS1003</f>
        <v>72.338659688300893</v>
      </c>
      <c r="AU1003" s="19">
        <v>7261.4372981855604</v>
      </c>
      <c r="AV1003" s="19"/>
      <c r="AW1003" s="19">
        <v>2469.9634565486399</v>
      </c>
      <c r="AX1003" s="18">
        <f>AW1003*solar_capex_adj</f>
        <v>3293.2846087315197</v>
      </c>
      <c r="AY1003" s="19">
        <v>241.45551423798199</v>
      </c>
      <c r="AZ1003" s="18">
        <f>AY1003*wind_capex_adj</f>
        <v>402.42585706330334</v>
      </c>
      <c r="BA1003" s="19">
        <v>2321.20327791305</v>
      </c>
      <c r="BB1003" s="18">
        <f>BA1003*hdgt_capex_adj</f>
        <v>2901.5040973913124</v>
      </c>
      <c r="BC1003" s="19">
        <v>325.12159384630098</v>
      </c>
      <c r="BD1003" s="18">
        <f>BC1003*aero_capex_adj</f>
        <v>390.14591261556114</v>
      </c>
      <c r="BE1003" s="19">
        <v>1903.6934556395699</v>
      </c>
      <c r="BF1003" s="18">
        <f>BE1003*bess_capex_adj</f>
        <v>1903.6934556395699</v>
      </c>
      <c r="BG1003" s="8">
        <v>2335809204.8434601</v>
      </c>
      <c r="BH1003" s="8">
        <v>884041093.96239996</v>
      </c>
      <c r="BI1003" s="8">
        <v>2429798829.01331</v>
      </c>
      <c r="BJ1003" s="8">
        <v>3110350872.18081</v>
      </c>
      <c r="BK1003" s="8">
        <f>SUM(BG1003:BJ1003)/1000000</f>
        <v>8759.9999999999818</v>
      </c>
      <c r="BL1003" s="8">
        <v>1.6691380730437799</v>
      </c>
      <c r="BM1003" s="10">
        <f>0.815*BJ1003/(BK1003*1000)</f>
        <v>289.37625123600066</v>
      </c>
      <c r="BN1003" s="25">
        <v>2781.2923068682198</v>
      </c>
      <c r="BO1003" s="8">
        <v>53</v>
      </c>
      <c r="BP1003" s="8">
        <v>6080</v>
      </c>
      <c r="BQ1003" s="25">
        <v>9223.8464000000004</v>
      </c>
      <c r="BR1003" s="8">
        <v>1520</v>
      </c>
      <c r="BS1003" s="8">
        <v>380</v>
      </c>
      <c r="BT1003" s="8">
        <v>0.74995093692143899</v>
      </c>
    </row>
    <row r="1004" spans="1:72" s="8" customFormat="1" x14ac:dyDescent="0.25">
      <c r="A1004" s="1">
        <v>925</v>
      </c>
      <c r="B1004" s="25">
        <v>2472.2598283273001</v>
      </c>
      <c r="C1004" s="25">
        <v>402.79999999999899</v>
      </c>
      <c r="D1004" s="8">
        <v>2000</v>
      </c>
      <c r="E1004" s="8">
        <v>8000</v>
      </c>
      <c r="F1004" s="8">
        <v>2</v>
      </c>
      <c r="G1004" s="8">
        <v>11</v>
      </c>
      <c r="H1004" s="9">
        <f>SUM(BG1004:BI1004)/(BK1004*1000000)</f>
        <v>0.79486631147310594</v>
      </c>
      <c r="I1004" s="10">
        <v>100</v>
      </c>
      <c r="J1004" s="19">
        <v>93.888029741251103</v>
      </c>
      <c r="K1004" s="18">
        <f>(P1004*BG1004+U1004*BH1004+AP1004*BI1004+AN1004*BJ1004)/(BK1004*(1000000))</f>
        <v>131.55903920840706</v>
      </c>
      <c r="L1004" s="18">
        <f>(T1004*BG1004+Y1004*BH1004+AT1004*BI1004+AO1004*BJ1004)/(BK1004*(1000000))</f>
        <v>156.81868329183885</v>
      </c>
      <c r="M1004" s="18">
        <f>L1004/K1004</f>
        <v>1.1920023453760342</v>
      </c>
      <c r="N1004" s="18">
        <f>J1004*M1004</f>
        <v>111.91475165430617</v>
      </c>
      <c r="O1004" s="10">
        <v>100</v>
      </c>
      <c r="P1004" s="19">
        <v>106.01997748877299</v>
      </c>
      <c r="Q1004" s="19">
        <f>P1004-S1004</f>
        <v>98.068910431004497</v>
      </c>
      <c r="R1004" s="18">
        <f>Q1004*solar_capex_adj</f>
        <v>130.75854724133933</v>
      </c>
      <c r="S1004" s="19">
        <v>7.9510670577684976</v>
      </c>
      <c r="T1004" s="18">
        <f>R1004+S1004</f>
        <v>138.70961429910784</v>
      </c>
      <c r="U1004" s="19">
        <v>27.969271218501198</v>
      </c>
      <c r="V1004" s="19">
        <f>U1004-X1004</f>
        <v>23.172487741374201</v>
      </c>
      <c r="W1004" s="18">
        <f>V1004*wind_capex_adj</f>
        <v>38.620812902290339</v>
      </c>
      <c r="X1004" s="19">
        <v>4.796783477126997</v>
      </c>
      <c r="Y1004" s="18">
        <f>W1004+X1004</f>
        <v>43.417596379417333</v>
      </c>
      <c r="Z1004" s="19">
        <v>131.86481121117501</v>
      </c>
      <c r="AA1004" s="19">
        <f>Z1004-AC1004-AD1004</f>
        <v>75.563236093738894</v>
      </c>
      <c r="AB1004" s="18">
        <f>AA1004*hdgt_capex_adj</f>
        <v>94.454045117173621</v>
      </c>
      <c r="AC1004" s="19">
        <v>19.239608104007004</v>
      </c>
      <c r="AD1004" s="19">
        <v>37.061967013429111</v>
      </c>
      <c r="AE1004" s="18">
        <f>AD1004*fuel_adj</f>
        <v>37.061967013429111</v>
      </c>
      <c r="AF1004" s="18">
        <f>AB1004+AC1004+AE1004</f>
        <v>150.75562023460975</v>
      </c>
      <c r="AG1004" s="19">
        <v>866.21173639748895</v>
      </c>
      <c r="AH1004" s="19">
        <f>AG1004-AJ1004-AK1004</f>
        <v>753.5850908880991</v>
      </c>
      <c r="AI1004" s="18">
        <f>AH1004*aero_capex_adj</f>
        <v>904.30210906571892</v>
      </c>
      <c r="AJ1004" s="19">
        <v>70.53297687720692</v>
      </c>
      <c r="AK1004" s="19">
        <v>42.093668632182926</v>
      </c>
      <c r="AL1004" s="18">
        <f>AK1004*fuel_adj</f>
        <v>42.093668632182926</v>
      </c>
      <c r="AM1004" s="18">
        <f>AI1004+AJ1004+AL1004</f>
        <v>1016.9287545751088</v>
      </c>
      <c r="AN1004" s="18">
        <f>IF(F1004=0, 0, IF(F1004=3, Z1004, (Z1004*F1004*384+AG1004*G1004*32)/(F1004*384+G1004*32)))</f>
        <v>362.65955912687372</v>
      </c>
      <c r="AO1004" s="18">
        <f>IF(F1004=0, 0, IF(F1004=3, AF1004, (AF1004*F1004*384+AM1004*G1004*32)/(F1004*384+G1004*32)))</f>
        <v>422.98146245590942</v>
      </c>
      <c r="AP1004" s="19">
        <v>67.435213377096403</v>
      </c>
      <c r="AQ1004" s="19">
        <f>AP1004-AS1004</f>
        <v>55.230604622872001</v>
      </c>
      <c r="AR1004" s="18">
        <f>AQ1004*bess_capex_adj</f>
        <v>55.230604622872001</v>
      </c>
      <c r="AS1004" s="19">
        <v>12.204608754224402</v>
      </c>
      <c r="AT1004" s="18">
        <f>AR1004+AS1004</f>
        <v>67.435213377096403</v>
      </c>
      <c r="AU1004" s="19">
        <v>7787.9024679597796</v>
      </c>
      <c r="AV1004" s="19"/>
      <c r="AW1004" s="19">
        <v>2962.35422028525</v>
      </c>
      <c r="AX1004" s="18">
        <f>AW1004*solar_capex_adj</f>
        <v>3949.8056270469997</v>
      </c>
      <c r="AY1004" s="19">
        <v>482.65002984667001</v>
      </c>
      <c r="AZ1004" s="18">
        <f>AY1004*wind_capex_adj</f>
        <v>804.41671641111668</v>
      </c>
      <c r="BA1004" s="19">
        <v>1546.6324923945899</v>
      </c>
      <c r="BB1004" s="18">
        <f>BA1004*hdgt_capex_adj</f>
        <v>1933.2906154932375</v>
      </c>
      <c r="BC1004" s="19">
        <v>893.60115783562605</v>
      </c>
      <c r="BD1004" s="18">
        <f>BC1004*aero_capex_adj</f>
        <v>1072.3213894027513</v>
      </c>
      <c r="BE1004" s="19">
        <v>1902.6645675976399</v>
      </c>
      <c r="BF1004" s="18">
        <f>BE1004*bess_capex_adj</f>
        <v>1902.6645675976399</v>
      </c>
      <c r="BG1004" s="8">
        <v>2617461198.6150398</v>
      </c>
      <c r="BH1004" s="8">
        <v>1768082187.9247999</v>
      </c>
      <c r="BI1004" s="8">
        <v>2577485501.96456</v>
      </c>
      <c r="BJ1004" s="8">
        <v>1796971111.49559</v>
      </c>
      <c r="BK1004" s="8">
        <f>SUM(BG1004:BJ1004)/1000000</f>
        <v>8759.9999999999909</v>
      </c>
      <c r="BL1004" s="8">
        <v>7.8010545699026599</v>
      </c>
      <c r="BM1004" s="10">
        <f>0.815*BJ1004/(BK1004*1000)</f>
        <v>167.18395614941863</v>
      </c>
      <c r="BN1004" s="25">
        <v>3337.5507682418602</v>
      </c>
      <c r="BO1004" s="8">
        <v>106</v>
      </c>
      <c r="BP1004" s="8">
        <v>6080</v>
      </c>
      <c r="BQ1004" s="25">
        <v>9223.8464000000004</v>
      </c>
      <c r="BR1004" s="8">
        <v>1520</v>
      </c>
      <c r="BS1004" s="8">
        <v>380</v>
      </c>
      <c r="BT1004" s="8">
        <v>0.79538732943808399</v>
      </c>
    </row>
    <row r="1005" spans="1:72" s="8" customFormat="1" x14ac:dyDescent="0.25">
      <c r="A1005" s="1">
        <v>485</v>
      </c>
      <c r="B1005" s="24">
        <v>2472.2598283273001</v>
      </c>
      <c r="C1005" s="24">
        <v>801.8</v>
      </c>
      <c r="D1005" s="1">
        <v>1000</v>
      </c>
      <c r="E1005" s="1">
        <v>4000</v>
      </c>
      <c r="F1005" s="1">
        <v>3</v>
      </c>
      <c r="G1005" s="1">
        <v>4</v>
      </c>
      <c r="H1005" s="2">
        <f>SUM(BG1005:BI1005)/(BK1005*1000000)</f>
        <v>0.84461828013621876</v>
      </c>
      <c r="I1005" s="3">
        <v>100</v>
      </c>
      <c r="J1005" s="18">
        <v>89.2523560199934</v>
      </c>
      <c r="K1005" s="18">
        <f>(P1005*BG1005+U1005*BH1005+AP1005*BI1005+AN1005*BJ1005)/(BK1005*(1000000))</f>
        <v>85.619777870351214</v>
      </c>
      <c r="L1005" s="18">
        <f>(T1005*BG1005+Y1005*BH1005+AT1005*BI1005+AO1005*BJ1005)/(BK1005*(1000000))</f>
        <v>107.36359334412424</v>
      </c>
      <c r="M1005" s="18">
        <f>L1005/K1005</f>
        <v>1.2539578589738736</v>
      </c>
      <c r="N1005" s="18">
        <f>J1005*M1005</f>
        <v>111.91869326320484</v>
      </c>
      <c r="O1005" s="3">
        <v>99.999999192977796</v>
      </c>
      <c r="P1005" s="18">
        <v>113.76974655698599</v>
      </c>
      <c r="Q1005" s="18">
        <f>P1005-S1005</f>
        <v>105.23756196116</v>
      </c>
      <c r="R1005" s="18">
        <f>Q1005*solar_capex_adj</f>
        <v>140.31674928154666</v>
      </c>
      <c r="S1005" s="18">
        <v>8.5321845958259956</v>
      </c>
      <c r="T1005" s="18">
        <f>R1005+S1005</f>
        <v>148.84893387737264</v>
      </c>
      <c r="U1005" s="18">
        <v>27.969516729860601</v>
      </c>
      <c r="V1005" s="18">
        <f>U1005-X1005</f>
        <v>23.172733252733501</v>
      </c>
      <c r="W1005" s="18">
        <f>V1005*wind_capex_adj</f>
        <v>38.621222087889173</v>
      </c>
      <c r="X1005" s="18">
        <v>4.7967834771271001</v>
      </c>
      <c r="Y1005" s="18">
        <f>W1005+X1005</f>
        <v>43.418005565016273</v>
      </c>
      <c r="Z1005" s="18">
        <v>214.518297753838</v>
      </c>
      <c r="AA1005" s="18">
        <f>Z1005-AC1005-AD1005</f>
        <v>150.82676113941599</v>
      </c>
      <c r="AB1005" s="18">
        <f>AA1005*hdgt_capex_adj</f>
        <v>188.53345142427</v>
      </c>
      <c r="AC1005" s="18">
        <v>26.669712044752004</v>
      </c>
      <c r="AD1005" s="18">
        <v>37.021824569670002</v>
      </c>
      <c r="AE1005" s="18">
        <f>AD1005*fuel_adj</f>
        <v>37.021824569670002</v>
      </c>
      <c r="AF1005" s="18">
        <f>AB1005+AC1005+AE1005</f>
        <v>252.224988038692</v>
      </c>
      <c r="AG1005" s="18">
        <v>585.95397379079498</v>
      </c>
      <c r="AH1005" s="18">
        <f>AG1005-AJ1005-AK1005</f>
        <v>492.22610287628697</v>
      </c>
      <c r="AI1005" s="18">
        <f>AH1005*aero_capex_adj</f>
        <v>590.67132345154437</v>
      </c>
      <c r="AJ1005" s="18">
        <v>50.357878657358015</v>
      </c>
      <c r="AK1005" s="18">
        <v>43.369992257149988</v>
      </c>
      <c r="AL1005" s="18">
        <f>AK1005*fuel_adj</f>
        <v>43.369992257149988</v>
      </c>
      <c r="AM1005" s="18">
        <f>AI1005+AJ1005+AL1005</f>
        <v>684.39919436605237</v>
      </c>
      <c r="AN1005" s="18">
        <f>IF(F1005=0, 0, IF(F1005=3, Z1005, (Z1005*F1005*384+AG1005*G1005*32)/(F1005*384+G1005*32)))</f>
        <v>214.518297753838</v>
      </c>
      <c r="AO1005" s="18">
        <f>IF(F1005=0, 0, IF(F1005=3, AF1005, (AF1005*F1005*384+AM1005*G1005*32)/(F1005*384+G1005*32)))</f>
        <v>252.224988038692</v>
      </c>
      <c r="AP1005" s="18">
        <v>57.870392127803299</v>
      </c>
      <c r="AQ1005" s="18">
        <f>AP1005-AS1005</f>
        <v>47.137957722867498</v>
      </c>
      <c r="AR1005" s="18">
        <f>AQ1005*bess_capex_adj</f>
        <v>47.137957722867498</v>
      </c>
      <c r="AS1005" s="18">
        <v>10.732434404935802</v>
      </c>
      <c r="AT1005" s="18">
        <f>AR1005+AS1005</f>
        <v>57.870392127803299</v>
      </c>
      <c r="AU1005" s="18">
        <v>7518.7132951446001</v>
      </c>
      <c r="AV1005" s="18"/>
      <c r="AW1005" s="18">
        <v>2962.3856062814102</v>
      </c>
      <c r="AX1005" s="18">
        <f>AW1005*solar_capex_adj</f>
        <v>3949.84747504188</v>
      </c>
      <c r="AY1005" s="18">
        <v>960.75693658926195</v>
      </c>
      <c r="AZ1005" s="18">
        <f>AY1005*wind_capex_adj</f>
        <v>1601.2615609821032</v>
      </c>
      <c r="BA1005" s="18">
        <v>2319.9733183338099</v>
      </c>
      <c r="BB1005" s="18">
        <f>BA1005*hdgt_capex_adj</f>
        <v>2899.9666479172624</v>
      </c>
      <c r="BC1005" s="18">
        <v>324.94931836204</v>
      </c>
      <c r="BD1005" s="18">
        <f>BC1005*aero_capex_adj</f>
        <v>389.93918203444798</v>
      </c>
      <c r="BE1005" s="18">
        <v>950.64811557807298</v>
      </c>
      <c r="BF1005" s="18">
        <f>BE1005*bess_capex_adj</f>
        <v>950.64811557807298</v>
      </c>
      <c r="BG1005" s="1">
        <v>2416842690.7200198</v>
      </c>
      <c r="BH1005" s="1">
        <v>3519484355.2087998</v>
      </c>
      <c r="BI1005" s="1">
        <v>1462529028.3540399</v>
      </c>
      <c r="BJ1005" s="1">
        <v>1361143855.0219901</v>
      </c>
      <c r="BK1005" s="1">
        <f>SUM(BG1005:BJ1005)/1000000</f>
        <v>8759.9999293048495</v>
      </c>
      <c r="BL1005" s="1">
        <v>20.094246650251598</v>
      </c>
      <c r="BM1005" s="3">
        <f>0.815*BJ1005/(BK1005*1000)</f>
        <v>126.63610168898174</v>
      </c>
      <c r="BN1005" s="24">
        <v>3337.5507682418602</v>
      </c>
      <c r="BO1005" s="1">
        <v>211</v>
      </c>
      <c r="BP1005" s="1">
        <v>3040</v>
      </c>
      <c r="BQ1005" s="24">
        <v>4611.9232000000002</v>
      </c>
      <c r="BR1005" s="1">
        <v>760</v>
      </c>
      <c r="BS1005" s="1">
        <v>190</v>
      </c>
      <c r="BT1005" s="1">
        <v>0.90250828725309695</v>
      </c>
    </row>
    <row r="1006" spans="1:72" s="8" customFormat="1" x14ac:dyDescent="0.25">
      <c r="A1006" s="1">
        <v>199</v>
      </c>
      <c r="B1006" s="24">
        <v>1648.17321888487</v>
      </c>
      <c r="C1006" s="24">
        <v>1801.19999999999</v>
      </c>
      <c r="D1006" s="1">
        <v>1000</v>
      </c>
      <c r="E1006" s="1">
        <v>4000</v>
      </c>
      <c r="F1006" s="1">
        <v>1</v>
      </c>
      <c r="G1006" s="1">
        <v>23</v>
      </c>
      <c r="H1006" s="2">
        <f>SUM(BG1006:BI1006)/(BK1006*1000000)</f>
        <v>0.94386465274090048</v>
      </c>
      <c r="I1006" s="3">
        <v>100</v>
      </c>
      <c r="J1006" s="18">
        <v>87.334588570606698</v>
      </c>
      <c r="K1006" s="18">
        <f>(P1006*BG1006+U1006*BH1006+AP1006*BI1006+AN1006*BJ1006)/(BK1006*(1000000))</f>
        <v>101.36952286179063</v>
      </c>
      <c r="L1006" s="18">
        <f>(T1006*BG1006+Y1006*BH1006+AT1006*BI1006+AO1006*BJ1006)/(BK1006*(1000000))</f>
        <v>129.91283211125926</v>
      </c>
      <c r="M1006" s="18">
        <f>L1006/K1006</f>
        <v>1.2815768333879325</v>
      </c>
      <c r="N1006" s="18">
        <f>J1006*M1006</f>
        <v>111.92598546555605</v>
      </c>
      <c r="O1006" s="3">
        <v>99.999999999999901</v>
      </c>
      <c r="P1006" s="18">
        <v>122.05724021609301</v>
      </c>
      <c r="Q1006" s="18">
        <f>P1006-S1006</f>
        <v>112.90191795108601</v>
      </c>
      <c r="R1006" s="18">
        <f>Q1006*solar_capex_adj</f>
        <v>150.53589060144799</v>
      </c>
      <c r="S1006" s="18">
        <v>9.1553222650070012</v>
      </c>
      <c r="T1006" s="18">
        <f>R1006+S1006</f>
        <v>159.69121286645498</v>
      </c>
      <c r="U1006" s="18">
        <v>36.701957373400397</v>
      </c>
      <c r="V1006" s="18">
        <f>U1006-X1006</f>
        <v>30.406561854864499</v>
      </c>
      <c r="W1006" s="18">
        <f>V1006*wind_capex_adj</f>
        <v>50.677603091440837</v>
      </c>
      <c r="X1006" s="18">
        <v>6.2953955185358978</v>
      </c>
      <c r="Y1006" s="18">
        <f>W1006+X1006</f>
        <v>56.972998609976734</v>
      </c>
      <c r="Z1006" s="18">
        <v>270.281283797524</v>
      </c>
      <c r="AA1006" s="18">
        <f>Z1006-AC1006-AD1006</f>
        <v>199.057079436723</v>
      </c>
      <c r="AB1006" s="18">
        <f>AA1006*hdgt_capex_adj</f>
        <v>248.82134929590376</v>
      </c>
      <c r="AC1006" s="18">
        <v>32.124315539958985</v>
      </c>
      <c r="AD1006" s="18">
        <v>39.099888820842011</v>
      </c>
      <c r="AE1006" s="18">
        <f>AD1006*fuel_adj</f>
        <v>39.099888820842011</v>
      </c>
      <c r="AF1006" s="18">
        <f>AB1006+AC1006+AE1006</f>
        <v>320.04555365670478</v>
      </c>
      <c r="AG1006" s="18">
        <v>1107.2628038527901</v>
      </c>
      <c r="AH1006" s="18">
        <f>AG1006-AJ1006-AK1006</f>
        <v>974.61759340996991</v>
      </c>
      <c r="AI1006" s="18">
        <f>AH1006*aero_capex_adj</f>
        <v>1169.5411120919639</v>
      </c>
      <c r="AJ1006" s="18">
        <v>88.728547338010003</v>
      </c>
      <c r="AK1006" s="18">
        <v>43.916663104810141</v>
      </c>
      <c r="AL1006" s="18">
        <f>AK1006*fuel_adj</f>
        <v>43.916663104810141</v>
      </c>
      <c r="AM1006" s="18">
        <f>AI1006+AJ1006+AL1006</f>
        <v>1302.186322534784</v>
      </c>
      <c r="AN1006" s="18">
        <f>IF(F1006=0, 0, IF(F1006=3, Z1006, (Z1006*F1006*384+AG1006*G1006*32)/(F1006*384+G1006*32)))</f>
        <v>820.29771126241315</v>
      </c>
      <c r="AO1006" s="18">
        <f>IF(F1006=0, 0, IF(F1006=3, AF1006, (AF1006*F1006*384+AM1006*G1006*32)/(F1006*384+G1006*32)))</f>
        <v>965.45234463372822</v>
      </c>
      <c r="AP1006" s="18">
        <v>108.058717512211</v>
      </c>
      <c r="AQ1006" s="18">
        <f>AP1006-AS1006</f>
        <v>87.301007944052202</v>
      </c>
      <c r="AR1006" s="18">
        <f>AQ1006*bess_capex_adj</f>
        <v>87.301007944052202</v>
      </c>
      <c r="AS1006" s="18">
        <v>20.757709568158802</v>
      </c>
      <c r="AT1006" s="18">
        <f>AR1006+AS1006</f>
        <v>108.058717512211</v>
      </c>
      <c r="AU1006" s="18">
        <v>7724.1692657819003</v>
      </c>
      <c r="AV1006" s="18"/>
      <c r="AW1006" s="18">
        <v>1974.5470117519001</v>
      </c>
      <c r="AX1006" s="18">
        <f>AW1006*solar_capex_adj</f>
        <v>2632.7293490025331</v>
      </c>
      <c r="AY1006" s="18">
        <v>2157.87639115616</v>
      </c>
      <c r="AZ1006" s="18">
        <f>AY1006*wind_capex_adj</f>
        <v>3596.4606519269337</v>
      </c>
      <c r="BA1006" s="18">
        <v>773.17692425774703</v>
      </c>
      <c r="BB1006" s="18">
        <f>BA1006*hdgt_capex_adj</f>
        <v>966.47115532218379</v>
      </c>
      <c r="BC1006" s="18">
        <v>1868.1021635301099</v>
      </c>
      <c r="BD1006" s="18">
        <f>BC1006*aero_capex_adj</f>
        <v>2241.7225962361317</v>
      </c>
      <c r="BE1006" s="18">
        <v>950.46677508596997</v>
      </c>
      <c r="BF1006" s="18">
        <f>BE1006*bess_capex_adj</f>
        <v>950.46677508596997</v>
      </c>
      <c r="BG1006" s="1">
        <v>1502439549.61853</v>
      </c>
      <c r="BH1006" s="1">
        <v>6024232317.72013</v>
      </c>
      <c r="BI1006" s="1">
        <v>741582490.67162001</v>
      </c>
      <c r="BJ1006" s="1">
        <v>491745641.98971099</v>
      </c>
      <c r="BK1006" s="1">
        <f>SUM(BG1006:BJ1006)/1000000</f>
        <v>8759.9999999999927</v>
      </c>
      <c r="BL1006" s="1">
        <v>29.8746182031398</v>
      </c>
      <c r="BM1006" s="3">
        <f>0.815*BJ1006/(BK1006*1000)</f>
        <v>45.750308016166066</v>
      </c>
      <c r="BN1006" s="24">
        <v>2225.03384549457</v>
      </c>
      <c r="BO1006" s="1">
        <v>474</v>
      </c>
      <c r="BP1006" s="1">
        <v>3040</v>
      </c>
      <c r="BQ1006" s="24">
        <v>4611.9232000000002</v>
      </c>
      <c r="BR1006" s="1">
        <v>760</v>
      </c>
      <c r="BS1006" s="1">
        <v>190</v>
      </c>
      <c r="BT1006" s="1">
        <v>0.45962277355519399</v>
      </c>
    </row>
    <row r="1007" spans="1:72" s="8" customFormat="1" x14ac:dyDescent="0.25">
      <c r="A1007" s="1">
        <v>402</v>
      </c>
      <c r="B1007" s="24">
        <v>2884.3031330485201</v>
      </c>
      <c r="C1007" s="24">
        <v>201.39999999999901</v>
      </c>
      <c r="D1007" s="1">
        <v>1000</v>
      </c>
      <c r="E1007" s="1">
        <v>4000</v>
      </c>
      <c r="F1007" s="1">
        <v>2</v>
      </c>
      <c r="G1007" s="1">
        <v>11</v>
      </c>
      <c r="H1007" s="2">
        <f>SUM(BG1007:BI1007)/(BK1007*1000000)</f>
        <v>0.6278980878349848</v>
      </c>
      <c r="I1007" s="3">
        <v>100</v>
      </c>
      <c r="J1007" s="18">
        <v>93.734361871801696</v>
      </c>
      <c r="K1007" s="18">
        <f>(P1007*BG1007+U1007*BH1007+AP1007*BI1007+AN1007*BJ1007)/(BK1007*(1000000))</f>
        <v>108.20595646471588</v>
      </c>
      <c r="L1007" s="18">
        <f>(T1007*BG1007+Y1007*BH1007+AT1007*BI1007+AO1007*BJ1007)/(BK1007*(1000000))</f>
        <v>129.21678620788225</v>
      </c>
      <c r="M1007" s="18">
        <f>L1007/K1007</f>
        <v>1.1941744283737064</v>
      </c>
      <c r="N1007" s="18">
        <f>J1007*M1007</f>
        <v>111.93517800723292</v>
      </c>
      <c r="O1007" s="3">
        <v>100</v>
      </c>
      <c r="P1007" s="18">
        <v>105.069296986637</v>
      </c>
      <c r="Q1007" s="18">
        <f>P1007-S1007</f>
        <v>97.192764403685999</v>
      </c>
      <c r="R1007" s="18">
        <f>Q1007*solar_capex_adj</f>
        <v>129.590352538248</v>
      </c>
      <c r="S1007" s="18">
        <v>7.8765325829510004</v>
      </c>
      <c r="T1007" s="18">
        <f>R1007+S1007</f>
        <v>137.466885121199</v>
      </c>
      <c r="U1007" s="18">
        <v>27.979567430033399</v>
      </c>
      <c r="V1007" s="18">
        <f>U1007-X1007</f>
        <v>23.182783952906298</v>
      </c>
      <c r="W1007" s="18">
        <f>V1007*wind_capex_adj</f>
        <v>38.637973254843835</v>
      </c>
      <c r="X1007" s="18">
        <v>4.7967834771271001</v>
      </c>
      <c r="Y1007" s="18">
        <f>W1007+X1007</f>
        <v>43.434756731970936</v>
      </c>
      <c r="Z1007" s="18">
        <v>97.625946766541702</v>
      </c>
      <c r="AA1007" s="18">
        <f>Z1007-AC1007-AD1007</f>
        <v>46.146448832038899</v>
      </c>
      <c r="AB1007" s="18">
        <f>AA1007*hdgt_capex_adj</f>
        <v>57.683061040048628</v>
      </c>
      <c r="AC1007" s="18">
        <v>16.332695262037802</v>
      </c>
      <c r="AD1007" s="18">
        <v>35.146802672465</v>
      </c>
      <c r="AE1007" s="18">
        <f>AD1007*fuel_adj</f>
        <v>35.146802672465</v>
      </c>
      <c r="AF1007" s="18">
        <f>AB1007+AC1007+AE1007</f>
        <v>109.16255897455143</v>
      </c>
      <c r="AG1007" s="18">
        <v>291.80120049498498</v>
      </c>
      <c r="AH1007" s="18">
        <f>AG1007-AJ1007-AK1007</f>
        <v>221.759927730974</v>
      </c>
      <c r="AI1007" s="18">
        <f>AH1007*aero_capex_adj</f>
        <v>266.11191327716881</v>
      </c>
      <c r="AJ1007" s="18">
        <v>29.089124971693991</v>
      </c>
      <c r="AK1007" s="18">
        <v>40.952147792316993</v>
      </c>
      <c r="AL1007" s="18">
        <f>AK1007*fuel_adj</f>
        <v>40.952147792316993</v>
      </c>
      <c r="AM1007" s="18">
        <f>AI1007+AJ1007+AL1007</f>
        <v>336.15318604117977</v>
      </c>
      <c r="AN1007" s="18">
        <f>IF(F1007=0, 0, IF(F1007=3, Z1007, (Z1007*F1007*384+AG1007*G1007*32)/(F1007*384+G1007*32)))</f>
        <v>158.65245508119531</v>
      </c>
      <c r="AO1007" s="18">
        <f>IF(F1007=0, 0, IF(F1007=3, AF1007, (AF1007*F1007*384+AM1007*G1007*32)/(F1007*384+G1007*32)))</f>
        <v>180.5024703383489</v>
      </c>
      <c r="AP1007" s="18">
        <v>54.255466017983203</v>
      </c>
      <c r="AQ1007" s="18">
        <f>AP1007-AS1007</f>
        <v>44.105416996330803</v>
      </c>
      <c r="AR1007" s="18">
        <f>AQ1007*bess_capex_adj</f>
        <v>44.105416996330803</v>
      </c>
      <c r="AS1007" s="18">
        <v>10.1500490216524</v>
      </c>
      <c r="AT1007" s="18">
        <f>AR1007+AS1007</f>
        <v>54.255466017983203</v>
      </c>
      <c r="AU1007" s="18">
        <v>7091.4261602895504</v>
      </c>
      <c r="AV1007" s="18"/>
      <c r="AW1007" s="18">
        <v>3457.6155606837401</v>
      </c>
      <c r="AX1007" s="18">
        <f>AW1007*solar_capex_adj</f>
        <v>4610.1540809116532</v>
      </c>
      <c r="AY1007" s="18">
        <v>241.432242659492</v>
      </c>
      <c r="AZ1007" s="18">
        <f>AY1007*wind_capex_adj</f>
        <v>402.38707109915333</v>
      </c>
      <c r="BA1007" s="18">
        <v>1547.3197062786501</v>
      </c>
      <c r="BB1007" s="18">
        <f>BA1007*hdgt_capex_adj</f>
        <v>1934.1496328483126</v>
      </c>
      <c r="BC1007" s="18">
        <v>893.99821086890802</v>
      </c>
      <c r="BD1007" s="18">
        <f>BC1007*aero_capex_adj</f>
        <v>1072.7978530426897</v>
      </c>
      <c r="BE1007" s="18">
        <v>951.06043979875403</v>
      </c>
      <c r="BF1007" s="18">
        <f>BE1007*bess_capex_adj</f>
        <v>951.06043979875403</v>
      </c>
      <c r="BG1007" s="1">
        <v>3061007422.7776399</v>
      </c>
      <c r="BH1007" s="1">
        <v>884041093.96239996</v>
      </c>
      <c r="BI1007" s="1">
        <v>1555338732.6944201</v>
      </c>
      <c r="BJ1007" s="1">
        <v>3259612750.5655298</v>
      </c>
      <c r="BK1007" s="1">
        <f>SUM(BG1007:BJ1007)/1000000</f>
        <v>8759.9999999999891</v>
      </c>
      <c r="BL1007" s="1">
        <v>22.109500811615501</v>
      </c>
      <c r="BM1007" s="3">
        <f>0.815*BJ1007/(BK1007*1000)</f>
        <v>303.26305841448743</v>
      </c>
      <c r="BN1007" s="24">
        <v>3893.8092296155</v>
      </c>
      <c r="BO1007" s="1">
        <v>53</v>
      </c>
      <c r="BP1007" s="1">
        <v>3040</v>
      </c>
      <c r="BQ1007" s="24">
        <v>4611.9232000000002</v>
      </c>
      <c r="BR1007" s="1">
        <v>760</v>
      </c>
      <c r="BS1007" s="1">
        <v>190</v>
      </c>
      <c r="BT1007" s="1">
        <v>0.95847569716278902</v>
      </c>
    </row>
    <row r="1008" spans="1:72" s="8" customFormat="1" x14ac:dyDescent="0.25">
      <c r="A1008" s="1">
        <v>690</v>
      </c>
      <c r="B1008" s="25">
        <v>2060.21652360608</v>
      </c>
      <c r="C1008" s="25">
        <v>1003.19999999999</v>
      </c>
      <c r="D1008" s="8">
        <v>2000</v>
      </c>
      <c r="E1008" s="8">
        <v>8000</v>
      </c>
      <c r="F1008" s="8">
        <v>1</v>
      </c>
      <c r="G1008" s="8">
        <v>22</v>
      </c>
      <c r="H1008" s="9">
        <f>SUM(BG1008:BI1008)/(BK1008*1000000)</f>
        <v>0.9149980826337224</v>
      </c>
      <c r="I1008" s="10">
        <v>100</v>
      </c>
      <c r="J1008" s="19">
        <v>92.143127464235405</v>
      </c>
      <c r="K1008" s="18">
        <f>(P1008*BG1008+U1008*BH1008+AP1008*BI1008+AN1008*BJ1008)/(BK1008*(1000000))</f>
        <v>138.03585409214946</v>
      </c>
      <c r="L1008" s="18">
        <f>(T1008*BG1008+Y1008*BH1008+AT1008*BI1008+AO1008*BJ1008)/(BK1008*(1000000))</f>
        <v>167.69939599501416</v>
      </c>
      <c r="M1008" s="18">
        <f>L1008/K1008</f>
        <v>1.2148973692230862</v>
      </c>
      <c r="N1008" s="18">
        <f>J1008*M1008</f>
        <v>111.94444314828709</v>
      </c>
      <c r="O1008" s="10">
        <v>100</v>
      </c>
      <c r="P1008" s="19">
        <v>111.34676097265</v>
      </c>
      <c r="Q1008" s="19">
        <f>P1008-S1008</f>
        <v>102.99379480877801</v>
      </c>
      <c r="R1008" s="18">
        <f>Q1008*solar_capex_adj</f>
        <v>137.32505974503732</v>
      </c>
      <c r="S1008" s="19">
        <v>8.3529661638719972</v>
      </c>
      <c r="T1008" s="18">
        <f>R1008+S1008</f>
        <v>145.67802590890932</v>
      </c>
      <c r="U1008" s="19">
        <v>27.9620373962888</v>
      </c>
      <c r="V1008" s="19">
        <f>U1008-X1008</f>
        <v>23.165253919161799</v>
      </c>
      <c r="W1008" s="18">
        <f>V1008*wind_capex_adj</f>
        <v>38.608756531936336</v>
      </c>
      <c r="X1008" s="19">
        <v>4.7967834771270006</v>
      </c>
      <c r="Y1008" s="18">
        <f>W1008+X1008</f>
        <v>43.405540009063337</v>
      </c>
      <c r="Z1008" s="19">
        <v>167.02727586962899</v>
      </c>
      <c r="AA1008" s="19">
        <f>Z1008-AC1008-AD1008</f>
        <v>103.77562821943401</v>
      </c>
      <c r="AB1008" s="18">
        <f>AA1008*hdgt_capex_adj</f>
        <v>129.71953527429253</v>
      </c>
      <c r="AC1008" s="19">
        <v>22.84791721809799</v>
      </c>
      <c r="AD1008" s="19">
        <v>40.403730432096992</v>
      </c>
      <c r="AE1008" s="18">
        <f>AD1008*fuel_adj</f>
        <v>40.403730432096992</v>
      </c>
      <c r="AF1008" s="18">
        <f>AB1008+AC1008+AE1008</f>
        <v>192.97118292448749</v>
      </c>
      <c r="AG1008" s="19">
        <v>1334.72000162169</v>
      </c>
      <c r="AH1008" s="19">
        <f>AG1008-AJ1008-AK1008</f>
        <v>1184.84403234667</v>
      </c>
      <c r="AI1008" s="18">
        <f>AH1008*aero_capex_adj</f>
        <v>1421.8128388160039</v>
      </c>
      <c r="AJ1008" s="19">
        <v>105.15628649453993</v>
      </c>
      <c r="AK1008" s="19">
        <v>44.719682780480071</v>
      </c>
      <c r="AL1008" s="18">
        <f>AK1008*fuel_adj</f>
        <v>44.719682780480071</v>
      </c>
      <c r="AM1008" s="18">
        <f>AI1008+AJ1008+AL1008</f>
        <v>1571.6888080910239</v>
      </c>
      <c r="AN1008" s="18">
        <f>IF(F1008=0, 0, IF(F1008=3, Z1008, (Z1008*F1008*384+AG1008*G1008*32)/(F1008*384+G1008*32)))</f>
        <v>922.59315723860971</v>
      </c>
      <c r="AO1008" s="18">
        <f>IF(F1008=0, 0, IF(F1008=3, AF1008, (AF1008*F1008*384+AM1008*G1008*32)/(F1008*384+G1008*32)))</f>
        <v>1085.0825874440109</v>
      </c>
      <c r="AP1008" s="19">
        <v>109.354216343478</v>
      </c>
      <c r="AQ1008" s="19">
        <f>AP1008-AS1008</f>
        <v>89.367906880017102</v>
      </c>
      <c r="AR1008" s="18">
        <f>AQ1008*bess_capex_adj</f>
        <v>89.367906880017102</v>
      </c>
      <c r="AS1008" s="19">
        <v>19.986309463460898</v>
      </c>
      <c r="AT1008" s="18">
        <f>AR1008+AS1008</f>
        <v>109.354216343478</v>
      </c>
      <c r="AU1008" s="19">
        <v>8131.3442410143598</v>
      </c>
      <c r="AV1008" s="19"/>
      <c r="AW1008" s="19">
        <v>2467.8578780329999</v>
      </c>
      <c r="AX1008" s="18">
        <f>AW1008*solar_capex_adj</f>
        <v>3290.4771707106665</v>
      </c>
      <c r="AY1008" s="19">
        <v>1201.6965182423</v>
      </c>
      <c r="AZ1008" s="18">
        <f>AY1008*wind_capex_adj</f>
        <v>2002.8275304038334</v>
      </c>
      <c r="BA1008" s="19">
        <v>773.07483783832402</v>
      </c>
      <c r="BB1008" s="18">
        <f>BA1008*hdgt_capex_adj</f>
        <v>966.34354729790505</v>
      </c>
      <c r="BC1008" s="19">
        <v>1786.64439957896</v>
      </c>
      <c r="BD1008" s="18">
        <f>BC1008*aero_capex_adj</f>
        <v>2143.9732794947518</v>
      </c>
      <c r="BE1008" s="19">
        <v>1902.07060732175</v>
      </c>
      <c r="BF1008" s="18">
        <f>BE1008*bess_capex_adj</f>
        <v>1902.07060732175</v>
      </c>
      <c r="BG1008" s="8">
        <v>2063845054.8397999</v>
      </c>
      <c r="BH1008" s="8">
        <v>4403525449.1711998</v>
      </c>
      <c r="BI1008" s="8">
        <v>1548012699.8604</v>
      </c>
      <c r="BJ1008" s="8">
        <v>744616796.12859094</v>
      </c>
      <c r="BK1008" s="8">
        <f>SUM(BG1008:BJ1008)/1000000</f>
        <v>8759.9999999999909</v>
      </c>
      <c r="BL1008" s="8">
        <v>14.189459942925399</v>
      </c>
      <c r="BM1008" s="10">
        <f>0.815*BJ1008/(BK1008*1000)</f>
        <v>69.276562653516237</v>
      </c>
      <c r="BN1008" s="25">
        <v>2781.2923068682198</v>
      </c>
      <c r="BO1008" s="8">
        <v>264</v>
      </c>
      <c r="BP1008" s="8">
        <v>6080</v>
      </c>
      <c r="BQ1008" s="25">
        <v>9223.8464000000004</v>
      </c>
      <c r="BR1008" s="8">
        <v>1520</v>
      </c>
      <c r="BS1008" s="8">
        <v>380</v>
      </c>
      <c r="BT1008" s="8">
        <v>0.479262134853147</v>
      </c>
    </row>
    <row r="1009" spans="1:72" s="8" customFormat="1" x14ac:dyDescent="0.25">
      <c r="A1009" s="1">
        <v>299</v>
      </c>
      <c r="B1009" s="24">
        <v>2472.2598283273001</v>
      </c>
      <c r="C1009" s="24">
        <v>1200.8</v>
      </c>
      <c r="D1009" s="1">
        <v>1000</v>
      </c>
      <c r="E1009" s="1">
        <v>4000</v>
      </c>
      <c r="F1009" s="1">
        <v>2</v>
      </c>
      <c r="G1009" s="1">
        <v>11</v>
      </c>
      <c r="H1009" s="2">
        <f>SUM(BG1009:BI1009)/(BK1009*1000000)</f>
        <v>0.92286747576014216</v>
      </c>
      <c r="I1009" s="3">
        <v>100</v>
      </c>
      <c r="J1009" s="18">
        <v>88.419012389523999</v>
      </c>
      <c r="K1009" s="18">
        <f>(P1009*BG1009+U1009*BH1009+AP1009*BI1009+AN1009*BJ1009)/(BK1009*(1000000))</f>
        <v>99.94732452427219</v>
      </c>
      <c r="L1009" s="18">
        <f>(T1009*BG1009+Y1009*BH1009+AT1009*BI1009+AO1009*BJ1009)/(BK1009*(1000000))</f>
        <v>126.54556441344019</v>
      </c>
      <c r="M1009" s="18">
        <f>L1009/K1009</f>
        <v>1.2661225802268337</v>
      </c>
      <c r="N1009" s="18">
        <f>J1009*M1009</f>
        <v>111.94930810773251</v>
      </c>
      <c r="O1009" s="3">
        <v>99.999999999999901</v>
      </c>
      <c r="P1009" s="18">
        <v>138.20068913677201</v>
      </c>
      <c r="Q1009" s="18">
        <f>P1009-S1009</f>
        <v>127.833905383652</v>
      </c>
      <c r="R1009" s="18">
        <f>Q1009*solar_capex_adj</f>
        <v>170.44520717820265</v>
      </c>
      <c r="S1009" s="18">
        <v>10.366783753120018</v>
      </c>
      <c r="T1009" s="18">
        <f>R1009+S1009</f>
        <v>180.81199093132267</v>
      </c>
      <c r="U1009" s="18">
        <v>28.619307602024101</v>
      </c>
      <c r="V1009" s="18">
        <f>U1009-X1009</f>
        <v>23.710068551533599</v>
      </c>
      <c r="W1009" s="18">
        <f>V1009*wind_capex_adj</f>
        <v>39.516780919222668</v>
      </c>
      <c r="X1009" s="18">
        <v>4.9092390504905019</v>
      </c>
      <c r="Y1009" s="18">
        <f>W1009+X1009</f>
        <v>44.426019969713167</v>
      </c>
      <c r="Z1009" s="18">
        <v>292.60275900087697</v>
      </c>
      <c r="AA1009" s="18">
        <f>Z1009-AC1009-AD1009</f>
        <v>219.90804029524105</v>
      </c>
      <c r="AB1009" s="18">
        <f>AA1009*hdgt_capex_adj</f>
        <v>274.88505036905133</v>
      </c>
      <c r="AC1009" s="18">
        <v>34.007687986823953</v>
      </c>
      <c r="AD1009" s="18">
        <v>38.687030718811968</v>
      </c>
      <c r="AE1009" s="18">
        <f>AD1009*fuel_adj</f>
        <v>38.687030718811968</v>
      </c>
      <c r="AF1009" s="18">
        <f>AB1009+AC1009+AE1009</f>
        <v>347.57976907468725</v>
      </c>
      <c r="AG1009" s="18">
        <v>1112.2551154944599</v>
      </c>
      <c r="AH1009" s="18">
        <f>AG1009-AJ1009-AK1009</f>
        <v>979.15163441395021</v>
      </c>
      <c r="AI1009" s="18">
        <f>AH1009*aero_capex_adj</f>
        <v>1174.9819612967401</v>
      </c>
      <c r="AJ1009" s="18">
        <v>88.900474078999878</v>
      </c>
      <c r="AK1009" s="18">
        <v>44.203007001509832</v>
      </c>
      <c r="AL1009" s="18">
        <f>AK1009*fuel_adj</f>
        <v>44.203007001509832</v>
      </c>
      <c r="AM1009" s="18">
        <f>AI1009+AJ1009+AL1009</f>
        <v>1308.0854423772498</v>
      </c>
      <c r="AN1009" s="18">
        <f>IF(F1009=0, 0, IF(F1009=3, Z1009, (Z1009*F1009*384+AG1009*G1009*32)/(F1009*384+G1009*32)))</f>
        <v>550.20778532743168</v>
      </c>
      <c r="AO1009" s="18">
        <f>IF(F1009=0, 0, IF(F1009=3, AF1009, (AF1009*F1009*384+AM1009*G1009*32)/(F1009*384+G1009*32)))</f>
        <v>649.45298068406407</v>
      </c>
      <c r="AP1009" s="18">
        <v>86.507053430613396</v>
      </c>
      <c r="AQ1009" s="18">
        <f>AP1009-AS1009</f>
        <v>70.209075269370899</v>
      </c>
      <c r="AR1009" s="18">
        <f>AQ1009*bess_capex_adj</f>
        <v>70.209075269370899</v>
      </c>
      <c r="AS1009" s="18">
        <v>16.297978161242497</v>
      </c>
      <c r="AT1009" s="18">
        <f>AR1009+AS1009</f>
        <v>86.507053430613396</v>
      </c>
      <c r="AU1009" s="18">
        <v>7790.2051645891497</v>
      </c>
      <c r="AV1009" s="18"/>
      <c r="AW1009" s="18">
        <v>2961.64548382763</v>
      </c>
      <c r="AX1009" s="18">
        <f>AW1009*solar_capex_adj</f>
        <v>3948.8606451035066</v>
      </c>
      <c r="AY1009" s="18">
        <v>1438.49924519721</v>
      </c>
      <c r="AZ1009" s="18">
        <f>AY1009*wind_capex_adj</f>
        <v>2397.49874199535</v>
      </c>
      <c r="BA1009" s="18">
        <v>1546.2624641156001</v>
      </c>
      <c r="BB1009" s="18">
        <f>BA1009*hdgt_capex_adj</f>
        <v>1932.8280801445001</v>
      </c>
      <c r="BC1009" s="18">
        <v>893.387365806709</v>
      </c>
      <c r="BD1009" s="18">
        <f>BC1009*aero_capex_adj</f>
        <v>1072.0648389680507</v>
      </c>
      <c r="BE1009" s="18">
        <v>950.41060564199495</v>
      </c>
      <c r="BF1009" s="18">
        <f>BE1009*bess_capex_adj</f>
        <v>950.41060564199495</v>
      </c>
      <c r="BG1009" s="1">
        <v>1983875616.64398</v>
      </c>
      <c r="BH1009" s="1">
        <v>5150152211.77843</v>
      </c>
      <c r="BI1009" s="1">
        <v>950291259.23643196</v>
      </c>
      <c r="BJ1009" s="1">
        <v>675680912.34115398</v>
      </c>
      <c r="BK1009" s="1">
        <f>SUM(BG1009:BJ1009)/1000000</f>
        <v>8759.9999999999964</v>
      </c>
      <c r="BL1009" s="1">
        <v>27.665807853173</v>
      </c>
      <c r="BM1009" s="3">
        <f>0.815*BJ1009/(BK1009*1000)</f>
        <v>62.863007255484099</v>
      </c>
      <c r="BN1009" s="24">
        <v>3337.5507682418602</v>
      </c>
      <c r="BO1009" s="1">
        <v>316</v>
      </c>
      <c r="BP1009" s="1">
        <v>3040</v>
      </c>
      <c r="BQ1009" s="24">
        <v>4611.9232000000002</v>
      </c>
      <c r="BR1009" s="1">
        <v>760</v>
      </c>
      <c r="BS1009" s="1">
        <v>190</v>
      </c>
      <c r="BT1009" s="1">
        <v>0.58823555832903496</v>
      </c>
    </row>
    <row r="1010" spans="1:72" s="8" customFormat="1" x14ac:dyDescent="0.25">
      <c r="A1010" s="1">
        <v>312</v>
      </c>
      <c r="B1010" s="24">
        <v>2266.2381759666901</v>
      </c>
      <c r="C1010" s="24">
        <v>1402.2</v>
      </c>
      <c r="D1010" s="1">
        <v>1000</v>
      </c>
      <c r="E1010" s="1">
        <v>4000</v>
      </c>
      <c r="F1010" s="1">
        <v>2</v>
      </c>
      <c r="G1010" s="1">
        <v>11</v>
      </c>
      <c r="H1010" s="2">
        <f>SUM(BG1010:BI1010)/(BK1010*1000000)</f>
        <v>0.93570562632670051</v>
      </c>
      <c r="I1010" s="3">
        <v>100</v>
      </c>
      <c r="J1010" s="18">
        <v>87.852812531724794</v>
      </c>
      <c r="K1010" s="18">
        <f>(P1010*BG1010+U1010*BH1010+AP1010*BI1010+AN1010*BJ1010)/(BK1010*(1000000))</f>
        <v>100.44151029410672</v>
      </c>
      <c r="L1010" s="18">
        <f>(T1010*BG1010+Y1010*BH1010+AT1010*BI1010+AO1010*BJ1010)/(BK1010*(1000000))</f>
        <v>127.99481447557504</v>
      </c>
      <c r="M1010" s="18">
        <f>L1010/K1010</f>
        <v>1.2743218824646145</v>
      </c>
      <c r="N1010" s="18">
        <f>J1010*M1010</f>
        <v>111.95276144523842</v>
      </c>
      <c r="O1010" s="3">
        <v>100</v>
      </c>
      <c r="P1010" s="18">
        <v>138.87471951115401</v>
      </c>
      <c r="Q1010" s="18">
        <f>P1010-S1010</f>
        <v>128.45742206648899</v>
      </c>
      <c r="R1010" s="18">
        <f>Q1010*solar_capex_adj</f>
        <v>171.27656275531865</v>
      </c>
      <c r="S1010" s="18">
        <v>10.417297444665024</v>
      </c>
      <c r="T1010" s="18">
        <f>R1010+S1010</f>
        <v>181.69386019998367</v>
      </c>
      <c r="U1010" s="18">
        <v>31.0378708041052</v>
      </c>
      <c r="V1010" s="18">
        <f>U1010-X1010</f>
        <v>25.7137828371763</v>
      </c>
      <c r="W1010" s="18">
        <f>V1010*wind_capex_adj</f>
        <v>42.856304728627165</v>
      </c>
      <c r="X1010" s="18">
        <v>5.3240879669289001</v>
      </c>
      <c r="Y1010" s="18">
        <f>W1010+X1010</f>
        <v>48.180392695556066</v>
      </c>
      <c r="Z1010" s="18">
        <v>339.33879144305001</v>
      </c>
      <c r="AA1010" s="18">
        <f>Z1010-AC1010-AD1010</f>
        <v>262.549636061125</v>
      </c>
      <c r="AB1010" s="18">
        <f>AA1010*hdgt_capex_adj</f>
        <v>328.18704507640626</v>
      </c>
      <c r="AC1010" s="18">
        <v>38.17858378373802</v>
      </c>
      <c r="AD1010" s="18">
        <v>38.610571598186993</v>
      </c>
      <c r="AE1010" s="18">
        <f>AD1010*fuel_adj</f>
        <v>38.610571598186993</v>
      </c>
      <c r="AF1010" s="18">
        <f>AB1010+AC1010+AE1010</f>
        <v>404.97620045833128</v>
      </c>
      <c r="AG1010" s="18">
        <v>1380.0149550327301</v>
      </c>
      <c r="AH1010" s="18">
        <f>AG1010-AJ1010-AK1010</f>
        <v>1227.0952702605498</v>
      </c>
      <c r="AI1010" s="18">
        <f>AH1010*aero_capex_adj</f>
        <v>1472.5143243126597</v>
      </c>
      <c r="AJ1010" s="18">
        <v>108.32327801342012</v>
      </c>
      <c r="AK1010" s="18">
        <v>44.596406758760168</v>
      </c>
      <c r="AL1010" s="18">
        <f>AK1010*fuel_adj</f>
        <v>44.596406758760168</v>
      </c>
      <c r="AM1010" s="18">
        <f>AI1010+AJ1010+AL1010</f>
        <v>1625.43400908484</v>
      </c>
      <c r="AN1010" s="18">
        <f>IF(F1010=0, 0, IF(F1010=3, Z1010, (Z1010*F1010*384+AG1010*G1010*32)/(F1010*384+G1010*32)))</f>
        <v>666.40844285694948</v>
      </c>
      <c r="AO1010" s="18">
        <f>IF(F1010=0, 0, IF(F1010=3, AF1010, (AF1010*F1010*384+AM1010*G1010*32)/(F1010*384+G1010*32)))</f>
        <v>788.54865459809116</v>
      </c>
      <c r="AP1010" s="18">
        <v>96.314597698393598</v>
      </c>
      <c r="AQ1010" s="18">
        <f>AP1010-AS1010</f>
        <v>77.972320560080803</v>
      </c>
      <c r="AR1010" s="18">
        <f>AQ1010*bess_capex_adj</f>
        <v>77.972320560080803</v>
      </c>
      <c r="AS1010" s="18">
        <v>18.342277138312795</v>
      </c>
      <c r="AT1010" s="18">
        <f>AR1010+AS1010</f>
        <v>96.314597698393598</v>
      </c>
      <c r="AU1010" s="18">
        <v>7784.7066508929402</v>
      </c>
      <c r="AV1010" s="18"/>
      <c r="AW1010" s="18">
        <v>2714.85494506543</v>
      </c>
      <c r="AX1010" s="18">
        <f>AW1010*solar_capex_adj</f>
        <v>3619.8065934205733</v>
      </c>
      <c r="AY1010" s="18">
        <v>1679.77472286067</v>
      </c>
      <c r="AZ1010" s="18">
        <f>AY1010*wind_capex_adj</f>
        <v>2799.6245381011167</v>
      </c>
      <c r="BA1010" s="18">
        <v>1546.27001165874</v>
      </c>
      <c r="BB1010" s="18">
        <f>BA1010*hdgt_capex_adj</f>
        <v>1932.8375145734251</v>
      </c>
      <c r="BC1010" s="18">
        <v>893.39172656682899</v>
      </c>
      <c r="BD1010" s="18">
        <f>BC1010*aero_capex_adj</f>
        <v>1072.0700718801947</v>
      </c>
      <c r="BE1010" s="18">
        <v>950.41524474125504</v>
      </c>
      <c r="BF1010" s="18">
        <f>BE1010*bess_capex_adj</f>
        <v>950.41524474125504</v>
      </c>
      <c r="BG1010" s="1">
        <v>1810272260.0410299</v>
      </c>
      <c r="BH1010" s="1">
        <v>5545332812.4791603</v>
      </c>
      <c r="BI1010" s="1">
        <v>841176214.10169899</v>
      </c>
      <c r="BJ1010" s="1">
        <v>563218713.37810397</v>
      </c>
      <c r="BK1010" s="1">
        <f>SUM(BG1010:BJ1010)/1000000</f>
        <v>8759.9999999999927</v>
      </c>
      <c r="BL1010" s="1">
        <v>29.1576372877465</v>
      </c>
      <c r="BM1010" s="3">
        <f>0.815*BJ1010/(BK1010*1000)</f>
        <v>52.399914543739172</v>
      </c>
      <c r="BN1010" s="24">
        <v>3059.4215375550398</v>
      </c>
      <c r="BO1010" s="1">
        <v>369</v>
      </c>
      <c r="BP1010" s="1">
        <v>3040</v>
      </c>
      <c r="BQ1010" s="24">
        <v>4611.9232000000002</v>
      </c>
      <c r="BR1010" s="1">
        <v>760</v>
      </c>
      <c r="BS1010" s="1">
        <v>190</v>
      </c>
      <c r="BT1010" s="1">
        <v>0.52099403369145603</v>
      </c>
    </row>
    <row r="1011" spans="1:72" s="8" customFormat="1" x14ac:dyDescent="0.25">
      <c r="A1011" s="1">
        <v>1366</v>
      </c>
      <c r="B1011" s="22">
        <v>1854.19487124548</v>
      </c>
      <c r="C1011" s="22">
        <v>1003.19999999999</v>
      </c>
      <c r="D1011" s="11">
        <v>3000</v>
      </c>
      <c r="E1011" s="11">
        <v>12000</v>
      </c>
      <c r="F1011" s="11">
        <v>2</v>
      </c>
      <c r="G1011" s="11">
        <v>4</v>
      </c>
      <c r="H1011" s="12">
        <f>SUM(BG1011:BI1011)/(BK1011*1000000)</f>
        <v>0.90046926228698365</v>
      </c>
      <c r="I1011" s="13">
        <v>100</v>
      </c>
      <c r="J1011" s="20">
        <v>92.539261323463705</v>
      </c>
      <c r="K1011" s="18">
        <f>(P1011*BG1011+U1011*BH1011+AP1011*BI1011+AN1011*BJ1011)/(BK1011*(1000000))</f>
        <v>94.267943446651429</v>
      </c>
      <c r="L1011" s="18">
        <f>(T1011*BG1011+Y1011*BH1011+AT1011*BI1011+AO1011*BJ1011)/(BK1011*(1000000))</f>
        <v>114.05235577982882</v>
      </c>
      <c r="M1011" s="18">
        <f>L1011/K1011</f>
        <v>1.2098742330617818</v>
      </c>
      <c r="N1011" s="18">
        <f>J1011*M1011</f>
        <v>111.96086782182945</v>
      </c>
      <c r="O1011" s="13">
        <v>100</v>
      </c>
      <c r="P1011" s="20">
        <v>104.874094116753</v>
      </c>
      <c r="Q1011" s="20">
        <f>P1011-S1011</f>
        <v>97.008257648146795</v>
      </c>
      <c r="R1011" s="18">
        <f>Q1011*solar_capex_adj</f>
        <v>129.34434353086237</v>
      </c>
      <c r="S1011" s="20">
        <v>7.8658364686062043</v>
      </c>
      <c r="T1011" s="18">
        <f>R1011+S1011</f>
        <v>137.21017999946858</v>
      </c>
      <c r="U1011" s="20">
        <v>27.967022731155598</v>
      </c>
      <c r="V1011" s="20">
        <f>U1011-X1011</f>
        <v>23.170239254028498</v>
      </c>
      <c r="W1011" s="18">
        <f>V1011*wind_capex_adj</f>
        <v>38.617065423380829</v>
      </c>
      <c r="X1011" s="20">
        <v>4.7967834771271001</v>
      </c>
      <c r="Y1011" s="18">
        <f>W1011+X1011</f>
        <v>43.413848900507929</v>
      </c>
      <c r="Z1011" s="20">
        <v>228.541253697998</v>
      </c>
      <c r="AA1011" s="20">
        <f>Z1011-AC1011-AD1011</f>
        <v>159.05333158232102</v>
      </c>
      <c r="AB1011" s="18">
        <f>AA1011*hdgt_capex_adj</f>
        <v>198.81666447790127</v>
      </c>
      <c r="AC1011" s="20">
        <v>28.30569052381199</v>
      </c>
      <c r="AD1011" s="20">
        <v>41.182231591864991</v>
      </c>
      <c r="AE1011" s="18">
        <f>AD1011*fuel_adj</f>
        <v>41.182231591864991</v>
      </c>
      <c r="AF1011" s="18">
        <f>AB1011+AC1011+AE1011</f>
        <v>268.30458659357828</v>
      </c>
      <c r="AG1011" s="20">
        <v>562.772435069023</v>
      </c>
      <c r="AH1011" s="20">
        <f>AG1011-AJ1011-AK1011</f>
        <v>466.93905848932104</v>
      </c>
      <c r="AI1011" s="18">
        <f>AH1011*aero_capex_adj</f>
        <v>560.32687018718525</v>
      </c>
      <c r="AJ1011" s="20">
        <v>49.199952063505975</v>
      </c>
      <c r="AK1011" s="20">
        <v>46.633424516195987</v>
      </c>
      <c r="AL1011" s="18">
        <f>AK1011*fuel_adj</f>
        <v>46.633424516195987</v>
      </c>
      <c r="AM1011" s="18">
        <f>AI1011+AJ1011+AL1011</f>
        <v>656.16024676688721</v>
      </c>
      <c r="AN1011" s="18">
        <f>IF(F1011=0, 0, IF(F1011=3, Z1011, (Z1011*F1011*384+AG1011*G1011*32)/(F1011*384+G1011*32)))</f>
        <v>276.28856532243014</v>
      </c>
      <c r="AO1011" s="18">
        <f>IF(F1011=0, 0, IF(F1011=3, AF1011, (AF1011*F1011*384+AM1011*G1011*32)/(F1011*384+G1011*32)))</f>
        <v>323.71253804690815</v>
      </c>
      <c r="AP1011" s="20">
        <v>168.768138864365</v>
      </c>
      <c r="AQ1011" s="20">
        <f>AP1011-AS1011</f>
        <v>137.966457223064</v>
      </c>
      <c r="AR1011" s="18">
        <f>AQ1011*bess_capex_adj</f>
        <v>137.966457223064</v>
      </c>
      <c r="AS1011" s="20">
        <v>30.801681641301002</v>
      </c>
      <c r="AT1011" s="18">
        <f>AR1011+AS1011</f>
        <v>168.768138864365</v>
      </c>
      <c r="AU1011" s="20">
        <v>8151.6797062902497</v>
      </c>
      <c r="AV1011" s="20"/>
      <c r="AW1011" s="20">
        <v>2221.5500814562001</v>
      </c>
      <c r="AX1011" s="18">
        <f>AW1011*solar_capex_adj</f>
        <v>2962.0667752749332</v>
      </c>
      <c r="AY1011" s="20">
        <v>1201.95513226711</v>
      </c>
      <c r="AZ1011" s="18">
        <f>AY1011*wind_capex_adj</f>
        <v>2003.2585537785167</v>
      </c>
      <c r="BA1011" s="20">
        <v>1546.4824185817799</v>
      </c>
      <c r="BB1011" s="18">
        <f>BA1011*hdgt_capex_adj</f>
        <v>1933.1030232272249</v>
      </c>
      <c r="BC1011" s="20">
        <v>324.91434522484701</v>
      </c>
      <c r="BD1011" s="18">
        <f>BC1011*aero_capex_adj</f>
        <v>389.8972142698164</v>
      </c>
      <c r="BE1011" s="20">
        <v>2856.7777287602898</v>
      </c>
      <c r="BF1011" s="18">
        <f>BE1011*bess_capex_adj</f>
        <v>2856.7777287602898</v>
      </c>
      <c r="BG1011" s="11">
        <v>1977434978.6080501</v>
      </c>
      <c r="BH1011" s="11">
        <v>4403525449.1711998</v>
      </c>
      <c r="BI1011" s="11">
        <v>1507150309.8547201</v>
      </c>
      <c r="BJ1011" s="11">
        <v>871889262.36602294</v>
      </c>
      <c r="BK1011" s="11">
        <f>SUM(BG1011:BJ1011)/1000000</f>
        <v>8759.9999999999927</v>
      </c>
      <c r="BL1011" s="11">
        <v>10.8416303660018</v>
      </c>
      <c r="BM1011" s="13">
        <f>0.815*BJ1011/(BK1011*1000)</f>
        <v>81.117551236108369</v>
      </c>
      <c r="BN1011" s="22">
        <v>2503.1630761813899</v>
      </c>
      <c r="BO1011" s="11">
        <v>264</v>
      </c>
      <c r="BP1011" s="11">
        <v>9120</v>
      </c>
      <c r="BQ1011" s="22">
        <v>13835.7696</v>
      </c>
      <c r="BR1011" s="11">
        <v>2280</v>
      </c>
      <c r="BS1011" s="11">
        <v>570</v>
      </c>
      <c r="BT1011" s="11">
        <v>0.31198621279030803</v>
      </c>
    </row>
    <row r="1012" spans="1:72" s="8" customFormat="1" x14ac:dyDescent="0.25">
      <c r="A1012" s="1">
        <v>1501</v>
      </c>
      <c r="B1012" s="22">
        <v>1854.19487124548</v>
      </c>
      <c r="C1012" s="22">
        <v>1003.19999999999</v>
      </c>
      <c r="D1012" s="11">
        <v>3000</v>
      </c>
      <c r="E1012" s="11">
        <v>12000</v>
      </c>
      <c r="F1012" s="11">
        <v>2</v>
      </c>
      <c r="G1012" s="11">
        <v>4</v>
      </c>
      <c r="H1012" s="12">
        <f>SUM(BG1012:BI1012)/(BK1012*1000000)</f>
        <v>0.90046926228698365</v>
      </c>
      <c r="I1012" s="13">
        <v>100</v>
      </c>
      <c r="J1012" s="20">
        <v>92.539261323463705</v>
      </c>
      <c r="K1012" s="18">
        <f>(P1012*BG1012+U1012*BH1012+AP1012*BI1012+AN1012*BJ1012)/(BK1012*(1000000))</f>
        <v>94.267943446651429</v>
      </c>
      <c r="L1012" s="18">
        <f>(T1012*BG1012+Y1012*BH1012+AT1012*BI1012+AO1012*BJ1012)/(BK1012*(1000000))</f>
        <v>114.05235577982882</v>
      </c>
      <c r="M1012" s="18">
        <f>L1012/K1012</f>
        <v>1.2098742330617818</v>
      </c>
      <c r="N1012" s="18">
        <f>J1012*M1012</f>
        <v>111.96086782182945</v>
      </c>
      <c r="O1012" s="13">
        <v>100</v>
      </c>
      <c r="P1012" s="20">
        <v>104.874094116753</v>
      </c>
      <c r="Q1012" s="20">
        <f>P1012-S1012</f>
        <v>97.008257648146795</v>
      </c>
      <c r="R1012" s="18">
        <f>Q1012*solar_capex_adj</f>
        <v>129.34434353086237</v>
      </c>
      <c r="S1012" s="20">
        <v>7.8658364686062043</v>
      </c>
      <c r="T1012" s="18">
        <f>R1012+S1012</f>
        <v>137.21017999946858</v>
      </c>
      <c r="U1012" s="20">
        <v>27.967022731155598</v>
      </c>
      <c r="V1012" s="20">
        <f>U1012-X1012</f>
        <v>23.170239254028498</v>
      </c>
      <c r="W1012" s="18">
        <f>V1012*wind_capex_adj</f>
        <v>38.617065423380829</v>
      </c>
      <c r="X1012" s="20">
        <v>4.7967834771271001</v>
      </c>
      <c r="Y1012" s="18">
        <f>W1012+X1012</f>
        <v>43.413848900507929</v>
      </c>
      <c r="Z1012" s="20">
        <v>228.541253697998</v>
      </c>
      <c r="AA1012" s="20">
        <f>Z1012-AC1012-AD1012</f>
        <v>159.05333158232102</v>
      </c>
      <c r="AB1012" s="18">
        <f>AA1012*hdgt_capex_adj</f>
        <v>198.81666447790127</v>
      </c>
      <c r="AC1012" s="20">
        <v>28.30569052381199</v>
      </c>
      <c r="AD1012" s="20">
        <v>41.182231591864991</v>
      </c>
      <c r="AE1012" s="18">
        <f>AD1012*fuel_adj</f>
        <v>41.182231591864991</v>
      </c>
      <c r="AF1012" s="18">
        <f>AB1012+AC1012+AE1012</f>
        <v>268.30458659357828</v>
      </c>
      <c r="AG1012" s="20">
        <v>562.772435069023</v>
      </c>
      <c r="AH1012" s="20">
        <f>AG1012-AJ1012-AK1012</f>
        <v>466.93905848932104</v>
      </c>
      <c r="AI1012" s="18">
        <f>AH1012*aero_capex_adj</f>
        <v>560.32687018718525</v>
      </c>
      <c r="AJ1012" s="20">
        <v>49.199952063505975</v>
      </c>
      <c r="AK1012" s="20">
        <v>46.633424516195987</v>
      </c>
      <c r="AL1012" s="18">
        <f>AK1012*fuel_adj</f>
        <v>46.633424516195987</v>
      </c>
      <c r="AM1012" s="18">
        <f>AI1012+AJ1012+AL1012</f>
        <v>656.16024676688721</v>
      </c>
      <c r="AN1012" s="18">
        <f>IF(F1012=0, 0, IF(F1012=3, Z1012, (Z1012*F1012*384+AG1012*G1012*32)/(F1012*384+G1012*32)))</f>
        <v>276.28856532243014</v>
      </c>
      <c r="AO1012" s="18">
        <f>IF(F1012=0, 0, IF(F1012=3, AF1012, (AF1012*F1012*384+AM1012*G1012*32)/(F1012*384+G1012*32)))</f>
        <v>323.71253804690815</v>
      </c>
      <c r="AP1012" s="20">
        <v>168.768138864365</v>
      </c>
      <c r="AQ1012" s="20">
        <f>AP1012-AS1012</f>
        <v>137.966457223064</v>
      </c>
      <c r="AR1012" s="18">
        <f>AQ1012*bess_capex_adj</f>
        <v>137.966457223064</v>
      </c>
      <c r="AS1012" s="20">
        <v>30.801681641301002</v>
      </c>
      <c r="AT1012" s="18">
        <f>AR1012+AS1012</f>
        <v>168.768138864365</v>
      </c>
      <c r="AU1012" s="20">
        <v>8151.6797062902497</v>
      </c>
      <c r="AV1012" s="20"/>
      <c r="AW1012" s="20">
        <v>2221.5500814562001</v>
      </c>
      <c r="AX1012" s="18">
        <f>AW1012*solar_capex_adj</f>
        <v>2962.0667752749332</v>
      </c>
      <c r="AY1012" s="20">
        <v>1201.95513226711</v>
      </c>
      <c r="AZ1012" s="18">
        <f>AY1012*wind_capex_adj</f>
        <v>2003.2585537785167</v>
      </c>
      <c r="BA1012" s="20">
        <v>1546.4824185817799</v>
      </c>
      <c r="BB1012" s="18">
        <f>BA1012*hdgt_capex_adj</f>
        <v>1933.1030232272249</v>
      </c>
      <c r="BC1012" s="20">
        <v>324.91434522484701</v>
      </c>
      <c r="BD1012" s="18">
        <f>BC1012*aero_capex_adj</f>
        <v>389.8972142698164</v>
      </c>
      <c r="BE1012" s="20">
        <v>2856.7777287602898</v>
      </c>
      <c r="BF1012" s="18">
        <f>BE1012*bess_capex_adj</f>
        <v>2856.7777287602898</v>
      </c>
      <c r="BG1012" s="11">
        <v>1977434978.6080501</v>
      </c>
      <c r="BH1012" s="11">
        <v>4403525449.1711998</v>
      </c>
      <c r="BI1012" s="11">
        <v>1507150309.8547201</v>
      </c>
      <c r="BJ1012" s="11">
        <v>871889262.36602294</v>
      </c>
      <c r="BK1012" s="11">
        <f>SUM(BG1012:BJ1012)/1000000</f>
        <v>8759.9999999999927</v>
      </c>
      <c r="BL1012" s="11">
        <v>10.8416303660018</v>
      </c>
      <c r="BM1012" s="13">
        <f>0.815*BJ1012/(BK1012*1000)</f>
        <v>81.117551236108369</v>
      </c>
      <c r="BN1012" s="22">
        <v>2503.1630761813899</v>
      </c>
      <c r="BO1012" s="11">
        <v>264</v>
      </c>
      <c r="BP1012" s="11">
        <v>9120</v>
      </c>
      <c r="BQ1012" s="22">
        <v>13835.7696</v>
      </c>
      <c r="BR1012" s="11">
        <v>2280</v>
      </c>
      <c r="BS1012" s="11">
        <v>570</v>
      </c>
      <c r="BT1012" s="11">
        <v>0.31198621279030803</v>
      </c>
    </row>
    <row r="1013" spans="1:72" s="8" customFormat="1" x14ac:dyDescent="0.25">
      <c r="A1013" s="1">
        <v>248</v>
      </c>
      <c r="B1013" s="24">
        <v>2678.2814806879101</v>
      </c>
      <c r="C1013" s="24">
        <v>402.79999999999899</v>
      </c>
      <c r="D1013" s="1">
        <v>1000</v>
      </c>
      <c r="E1013" s="1">
        <v>4000</v>
      </c>
      <c r="F1013" s="1">
        <v>1</v>
      </c>
      <c r="G1013" s="1">
        <v>23</v>
      </c>
      <c r="H1013" s="2">
        <f>SUM(BG1013:BI1013)/(BK1013*1000000)</f>
        <v>0.69901246054760813</v>
      </c>
      <c r="I1013" s="3">
        <v>100</v>
      </c>
      <c r="J1013" s="18">
        <v>93.050505168042605</v>
      </c>
      <c r="K1013" s="18">
        <f>(P1013*BG1013+U1013*BH1013+AP1013*BI1013+AN1013*BJ1013)/(BK1013*(1000000))</f>
        <v>103.61907012065842</v>
      </c>
      <c r="L1013" s="18">
        <f>(T1013*BG1013+Y1013*BH1013+AT1013*BI1013+AO1013*BJ1013)/(BK1013*(1000000))</f>
        <v>124.68689916627488</v>
      </c>
      <c r="M1013" s="18">
        <f>L1013/K1013</f>
        <v>1.2033199971885888</v>
      </c>
      <c r="N1013" s="18">
        <f>J1013*M1013</f>
        <v>111.9695336172058</v>
      </c>
      <c r="O1013" s="3">
        <v>100</v>
      </c>
      <c r="P1013" s="18">
        <v>105.83219116968</v>
      </c>
      <c r="Q1013" s="18">
        <f>P1013-S1013</f>
        <v>97.896970564892399</v>
      </c>
      <c r="R1013" s="18">
        <f>Q1013*solar_capex_adj</f>
        <v>130.52929408652318</v>
      </c>
      <c r="S1013" s="18">
        <v>7.9352206047876024</v>
      </c>
      <c r="T1013" s="18">
        <f>R1013+S1013</f>
        <v>138.4645146913108</v>
      </c>
      <c r="U1013" s="18">
        <v>27.974837717784599</v>
      </c>
      <c r="V1013" s="18">
        <f>U1013-X1013</f>
        <v>23.178054240657499</v>
      </c>
      <c r="W1013" s="18">
        <f>V1013*wind_capex_adj</f>
        <v>38.630090401095835</v>
      </c>
      <c r="X1013" s="18">
        <v>4.7967834771271001</v>
      </c>
      <c r="Y1013" s="18">
        <f>W1013+X1013</f>
        <v>43.426873878222935</v>
      </c>
      <c r="Z1013" s="18">
        <v>91.4676619600408</v>
      </c>
      <c r="AA1013" s="18">
        <f>Z1013-AC1013-AD1013</f>
        <v>40.741146808502904</v>
      </c>
      <c r="AB1013" s="18">
        <f>AA1013*hdgt_capex_adj</f>
        <v>50.926433510628627</v>
      </c>
      <c r="AC1013" s="18">
        <v>15.810980624441697</v>
      </c>
      <c r="AD1013" s="18">
        <v>34.915534527096199</v>
      </c>
      <c r="AE1013" s="18">
        <f>AD1013*fuel_adj</f>
        <v>34.915534527096199</v>
      </c>
      <c r="AF1013" s="18">
        <f>AB1013+AC1013+AE1013</f>
        <v>101.65294866216652</v>
      </c>
      <c r="AG1013" s="18">
        <v>226.34184908027601</v>
      </c>
      <c r="AH1013" s="18">
        <f>AG1013-AJ1013-AK1013</f>
        <v>161.41494432669498</v>
      </c>
      <c r="AI1013" s="18">
        <f>AH1013*aero_capex_adj</f>
        <v>193.69793319203396</v>
      </c>
      <c r="AJ1013" s="18">
        <v>24.41353643056101</v>
      </c>
      <c r="AK1013" s="18">
        <v>40.513368323020018</v>
      </c>
      <c r="AL1013" s="18">
        <f>AK1013*fuel_adj</f>
        <v>40.513368323020018</v>
      </c>
      <c r="AM1013" s="18">
        <f>AI1013+AJ1013+AL1013</f>
        <v>258.62483794561501</v>
      </c>
      <c r="AN1013" s="18">
        <f>IF(F1013=0, 0, IF(F1013=3, Z1013, (Z1013*F1013*384+AG1013*G1013*32)/(F1013*384+G1013*32)))</f>
        <v>180.09927063905249</v>
      </c>
      <c r="AO1013" s="18">
        <f>IF(F1013=0, 0, IF(F1013=3, AF1013, (AF1013*F1013*384+AM1013*G1013*32)/(F1013*384+G1013*32)))</f>
        <v>204.80590447700411</v>
      </c>
      <c r="AP1013" s="18">
        <v>55.254555829228998</v>
      </c>
      <c r="AQ1013" s="18">
        <f>AP1013-AS1013</f>
        <v>44.953292558188998</v>
      </c>
      <c r="AR1013" s="18">
        <f>AQ1013*bess_capex_adj</f>
        <v>44.953292558188998</v>
      </c>
      <c r="AS1013" s="18">
        <v>10.30126327104</v>
      </c>
      <c r="AT1013" s="18">
        <f>AR1013+AS1013</f>
        <v>55.254555829228998</v>
      </c>
      <c r="AU1013" s="18">
        <v>7286.0100025244901</v>
      </c>
      <c r="AV1013" s="18"/>
      <c r="AW1013" s="18">
        <v>3209.9879906931901</v>
      </c>
      <c r="AX1013" s="18">
        <f>AW1013*solar_capex_adj</f>
        <v>4279.9839875909202</v>
      </c>
      <c r="AY1013" s="18">
        <v>482.76597212594498</v>
      </c>
      <c r="AZ1013" s="18">
        <f>AY1013*wind_capex_adj</f>
        <v>804.60995354324166</v>
      </c>
      <c r="BA1013" s="18">
        <v>773.50201236872601</v>
      </c>
      <c r="BB1013" s="18">
        <f>BA1013*hdgt_capex_adj</f>
        <v>966.87751546090749</v>
      </c>
      <c r="BC1013" s="18">
        <v>1868.88762127517</v>
      </c>
      <c r="BD1013" s="18">
        <f>BC1013*aero_capex_adj</f>
        <v>2242.665145530204</v>
      </c>
      <c r="BE1013" s="18">
        <v>950.86640606145102</v>
      </c>
      <c r="BF1013" s="18">
        <f>BE1013*bess_capex_adj</f>
        <v>950.86640606145102</v>
      </c>
      <c r="BG1013" s="1">
        <v>2822077486.30825</v>
      </c>
      <c r="BH1013" s="1">
        <v>1768082187.9247999</v>
      </c>
      <c r="BI1013" s="1">
        <v>1533189480.16399</v>
      </c>
      <c r="BJ1013" s="1">
        <v>2636650845.6029501</v>
      </c>
      <c r="BK1013" s="1">
        <f>SUM(BG1013:BJ1013)/1000000</f>
        <v>8759.9999999999891</v>
      </c>
      <c r="BL1013" s="1">
        <v>20.284635618579301</v>
      </c>
      <c r="BM1013" s="3">
        <f>0.815*BJ1013/(BK1013*1000)</f>
        <v>245.30484465369943</v>
      </c>
      <c r="BN1013" s="24">
        <v>3615.6799989286801</v>
      </c>
      <c r="BO1013" s="1">
        <v>106</v>
      </c>
      <c r="BP1013" s="1">
        <v>3040</v>
      </c>
      <c r="BQ1013" s="24">
        <v>4611.9232000000002</v>
      </c>
      <c r="BR1013" s="1">
        <v>760</v>
      </c>
      <c r="BS1013" s="1">
        <v>190</v>
      </c>
      <c r="BT1013" s="1">
        <v>0.94482624587962005</v>
      </c>
    </row>
    <row r="1014" spans="1:72" s="8" customFormat="1" x14ac:dyDescent="0.25">
      <c r="A1014" s="1">
        <v>384</v>
      </c>
      <c r="B1014" s="24">
        <v>2884.3031330485201</v>
      </c>
      <c r="C1014" s="24">
        <v>402.79999999999899</v>
      </c>
      <c r="D1014" s="1">
        <v>1000</v>
      </c>
      <c r="E1014" s="1">
        <v>4000</v>
      </c>
      <c r="F1014" s="1">
        <v>2</v>
      </c>
      <c r="G1014" s="1">
        <v>11</v>
      </c>
      <c r="H1014" s="2">
        <f>SUM(BG1014:BI1014)/(BK1014*1000000)</f>
        <v>0.70903288114455221</v>
      </c>
      <c r="I1014" s="3">
        <v>100</v>
      </c>
      <c r="J1014" s="18">
        <v>92.695550270721199</v>
      </c>
      <c r="K1014" s="18">
        <f>(P1014*BG1014+U1014*BH1014+AP1014*BI1014+AN1014*BJ1014)/(BK1014*(1000000))</f>
        <v>118.05711066141679</v>
      </c>
      <c r="L1014" s="18">
        <f>(T1014*BG1014+Y1014*BH1014+AT1014*BI1014+AO1014*BJ1014)/(BK1014*(1000000))</f>
        <v>142.61714153656084</v>
      </c>
      <c r="M1014" s="18">
        <f>L1014/K1014</f>
        <v>1.2080351682126227</v>
      </c>
      <c r="N1014" s="18">
        <f>J1014*M1014</f>
        <v>111.9794846638523</v>
      </c>
      <c r="O1014" s="3">
        <v>100</v>
      </c>
      <c r="P1014" s="18">
        <v>110.80857430297</v>
      </c>
      <c r="Q1014" s="18">
        <f>P1014-S1014</f>
        <v>102.499877653254</v>
      </c>
      <c r="R1014" s="18">
        <f>Q1014*solar_capex_adj</f>
        <v>136.66650353767199</v>
      </c>
      <c r="S1014" s="18">
        <v>8.3086966497159978</v>
      </c>
      <c r="T1014" s="18">
        <f>R1014+S1014</f>
        <v>144.975200187388</v>
      </c>
      <c r="U1014" s="18">
        <v>27.973780817339101</v>
      </c>
      <c r="V1014" s="18">
        <f>U1014-X1014</f>
        <v>23.176997340212001</v>
      </c>
      <c r="W1014" s="18">
        <f>V1014*wind_capex_adj</f>
        <v>38.628328900353338</v>
      </c>
      <c r="X1014" s="18">
        <v>4.7967834771271001</v>
      </c>
      <c r="Y1014" s="18">
        <f>W1014+X1014</f>
        <v>43.425112377480438</v>
      </c>
      <c r="Z1014" s="18">
        <v>109.461979729939</v>
      </c>
      <c r="AA1014" s="18">
        <f>Z1014-AC1014-AD1014</f>
        <v>56.639236122443393</v>
      </c>
      <c r="AB1014" s="18">
        <f>AA1014*hdgt_capex_adj</f>
        <v>70.799045153054237</v>
      </c>
      <c r="AC1014" s="18">
        <v>17.356584410947406</v>
      </c>
      <c r="AD1014" s="18">
        <v>35.466159196548205</v>
      </c>
      <c r="AE1014" s="18">
        <f>AD1014*fuel_adj</f>
        <v>35.466159196548205</v>
      </c>
      <c r="AF1014" s="18">
        <f>AB1014+AC1014+AE1014</f>
        <v>123.62178876054985</v>
      </c>
      <c r="AG1014" s="18">
        <v>484.11491897444603</v>
      </c>
      <c r="AH1014" s="18">
        <f>AG1014-AJ1014-AK1014</f>
        <v>399.84389866795794</v>
      </c>
      <c r="AI1014" s="18">
        <f>AH1014*aero_capex_adj</f>
        <v>479.81267840154953</v>
      </c>
      <c r="AJ1014" s="18">
        <v>42.990623919631048</v>
      </c>
      <c r="AK1014" s="18">
        <v>41.280396386857035</v>
      </c>
      <c r="AL1014" s="18">
        <f>AK1014*fuel_adj</f>
        <v>41.280396386857035</v>
      </c>
      <c r="AM1014" s="18">
        <f>AI1014+AJ1014+AL1014</f>
        <v>564.08369870803767</v>
      </c>
      <c r="AN1014" s="18">
        <f>IF(F1014=0, 0, IF(F1014=3, Z1014, (Z1014*F1014*384+AG1014*G1014*32)/(F1014*384+G1014*32)))</f>
        <v>227.2100463496412</v>
      </c>
      <c r="AO1014" s="18">
        <f>IF(F1014=0, 0, IF(F1014=3, AF1014, (AF1014*F1014*384+AM1014*G1014*32)/(F1014*384+G1014*32)))</f>
        <v>262.05267474404604</v>
      </c>
      <c r="AP1014" s="18">
        <v>54.667564284145101</v>
      </c>
      <c r="AQ1014" s="18">
        <f>AP1014-AS1014</f>
        <v>44.445986243632703</v>
      </c>
      <c r="AR1014" s="18">
        <f>AQ1014*bess_capex_adj</f>
        <v>44.445986243632703</v>
      </c>
      <c r="AS1014" s="18">
        <v>10.221578040512398</v>
      </c>
      <c r="AT1014" s="18">
        <f>AR1014+AS1014</f>
        <v>54.667564284145101</v>
      </c>
      <c r="AU1014" s="18">
        <v>7331.02806145054</v>
      </c>
      <c r="AV1014" s="18"/>
      <c r="AW1014" s="18">
        <v>3456.75251152899</v>
      </c>
      <c r="AX1014" s="18">
        <f>AW1014*solar_capex_adj</f>
        <v>4609.0033487053197</v>
      </c>
      <c r="AY1014" s="18">
        <v>482.743958389775</v>
      </c>
      <c r="AZ1014" s="18">
        <f>AY1014*wind_capex_adj</f>
        <v>804.57326398295834</v>
      </c>
      <c r="BA1014" s="18">
        <v>1546.9334826105801</v>
      </c>
      <c r="BB1014" s="18">
        <f>BA1014*hdgt_capex_adj</f>
        <v>1933.6668532632252</v>
      </c>
      <c r="BC1014" s="18">
        <v>893.77506159545703</v>
      </c>
      <c r="BD1014" s="18">
        <f>BC1014*aero_capex_adj</f>
        <v>1072.5300739145484</v>
      </c>
      <c r="BE1014" s="18">
        <v>950.82304732573903</v>
      </c>
      <c r="BF1014" s="18">
        <f>BE1014*bess_capex_adj</f>
        <v>950.82304732573903</v>
      </c>
      <c r="BG1014" s="1">
        <v>2898069248.0997801</v>
      </c>
      <c r="BH1014" s="1">
        <v>1768082187.9247999</v>
      </c>
      <c r="BI1014" s="1">
        <v>1544976602.8016901</v>
      </c>
      <c r="BJ1014" s="1">
        <v>2548871961.1737199</v>
      </c>
      <c r="BK1014" s="1">
        <f>SUM(BG1014:BJ1014)/1000000</f>
        <v>8759.9999999999909</v>
      </c>
      <c r="BL1014" s="1">
        <v>23.297404787661399</v>
      </c>
      <c r="BM1014" s="3">
        <f>0.815*BJ1014/(BK1014*1000)</f>
        <v>237.13820186718993</v>
      </c>
      <c r="BN1014" s="24">
        <v>3893.8092296155</v>
      </c>
      <c r="BO1014" s="1">
        <v>106</v>
      </c>
      <c r="BP1014" s="1">
        <v>3040</v>
      </c>
      <c r="BQ1014" s="24">
        <v>4611.9232000000002</v>
      </c>
      <c r="BR1014" s="1">
        <v>760</v>
      </c>
      <c r="BS1014" s="1">
        <v>190</v>
      </c>
      <c r="BT1014" s="1">
        <v>0.95209004658761098</v>
      </c>
    </row>
    <row r="1015" spans="1:72" s="8" customFormat="1" x14ac:dyDescent="0.25">
      <c r="A1015" s="1">
        <v>1325</v>
      </c>
      <c r="B1015" s="22">
        <v>1030.10826180304</v>
      </c>
      <c r="C1015" s="22">
        <v>402.79999999999899</v>
      </c>
      <c r="D1015" s="11">
        <v>3000</v>
      </c>
      <c r="E1015" s="11">
        <v>12000</v>
      </c>
      <c r="F1015" s="11">
        <v>1</v>
      </c>
      <c r="G1015" s="11">
        <v>20</v>
      </c>
      <c r="H1015" s="12">
        <f>SUM(BG1015:BI1015)/(BK1015*1000000)</f>
        <v>0.48415332403861977</v>
      </c>
      <c r="I1015" s="13">
        <v>100</v>
      </c>
      <c r="J1015" s="20">
        <v>99.237991386724303</v>
      </c>
      <c r="K1015" s="18">
        <f>(P1015*BG1015+U1015*BH1015+AP1015*BI1015+AN1015*BJ1015)/(BK1015*(1000000))</f>
        <v>112.6590107665585</v>
      </c>
      <c r="L1015" s="18">
        <f>(T1015*BG1015+Y1015*BH1015+AT1015*BI1015+AO1015*BJ1015)/(BK1015*(1000000))</f>
        <v>127.12898096932888</v>
      </c>
      <c r="M1015" s="18">
        <f>L1015/K1015</f>
        <v>1.1284404159446573</v>
      </c>
      <c r="N1015" s="18">
        <f>J1015*M1015</f>
        <v>111.9841602779475</v>
      </c>
      <c r="O1015" s="13">
        <v>100</v>
      </c>
      <c r="P1015" s="20">
        <v>91.439792624614896</v>
      </c>
      <c r="Q1015" s="20">
        <f>P1015-S1015</f>
        <v>84.589745627911199</v>
      </c>
      <c r="R1015" s="18">
        <f>Q1015*solar_capex_adj</f>
        <v>112.78632750388159</v>
      </c>
      <c r="S1015" s="20">
        <v>6.8500469967036963</v>
      </c>
      <c r="T1015" s="18">
        <f>R1015+S1015</f>
        <v>119.63637450058529</v>
      </c>
      <c r="U1015" s="20">
        <v>27.9969389344636</v>
      </c>
      <c r="V1015" s="20">
        <f>U1015-X1015</f>
        <v>23.2001554573365</v>
      </c>
      <c r="W1015" s="18">
        <f>V1015*wind_capex_adj</f>
        <v>38.6669257622275</v>
      </c>
      <c r="X1015" s="20">
        <v>4.7967834771271001</v>
      </c>
      <c r="Y1015" s="18">
        <f>W1015+X1015</f>
        <v>43.4637092393546</v>
      </c>
      <c r="Z1015" s="20">
        <v>70.722369807071601</v>
      </c>
      <c r="AA1015" s="20">
        <f>Z1015-AC1015-AD1015</f>
        <v>22.450319438339498</v>
      </c>
      <c r="AB1015" s="18">
        <f>AA1015*hdgt_capex_adj</f>
        <v>28.062899297924375</v>
      </c>
      <c r="AC1015" s="20">
        <v>14.039954144434098</v>
      </c>
      <c r="AD1015" s="20">
        <v>34.232096224298004</v>
      </c>
      <c r="AE1015" s="18">
        <f>AD1015*fuel_adj</f>
        <v>34.232096224298004</v>
      </c>
      <c r="AF1015" s="18">
        <f>AB1015+AC1015+AE1015</f>
        <v>76.334949666656485</v>
      </c>
      <c r="AG1015" s="20">
        <v>155.17268309763301</v>
      </c>
      <c r="AH1015" s="20">
        <f>AG1015-AJ1015-AK1015</f>
        <v>94.955393774112991</v>
      </c>
      <c r="AI1015" s="18">
        <f>AH1015*aero_capex_adj</f>
        <v>113.94647252893559</v>
      </c>
      <c r="AJ1015" s="20">
        <v>19.297180187364006</v>
      </c>
      <c r="AK1015" s="20">
        <v>40.920109136156015</v>
      </c>
      <c r="AL1015" s="18">
        <f>AK1015*fuel_adj</f>
        <v>40.920109136156015</v>
      </c>
      <c r="AM1015" s="18">
        <f>AI1015+AJ1015+AL1015</f>
        <v>174.16376185245562</v>
      </c>
      <c r="AN1015" s="18">
        <f>IF(F1015=0, 0, IF(F1015=3, Z1015, (Z1015*F1015*384+AG1015*G1015*32)/(F1015*384+G1015*32)))</f>
        <v>123.50381561367249</v>
      </c>
      <c r="AO1015" s="18">
        <f>IF(F1015=0, 0, IF(F1015=3, AF1015, (AF1015*F1015*384+AM1015*G1015*32)/(F1015*384+G1015*32)))</f>
        <v>137.47795728278095</v>
      </c>
      <c r="AP1015" s="20">
        <v>220.47257086948301</v>
      </c>
      <c r="AQ1015" s="20">
        <f>AP1015-AS1015</f>
        <v>180.36112099874001</v>
      </c>
      <c r="AR1015" s="18">
        <f>AQ1015*bess_capex_adj</f>
        <v>180.36112099874001</v>
      </c>
      <c r="AS1015" s="20">
        <v>40.111449870743002</v>
      </c>
      <c r="AT1015" s="18">
        <f>AR1015+AS1015</f>
        <v>220.47257086948301</v>
      </c>
      <c r="AU1015" s="20">
        <v>6980.3894436129603</v>
      </c>
      <c r="AV1015" s="20"/>
      <c r="AW1015" s="20">
        <v>1235.7880171910899</v>
      </c>
      <c r="AX1015" s="18">
        <f>AW1015*solar_capex_adj</f>
        <v>1647.7173562547864</v>
      </c>
      <c r="AY1015" s="20">
        <v>483.22630910006802</v>
      </c>
      <c r="AZ1015" s="18">
        <f>AY1015*wind_capex_adj</f>
        <v>805.37718183344668</v>
      </c>
      <c r="BA1015" s="20">
        <v>774.23957797278797</v>
      </c>
      <c r="BB1015" s="18">
        <f>BA1015*hdgt_capex_adj</f>
        <v>967.79947246598499</v>
      </c>
      <c r="BC1015" s="20">
        <v>1626.6692883252199</v>
      </c>
      <c r="BD1015" s="18">
        <f>BC1015*aero_capex_adj</f>
        <v>1952.0031459902639</v>
      </c>
      <c r="BE1015" s="20">
        <v>2860.4662510237899</v>
      </c>
      <c r="BF1015" s="18">
        <f>BE1015*bess_capex_adj</f>
        <v>2860.4662510237899</v>
      </c>
      <c r="BG1015" s="11">
        <v>1286107329.50668</v>
      </c>
      <c r="BH1015" s="11">
        <v>1768082187.9247999</v>
      </c>
      <c r="BI1015" s="11">
        <v>1186993601.1468201</v>
      </c>
      <c r="BJ1015" s="11">
        <v>4518816881.4216805</v>
      </c>
      <c r="BK1015" s="11">
        <f>SUM(BG1015:BJ1015)/1000000</f>
        <v>8759.9999999999818</v>
      </c>
      <c r="BL1015" s="11">
        <v>3.89338485348E-18</v>
      </c>
      <c r="BM1015" s="13">
        <f>0.815*BJ1015/(BK1015*1000)</f>
        <v>420.41504090852476</v>
      </c>
      <c r="BN1015" s="22">
        <v>1390.6461534341099</v>
      </c>
      <c r="BO1015" s="11">
        <v>106</v>
      </c>
      <c r="BP1015" s="11">
        <v>9120</v>
      </c>
      <c r="BQ1015" s="22">
        <v>13835.7696</v>
      </c>
      <c r="BR1015" s="11">
        <v>2280</v>
      </c>
      <c r="BS1015" s="11">
        <v>570</v>
      </c>
      <c r="BT1015" s="11">
        <v>0.24437495723524899</v>
      </c>
    </row>
    <row r="1016" spans="1:72" s="8" customFormat="1" x14ac:dyDescent="0.25">
      <c r="A1016" s="1">
        <v>266</v>
      </c>
      <c r="B1016" s="24">
        <v>2678.2814806879101</v>
      </c>
      <c r="C1016" s="24">
        <v>201.39999999999901</v>
      </c>
      <c r="D1016" s="1">
        <v>1000</v>
      </c>
      <c r="E1016" s="1">
        <v>4000</v>
      </c>
      <c r="F1016" s="1">
        <v>1</v>
      </c>
      <c r="G1016" s="1">
        <v>23</v>
      </c>
      <c r="H1016" s="2">
        <f>SUM(BG1016:BI1016)/(BK1016*1000000)</f>
        <v>0.61643361674303376</v>
      </c>
      <c r="I1016" s="3">
        <v>100</v>
      </c>
      <c r="J1016" s="18">
        <v>94.395535372718399</v>
      </c>
      <c r="K1016" s="18">
        <f>(P1016*BG1016+U1016*BH1016+AP1016*BI1016+AN1016*BJ1016)/(BK1016*(1000000))</f>
        <v>100.62972137067612</v>
      </c>
      <c r="L1016" s="18">
        <f>(T1016*BG1016+Y1016*BH1016+AT1016*BI1016+AO1016*BJ1016)/(BK1016*(1000000))</f>
        <v>119.38043429970811</v>
      </c>
      <c r="M1016" s="18">
        <f>L1016/K1016</f>
        <v>1.186333745871784</v>
      </c>
      <c r="N1016" s="18">
        <f>J1016*M1016</f>
        <v>111.9846090722895</v>
      </c>
      <c r="O1016" s="3">
        <v>100</v>
      </c>
      <c r="P1016" s="18">
        <v>100.70076799968599</v>
      </c>
      <c r="Q1016" s="18">
        <f>P1016-S1016</f>
        <v>93.152064033476606</v>
      </c>
      <c r="R1016" s="18">
        <f>Q1016*solar_capex_adj</f>
        <v>124.20275204463547</v>
      </c>
      <c r="S1016" s="18">
        <v>7.5487039662093878</v>
      </c>
      <c r="T1016" s="18">
        <f>R1016+S1016</f>
        <v>131.75145601084486</v>
      </c>
      <c r="U1016" s="18">
        <v>27.9807005772929</v>
      </c>
      <c r="V1016" s="18">
        <f>U1016-X1016</f>
        <v>23.1839171001658</v>
      </c>
      <c r="W1016" s="18">
        <f>V1016*wind_capex_adj</f>
        <v>38.639861833609672</v>
      </c>
      <c r="X1016" s="18">
        <v>4.7967834771271001</v>
      </c>
      <c r="Y1016" s="18">
        <f>W1016+X1016</f>
        <v>43.436645310736772</v>
      </c>
      <c r="Z1016" s="18">
        <v>86.035475926641098</v>
      </c>
      <c r="AA1016" s="18">
        <f>Z1016-AC1016-AD1016</f>
        <v>35.948540998321299</v>
      </c>
      <c r="AB1016" s="18">
        <f>AA1016*hdgt_capex_adj</f>
        <v>44.935676247901625</v>
      </c>
      <c r="AC1016" s="18">
        <v>15.345305377569105</v>
      </c>
      <c r="AD1016" s="18">
        <v>34.741629550750694</v>
      </c>
      <c r="AE1016" s="18">
        <f>AD1016*fuel_adj</f>
        <v>34.741629550750694</v>
      </c>
      <c r="AF1016" s="18">
        <f>AB1016+AC1016+AE1016</f>
        <v>95.022611176221432</v>
      </c>
      <c r="AG1016" s="18">
        <v>169.26523484851899</v>
      </c>
      <c r="AH1016" s="18">
        <f>AG1016-AJ1016-AK1016</f>
        <v>108.61008848591101</v>
      </c>
      <c r="AI1016" s="18">
        <f>AH1016*aero_capex_adj</f>
        <v>130.3321061830932</v>
      </c>
      <c r="AJ1016" s="18">
        <v>20.288512665661983</v>
      </c>
      <c r="AK1016" s="18">
        <v>40.366633696945996</v>
      </c>
      <c r="AL1016" s="18">
        <f>AK1016*fuel_adj</f>
        <v>40.366633696945996</v>
      </c>
      <c r="AM1016" s="18">
        <f>AI1016+AJ1016+AL1016</f>
        <v>190.98725254570118</v>
      </c>
      <c r="AN1016" s="18">
        <f>IF(F1016=0, 0, IF(F1016=3, Z1016, (Z1016*F1016*384+AG1016*G1016*32)/(F1016*384+G1016*32)))</f>
        <v>140.72931750387514</v>
      </c>
      <c r="AO1016" s="18">
        <f>IF(F1016=0, 0, IF(F1016=3, AF1016, (AF1016*F1016*384+AM1016*G1016*32)/(F1016*384+G1016*32)))</f>
        <v>158.08508979045098</v>
      </c>
      <c r="AP1016" s="18">
        <v>54.828325616003902</v>
      </c>
      <c r="AQ1016" s="18">
        <f>AP1016-AS1016</f>
        <v>44.604227954003598</v>
      </c>
      <c r="AR1016" s="18">
        <f>AQ1016*bess_capex_adj</f>
        <v>44.604227954003598</v>
      </c>
      <c r="AS1016" s="18">
        <v>10.224097662000304</v>
      </c>
      <c r="AT1016" s="18">
        <f>AR1016+AS1016</f>
        <v>54.828325616003902</v>
      </c>
      <c r="AU1016" s="18">
        <v>7046.4089459564402</v>
      </c>
      <c r="AV1016" s="18"/>
      <c r="AW1016" s="18">
        <v>3210.7999530959701</v>
      </c>
      <c r="AX1016" s="18">
        <f>AW1016*solar_capex_adj</f>
        <v>4281.0666041279601</v>
      </c>
      <c r="AY1016" s="18">
        <v>241.444043584035</v>
      </c>
      <c r="AZ1016" s="18">
        <f>AY1016*wind_capex_adj</f>
        <v>402.406739306725</v>
      </c>
      <c r="BA1016" s="18">
        <v>773.69766872455602</v>
      </c>
      <c r="BB1016" s="18">
        <f>BA1016*hdgt_capex_adj</f>
        <v>967.12208590569503</v>
      </c>
      <c r="BC1016" s="18">
        <v>1869.36035403551</v>
      </c>
      <c r="BD1016" s="18">
        <f>BC1016*aero_capex_adj</f>
        <v>2243.2324248426121</v>
      </c>
      <c r="BE1016" s="18">
        <v>951.10692651636396</v>
      </c>
      <c r="BF1016" s="18">
        <f>BE1016*bess_capex_adj</f>
        <v>951.10692651636396</v>
      </c>
      <c r="BG1016" s="1">
        <v>2971800157.4246602</v>
      </c>
      <c r="BH1016" s="1">
        <v>884041093.96239996</v>
      </c>
      <c r="BI1016" s="1">
        <v>1544117231.2819099</v>
      </c>
      <c r="BJ1016" s="1">
        <v>3360041517.3310199</v>
      </c>
      <c r="BK1016" s="1">
        <f>SUM(BG1016:BJ1016)/1000000</f>
        <v>8759.9999999999909</v>
      </c>
      <c r="BL1016" s="1">
        <v>19.095010932239799</v>
      </c>
      <c r="BM1016" s="3">
        <f>0.815*BJ1016/(BK1016*1000)</f>
        <v>312.60660235442742</v>
      </c>
      <c r="BN1016" s="24">
        <v>3615.6799989286801</v>
      </c>
      <c r="BO1016" s="1">
        <v>53</v>
      </c>
      <c r="BP1016" s="1">
        <v>3040</v>
      </c>
      <c r="BQ1016" s="24">
        <v>4611.9232000000002</v>
      </c>
      <c r="BR1016" s="1">
        <v>760</v>
      </c>
      <c r="BS1016" s="1">
        <v>190</v>
      </c>
      <c r="BT1016" s="1">
        <v>0.95156045988136395</v>
      </c>
    </row>
    <row r="1017" spans="1:72" s="8" customFormat="1" x14ac:dyDescent="0.25">
      <c r="A1017" s="1">
        <v>717</v>
      </c>
      <c r="B1017" s="25">
        <v>1648.17321888487</v>
      </c>
      <c r="C1017" s="25">
        <v>1402.2</v>
      </c>
      <c r="D1017" s="8">
        <v>2000</v>
      </c>
      <c r="E1017" s="8">
        <v>8000</v>
      </c>
      <c r="F1017" s="8">
        <v>1</v>
      </c>
      <c r="G1017" s="8">
        <v>22</v>
      </c>
      <c r="H1017" s="9">
        <f>SUM(BG1017:BI1017)/(BK1017*1000000)</f>
        <v>0.93869231353167526</v>
      </c>
      <c r="I1017" s="10">
        <v>100</v>
      </c>
      <c r="J1017" s="19">
        <v>90.945777125056196</v>
      </c>
      <c r="K1017" s="18">
        <f>(P1017*BG1017+U1017*BH1017+AP1017*BI1017+AN1017*BJ1017)/(BK1017*(1000000))</f>
        <v>125.95253816926206</v>
      </c>
      <c r="L1017" s="18">
        <f>(T1017*BG1017+Y1017*BH1017+AT1017*BI1017+AO1017*BJ1017)/(BK1017*(1000000))</f>
        <v>155.10212215063268</v>
      </c>
      <c r="M1017" s="18">
        <f>L1017/K1017</f>
        <v>1.2314330811039138</v>
      </c>
      <c r="N1017" s="18">
        <f>J1017*M1017</f>
        <v>111.99363853849779</v>
      </c>
      <c r="O1017" s="10">
        <v>99.999999999999901</v>
      </c>
      <c r="P1017" s="19">
        <v>111.99603740230999</v>
      </c>
      <c r="Q1017" s="19">
        <f>P1017-S1017</f>
        <v>103.594468942986</v>
      </c>
      <c r="R1017" s="18">
        <f>Q1017*solar_capex_adj</f>
        <v>138.125958590648</v>
      </c>
      <c r="S1017" s="19">
        <v>8.4015684593239968</v>
      </c>
      <c r="T1017" s="18">
        <f>R1017+S1017</f>
        <v>146.52752704997198</v>
      </c>
      <c r="U1017" s="19">
        <v>31.036211016705799</v>
      </c>
      <c r="V1017" s="19">
        <f>U1017-X1017</f>
        <v>25.712124008731099</v>
      </c>
      <c r="W1017" s="18">
        <f>V1017*wind_capex_adj</f>
        <v>42.853540014551832</v>
      </c>
      <c r="X1017" s="19">
        <v>5.3240870079747005</v>
      </c>
      <c r="Y1017" s="18">
        <f>W1017+X1017</f>
        <v>48.177627022526536</v>
      </c>
      <c r="Z1017" s="19">
        <v>224.04008380541401</v>
      </c>
      <c r="AA1017" s="19">
        <f>Z1017-AC1017-AD1017</f>
        <v>151.328325546158</v>
      </c>
      <c r="AB1017" s="18">
        <f>AA1017*hdgt_capex_adj</f>
        <v>189.1604069326975</v>
      </c>
      <c r="AC1017" s="19">
        <v>28.523858360441011</v>
      </c>
      <c r="AD1017" s="19">
        <v>44.187899898815004</v>
      </c>
      <c r="AE1017" s="18">
        <f>AD1017*fuel_adj</f>
        <v>44.187899898815004</v>
      </c>
      <c r="AF1017" s="18">
        <f>AB1017+AC1017+AE1017</f>
        <v>261.87216519195351</v>
      </c>
      <c r="AG1017" s="19">
        <v>1558.0467817082199</v>
      </c>
      <c r="AH1017" s="19">
        <f>AG1017-AJ1017-AK1017</f>
        <v>1387.7235248015702</v>
      </c>
      <c r="AI1017" s="18">
        <f>AH1017*aero_capex_adj</f>
        <v>1665.2682297618842</v>
      </c>
      <c r="AJ1017" s="19">
        <v>121.9743413113199</v>
      </c>
      <c r="AK1017" s="19">
        <v>48.3489155953298</v>
      </c>
      <c r="AL1017" s="18">
        <f>AK1017*fuel_adj</f>
        <v>48.3489155953298</v>
      </c>
      <c r="AM1017" s="18">
        <f>AI1017+AJ1017+AL1017</f>
        <v>1835.5914866685339</v>
      </c>
      <c r="AN1017" s="18">
        <f>IF(F1017=0, 0, IF(F1017=3, Z1017, (Z1017*F1017*384+AG1017*G1017*32)/(F1017*384+G1017*32)))</f>
        <v>1087.220888330759</v>
      </c>
      <c r="AO1017" s="18">
        <f>IF(F1017=0, 0, IF(F1017=3, AF1017, (AF1017*F1017*384+AM1017*G1017*32)/(F1017*384+G1017*32)))</f>
        <v>1280.1611379120939</v>
      </c>
      <c r="AP1017" s="19">
        <v>157.790910269113</v>
      </c>
      <c r="AQ1017" s="19">
        <f>AP1017-AS1017</f>
        <v>128.121649676766</v>
      </c>
      <c r="AR1017" s="18">
        <f>AQ1017*bess_capex_adj</f>
        <v>128.121649676766</v>
      </c>
      <c r="AS1017" s="19">
        <v>29.669260592347001</v>
      </c>
      <c r="AT1017" s="18">
        <f>AR1017+AS1017</f>
        <v>157.790910269113</v>
      </c>
      <c r="AU1017" s="19">
        <v>8115.8296520447002</v>
      </c>
      <c r="AV1017" s="19"/>
      <c r="AW1017" s="19">
        <v>1974.31294205013</v>
      </c>
      <c r="AX1017" s="18">
        <f>AW1017*solar_capex_adj</f>
        <v>2632.4172560668399</v>
      </c>
      <c r="AY1017" s="19">
        <v>1679.66666101742</v>
      </c>
      <c r="AZ1017" s="18">
        <f>AY1017*wind_capex_adj</f>
        <v>2799.4444350290332</v>
      </c>
      <c r="BA1017" s="19">
        <v>773.08526916369397</v>
      </c>
      <c r="BB1017" s="18">
        <f>BA1017*hdgt_capex_adj</f>
        <v>966.3565864546174</v>
      </c>
      <c r="BC1017" s="19">
        <v>1786.6685072954999</v>
      </c>
      <c r="BD1017" s="18">
        <f>BC1017*aero_capex_adj</f>
        <v>2144.0022087545999</v>
      </c>
      <c r="BE1017" s="19">
        <v>1902.09627251794</v>
      </c>
      <c r="BF1017" s="18">
        <f>BE1017*bess_capex_adj</f>
        <v>1902.09627251794</v>
      </c>
      <c r="BG1017" s="8">
        <v>1641281053.8608601</v>
      </c>
      <c r="BH1017" s="8">
        <v>5545334518.8624897</v>
      </c>
      <c r="BI1017" s="8">
        <v>1036329093.81411</v>
      </c>
      <c r="BJ1017" s="8">
        <v>537055333.46252406</v>
      </c>
      <c r="BK1017" s="8">
        <f>SUM(BG1017:BJ1017)/1000000</f>
        <v>8759.9999999999836</v>
      </c>
      <c r="BL1017" s="8">
        <v>18.787956181746299</v>
      </c>
      <c r="BM1017" s="10">
        <f>0.815*BJ1017/(BK1017*1000)</f>
        <v>49.965764471684693</v>
      </c>
      <c r="BN1017" s="25">
        <v>2225.03384549457</v>
      </c>
      <c r="BO1017" s="8">
        <v>369</v>
      </c>
      <c r="BP1017" s="8">
        <v>6080</v>
      </c>
      <c r="BQ1017" s="25">
        <v>9223.8464000000004</v>
      </c>
      <c r="BR1017" s="8">
        <v>1520</v>
      </c>
      <c r="BS1017" s="8">
        <v>380</v>
      </c>
      <c r="BT1017" s="8">
        <v>0.32193732230072403</v>
      </c>
    </row>
    <row r="1018" spans="1:72" s="8" customFormat="1" x14ac:dyDescent="0.25">
      <c r="A1018" s="1">
        <v>1404</v>
      </c>
      <c r="B1018" s="22">
        <v>1030.10826180304</v>
      </c>
      <c r="C1018" s="22">
        <v>1603.6</v>
      </c>
      <c r="D1018" s="11">
        <v>3000</v>
      </c>
      <c r="E1018" s="11">
        <v>12000</v>
      </c>
      <c r="F1018" s="11">
        <v>2</v>
      </c>
      <c r="G1018" s="11">
        <v>6</v>
      </c>
      <c r="H1018" s="12">
        <f>SUM(BG1018:BI1018)/(BK1018*1000000)</f>
        <v>0.91685726342186002</v>
      </c>
      <c r="I1018" s="13">
        <v>100</v>
      </c>
      <c r="J1018" s="20">
        <v>91.057829731218305</v>
      </c>
      <c r="K1018" s="18">
        <f>(P1018*BG1018+U1018*BH1018+AP1018*BI1018+AN1018*BJ1018)/(BK1018*(1000000))</f>
        <v>98.840205721668738</v>
      </c>
      <c r="L1018" s="18">
        <f>(T1018*BG1018+Y1018*BH1018+AT1018*BI1018+AO1018*BJ1018)/(BK1018*(1000000))</f>
        <v>121.56540539399748</v>
      </c>
      <c r="M1018" s="18">
        <f>L1018/K1018</f>
        <v>1.2299185792502523</v>
      </c>
      <c r="N1018" s="18">
        <f>J1018*M1018</f>
        <v>111.9937165726314</v>
      </c>
      <c r="O1018" s="13">
        <v>99.999999999999901</v>
      </c>
      <c r="P1018" s="20">
        <v>90.022172050474893</v>
      </c>
      <c r="Q1018" s="20">
        <f>P1018-S1018</f>
        <v>83.2708837648605</v>
      </c>
      <c r="R1018" s="18">
        <f>Q1018*solar_capex_adj</f>
        <v>111.027845019814</v>
      </c>
      <c r="S1018" s="20">
        <v>6.7512882856143932</v>
      </c>
      <c r="T1018" s="18">
        <f>R1018+S1018</f>
        <v>117.77913330542839</v>
      </c>
      <c r="U1018" s="20">
        <v>33.818022443226198</v>
      </c>
      <c r="V1018" s="20">
        <f>U1018-X1018</f>
        <v>28.018173443787401</v>
      </c>
      <c r="W1018" s="18">
        <f>V1018*wind_capex_adj</f>
        <v>46.696955739645666</v>
      </c>
      <c r="X1018" s="20">
        <v>5.7998489994387974</v>
      </c>
      <c r="Y1018" s="18">
        <f>W1018+X1018</f>
        <v>52.496804739084467</v>
      </c>
      <c r="Z1018" s="20">
        <v>273.81333015998399</v>
      </c>
      <c r="AA1018" s="20">
        <f>Z1018-AC1018-AD1018</f>
        <v>195.22267874406799</v>
      </c>
      <c r="AB1018" s="18">
        <f>AA1018*hdgt_capex_adj</f>
        <v>244.02834843008498</v>
      </c>
      <c r="AC1018" s="20">
        <v>33.199783489080005</v>
      </c>
      <c r="AD1018" s="20">
        <v>45.390867926835995</v>
      </c>
      <c r="AE1018" s="18">
        <f>AD1018*fuel_adj</f>
        <v>45.390867926835995</v>
      </c>
      <c r="AF1018" s="18">
        <f>AB1018+AC1018+AE1018</f>
        <v>322.61899984600097</v>
      </c>
      <c r="AG1018" s="20">
        <v>1032.4625862369001</v>
      </c>
      <c r="AH1018" s="20">
        <f>AG1018-AJ1018-AK1018</f>
        <v>897.184083038371</v>
      </c>
      <c r="AI1018" s="18">
        <f>AH1018*aero_capex_adj</f>
        <v>1076.6208996460452</v>
      </c>
      <c r="AJ1018" s="20">
        <v>84.024972181789053</v>
      </c>
      <c r="AK1018" s="20">
        <v>51.253531016739998</v>
      </c>
      <c r="AL1018" s="18">
        <f>AK1018*fuel_adj</f>
        <v>51.253531016739998</v>
      </c>
      <c r="AM1018" s="18">
        <f>AI1018+AJ1018+AL1018</f>
        <v>1211.8994028445743</v>
      </c>
      <c r="AN1018" s="18">
        <f>IF(F1018=0, 0, IF(F1018=3, Z1018, (Z1018*F1018*384+AG1018*G1018*32)/(F1018*384+G1018*32)))</f>
        <v>425.54318137536723</v>
      </c>
      <c r="AO1018" s="18">
        <f>IF(F1018=0, 0, IF(F1018=3, AF1018, (AF1018*F1018*384+AM1018*G1018*32)/(F1018*384+G1018*32)))</f>
        <v>500.47508044571561</v>
      </c>
      <c r="AP1018" s="20">
        <v>263.66879848738398</v>
      </c>
      <c r="AQ1018" s="20">
        <f>AP1018-AS1018</f>
        <v>214.260020688666</v>
      </c>
      <c r="AR1018" s="18">
        <f>AQ1018*bess_capex_adj</f>
        <v>214.260020688666</v>
      </c>
      <c r="AS1018" s="20">
        <v>49.408777798717978</v>
      </c>
      <c r="AT1018" s="18">
        <f>AR1018+AS1018</f>
        <v>263.66879848738398</v>
      </c>
      <c r="AU1018" s="20">
        <v>8046.9249083183004</v>
      </c>
      <c r="AV1018" s="20"/>
      <c r="AW1018" s="20">
        <v>1234.3159262207901</v>
      </c>
      <c r="AX1018" s="18">
        <f>AW1018*solar_capex_adj</f>
        <v>1645.7545682943867</v>
      </c>
      <c r="AY1018" s="20">
        <v>1921.4961113146701</v>
      </c>
      <c r="AZ1018" s="18">
        <f>AY1018*wind_capex_adj</f>
        <v>3202.4935188577838</v>
      </c>
      <c r="BA1018" s="20">
        <v>1546.63458215828</v>
      </c>
      <c r="BB1018" s="18">
        <f>BA1018*hdgt_capex_adj</f>
        <v>1933.2932276978499</v>
      </c>
      <c r="BC1018" s="20">
        <v>487.41947195064898</v>
      </c>
      <c r="BD1018" s="18">
        <f>BC1018*aero_capex_adj</f>
        <v>584.9033663407788</v>
      </c>
      <c r="BE1018" s="20">
        <v>2857.0588166738899</v>
      </c>
      <c r="BF1018" s="18">
        <f>BE1018*bess_capex_adj</f>
        <v>2857.0588166738899</v>
      </c>
      <c r="BG1018" s="11">
        <v>1288214387.09567</v>
      </c>
      <c r="BH1018" s="11">
        <v>5821613669.4649801</v>
      </c>
      <c r="BI1018" s="11">
        <v>921841571.01483798</v>
      </c>
      <c r="BJ1018" s="11">
        <v>728330372.42450595</v>
      </c>
      <c r="BK1018" s="11">
        <f>SUM(BG1018:BJ1018)/1000000</f>
        <v>8759.9999999999945</v>
      </c>
      <c r="BL1018" s="11">
        <v>15.365418652456199</v>
      </c>
      <c r="BM1018" s="13">
        <f>0.815*BJ1018/(BK1018*1000)</f>
        <v>67.761330311184096</v>
      </c>
      <c r="BN1018" s="22">
        <v>1390.6461534341099</v>
      </c>
      <c r="BO1018" s="11">
        <v>422</v>
      </c>
      <c r="BP1018" s="11">
        <v>9120</v>
      </c>
      <c r="BQ1018" s="22">
        <v>13835.7696</v>
      </c>
      <c r="BR1018" s="11">
        <v>2280</v>
      </c>
      <c r="BS1018" s="11">
        <v>570</v>
      </c>
      <c r="BT1018" s="11">
        <v>0.191983426422806</v>
      </c>
    </row>
    <row r="1019" spans="1:72" s="8" customFormat="1" x14ac:dyDescent="0.25">
      <c r="A1019" s="1">
        <v>997</v>
      </c>
      <c r="B1019" s="25">
        <v>1030.10826180304</v>
      </c>
      <c r="C1019" s="25">
        <v>1603.6</v>
      </c>
      <c r="D1019" s="8">
        <v>2000</v>
      </c>
      <c r="E1019" s="8">
        <v>8000</v>
      </c>
      <c r="F1019" s="8">
        <v>3</v>
      </c>
      <c r="G1019" s="8">
        <v>4</v>
      </c>
      <c r="H1019" s="9">
        <f>SUM(BG1019:BI1019)/(BK1019*1000000)</f>
        <v>0.91557567896657066</v>
      </c>
      <c r="I1019" s="10">
        <v>100</v>
      </c>
      <c r="J1019" s="19">
        <v>88.708285225688698</v>
      </c>
      <c r="K1019" s="18">
        <f>(P1019*BG1019+U1019*BH1019+AP1019*BI1019+AN1019*BJ1019)/(BK1019*(1000000))</f>
        <v>85.875107961253235</v>
      </c>
      <c r="L1019" s="18">
        <f>(T1019*BG1019+Y1019*BH1019+AT1019*BI1019+AO1019*BJ1019)/(BK1019*(1000000))</f>
        <v>108.44186087559676</v>
      </c>
      <c r="M1019" s="18">
        <f>L1019/K1019</f>
        <v>1.2627857297661347</v>
      </c>
      <c r="N1019" s="18">
        <f>J1019*M1019</f>
        <v>112.01955669502372</v>
      </c>
      <c r="O1019" s="10">
        <v>99.999999999999901</v>
      </c>
      <c r="P1019" s="19">
        <v>90.020884998782293</v>
      </c>
      <c r="Q1019" s="19">
        <f>P1019-S1019</f>
        <v>83.2701896165226</v>
      </c>
      <c r="R1019" s="18">
        <f>Q1019*solar_capex_adj</f>
        <v>111.02691948869679</v>
      </c>
      <c r="S1019" s="19">
        <v>6.7506953822596927</v>
      </c>
      <c r="T1019" s="18">
        <f>R1019+S1019</f>
        <v>117.77761487095648</v>
      </c>
      <c r="U1019" s="19">
        <v>33.820250368040803</v>
      </c>
      <c r="V1019" s="19">
        <f>U1019-X1019</f>
        <v>28.0204012465307</v>
      </c>
      <c r="W1019" s="18">
        <f>V1019*wind_capex_adj</f>
        <v>46.700668744217836</v>
      </c>
      <c r="X1019" s="19">
        <v>5.7998491215101033</v>
      </c>
      <c r="Y1019" s="18">
        <f>W1019+X1019</f>
        <v>52.500517865727943</v>
      </c>
      <c r="Z1019" s="19">
        <v>374.85158009486798</v>
      </c>
      <c r="AA1019" s="19">
        <f>Z1019-AC1019-AD1019</f>
        <v>287.596479047598</v>
      </c>
      <c r="AB1019" s="18">
        <f>AA1019*hdgt_capex_adj</f>
        <v>359.49559880949749</v>
      </c>
      <c r="AC1019" s="19">
        <v>42.13910603613499</v>
      </c>
      <c r="AD1019" s="19">
        <v>45.115995011134999</v>
      </c>
      <c r="AE1019" s="18">
        <f>AD1019*fuel_adj</f>
        <v>45.115995011134999</v>
      </c>
      <c r="AF1019" s="18">
        <f>AB1019+AC1019+AE1019</f>
        <v>446.75069985676748</v>
      </c>
      <c r="AG1019" s="19">
        <v>705.22949256813001</v>
      </c>
      <c r="AH1019" s="19">
        <f>AG1019-AJ1019-AK1019</f>
        <v>593.88710249487303</v>
      </c>
      <c r="AI1019" s="18">
        <f>AH1019*aero_capex_adj</f>
        <v>712.66452299384764</v>
      </c>
      <c r="AJ1019" s="19">
        <v>60.311816778967</v>
      </c>
      <c r="AK1019" s="19">
        <v>51.030573294289979</v>
      </c>
      <c r="AL1019" s="18">
        <f>AK1019*fuel_adj</f>
        <v>51.030573294289979</v>
      </c>
      <c r="AM1019" s="18">
        <f>AI1019+AJ1019+AL1019</f>
        <v>824.00691306710462</v>
      </c>
      <c r="AN1019" s="18">
        <f>IF(F1019=0, 0, IF(F1019=3, Z1019, (Z1019*F1019*384+AG1019*G1019*32)/(F1019*384+G1019*32)))</f>
        <v>374.85158009486798</v>
      </c>
      <c r="AO1019" s="18">
        <f>IF(F1019=0, 0, IF(F1019=3, AF1019, (AF1019*F1019*384+AM1019*G1019*32)/(F1019*384+G1019*32)))</f>
        <v>446.75069985676748</v>
      </c>
      <c r="AP1019" s="19">
        <v>178.12592481957799</v>
      </c>
      <c r="AQ1019" s="19">
        <f>AP1019-AS1019</f>
        <v>144.70106942167001</v>
      </c>
      <c r="AR1019" s="18">
        <f>AQ1019*bess_capex_adj</f>
        <v>144.70106942167001</v>
      </c>
      <c r="AS1019" s="19">
        <v>33.424855397907976</v>
      </c>
      <c r="AT1019" s="18">
        <f>AR1019+AS1019</f>
        <v>178.12592481957799</v>
      </c>
      <c r="AU1019" s="19">
        <v>7703.9897185967702</v>
      </c>
      <c r="AV1019" s="19"/>
      <c r="AW1019" s="19">
        <v>1234.41404412519</v>
      </c>
      <c r="AX1019" s="18">
        <f>AW1019*solar_capex_adj</f>
        <v>1645.8853921669199</v>
      </c>
      <c r="AY1019" s="19">
        <v>1921.6488543585999</v>
      </c>
      <c r="AZ1019" s="18">
        <f>AY1019*wind_capex_adj</f>
        <v>3202.7480905976668</v>
      </c>
      <c r="BA1019" s="19">
        <v>2320.1362902179198</v>
      </c>
      <c r="BB1019" s="18">
        <f>BA1019*hdgt_capex_adj</f>
        <v>2900.1703627724</v>
      </c>
      <c r="BC1019" s="19">
        <v>324.97214517743402</v>
      </c>
      <c r="BD1019" s="18">
        <f>BC1019*aero_capex_adj</f>
        <v>389.96657421292082</v>
      </c>
      <c r="BE1019" s="19">
        <v>1902.8183847176099</v>
      </c>
      <c r="BF1019" s="18">
        <f>BE1019*bess_capex_adj</f>
        <v>1902.8183847176099</v>
      </c>
      <c r="BG1019" s="8">
        <v>1288406595.8006699</v>
      </c>
      <c r="BH1019" s="8">
        <v>5821613669.4649801</v>
      </c>
      <c r="BI1019" s="8">
        <v>910422682.48149896</v>
      </c>
      <c r="BJ1019" s="8">
        <v>739557052.252841</v>
      </c>
      <c r="BK1019" s="8">
        <f>SUM(BG1019:BJ1019)/1000000</f>
        <v>8759.9999999999891</v>
      </c>
      <c r="BL1019" s="8">
        <v>15.5956420913143</v>
      </c>
      <c r="BM1019" s="10">
        <f>0.815*BJ1019/(BK1019*1000)</f>
        <v>68.805821642244993</v>
      </c>
      <c r="BN1019" s="25">
        <v>1390.6461534341099</v>
      </c>
      <c r="BO1019" s="8">
        <v>422</v>
      </c>
      <c r="BP1019" s="8">
        <v>6080</v>
      </c>
      <c r="BQ1019" s="25">
        <v>9223.8464000000004</v>
      </c>
      <c r="BR1019" s="8">
        <v>1520</v>
      </c>
      <c r="BS1019" s="8">
        <v>380</v>
      </c>
      <c r="BT1019" s="8">
        <v>0.28314570967681901</v>
      </c>
    </row>
    <row r="1020" spans="1:72" s="8" customFormat="1" x14ac:dyDescent="0.25">
      <c r="A1020" s="1">
        <v>231</v>
      </c>
      <c r="B1020" s="24">
        <v>2678.2814806879101</v>
      </c>
      <c r="C1020" s="24">
        <v>600.4</v>
      </c>
      <c r="D1020" s="1">
        <v>1000</v>
      </c>
      <c r="E1020" s="1">
        <v>4000</v>
      </c>
      <c r="F1020" s="1">
        <v>1</v>
      </c>
      <c r="G1020" s="1">
        <v>23</v>
      </c>
      <c r="H1020" s="2">
        <f>SUM(BG1020:BI1020)/(BK1020*1000000)</f>
        <v>0.77799198048333273</v>
      </c>
      <c r="I1020" s="3">
        <v>100</v>
      </c>
      <c r="J1020" s="18">
        <v>91.950195950530002</v>
      </c>
      <c r="K1020" s="18">
        <f>(P1020*BG1020+U1020*BH1020+AP1020*BI1020+AN1020*BJ1020)/(BK1020*(1000000))</f>
        <v>107.6841814571396</v>
      </c>
      <c r="L1020" s="18">
        <f>(T1020*BG1020+Y1020*BH1020+AT1020*BI1020+AO1020*BJ1020)/(BK1020*(1000000))</f>
        <v>131.21967742807996</v>
      </c>
      <c r="M1020" s="18">
        <f>L1020/K1020</f>
        <v>1.2185603832658369</v>
      </c>
      <c r="N1020" s="18">
        <f>J1020*M1020</f>
        <v>112.04686601884664</v>
      </c>
      <c r="O1020" s="3">
        <v>100</v>
      </c>
      <c r="P1020" s="18">
        <v>112.059915447092</v>
      </c>
      <c r="Q1020" s="18">
        <f>P1020-S1020</f>
        <v>103.65594230268501</v>
      </c>
      <c r="R1020" s="18">
        <f>Q1020*solar_capex_adj</f>
        <v>138.20792307024666</v>
      </c>
      <c r="S1020" s="18">
        <v>8.4039731444069901</v>
      </c>
      <c r="T1020" s="18">
        <f>R1020+S1020</f>
        <v>146.61189621465365</v>
      </c>
      <c r="U1020" s="18">
        <v>27.969464056887499</v>
      </c>
      <c r="V1020" s="18">
        <f>U1020-X1020</f>
        <v>23.172680579760399</v>
      </c>
      <c r="W1020" s="18">
        <f>V1020*wind_capex_adj</f>
        <v>38.621134299600669</v>
      </c>
      <c r="X1020" s="18">
        <v>4.7967834771271001</v>
      </c>
      <c r="Y1020" s="18">
        <f>W1020+X1020</f>
        <v>43.417917776727769</v>
      </c>
      <c r="Z1020" s="18">
        <v>102.42186110301699</v>
      </c>
      <c r="AA1020" s="18">
        <f>Z1020-AC1020-AD1020</f>
        <v>50.171873510012304</v>
      </c>
      <c r="AB1020" s="18">
        <f>AA1020*hdgt_capex_adj</f>
        <v>62.714841887515377</v>
      </c>
      <c r="AC1020" s="18">
        <v>16.749795239150799</v>
      </c>
      <c r="AD1020" s="18">
        <v>35.50019235385389</v>
      </c>
      <c r="AE1020" s="18">
        <f>AD1020*fuel_adj</f>
        <v>35.50019235385389</v>
      </c>
      <c r="AF1020" s="18">
        <f>AB1020+AC1020+AE1020</f>
        <v>114.96482948052007</v>
      </c>
      <c r="AG1020" s="18">
        <v>327.37448910627199</v>
      </c>
      <c r="AH1020" s="18">
        <f>AG1020-AJ1020-AK1020</f>
        <v>254.98744961358301</v>
      </c>
      <c r="AI1020" s="18">
        <f>AH1020*aero_capex_adj</f>
        <v>305.98493953629958</v>
      </c>
      <c r="AJ1020" s="18">
        <v>31.726847982975016</v>
      </c>
      <c r="AK1020" s="18">
        <v>40.660191509713968</v>
      </c>
      <c r="AL1020" s="18">
        <f>AK1020*fuel_adj</f>
        <v>40.660191509713968</v>
      </c>
      <c r="AM1020" s="18">
        <f>AI1020+AJ1020+AL1020</f>
        <v>378.37197902898856</v>
      </c>
      <c r="AN1020" s="18">
        <f>IF(F1020=0, 0, IF(F1020=3, Z1020, (Z1020*F1020*384+AG1020*G1020*32)/(F1020*384+G1020*32)))</f>
        <v>250.24787379087024</v>
      </c>
      <c r="AO1020" s="18">
        <f>IF(F1020=0, 0, IF(F1020=3, AF1020, (AF1020*F1020*384+AM1020*G1020*32)/(F1020*384+G1020*32)))</f>
        <v>288.06095632665648</v>
      </c>
      <c r="AP1020" s="18">
        <v>55.814611481706599</v>
      </c>
      <c r="AQ1020" s="18">
        <f>AP1020-AS1020</f>
        <v>45.423425447674603</v>
      </c>
      <c r="AR1020" s="18">
        <f>AQ1020*bess_capex_adj</f>
        <v>45.423425447674603</v>
      </c>
      <c r="AS1020" s="18">
        <v>10.391186034031996</v>
      </c>
      <c r="AT1020" s="18">
        <f>AR1020+AS1020</f>
        <v>55.814611481706599</v>
      </c>
      <c r="AU1020" s="18">
        <v>7521.0944779903803</v>
      </c>
      <c r="AV1020" s="18"/>
      <c r="AW1020" s="18">
        <v>3209.2437786568198</v>
      </c>
      <c r="AX1020" s="18">
        <f>AW1020*solar_capex_adj</f>
        <v>4278.9917048757598</v>
      </c>
      <c r="AY1020" s="18">
        <v>719.42772953448002</v>
      </c>
      <c r="AZ1020" s="18">
        <f>AY1020*wind_capex_adj</f>
        <v>1199.0462158908001</v>
      </c>
      <c r="BA1020" s="18">
        <v>773.32268163308595</v>
      </c>
      <c r="BB1020" s="18">
        <f>BA1020*hdgt_capex_adj</f>
        <v>966.65335204135749</v>
      </c>
      <c r="BC1020" s="18">
        <v>1868.45433346649</v>
      </c>
      <c r="BD1020" s="18">
        <f>BC1020*aero_capex_adj</f>
        <v>2242.1452001597877</v>
      </c>
      <c r="BE1020" s="18">
        <v>950.64595469950495</v>
      </c>
      <c r="BF1020" s="18">
        <f>BE1020*bess_capex_adj</f>
        <v>950.64595469950495</v>
      </c>
      <c r="BG1020" s="1">
        <v>2660307893.6803899</v>
      </c>
      <c r="BH1020" s="1">
        <v>2635443261.2463999</v>
      </c>
      <c r="BI1020" s="1">
        <v>1519458594.1071899</v>
      </c>
      <c r="BJ1020" s="1">
        <v>1944790250.9660001</v>
      </c>
      <c r="BK1020" s="1">
        <f>SUM(BG1020:BJ1020)/1000000</f>
        <v>8759.9999999999818</v>
      </c>
      <c r="BL1020" s="1">
        <v>21.553370049281099</v>
      </c>
      <c r="BM1020" s="3">
        <f>0.815*BJ1020/(BK1020*1000)</f>
        <v>180.93653590608369</v>
      </c>
      <c r="BN1020" s="24">
        <v>3615.6799989286801</v>
      </c>
      <c r="BO1020" s="1">
        <v>158</v>
      </c>
      <c r="BP1020" s="1">
        <v>3040</v>
      </c>
      <c r="BQ1020" s="24">
        <v>4611.9232000000002</v>
      </c>
      <c r="BR1020" s="1">
        <v>760</v>
      </c>
      <c r="BS1020" s="1">
        <v>190</v>
      </c>
      <c r="BT1020" s="1">
        <v>0.93686465548716102</v>
      </c>
    </row>
    <row r="1021" spans="1:72" s="8" customFormat="1" x14ac:dyDescent="0.25">
      <c r="A1021" s="1">
        <v>469</v>
      </c>
      <c r="B1021" s="24">
        <v>1442.15156652426</v>
      </c>
      <c r="C1021" s="24">
        <v>1801.19999999999</v>
      </c>
      <c r="D1021" s="1">
        <v>1000</v>
      </c>
      <c r="E1021" s="1">
        <v>4000</v>
      </c>
      <c r="F1021" s="1">
        <v>3</v>
      </c>
      <c r="G1021" s="1">
        <v>4</v>
      </c>
      <c r="H1021" s="2">
        <f>SUM(BG1021:BI1021)/(BK1021*1000000)</f>
        <v>0.93789489162117967</v>
      </c>
      <c r="I1021" s="3">
        <v>100</v>
      </c>
      <c r="J1021" s="18">
        <v>85.487463455402604</v>
      </c>
      <c r="K1021" s="18">
        <f>(P1021*BG1021+U1021*BH1021+AP1021*BI1021+AN1021*BJ1021)/(BK1021*(1000000))</f>
        <v>82.320221063218838</v>
      </c>
      <c r="L1021" s="18">
        <f>(T1021*BG1021+Y1021*BH1021+AT1021*BI1021+AO1021*BJ1021)/(BK1021*(1000000))</f>
        <v>107.89989190133518</v>
      </c>
      <c r="M1021" s="18">
        <f>L1021/K1021</f>
        <v>1.3107337481330634</v>
      </c>
      <c r="N1021" s="18">
        <f>J1021*M1021</f>
        <v>112.05130339328814</v>
      </c>
      <c r="O1021" s="3">
        <v>100</v>
      </c>
      <c r="P1021" s="18">
        <v>111.639355023352</v>
      </c>
      <c r="Q1021" s="18">
        <f>P1021-S1021</f>
        <v>103.267211107291</v>
      </c>
      <c r="R1021" s="18">
        <f>Q1021*solar_capex_adj</f>
        <v>137.68961480972132</v>
      </c>
      <c r="S1021" s="18">
        <v>8.3721439160609918</v>
      </c>
      <c r="T1021" s="18">
        <f>R1021+S1021</f>
        <v>146.06175872578231</v>
      </c>
      <c r="U1021" s="18">
        <v>36.708820399496098</v>
      </c>
      <c r="V1021" s="18">
        <f>U1021-X1021</f>
        <v>30.4134256792806</v>
      </c>
      <c r="W1021" s="18">
        <f>V1021*wind_capex_adj</f>
        <v>50.689042798801005</v>
      </c>
      <c r="X1021" s="18">
        <v>6.2953947202154978</v>
      </c>
      <c r="Y1021" s="18">
        <f>W1021+X1021</f>
        <v>56.984437519016502</v>
      </c>
      <c r="Z1021" s="18">
        <v>475.45582288333998</v>
      </c>
      <c r="AA1021" s="18">
        <f>Z1021-AC1021-AD1021</f>
        <v>384.69484926075</v>
      </c>
      <c r="AB1021" s="18">
        <f>AA1021*hdgt_capex_adj</f>
        <v>480.86856157593752</v>
      </c>
      <c r="AC1021" s="18">
        <v>50.391484205661982</v>
      </c>
      <c r="AD1021" s="18">
        <v>40.369489416927991</v>
      </c>
      <c r="AE1021" s="18">
        <f>AD1021*fuel_adj</f>
        <v>40.369489416927991</v>
      </c>
      <c r="AF1021" s="18">
        <f>AB1021+AC1021+AE1021</f>
        <v>571.62953519852749</v>
      </c>
      <c r="AG1021" s="18">
        <v>960.43605364944301</v>
      </c>
      <c r="AH1021" s="18">
        <f>AG1021-AJ1021-AK1021</f>
        <v>836.25754641814103</v>
      </c>
      <c r="AI1021" s="18">
        <f>AH1021*aero_capex_adj</f>
        <v>1003.5090557017692</v>
      </c>
      <c r="AJ1021" s="18">
        <v>77.998432887527997</v>
      </c>
      <c r="AK1021" s="18">
        <v>46.180074343773981</v>
      </c>
      <c r="AL1021" s="18">
        <f>AK1021*fuel_adj</f>
        <v>46.180074343773981</v>
      </c>
      <c r="AM1021" s="18">
        <f>AI1021+AJ1021+AL1021</f>
        <v>1127.6875629330711</v>
      </c>
      <c r="AN1021" s="18">
        <f>IF(F1021=0, 0, IF(F1021=3, Z1021, (Z1021*F1021*384+AG1021*G1021*32)/(F1021*384+G1021*32)))</f>
        <v>475.45582288333998</v>
      </c>
      <c r="AO1021" s="18">
        <f>IF(F1021=0, 0, IF(F1021=3, AF1021, (AF1021*F1021*384+AM1021*G1021*32)/(F1021*384+G1021*32)))</f>
        <v>571.62953519852749</v>
      </c>
      <c r="AP1021" s="18">
        <v>107.152663812483</v>
      </c>
      <c r="AQ1021" s="18">
        <f>AP1021-AS1021</f>
        <v>86.640263423068603</v>
      </c>
      <c r="AR1021" s="18">
        <f>AQ1021*bess_capex_adj</f>
        <v>86.640263423068603</v>
      </c>
      <c r="AS1021" s="18">
        <v>20.512400389414395</v>
      </c>
      <c r="AT1021" s="18">
        <f>AR1021+AS1021</f>
        <v>107.152663812483</v>
      </c>
      <c r="AU1021" s="18">
        <v>7482.1794640892003</v>
      </c>
      <c r="AV1021" s="18"/>
      <c r="AW1021" s="18">
        <v>1728.1188632026599</v>
      </c>
      <c r="AX1021" s="18">
        <f>AW1021*solar_capex_adj</f>
        <v>2304.1584842702132</v>
      </c>
      <c r="AY1021" s="18">
        <v>2158.3637730273599</v>
      </c>
      <c r="AZ1021" s="18">
        <f>AY1021*wind_capex_adj</f>
        <v>3597.2729550456002</v>
      </c>
      <c r="BA1021" s="18">
        <v>2320.0546661959502</v>
      </c>
      <c r="BB1021" s="18">
        <f>BA1021*hdgt_capex_adj</f>
        <v>2900.0683327449378</v>
      </c>
      <c r="BC1021" s="18">
        <v>324.96071242943901</v>
      </c>
      <c r="BD1021" s="18">
        <f>BC1021*aero_capex_adj</f>
        <v>389.95285491532678</v>
      </c>
      <c r="BE1021" s="18">
        <v>950.68144923378202</v>
      </c>
      <c r="BF1021" s="18">
        <f>BE1021*bess_capex_adj</f>
        <v>950.68144923378202</v>
      </c>
      <c r="BG1021" s="1">
        <v>1441223105.9435101</v>
      </c>
      <c r="BH1021" s="1">
        <v>6024237571.8299704</v>
      </c>
      <c r="BI1021" s="1">
        <v>750498572.82804298</v>
      </c>
      <c r="BJ1021" s="1">
        <v>544040749.39846504</v>
      </c>
      <c r="BK1021" s="1">
        <f>SUM(BG1021:BJ1021)/1000000</f>
        <v>8759.9999999999891</v>
      </c>
      <c r="BL1021" s="1">
        <v>27.208056209559199</v>
      </c>
      <c r="BM1021" s="3">
        <f>0.815*BJ1021/(BK1021*1000)</f>
        <v>50.615663328738535</v>
      </c>
      <c r="BN1021" s="24">
        <v>1946.90461480775</v>
      </c>
      <c r="BO1021" s="1">
        <v>474</v>
      </c>
      <c r="BP1021" s="1">
        <v>3040</v>
      </c>
      <c r="BQ1021" s="24">
        <v>4611.9232000000002</v>
      </c>
      <c r="BR1021" s="1">
        <v>760</v>
      </c>
      <c r="BS1021" s="1">
        <v>190</v>
      </c>
      <c r="BT1021" s="1">
        <v>0.46511719947455499</v>
      </c>
    </row>
    <row r="1022" spans="1:72" s="8" customFormat="1" x14ac:dyDescent="0.25">
      <c r="A1022" s="1">
        <v>1478</v>
      </c>
      <c r="B1022" s="22">
        <v>1030.10826180304</v>
      </c>
      <c r="C1022" s="22">
        <v>201.39999999999901</v>
      </c>
      <c r="D1022" s="11">
        <v>3000</v>
      </c>
      <c r="E1022" s="11">
        <v>12000</v>
      </c>
      <c r="F1022" s="11">
        <v>2</v>
      </c>
      <c r="G1022" s="11">
        <v>8</v>
      </c>
      <c r="H1022" s="12">
        <f>SUM(BG1022:BI1022)/(BK1022*1000000)</f>
        <v>0.3810940675300849</v>
      </c>
      <c r="I1022" s="13">
        <v>100</v>
      </c>
      <c r="J1022" s="20">
        <v>98.761861638947593</v>
      </c>
      <c r="K1022" s="18">
        <f>(P1022*BG1022+U1022*BH1022+AP1022*BI1022+AN1022*BJ1022)/(BK1022*(1000000))</f>
        <v>156.69548883613328</v>
      </c>
      <c r="L1022" s="18">
        <f>(T1022*BG1022+Y1022*BH1022+AT1022*BI1022+AO1022*BJ1022)/(BK1022*(1000000))</f>
        <v>177.85714395834205</v>
      </c>
      <c r="M1022" s="18">
        <f>L1022/K1022</f>
        <v>1.1350495491567016</v>
      </c>
      <c r="N1022" s="18">
        <f>J1022*M1022</f>
        <v>112.09960652716401</v>
      </c>
      <c r="O1022" s="13">
        <v>100</v>
      </c>
      <c r="P1022" s="20">
        <v>97.827050326557199</v>
      </c>
      <c r="Q1022" s="20">
        <f>P1022-S1022</f>
        <v>90.502715995367296</v>
      </c>
      <c r="R1022" s="18">
        <f>Q1022*solar_capex_adj</f>
        <v>120.67028799382305</v>
      </c>
      <c r="S1022" s="20">
        <v>7.3243343311899025</v>
      </c>
      <c r="T1022" s="18">
        <f>R1022+S1022</f>
        <v>127.99462232501295</v>
      </c>
      <c r="U1022" s="20">
        <v>28.0113286668435</v>
      </c>
      <c r="V1022" s="20">
        <f>U1022-X1022</f>
        <v>23.2145451897164</v>
      </c>
      <c r="W1022" s="18">
        <f>V1022*wind_capex_adj</f>
        <v>38.690908649527337</v>
      </c>
      <c r="X1022" s="20">
        <v>4.7967834771271001</v>
      </c>
      <c r="Y1022" s="18">
        <f>W1022+X1022</f>
        <v>43.487692126654437</v>
      </c>
      <c r="Z1022" s="20">
        <v>75.428026173766398</v>
      </c>
      <c r="AA1022" s="20">
        <f>Z1022-AC1022-AD1022</f>
        <v>25.773505838640801</v>
      </c>
      <c r="AB1022" s="18">
        <f>AA1022*hdgt_capex_adj</f>
        <v>32.216882298301002</v>
      </c>
      <c r="AC1022" s="20">
        <v>14.3403110676173</v>
      </c>
      <c r="AD1022" s="20">
        <v>35.314209267508296</v>
      </c>
      <c r="AE1022" s="18">
        <f>AD1022*fuel_adj</f>
        <v>35.314209267508296</v>
      </c>
      <c r="AF1022" s="18">
        <f>AB1022+AC1022+AE1022</f>
        <v>81.871402633426598</v>
      </c>
      <c r="AG1022" s="20">
        <v>487.984860539328</v>
      </c>
      <c r="AH1022" s="20">
        <f>AG1022-AJ1022-AK1022</f>
        <v>402.57785722921</v>
      </c>
      <c r="AI1022" s="18">
        <f>AH1022*aero_capex_adj</f>
        <v>483.093428675052</v>
      </c>
      <c r="AJ1022" s="20">
        <v>43.173909119431016</v>
      </c>
      <c r="AK1022" s="20">
        <v>42.233094190686984</v>
      </c>
      <c r="AL1022" s="18">
        <f>AK1022*fuel_adj</f>
        <v>42.233094190686984</v>
      </c>
      <c r="AM1022" s="18">
        <f>AI1022+AJ1022+AL1022</f>
        <v>568.50043198516994</v>
      </c>
      <c r="AN1022" s="18">
        <f>IF(F1022=0, 0, IF(F1022=3, Z1022, (Z1022*F1022*384+AG1022*G1022*32)/(F1022*384+G1022*32)))</f>
        <v>178.5672347651568</v>
      </c>
      <c r="AO1022" s="18">
        <f>IF(F1022=0, 0, IF(F1022=3, AF1022, (AF1022*F1022*384+AM1022*G1022*32)/(F1022*384+G1022*32)))</f>
        <v>203.52865997136243</v>
      </c>
      <c r="AP1022" s="20">
        <v>209.65113177590399</v>
      </c>
      <c r="AQ1022" s="20">
        <f>AP1022-AS1022</f>
        <v>171.546828953632</v>
      </c>
      <c r="AR1022" s="18">
        <f>AQ1022*bess_capex_adj</f>
        <v>171.546828953632</v>
      </c>
      <c r="AS1022" s="20">
        <v>38.10430282227199</v>
      </c>
      <c r="AT1022" s="18">
        <f>AR1022+AS1022</f>
        <v>209.65113177590399</v>
      </c>
      <c r="AU1022" s="20">
        <v>6541.0688309348798</v>
      </c>
      <c r="AV1022" s="20"/>
      <c r="AW1022" s="20">
        <v>1236.5545059708099</v>
      </c>
      <c r="AX1022" s="18">
        <f>AW1022*solar_capex_adj</f>
        <v>1648.7393412944132</v>
      </c>
      <c r="AY1022" s="20">
        <v>241.76301340075801</v>
      </c>
      <c r="AZ1022" s="18">
        <f>AY1022*wind_capex_adj</f>
        <v>402.93835566793001</v>
      </c>
      <c r="BA1022" s="20">
        <v>1549.4395891931399</v>
      </c>
      <c r="BB1022" s="18">
        <f>BA1022*hdgt_capex_adj</f>
        <v>1936.7994864914249</v>
      </c>
      <c r="BC1022" s="20">
        <v>651.07128737981498</v>
      </c>
      <c r="BD1022" s="18">
        <f>BC1022*aero_capex_adj</f>
        <v>781.28554485577797</v>
      </c>
      <c r="BE1022" s="20">
        <v>2862.24043499035</v>
      </c>
      <c r="BF1022" s="18">
        <f>BE1022*bess_capex_adj</f>
        <v>2862.24043499035</v>
      </c>
      <c r="BG1022" s="11">
        <v>1205370325.9891901</v>
      </c>
      <c r="BH1022" s="11">
        <v>884041093.96239996</v>
      </c>
      <c r="BI1022" s="11">
        <v>1248972611.6119499</v>
      </c>
      <c r="BJ1022" s="11">
        <v>5421615968.43645</v>
      </c>
      <c r="BK1022" s="11">
        <f>SUM(BG1022:BJ1022)/1000000</f>
        <v>8759.9999999999909</v>
      </c>
      <c r="BL1022" s="11">
        <v>2.4333655334249999E-18</v>
      </c>
      <c r="BM1022" s="13">
        <f>0.815*BJ1022/(BK1022*1000)</f>
        <v>504.40833496298069</v>
      </c>
      <c r="BN1022" s="22">
        <v>1390.6461534341099</v>
      </c>
      <c r="BO1022" s="11">
        <v>53</v>
      </c>
      <c r="BP1022" s="11">
        <v>9120</v>
      </c>
      <c r="BQ1022" s="22">
        <v>13835.7696</v>
      </c>
      <c r="BR1022" s="11">
        <v>2280</v>
      </c>
      <c r="BS1022" s="11">
        <v>570</v>
      </c>
      <c r="BT1022" s="11">
        <v>0.25701348656860601</v>
      </c>
    </row>
    <row r="1023" spans="1:72" s="8" customFormat="1" x14ac:dyDescent="0.25">
      <c r="A1023" s="1">
        <v>1463</v>
      </c>
      <c r="B1023" s="22">
        <v>1648.17321888487</v>
      </c>
      <c r="C1023" s="22">
        <v>402.79999999999899</v>
      </c>
      <c r="D1023" s="11">
        <v>3000</v>
      </c>
      <c r="E1023" s="11">
        <v>12000</v>
      </c>
      <c r="F1023" s="11">
        <v>2</v>
      </c>
      <c r="G1023" s="11">
        <v>7</v>
      </c>
      <c r="H1023" s="12">
        <f>SUM(BG1023:BI1023)/(BK1023*1000000)</f>
        <v>0.65067912517457271</v>
      </c>
      <c r="I1023" s="13">
        <v>100</v>
      </c>
      <c r="J1023" s="20">
        <v>96.774691646665502</v>
      </c>
      <c r="K1023" s="18">
        <f>(P1023*BG1023+U1023*BH1023+AP1023*BI1023+AN1023*BJ1023)/(BK1023*(1000000))</f>
        <v>132.42077209793729</v>
      </c>
      <c r="L1023" s="18">
        <f>(T1023*BG1023+Y1023*BH1023+AT1023*BI1023+AO1023*BJ1023)/(BK1023*(1000000))</f>
        <v>153.4043985850866</v>
      </c>
      <c r="M1023" s="18">
        <f>L1023/K1023</f>
        <v>1.1584617439900591</v>
      </c>
      <c r="N1023" s="18">
        <f>J1023*M1023</f>
        <v>112.10977805909631</v>
      </c>
      <c r="O1023" s="13">
        <v>100</v>
      </c>
      <c r="P1023" s="20">
        <v>95.975460962109693</v>
      </c>
      <c r="Q1023" s="20">
        <f>P1023-S1023</f>
        <v>88.781942949491196</v>
      </c>
      <c r="R1023" s="18">
        <f>Q1023*solar_capex_adj</f>
        <v>118.37592393265493</v>
      </c>
      <c r="S1023" s="20">
        <v>7.1935180126184974</v>
      </c>
      <c r="T1023" s="18">
        <f>R1023+S1023</f>
        <v>125.56944194527343</v>
      </c>
      <c r="U1023" s="20">
        <v>27.984075777680701</v>
      </c>
      <c r="V1023" s="20">
        <f>U1023-X1023</f>
        <v>23.187292300553601</v>
      </c>
      <c r="W1023" s="18">
        <f>V1023*wind_capex_adj</f>
        <v>38.645487167589337</v>
      </c>
      <c r="X1023" s="20">
        <v>4.7967834771271001</v>
      </c>
      <c r="Y1023" s="18">
        <f>W1023+X1023</f>
        <v>43.442270644716437</v>
      </c>
      <c r="Z1023" s="20">
        <v>97.2464812766124</v>
      </c>
      <c r="AA1023" s="20">
        <f>Z1023-AC1023-AD1023</f>
        <v>44.377981159399503</v>
      </c>
      <c r="AB1023" s="18">
        <f>AA1023*hdgt_capex_adj</f>
        <v>55.472476449249378</v>
      </c>
      <c r="AC1023" s="20">
        <v>16.194435199729</v>
      </c>
      <c r="AD1023" s="20">
        <v>36.674064917483896</v>
      </c>
      <c r="AE1023" s="18">
        <f>AD1023*fuel_adj</f>
        <v>36.674064917483896</v>
      </c>
      <c r="AF1023" s="18">
        <f>AB1023+AC1023+AE1023</f>
        <v>108.34097656646227</v>
      </c>
      <c r="AG1023" s="20">
        <v>618.13249969970298</v>
      </c>
      <c r="AH1023" s="20">
        <f>AG1023-AJ1023-AK1023</f>
        <v>522.48721261947003</v>
      </c>
      <c r="AI1023" s="18">
        <f>AH1023*aero_capex_adj</f>
        <v>626.98465514336397</v>
      </c>
      <c r="AJ1023" s="20">
        <v>52.60452360635702</v>
      </c>
      <c r="AK1023" s="20">
        <v>43.040763473875927</v>
      </c>
      <c r="AL1023" s="18">
        <f>AK1023*fuel_adj</f>
        <v>43.040763473875927</v>
      </c>
      <c r="AM1023" s="18">
        <f>AI1023+AJ1023+AL1023</f>
        <v>722.62994222359691</v>
      </c>
      <c r="AN1023" s="18">
        <f>IF(F1023=0, 0, IF(F1023=3, Z1023, (Z1023*F1023*384+AG1023*G1023*32)/(F1023*384+G1023*32)))</f>
        <v>214.86590479150382</v>
      </c>
      <c r="AO1023" s="18">
        <f>IF(F1023=0, 0, IF(F1023=3, AF1023, (AF1023*F1023*384+AM1023*G1023*32)/(F1023*384+G1023*32)))</f>
        <v>247.05138816646041</v>
      </c>
      <c r="AP1023" s="20">
        <v>134.34206262723501</v>
      </c>
      <c r="AQ1023" s="20">
        <f>AP1023-AS1023</f>
        <v>110.17249022834601</v>
      </c>
      <c r="AR1023" s="18">
        <f>AQ1023*bess_capex_adj</f>
        <v>110.17249022834601</v>
      </c>
      <c r="AS1023" s="20">
        <v>24.169572398889002</v>
      </c>
      <c r="AT1023" s="18">
        <f>AR1023+AS1023</f>
        <v>134.34206262723501</v>
      </c>
      <c r="AU1023" s="20">
        <v>7434.6424245586304</v>
      </c>
      <c r="AV1023" s="20"/>
      <c r="AW1023" s="20">
        <v>1976.16454967814</v>
      </c>
      <c r="AX1023" s="18">
        <f>AW1023*solar_capex_adj</f>
        <v>2634.88606623752</v>
      </c>
      <c r="AY1023" s="20">
        <v>482.95838780156703</v>
      </c>
      <c r="AZ1023" s="18">
        <f>AY1023*wind_capex_adj</f>
        <v>804.93064633594508</v>
      </c>
      <c r="BA1023" s="20">
        <v>1547.6206129847501</v>
      </c>
      <c r="BB1023" s="18">
        <f>BA1023*hdgt_capex_adj</f>
        <v>1934.5257662309377</v>
      </c>
      <c r="BC1023" s="20">
        <v>569.01858769575995</v>
      </c>
      <c r="BD1023" s="18">
        <f>BC1023*aero_capex_adj</f>
        <v>682.82230523491194</v>
      </c>
      <c r="BE1023" s="20">
        <v>2858.8802863984001</v>
      </c>
      <c r="BF1023" s="18">
        <f>BE1023*bess_capex_adj</f>
        <v>2858.8802863984001</v>
      </c>
      <c r="BG1023" s="11">
        <v>1959722582.2976201</v>
      </c>
      <c r="BH1023" s="11">
        <v>1768082187.9247999</v>
      </c>
      <c r="BI1023" s="11">
        <v>1972144366.3068299</v>
      </c>
      <c r="BJ1023" s="11">
        <v>3060050863.4707398</v>
      </c>
      <c r="BK1023" s="11">
        <f>SUM(BG1023:BJ1023)/1000000</f>
        <v>8759.9999999999891</v>
      </c>
      <c r="BL1023" s="11">
        <v>4.9316208144079998E-17</v>
      </c>
      <c r="BM1023" s="13">
        <f>0.815*BJ1023/(BK1023*1000)</f>
        <v>284.69651298272328</v>
      </c>
      <c r="BN1023" s="22">
        <v>2225.03384549457</v>
      </c>
      <c r="BO1023" s="11">
        <v>106</v>
      </c>
      <c r="BP1023" s="11">
        <v>9120</v>
      </c>
      <c r="BQ1023" s="22">
        <v>13835.7696</v>
      </c>
      <c r="BR1023" s="11">
        <v>2280</v>
      </c>
      <c r="BS1023" s="11">
        <v>570</v>
      </c>
      <c r="BT1023" s="11">
        <v>0.405869439076879</v>
      </c>
    </row>
    <row r="1024" spans="1:72" s="8" customFormat="1" x14ac:dyDescent="0.25">
      <c r="A1024" s="1">
        <v>789</v>
      </c>
      <c r="B1024" s="25">
        <v>2266.2381759666901</v>
      </c>
      <c r="C1024" s="25">
        <v>402.79999999999899</v>
      </c>
      <c r="D1024" s="8">
        <v>2000</v>
      </c>
      <c r="E1024" s="8">
        <v>8000</v>
      </c>
      <c r="F1024" s="8">
        <v>1</v>
      </c>
      <c r="G1024" s="8">
        <v>23</v>
      </c>
      <c r="H1024" s="9">
        <f>SUM(BG1024:BI1024)/(BK1024*1000000)</f>
        <v>0.77003714652994704</v>
      </c>
      <c r="I1024" s="10">
        <v>100</v>
      </c>
      <c r="J1024" s="19">
        <v>94.677160009302995</v>
      </c>
      <c r="K1024" s="18">
        <f>(P1024*BG1024+U1024*BH1024+AP1024*BI1024+AN1024*BJ1024)/(BK1024*(1000000))</f>
        <v>127.52107020016808</v>
      </c>
      <c r="L1024" s="18">
        <f>(T1024*BG1024+Y1024*BH1024+AT1024*BI1024+AO1024*BJ1024)/(BK1024*(1000000))</f>
        <v>151.09709882973584</v>
      </c>
      <c r="M1024" s="18">
        <f>L1024/K1024</f>
        <v>1.1848794759372767</v>
      </c>
      <c r="N1024" s="18">
        <f>J1024*M1024</f>
        <v>112.18102373505262</v>
      </c>
      <c r="O1024" s="10">
        <v>100</v>
      </c>
      <c r="P1024" s="19">
        <v>102.293705359771</v>
      </c>
      <c r="Q1024" s="19">
        <f>P1024-S1024</f>
        <v>94.622399574826105</v>
      </c>
      <c r="R1024" s="18">
        <f>Q1024*solar_capex_adj</f>
        <v>126.16319943310147</v>
      </c>
      <c r="S1024" s="19">
        <v>7.6713057849448916</v>
      </c>
      <c r="T1024" s="18">
        <f>R1024+S1024</f>
        <v>133.83450521804636</v>
      </c>
      <c r="U1024" s="19">
        <v>27.970270551145202</v>
      </c>
      <c r="V1024" s="19">
        <f>U1024-X1024</f>
        <v>23.173487074018102</v>
      </c>
      <c r="W1024" s="18">
        <f>V1024*wind_capex_adj</f>
        <v>38.62247845669684</v>
      </c>
      <c r="X1024" s="19">
        <v>4.7967834771271001</v>
      </c>
      <c r="Y1024" s="18">
        <f>W1024+X1024</f>
        <v>43.41926193382394</v>
      </c>
      <c r="Z1024" s="19">
        <v>93.116357878739194</v>
      </c>
      <c r="AA1024" s="19">
        <f>Z1024-AC1024-AD1024</f>
        <v>40.992355899648203</v>
      </c>
      <c r="AB1024" s="18">
        <f>AA1024*hdgt_capex_adj</f>
        <v>51.240444874560254</v>
      </c>
      <c r="AC1024" s="19">
        <v>15.869890749381099</v>
      </c>
      <c r="AD1024" s="19">
        <v>36.254111229709892</v>
      </c>
      <c r="AE1024" s="18">
        <f>AD1024*fuel_adj</f>
        <v>36.254111229709892</v>
      </c>
      <c r="AF1024" s="18">
        <f>AB1024+AC1024+AE1024</f>
        <v>103.36444685365124</v>
      </c>
      <c r="AG1024" s="19">
        <v>433.14252227223699</v>
      </c>
      <c r="AH1024" s="19">
        <f>AG1024-AJ1024-AK1024</f>
        <v>352.71638537453003</v>
      </c>
      <c r="AI1024" s="18">
        <f>AH1024*aero_capex_adj</f>
        <v>423.25966244943601</v>
      </c>
      <c r="AJ1024" s="19">
        <v>39.356605070150977</v>
      </c>
      <c r="AK1024" s="19">
        <v>41.069531827555977</v>
      </c>
      <c r="AL1024" s="18">
        <f>AK1024*fuel_adj</f>
        <v>41.069531827555977</v>
      </c>
      <c r="AM1024" s="18">
        <f>AI1024+AJ1024+AL1024</f>
        <v>503.68579934714296</v>
      </c>
      <c r="AN1024" s="18">
        <f>IF(F1024=0, 0, IF(F1024=3, Z1024, (Z1024*F1024*384+AG1024*G1024*32)/(F1024*384+G1024*32)))</f>
        <v>316.56212305160921</v>
      </c>
      <c r="AO1024" s="18">
        <f>IF(F1024=0, 0, IF(F1024=3, AF1024, (AF1024*F1024*384+AM1024*G1024*32)/(F1024*384+G1024*32)))</f>
        <v>366.43276420651728</v>
      </c>
      <c r="AP1024" s="19">
        <v>70.353077867427402</v>
      </c>
      <c r="AQ1024" s="19">
        <f>AP1024-AS1024</f>
        <v>57.657520298612198</v>
      </c>
      <c r="AR1024" s="18">
        <f>AQ1024*bess_capex_adj</f>
        <v>57.657520298612198</v>
      </c>
      <c r="AS1024" s="19">
        <v>12.695557568815204</v>
      </c>
      <c r="AT1024" s="18">
        <f>AR1024+AS1024</f>
        <v>70.353077867427402</v>
      </c>
      <c r="AU1024" s="19">
        <v>7742.8949011300101</v>
      </c>
      <c r="AV1024" s="19"/>
      <c r="AW1024" s="19">
        <v>2715.60847639951</v>
      </c>
      <c r="AX1024" s="18">
        <f>AW1024*solar_capex_adj</f>
        <v>3620.8113018660133</v>
      </c>
      <c r="AY1024" s="19">
        <v>482.67084452724299</v>
      </c>
      <c r="AZ1024" s="18">
        <f>AY1024*wind_capex_adj</f>
        <v>804.451407545405</v>
      </c>
      <c r="BA1024" s="19">
        <v>773.34959609815905</v>
      </c>
      <c r="BB1024" s="18">
        <f>BA1024*hdgt_capex_adj</f>
        <v>966.68699512269882</v>
      </c>
      <c r="BC1024" s="19">
        <v>1868.51936252886</v>
      </c>
      <c r="BD1024" s="18">
        <f>BC1024*aero_capex_adj</f>
        <v>2242.2232350346321</v>
      </c>
      <c r="BE1024" s="19">
        <v>1902.7466215762199</v>
      </c>
      <c r="BF1024" s="18">
        <f>BE1024*bess_capex_adj</f>
        <v>1902.7466215762199</v>
      </c>
      <c r="BG1024" s="8">
        <v>2496695865.3906298</v>
      </c>
      <c r="BH1024" s="8">
        <v>1768082187.9247999</v>
      </c>
      <c r="BI1024" s="8">
        <v>2480747350.28689</v>
      </c>
      <c r="BJ1024" s="8">
        <v>2014474596.39766</v>
      </c>
      <c r="BK1024" s="8">
        <f>SUM(BG1024:BJ1024)/1000000</f>
        <v>8759.9999999999782</v>
      </c>
      <c r="BL1024" s="8">
        <v>4.8861757356036497</v>
      </c>
      <c r="BM1024" s="10">
        <f>0.815*BJ1024/(BK1024*1000)</f>
        <v>187.41972557809328</v>
      </c>
      <c r="BN1024" s="25">
        <v>3059.4215375550398</v>
      </c>
      <c r="BO1024" s="8">
        <v>106</v>
      </c>
      <c r="BP1024" s="8">
        <v>6080</v>
      </c>
      <c r="BQ1024" s="25">
        <v>9223.8464000000004</v>
      </c>
      <c r="BR1024" s="8">
        <v>1520</v>
      </c>
      <c r="BS1024" s="8">
        <v>380</v>
      </c>
      <c r="BT1024" s="8">
        <v>0.76574050957620798</v>
      </c>
    </row>
    <row r="1025" spans="1:72" s="8" customFormat="1" hidden="1" x14ac:dyDescent="0.25">
      <c r="A1025" s="1">
        <v>119</v>
      </c>
      <c r="B1025" s="24">
        <v>412.043304721217</v>
      </c>
      <c r="C1025" s="24">
        <v>201.39999999999901</v>
      </c>
      <c r="D1025" s="1">
        <v>1000</v>
      </c>
      <c r="E1025" s="1">
        <v>4000</v>
      </c>
      <c r="F1025" s="1">
        <v>0</v>
      </c>
      <c r="G1025" s="1">
        <v>0</v>
      </c>
      <c r="H1025" s="2">
        <f>SUM(BG1025:BI1025)/(BK1025*1000000)</f>
        <v>1</v>
      </c>
      <c r="I1025" s="3">
        <v>0</v>
      </c>
      <c r="J1025" s="18">
        <v>80.515062233697194</v>
      </c>
      <c r="K1025" s="18">
        <f>(P1025*BG1025+U1025*BH1025+AP1025*BI1025+AN1025*BJ1025)/(BK1025*(1000000))</f>
        <v>38.668258326969756</v>
      </c>
      <c r="L1025" s="18">
        <f>(T1025*BG1025+Y1025*BH1025+AT1025*BI1025+AO1025*BJ1025)/(BK1025*(1000000))</f>
        <v>53.878950942177006</v>
      </c>
      <c r="M1025" s="18">
        <f>L1025/K1025</f>
        <v>1.3933637891468809</v>
      </c>
      <c r="N1025" s="18">
        <f>J1025*M1025</f>
        <v>112.18677219734124</v>
      </c>
      <c r="O1025" s="3">
        <v>21.770491038685702</v>
      </c>
      <c r="P1025" s="18">
        <v>47.341122566994997</v>
      </c>
      <c r="Q1025" s="18">
        <f>P1025-S1025</f>
        <v>43.880723057917699</v>
      </c>
      <c r="R1025" s="18">
        <f>Q1025*solar_capex_adj</f>
        <v>58.50763074389026</v>
      </c>
      <c r="S1025" s="18">
        <v>3.4603995090772983</v>
      </c>
      <c r="T1025" s="18">
        <f>R1025+S1025</f>
        <v>61.968030252967559</v>
      </c>
      <c r="U1025" s="18">
        <v>28.634131028543202</v>
      </c>
      <c r="V1025" s="18">
        <f>U1025-X1025</f>
        <v>23.835106667753799</v>
      </c>
      <c r="W1025" s="18">
        <f>V1025*wind_capex_adj</f>
        <v>39.725177779589664</v>
      </c>
      <c r="X1025" s="18">
        <v>4.799024360789403</v>
      </c>
      <c r="Y1025" s="18">
        <f>W1025+X1025</f>
        <v>44.524202140379067</v>
      </c>
      <c r="Z1025" s="18">
        <v>0</v>
      </c>
      <c r="AA1025" s="18">
        <f>Z1025-AC1025-AD1025</f>
        <v>0</v>
      </c>
      <c r="AB1025" s="18">
        <f>AA1025*hdgt_capex_adj</f>
        <v>0</v>
      </c>
      <c r="AC1025" s="18">
        <v>0</v>
      </c>
      <c r="AD1025" s="18">
        <v>0</v>
      </c>
      <c r="AE1025" s="18">
        <f>AD1025*fuel_adj</f>
        <v>0</v>
      </c>
      <c r="AF1025" s="18">
        <f>AB1025+AC1025+AE1025</f>
        <v>0</v>
      </c>
      <c r="AG1025" s="18">
        <v>0</v>
      </c>
      <c r="AH1025" s="18">
        <f>AG1025-AJ1025-AK1025</f>
        <v>0</v>
      </c>
      <c r="AI1025" s="18">
        <f>AH1025*aero_capex_adj</f>
        <v>0</v>
      </c>
      <c r="AJ1025" s="18">
        <v>0</v>
      </c>
      <c r="AK1025" s="18">
        <v>0</v>
      </c>
      <c r="AL1025" s="18">
        <f>AK1025*fuel_adj</f>
        <v>0</v>
      </c>
      <c r="AM1025" s="18">
        <f>AI1025+AJ1025+AL1025</f>
        <v>0</v>
      </c>
      <c r="AN1025" s="18">
        <f>IF(F1025=0, 0, IF(F1025=3, Z1025, (Z1025*F1025*384+AG1025*G1025*32)/(F1025*384+G1025*32)))</f>
        <v>0</v>
      </c>
      <c r="AO1025" s="18">
        <f>IF(F1025=0, 0, IF(F1025=3, AF1025, (AF1025*F1025*384+AM1025*G1025*32)/(F1025*384+G1025*32)))</f>
        <v>0</v>
      </c>
      <c r="AP1025" s="18">
        <v>0</v>
      </c>
      <c r="AQ1025" s="18">
        <f>AP1025-AS1025</f>
        <v>0</v>
      </c>
      <c r="AR1025" s="18">
        <f>AQ1025*bess_capex_adj</f>
        <v>0</v>
      </c>
      <c r="AS1025" s="18">
        <v>0</v>
      </c>
      <c r="AT1025" s="18">
        <f>AR1025+AS1025</f>
        <v>0</v>
      </c>
      <c r="AU1025" s="18">
        <v>1733.0815183546399</v>
      </c>
      <c r="AV1025" s="18"/>
      <c r="AW1025" s="18">
        <v>507.60668932251798</v>
      </c>
      <c r="AX1025" s="18">
        <f>AW1025*solar_capex_adj</f>
        <v>676.8089190966906</v>
      </c>
      <c r="AY1025" s="18">
        <v>248.10981287203199</v>
      </c>
      <c r="AZ1025" s="18">
        <f>AY1025*wind_capex_adj</f>
        <v>413.51635478672</v>
      </c>
      <c r="BA1025" s="18">
        <v>0</v>
      </c>
      <c r="BB1025" s="18">
        <f>BA1025*hdgt_capex_adj</f>
        <v>0</v>
      </c>
      <c r="BC1025" s="18">
        <v>0</v>
      </c>
      <c r="BD1025" s="18">
        <f>BC1025*aero_capex_adj</f>
        <v>0</v>
      </c>
      <c r="BE1025" s="18">
        <v>977.36501616009195</v>
      </c>
      <c r="BF1025" s="18">
        <f>BE1025*bess_capex_adj</f>
        <v>977.36501616009195</v>
      </c>
      <c r="BG1025" s="1">
        <v>1023235921.17828</v>
      </c>
      <c r="BH1025" s="1">
        <v>883662420.52151799</v>
      </c>
      <c r="BI1025" s="1">
        <v>196673.289068874</v>
      </c>
      <c r="BJ1025" s="1">
        <v>0</v>
      </c>
      <c r="BK1025" s="1">
        <f>SUM(BG1025:BJ1025)/1000000</f>
        <v>1907.095014988867</v>
      </c>
      <c r="BL1025" s="1">
        <v>0.48669394572624503</v>
      </c>
      <c r="BM1025" s="3">
        <f>0.815*BJ1025/(BK1025*1000)</f>
        <v>0</v>
      </c>
      <c r="BN1025" s="24">
        <v>556.25846137364397</v>
      </c>
      <c r="BO1025" s="1">
        <v>53</v>
      </c>
      <c r="BP1025" s="1">
        <v>3040</v>
      </c>
      <c r="BQ1025" s="24">
        <v>4611.9232000000002</v>
      </c>
      <c r="BR1025" s="1">
        <v>760</v>
      </c>
      <c r="BS1025" s="1">
        <v>190</v>
      </c>
      <c r="BT1025" s="1">
        <v>1.21199687174912E-4</v>
      </c>
    </row>
    <row r="1026" spans="1:72" s="8" customFormat="1" x14ac:dyDescent="0.25">
      <c r="A1026" s="1">
        <v>1256</v>
      </c>
      <c r="B1026" s="22">
        <v>1030.10826180304</v>
      </c>
      <c r="C1026" s="22">
        <v>1402.2</v>
      </c>
      <c r="D1026" s="11">
        <v>3000</v>
      </c>
      <c r="E1026" s="11">
        <v>12000</v>
      </c>
      <c r="F1026" s="11">
        <v>1</v>
      </c>
      <c r="G1026" s="11">
        <v>19</v>
      </c>
      <c r="H1026" s="12">
        <f>SUM(BG1026:BI1026)/(BK1026*1000000)</f>
        <v>0.89085444323560448</v>
      </c>
      <c r="I1026" s="13">
        <v>100</v>
      </c>
      <c r="J1026" s="20">
        <v>93.057952371594098</v>
      </c>
      <c r="K1026" s="18">
        <f>(P1026*BG1026+U1026*BH1026+AP1026*BI1026+AN1026*BJ1026)/(BK1026*(1000000))</f>
        <v>124.71783101174979</v>
      </c>
      <c r="L1026" s="18">
        <f>(T1026*BG1026+Y1026*BH1026+AT1026*BI1026+AO1026*BJ1026)/(BK1026*(1000000))</f>
        <v>150.37524059612079</v>
      </c>
      <c r="M1026" s="18">
        <f>L1026/K1026</f>
        <v>1.2057236673876552</v>
      </c>
      <c r="N1026" s="18">
        <f>J1026*M1026</f>
        <v>112.20217561306418</v>
      </c>
      <c r="O1026" s="13">
        <v>100</v>
      </c>
      <c r="P1026" s="20">
        <v>87.117605818477301</v>
      </c>
      <c r="Q1026" s="20">
        <f>P1026-S1026</f>
        <v>80.583912475732205</v>
      </c>
      <c r="R1026" s="18">
        <f>Q1026*solar_capex_adj</f>
        <v>107.4452166343096</v>
      </c>
      <c r="S1026" s="20">
        <v>6.5336933427450958</v>
      </c>
      <c r="T1026" s="18">
        <f>R1026+S1026</f>
        <v>113.9789099770547</v>
      </c>
      <c r="U1026" s="20">
        <v>31.043116713373099</v>
      </c>
      <c r="V1026" s="20">
        <f>U1026-X1026</f>
        <v>25.7189969827064</v>
      </c>
      <c r="W1026" s="18">
        <f>V1026*wind_capex_adj</f>
        <v>42.864994971177339</v>
      </c>
      <c r="X1026" s="20">
        <v>5.3241197306666983</v>
      </c>
      <c r="Y1026" s="18">
        <f>W1026+X1026</f>
        <v>48.189114701844034</v>
      </c>
      <c r="Z1026" s="20">
        <v>153.52954639959299</v>
      </c>
      <c r="AA1026" s="20">
        <f>Z1026-AC1026-AD1026</f>
        <v>86.042064055606005</v>
      </c>
      <c r="AB1026" s="18">
        <f>AA1026*hdgt_capex_adj</f>
        <v>107.55258006950751</v>
      </c>
      <c r="AC1026" s="20">
        <v>22.617975193311992</v>
      </c>
      <c r="AD1026" s="20">
        <v>44.869507150674991</v>
      </c>
      <c r="AE1026" s="18">
        <f>AD1026*fuel_adj</f>
        <v>44.869507150674991</v>
      </c>
      <c r="AF1026" s="18">
        <f>AB1026+AC1026+AE1026</f>
        <v>175.0400624134945</v>
      </c>
      <c r="AG1026" s="20">
        <v>854.41581754086599</v>
      </c>
      <c r="AH1026" s="20">
        <f>AG1026-AJ1026-AK1026</f>
        <v>733.47132765687695</v>
      </c>
      <c r="AI1026" s="18">
        <f>AH1026*aero_capex_adj</f>
        <v>880.16559318825227</v>
      </c>
      <c r="AJ1026" s="20">
        <v>71.397871162384035</v>
      </c>
      <c r="AK1026" s="20">
        <v>49.546618721605</v>
      </c>
      <c r="AL1026" s="18">
        <f>AK1026*fuel_adj</f>
        <v>49.546618721605</v>
      </c>
      <c r="AM1026" s="18">
        <f>AI1026+AJ1026+AL1026</f>
        <v>1001.1100830722413</v>
      </c>
      <c r="AN1026" s="18">
        <f>IF(F1026=0, 0, IF(F1026=3, Z1026, (Z1026*F1026*384+AG1026*G1026*32)/(F1026*384+G1026*32)))</f>
        <v>583.10500290553443</v>
      </c>
      <c r="AO1026" s="18">
        <f>IF(F1026=0, 0, IF(F1026=3, AF1026, (AF1026*F1026*384+AM1026*G1026*32)/(F1026*384+G1026*32)))</f>
        <v>681.34104281724251</v>
      </c>
      <c r="AP1026" s="20">
        <v>266.20191830997999</v>
      </c>
      <c r="AQ1026" s="20">
        <f>AP1026-AS1026</f>
        <v>216.77416784404599</v>
      </c>
      <c r="AR1026" s="18">
        <f>AQ1026*bess_capex_adj</f>
        <v>216.77416784404599</v>
      </c>
      <c r="AS1026" s="20">
        <v>49.427750465933997</v>
      </c>
      <c r="AT1026" s="18">
        <f>AR1026+AS1026</f>
        <v>266.20191830997999</v>
      </c>
      <c r="AU1026" s="20">
        <v>8088.0427096125204</v>
      </c>
      <c r="AV1026" s="20"/>
      <c r="AW1026" s="20">
        <v>1234.26784234303</v>
      </c>
      <c r="AX1026" s="18">
        <f>AW1026*solar_capex_adj</f>
        <v>1645.6904564573733</v>
      </c>
      <c r="AY1026" s="20">
        <v>1680.10531776931</v>
      </c>
      <c r="AZ1026" s="18">
        <f>AY1026*wind_capex_adj</f>
        <v>2800.1755296155166</v>
      </c>
      <c r="BA1026" s="20">
        <v>773.28716581436402</v>
      </c>
      <c r="BB1026" s="18">
        <f>BA1026*hdgt_capex_adj</f>
        <v>966.60895726795502</v>
      </c>
      <c r="BC1026" s="20">
        <v>1543.4348662862601</v>
      </c>
      <c r="BD1026" s="18">
        <f>BC1026*aero_capex_adj</f>
        <v>1852.1218395435121</v>
      </c>
      <c r="BE1026" s="20">
        <v>2856.9475173995402</v>
      </c>
      <c r="BF1026" s="18">
        <f>BE1026*bess_capex_adj</f>
        <v>2856.9475173995402</v>
      </c>
      <c r="BG1026" s="11">
        <v>1331085999.35515</v>
      </c>
      <c r="BH1026" s="11">
        <v>5545273202.7381802</v>
      </c>
      <c r="BI1026" s="11">
        <v>927525720.65055299</v>
      </c>
      <c r="BJ1026" s="11">
        <v>956115077.25610304</v>
      </c>
      <c r="BK1026" s="11">
        <f>SUM(BG1026:BJ1026)/1000000</f>
        <v>8759.9999999999873</v>
      </c>
      <c r="BL1026" s="11">
        <v>10.169274401664101</v>
      </c>
      <c r="BM1026" s="13">
        <f>0.815*BJ1026/(BK1026*1000)</f>
        <v>88.953628762982319</v>
      </c>
      <c r="BN1026" s="22">
        <v>1390.6461534341099</v>
      </c>
      <c r="BO1026" s="11">
        <v>369</v>
      </c>
      <c r="BP1026" s="11">
        <v>9120</v>
      </c>
      <c r="BQ1026" s="22">
        <v>13835.7696</v>
      </c>
      <c r="BR1026" s="11">
        <v>2280</v>
      </c>
      <c r="BS1026" s="11">
        <v>570</v>
      </c>
      <c r="BT1026" s="11">
        <v>0.19314784176005001</v>
      </c>
    </row>
    <row r="1027" spans="1:72" s="8" customFormat="1" x14ac:dyDescent="0.25">
      <c r="A1027" s="1">
        <v>285</v>
      </c>
      <c r="B1027" s="24">
        <v>2678.2814806879101</v>
      </c>
      <c r="C1027" s="24">
        <v>1003.19999999999</v>
      </c>
      <c r="D1027" s="1">
        <v>1000</v>
      </c>
      <c r="E1027" s="1">
        <v>4000</v>
      </c>
      <c r="F1027" s="1">
        <v>2</v>
      </c>
      <c r="G1027" s="1">
        <v>11</v>
      </c>
      <c r="H1027" s="2">
        <f>SUM(BG1027:BI1027)/(BK1027*1000000)</f>
        <v>0.89916731804733752</v>
      </c>
      <c r="I1027" s="3">
        <v>100</v>
      </c>
      <c r="J1027" s="18">
        <v>89.489223817660502</v>
      </c>
      <c r="K1027" s="18">
        <f>(P1027*BG1027+U1027*BH1027+AP1027*BI1027+AN1027*BJ1027)/(BK1027*(1000000))</f>
        <v>103.29893427872449</v>
      </c>
      <c r="L1027" s="18">
        <f>(T1027*BG1027+Y1027*BH1027+AT1027*BI1027+AO1027*BJ1027)/(BK1027*(1000000))</f>
        <v>129.58972767748699</v>
      </c>
      <c r="M1027" s="18">
        <f>L1027/K1027</f>
        <v>1.2545117583480954</v>
      </c>
      <c r="N1027" s="18">
        <f>J1027*M1027</f>
        <v>112.26528352469953</v>
      </c>
      <c r="O1027" s="3">
        <v>100</v>
      </c>
      <c r="P1027" s="18">
        <v>132.39916725876299</v>
      </c>
      <c r="Q1027" s="18">
        <f>P1027-S1027</f>
        <v>122.467488815083</v>
      </c>
      <c r="R1027" s="18">
        <f>Q1027*solar_capex_adj</f>
        <v>163.28998508677734</v>
      </c>
      <c r="S1027" s="18">
        <v>9.931678443679985</v>
      </c>
      <c r="T1027" s="18">
        <f>R1027+S1027</f>
        <v>173.22166353045731</v>
      </c>
      <c r="U1027" s="18">
        <v>27.963521621927701</v>
      </c>
      <c r="V1027" s="18">
        <f>U1027-X1027</f>
        <v>23.1667381448006</v>
      </c>
      <c r="W1027" s="18">
        <f>V1027*wind_capex_adj</f>
        <v>38.611230241334333</v>
      </c>
      <c r="X1027" s="18">
        <v>4.7967834771271001</v>
      </c>
      <c r="Y1027" s="18">
        <f>W1027+X1027</f>
        <v>43.408013718461433</v>
      </c>
      <c r="Z1027" s="18">
        <v>232.08032087485799</v>
      </c>
      <c r="AA1027" s="18">
        <f>Z1027-AC1027-AD1027</f>
        <v>166.05135466579301</v>
      </c>
      <c r="AB1027" s="18">
        <f>AA1027*hdgt_capex_adj</f>
        <v>207.56419333224127</v>
      </c>
      <c r="AC1027" s="18">
        <v>28.381681454725992</v>
      </c>
      <c r="AD1027" s="18">
        <v>37.647284754338983</v>
      </c>
      <c r="AE1027" s="18">
        <f>AD1027*fuel_adj</f>
        <v>37.647284754338983</v>
      </c>
      <c r="AF1027" s="18">
        <f>AB1027+AC1027+AE1027</f>
        <v>273.59315954130625</v>
      </c>
      <c r="AG1027" s="18">
        <v>938.42795435869698</v>
      </c>
      <c r="AH1027" s="18">
        <f>AG1027-AJ1027-AK1027</f>
        <v>819.68906579972395</v>
      </c>
      <c r="AI1027" s="18">
        <f>AH1027*aero_capex_adj</f>
        <v>983.62687895966872</v>
      </c>
      <c r="AJ1027" s="18">
        <v>76.089012539858004</v>
      </c>
      <c r="AK1027" s="18">
        <v>42.649876019115027</v>
      </c>
      <c r="AL1027" s="18">
        <f>AK1027*fuel_adj</f>
        <v>42.649876019115027</v>
      </c>
      <c r="AM1027" s="18">
        <f>AI1027+AJ1027+AL1027</f>
        <v>1102.3657675186416</v>
      </c>
      <c r="AN1027" s="18">
        <f>IF(F1027=0, 0, IF(F1027=3, Z1027, (Z1027*F1027*384+AG1027*G1027*32)/(F1027*384+G1027*32)))</f>
        <v>454.07529139835026</v>
      </c>
      <c r="AO1027" s="18">
        <f>IF(F1027=0, 0, IF(F1027=3, AF1027, (AF1027*F1027*384+AM1027*G1027*32)/(F1027*384+G1027*32)))</f>
        <v>534.06455061989732</v>
      </c>
      <c r="AP1027" s="18">
        <v>67.944218123160695</v>
      </c>
      <c r="AQ1027" s="18">
        <f>AP1027-AS1027</f>
        <v>55.3004491541259</v>
      </c>
      <c r="AR1027" s="18">
        <f>AQ1027*bess_capex_adj</f>
        <v>55.3004491541259</v>
      </c>
      <c r="AS1027" s="18">
        <v>12.643768969034795</v>
      </c>
      <c r="AT1027" s="18">
        <f>AR1027+AS1027</f>
        <v>67.944218123160695</v>
      </c>
      <c r="AU1027" s="18">
        <v>7800.2246530938601</v>
      </c>
      <c r="AV1027" s="18"/>
      <c r="AW1027" s="18">
        <v>3208.4207956463301</v>
      </c>
      <c r="AX1027" s="18">
        <f>AW1027*solar_capex_adj</f>
        <v>4277.8943941951065</v>
      </c>
      <c r="AY1027" s="18">
        <v>1201.7735123814</v>
      </c>
      <c r="AZ1027" s="18">
        <f>AY1027*wind_capex_adj</f>
        <v>2002.9558539690001</v>
      </c>
      <c r="BA1027" s="18">
        <v>1546.24873934321</v>
      </c>
      <c r="BB1027" s="18">
        <f>BA1027*hdgt_capex_adj</f>
        <v>1932.8109241790125</v>
      </c>
      <c r="BC1027" s="18">
        <v>893.37943601565701</v>
      </c>
      <c r="BD1027" s="18">
        <f>BC1027*aero_capex_adj</f>
        <v>1072.0553232187883</v>
      </c>
      <c r="BE1027" s="18">
        <v>950.40216970725498</v>
      </c>
      <c r="BF1027" s="18">
        <f>BE1027*bess_capex_adj</f>
        <v>950.40216970725498</v>
      </c>
      <c r="BG1027" s="1">
        <v>2244916119.84021</v>
      </c>
      <c r="BH1027" s="1">
        <v>4403525449.1711998</v>
      </c>
      <c r="BI1027" s="1">
        <v>1228264137.0832601</v>
      </c>
      <c r="BJ1027" s="1">
        <v>883294293.90532398</v>
      </c>
      <c r="BK1027" s="1">
        <f>SUM(BG1027:BJ1027)/1000000</f>
        <v>8759.9999999999927</v>
      </c>
      <c r="BL1027" s="1">
        <v>26.558675918284798</v>
      </c>
      <c r="BM1027" s="3">
        <f>0.815*BJ1027/(BK1027*1000)</f>
        <v>82.178635791420035</v>
      </c>
      <c r="BN1027" s="24">
        <v>3615.6799989286801</v>
      </c>
      <c r="BO1027" s="1">
        <v>264</v>
      </c>
      <c r="BP1027" s="1">
        <v>3040</v>
      </c>
      <c r="BQ1027" s="24">
        <v>4611.9232000000002</v>
      </c>
      <c r="BR1027" s="1">
        <v>760</v>
      </c>
      <c r="BS1027" s="1">
        <v>190</v>
      </c>
      <c r="BT1027" s="1">
        <v>0.75887235973471701</v>
      </c>
    </row>
    <row r="1028" spans="1:72" s="8" customFormat="1" x14ac:dyDescent="0.25">
      <c r="A1028" s="1">
        <v>943</v>
      </c>
      <c r="B1028" s="25">
        <v>2472.2598283273001</v>
      </c>
      <c r="C1028" s="25">
        <v>201.39999999999901</v>
      </c>
      <c r="D1028" s="8">
        <v>2000</v>
      </c>
      <c r="E1028" s="8">
        <v>8000</v>
      </c>
      <c r="F1028" s="8">
        <v>2</v>
      </c>
      <c r="G1028" s="8">
        <v>11</v>
      </c>
      <c r="H1028" s="9">
        <f>SUM(BG1028:BI1028)/(BK1028*1000000)</f>
        <v>0.70847913010297681</v>
      </c>
      <c r="I1028" s="10">
        <v>100</v>
      </c>
      <c r="J1028" s="19">
        <v>95.236030409933306</v>
      </c>
      <c r="K1028" s="18">
        <f>(P1028*BG1028+U1028*BH1028+AP1028*BI1028+AN1028*BJ1028)/(BK1028*(1000000))</f>
        <v>151.11713998459976</v>
      </c>
      <c r="L1028" s="18">
        <f>(T1028*BG1028+Y1028*BH1028+AT1028*BI1028+AO1028*BJ1028)/(BK1028*(1000000))</f>
        <v>178.19664737718477</v>
      </c>
      <c r="M1028" s="18">
        <f>L1028/K1028</f>
        <v>1.1791954730968617</v>
      </c>
      <c r="N1028" s="18">
        <f>J1028*M1028</f>
        <v>112.3018959351084</v>
      </c>
      <c r="O1028" s="10">
        <v>100</v>
      </c>
      <c r="P1028" s="19">
        <v>104.03426577891599</v>
      </c>
      <c r="Q1028" s="19">
        <f>P1028-S1028</f>
        <v>96.233821359951094</v>
      </c>
      <c r="R1028" s="18">
        <f>Q1028*solar_capex_adj</f>
        <v>128.31176181326811</v>
      </c>
      <c r="S1028" s="19">
        <v>7.8004444189649007</v>
      </c>
      <c r="T1028" s="18">
        <f>R1028+S1028</f>
        <v>136.11220623223301</v>
      </c>
      <c r="U1028" s="19">
        <v>27.9747382982445</v>
      </c>
      <c r="V1028" s="19">
        <f>U1028-X1028</f>
        <v>23.1779548211174</v>
      </c>
      <c r="W1028" s="18">
        <f>V1028*wind_capex_adj</f>
        <v>38.629924701862336</v>
      </c>
      <c r="X1028" s="19">
        <v>4.7967834771271001</v>
      </c>
      <c r="Y1028" s="18">
        <f>W1028+X1028</f>
        <v>43.426708178989436</v>
      </c>
      <c r="Z1028" s="19">
        <v>106.530705699027</v>
      </c>
      <c r="AA1028" s="19">
        <f>Z1028-AC1028-AD1028</f>
        <v>53.094522265136703</v>
      </c>
      <c r="AB1028" s="18">
        <f>AA1028*hdgt_capex_adj</f>
        <v>66.368152831420872</v>
      </c>
      <c r="AC1028" s="19">
        <v>17.034362531846298</v>
      </c>
      <c r="AD1028" s="19">
        <v>36.401820902043994</v>
      </c>
      <c r="AE1028" s="18">
        <f>AD1028*fuel_adj</f>
        <v>36.401820902043994</v>
      </c>
      <c r="AF1028" s="18">
        <f>AB1028+AC1028+AE1028</f>
        <v>119.80433626531116</v>
      </c>
      <c r="AG1028" s="19">
        <v>821.44907095025496</v>
      </c>
      <c r="AH1028" s="19">
        <f>AG1028-AJ1028-AK1028</f>
        <v>712.16572063272702</v>
      </c>
      <c r="AI1028" s="18">
        <f>AH1028*aero_capex_adj</f>
        <v>854.59886475927237</v>
      </c>
      <c r="AJ1028" s="19">
        <v>67.335782940258014</v>
      </c>
      <c r="AK1028" s="19">
        <v>41.947567377269934</v>
      </c>
      <c r="AL1028" s="18">
        <f>AK1028*fuel_adj</f>
        <v>41.947567377269934</v>
      </c>
      <c r="AM1028" s="18">
        <f>AI1028+AJ1028+AL1028</f>
        <v>963.88221507680032</v>
      </c>
      <c r="AN1028" s="18">
        <f>IF(F1028=0, 0, IF(F1028=3, Z1028, (Z1028*F1028*384+AG1028*G1028*32)/(F1028*384+G1028*32)))</f>
        <v>331.21933477798439</v>
      </c>
      <c r="AO1028" s="18">
        <f>IF(F1028=0, 0, IF(F1028=3, AF1028, (AF1028*F1028*384+AM1028*G1028*32)/(F1028*384+G1028*32)))</f>
        <v>385.08595532035065</v>
      </c>
      <c r="AP1028" s="19">
        <v>65.993001877150306</v>
      </c>
      <c r="AQ1028" s="19">
        <f>AP1028-AS1028</f>
        <v>54.044394892940304</v>
      </c>
      <c r="AR1028" s="18">
        <f>AQ1028*bess_capex_adj</f>
        <v>54.044394892940304</v>
      </c>
      <c r="AS1028" s="19">
        <v>11.948606984210002</v>
      </c>
      <c r="AT1028" s="18">
        <f>AR1028+AS1028</f>
        <v>65.993001877150306</v>
      </c>
      <c r="AU1028" s="19">
        <v>7548.3579153322999</v>
      </c>
      <c r="AV1028" s="19"/>
      <c r="AW1028" s="19">
        <v>2963.05312784023</v>
      </c>
      <c r="AX1028" s="18">
        <f>AW1028*solar_capex_adj</f>
        <v>3950.7375037869733</v>
      </c>
      <c r="AY1028" s="19">
        <v>241.38195067901901</v>
      </c>
      <c r="AZ1028" s="18">
        <f>AY1028*wind_capex_adj</f>
        <v>402.30325113169835</v>
      </c>
      <c r="BA1028" s="19">
        <v>1546.9973890454701</v>
      </c>
      <c r="BB1028" s="18">
        <f>BA1028*hdgt_capex_adj</f>
        <v>1933.7467363068376</v>
      </c>
      <c r="BC1028" s="19">
        <v>893.81198495281296</v>
      </c>
      <c r="BD1028" s="18">
        <f>BC1028*aero_capex_adj</f>
        <v>1072.5743819433756</v>
      </c>
      <c r="BE1028" s="19">
        <v>1903.1134628147499</v>
      </c>
      <c r="BF1028" s="18">
        <f>BE1028*bess_capex_adj</f>
        <v>1903.1134628147499</v>
      </c>
      <c r="BG1028" s="8">
        <v>2680842007.1599302</v>
      </c>
      <c r="BH1028" s="8">
        <v>884041093.96239996</v>
      </c>
      <c r="BI1028" s="8">
        <v>2641394078.57974</v>
      </c>
      <c r="BJ1028" s="8">
        <v>2553722820.2979202</v>
      </c>
      <c r="BK1028" s="8">
        <f>SUM(BG1028:BJ1028)/1000000</f>
        <v>8759.9999999999909</v>
      </c>
      <c r="BL1028" s="8">
        <v>6.4745627554037704</v>
      </c>
      <c r="BM1028" s="10">
        <f>0.815*BJ1028/(BK1028*1000)</f>
        <v>237.58950896607388</v>
      </c>
      <c r="BN1028" s="25">
        <v>3337.5507682418602</v>
      </c>
      <c r="BO1028" s="8">
        <v>53</v>
      </c>
      <c r="BP1028" s="8">
        <v>6080</v>
      </c>
      <c r="BQ1028" s="25">
        <v>9223.8464000000004</v>
      </c>
      <c r="BR1028" s="8">
        <v>1520</v>
      </c>
      <c r="BS1028" s="8">
        <v>380</v>
      </c>
      <c r="BT1028" s="8">
        <v>0.81513333224751106</v>
      </c>
    </row>
    <row r="1029" spans="1:72" s="8" customFormat="1" x14ac:dyDescent="0.25">
      <c r="A1029" s="1">
        <v>729</v>
      </c>
      <c r="B1029" s="25">
        <v>1442.15156652426</v>
      </c>
      <c r="C1029" s="25">
        <v>1603.6</v>
      </c>
      <c r="D1029" s="8">
        <v>2000</v>
      </c>
      <c r="E1029" s="8">
        <v>8000</v>
      </c>
      <c r="F1029" s="8">
        <v>1</v>
      </c>
      <c r="G1029" s="8">
        <v>22</v>
      </c>
      <c r="H1029" s="9">
        <f>SUM(BG1029:BI1029)/(BK1029*1000000)</f>
        <v>0.9427297803614979</v>
      </c>
      <c r="I1029" s="10">
        <v>100</v>
      </c>
      <c r="J1029" s="19">
        <v>90.761188807736104</v>
      </c>
      <c r="K1029" s="18">
        <f>(P1029*BG1029+U1029*BH1029+AP1029*BI1029+AN1029*BJ1029)/(BK1029*(1000000))</f>
        <v>126.88983839020904</v>
      </c>
      <c r="L1029" s="18">
        <f>(T1029*BG1029+Y1029*BH1029+AT1029*BI1029+AO1029*BJ1029)/(BK1029*(1000000))</f>
        <v>157.01902354258411</v>
      </c>
      <c r="M1029" s="18">
        <f>L1029/K1029</f>
        <v>1.2374436403624569</v>
      </c>
      <c r="N1029" s="18">
        <f>J1029*M1029</f>
        <v>112.31185588186925</v>
      </c>
      <c r="O1029" s="10">
        <v>99.999999999999901</v>
      </c>
      <c r="P1029" s="19">
        <v>107.90079269604099</v>
      </c>
      <c r="Q1029" s="19">
        <f>P1029-S1029</f>
        <v>99.806471705009301</v>
      </c>
      <c r="R1029" s="18">
        <f>Q1029*solar_capex_adj</f>
        <v>133.07529560667905</v>
      </c>
      <c r="S1029" s="19">
        <v>8.0943209910316938</v>
      </c>
      <c r="T1029" s="18">
        <f>R1029+S1029</f>
        <v>141.16961659771073</v>
      </c>
      <c r="U1029" s="19">
        <v>33.809673605831101</v>
      </c>
      <c r="V1029" s="19">
        <f>U1029-X1029</f>
        <v>28.009837764762999</v>
      </c>
      <c r="W1029" s="18">
        <f>V1029*wind_capex_adj</f>
        <v>46.683062941271665</v>
      </c>
      <c r="X1029" s="19">
        <v>5.7998358410681021</v>
      </c>
      <c r="Y1029" s="18">
        <f>W1029+X1029</f>
        <v>52.482898782339767</v>
      </c>
      <c r="Z1029" s="19">
        <v>236.315960466061</v>
      </c>
      <c r="AA1029" s="19">
        <f>Z1029-AC1029-AD1029</f>
        <v>162.66807412019</v>
      </c>
      <c r="AB1029" s="18">
        <f>AA1029*hdgt_capex_adj</f>
        <v>203.3350926502375</v>
      </c>
      <c r="AC1029" s="19">
        <v>29.573918226606992</v>
      </c>
      <c r="AD1029" s="19">
        <v>44.073968119264009</v>
      </c>
      <c r="AE1029" s="18">
        <f>AD1029*fuel_adj</f>
        <v>44.073968119264009</v>
      </c>
      <c r="AF1029" s="18">
        <f>AB1029+AC1029+AE1029</f>
        <v>276.9829789961085</v>
      </c>
      <c r="AG1029" s="19">
        <v>1695.2115842318599</v>
      </c>
      <c r="AH1029" s="19">
        <f>AG1029-AJ1029-AK1029</f>
        <v>1515.2358849361901</v>
      </c>
      <c r="AI1029" s="18">
        <f>AH1029*aero_capex_adj</f>
        <v>1818.283061923428</v>
      </c>
      <c r="AJ1029" s="19">
        <v>131.89341314117996</v>
      </c>
      <c r="AK1029" s="19">
        <v>48.082286154489793</v>
      </c>
      <c r="AL1029" s="18">
        <f>AK1029*fuel_adj</f>
        <v>48.082286154489793</v>
      </c>
      <c r="AM1029" s="18">
        <f>AI1029+AJ1029+AL1029</f>
        <v>1998.2587612190978</v>
      </c>
      <c r="AN1029" s="18">
        <f>IF(F1029=0, 0, IF(F1029=3, Z1029, (Z1029*F1029*384+AG1029*G1029*32)/(F1029*384+G1029*32)))</f>
        <v>1180.307246432166</v>
      </c>
      <c r="AO1029" s="18">
        <f>IF(F1029=0, 0, IF(F1029=3, AF1029, (AF1029*F1029*384+AM1029*G1029*32)/(F1029*384+G1029*32)))</f>
        <v>1390.7496616109838</v>
      </c>
      <c r="AP1029" s="19">
        <v>171.07376070473501</v>
      </c>
      <c r="AQ1029" s="19">
        <f>AP1029-AS1029</f>
        <v>138.67821703604599</v>
      </c>
      <c r="AR1029" s="18">
        <f>AQ1029*bess_capex_adj</f>
        <v>138.67821703604599</v>
      </c>
      <c r="AS1029" s="19">
        <v>32.395543668689015</v>
      </c>
      <c r="AT1029" s="18">
        <f>AR1029+AS1029</f>
        <v>171.07376070473501</v>
      </c>
      <c r="AU1029" s="19">
        <v>8110.3323529424597</v>
      </c>
      <c r="AV1029" s="19"/>
      <c r="AW1029" s="19">
        <v>1727.53210665138</v>
      </c>
      <c r="AX1029" s="18">
        <f>AW1029*solar_capex_adj</f>
        <v>2303.3761422018397</v>
      </c>
      <c r="AY1029" s="19">
        <v>1920.92880563366</v>
      </c>
      <c r="AZ1029" s="18">
        <f>AY1029*wind_capex_adj</f>
        <v>3201.5480093894334</v>
      </c>
      <c r="BA1029" s="19">
        <v>773.088975606698</v>
      </c>
      <c r="BB1029" s="18">
        <f>BA1029*hdgt_capex_adj</f>
        <v>966.36121950837253</v>
      </c>
      <c r="BC1029" s="19">
        <v>1786.6770732134601</v>
      </c>
      <c r="BD1029" s="18">
        <f>BC1029*aero_capex_adj</f>
        <v>2144.0124878561519</v>
      </c>
      <c r="BE1029" s="19">
        <v>1902.10539183725</v>
      </c>
      <c r="BF1029" s="18">
        <f>BE1029*bess_capex_adj</f>
        <v>1902.10539183725</v>
      </c>
      <c r="BG1029" s="8">
        <v>1492306714.6680601</v>
      </c>
      <c r="BH1029" s="8">
        <v>5821604011.3045597</v>
      </c>
      <c r="BI1029" s="8">
        <v>944402149.99408901</v>
      </c>
      <c r="BJ1029" s="8">
        <v>501687124.03327799</v>
      </c>
      <c r="BK1029" s="8">
        <f>SUM(BG1029:BJ1029)/1000000</f>
        <v>8759.9999999999873</v>
      </c>
      <c r="BL1029" s="8">
        <v>21.1803027798274</v>
      </c>
      <c r="BM1029" s="10">
        <f>0.815*BJ1029/(BK1029*1000)</f>
        <v>46.675229005379244</v>
      </c>
      <c r="BN1029" s="25">
        <v>1946.90461480775</v>
      </c>
      <c r="BO1029" s="8">
        <v>422</v>
      </c>
      <c r="BP1029" s="8">
        <v>6080</v>
      </c>
      <c r="BQ1029" s="25">
        <v>9223.8464000000004</v>
      </c>
      <c r="BR1029" s="8">
        <v>1520</v>
      </c>
      <c r="BS1029" s="8">
        <v>380</v>
      </c>
      <c r="BT1029" s="8">
        <v>0.29361567001773298</v>
      </c>
    </row>
    <row r="1030" spans="1:72" s="8" customFormat="1" x14ac:dyDescent="0.25">
      <c r="A1030" s="1">
        <v>1341</v>
      </c>
      <c r="B1030" s="22">
        <v>618.06495708182604</v>
      </c>
      <c r="C1030" s="22">
        <v>201.39999999999901</v>
      </c>
      <c r="D1030" s="11">
        <v>3000</v>
      </c>
      <c r="E1030" s="11">
        <v>12000</v>
      </c>
      <c r="F1030" s="11">
        <v>1</v>
      </c>
      <c r="G1030" s="11">
        <v>21</v>
      </c>
      <c r="H1030" s="12">
        <f>SUM(BG1030:BI1030)/(BK1030*1000000)</f>
        <v>0.26975164426549153</v>
      </c>
      <c r="I1030" s="13">
        <v>100</v>
      </c>
      <c r="J1030" s="20">
        <v>102.868938755778</v>
      </c>
      <c r="K1030" s="18">
        <f>(P1030*BG1030+U1030*BH1030+AP1030*BI1030+AN1030*BJ1030)/(BK1030*(1000000))</f>
        <v>106.77898514617893</v>
      </c>
      <c r="L1030" s="18">
        <f>(T1030*BG1030+Y1030*BH1030+AT1030*BI1030+AO1030*BJ1030)/(BK1030*(1000000))</f>
        <v>116.58946726718901</v>
      </c>
      <c r="M1030" s="18">
        <f>L1030/K1030</f>
        <v>1.0918765252130807</v>
      </c>
      <c r="N1030" s="18">
        <f>J1030*M1030</f>
        <v>112.32017940101609</v>
      </c>
      <c r="O1030" s="13">
        <v>100</v>
      </c>
      <c r="P1030" s="20">
        <v>93.474056006798804</v>
      </c>
      <c r="Q1030" s="20">
        <f>P1030-S1030</f>
        <v>86.477768114949399</v>
      </c>
      <c r="R1030" s="18">
        <f>Q1030*solar_capex_adj</f>
        <v>115.30369081993253</v>
      </c>
      <c r="S1030" s="20">
        <v>6.9962878918494056</v>
      </c>
      <c r="T1030" s="18">
        <f>R1030+S1030</f>
        <v>122.29997871178193</v>
      </c>
      <c r="U1030" s="20">
        <v>28.018992377180599</v>
      </c>
      <c r="V1030" s="20">
        <f>U1030-X1030</f>
        <v>23.222208900053499</v>
      </c>
      <c r="W1030" s="18">
        <f>V1030*wind_capex_adj</f>
        <v>38.703681500089168</v>
      </c>
      <c r="X1030" s="20">
        <v>4.7967834771271001</v>
      </c>
      <c r="Y1030" s="18">
        <f>W1030+X1030</f>
        <v>43.500464977216268</v>
      </c>
      <c r="Z1030" s="20">
        <v>69.886657922592804</v>
      </c>
      <c r="AA1030" s="20">
        <f>Z1030-AC1030-AD1030</f>
        <v>21.976311752441497</v>
      </c>
      <c r="AB1030" s="18">
        <f>AA1030*hdgt_capex_adj</f>
        <v>27.470389690551869</v>
      </c>
      <c r="AC1030" s="20">
        <v>13.959799025489403</v>
      </c>
      <c r="AD1030" s="20">
        <v>33.950547144661904</v>
      </c>
      <c r="AE1030" s="18">
        <f>AD1030*fuel_adj</f>
        <v>33.950547144661904</v>
      </c>
      <c r="AF1030" s="18">
        <f>AB1030+AC1030+AE1030</f>
        <v>75.380735860703169</v>
      </c>
      <c r="AG1030" s="20">
        <v>102.06883024133001</v>
      </c>
      <c r="AH1030" s="20">
        <f>AG1030-AJ1030-AK1030</f>
        <v>46.281021186171998</v>
      </c>
      <c r="AI1030" s="18">
        <f>AH1030*aero_capex_adj</f>
        <v>55.537225423406397</v>
      </c>
      <c r="AJ1030" s="20">
        <v>15.440622100031405</v>
      </c>
      <c r="AK1030" s="20">
        <v>40.347186955126602</v>
      </c>
      <c r="AL1030" s="18">
        <f>AK1030*fuel_adj</f>
        <v>40.347186955126602</v>
      </c>
      <c r="AM1030" s="18">
        <f>AI1030+AJ1030+AL1030</f>
        <v>111.3250344785644</v>
      </c>
      <c r="AN1030" s="18">
        <f>IF(F1030=0, 0, IF(F1030=3, Z1030, (Z1030*F1030*384+AG1030*G1030*32)/(F1030*384+G1030*32)))</f>
        <v>90.366222125425566</v>
      </c>
      <c r="AO1030" s="18">
        <f>IF(F1030=0, 0, IF(F1030=3, AF1030, (AF1030*F1030*384+AM1030*G1030*32)/(F1030*384+G1030*32)))</f>
        <v>98.25438043570577</v>
      </c>
      <c r="AP1030" s="20">
        <v>362.22777036081698</v>
      </c>
      <c r="AQ1030" s="20">
        <f>AP1030-AS1030</f>
        <v>296.36067556147401</v>
      </c>
      <c r="AR1030" s="18">
        <f>AQ1030*bess_capex_adj</f>
        <v>296.36067556147401</v>
      </c>
      <c r="AS1030" s="20">
        <v>65.867094799342965</v>
      </c>
      <c r="AT1030" s="18">
        <f>AR1030+AS1030</f>
        <v>362.22777036081698</v>
      </c>
      <c r="AU1030" s="20">
        <v>6331.8076764686102</v>
      </c>
      <c r="AV1030" s="20"/>
      <c r="AW1030" s="20">
        <v>742.17763439131204</v>
      </c>
      <c r="AX1030" s="18">
        <f>AW1030*solar_capex_adj</f>
        <v>989.57017918841598</v>
      </c>
      <c r="AY1030" s="20">
        <v>241.842825505185</v>
      </c>
      <c r="AZ1030" s="18">
        <f>AY1030*wind_capex_adj</f>
        <v>403.071375841975</v>
      </c>
      <c r="BA1030" s="20">
        <v>774.97554925597501</v>
      </c>
      <c r="BB1030" s="18">
        <f>BA1030*hdgt_capex_adj</f>
        <v>968.71943656996882</v>
      </c>
      <c r="BC1030" s="20">
        <v>1709.6263341410699</v>
      </c>
      <c r="BD1030" s="18">
        <f>BC1030*aero_capex_adj</f>
        <v>2051.5516009692838</v>
      </c>
      <c r="BE1030" s="20">
        <v>2863.1853331750699</v>
      </c>
      <c r="BF1030" s="18">
        <f>BE1030*bess_capex_adj</f>
        <v>2863.1853331750699</v>
      </c>
      <c r="BG1030" s="11">
        <v>756028156.30603397</v>
      </c>
      <c r="BH1030" s="11">
        <v>884041093.96239996</v>
      </c>
      <c r="BI1030" s="11">
        <v>722955153.49726999</v>
      </c>
      <c r="BJ1030" s="11">
        <v>6396975596.2342901</v>
      </c>
      <c r="BK1030" s="11">
        <f>SUM(BG1030:BJ1030)/1000000</f>
        <v>8759.9999999999945</v>
      </c>
      <c r="BL1030" s="11">
        <v>6.1645260180099998E-18</v>
      </c>
      <c r="BM1030" s="13">
        <f>0.815*BJ1030/(BK1030*1000)</f>
        <v>595.15240992362442</v>
      </c>
      <c r="BN1030" s="22">
        <v>834.38769206046595</v>
      </c>
      <c r="BO1030" s="11">
        <v>53</v>
      </c>
      <c r="BP1030" s="11">
        <v>9120</v>
      </c>
      <c r="BQ1030" s="22">
        <v>13835.7696</v>
      </c>
      <c r="BR1030" s="11">
        <v>2280</v>
      </c>
      <c r="BS1030" s="11">
        <v>570</v>
      </c>
      <c r="BT1030" s="11">
        <v>0.14881035591538999</v>
      </c>
    </row>
    <row r="1031" spans="1:72" s="8" customFormat="1" x14ac:dyDescent="0.25">
      <c r="A1031" s="1">
        <v>324</v>
      </c>
      <c r="B1031" s="24">
        <v>2060.21652360608</v>
      </c>
      <c r="C1031" s="24">
        <v>1603.6</v>
      </c>
      <c r="D1031" s="1">
        <v>1000</v>
      </c>
      <c r="E1031" s="1">
        <v>4000</v>
      </c>
      <c r="F1031" s="1">
        <v>2</v>
      </c>
      <c r="G1031" s="1">
        <v>11</v>
      </c>
      <c r="H1031" s="2">
        <f>SUM(BG1031:BI1031)/(BK1031*1000000)</f>
        <v>0.94347219980050689</v>
      </c>
      <c r="I1031" s="3">
        <v>100</v>
      </c>
      <c r="J1031" s="18">
        <v>87.5982048771493</v>
      </c>
      <c r="K1031" s="18">
        <f>(P1031*BG1031+U1031*BH1031+AP1031*BI1031+AN1031*BJ1031)/(BK1031*(1000000))</f>
        <v>100.05888832246598</v>
      </c>
      <c r="L1031" s="18">
        <f>(T1031*BG1031+Y1031*BH1031+AT1031*BI1031+AO1031*BJ1031)/(BK1031*(1000000))</f>
        <v>128.34703875657544</v>
      </c>
      <c r="M1031" s="18">
        <f>L1031/K1031</f>
        <v>1.2827150182095117</v>
      </c>
      <c r="N1031" s="18">
        <f>J1031*M1031</f>
        <v>112.36353296411311</v>
      </c>
      <c r="O1031" s="3">
        <v>100</v>
      </c>
      <c r="P1031" s="18">
        <v>136.937053769236</v>
      </c>
      <c r="Q1031" s="18">
        <f>P1031-S1031</f>
        <v>126.66515132946</v>
      </c>
      <c r="R1031" s="18">
        <f>Q1031*solar_capex_adj</f>
        <v>168.88686843927999</v>
      </c>
      <c r="S1031" s="18">
        <v>10.271902439775999</v>
      </c>
      <c r="T1031" s="18">
        <f>R1031+S1031</f>
        <v>179.15877087905599</v>
      </c>
      <c r="U1031" s="18">
        <v>33.811430510450201</v>
      </c>
      <c r="V1031" s="18">
        <f>U1031-X1031</f>
        <v>28.011602859889599</v>
      </c>
      <c r="W1031" s="18">
        <f>V1031*wind_capex_adj</f>
        <v>46.686004766482668</v>
      </c>
      <c r="X1031" s="18">
        <v>5.7998276505606015</v>
      </c>
      <c r="Y1031" s="18">
        <f>W1031+X1031</f>
        <v>52.48583241704327</v>
      </c>
      <c r="Z1031" s="18">
        <v>377.82284150807499</v>
      </c>
      <c r="AA1031" s="18">
        <f>Z1031-AC1031-AD1031</f>
        <v>297.79551067533004</v>
      </c>
      <c r="AB1031" s="18">
        <f>AA1031*hdgt_capex_adj</f>
        <v>372.24438834416253</v>
      </c>
      <c r="AC1031" s="18">
        <v>41.599246715959964</v>
      </c>
      <c r="AD1031" s="18">
        <v>38.428084116784987</v>
      </c>
      <c r="AE1031" s="18">
        <f>AD1031*fuel_adj</f>
        <v>38.428084116784987</v>
      </c>
      <c r="AF1031" s="18">
        <f>AB1031+AC1031+AE1031</f>
        <v>452.27171917690748</v>
      </c>
      <c r="AG1031" s="18">
        <v>1557.2313409828</v>
      </c>
      <c r="AH1031" s="18">
        <f>AG1031-AJ1031-AK1031</f>
        <v>1391.8124461120101</v>
      </c>
      <c r="AI1031" s="18">
        <f>AH1031*aero_capex_adj</f>
        <v>1670.1749353344121</v>
      </c>
      <c r="AJ1031" s="18">
        <v>121.12466852941998</v>
      </c>
      <c r="AK1031" s="18">
        <v>44.294226341369949</v>
      </c>
      <c r="AL1031" s="18">
        <f>AK1031*fuel_adj</f>
        <v>44.294226341369949</v>
      </c>
      <c r="AM1031" s="18">
        <f>AI1031+AJ1031+AL1031</f>
        <v>1835.593830205202</v>
      </c>
      <c r="AN1031" s="18">
        <f>IF(F1031=0, 0, IF(F1031=3, Z1031, (Z1031*F1031*384+AG1031*G1031*32)/(F1031*384+G1031*32)))</f>
        <v>748.4940842001314</v>
      </c>
      <c r="AO1031" s="18">
        <f>IF(F1031=0, 0, IF(F1031=3, AF1031, (AF1031*F1031*384+AM1031*G1031*32)/(F1031*384+G1031*32)))</f>
        <v>887.03009692865726</v>
      </c>
      <c r="AP1031" s="18">
        <v>103.94422227704101</v>
      </c>
      <c r="AQ1031" s="18">
        <f>AP1031-AS1031</f>
        <v>84.008521740630499</v>
      </c>
      <c r="AR1031" s="18">
        <f>AQ1031*bess_capex_adj</f>
        <v>84.008521740630499</v>
      </c>
      <c r="AS1031" s="18">
        <v>19.935700536410508</v>
      </c>
      <c r="AT1031" s="18">
        <f>AR1031+AS1031</f>
        <v>103.94422227704101</v>
      </c>
      <c r="AU1031" s="18">
        <v>7779.2081390405501</v>
      </c>
      <c r="AV1031" s="18"/>
      <c r="AW1031" s="18">
        <v>2468.0620146620799</v>
      </c>
      <c r="AX1031" s="18">
        <f>AW1031*solar_capex_adj</f>
        <v>3290.7493528827731</v>
      </c>
      <c r="AY1031" s="18">
        <v>1921.0525696515699</v>
      </c>
      <c r="AZ1031" s="18">
        <f>AY1031*wind_capex_adj</f>
        <v>3201.7542827526167</v>
      </c>
      <c r="BA1031" s="18">
        <v>1546.27757031176</v>
      </c>
      <c r="BB1031" s="18">
        <f>BA1031*hdgt_capex_adj</f>
        <v>1932.8469628897001</v>
      </c>
      <c r="BC1031" s="18">
        <v>893.39609374592499</v>
      </c>
      <c r="BD1031" s="18">
        <f>BC1031*aero_capex_adj</f>
        <v>1072.07531249511</v>
      </c>
      <c r="BE1031" s="18">
        <v>950.41989066920098</v>
      </c>
      <c r="BF1031" s="18">
        <f>BE1031*bess_capex_adj</f>
        <v>950.41989066920098</v>
      </c>
      <c r="BG1031" s="1">
        <v>1669475154.9177001</v>
      </c>
      <c r="BH1031" s="1">
        <v>5821623570.7952604</v>
      </c>
      <c r="BI1031" s="1">
        <v>773717744.53946996</v>
      </c>
      <c r="BJ1031" s="1">
        <v>495183529.74755901</v>
      </c>
      <c r="BK1031" s="1">
        <f>SUM(BG1031:BJ1031)/1000000</f>
        <v>8759.9999999999891</v>
      </c>
      <c r="BL1031" s="1">
        <v>30.8158148455069</v>
      </c>
      <c r="BM1031" s="3">
        <f>0.815*BJ1031/(BK1031*1000)</f>
        <v>46.070157162586881</v>
      </c>
      <c r="BN1031" s="24">
        <v>2781.2923068682198</v>
      </c>
      <c r="BO1031" s="1">
        <v>422</v>
      </c>
      <c r="BP1031" s="1">
        <v>3040</v>
      </c>
      <c r="BQ1031" s="24">
        <v>4611.9232000000002</v>
      </c>
      <c r="BR1031" s="1">
        <v>760</v>
      </c>
      <c r="BS1031" s="1">
        <v>190</v>
      </c>
      <c r="BT1031" s="1">
        <v>0.47942627268525601</v>
      </c>
    </row>
    <row r="1032" spans="1:72" s="8" customFormat="1" x14ac:dyDescent="0.25">
      <c r="A1032" s="1">
        <v>1609</v>
      </c>
      <c r="B1032" s="22">
        <v>206.02165236060799</v>
      </c>
      <c r="C1032" s="22">
        <v>201.39999999999901</v>
      </c>
      <c r="D1032" s="11">
        <v>3000</v>
      </c>
      <c r="E1032" s="11">
        <v>12000</v>
      </c>
      <c r="F1032" s="11">
        <v>3</v>
      </c>
      <c r="G1032" s="11">
        <v>4</v>
      </c>
      <c r="H1032" s="12">
        <f>SUM(BG1032:BI1032)/(BK1032*1000000)</f>
        <v>0.16163303030815776</v>
      </c>
      <c r="I1032" s="13">
        <v>100</v>
      </c>
      <c r="J1032" s="20">
        <v>103.74323733044</v>
      </c>
      <c r="K1032" s="18">
        <f>(P1032*BG1032+U1032*BH1032+AP1032*BI1032+AN1032*BJ1032)/(BK1032*(1000000))</f>
        <v>101.46647102925154</v>
      </c>
      <c r="L1032" s="18">
        <f>(T1032*BG1032+Y1032*BH1032+AT1032*BI1032+AO1032*BJ1032)/(BK1032*(1000000))</f>
        <v>109.91412034966359</v>
      </c>
      <c r="M1032" s="18">
        <f>L1032/K1032</f>
        <v>1.0832555743263872</v>
      </c>
      <c r="N1032" s="18">
        <f>J1032*M1032</f>
        <v>112.38044013686446</v>
      </c>
      <c r="O1032" s="13">
        <v>99.999999993800202</v>
      </c>
      <c r="P1032" s="20">
        <v>78.338654048241196</v>
      </c>
      <c r="Q1032" s="20">
        <f>P1032-S1032</f>
        <v>72.478281751754096</v>
      </c>
      <c r="R1032" s="18">
        <f>Q1032*solar_capex_adj</f>
        <v>96.637709002338795</v>
      </c>
      <c r="S1032" s="20">
        <v>5.8603722964870997</v>
      </c>
      <c r="T1032" s="18">
        <f>R1032+S1032</f>
        <v>102.49808129882589</v>
      </c>
      <c r="U1032" s="20">
        <v>28.032143675703999</v>
      </c>
      <c r="V1032" s="20">
        <f>U1032-X1032</f>
        <v>23.235360198576899</v>
      </c>
      <c r="W1032" s="18">
        <f>V1032*wind_capex_adj</f>
        <v>38.725600330961498</v>
      </c>
      <c r="X1032" s="20">
        <v>4.7967834771271001</v>
      </c>
      <c r="Y1032" s="18">
        <f>W1032+X1032</f>
        <v>43.522383808088598</v>
      </c>
      <c r="Z1032" s="20">
        <v>79.289504047246794</v>
      </c>
      <c r="AA1032" s="20">
        <f>Z1032-AC1032-AD1032</f>
        <v>28.9044430504172</v>
      </c>
      <c r="AB1032" s="18">
        <f>AA1032*hdgt_capex_adj</f>
        <v>36.1305538130215</v>
      </c>
      <c r="AC1032" s="20">
        <v>14.6957088511367</v>
      </c>
      <c r="AD1032" s="20">
        <v>35.689352145692894</v>
      </c>
      <c r="AE1032" s="18">
        <f>AD1032*fuel_adj</f>
        <v>35.689352145692894</v>
      </c>
      <c r="AF1032" s="18">
        <f>AB1032+AC1032+AE1032</f>
        <v>86.515614809851087</v>
      </c>
      <c r="AG1032" s="20">
        <v>243.07899337189301</v>
      </c>
      <c r="AH1032" s="20">
        <f>AG1032-AJ1032-AK1032</f>
        <v>175.327012201098</v>
      </c>
      <c r="AI1032" s="18">
        <f>AH1032*aero_capex_adj</f>
        <v>210.3924146413176</v>
      </c>
      <c r="AJ1032" s="20">
        <v>25.486288999306993</v>
      </c>
      <c r="AK1032" s="20">
        <v>42.265692171488013</v>
      </c>
      <c r="AL1032" s="18">
        <f>AK1032*fuel_adj</f>
        <v>42.265692171488013</v>
      </c>
      <c r="AM1032" s="18">
        <f>AI1032+AJ1032+AL1032</f>
        <v>278.14439581211263</v>
      </c>
      <c r="AN1032" s="18">
        <f>IF(F1032=0, 0, IF(F1032=3, Z1032, (Z1032*F1032*384+AG1032*G1032*32)/(F1032*384+G1032*32)))</f>
        <v>79.289504047246794</v>
      </c>
      <c r="AO1032" s="18">
        <f>IF(F1032=0, 0, IF(F1032=3, AF1032, (AF1032*F1032*384+AM1032*G1032*32)/(F1032*384+G1032*32)))</f>
        <v>86.515614809851087</v>
      </c>
      <c r="AP1032" s="20">
        <v>1112.0288679098201</v>
      </c>
      <c r="AQ1032" s="20">
        <f>AP1032-AS1032</f>
        <v>909.470782545666</v>
      </c>
      <c r="AR1032" s="18">
        <f>AQ1032*bess_capex_adj</f>
        <v>909.470782545666</v>
      </c>
      <c r="AS1032" s="20">
        <v>202.55808536415407</v>
      </c>
      <c r="AT1032" s="18">
        <f>AR1032+AS1032</f>
        <v>1112.0288679098201</v>
      </c>
      <c r="AU1032" s="20">
        <v>6006.3901011899998</v>
      </c>
      <c r="AV1032" s="20"/>
      <c r="AW1032" s="20">
        <v>247.532649178349</v>
      </c>
      <c r="AX1032" s="18">
        <f>AW1032*solar_capex_adj</f>
        <v>330.04353223779867</v>
      </c>
      <c r="AY1032" s="20">
        <v>241.979786946177</v>
      </c>
      <c r="AZ1032" s="18">
        <f>AY1032*wind_capex_adj</f>
        <v>403.299644910295</v>
      </c>
      <c r="BA1032" s="20">
        <v>2326.24330995632</v>
      </c>
      <c r="BB1032" s="18">
        <f>BA1032*hdgt_capex_adj</f>
        <v>2907.8041374454001</v>
      </c>
      <c r="BC1032" s="20">
        <v>325.82753083447301</v>
      </c>
      <c r="BD1032" s="18">
        <f>BC1032*aero_capex_adj</f>
        <v>390.99303700136761</v>
      </c>
      <c r="BE1032" s="20">
        <v>2864.8068242746699</v>
      </c>
      <c r="BF1032" s="18">
        <f>BE1032*bess_capex_adj</f>
        <v>2864.8068242746699</v>
      </c>
      <c r="BG1032" s="11">
        <v>299599726.16867799</v>
      </c>
      <c r="BH1032" s="11">
        <v>884041093.96239996</v>
      </c>
      <c r="BI1032" s="11">
        <v>232264525.28060099</v>
      </c>
      <c r="BJ1032" s="11">
        <v>7344094654.0452204</v>
      </c>
      <c r="BK1032" s="11">
        <f>SUM(BG1032:BJ1032)/1000000</f>
        <v>8759.9999994568989</v>
      </c>
      <c r="BL1032" s="11">
        <v>9.7334621343034496E-19</v>
      </c>
      <c r="BM1032" s="13">
        <f>0.815*BJ1032/(BK1032*1000)</f>
        <v>683.26908029885135</v>
      </c>
      <c r="BN1032" s="22">
        <v>278.12923068682198</v>
      </c>
      <c r="BO1032" s="11">
        <v>53</v>
      </c>
      <c r="BP1032" s="11">
        <v>9120</v>
      </c>
      <c r="BQ1032" s="22">
        <v>13835.7696</v>
      </c>
      <c r="BR1032" s="11">
        <v>2280</v>
      </c>
      <c r="BS1032" s="11">
        <v>570</v>
      </c>
      <c r="BT1032" s="11">
        <v>4.7902244339510701E-2</v>
      </c>
    </row>
    <row r="1033" spans="1:72" s="8" customFormat="1" x14ac:dyDescent="0.25">
      <c r="A1033" s="1">
        <v>1293</v>
      </c>
      <c r="B1033" s="22">
        <v>1236.12991416365</v>
      </c>
      <c r="C1033" s="22">
        <v>801.8</v>
      </c>
      <c r="D1033" s="11">
        <v>3000</v>
      </c>
      <c r="E1033" s="11">
        <v>12000</v>
      </c>
      <c r="F1033" s="11">
        <v>1</v>
      </c>
      <c r="G1033" s="11">
        <v>20</v>
      </c>
      <c r="H1033" s="12">
        <f>SUM(BG1033:BI1033)/(BK1033*1000000)</f>
        <v>0.74039516765602598</v>
      </c>
      <c r="I1033" s="13">
        <v>100</v>
      </c>
      <c r="J1033" s="20">
        <v>95.935021070647394</v>
      </c>
      <c r="K1033" s="18">
        <f>(P1033*BG1033+U1033*BH1033+AP1033*BI1033+AN1033*BJ1033)/(BK1033*(1000000))</f>
        <v>133.61321661306516</v>
      </c>
      <c r="L1033" s="18">
        <f>(T1033*BG1033+Y1033*BH1033+AT1033*BI1033+AO1033*BJ1033)/(BK1033*(1000000))</f>
        <v>156.54994456473355</v>
      </c>
      <c r="M1033" s="18">
        <f>L1033/K1033</f>
        <v>1.1716651131758291</v>
      </c>
      <c r="N1033" s="18">
        <f>J1033*M1033</f>
        <v>112.40371732026563</v>
      </c>
      <c r="O1033" s="13">
        <v>100</v>
      </c>
      <c r="P1033" s="20">
        <v>85.852450121557396</v>
      </c>
      <c r="Q1033" s="20">
        <f>P1033-S1033</f>
        <v>79.415942994147301</v>
      </c>
      <c r="R1033" s="18">
        <f>Q1033*solar_capex_adj</f>
        <v>105.88792399219639</v>
      </c>
      <c r="S1033" s="20">
        <v>6.4365071274100956</v>
      </c>
      <c r="T1033" s="18">
        <f>R1033+S1033</f>
        <v>112.32443111960649</v>
      </c>
      <c r="U1033" s="20">
        <v>27.977356618742501</v>
      </c>
      <c r="V1033" s="20">
        <f>U1033-X1033</f>
        <v>23.180573141615401</v>
      </c>
      <c r="W1033" s="18">
        <f>V1033*wind_capex_adj</f>
        <v>38.634288569359001</v>
      </c>
      <c r="X1033" s="20">
        <v>4.7967834771271001</v>
      </c>
      <c r="Y1033" s="18">
        <f>W1033+X1033</f>
        <v>43.431072046486101</v>
      </c>
      <c r="Z1033" s="20">
        <v>89.150165425397603</v>
      </c>
      <c r="AA1033" s="20">
        <f>Z1033-AC1033-AD1033</f>
        <v>35.74191458165739</v>
      </c>
      <c r="AB1033" s="18">
        <f>AA1033*hdgt_capex_adj</f>
        <v>44.67739322707174</v>
      </c>
      <c r="AC1033" s="20">
        <v>15.749803144876708</v>
      </c>
      <c r="AD1033" s="20">
        <v>37.658447698863505</v>
      </c>
      <c r="AE1033" s="18">
        <f>AD1033*fuel_adj</f>
        <v>37.658447698863505</v>
      </c>
      <c r="AF1033" s="18">
        <f>AB1033+AC1033+AE1033</f>
        <v>98.085644070811952</v>
      </c>
      <c r="AG1033" s="20">
        <v>418.02397622587603</v>
      </c>
      <c r="AH1033" s="20">
        <f>AG1033-AJ1033-AK1033</f>
        <v>336.69528904435799</v>
      </c>
      <c r="AI1033" s="18">
        <f>AH1033*aero_capex_adj</f>
        <v>404.03434685322958</v>
      </c>
      <c r="AJ1033" s="20">
        <v>38.539947253630032</v>
      </c>
      <c r="AK1033" s="20">
        <v>42.788739927888003</v>
      </c>
      <c r="AL1033" s="18">
        <f>AK1033*fuel_adj</f>
        <v>42.788739927888003</v>
      </c>
      <c r="AM1033" s="18">
        <f>AI1033+AJ1033+AL1033</f>
        <v>485.36303403474761</v>
      </c>
      <c r="AN1033" s="18">
        <f>IF(F1033=0, 0, IF(F1033=3, Z1033, (Z1033*F1033*384+AG1033*G1033*32)/(F1033*384+G1033*32)))</f>
        <v>294.6962971756966</v>
      </c>
      <c r="AO1033" s="18">
        <f>IF(F1033=0, 0, IF(F1033=3, AF1033, (AF1033*F1033*384+AM1033*G1033*32)/(F1033*384+G1033*32)))</f>
        <v>340.13401279827173</v>
      </c>
      <c r="AP1033" s="20">
        <v>196.12580589920299</v>
      </c>
      <c r="AQ1033" s="20">
        <f>AP1033-AS1033</f>
        <v>160.77054220489799</v>
      </c>
      <c r="AR1033" s="18">
        <f>AQ1033*bess_capex_adj</f>
        <v>160.77054220489799</v>
      </c>
      <c r="AS1033" s="20">
        <v>35.355263694304995</v>
      </c>
      <c r="AT1033" s="18">
        <f>AR1033+AS1033</f>
        <v>196.12580589920299</v>
      </c>
      <c r="AU1033" s="20">
        <v>7699.7101123655102</v>
      </c>
      <c r="AV1033" s="20"/>
      <c r="AW1033" s="20">
        <v>1481.69392602779</v>
      </c>
      <c r="AX1033" s="18">
        <f>AW1033*solar_capex_adj</f>
        <v>1975.5919013703865</v>
      </c>
      <c r="AY1033" s="20">
        <v>961.08198359788196</v>
      </c>
      <c r="AZ1033" s="18">
        <f>AY1033*wind_capex_adj</f>
        <v>1601.80330599647</v>
      </c>
      <c r="BA1033" s="20">
        <v>773.58607356470395</v>
      </c>
      <c r="BB1033" s="18">
        <f>BA1033*hdgt_capex_adj</f>
        <v>966.98259195587991</v>
      </c>
      <c r="BC1033" s="20">
        <v>1625.29628237117</v>
      </c>
      <c r="BD1033" s="18">
        <f>BC1033*aero_capex_adj</f>
        <v>1950.355538845404</v>
      </c>
      <c r="BE1033" s="20">
        <v>2858.05184680396</v>
      </c>
      <c r="BF1033" s="18">
        <f>BE1033*bess_capex_adj</f>
        <v>2858.05184680396</v>
      </c>
      <c r="BG1033" s="11">
        <v>1632102123.2408199</v>
      </c>
      <c r="BH1033" s="11">
        <v>3519484355.2087998</v>
      </c>
      <c r="BI1033" s="11">
        <v>1334275190.21716</v>
      </c>
      <c r="BJ1033" s="11">
        <v>2274138331.33321</v>
      </c>
      <c r="BK1033" s="11">
        <f>SUM(BG1033:BJ1033)/1000000</f>
        <v>8759.9999999999891</v>
      </c>
      <c r="BL1033" s="11">
        <v>0.76584059919181202</v>
      </c>
      <c r="BM1033" s="13">
        <f>0.815*BJ1033/(BK1033*1000)</f>
        <v>211.57793836033886</v>
      </c>
      <c r="BN1033" s="22">
        <v>1668.7753841209301</v>
      </c>
      <c r="BO1033" s="11">
        <v>211</v>
      </c>
      <c r="BP1033" s="11">
        <v>9120</v>
      </c>
      <c r="BQ1033" s="22">
        <v>13835.7696</v>
      </c>
      <c r="BR1033" s="11">
        <v>2280</v>
      </c>
      <c r="BS1033" s="11">
        <v>570</v>
      </c>
      <c r="BT1033" s="11">
        <v>0.27566594897229402</v>
      </c>
    </row>
    <row r="1034" spans="1:72" s="8" customFormat="1" x14ac:dyDescent="0.25">
      <c r="A1034" s="1">
        <v>1522</v>
      </c>
      <c r="B1034" s="22">
        <v>206.02165236060799</v>
      </c>
      <c r="C1034" s="22">
        <v>1402.2</v>
      </c>
      <c r="D1034" s="11">
        <v>3000</v>
      </c>
      <c r="E1034" s="11">
        <v>12000</v>
      </c>
      <c r="F1034" s="11">
        <v>3</v>
      </c>
      <c r="G1034" s="11">
        <v>4</v>
      </c>
      <c r="H1034" s="12">
        <f>SUM(BG1034:BI1034)/(BK1034*1000000)</f>
        <v>0.78813888906495544</v>
      </c>
      <c r="I1034" s="13">
        <v>100</v>
      </c>
      <c r="J1034" s="20">
        <v>94.026705892070495</v>
      </c>
      <c r="K1034" s="18">
        <f>(P1034*BG1034+U1034*BH1034+AP1034*BI1034+AN1034*BJ1034)/(BK1034*(1000000))</f>
        <v>91.206578758067664</v>
      </c>
      <c r="L1034" s="18">
        <f>(T1034*BG1034+Y1034*BH1034+AT1034*BI1034+AO1034*BJ1034)/(BK1034*(1000000))</f>
        <v>109.03387747570494</v>
      </c>
      <c r="M1034" s="18">
        <f>L1034/K1034</f>
        <v>1.195460666986814</v>
      </c>
      <c r="N1034" s="18">
        <f>J1034*M1034</f>
        <v>112.40522854030759</v>
      </c>
      <c r="O1034" s="13">
        <v>100</v>
      </c>
      <c r="P1034" s="20">
        <v>68.535204962439806</v>
      </c>
      <c r="Q1034" s="20">
        <f>P1034-S1034</f>
        <v>63.398383990449098</v>
      </c>
      <c r="R1034" s="18">
        <f>Q1034*solar_capex_adj</f>
        <v>84.53117865393213</v>
      </c>
      <c r="S1034" s="20">
        <v>5.1368209719907085</v>
      </c>
      <c r="T1034" s="18">
        <f>R1034+S1034</f>
        <v>89.667999625922846</v>
      </c>
      <c r="U1034" s="20">
        <v>31.0604888486771</v>
      </c>
      <c r="V1034" s="20">
        <f>U1034-X1034</f>
        <v>25.736378327354501</v>
      </c>
      <c r="W1034" s="18">
        <f>V1034*wind_capex_adj</f>
        <v>42.893963878924168</v>
      </c>
      <c r="X1034" s="20">
        <v>5.3241105213225985</v>
      </c>
      <c r="Y1034" s="18">
        <f>W1034+X1034</f>
        <v>48.218074400246763</v>
      </c>
      <c r="Z1034" s="20">
        <v>191.050472203357</v>
      </c>
      <c r="AA1034" s="20">
        <f>Z1034-AC1034-AD1034</f>
        <v>115.87404895522701</v>
      </c>
      <c r="AB1034" s="18">
        <f>AA1034*hdgt_capex_adj</f>
        <v>144.84256119403375</v>
      </c>
      <c r="AC1034" s="20">
        <v>26.943786036170991</v>
      </c>
      <c r="AD1034" s="20">
        <v>48.232637211959002</v>
      </c>
      <c r="AE1034" s="18">
        <f>AD1034*fuel_adj</f>
        <v>48.232637211959002</v>
      </c>
      <c r="AF1034" s="18">
        <f>AB1034+AC1034+AE1034</f>
        <v>220.01898444216374</v>
      </c>
      <c r="AG1034" s="20">
        <v>509.04614941145201</v>
      </c>
      <c r="AH1034" s="20">
        <f>AG1034-AJ1034-AK1034</f>
        <v>405.17534620697103</v>
      </c>
      <c r="AI1034" s="18">
        <f>AH1034*aero_capex_adj</f>
        <v>486.21041544836521</v>
      </c>
      <c r="AJ1034" s="20">
        <v>47.224758982655999</v>
      </c>
      <c r="AK1034" s="20">
        <v>56.64604422182498</v>
      </c>
      <c r="AL1034" s="18">
        <f>AK1034*fuel_adj</f>
        <v>56.64604422182498</v>
      </c>
      <c r="AM1034" s="18">
        <f>AI1034+AJ1034+AL1034</f>
        <v>590.08121865284625</v>
      </c>
      <c r="AN1034" s="18">
        <f>IF(F1034=0, 0, IF(F1034=3, Z1034, (Z1034*F1034*384+AG1034*G1034*32)/(F1034*384+G1034*32)))</f>
        <v>191.050472203357</v>
      </c>
      <c r="AO1034" s="18">
        <f>IF(F1034=0, 0, IF(F1034=3, AF1034, (AF1034*F1034*384+AM1034*G1034*32)/(F1034*384+G1034*32)))</f>
        <v>220.01898444216374</v>
      </c>
      <c r="AP1034" s="20">
        <v>244.88310808302799</v>
      </c>
      <c r="AQ1034" s="20">
        <f>AP1034-AS1034</f>
        <v>200.21079873061399</v>
      </c>
      <c r="AR1034" s="18">
        <f>AQ1034*bess_capex_adj</f>
        <v>200.21079873061399</v>
      </c>
      <c r="AS1034" s="20">
        <v>44.672309352414004</v>
      </c>
      <c r="AT1034" s="18">
        <f>AR1034+AS1034</f>
        <v>244.88310808302799</v>
      </c>
      <c r="AU1034" s="20">
        <v>7433.7348610471499</v>
      </c>
      <c r="AV1034" s="20"/>
      <c r="AW1034" s="20">
        <v>247.02082367746101</v>
      </c>
      <c r="AX1034" s="18">
        <f>AW1034*solar_capex_adj</f>
        <v>329.36109823661468</v>
      </c>
      <c r="AY1034" s="20">
        <v>1681.2436702248399</v>
      </c>
      <c r="AZ1034" s="18">
        <f>AY1034*wind_capex_adj</f>
        <v>2802.0727837080667</v>
      </c>
      <c r="BA1034" s="20">
        <v>2321.4333155929198</v>
      </c>
      <c r="BB1034" s="18">
        <f>BA1034*hdgt_capex_adj</f>
        <v>2901.7916444911498</v>
      </c>
      <c r="BC1034" s="20">
        <v>325.15381429758003</v>
      </c>
      <c r="BD1034" s="18">
        <f>BC1034*aero_capex_adj</f>
        <v>390.18457715709604</v>
      </c>
      <c r="BE1034" s="20">
        <v>2858.8832372543402</v>
      </c>
      <c r="BF1034" s="18">
        <f>BE1034*bess_capex_adj</f>
        <v>2858.8832372543402</v>
      </c>
      <c r="BG1034" s="11">
        <v>343547128.471834</v>
      </c>
      <c r="BH1034" s="11">
        <v>5545318022.7169905</v>
      </c>
      <c r="BI1034" s="11">
        <v>1015231579.26088</v>
      </c>
      <c r="BJ1034" s="11">
        <v>1855903348.5220301</v>
      </c>
      <c r="BK1034" s="11">
        <f>SUM(BG1034:BJ1034)/1000000</f>
        <v>8760.0000789717342</v>
      </c>
      <c r="BL1034" s="11">
        <v>2.4661664492117299</v>
      </c>
      <c r="BM1034" s="13">
        <f>0.815*BJ1034/(BK1034*1000)</f>
        <v>172.66680541206134</v>
      </c>
      <c r="BN1034" s="22">
        <v>278.12923068682198</v>
      </c>
      <c r="BO1034" s="11">
        <v>369</v>
      </c>
      <c r="BP1034" s="11">
        <v>9120</v>
      </c>
      <c r="BQ1034" s="22">
        <v>13835.7696</v>
      </c>
      <c r="BR1034" s="11">
        <v>2280</v>
      </c>
      <c r="BS1034" s="11">
        <v>570</v>
      </c>
      <c r="BT1034" s="11">
        <v>0.21116355525780101</v>
      </c>
    </row>
    <row r="1035" spans="1:72" s="8" customFormat="1" x14ac:dyDescent="0.25">
      <c r="A1035" s="1">
        <v>1509</v>
      </c>
      <c r="B1035" s="22">
        <v>412.043304721217</v>
      </c>
      <c r="C1035" s="22">
        <v>1200.8</v>
      </c>
      <c r="D1035" s="11">
        <v>3000</v>
      </c>
      <c r="E1035" s="11">
        <v>12000</v>
      </c>
      <c r="F1035" s="11">
        <v>3</v>
      </c>
      <c r="G1035" s="11">
        <v>4</v>
      </c>
      <c r="H1035" s="12">
        <f>SUM(BG1035:BI1035)/(BK1035*1000000)</f>
        <v>0.76174589364509793</v>
      </c>
      <c r="I1035" s="13">
        <v>100</v>
      </c>
      <c r="J1035" s="20">
        <v>94.823189382627703</v>
      </c>
      <c r="K1035" s="18">
        <f>(P1035*BG1035+U1035*BH1035+AP1035*BI1035+AN1035*BJ1035)/(BK1035*(1000000))</f>
        <v>91.799804901829603</v>
      </c>
      <c r="L1035" s="18">
        <f>(T1035*BG1035+Y1035*BH1035+AT1035*BI1035+AO1035*BJ1035)/(BK1035*(1000000))</f>
        <v>108.83762252680231</v>
      </c>
      <c r="M1035" s="18">
        <f>L1035/K1035</f>
        <v>1.185597536325844</v>
      </c>
      <c r="N1035" s="18">
        <f>J1035*M1035</f>
        <v>112.42213971860232</v>
      </c>
      <c r="O1035" s="13">
        <v>100</v>
      </c>
      <c r="P1035" s="20">
        <v>69.428193068198794</v>
      </c>
      <c r="Q1035" s="20">
        <f>P1035-S1035</f>
        <v>64.224411176826294</v>
      </c>
      <c r="R1035" s="18">
        <f>Q1035*solar_capex_adj</f>
        <v>85.632548235768382</v>
      </c>
      <c r="S1035" s="20">
        <v>5.2037818913725005</v>
      </c>
      <c r="T1035" s="18">
        <f>R1035+S1035</f>
        <v>90.836330127140883</v>
      </c>
      <c r="U1035" s="20">
        <v>28.640187516557301</v>
      </c>
      <c r="V1035" s="20">
        <f>U1035-X1035</f>
        <v>23.730917946733101</v>
      </c>
      <c r="W1035" s="18">
        <f>V1035*wind_capex_adj</f>
        <v>39.551529911221834</v>
      </c>
      <c r="X1035" s="20">
        <v>4.9092695698242004</v>
      </c>
      <c r="Y1035" s="18">
        <f>W1035+X1035</f>
        <v>44.460799481046038</v>
      </c>
      <c r="Z1035" s="20">
        <v>173.390156120581</v>
      </c>
      <c r="AA1035" s="20">
        <f>Z1035-AC1035-AD1035</f>
        <v>102.14722328185601</v>
      </c>
      <c r="AB1035" s="18">
        <f>AA1035*hdgt_capex_adj</f>
        <v>127.68402910232001</v>
      </c>
      <c r="AC1035" s="20">
        <v>24.939212364220992</v>
      </c>
      <c r="AD1035" s="20">
        <v>46.30372047450399</v>
      </c>
      <c r="AE1035" s="18">
        <f>AD1035*fuel_adj</f>
        <v>46.30372047450399</v>
      </c>
      <c r="AF1035" s="18">
        <f>AB1035+AC1035+AE1035</f>
        <v>198.92696194104499</v>
      </c>
      <c r="AG1035" s="20">
        <v>489.99743649624401</v>
      </c>
      <c r="AH1035" s="20">
        <f>AG1035-AJ1035-AK1035</f>
        <v>390.30678627192196</v>
      </c>
      <c r="AI1035" s="18">
        <f>AH1035*aero_capex_adj</f>
        <v>468.36814352630631</v>
      </c>
      <c r="AJ1035" s="20">
        <v>45.35807968994601</v>
      </c>
      <c r="AK1035" s="20">
        <v>54.332570534376032</v>
      </c>
      <c r="AL1035" s="18">
        <f>AK1035*fuel_adj</f>
        <v>54.332570534376032</v>
      </c>
      <c r="AM1035" s="18">
        <f>AI1035+AJ1035+AL1035</f>
        <v>568.0587937506283</v>
      </c>
      <c r="AN1035" s="18">
        <f>IF(F1035=0, 0, IF(F1035=3, Z1035, (Z1035*F1035*384+AG1035*G1035*32)/(F1035*384+G1035*32)))</f>
        <v>173.390156120581</v>
      </c>
      <c r="AO1035" s="18">
        <f>IF(F1035=0, 0, IF(F1035=3, AF1035, (AF1035*F1035*384+AM1035*G1035*32)/(F1035*384+G1035*32)))</f>
        <v>198.92696194104499</v>
      </c>
      <c r="AP1035" s="20">
        <v>292.73873384644997</v>
      </c>
      <c r="AQ1035" s="20">
        <f>AP1035-AS1035</f>
        <v>239.117216088568</v>
      </c>
      <c r="AR1035" s="18">
        <f>AQ1035*bess_capex_adj</f>
        <v>239.117216088568</v>
      </c>
      <c r="AS1035" s="20">
        <v>53.621517757881975</v>
      </c>
      <c r="AT1035" s="18">
        <f>AR1035+AS1035</f>
        <v>292.73873384644997</v>
      </c>
      <c r="AU1035" s="20">
        <v>7439.2297831052601</v>
      </c>
      <c r="AV1035" s="20"/>
      <c r="AW1035" s="20">
        <v>494.03856205219103</v>
      </c>
      <c r="AX1035" s="18">
        <f>AW1035*solar_capex_adj</f>
        <v>658.7180827362547</v>
      </c>
      <c r="AY1035" s="20">
        <v>1439.7552357115701</v>
      </c>
      <c r="AZ1035" s="18">
        <f>AY1035*wind_capex_adj</f>
        <v>2399.5920595192838</v>
      </c>
      <c r="BA1035" s="20">
        <v>2321.4188181824502</v>
      </c>
      <c r="BB1035" s="18">
        <f>BA1035*hdgt_capex_adj</f>
        <v>2901.7735227280627</v>
      </c>
      <c r="BC1035" s="20">
        <v>325.15178370368801</v>
      </c>
      <c r="BD1035" s="18">
        <f>BC1035*aero_capex_adj</f>
        <v>390.18214044442561</v>
      </c>
      <c r="BE1035" s="20">
        <v>2858.8653834553502</v>
      </c>
      <c r="BF1035" s="18">
        <f>BE1035*bess_capex_adj</f>
        <v>2858.8653834553502</v>
      </c>
      <c r="BG1035" s="11">
        <v>676153111.14176702</v>
      </c>
      <c r="BH1035" s="11">
        <v>5150122142.9521399</v>
      </c>
      <c r="BI1035" s="11">
        <v>846618774.23714399</v>
      </c>
      <c r="BJ1035" s="11">
        <v>2087105971.6689401</v>
      </c>
      <c r="BK1035" s="11">
        <f>SUM(BG1035:BJ1035)/1000000</f>
        <v>8759.9999999999909</v>
      </c>
      <c r="BL1035" s="11">
        <v>0.81197036376092802</v>
      </c>
      <c r="BM1035" s="13">
        <f>0.815*BJ1035/(BK1035*1000)</f>
        <v>194.17709667924518</v>
      </c>
      <c r="BN1035" s="22">
        <v>556.25846137364397</v>
      </c>
      <c r="BO1035" s="11">
        <v>316</v>
      </c>
      <c r="BP1035" s="11">
        <v>9120</v>
      </c>
      <c r="BQ1035" s="22">
        <v>13835.7696</v>
      </c>
      <c r="BR1035" s="11">
        <v>2280</v>
      </c>
      <c r="BS1035" s="11">
        <v>570</v>
      </c>
      <c r="BT1035" s="11">
        <v>0.17652523639191101</v>
      </c>
    </row>
    <row r="1036" spans="1:72" s="8" customFormat="1" hidden="1" x14ac:dyDescent="0.25">
      <c r="A1036" s="1">
        <v>1188</v>
      </c>
      <c r="B1036" s="22">
        <v>824.08660944243502</v>
      </c>
      <c r="C1036" s="22">
        <v>402.79999999999899</v>
      </c>
      <c r="D1036" s="11">
        <v>3000</v>
      </c>
      <c r="E1036" s="11">
        <v>12000</v>
      </c>
      <c r="F1036" s="11">
        <v>0</v>
      </c>
      <c r="G1036" s="11">
        <v>0</v>
      </c>
      <c r="H1036" s="12">
        <f>SUM(BG1036:BI1036)/(BK1036*1000000)</f>
        <v>1</v>
      </c>
      <c r="I1036" s="13">
        <v>6.4155251141552503</v>
      </c>
      <c r="J1036" s="20">
        <v>100.328569205021</v>
      </c>
      <c r="K1036" s="18">
        <f>(P1036*BG1036+U1036*BH1036+AP1036*BI1036+AN1036*BJ1036)/(BK1036*(1000000))</f>
        <v>123.16931655947845</v>
      </c>
      <c r="L1036" s="18">
        <f>(T1036*BG1036+Y1036*BH1036+AT1036*BI1036+AO1036*BJ1036)/(BK1036*(1000000))</f>
        <v>138.04204032190242</v>
      </c>
      <c r="M1036" s="18">
        <f>L1036/K1036</f>
        <v>1.1207502337259616</v>
      </c>
      <c r="N1036" s="18">
        <f>J1036*M1036</f>
        <v>112.4432673859186</v>
      </c>
      <c r="O1036" s="13">
        <v>43.506233286785097</v>
      </c>
      <c r="P1036" s="20">
        <v>47.196645844390403</v>
      </c>
      <c r="Q1036" s="20">
        <f>P1036-S1036</f>
        <v>43.680513911115199</v>
      </c>
      <c r="R1036" s="18">
        <f>Q1036*solar_capex_adj</f>
        <v>58.24068521482026</v>
      </c>
      <c r="S1036" s="20">
        <v>3.5161319332752043</v>
      </c>
      <c r="T1036" s="18">
        <f>R1036+S1036</f>
        <v>61.756817148095465</v>
      </c>
      <c r="U1036" s="20">
        <v>28.1493062015136</v>
      </c>
      <c r="V1036" s="20">
        <f>U1036-X1036</f>
        <v>23.3502819905355</v>
      </c>
      <c r="W1036" s="18">
        <f>V1036*wind_capex_adj</f>
        <v>38.917136650892502</v>
      </c>
      <c r="X1036" s="20">
        <v>4.7990242109781001</v>
      </c>
      <c r="Y1036" s="18">
        <f>W1036+X1036</f>
        <v>43.716160861870605</v>
      </c>
      <c r="Z1036" s="20">
        <v>0</v>
      </c>
      <c r="AA1036" s="20">
        <f>Z1036-AC1036-AD1036</f>
        <v>0</v>
      </c>
      <c r="AB1036" s="18">
        <f>AA1036*hdgt_capex_adj</f>
        <v>0</v>
      </c>
      <c r="AC1036" s="20">
        <v>0</v>
      </c>
      <c r="AD1036" s="20">
        <v>0</v>
      </c>
      <c r="AE1036" s="18">
        <f>AD1036*fuel_adj</f>
        <v>0</v>
      </c>
      <c r="AF1036" s="18">
        <f>AB1036+AC1036+AE1036</f>
        <v>0</v>
      </c>
      <c r="AG1036" s="20">
        <v>0</v>
      </c>
      <c r="AH1036" s="20">
        <f>AG1036-AJ1036-AK1036</f>
        <v>0</v>
      </c>
      <c r="AI1036" s="18">
        <f>AH1036*aero_capex_adj</f>
        <v>0</v>
      </c>
      <c r="AJ1036" s="20">
        <v>0</v>
      </c>
      <c r="AK1036" s="20">
        <v>0</v>
      </c>
      <c r="AL1036" s="18">
        <f>AK1036*fuel_adj</f>
        <v>0</v>
      </c>
      <c r="AM1036" s="18">
        <f>AI1036+AJ1036+AL1036</f>
        <v>0</v>
      </c>
      <c r="AN1036" s="18">
        <f>IF(F1036=0, 0, IF(F1036=3, Z1036, (Z1036*F1036*384+AG1036*G1036*32)/(F1036*384+G1036*32)))</f>
        <v>0</v>
      </c>
      <c r="AO1036" s="18">
        <f>IF(F1036=0, 0, IF(F1036=3, AF1036, (AF1036*F1036*384+AM1036*G1036*32)/(F1036*384+G1036*32)))</f>
        <v>0</v>
      </c>
      <c r="AP1036" s="20">
        <v>8051.1153232565002</v>
      </c>
      <c r="AQ1036" s="20">
        <f>AP1036-AS1036</f>
        <v>6475.8256453694203</v>
      </c>
      <c r="AR1036" s="18">
        <f>AQ1036*bess_capex_adj</f>
        <v>6475.8256453694203</v>
      </c>
      <c r="AS1036" s="20">
        <v>1575.28967788708</v>
      </c>
      <c r="AT1036" s="18">
        <f>AR1036+AS1036</f>
        <v>8051.1153232565002</v>
      </c>
      <c r="AU1036" s="20">
        <v>4358.3212096338302</v>
      </c>
      <c r="AV1036" s="20"/>
      <c r="AW1036" s="20">
        <v>994.56317701368596</v>
      </c>
      <c r="AX1036" s="18">
        <f>AW1036*solar_capex_adj</f>
        <v>1326.0842360182478</v>
      </c>
      <c r="AY1036" s="20">
        <v>486.12614634299098</v>
      </c>
      <c r="AZ1036" s="18">
        <f>AY1036*wind_capex_adj</f>
        <v>810.21024390498496</v>
      </c>
      <c r="BA1036" s="20">
        <v>0</v>
      </c>
      <c r="BB1036" s="18">
        <f>BA1036*hdgt_capex_adj</f>
        <v>0</v>
      </c>
      <c r="BC1036" s="20">
        <v>0</v>
      </c>
      <c r="BD1036" s="18">
        <f>BC1036*aero_capex_adj</f>
        <v>0</v>
      </c>
      <c r="BE1036" s="20">
        <v>2877.63188627716</v>
      </c>
      <c r="BF1036" s="18">
        <f>BE1036*bess_capex_adj</f>
        <v>2877.63188627716</v>
      </c>
      <c r="BG1036" s="11">
        <v>2003440252.4475999</v>
      </c>
      <c r="BH1036" s="11">
        <v>1767324841.04303</v>
      </c>
      <c r="BI1036" s="11">
        <v>40380942.431736998</v>
      </c>
      <c r="BJ1036" s="11">
        <v>0</v>
      </c>
      <c r="BK1036" s="11">
        <f>SUM(BG1036:BJ1036)/1000000</f>
        <v>3811.146035922367</v>
      </c>
      <c r="BL1036" s="11">
        <v>0.16070799118260701</v>
      </c>
      <c r="BM1036" s="13">
        <f>0.815*BJ1036/(BK1036*1000)</f>
        <v>0</v>
      </c>
      <c r="BN1036" s="22">
        <v>1112.51692274728</v>
      </c>
      <c r="BO1036" s="11">
        <v>106</v>
      </c>
      <c r="BP1036" s="11">
        <v>9120</v>
      </c>
      <c r="BQ1036" s="22">
        <v>13835.7696</v>
      </c>
      <c r="BR1036" s="11">
        <v>2280</v>
      </c>
      <c r="BS1036" s="11">
        <v>570</v>
      </c>
      <c r="BT1036" s="11">
        <v>8.2949030406813794E-3</v>
      </c>
    </row>
    <row r="1037" spans="1:72" s="8" customFormat="1" x14ac:dyDescent="0.25">
      <c r="A1037" s="1">
        <v>367</v>
      </c>
      <c r="B1037" s="24">
        <v>2884.3031330485201</v>
      </c>
      <c r="C1037" s="24">
        <v>600.4</v>
      </c>
      <c r="D1037" s="1">
        <v>1000</v>
      </c>
      <c r="E1037" s="1">
        <v>4000</v>
      </c>
      <c r="F1037" s="1">
        <v>2</v>
      </c>
      <c r="G1037" s="1">
        <v>11</v>
      </c>
      <c r="H1037" s="2">
        <f>SUM(BG1037:BI1037)/(BK1037*1000000)</f>
        <v>0.78647813227121666</v>
      </c>
      <c r="I1037" s="3">
        <v>100</v>
      </c>
      <c r="J1037" s="18">
        <v>91.860449138576797</v>
      </c>
      <c r="K1037" s="18">
        <f>(P1037*BG1037+U1037*BH1037+AP1037*BI1037+AN1037*BJ1037)/(BK1037*(1000000))</f>
        <v>112.64268767319187</v>
      </c>
      <c r="L1037" s="18">
        <f>(T1037*BG1037+Y1037*BH1037+AT1037*BI1037+AO1037*BJ1037)/(BK1037*(1000000))</f>
        <v>137.89258501875082</v>
      </c>
      <c r="M1037" s="18">
        <f>L1037/K1037</f>
        <v>1.2241592230009284</v>
      </c>
      <c r="N1037" s="18">
        <f>J1037*M1037</f>
        <v>112.45181604199648</v>
      </c>
      <c r="O1037" s="3">
        <v>100</v>
      </c>
      <c r="P1037" s="18">
        <v>117.846860959678</v>
      </c>
      <c r="Q1037" s="18">
        <f>P1037-S1037</f>
        <v>109.008544738225</v>
      </c>
      <c r="R1037" s="18">
        <f>Q1037*solar_capex_adj</f>
        <v>145.34472631763333</v>
      </c>
      <c r="S1037" s="18">
        <v>8.8383162214529989</v>
      </c>
      <c r="T1037" s="18">
        <f>R1037+S1037</f>
        <v>154.18304253908633</v>
      </c>
      <c r="U1037" s="18">
        <v>27.968474723445102</v>
      </c>
      <c r="V1037" s="18">
        <f>U1037-X1037</f>
        <v>23.171691246318101</v>
      </c>
      <c r="W1037" s="18">
        <f>V1037*wind_capex_adj</f>
        <v>38.619485410530167</v>
      </c>
      <c r="X1037" s="18">
        <v>4.7967834771270006</v>
      </c>
      <c r="Y1037" s="18">
        <f>W1037+X1037</f>
        <v>43.416268887657168</v>
      </c>
      <c r="Z1037" s="18">
        <v>132.567477442978</v>
      </c>
      <c r="AA1037" s="18">
        <f>Z1037-AC1037-AD1037</f>
        <v>77.188962323638592</v>
      </c>
      <c r="AB1037" s="18">
        <f>AA1037*hdgt_capex_adj</f>
        <v>96.486202904548236</v>
      </c>
      <c r="AC1037" s="18">
        <v>19.373565038434009</v>
      </c>
      <c r="AD1037" s="18">
        <v>36.004950080905402</v>
      </c>
      <c r="AE1037" s="18">
        <f>AD1037*fuel_adj</f>
        <v>36.004950080905402</v>
      </c>
      <c r="AF1037" s="18">
        <f>AB1037+AC1037+AE1037</f>
        <v>151.86471802388763</v>
      </c>
      <c r="AG1037" s="18">
        <v>574.60761694193798</v>
      </c>
      <c r="AH1037" s="18">
        <f>AG1037-AJ1037-AK1037</f>
        <v>483.59380249201308</v>
      </c>
      <c r="AI1037" s="18">
        <f>AH1037*aero_capex_adj</f>
        <v>580.3125629904157</v>
      </c>
      <c r="AJ1037" s="18">
        <v>49.547190205762945</v>
      </c>
      <c r="AK1037" s="18">
        <v>41.466624244161949</v>
      </c>
      <c r="AL1037" s="18">
        <f>AK1037*fuel_adj</f>
        <v>41.466624244161949</v>
      </c>
      <c r="AM1037" s="18">
        <f>AI1037+AJ1037+AL1037</f>
        <v>671.32637744034059</v>
      </c>
      <c r="AN1037" s="18">
        <f>IF(F1037=0, 0, IF(F1037=3, Z1037, (Z1037*F1037*384+AG1037*G1037*32)/(F1037*384+G1037*32)))</f>
        <v>271.49437842836545</v>
      </c>
      <c r="AO1037" s="18">
        <f>IF(F1037=0, 0, IF(F1037=3, AF1037, (AF1037*F1037*384+AM1037*G1037*32)/(F1037*384+G1037*32)))</f>
        <v>315.12409669763002</v>
      </c>
      <c r="AP1037" s="18">
        <v>55.158281088894398</v>
      </c>
      <c r="AQ1037" s="18">
        <f>AP1037-AS1037</f>
        <v>44.862378735190497</v>
      </c>
      <c r="AR1037" s="18">
        <f>AQ1037*bess_capex_adj</f>
        <v>44.862378735190497</v>
      </c>
      <c r="AS1037" s="18">
        <v>10.295902353703902</v>
      </c>
      <c r="AT1037" s="18">
        <f>AR1037+AS1037</f>
        <v>55.158281088894398</v>
      </c>
      <c r="AU1037" s="18">
        <v>7566.1132853623203</v>
      </c>
      <c r="AV1037" s="18"/>
      <c r="AW1037" s="18">
        <v>3455.9611297496699</v>
      </c>
      <c r="AX1037" s="18">
        <f>AW1037*solar_capex_adj</f>
        <v>4607.9481729995596</v>
      </c>
      <c r="AY1037" s="18">
        <v>719.39701431749302</v>
      </c>
      <c r="AZ1037" s="18">
        <f>AY1037*wind_capex_adj</f>
        <v>1198.9950238624883</v>
      </c>
      <c r="BA1037" s="18">
        <v>1546.5793308545899</v>
      </c>
      <c r="BB1037" s="18">
        <f>BA1037*hdgt_capex_adj</f>
        <v>1933.2241635682374</v>
      </c>
      <c r="BC1037" s="18">
        <v>893.57044257914094</v>
      </c>
      <c r="BD1037" s="18">
        <f>BC1037*aero_capex_adj</f>
        <v>1072.284531094969</v>
      </c>
      <c r="BE1037" s="18">
        <v>950.60536786141495</v>
      </c>
      <c r="BF1037" s="18">
        <f>BE1037*bess_capex_adj</f>
        <v>950.60536786141495</v>
      </c>
      <c r="BG1037" s="1">
        <v>2720980487.2817402</v>
      </c>
      <c r="BH1037" s="1">
        <v>2635443261.2463999</v>
      </c>
      <c r="BI1037" s="1">
        <v>1533124690.1677101</v>
      </c>
      <c r="BJ1037" s="1">
        <v>1870451561.3041401</v>
      </c>
      <c r="BK1037" s="1">
        <f>SUM(BG1037:BJ1037)/1000000</f>
        <v>8759.9999999999909</v>
      </c>
      <c r="BL1037" s="1">
        <v>24.553295721076001</v>
      </c>
      <c r="BM1037" s="3">
        <f>0.815*BJ1037/(BK1037*1000)</f>
        <v>174.02032219895841</v>
      </c>
      <c r="BN1037" s="24">
        <v>3893.8092296155</v>
      </c>
      <c r="BO1037" s="1">
        <v>158</v>
      </c>
      <c r="BP1037" s="1">
        <v>3040</v>
      </c>
      <c r="BQ1037" s="24">
        <v>4611.9232000000002</v>
      </c>
      <c r="BR1037" s="1">
        <v>760</v>
      </c>
      <c r="BS1037" s="1">
        <v>190</v>
      </c>
      <c r="BT1037" s="1">
        <v>0.94528896769370097</v>
      </c>
    </row>
    <row r="1038" spans="1:72" s="8" customFormat="1" x14ac:dyDescent="0.25">
      <c r="A1038" s="1">
        <v>772</v>
      </c>
      <c r="B1038" s="25">
        <v>2266.2381759666901</v>
      </c>
      <c r="C1038" s="25">
        <v>600.4</v>
      </c>
      <c r="D1038" s="8">
        <v>2000</v>
      </c>
      <c r="E1038" s="8">
        <v>8000</v>
      </c>
      <c r="F1038" s="8">
        <v>1</v>
      </c>
      <c r="G1038" s="8">
        <v>23</v>
      </c>
      <c r="H1038" s="9">
        <f>SUM(BG1038:BI1038)/(BK1038*1000000)</f>
        <v>0.83728758286102611</v>
      </c>
      <c r="I1038" s="10">
        <v>100</v>
      </c>
      <c r="J1038" s="19">
        <v>93.967070007247898</v>
      </c>
      <c r="K1038" s="18">
        <f>(P1038*BG1038+U1038*BH1038+AP1038*BI1038+AN1038*BJ1038)/(BK1038*(1000000))</f>
        <v>137.62303678484787</v>
      </c>
      <c r="L1038" s="18">
        <f>(T1038*BG1038+Y1038*BH1038+AT1038*BI1038+AO1038*BJ1038)/(BK1038*(1000000))</f>
        <v>164.72865732413769</v>
      </c>
      <c r="M1038" s="18">
        <f>L1038/K1038</f>
        <v>1.1969555473598887</v>
      </c>
      <c r="N1038" s="18">
        <f>J1038*M1038</f>
        <v>112.47440571433039</v>
      </c>
      <c r="O1038" s="10">
        <v>100</v>
      </c>
      <c r="P1038" s="19">
        <v>104.672693498895</v>
      </c>
      <c r="Q1038" s="19">
        <f>P1038-S1038</f>
        <v>96.8213868792254</v>
      </c>
      <c r="R1038" s="18">
        <f>Q1038*solar_capex_adj</f>
        <v>129.09518250563386</v>
      </c>
      <c r="S1038" s="19">
        <v>7.8513066196696002</v>
      </c>
      <c r="T1038" s="18">
        <f>R1038+S1038</f>
        <v>136.94648912530346</v>
      </c>
      <c r="U1038" s="19">
        <v>27.965185896931601</v>
      </c>
      <c r="V1038" s="19">
        <f>U1038-X1038</f>
        <v>23.168402419804501</v>
      </c>
      <c r="W1038" s="18">
        <f>V1038*wind_capex_adj</f>
        <v>38.614004033007504</v>
      </c>
      <c r="X1038" s="19">
        <v>4.7967834771271001</v>
      </c>
      <c r="Y1038" s="18">
        <f>W1038+X1038</f>
        <v>43.410787510134604</v>
      </c>
      <c r="Z1038" s="19">
        <v>109.422715486198</v>
      </c>
      <c r="AA1038" s="19">
        <f>Z1038-AC1038-AD1038</f>
        <v>55.137245867734194</v>
      </c>
      <c r="AB1038" s="18">
        <f>AA1038*hdgt_capex_adj</f>
        <v>68.921557334667739</v>
      </c>
      <c r="AC1038" s="19">
        <v>17.298610673799402</v>
      </c>
      <c r="AD1038" s="19">
        <v>36.986858944664405</v>
      </c>
      <c r="AE1038" s="18">
        <f>AD1038*fuel_adj</f>
        <v>36.986858944664405</v>
      </c>
      <c r="AF1038" s="18">
        <f>AB1038+AC1038+AE1038</f>
        <v>123.20702695313155</v>
      </c>
      <c r="AG1038" s="19">
        <v>695.51586181639402</v>
      </c>
      <c r="AH1038" s="19">
        <f>AG1038-AJ1038-AK1038</f>
        <v>595.54383991918894</v>
      </c>
      <c r="AI1038" s="18">
        <f>AH1038*aero_capex_adj</f>
        <v>714.65260790302671</v>
      </c>
      <c r="AJ1038" s="19">
        <v>58.361610355187054</v>
      </c>
      <c r="AK1038" s="19">
        <v>41.610411542018028</v>
      </c>
      <c r="AL1038" s="18">
        <f>AK1038*fuel_adj</f>
        <v>41.610411542018028</v>
      </c>
      <c r="AM1038" s="18">
        <f>AI1038+AJ1038+AL1038</f>
        <v>814.62462980023179</v>
      </c>
      <c r="AN1038" s="18">
        <f>IF(F1038=0, 0, IF(F1038=3, Z1038, (Z1038*F1038*384+AG1038*G1038*32)/(F1038*384+G1038*32)))</f>
        <v>494.56964021746973</v>
      </c>
      <c r="AO1038" s="18">
        <f>IF(F1038=0, 0, IF(F1038=3, AF1038, (AF1038*F1038*384+AM1038*G1038*32)/(F1038*384+G1038*32)))</f>
        <v>577.56716596694025</v>
      </c>
      <c r="AP1038" s="19">
        <v>76.049516237961996</v>
      </c>
      <c r="AQ1038" s="19">
        <f>AP1038-AS1038</f>
        <v>62.288934122273197</v>
      </c>
      <c r="AR1038" s="18">
        <f>AQ1038*bess_capex_adj</f>
        <v>62.288934122273197</v>
      </c>
      <c r="AS1038" s="19">
        <v>13.760582115688798</v>
      </c>
      <c r="AT1038" s="18">
        <f>AR1038+AS1038</f>
        <v>76.049516237961996</v>
      </c>
      <c r="AU1038" s="19">
        <v>7977.9259490745399</v>
      </c>
      <c r="AV1038" s="19"/>
      <c r="AW1038" s="19">
        <v>2715.0126260625402</v>
      </c>
      <c r="AX1038" s="18">
        <f>AW1038*solar_capex_adj</f>
        <v>3620.0168347500535</v>
      </c>
      <c r="AY1038" s="19">
        <v>719.29490817645706</v>
      </c>
      <c r="AZ1038" s="18">
        <f>AY1038*wind_capex_adj</f>
        <v>1198.8248469607618</v>
      </c>
      <c r="BA1038" s="19">
        <v>773.17991014326503</v>
      </c>
      <c r="BB1038" s="18">
        <f>BA1038*hdgt_capex_adj</f>
        <v>966.47488767908135</v>
      </c>
      <c r="BC1038" s="19">
        <v>1868.10937784164</v>
      </c>
      <c r="BD1038" s="18">
        <f>BC1038*aero_capex_adj</f>
        <v>2241.7312534099678</v>
      </c>
      <c r="BE1038" s="19">
        <v>1902.32912685064</v>
      </c>
      <c r="BF1038" s="18">
        <f>BE1038*bess_capex_adj</f>
        <v>1902.32912685064</v>
      </c>
      <c r="BG1038" s="8">
        <v>2430386948.9347701</v>
      </c>
      <c r="BH1038" s="8">
        <v>2635443261.2463999</v>
      </c>
      <c r="BI1038" s="8">
        <v>2268809015.6814098</v>
      </c>
      <c r="BJ1038" s="8">
        <v>1425360774.1374099</v>
      </c>
      <c r="BK1038" s="8">
        <f>SUM(BG1038:BJ1038)/1000000</f>
        <v>8759.9999999999891</v>
      </c>
      <c r="BL1038" s="8">
        <v>7.9450379429640696</v>
      </c>
      <c r="BM1038" s="10">
        <f>0.815*BJ1038/(BK1038*1000)</f>
        <v>132.61061996826376</v>
      </c>
      <c r="BN1038" s="25">
        <v>3059.4215375550398</v>
      </c>
      <c r="BO1038" s="8">
        <v>158</v>
      </c>
      <c r="BP1038" s="8">
        <v>6080</v>
      </c>
      <c r="BQ1038" s="25">
        <v>9223.8464000000004</v>
      </c>
      <c r="BR1038" s="8">
        <v>1520</v>
      </c>
      <c r="BS1038" s="8">
        <v>380</v>
      </c>
      <c r="BT1038" s="8">
        <v>0.70063143001933403</v>
      </c>
    </row>
    <row r="1039" spans="1:72" s="8" customFormat="1" x14ac:dyDescent="0.25">
      <c r="A1039" s="1">
        <v>1041</v>
      </c>
      <c r="B1039" s="25">
        <v>2060.21652360608</v>
      </c>
      <c r="C1039" s="25">
        <v>600.4</v>
      </c>
      <c r="D1039" s="8">
        <v>2000</v>
      </c>
      <c r="E1039" s="8">
        <v>8000</v>
      </c>
      <c r="F1039" s="8">
        <v>3</v>
      </c>
      <c r="G1039" s="8">
        <v>4</v>
      </c>
      <c r="H1039" s="9">
        <f>SUM(BG1039:BI1039)/(BK1039*1000000)</f>
        <v>0.81177952445335222</v>
      </c>
      <c r="I1039" s="10">
        <v>100</v>
      </c>
      <c r="J1039" s="19">
        <v>93.108114749596993</v>
      </c>
      <c r="K1039" s="18">
        <f>(P1039*BG1039+U1039*BH1039+AP1039*BI1039+AN1039*BJ1039)/(BK1039*(1000000))</f>
        <v>89.673066664902194</v>
      </c>
      <c r="L1039" s="18">
        <f>(T1039*BG1039+Y1039*BH1039+AT1039*BI1039+AO1039*BJ1039)/(BK1039*(1000000))</f>
        <v>108.32768679696753</v>
      </c>
      <c r="M1039" s="18">
        <f>L1039/K1039</f>
        <v>1.2080292425124199</v>
      </c>
      <c r="N1039" s="18">
        <f>J1039*M1039</f>
        <v>112.47732533271513</v>
      </c>
      <c r="O1039" s="10">
        <v>100</v>
      </c>
      <c r="P1039" s="19">
        <v>100.356187034084</v>
      </c>
      <c r="Q1039" s="19">
        <f>P1039-S1039</f>
        <v>92.830227806387995</v>
      </c>
      <c r="R1039" s="18">
        <f>Q1039*solar_capex_adj</f>
        <v>123.77363707518398</v>
      </c>
      <c r="S1039" s="19">
        <v>7.5259592276960063</v>
      </c>
      <c r="T1039" s="18">
        <f>R1039+S1039</f>
        <v>131.29959630287999</v>
      </c>
      <c r="U1039" s="19">
        <v>27.970424874007101</v>
      </c>
      <c r="V1039" s="19">
        <f>U1039-X1039</f>
        <v>23.173641396879901</v>
      </c>
      <c r="W1039" s="18">
        <f>V1039*wind_capex_adj</f>
        <v>38.622735661466507</v>
      </c>
      <c r="X1039" s="19">
        <v>4.7967834771271995</v>
      </c>
      <c r="Y1039" s="18">
        <f>W1039+X1039</f>
        <v>43.419519138593706</v>
      </c>
      <c r="Z1039" s="19">
        <v>186.03907445123701</v>
      </c>
      <c r="AA1039" s="19">
        <f>Z1039-AC1039-AD1039</f>
        <v>124.20629351882496</v>
      </c>
      <c r="AB1039" s="18">
        <f>AA1039*hdgt_capex_adj</f>
        <v>155.2578668985312</v>
      </c>
      <c r="AC1039" s="19">
        <v>24.041643315590022</v>
      </c>
      <c r="AD1039" s="19">
        <v>37.791137616822027</v>
      </c>
      <c r="AE1039" s="18">
        <f>AD1039*fuel_adj</f>
        <v>37.791137616822027</v>
      </c>
      <c r="AF1039" s="18">
        <f>AB1039+AC1039+AE1039</f>
        <v>217.09064783094325</v>
      </c>
      <c r="AG1039" s="19">
        <v>393.63124002905101</v>
      </c>
      <c r="AH1039" s="19">
        <f>AG1039-AJ1039-AK1039</f>
        <v>314.80683839341395</v>
      </c>
      <c r="AI1039" s="18">
        <f>AH1039*aero_capex_adj</f>
        <v>377.76820607209675</v>
      </c>
      <c r="AJ1039" s="19">
        <v>36.33133413320104</v>
      </c>
      <c r="AK1039" s="19">
        <v>42.49306750243602</v>
      </c>
      <c r="AL1039" s="18">
        <f>AK1039*fuel_adj</f>
        <v>42.49306750243602</v>
      </c>
      <c r="AM1039" s="18">
        <f>AI1039+AJ1039+AL1039</f>
        <v>456.59260770773381</v>
      </c>
      <c r="AN1039" s="18">
        <f>IF(F1039=0, 0, IF(F1039=3, Z1039, (Z1039*F1039*384+AG1039*G1039*32)/(F1039*384+G1039*32)))</f>
        <v>186.03907445123701</v>
      </c>
      <c r="AO1039" s="18">
        <f>IF(F1039=0, 0, IF(F1039=3, AF1039, (AF1039*F1039*384+AM1039*G1039*32)/(F1039*384+G1039*32)))</f>
        <v>217.09064783094325</v>
      </c>
      <c r="AP1039" s="19">
        <v>79.991452240684595</v>
      </c>
      <c r="AQ1039" s="19">
        <f>AP1039-AS1039</f>
        <v>65.542686765193807</v>
      </c>
      <c r="AR1039" s="18">
        <f>AQ1039*bess_capex_adj</f>
        <v>65.542686765193807</v>
      </c>
      <c r="AS1039" s="19">
        <v>14.448765475490788</v>
      </c>
      <c r="AT1039" s="18">
        <f>AR1039+AS1039</f>
        <v>79.991452240684595</v>
      </c>
      <c r="AU1039" s="19">
        <v>7735.9945629958802</v>
      </c>
      <c r="AV1039" s="19"/>
      <c r="AW1039" s="19">
        <v>2468.7514189817002</v>
      </c>
      <c r="AX1039" s="18">
        <f>AW1039*solar_capex_adj</f>
        <v>3291.6685586422668</v>
      </c>
      <c r="AY1039" s="19">
        <v>719.45755942301798</v>
      </c>
      <c r="AZ1039" s="18">
        <f>AY1039*wind_capex_adj</f>
        <v>1199.0959323716968</v>
      </c>
      <c r="BA1039" s="19">
        <v>2320.0642385617298</v>
      </c>
      <c r="BB1039" s="18">
        <f>BA1039*hdgt_capex_adj</f>
        <v>2900.0802982021623</v>
      </c>
      <c r="BC1039" s="19">
        <v>324.96205319215898</v>
      </c>
      <c r="BD1039" s="18">
        <f>BC1039*aero_capex_adj</f>
        <v>389.95446383059078</v>
      </c>
      <c r="BE1039" s="19">
        <v>1902.7592928372601</v>
      </c>
      <c r="BF1039" s="18">
        <f>BE1039*bess_capex_adj</f>
        <v>1902.7592928372601</v>
      </c>
      <c r="BG1039" s="8">
        <v>2310704462.1276002</v>
      </c>
      <c r="BH1039" s="8">
        <v>2635443261.2463999</v>
      </c>
      <c r="BI1039" s="8">
        <v>2165040910.8373499</v>
      </c>
      <c r="BJ1039" s="8">
        <v>1648811365.78863</v>
      </c>
      <c r="BK1039" s="8">
        <f>SUM(BG1039:BJ1039)/1000000</f>
        <v>8759.9999999999818</v>
      </c>
      <c r="BL1039" s="8">
        <v>5.1370820656904304</v>
      </c>
      <c r="BM1039" s="10">
        <f>0.815*BJ1039/(BK1039*1000)</f>
        <v>153.39968757051784</v>
      </c>
      <c r="BN1039" s="25">
        <v>2781.2923068682198</v>
      </c>
      <c r="BO1039" s="8">
        <v>158</v>
      </c>
      <c r="BP1039" s="8">
        <v>6080</v>
      </c>
      <c r="BQ1039" s="25">
        <v>9223.8464000000004</v>
      </c>
      <c r="BR1039" s="8">
        <v>1520</v>
      </c>
      <c r="BS1039" s="8">
        <v>380</v>
      </c>
      <c r="BT1039" s="8">
        <v>0.66865635958812097</v>
      </c>
    </row>
    <row r="1040" spans="1:72" s="8" customFormat="1" x14ac:dyDescent="0.25">
      <c r="A1040" s="1">
        <v>1415</v>
      </c>
      <c r="B1040" s="22">
        <v>824.08660944243502</v>
      </c>
      <c r="C1040" s="22">
        <v>1801.19999999999</v>
      </c>
      <c r="D1040" s="11">
        <v>3000</v>
      </c>
      <c r="E1040" s="11">
        <v>12000</v>
      </c>
      <c r="F1040" s="11">
        <v>2</v>
      </c>
      <c r="G1040" s="11">
        <v>6</v>
      </c>
      <c r="H1040" s="12">
        <f>SUM(BG1040:BI1040)/(BK1040*1000000)</f>
        <v>0.91876950399068769</v>
      </c>
      <c r="I1040" s="13">
        <v>100</v>
      </c>
      <c r="J1040" s="20">
        <v>90.998623689712502</v>
      </c>
      <c r="K1040" s="18">
        <f>(P1040*BG1040+U1040*BH1040+AP1040*BI1040+AN1040*BJ1040)/(BK1040*(1000000))</f>
        <v>101.64318023111767</v>
      </c>
      <c r="L1040" s="18">
        <f>(T1040*BG1040+Y1040*BH1040+AT1040*BI1040+AO1040*BJ1040)/(BK1040*(1000000))</f>
        <v>125.66213931747951</v>
      </c>
      <c r="M1040" s="18">
        <f>L1040/K1040</f>
        <v>1.2363066467592534</v>
      </c>
      <c r="N1040" s="18">
        <f>J1040*M1040</f>
        <v>112.50220331353562</v>
      </c>
      <c r="O1040" s="13">
        <v>100</v>
      </c>
      <c r="P1040" s="20">
        <v>85.765091787247002</v>
      </c>
      <c r="Q1040" s="20">
        <f>P1040-S1040</f>
        <v>79.333123655493907</v>
      </c>
      <c r="R1040" s="18">
        <f>Q1040*solar_capex_adj</f>
        <v>105.77749820732521</v>
      </c>
      <c r="S1040" s="20">
        <v>6.431968131753095</v>
      </c>
      <c r="T1040" s="18">
        <f>R1040+S1040</f>
        <v>112.2094663390783</v>
      </c>
      <c r="U1040" s="20">
        <v>36.707694714954201</v>
      </c>
      <c r="V1040" s="20">
        <f>U1040-X1040</f>
        <v>30.412311789227999</v>
      </c>
      <c r="W1040" s="18">
        <f>V1040*wind_capex_adj</f>
        <v>50.687186315380004</v>
      </c>
      <c r="X1040" s="20">
        <v>6.2953829257262015</v>
      </c>
      <c r="Y1040" s="18">
        <f>W1040+X1040</f>
        <v>56.982569241106205</v>
      </c>
      <c r="Z1040" s="20">
        <v>278.34744340892303</v>
      </c>
      <c r="AA1040" s="20">
        <f>Z1040-AC1040-AD1040</f>
        <v>199.40157123904095</v>
      </c>
      <c r="AB1040" s="18">
        <f>AA1040*hdgt_capex_adj</f>
        <v>249.2519640488012</v>
      </c>
      <c r="AC1040" s="20">
        <v>33.656525990574039</v>
      </c>
      <c r="AD1040" s="20">
        <v>45.289346179308041</v>
      </c>
      <c r="AE1040" s="18">
        <f>AD1040*fuel_adj</f>
        <v>45.289346179308041</v>
      </c>
      <c r="AF1040" s="18">
        <f>AB1040+AC1040+AE1040</f>
        <v>328.19783621868328</v>
      </c>
      <c r="AG1040" s="20">
        <v>1244.29433286884</v>
      </c>
      <c r="AH1040" s="20">
        <f>AG1040-AJ1040-AK1040</f>
        <v>1093.7230174103199</v>
      </c>
      <c r="AI1040" s="18">
        <f>AH1040*aero_capex_adj</f>
        <v>1312.4676208923838</v>
      </c>
      <c r="AJ1040" s="20">
        <v>99.380955808780072</v>
      </c>
      <c r="AK1040" s="20">
        <v>51.190359649740003</v>
      </c>
      <c r="AL1040" s="18">
        <f>AK1040*fuel_adj</f>
        <v>51.190359649740003</v>
      </c>
      <c r="AM1040" s="18">
        <f>AI1040+AJ1040+AL1040</f>
        <v>1463.0389363509039</v>
      </c>
      <c r="AN1040" s="18">
        <f>IF(F1040=0, 0, IF(F1040=3, Z1040, (Z1040*F1040*384+AG1040*G1040*32)/(F1040*384+G1040*32)))</f>
        <v>471.53682130090641</v>
      </c>
      <c r="AO1040" s="18">
        <f>IF(F1040=0, 0, IF(F1040=3, AF1040, (AF1040*F1040*384+AM1040*G1040*32)/(F1040*384+G1040*32)))</f>
        <v>555.16605624512738</v>
      </c>
      <c r="AP1040" s="20">
        <v>256.69682905703797</v>
      </c>
      <c r="AQ1040" s="20">
        <f>AP1040-AS1040</f>
        <v>208.46835317192799</v>
      </c>
      <c r="AR1040" s="18">
        <f>AQ1040*bess_capex_adj</f>
        <v>208.46835317192799</v>
      </c>
      <c r="AS1040" s="20">
        <v>48.228475885109987</v>
      </c>
      <c r="AT1040" s="18">
        <f>AR1040+AS1040</f>
        <v>256.69682905703797</v>
      </c>
      <c r="AU1040" s="20">
        <v>8036.9105492160797</v>
      </c>
      <c r="AV1040" s="20"/>
      <c r="AW1040" s="20">
        <v>987.46217627452495</v>
      </c>
      <c r="AX1040" s="18">
        <f>AW1040*solar_capex_adj</f>
        <v>1316.6162350326999</v>
      </c>
      <c r="AY1040" s="20">
        <v>2158.2887666492402</v>
      </c>
      <c r="AZ1040" s="18">
        <f>AY1040*wind_capex_adj</f>
        <v>3597.1479444154006</v>
      </c>
      <c r="BA1040" s="20">
        <v>1546.6493605445301</v>
      </c>
      <c r="BB1040" s="18">
        <f>BA1040*hdgt_capex_adj</f>
        <v>1933.3117006806626</v>
      </c>
      <c r="BC1040" s="20">
        <v>487.42412933598303</v>
      </c>
      <c r="BD1040" s="18">
        <f>BC1040*aero_capex_adj</f>
        <v>584.90895520317963</v>
      </c>
      <c r="BE1040" s="20">
        <v>2857.08611641179</v>
      </c>
      <c r="BF1040" s="18">
        <f>BE1040*bess_capex_adj</f>
        <v>2857.08611641179</v>
      </c>
      <c r="BG1040" s="11">
        <v>1087426565.10552</v>
      </c>
      <c r="BH1040" s="11">
        <v>6024251669.3078299</v>
      </c>
      <c r="BI1040" s="11">
        <v>936742620.54506505</v>
      </c>
      <c r="BJ1040" s="11">
        <v>711579145.04157495</v>
      </c>
      <c r="BK1040" s="11">
        <f>SUM(BG1040:BJ1040)/1000000</f>
        <v>8759.9999999999909</v>
      </c>
      <c r="BL1040" s="11">
        <v>17.952984413797999</v>
      </c>
      <c r="BM1040" s="13">
        <f>0.815*BJ1040/(BK1040*1000)</f>
        <v>66.202854247589514</v>
      </c>
      <c r="BN1040" s="22">
        <v>1112.51692274728</v>
      </c>
      <c r="BO1040" s="11">
        <v>474</v>
      </c>
      <c r="BP1040" s="11">
        <v>9120</v>
      </c>
      <c r="BQ1040" s="22">
        <v>13835.7696</v>
      </c>
      <c r="BR1040" s="11">
        <v>2280</v>
      </c>
      <c r="BS1040" s="11">
        <v>570</v>
      </c>
      <c r="BT1040" s="11">
        <v>0.19504446566206701</v>
      </c>
    </row>
    <row r="1041" spans="1:72" s="8" customFormat="1" x14ac:dyDescent="0.25">
      <c r="A1041" s="1">
        <v>1228</v>
      </c>
      <c r="B1041" s="22">
        <v>1236.12991416365</v>
      </c>
      <c r="C1041" s="22">
        <v>1003.19999999999</v>
      </c>
      <c r="D1041" s="11">
        <v>3000</v>
      </c>
      <c r="E1041" s="11">
        <v>12000</v>
      </c>
      <c r="F1041" s="11">
        <v>1</v>
      </c>
      <c r="G1041" s="11">
        <v>20</v>
      </c>
      <c r="H1041" s="12">
        <f>SUM(BG1041:BI1041)/(BK1041*1000000)</f>
        <v>0.8217057992706287</v>
      </c>
      <c r="I1041" s="13">
        <v>100</v>
      </c>
      <c r="J1041" s="20">
        <v>94.947821826509497</v>
      </c>
      <c r="K1041" s="18">
        <f>(P1041*BG1041+U1041*BH1041+AP1041*BI1041+AN1041*BJ1041)/(BK1041*(1000000))</f>
        <v>134.03895528443735</v>
      </c>
      <c r="L1041" s="18">
        <f>(T1041*BG1041+Y1041*BH1041+AT1041*BI1041+AO1041*BJ1041)/(BK1041*(1000000))</f>
        <v>158.84334051787417</v>
      </c>
      <c r="M1041" s="18">
        <f>L1041/K1041</f>
        <v>1.1850535553697854</v>
      </c>
      <c r="N1041" s="18">
        <f>J1041*M1041</f>
        <v>112.51825383012199</v>
      </c>
      <c r="O1041" s="13">
        <v>100</v>
      </c>
      <c r="P1041" s="20">
        <v>86.649364321008505</v>
      </c>
      <c r="Q1041" s="20">
        <f>P1041-S1041</f>
        <v>80.151648935572794</v>
      </c>
      <c r="R1041" s="18">
        <f>Q1041*solar_capex_adj</f>
        <v>106.86886524743039</v>
      </c>
      <c r="S1041" s="20">
        <v>6.4977153854357113</v>
      </c>
      <c r="T1041" s="18">
        <f>R1041+S1041</f>
        <v>113.3665806328661</v>
      </c>
      <c r="U1041" s="20">
        <v>27.971717378509702</v>
      </c>
      <c r="V1041" s="20">
        <f>U1041-X1041</f>
        <v>23.174933901382602</v>
      </c>
      <c r="W1041" s="18">
        <f>V1041*wind_capex_adj</f>
        <v>38.624889835637674</v>
      </c>
      <c r="X1041" s="20">
        <v>4.7967834771271001</v>
      </c>
      <c r="Y1041" s="18">
        <f>W1041+X1041</f>
        <v>43.421673312764774</v>
      </c>
      <c r="Z1041" s="20">
        <v>109.900345323219</v>
      </c>
      <c r="AA1041" s="20">
        <f>Z1041-AC1041-AD1041</f>
        <v>51.535623631840991</v>
      </c>
      <c r="AB1041" s="18">
        <f>AA1041*hdgt_capex_adj</f>
        <v>64.419529539801232</v>
      </c>
      <c r="AC1041" s="20">
        <v>17.991720540802305</v>
      </c>
      <c r="AD1041" s="20">
        <v>40.373001150575703</v>
      </c>
      <c r="AE1041" s="18">
        <f>AD1041*fuel_adj</f>
        <v>40.373001150575703</v>
      </c>
      <c r="AF1041" s="18">
        <f>AB1041+AC1041+AE1041</f>
        <v>122.78425123117924</v>
      </c>
      <c r="AG1041" s="20">
        <v>603.76299407433498</v>
      </c>
      <c r="AH1041" s="20">
        <f>AG1041-AJ1041-AK1041</f>
        <v>505.87796515210891</v>
      </c>
      <c r="AI1041" s="18">
        <f>AH1041*aero_capex_adj</f>
        <v>607.05355818253065</v>
      </c>
      <c r="AJ1041" s="20">
        <v>52.427687427638034</v>
      </c>
      <c r="AK1041" s="20">
        <v>45.457341494588036</v>
      </c>
      <c r="AL1041" s="18">
        <f>AK1041*fuel_adj</f>
        <v>45.457341494588036</v>
      </c>
      <c r="AM1041" s="18">
        <f>AI1041+AJ1041+AL1041</f>
        <v>704.93858710475672</v>
      </c>
      <c r="AN1041" s="18">
        <f>IF(F1041=0, 0, IF(F1041=3, Z1041, (Z1041*F1041*384+AG1041*G1041*32)/(F1041*384+G1041*32)))</f>
        <v>418.56450079266648</v>
      </c>
      <c r="AO1041" s="18">
        <f>IF(F1041=0, 0, IF(F1041=3, AF1041, (AF1041*F1041*384+AM1041*G1041*32)/(F1041*384+G1041*32)))</f>
        <v>486.63071115216513</v>
      </c>
      <c r="AP1041" s="20">
        <v>217.29395493783099</v>
      </c>
      <c r="AQ1041" s="20">
        <f>AP1041-AS1041</f>
        <v>177.928728847803</v>
      </c>
      <c r="AR1041" s="18">
        <f>AQ1041*bess_capex_adj</f>
        <v>177.928728847803</v>
      </c>
      <c r="AS1041" s="20">
        <v>39.365226090027988</v>
      </c>
      <c r="AT1041" s="18">
        <f>AR1041+AS1041</f>
        <v>217.29395493783099</v>
      </c>
      <c r="AU1041" s="20">
        <v>7939.1874598818104</v>
      </c>
      <c r="AV1041" s="20"/>
      <c r="AW1041" s="20">
        <v>1481.33346781352</v>
      </c>
      <c r="AX1041" s="18">
        <f>AW1041*solar_capex_adj</f>
        <v>1975.1112904180266</v>
      </c>
      <c r="AY1041" s="20">
        <v>1202.1986668901</v>
      </c>
      <c r="AZ1041" s="18">
        <f>AY1041*wind_capex_adj</f>
        <v>2003.6644448168333</v>
      </c>
      <c r="BA1041" s="20">
        <v>773.39787986979695</v>
      </c>
      <c r="BB1041" s="18">
        <f>BA1041*hdgt_capex_adj</f>
        <v>966.74734983724625</v>
      </c>
      <c r="BC1041" s="20">
        <v>1624.9008893785201</v>
      </c>
      <c r="BD1041" s="18">
        <f>BC1041*aero_capex_adj</f>
        <v>1949.881067254224</v>
      </c>
      <c r="BE1041" s="20">
        <v>2857.3565559298499</v>
      </c>
      <c r="BF1041" s="18">
        <f>BE1041*bess_capex_adj</f>
        <v>2857.3565559298499</v>
      </c>
      <c r="BG1041" s="11">
        <v>1607294688.99494</v>
      </c>
      <c r="BH1041" s="11">
        <v>4403525449.1711998</v>
      </c>
      <c r="BI1041" s="11">
        <v>1187322663.4445601</v>
      </c>
      <c r="BJ1041" s="11">
        <v>1561857198.3892901</v>
      </c>
      <c r="BK1041" s="11">
        <f>SUM(BG1041:BJ1041)/1000000</f>
        <v>8759.9999999999909</v>
      </c>
      <c r="BL1041" s="11">
        <v>3.4538841936390501</v>
      </c>
      <c r="BM1041" s="13">
        <f>0.815*BJ1041/(BK1041*1000)</f>
        <v>145.30977359443753</v>
      </c>
      <c r="BN1041" s="22">
        <v>1668.7753841209301</v>
      </c>
      <c r="BO1041" s="11">
        <v>264</v>
      </c>
      <c r="BP1041" s="11">
        <v>9120</v>
      </c>
      <c r="BQ1041" s="22">
        <v>13835.7696</v>
      </c>
      <c r="BR1041" s="11">
        <v>2280</v>
      </c>
      <c r="BS1041" s="11">
        <v>570</v>
      </c>
      <c r="BT1041" s="11">
        <v>0.24628512952619699</v>
      </c>
    </row>
    <row r="1042" spans="1:72" s="8" customFormat="1" x14ac:dyDescent="0.25">
      <c r="A1042" s="1">
        <v>1494</v>
      </c>
      <c r="B1042" s="22">
        <v>412.043304721217</v>
      </c>
      <c r="C1042" s="22">
        <v>1003.19999999999</v>
      </c>
      <c r="D1042" s="11">
        <v>3000</v>
      </c>
      <c r="E1042" s="11">
        <v>12000</v>
      </c>
      <c r="F1042" s="11">
        <v>3</v>
      </c>
      <c r="G1042" s="11">
        <v>4</v>
      </c>
      <c r="H1042" s="12">
        <f>SUM(BG1042:BI1042)/(BK1042*1000000)</f>
        <v>0.66806921811191067</v>
      </c>
      <c r="I1042" s="13">
        <v>100</v>
      </c>
      <c r="J1042" s="20">
        <v>96.499732338753702</v>
      </c>
      <c r="K1042" s="18">
        <f>(P1042*BG1042+U1042*BH1042+AP1042*BI1042+AN1042*BJ1042)/(BK1042*(1000000))</f>
        <v>93.776868475682775</v>
      </c>
      <c r="L1042" s="18">
        <f>(T1042*BG1042+Y1042*BH1042+AT1042*BI1042+AO1042*BJ1042)/(BK1042*(1000000))</f>
        <v>109.34473410832307</v>
      </c>
      <c r="M1042" s="18">
        <f>L1042/K1042</f>
        <v>1.1660096555333066</v>
      </c>
      <c r="N1042" s="18">
        <f>J1042*M1042</f>
        <v>112.5196196633665</v>
      </c>
      <c r="O1042" s="13">
        <v>100</v>
      </c>
      <c r="P1042" s="20">
        <v>67.695281589666706</v>
      </c>
      <c r="Q1042" s="20">
        <f>P1042-S1042</f>
        <v>62.622682902123699</v>
      </c>
      <c r="R1042" s="18">
        <f>Q1042*solar_capex_adj</f>
        <v>83.496910536164933</v>
      </c>
      <c r="S1042" s="20">
        <v>5.0725986875430067</v>
      </c>
      <c r="T1042" s="18">
        <f>R1042+S1042</f>
        <v>88.569509223707939</v>
      </c>
      <c r="U1042" s="20">
        <v>27.990369003400499</v>
      </c>
      <c r="V1042" s="20">
        <f>U1042-X1042</f>
        <v>23.193585526273399</v>
      </c>
      <c r="W1042" s="18">
        <f>V1042*wind_capex_adj</f>
        <v>38.65597587712233</v>
      </c>
      <c r="X1042" s="20">
        <v>4.7967834771271001</v>
      </c>
      <c r="Y1042" s="18">
        <f>W1042+X1042</f>
        <v>43.45275935424943</v>
      </c>
      <c r="Z1042" s="20">
        <v>137.822983948538</v>
      </c>
      <c r="AA1042" s="20">
        <f>Z1042-AC1042-AD1042</f>
        <v>73.986581321558006</v>
      </c>
      <c r="AB1042" s="18">
        <f>AA1042*hdgt_capex_adj</f>
        <v>92.483226651947504</v>
      </c>
      <c r="AC1042" s="20">
        <v>21.112156017413</v>
      </c>
      <c r="AD1042" s="20">
        <v>42.72424660956699</v>
      </c>
      <c r="AE1042" s="18">
        <f>AD1042*fuel_adj</f>
        <v>42.72424660956699</v>
      </c>
      <c r="AF1042" s="18">
        <f>AB1042+AC1042+AE1042</f>
        <v>156.31962927892749</v>
      </c>
      <c r="AG1042" s="20">
        <v>311.97108771631002</v>
      </c>
      <c r="AH1042" s="20">
        <f>AG1042-AJ1042-AK1042</f>
        <v>229.96471719196501</v>
      </c>
      <c r="AI1042" s="18">
        <f>AH1042*aero_capex_adj</f>
        <v>275.95766063035802</v>
      </c>
      <c r="AJ1042" s="20">
        <v>31.814207637938011</v>
      </c>
      <c r="AK1042" s="20">
        <v>50.192162886407004</v>
      </c>
      <c r="AL1042" s="18">
        <f>AK1042*fuel_adj</f>
        <v>50.192162886407004</v>
      </c>
      <c r="AM1042" s="18">
        <f>AI1042+AJ1042+AL1042</f>
        <v>357.96403115470304</v>
      </c>
      <c r="AN1042" s="18">
        <f>IF(F1042=0, 0, IF(F1042=3, Z1042, (Z1042*F1042*384+AG1042*G1042*32)/(F1042*384+G1042*32)))</f>
        <v>137.822983948538</v>
      </c>
      <c r="AO1042" s="18">
        <f>IF(F1042=0, 0, IF(F1042=3, AF1042, (AF1042*F1042*384+AM1042*G1042*32)/(F1042*384+G1042*32)))</f>
        <v>156.31962927892749</v>
      </c>
      <c r="AP1042" s="20">
        <v>332.156962562731</v>
      </c>
      <c r="AQ1042" s="20">
        <f>AP1042-AS1042</f>
        <v>271.68990172361498</v>
      </c>
      <c r="AR1042" s="18">
        <f>AQ1042*bess_capex_adj</f>
        <v>271.68990172361498</v>
      </c>
      <c r="AS1042" s="20">
        <v>60.467060839116016</v>
      </c>
      <c r="AT1042" s="18">
        <f>AR1042+AS1042</f>
        <v>332.156962562731</v>
      </c>
      <c r="AU1042" s="20">
        <v>7204.3003573097003</v>
      </c>
      <c r="AV1042" s="20"/>
      <c r="AW1042" s="20">
        <v>494.17522433026102</v>
      </c>
      <c r="AX1042" s="18">
        <f>AW1042*solar_capex_adj</f>
        <v>658.90029910701469</v>
      </c>
      <c r="AY1042" s="20">
        <v>1203.16621910296</v>
      </c>
      <c r="AZ1042" s="18">
        <f>AY1042*wind_capex_adj</f>
        <v>2005.2770318382668</v>
      </c>
      <c r="BA1042" s="20">
        <v>2322.0609753102899</v>
      </c>
      <c r="BB1042" s="18">
        <f>BA1042*hdgt_capex_adj</f>
        <v>2902.5762191378626</v>
      </c>
      <c r="BC1042" s="20">
        <v>325.24172806611699</v>
      </c>
      <c r="BD1042" s="18">
        <f>BC1042*aero_capex_adj</f>
        <v>390.29007367934037</v>
      </c>
      <c r="BE1042" s="20">
        <v>2859.6562105000598</v>
      </c>
      <c r="BF1042" s="18">
        <f>BE1042*bess_capex_adj</f>
        <v>2859.6562105000598</v>
      </c>
      <c r="BG1042" s="11">
        <v>694757462.98405898</v>
      </c>
      <c r="BH1042" s="11">
        <v>4403525449.1711998</v>
      </c>
      <c r="BI1042" s="11">
        <v>754003438.50507498</v>
      </c>
      <c r="BJ1042" s="11">
        <v>2907713649.3396602</v>
      </c>
      <c r="BK1042" s="11">
        <f>SUM(BG1042:BJ1042)/1000000</f>
        <v>8759.9999999999945</v>
      </c>
      <c r="BL1042" s="11">
        <v>2.45395811277442E-3</v>
      </c>
      <c r="BM1042" s="13">
        <f>0.815*BJ1042/(BK1042*1000)</f>
        <v>270.52358723879274</v>
      </c>
      <c r="BN1042" s="22">
        <v>556.25846137364397</v>
      </c>
      <c r="BO1042" s="11">
        <v>264</v>
      </c>
      <c r="BP1042" s="11">
        <v>9120</v>
      </c>
      <c r="BQ1042" s="22">
        <v>13835.7696</v>
      </c>
      <c r="BR1042" s="11">
        <v>2280</v>
      </c>
      <c r="BS1042" s="11">
        <v>570</v>
      </c>
      <c r="BT1042" s="11">
        <v>0.15574957985784699</v>
      </c>
    </row>
    <row r="1043" spans="1:72" s="8" customFormat="1" x14ac:dyDescent="0.25">
      <c r="A1043" s="1">
        <v>908</v>
      </c>
      <c r="B1043" s="25">
        <v>2472.2598283273001</v>
      </c>
      <c r="C1043" s="25">
        <v>600.4</v>
      </c>
      <c r="D1043" s="8">
        <v>2000</v>
      </c>
      <c r="E1043" s="8">
        <v>8000</v>
      </c>
      <c r="F1043" s="8">
        <v>2</v>
      </c>
      <c r="G1043" s="8">
        <v>11</v>
      </c>
      <c r="H1043" s="9">
        <f>SUM(BG1043:BI1043)/(BK1043*1000000)</f>
        <v>0.85718501931534119</v>
      </c>
      <c r="I1043" s="10">
        <v>100</v>
      </c>
      <c r="J1043" s="19">
        <v>93.364735122989202</v>
      </c>
      <c r="K1043" s="18">
        <f>(P1043*BG1043+U1043*BH1043+AP1043*BI1043+AN1043*BJ1043)/(BK1043*(1000000))</f>
        <v>123.15075361569401</v>
      </c>
      <c r="L1043" s="18">
        <f>(T1043*BG1043+Y1043*BH1043+AT1043*BI1043+AO1043*BJ1043)/(BK1043*(1000000))</f>
        <v>148.47211997417227</v>
      </c>
      <c r="M1043" s="18">
        <f>L1043/K1043</f>
        <v>1.2056127600931821</v>
      </c>
      <c r="N1043" s="18">
        <f>J1043*M1043</f>
        <v>112.56171600699587</v>
      </c>
      <c r="O1043" s="10">
        <v>99.999999193330098</v>
      </c>
      <c r="P1043" s="19">
        <v>109.525332310442</v>
      </c>
      <c r="Q1043" s="19">
        <f>P1043-S1043</f>
        <v>101.309730777379</v>
      </c>
      <c r="R1043" s="18">
        <f>Q1043*solar_capex_adj</f>
        <v>135.07964103650534</v>
      </c>
      <c r="S1043" s="19">
        <v>8.2156015330629941</v>
      </c>
      <c r="T1043" s="18">
        <f>R1043+S1043</f>
        <v>143.29524256956833</v>
      </c>
      <c r="U1043" s="19">
        <v>27.964248769984799</v>
      </c>
      <c r="V1043" s="19">
        <f>U1043-X1043</f>
        <v>23.167465292857699</v>
      </c>
      <c r="W1043" s="18">
        <f>V1043*wind_capex_adj</f>
        <v>38.612442154762832</v>
      </c>
      <c r="X1043" s="19">
        <v>4.7967834771271001</v>
      </c>
      <c r="Y1043" s="18">
        <f>W1043+X1043</f>
        <v>43.409225631889932</v>
      </c>
      <c r="Z1043" s="19">
        <v>169.48513920505499</v>
      </c>
      <c r="AA1043" s="19">
        <f>Z1043-AC1043-AD1043</f>
        <v>109.51677773796001</v>
      </c>
      <c r="AB1043" s="18">
        <f>AA1043*hdgt_capex_adj</f>
        <v>136.89597217245</v>
      </c>
      <c r="AC1043" s="19">
        <v>22.591984413915981</v>
      </c>
      <c r="AD1043" s="19">
        <v>37.376377053178999</v>
      </c>
      <c r="AE1043" s="18">
        <f>AD1043*fuel_adj</f>
        <v>37.376377053178999</v>
      </c>
      <c r="AF1043" s="18">
        <f>AB1043+AC1043+AE1043</f>
        <v>196.86433363954498</v>
      </c>
      <c r="AG1043" s="19">
        <v>1046.7619117404199</v>
      </c>
      <c r="AH1043" s="19">
        <f>AG1043-AJ1043-AK1043</f>
        <v>920.58685002464301</v>
      </c>
      <c r="AI1043" s="18">
        <f>AH1043*aero_capex_adj</f>
        <v>1104.7042200295716</v>
      </c>
      <c r="AJ1043" s="19">
        <v>83.656756268556933</v>
      </c>
      <c r="AK1043" s="19">
        <v>42.518305447219973</v>
      </c>
      <c r="AL1043" s="18">
        <f>AK1043*fuel_adj</f>
        <v>42.518305447219973</v>
      </c>
      <c r="AM1043" s="18">
        <f>AI1043+AJ1043+AL1043</f>
        <v>1230.8792817453486</v>
      </c>
      <c r="AN1043" s="18">
        <f>IF(F1043=0, 0, IF(F1043=3, Z1043, (Z1043*F1043*384+AG1043*G1043*32)/(F1043*384+G1043*32)))</f>
        <v>445.20069628759819</v>
      </c>
      <c r="AO1043" s="18">
        <f>IF(F1043=0, 0, IF(F1043=3, AF1043, (AF1043*F1043*384+AM1043*G1043*32)/(F1043*384+G1043*32)))</f>
        <v>521.84046018708318</v>
      </c>
      <c r="AP1043" s="19">
        <v>73.076810312341706</v>
      </c>
      <c r="AQ1043" s="19">
        <f>AP1043-AS1043</f>
        <v>59.8188485261919</v>
      </c>
      <c r="AR1043" s="18">
        <f>AQ1043*bess_capex_adj</f>
        <v>59.8188485261919</v>
      </c>
      <c r="AS1043" s="19">
        <v>13.257961786149806</v>
      </c>
      <c r="AT1043" s="18">
        <f>AR1043+AS1043</f>
        <v>73.076810312341706</v>
      </c>
      <c r="AU1043" s="19">
        <v>8022.9348977605996</v>
      </c>
      <c r="AV1043" s="19"/>
      <c r="AW1043" s="19">
        <v>2961.7121540675398</v>
      </c>
      <c r="AX1043" s="18">
        <f>AW1043*solar_capex_adj</f>
        <v>3948.9495387567194</v>
      </c>
      <c r="AY1043" s="19">
        <v>719.26581378190497</v>
      </c>
      <c r="AZ1043" s="18">
        <f>AY1043*wind_capex_adj</f>
        <v>1198.7763563031749</v>
      </c>
      <c r="BA1043" s="19">
        <v>1546.2972723632499</v>
      </c>
      <c r="BB1043" s="18">
        <f>BA1043*hdgt_capex_adj</f>
        <v>1932.8715904540625</v>
      </c>
      <c r="BC1043" s="19">
        <v>893.40747704228295</v>
      </c>
      <c r="BD1043" s="18">
        <f>BC1043*aero_capex_adj</f>
        <v>1072.0889724507394</v>
      </c>
      <c r="BE1043" s="19">
        <v>1902.2521805056101</v>
      </c>
      <c r="BF1043" s="18">
        <f>BE1043*bess_capex_adj</f>
        <v>1902.2521805056101</v>
      </c>
      <c r="BG1043" s="8">
        <v>2523842182.78896</v>
      </c>
      <c r="BH1043" s="8">
        <v>2635443261.2463999</v>
      </c>
      <c r="BI1043" s="8">
        <v>2349655264.5946498</v>
      </c>
      <c r="BJ1043" s="8">
        <v>1251059220.7056899</v>
      </c>
      <c r="BK1043" s="8">
        <f>SUM(BG1043:BJ1043)/1000000</f>
        <v>8759.9999293357014</v>
      </c>
      <c r="BL1043" s="8">
        <v>11.067984282306799</v>
      </c>
      <c r="BM1043" s="10">
        <f>0.815*BJ1043/(BK1043*1000)</f>
        <v>116.39420925799683</v>
      </c>
      <c r="BN1043" s="25">
        <v>3337.5507682418602</v>
      </c>
      <c r="BO1043" s="8">
        <v>158</v>
      </c>
      <c r="BP1043" s="8">
        <v>6080</v>
      </c>
      <c r="BQ1043" s="25">
        <v>9223.8464000000004</v>
      </c>
      <c r="BR1043" s="8">
        <v>1520</v>
      </c>
      <c r="BS1043" s="8">
        <v>380</v>
      </c>
      <c r="BT1043" s="8">
        <v>0.725543957442912</v>
      </c>
    </row>
    <row r="1044" spans="1:72" s="8" customFormat="1" x14ac:dyDescent="0.25">
      <c r="A1044" s="1">
        <v>1592</v>
      </c>
      <c r="B1044" s="22">
        <v>412.043304721217</v>
      </c>
      <c r="C1044" s="22">
        <v>402.79999999999899</v>
      </c>
      <c r="D1044" s="11">
        <v>3000</v>
      </c>
      <c r="E1044" s="11">
        <v>12000</v>
      </c>
      <c r="F1044" s="11">
        <v>3</v>
      </c>
      <c r="G1044" s="11">
        <v>4</v>
      </c>
      <c r="H1044" s="12">
        <f>SUM(BG1044:BI1044)/(BK1044*1000000)</f>
        <v>0.32326606059627394</v>
      </c>
      <c r="I1044" s="13">
        <v>100</v>
      </c>
      <c r="J1044" s="20">
        <v>101.51377264755401</v>
      </c>
      <c r="K1044" s="18">
        <f>(P1044*BG1044+U1044*BH1044+AP1044*BI1044+AN1044*BJ1044)/(BK1044*(1000000))</f>
        <v>99.072595085465792</v>
      </c>
      <c r="L1044" s="18">
        <f>(T1044*BG1044+Y1044*BH1044+AT1044*BI1044+AO1044*BJ1044)/(BK1044*(1000000))</f>
        <v>109.85964200102023</v>
      </c>
      <c r="M1044" s="18">
        <f>L1044/K1044</f>
        <v>1.1088802297572695</v>
      </c>
      <c r="N1044" s="18">
        <f>J1044*M1044</f>
        <v>112.56661553694691</v>
      </c>
      <c r="O1044" s="13">
        <v>99.999999999999901</v>
      </c>
      <c r="P1044" s="20">
        <v>78.279330605623997</v>
      </c>
      <c r="Q1044" s="20">
        <f>P1044-S1044</f>
        <v>72.418958309136997</v>
      </c>
      <c r="R1044" s="18">
        <f>Q1044*solar_capex_adj</f>
        <v>96.558611078849324</v>
      </c>
      <c r="S1044" s="20">
        <v>5.8603722964870002</v>
      </c>
      <c r="T1044" s="18">
        <f>R1044+S1044</f>
        <v>102.41898337533632</v>
      </c>
      <c r="U1044" s="20">
        <v>28.013125543318498</v>
      </c>
      <c r="V1044" s="20">
        <f>U1044-X1044</f>
        <v>23.216342066191402</v>
      </c>
      <c r="W1044" s="18">
        <f>V1044*wind_capex_adj</f>
        <v>38.693903443652339</v>
      </c>
      <c r="X1044" s="20">
        <v>4.7967834771270965</v>
      </c>
      <c r="Y1044" s="18">
        <f>W1044+X1044</f>
        <v>43.490686920779439</v>
      </c>
      <c r="Z1044" s="20">
        <v>86.509951744550406</v>
      </c>
      <c r="AA1044" s="20">
        <f>Z1044-AC1044-AD1044</f>
        <v>35.534940556305692</v>
      </c>
      <c r="AB1044" s="18">
        <f>AA1044*hdgt_capex_adj</f>
        <v>44.418675695382113</v>
      </c>
      <c r="AC1044" s="20">
        <v>15.444612199111106</v>
      </c>
      <c r="AD1044" s="20">
        <v>35.530398989133609</v>
      </c>
      <c r="AE1044" s="18">
        <f>AD1044*fuel_adj</f>
        <v>35.530398989133609</v>
      </c>
      <c r="AF1044" s="18">
        <f>AB1044+AC1044+AE1044</f>
        <v>95.393686883626827</v>
      </c>
      <c r="AG1044" s="20">
        <v>330.34777530528999</v>
      </c>
      <c r="AH1044" s="20">
        <f>AG1044-AJ1044-AK1044</f>
        <v>254.81631688263002</v>
      </c>
      <c r="AI1044" s="18">
        <f>AH1044*aero_capex_adj</f>
        <v>305.77958025915603</v>
      </c>
      <c r="AJ1044" s="20">
        <v>31.861148573643959</v>
      </c>
      <c r="AK1044" s="20">
        <v>43.670309849016007</v>
      </c>
      <c r="AL1044" s="18">
        <f>AK1044*fuel_adj</f>
        <v>43.670309849016007</v>
      </c>
      <c r="AM1044" s="18">
        <f>AI1044+AJ1044+AL1044</f>
        <v>381.311038681816</v>
      </c>
      <c r="AN1044" s="18">
        <f>IF(F1044=0, 0, IF(F1044=3, Z1044, (Z1044*F1044*384+AG1044*G1044*32)/(F1044*384+G1044*32)))</f>
        <v>86.509951744550406</v>
      </c>
      <c r="AO1044" s="18">
        <f>IF(F1044=0, 0, IF(F1044=3, AF1044, (AF1044*F1044*384+AM1044*G1044*32)/(F1044*384+G1044*32)))</f>
        <v>95.393686883626827</v>
      </c>
      <c r="AP1044" s="20">
        <v>556.68019306299902</v>
      </c>
      <c r="AQ1044" s="20">
        <f>AP1044-AS1044</f>
        <v>455.40115038092102</v>
      </c>
      <c r="AR1044" s="18">
        <f>AQ1044*bess_capex_adj</f>
        <v>455.40115038092102</v>
      </c>
      <c r="AS1044" s="20">
        <v>101.279042682078</v>
      </c>
      <c r="AT1044" s="18">
        <f>AR1044+AS1044</f>
        <v>556.68019306299902</v>
      </c>
      <c r="AU1044" s="20">
        <v>6490.5856438658302</v>
      </c>
      <c r="AV1044" s="20"/>
      <c r="AW1044" s="20">
        <v>494.66008762171799</v>
      </c>
      <c r="AX1044" s="18">
        <f>AW1044*solar_capex_adj</f>
        <v>659.54678349562391</v>
      </c>
      <c r="AY1044" s="20">
        <v>483.56345318809798</v>
      </c>
      <c r="AZ1044" s="18">
        <f>AY1044*wind_capex_adj</f>
        <v>805.93908864682999</v>
      </c>
      <c r="BA1044" s="20">
        <v>2324.3392808019898</v>
      </c>
      <c r="BB1044" s="18">
        <f>BA1044*hdgt_capex_adj</f>
        <v>2905.4241010024871</v>
      </c>
      <c r="BC1044" s="20">
        <v>325.56084113983098</v>
      </c>
      <c r="BD1044" s="18">
        <f>BC1044*aero_capex_adj</f>
        <v>390.67300936779719</v>
      </c>
      <c r="BE1044" s="20">
        <v>2862.4619811141902</v>
      </c>
      <c r="BF1044" s="18">
        <f>BE1044*bess_capex_adj</f>
        <v>2862.4619811141902</v>
      </c>
      <c r="BG1044" s="11">
        <v>599199452.33735597</v>
      </c>
      <c r="BH1044" s="11">
        <v>1768082187.9247999</v>
      </c>
      <c r="BI1044" s="11">
        <v>464529050.561203</v>
      </c>
      <c r="BJ1044" s="11">
        <v>5928189309.1766396</v>
      </c>
      <c r="BK1044" s="11">
        <f>SUM(BG1044:BJ1044)/1000000</f>
        <v>8759.9999999999982</v>
      </c>
      <c r="BL1044" s="11">
        <v>-6.4889747558E-19</v>
      </c>
      <c r="BM1044" s="13">
        <f>0.815*BJ1044/(BK1044*1000)</f>
        <v>551.53816061403677</v>
      </c>
      <c r="BN1044" s="22">
        <v>556.25846137364397</v>
      </c>
      <c r="BO1044" s="11">
        <v>106</v>
      </c>
      <c r="BP1044" s="11">
        <v>9120</v>
      </c>
      <c r="BQ1044" s="22">
        <v>13835.7696</v>
      </c>
      <c r="BR1044" s="11">
        <v>2280</v>
      </c>
      <c r="BS1044" s="11">
        <v>570</v>
      </c>
      <c r="BT1044" s="11">
        <v>9.5804488679021402E-2</v>
      </c>
    </row>
    <row r="1045" spans="1:72" s="8" customFormat="1" x14ac:dyDescent="0.25">
      <c r="A1045" s="1">
        <v>215</v>
      </c>
      <c r="B1045" s="24">
        <v>2678.2814806879101</v>
      </c>
      <c r="C1045" s="24">
        <v>801.8</v>
      </c>
      <c r="D1045" s="1">
        <v>1000</v>
      </c>
      <c r="E1045" s="1">
        <v>4000</v>
      </c>
      <c r="F1045" s="1">
        <v>1</v>
      </c>
      <c r="G1045" s="1">
        <v>23</v>
      </c>
      <c r="H1045" s="2">
        <f>SUM(BG1045:BI1045)/(BK1045*1000000)</f>
        <v>0.85263326711964815</v>
      </c>
      <c r="I1045" s="3">
        <v>100</v>
      </c>
      <c r="J1045" s="18">
        <v>91.172853849361204</v>
      </c>
      <c r="K1045" s="18">
        <f>(P1045*BG1045+U1045*BH1045+AP1045*BI1045+AN1045*BJ1045)/(BK1045*(1000000))</f>
        <v>107.26130062566754</v>
      </c>
      <c r="L1045" s="18">
        <f>(T1045*BG1045+Y1045*BH1045+AT1045*BI1045+AO1045*BJ1045)/(BK1045*(1000000))</f>
        <v>132.43141370395014</v>
      </c>
      <c r="M1045" s="18">
        <f>L1045/K1045</f>
        <v>1.2346616434022561</v>
      </c>
      <c r="N1045" s="18">
        <f>J1045*M1045</f>
        <v>112.56762556732602</v>
      </c>
      <c r="O1045" s="3">
        <v>100</v>
      </c>
      <c r="P1045" s="18">
        <v>120.465641498644</v>
      </c>
      <c r="Q1045" s="18">
        <f>P1045-S1045</f>
        <v>111.42942819555699</v>
      </c>
      <c r="R1045" s="18">
        <f>Q1045*solar_capex_adj</f>
        <v>148.57257092740932</v>
      </c>
      <c r="S1045" s="18">
        <v>9.0362133030870098</v>
      </c>
      <c r="T1045" s="18">
        <f>R1045+S1045</f>
        <v>157.60878423049633</v>
      </c>
      <c r="U1045" s="18">
        <v>27.964335930600502</v>
      </c>
      <c r="V1045" s="18">
        <f>U1045-X1045</f>
        <v>23.167552453473402</v>
      </c>
      <c r="W1045" s="18">
        <f>V1045*wind_capex_adj</f>
        <v>38.612587422455668</v>
      </c>
      <c r="X1045" s="18">
        <v>4.7967834771271001</v>
      </c>
      <c r="Y1045" s="18">
        <f>W1045+X1045</f>
        <v>43.409370899582768</v>
      </c>
      <c r="Z1045" s="18">
        <v>129.69905786874301</v>
      </c>
      <c r="AA1045" s="18">
        <f>Z1045-AC1045-AD1045</f>
        <v>73.929304664173188</v>
      </c>
      <c r="AB1045" s="18">
        <f>AA1045*hdgt_capex_adj</f>
        <v>92.411630830216481</v>
      </c>
      <c r="AC1045" s="18">
        <v>19.160721266215006</v>
      </c>
      <c r="AD1045" s="18">
        <v>36.609031938354818</v>
      </c>
      <c r="AE1045" s="18">
        <f>AD1045*fuel_adj</f>
        <v>36.609031938354818</v>
      </c>
      <c r="AF1045" s="18">
        <f>AB1045+AC1045+AE1045</f>
        <v>148.1813840347863</v>
      </c>
      <c r="AG1045" s="18">
        <v>473.50687183015799</v>
      </c>
      <c r="AH1045" s="18">
        <f>AG1045-AJ1045-AK1045</f>
        <v>390.19938962197801</v>
      </c>
      <c r="AI1045" s="18">
        <f>AH1045*aero_capex_adj</f>
        <v>468.23926754637358</v>
      </c>
      <c r="AJ1045" s="18">
        <v>42.356778496824006</v>
      </c>
      <c r="AK1045" s="18">
        <v>40.95070371135597</v>
      </c>
      <c r="AL1045" s="18">
        <f>AK1045*fuel_adj</f>
        <v>40.95070371135597</v>
      </c>
      <c r="AM1045" s="18">
        <f>AI1045+AJ1045+AL1045</f>
        <v>551.5467497545535</v>
      </c>
      <c r="AN1045" s="18">
        <f>IF(F1045=0, 0, IF(F1045=3, Z1045, (Z1045*F1045*384+AG1045*G1045*32)/(F1045*384+G1045*32)))</f>
        <v>355.62990704338716</v>
      </c>
      <c r="AO1045" s="18">
        <f>IF(F1045=0, 0, IF(F1045=3, AF1045, (AF1045*F1045*384+AM1045*G1045*32)/(F1045*384+G1045*32)))</f>
        <v>413.25005293634757</v>
      </c>
      <c r="AP1045" s="18">
        <v>57.135807790427499</v>
      </c>
      <c r="AQ1045" s="18">
        <f>AP1045-AS1045</f>
        <v>46.526677400773899</v>
      </c>
      <c r="AR1045" s="18">
        <f>AQ1045*bess_capex_adj</f>
        <v>46.526677400773899</v>
      </c>
      <c r="AS1045" s="18">
        <v>10.6091303896536</v>
      </c>
      <c r="AT1045" s="18">
        <f>AR1045+AS1045</f>
        <v>57.135807790427499</v>
      </c>
      <c r="AU1045" s="18">
        <v>7760.7036732656397</v>
      </c>
      <c r="AV1045" s="18"/>
      <c r="AW1045" s="18">
        <v>3208.5335713363402</v>
      </c>
      <c r="AX1045" s="18">
        <f>AW1045*solar_capex_adj</f>
        <v>4278.0447617817863</v>
      </c>
      <c r="AY1045" s="18">
        <v>960.54213720535097</v>
      </c>
      <c r="AZ1045" s="18">
        <f>AY1045*wind_capex_adj</f>
        <v>1600.9035620089182</v>
      </c>
      <c r="BA1045" s="18">
        <v>773.151544920682</v>
      </c>
      <c r="BB1045" s="18">
        <f>BA1045*hdgt_capex_adj</f>
        <v>966.43943115085244</v>
      </c>
      <c r="BC1045" s="18">
        <v>1868.0408435488901</v>
      </c>
      <c r="BD1045" s="18">
        <f>BC1045*aero_capex_adj</f>
        <v>2241.6490122586679</v>
      </c>
      <c r="BE1045" s="18">
        <v>950.43557625437302</v>
      </c>
      <c r="BF1045" s="18">
        <f>BE1045*bess_capex_adj</f>
        <v>950.43557625437302</v>
      </c>
      <c r="BG1045" s="1">
        <v>2470116992.7841802</v>
      </c>
      <c r="BH1045" s="1">
        <v>3519484355.2087998</v>
      </c>
      <c r="BI1045" s="1">
        <v>1479466071.9751301</v>
      </c>
      <c r="BJ1045" s="1">
        <v>1290932580.0318799</v>
      </c>
      <c r="BK1045" s="1">
        <f>SUM(BG1045:BJ1045)/1000000</f>
        <v>8759.9999999999909</v>
      </c>
      <c r="BL1045" s="1">
        <v>23.2114884726629</v>
      </c>
      <c r="BM1045" s="3">
        <f>0.815*BJ1045/(BK1045*1000)</f>
        <v>120.10388729748666</v>
      </c>
      <c r="BN1045" s="24">
        <v>3615.6799989286801</v>
      </c>
      <c r="BO1045" s="1">
        <v>211</v>
      </c>
      <c r="BP1045" s="1">
        <v>3040</v>
      </c>
      <c r="BQ1045" s="24">
        <v>4611.9232000000002</v>
      </c>
      <c r="BR1045" s="1">
        <v>760</v>
      </c>
      <c r="BS1045" s="1">
        <v>190</v>
      </c>
      <c r="BT1045" s="1">
        <v>0.91294835825436205</v>
      </c>
    </row>
    <row r="1046" spans="1:72" s="8" customFormat="1" x14ac:dyDescent="0.25">
      <c r="A1046" s="1">
        <v>1559</v>
      </c>
      <c r="B1046" s="22">
        <v>412.043304721217</v>
      </c>
      <c r="C1046" s="22">
        <v>801.8</v>
      </c>
      <c r="D1046" s="11">
        <v>3000</v>
      </c>
      <c r="E1046" s="11">
        <v>12000</v>
      </c>
      <c r="F1046" s="11">
        <v>3</v>
      </c>
      <c r="G1046" s="11">
        <v>4</v>
      </c>
      <c r="H1046" s="12">
        <f>SUM(BG1046:BI1046)/(BK1046*1000000)</f>
        <v>0.55086594172216619</v>
      </c>
      <c r="I1046" s="13">
        <v>100</v>
      </c>
      <c r="J1046" s="20">
        <v>98.2426532427598</v>
      </c>
      <c r="K1046" s="18">
        <f>(P1046*BG1046+U1046*BH1046+AP1046*BI1046+AN1046*BJ1046)/(BK1046*(1000000))</f>
        <v>95.175042397180363</v>
      </c>
      <c r="L1046" s="18">
        <f>(T1046*BG1046+Y1046*BH1046+AT1046*BI1046+AO1046*BJ1046)/(BK1046*(1000000))</f>
        <v>109.06413228115679</v>
      </c>
      <c r="M1046" s="18">
        <f>L1046/K1046</f>
        <v>1.1459320588060793</v>
      </c>
      <c r="N1046" s="18">
        <f>J1046*M1046</f>
        <v>112.57940589304748</v>
      </c>
      <c r="O1046" s="13">
        <v>100</v>
      </c>
      <c r="P1046" s="20">
        <v>69.221046794406604</v>
      </c>
      <c r="Q1046" s="20">
        <f>P1046-S1046</f>
        <v>64.035574866606893</v>
      </c>
      <c r="R1046" s="18">
        <f>Q1046*solar_capex_adj</f>
        <v>85.380766488809186</v>
      </c>
      <c r="S1046" s="20">
        <v>5.1854719277997106</v>
      </c>
      <c r="T1046" s="18">
        <f>R1046+S1046</f>
        <v>90.566238416608897</v>
      </c>
      <c r="U1046" s="20">
        <v>27.9974120988308</v>
      </c>
      <c r="V1046" s="20">
        <f>U1046-X1046</f>
        <v>23.200628621703601</v>
      </c>
      <c r="W1046" s="18">
        <f>V1046*wind_capex_adj</f>
        <v>38.667714369506001</v>
      </c>
      <c r="X1046" s="20">
        <v>4.7967834771271995</v>
      </c>
      <c r="Y1046" s="18">
        <f>W1046+X1046</f>
        <v>43.464497846633201</v>
      </c>
      <c r="Z1046" s="20">
        <v>110.897762140087</v>
      </c>
      <c r="AA1046" s="20">
        <f>Z1046-AC1046-AD1046</f>
        <v>53.618714524982593</v>
      </c>
      <c r="AB1046" s="18">
        <f>AA1046*hdgt_capex_adj</f>
        <v>67.023393156228238</v>
      </c>
      <c r="AC1046" s="20">
        <v>18.1033039731917</v>
      </c>
      <c r="AD1046" s="20">
        <v>39.175743641912703</v>
      </c>
      <c r="AE1046" s="18">
        <f>AD1046*fuel_adj</f>
        <v>39.175743641912703</v>
      </c>
      <c r="AF1046" s="18">
        <f>AB1046+AC1046+AE1046</f>
        <v>124.30244077133264</v>
      </c>
      <c r="AG1046" s="20">
        <v>413.510465190454</v>
      </c>
      <c r="AH1046" s="20">
        <f>AG1046-AJ1046-AK1046</f>
        <v>328.605239920401</v>
      </c>
      <c r="AI1046" s="18">
        <f>AH1046*aero_capex_adj</f>
        <v>394.32628790448121</v>
      </c>
      <c r="AJ1046" s="20">
        <v>38.458633642030975</v>
      </c>
      <c r="AK1046" s="20">
        <v>46.44659162802202</v>
      </c>
      <c r="AL1046" s="18">
        <f>AK1046*fuel_adj</f>
        <v>46.44659162802202</v>
      </c>
      <c r="AM1046" s="18">
        <f>AI1046+AJ1046+AL1046</f>
        <v>479.2315131745342</v>
      </c>
      <c r="AN1046" s="18">
        <f>IF(F1046=0, 0, IF(F1046=3, Z1046, (Z1046*F1046*384+AG1046*G1046*32)/(F1046*384+G1046*32)))</f>
        <v>110.897762140087</v>
      </c>
      <c r="AO1046" s="18">
        <f>IF(F1046=0, 0, IF(F1046=3, AF1046, (AF1046*F1046*384+AM1046*G1046*32)/(F1046*384+G1046*32)))</f>
        <v>124.30244077133264</v>
      </c>
      <c r="AP1046" s="20">
        <v>401.63755031877201</v>
      </c>
      <c r="AQ1046" s="20">
        <f>AP1046-AS1046</f>
        <v>328.53369354555201</v>
      </c>
      <c r="AR1046" s="18">
        <f>AQ1046*bess_capex_adj</f>
        <v>328.53369354555201</v>
      </c>
      <c r="AS1046" s="20">
        <v>73.103856773220002</v>
      </c>
      <c r="AT1046" s="18">
        <f>AR1046+AS1046</f>
        <v>401.63755031877201</v>
      </c>
      <c r="AU1046" s="20">
        <v>6964.8699737032202</v>
      </c>
      <c r="AV1046" s="20"/>
      <c r="AW1046" s="20">
        <v>494.32528837535199</v>
      </c>
      <c r="AX1046" s="18">
        <f>AW1046*solar_capex_adj</f>
        <v>659.10038450046932</v>
      </c>
      <c r="AY1046" s="20">
        <v>961.91349714448404</v>
      </c>
      <c r="AZ1046" s="18">
        <f>AY1046*wind_capex_adj</f>
        <v>1603.1891619074734</v>
      </c>
      <c r="BA1046" s="20">
        <v>2322.7661054862801</v>
      </c>
      <c r="BB1046" s="18">
        <f>BA1046*hdgt_capex_adj</f>
        <v>2903.4576318578502</v>
      </c>
      <c r="BC1046" s="20">
        <v>325.34049280976001</v>
      </c>
      <c r="BD1046" s="18">
        <f>BC1046*aero_capex_adj</f>
        <v>390.40859137171202</v>
      </c>
      <c r="BE1046" s="20">
        <v>2860.52458988734</v>
      </c>
      <c r="BF1046" s="18">
        <f>BE1046*bess_capex_adj</f>
        <v>2860.52458988734</v>
      </c>
      <c r="BG1046" s="11">
        <v>678967954.90448201</v>
      </c>
      <c r="BH1046" s="11">
        <v>3519484355.2087998</v>
      </c>
      <c r="BI1046" s="11">
        <v>627133339.37288904</v>
      </c>
      <c r="BJ1046" s="11">
        <v>3934414350.5138202</v>
      </c>
      <c r="BK1046" s="11">
        <f>SUM(BG1046:BJ1046)/1000000</f>
        <v>8759.9999999999909</v>
      </c>
      <c r="BL1046" s="11">
        <v>1.9641683888961298E-3</v>
      </c>
      <c r="BM1046" s="13">
        <f>0.815*BJ1046/(BK1046*1000)</f>
        <v>366.04425749643457</v>
      </c>
      <c r="BN1046" s="22">
        <v>556.25846137364397</v>
      </c>
      <c r="BO1046" s="11">
        <v>211</v>
      </c>
      <c r="BP1046" s="11">
        <v>9120</v>
      </c>
      <c r="BQ1046" s="22">
        <v>13835.7696</v>
      </c>
      <c r="BR1046" s="11">
        <v>2280</v>
      </c>
      <c r="BS1046" s="11">
        <v>570</v>
      </c>
      <c r="BT1046" s="11">
        <v>0.129523287290325</v>
      </c>
    </row>
    <row r="1047" spans="1:72" s="8" customFormat="1" x14ac:dyDescent="0.25">
      <c r="A1047" s="1">
        <v>1575</v>
      </c>
      <c r="B1047" s="22">
        <v>412.043304721217</v>
      </c>
      <c r="C1047" s="22">
        <v>600.4</v>
      </c>
      <c r="D1047" s="11">
        <v>3000</v>
      </c>
      <c r="E1047" s="11">
        <v>12000</v>
      </c>
      <c r="F1047" s="11">
        <v>3</v>
      </c>
      <c r="G1047" s="11">
        <v>4</v>
      </c>
      <c r="H1047" s="12">
        <f>SUM(BG1047:BI1047)/(BK1047*1000000)</f>
        <v>0.43485374051840253</v>
      </c>
      <c r="I1047" s="13">
        <v>100</v>
      </c>
      <c r="J1047" s="20">
        <v>99.912650103637503</v>
      </c>
      <c r="K1047" s="18">
        <f>(P1047*BG1047+U1047*BH1047+AP1047*BI1047+AN1047*BJ1047)/(BK1047*(1000000))</f>
        <v>97.122087663819855</v>
      </c>
      <c r="L1047" s="18">
        <f>(T1047*BG1047+Y1047*BH1047+AT1047*BI1047+AO1047*BJ1047)/(BK1047*(1000000))</f>
        <v>109.45477367500568</v>
      </c>
      <c r="M1047" s="18">
        <f>L1047/K1047</f>
        <v>1.1269812697382948</v>
      </c>
      <c r="N1047" s="18">
        <f>J1047*M1047</f>
        <v>112.59968527671536</v>
      </c>
      <c r="O1047" s="13">
        <v>100</v>
      </c>
      <c r="P1047" s="20">
        <v>72.357709336061006</v>
      </c>
      <c r="Q1047" s="20">
        <f>P1047-S1047</f>
        <v>66.938909855834893</v>
      </c>
      <c r="R1047" s="18">
        <f>Q1047*solar_capex_adj</f>
        <v>89.251879807779858</v>
      </c>
      <c r="S1047" s="20">
        <v>5.418799480226113</v>
      </c>
      <c r="T1047" s="18">
        <f>R1047+S1047</f>
        <v>94.670679288005971</v>
      </c>
      <c r="U1047" s="20">
        <v>28.0050274855071</v>
      </c>
      <c r="V1047" s="20">
        <f>U1047-X1047</f>
        <v>23.208244008380099</v>
      </c>
      <c r="W1047" s="18">
        <f>V1047*wind_capex_adj</f>
        <v>38.680406680633503</v>
      </c>
      <c r="X1047" s="20">
        <v>4.7967834771270006</v>
      </c>
      <c r="Y1047" s="18">
        <f>W1047+X1047</f>
        <v>43.477190157760504</v>
      </c>
      <c r="Z1047" s="20">
        <v>96.023662681619101</v>
      </c>
      <c r="AA1047" s="20">
        <f>Z1047-AC1047-AD1047</f>
        <v>42.647595427770803</v>
      </c>
      <c r="AB1047" s="18">
        <f>AA1047*hdgt_capex_adj</f>
        <v>53.309494284713502</v>
      </c>
      <c r="AC1047" s="20">
        <v>16.462321811229799</v>
      </c>
      <c r="AD1047" s="20">
        <v>36.913745442618499</v>
      </c>
      <c r="AE1047" s="18">
        <f>AD1047*fuel_adj</f>
        <v>36.913745442618499</v>
      </c>
      <c r="AF1047" s="18">
        <f>AB1047+AC1047+AE1047</f>
        <v>106.68556153856181</v>
      </c>
      <c r="AG1047" s="20">
        <v>342.44110466341402</v>
      </c>
      <c r="AH1047" s="20">
        <f>AG1047-AJ1047-AK1047</f>
        <v>264.77242051357598</v>
      </c>
      <c r="AI1047" s="18">
        <f>AH1047*aero_capex_adj</f>
        <v>317.72690461629116</v>
      </c>
      <c r="AJ1047" s="20">
        <v>32.950551779694024</v>
      </c>
      <c r="AK1047" s="20">
        <v>44.718132370144019</v>
      </c>
      <c r="AL1047" s="18">
        <f>AK1047*fuel_adj</f>
        <v>44.718132370144019</v>
      </c>
      <c r="AM1047" s="18">
        <f>AI1047+AJ1047+AL1047</f>
        <v>395.39558876612921</v>
      </c>
      <c r="AN1047" s="18">
        <f>IF(F1047=0, 0, IF(F1047=3, Z1047, (Z1047*F1047*384+AG1047*G1047*32)/(F1047*384+G1047*32)))</f>
        <v>96.023662681619101</v>
      </c>
      <c r="AO1047" s="18">
        <f>IF(F1047=0, 0, IF(F1047=3, AF1047, (AF1047*F1047*384+AM1047*G1047*32)/(F1047*384+G1047*32)))</f>
        <v>106.68556153856181</v>
      </c>
      <c r="AP1047" s="20">
        <v>484.918288667512</v>
      </c>
      <c r="AQ1047" s="20">
        <f>AP1047-AS1047</f>
        <v>396.69230776916299</v>
      </c>
      <c r="AR1047" s="18">
        <f>AQ1047*bess_capex_adj</f>
        <v>396.69230776916299</v>
      </c>
      <c r="AS1047" s="20">
        <v>88.225980898349007</v>
      </c>
      <c r="AT1047" s="18">
        <f>AR1047+AS1047</f>
        <v>484.918288667512</v>
      </c>
      <c r="AU1047" s="20">
        <v>6725.4587352582503</v>
      </c>
      <c r="AV1047" s="20"/>
      <c r="AW1047" s="20">
        <v>494.48754597087998</v>
      </c>
      <c r="AX1047" s="18">
        <f>AW1047*solar_capex_adj</f>
        <v>659.31672796117323</v>
      </c>
      <c r="AY1047" s="20">
        <v>720.53184507339097</v>
      </c>
      <c r="AZ1047" s="18">
        <f>AY1047*wind_capex_adj</f>
        <v>1200.8864084556517</v>
      </c>
      <c r="BA1047" s="20">
        <v>2323.52853146794</v>
      </c>
      <c r="BB1047" s="18">
        <f>BA1047*hdgt_capex_adj</f>
        <v>2904.4106643349251</v>
      </c>
      <c r="BC1047" s="20">
        <v>325.44728274612999</v>
      </c>
      <c r="BD1047" s="18">
        <f>BC1047*aero_capex_adj</f>
        <v>390.53673929535597</v>
      </c>
      <c r="BE1047" s="20">
        <v>2861.4635299998999</v>
      </c>
      <c r="BF1047" s="18">
        <f>BE1047*bess_capex_adj</f>
        <v>2861.4635299998999</v>
      </c>
      <c r="BG1047" s="11">
        <v>648710595.57853794</v>
      </c>
      <c r="BH1047" s="11">
        <v>2635443261.2463999</v>
      </c>
      <c r="BI1047" s="11">
        <v>525164910.116265</v>
      </c>
      <c r="BJ1047" s="11">
        <v>4950681233.0587902</v>
      </c>
      <c r="BK1047" s="11">
        <f>SUM(BG1047:BJ1047)/1000000</f>
        <v>8759.9999999999927</v>
      </c>
      <c r="BL1047" s="11">
        <v>9.0423769404771503E-4</v>
      </c>
      <c r="BM1047" s="13">
        <f>0.815*BJ1047/(BK1047*1000)</f>
        <v>460.59420147750194</v>
      </c>
      <c r="BN1047" s="22">
        <v>556.25846137364397</v>
      </c>
      <c r="BO1047" s="11">
        <v>158</v>
      </c>
      <c r="BP1047" s="11">
        <v>9120</v>
      </c>
      <c r="BQ1047" s="22">
        <v>13835.7696</v>
      </c>
      <c r="BR1047" s="11">
        <v>2280</v>
      </c>
      <c r="BS1047" s="11">
        <v>570</v>
      </c>
      <c r="BT1047" s="11">
        <v>0.108412135386015</v>
      </c>
    </row>
    <row r="1048" spans="1:72" s="8" customFormat="1" x14ac:dyDescent="0.25">
      <c r="A1048" s="1">
        <v>1268</v>
      </c>
      <c r="B1048" s="22">
        <v>824.08660944243502</v>
      </c>
      <c r="C1048" s="22">
        <v>1603.6</v>
      </c>
      <c r="D1048" s="11">
        <v>3000</v>
      </c>
      <c r="E1048" s="11">
        <v>12000</v>
      </c>
      <c r="F1048" s="11">
        <v>1</v>
      </c>
      <c r="G1048" s="11">
        <v>19</v>
      </c>
      <c r="H1048" s="12">
        <f>SUM(BG1048:BI1048)/(BK1048*1000000)</f>
        <v>0.89772395500109936</v>
      </c>
      <c r="I1048" s="13">
        <v>100</v>
      </c>
      <c r="J1048" s="20">
        <v>92.753575240946304</v>
      </c>
      <c r="K1048" s="18">
        <f>(P1048*BG1048+U1048*BH1048+AP1048*BI1048+AN1048*BJ1048)/(BK1048*(1000000))</f>
        <v>118.68899470487258</v>
      </c>
      <c r="L1048" s="18">
        <f>(T1048*BG1048+Y1048*BH1048+AT1048*BI1048+AO1048*BJ1048)/(BK1048*(1000000))</f>
        <v>144.09524987455396</v>
      </c>
      <c r="M1048" s="18">
        <f>L1048/K1048</f>
        <v>1.2140573793960896</v>
      </c>
      <c r="N1048" s="18">
        <f>J1048*M1048</f>
        <v>112.60816248664129</v>
      </c>
      <c r="O1048" s="13">
        <v>100</v>
      </c>
      <c r="P1048" s="20">
        <v>83.170612113886605</v>
      </c>
      <c r="Q1048" s="20">
        <f>P1048-S1048</f>
        <v>76.932967436613197</v>
      </c>
      <c r="R1048" s="18">
        <f>Q1048*solar_capex_adj</f>
        <v>102.57728991548426</v>
      </c>
      <c r="S1048" s="20">
        <v>6.2376446772734084</v>
      </c>
      <c r="T1048" s="18">
        <f>R1048+S1048</f>
        <v>108.81493459275767</v>
      </c>
      <c r="U1048" s="20">
        <v>33.8170174882124</v>
      </c>
      <c r="V1048" s="20">
        <f>U1048-X1048</f>
        <v>28.017178547591001</v>
      </c>
      <c r="W1048" s="18">
        <f>V1048*wind_capex_adj</f>
        <v>46.695297579318336</v>
      </c>
      <c r="X1048" s="20">
        <v>5.7998389406213988</v>
      </c>
      <c r="Y1048" s="18">
        <f>W1048+X1048</f>
        <v>52.495136519939734</v>
      </c>
      <c r="Z1048" s="20">
        <v>164.09518844951</v>
      </c>
      <c r="AA1048" s="20">
        <f>Z1048-AC1048-AD1048</f>
        <v>95.364504988600004</v>
      </c>
      <c r="AB1048" s="18">
        <f>AA1048*hdgt_capex_adj</f>
        <v>119.20563123575</v>
      </c>
      <c r="AC1048" s="20">
        <v>23.700251779675995</v>
      </c>
      <c r="AD1048" s="20">
        <v>45.030431681234006</v>
      </c>
      <c r="AE1048" s="18">
        <f>AD1048*fuel_adj</f>
        <v>45.030431681234006</v>
      </c>
      <c r="AF1048" s="18">
        <f>AB1048+AC1048+AE1048</f>
        <v>187.93631469666002</v>
      </c>
      <c r="AG1048" s="20">
        <v>818.60225549255995</v>
      </c>
      <c r="AH1048" s="20">
        <f>AG1048-AJ1048-AK1048</f>
        <v>699.34366599511497</v>
      </c>
      <c r="AI1048" s="18">
        <f>AH1048*aero_capex_adj</f>
        <v>839.2123991941379</v>
      </c>
      <c r="AJ1048" s="20">
        <v>68.940495275952003</v>
      </c>
      <c r="AK1048" s="20">
        <v>50.31809422149297</v>
      </c>
      <c r="AL1048" s="18">
        <f>AK1048*fuel_adj</f>
        <v>50.31809422149297</v>
      </c>
      <c r="AM1048" s="18">
        <f>AI1048+AJ1048+AL1048</f>
        <v>958.47098869158287</v>
      </c>
      <c r="AN1048" s="18">
        <f>IF(F1048=0, 0, IF(F1048=3, Z1048, (Z1048*F1048*384+AG1048*G1048*32)/(F1048*384+G1048*32)))</f>
        <v>565.24468115331479</v>
      </c>
      <c r="AO1048" s="18">
        <f>IF(F1048=0, 0, IF(F1048=3, AF1048, (AF1048*F1048*384+AM1048*G1048*32)/(F1048*384+G1048*32)))</f>
        <v>660.19950198387085</v>
      </c>
      <c r="AP1048" s="20">
        <v>263.92693841524499</v>
      </c>
      <c r="AQ1048" s="20">
        <f>AP1048-AS1048</f>
        <v>214.697410932661</v>
      </c>
      <c r="AR1048" s="18">
        <f>AQ1048*bess_capex_adj</f>
        <v>214.697410932661</v>
      </c>
      <c r="AS1048" s="20">
        <v>49.22952748258399</v>
      </c>
      <c r="AT1048" s="18">
        <f>AR1048+AS1048</f>
        <v>263.92693841524499</v>
      </c>
      <c r="AU1048" s="20">
        <v>8082.5469597807596</v>
      </c>
      <c r="AV1048" s="20"/>
      <c r="AW1048" s="20">
        <v>987.41939006206098</v>
      </c>
      <c r="AX1048" s="18">
        <f>AW1048*solar_capex_adj</f>
        <v>1316.5591867494145</v>
      </c>
      <c r="AY1048" s="20">
        <v>1921.4312133706901</v>
      </c>
      <c r="AZ1048" s="18">
        <f>AY1048*wind_capex_adj</f>
        <v>3202.3853556178169</v>
      </c>
      <c r="BA1048" s="20">
        <v>773.29117252394997</v>
      </c>
      <c r="BB1048" s="18">
        <f>BA1048*hdgt_capex_adj</f>
        <v>966.61396565493749</v>
      </c>
      <c r="BC1048" s="20">
        <v>1543.4428634386099</v>
      </c>
      <c r="BD1048" s="18">
        <f>BC1048*aero_capex_adj</f>
        <v>1852.1314361263319</v>
      </c>
      <c r="BE1048" s="20">
        <v>2856.9623203854298</v>
      </c>
      <c r="BF1048" s="18">
        <f>BE1048*bess_capex_adj</f>
        <v>2856.9623203854298</v>
      </c>
      <c r="BG1048" s="11">
        <v>1121041675.66045</v>
      </c>
      <c r="BH1048" s="11">
        <v>5821613726.3290901</v>
      </c>
      <c r="BI1048" s="11">
        <v>921406443.820086</v>
      </c>
      <c r="BJ1048" s="11">
        <v>895938154.19036901</v>
      </c>
      <c r="BK1048" s="11">
        <f>SUM(BG1048:BJ1048)/1000000</f>
        <v>8759.9999999999945</v>
      </c>
      <c r="BL1048" s="11">
        <v>12.8487493274011</v>
      </c>
      <c r="BM1048" s="13">
        <f>0.815*BJ1048/(BK1048*1000)</f>
        <v>83.354976674104009</v>
      </c>
      <c r="BN1048" s="22">
        <v>1112.51692274728</v>
      </c>
      <c r="BO1048" s="11">
        <v>422</v>
      </c>
      <c r="BP1048" s="11">
        <v>9120</v>
      </c>
      <c r="BQ1048" s="22">
        <v>13835.7696</v>
      </c>
      <c r="BR1048" s="11">
        <v>2280</v>
      </c>
      <c r="BS1048" s="11">
        <v>570</v>
      </c>
      <c r="BT1048" s="11">
        <v>0.19189396979349899</v>
      </c>
    </row>
    <row r="1049" spans="1:72" s="8" customFormat="1" x14ac:dyDescent="0.25">
      <c r="A1049" s="1">
        <v>1310</v>
      </c>
      <c r="B1049" s="22">
        <v>1442.15156652426</v>
      </c>
      <c r="C1049" s="22">
        <v>600.4</v>
      </c>
      <c r="D1049" s="11">
        <v>3000</v>
      </c>
      <c r="E1049" s="11">
        <v>12000</v>
      </c>
      <c r="F1049" s="11">
        <v>1</v>
      </c>
      <c r="G1049" s="11">
        <v>19</v>
      </c>
      <c r="H1049" s="12">
        <f>SUM(BG1049:BI1049)/(BK1049*1000000)</f>
        <v>0.69400216280368987</v>
      </c>
      <c r="I1049" s="13">
        <v>100</v>
      </c>
      <c r="J1049" s="20">
        <v>96.860427465659598</v>
      </c>
      <c r="K1049" s="18">
        <f>(P1049*BG1049+U1049*BH1049+AP1049*BI1049+AN1049*BJ1049)/(BK1049*(1000000))</f>
        <v>128.75538473190588</v>
      </c>
      <c r="L1049" s="18">
        <f>(T1049*BG1049+Y1049*BH1049+AT1049*BI1049+AO1049*BJ1049)/(BK1049*(1000000))</f>
        <v>149.70031039540072</v>
      </c>
      <c r="M1049" s="18">
        <f>L1049/K1049</f>
        <v>1.1626722308127642</v>
      </c>
      <c r="N1049" s="18">
        <f>J1049*M1049</f>
        <v>112.61692927897637</v>
      </c>
      <c r="O1049" s="13">
        <v>100</v>
      </c>
      <c r="P1049" s="20">
        <v>91.055397779050793</v>
      </c>
      <c r="Q1049" s="20">
        <f>P1049-S1049</f>
        <v>84.229320798288597</v>
      </c>
      <c r="R1049" s="18">
        <f>Q1049*solar_capex_adj</f>
        <v>112.3057610643848</v>
      </c>
      <c r="S1049" s="20">
        <v>6.8260769807621955</v>
      </c>
      <c r="T1049" s="18">
        <f>R1049+S1049</f>
        <v>119.13183804514699</v>
      </c>
      <c r="U1049" s="20">
        <v>27.979207444041101</v>
      </c>
      <c r="V1049" s="20">
        <f>U1049-X1049</f>
        <v>23.182423966914001</v>
      </c>
      <c r="W1049" s="18">
        <f>V1049*wind_capex_adj</f>
        <v>38.637373278190005</v>
      </c>
      <c r="X1049" s="20">
        <v>4.7967834771271001</v>
      </c>
      <c r="Y1049" s="18">
        <f>W1049+X1049</f>
        <v>43.434156755317105</v>
      </c>
      <c r="Z1049" s="20">
        <v>81.767266454916395</v>
      </c>
      <c r="AA1049" s="20">
        <f>Z1049-AC1049-AD1049</f>
        <v>30.555648788072602</v>
      </c>
      <c r="AB1049" s="18">
        <f>AA1049*hdgt_capex_adj</f>
        <v>38.194560985090753</v>
      </c>
      <c r="AC1049" s="20">
        <v>14.931984561844899</v>
      </c>
      <c r="AD1049" s="20">
        <v>36.279633104998894</v>
      </c>
      <c r="AE1049" s="18">
        <f>AD1049*fuel_adj</f>
        <v>36.279633104998894</v>
      </c>
      <c r="AF1049" s="18">
        <f>AB1049+AC1049+AE1049</f>
        <v>89.406178651934539</v>
      </c>
      <c r="AG1049" s="20">
        <v>329.85812560927599</v>
      </c>
      <c r="AH1049" s="20">
        <f>AG1049-AJ1049-AK1049</f>
        <v>256.33865288319697</v>
      </c>
      <c r="AI1049" s="18">
        <f>AH1049*aero_capex_adj</f>
        <v>307.60638345983637</v>
      </c>
      <c r="AJ1049" s="20">
        <v>31.955839102710001</v>
      </c>
      <c r="AK1049" s="20">
        <v>41.563633623369014</v>
      </c>
      <c r="AL1049" s="18">
        <f>AK1049*fuel_adj</f>
        <v>41.563633623369014</v>
      </c>
      <c r="AM1049" s="18">
        <f>AI1049+AJ1049+AL1049</f>
        <v>381.12585618591538</v>
      </c>
      <c r="AN1049" s="18">
        <f>IF(F1049=0, 0, IF(F1049=3, Z1049, (Z1049*F1049*384+AG1049*G1049*32)/(F1049*384+G1049*32)))</f>
        <v>233.82295432371745</v>
      </c>
      <c r="AO1049" s="18">
        <f>IF(F1049=0, 0, IF(F1049=3, AF1049, (AF1049*F1049*384+AM1049*G1049*32)/(F1049*384+G1049*32)))</f>
        <v>268.20211004372919</v>
      </c>
      <c r="AP1049" s="20">
        <v>160.35279796145099</v>
      </c>
      <c r="AQ1049" s="20">
        <f>AP1049-AS1049</f>
        <v>131.48471314066799</v>
      </c>
      <c r="AR1049" s="18">
        <f>AQ1049*bess_capex_adj</f>
        <v>131.48471314066799</v>
      </c>
      <c r="AS1049" s="20">
        <v>28.868084820782997</v>
      </c>
      <c r="AT1049" s="18">
        <f>AR1049+AS1049</f>
        <v>160.35279796145099</v>
      </c>
      <c r="AU1049" s="20">
        <v>7624.5937953114699</v>
      </c>
      <c r="AV1049" s="20"/>
      <c r="AW1049" s="20">
        <v>1728.7809351370099</v>
      </c>
      <c r="AX1049" s="18">
        <f>AW1049*solar_capex_adj</f>
        <v>2305.0412468493464</v>
      </c>
      <c r="AY1049" s="20">
        <v>719.73022638519103</v>
      </c>
      <c r="AZ1049" s="18">
        <f>AY1049*wind_capex_adj</f>
        <v>1199.5503773086518</v>
      </c>
      <c r="BA1049" s="20">
        <v>773.64783962488104</v>
      </c>
      <c r="BB1049" s="18">
        <f>BA1049*hdgt_capex_adj</f>
        <v>967.05979953110136</v>
      </c>
      <c r="BC1049" s="20">
        <v>1544.1547496092001</v>
      </c>
      <c r="BD1049" s="18">
        <f>BC1049*aero_capex_adj</f>
        <v>1852.9856995310399</v>
      </c>
      <c r="BE1049" s="20">
        <v>2858.2800445551702</v>
      </c>
      <c r="BF1049" s="18">
        <f>BE1049*bess_capex_adj</f>
        <v>2858.2800445551702</v>
      </c>
      <c r="BG1049" s="11">
        <v>1801943836.66799</v>
      </c>
      <c r="BH1049" s="11">
        <v>2635443261.2463999</v>
      </c>
      <c r="BI1049" s="11">
        <v>1642071848.2459199</v>
      </c>
      <c r="BJ1049" s="11">
        <v>2680541053.8396702</v>
      </c>
      <c r="BK1049" s="11">
        <f>SUM(BG1049:BJ1049)/1000000</f>
        <v>8759.9999999999818</v>
      </c>
      <c r="BL1049" s="11">
        <v>0.234836995960468</v>
      </c>
      <c r="BM1049" s="13">
        <f>0.815*BJ1049/(BK1049*1000)</f>
        <v>249.38823731499267</v>
      </c>
      <c r="BN1049" s="22">
        <v>1946.90461480775</v>
      </c>
      <c r="BO1049" s="11">
        <v>158</v>
      </c>
      <c r="BP1049" s="11">
        <v>9120</v>
      </c>
      <c r="BQ1049" s="22">
        <v>13835.7696</v>
      </c>
      <c r="BR1049" s="11">
        <v>2280</v>
      </c>
      <c r="BS1049" s="11">
        <v>570</v>
      </c>
      <c r="BT1049" s="11">
        <v>0.33877941251444199</v>
      </c>
    </row>
    <row r="1050" spans="1:72" s="8" customFormat="1" x14ac:dyDescent="0.25">
      <c r="A1050" s="1">
        <v>807</v>
      </c>
      <c r="B1050" s="25">
        <v>2266.2381759666901</v>
      </c>
      <c r="C1050" s="25">
        <v>201.39999999999901</v>
      </c>
      <c r="D1050" s="8">
        <v>2000</v>
      </c>
      <c r="E1050" s="8">
        <v>8000</v>
      </c>
      <c r="F1050" s="8">
        <v>1</v>
      </c>
      <c r="G1050" s="8">
        <v>23</v>
      </c>
      <c r="H1050" s="9">
        <f>SUM(BG1050:BI1050)/(BK1050*1000000)</f>
        <v>0.68022897444790453</v>
      </c>
      <c r="I1050" s="10">
        <v>100</v>
      </c>
      <c r="J1050" s="19">
        <v>96.341987775349196</v>
      </c>
      <c r="K1050" s="18">
        <f>(P1050*BG1050+U1050*BH1050+AP1050*BI1050+AN1050*BJ1050)/(BK1050*(1000000))</f>
        <v>117.1240171593587</v>
      </c>
      <c r="L1050" s="18">
        <f>(T1050*BG1050+Y1050*BH1050+AT1050*BI1050+AO1050*BJ1050)/(BK1050*(1000000))</f>
        <v>136.93053544011224</v>
      </c>
      <c r="M1050" s="18">
        <f>L1050/K1050</f>
        <v>1.1691072314724726</v>
      </c>
      <c r="N1050" s="18">
        <f>J1050*M1050</f>
        <v>112.6341146025933</v>
      </c>
      <c r="O1050" s="10">
        <v>100</v>
      </c>
      <c r="P1050" s="19">
        <v>101.796664558922</v>
      </c>
      <c r="Q1050" s="19">
        <f>P1050-S1050</f>
        <v>94.164320236989795</v>
      </c>
      <c r="R1050" s="18">
        <f>Q1050*solar_capex_adj</f>
        <v>125.55242698265306</v>
      </c>
      <c r="S1050" s="19">
        <v>7.6323443219322087</v>
      </c>
      <c r="T1050" s="18">
        <f>R1050+S1050</f>
        <v>133.18477130458527</v>
      </c>
      <c r="U1050" s="19">
        <v>27.975807630335101</v>
      </c>
      <c r="V1050" s="19">
        <f>U1050-X1050</f>
        <v>23.179024153207902</v>
      </c>
      <c r="W1050" s="18">
        <f>V1050*wind_capex_adj</f>
        <v>38.631706922013173</v>
      </c>
      <c r="X1050" s="19">
        <v>4.7967834771271995</v>
      </c>
      <c r="Y1050" s="18">
        <f>W1050+X1050</f>
        <v>43.428490399140372</v>
      </c>
      <c r="Z1050" s="19">
        <v>83.158108367987595</v>
      </c>
      <c r="AA1050" s="19">
        <f>Z1050-AC1050-AD1050</f>
        <v>32.511165116129703</v>
      </c>
      <c r="AB1050" s="18">
        <f>AA1050*hdgt_capex_adj</f>
        <v>40.638956395162126</v>
      </c>
      <c r="AC1050" s="19">
        <v>15.032718409740696</v>
      </c>
      <c r="AD1050" s="19">
        <v>35.614224842117196</v>
      </c>
      <c r="AE1050" s="18">
        <f>AD1050*fuel_adj</f>
        <v>35.614224842117196</v>
      </c>
      <c r="AF1050" s="18">
        <f>AB1050+AC1050+AE1050</f>
        <v>91.285899647020017</v>
      </c>
      <c r="AG1050" s="19">
        <v>265.89928907102097</v>
      </c>
      <c r="AH1050" s="19">
        <f>AG1050-AJ1050-AK1050</f>
        <v>197.82042314800202</v>
      </c>
      <c r="AI1050" s="18">
        <f>AH1050*aero_capex_adj</f>
        <v>237.38450777760241</v>
      </c>
      <c r="AJ1050" s="19">
        <v>27.268905139844975</v>
      </c>
      <c r="AK1050" s="19">
        <v>40.809960783173977</v>
      </c>
      <c r="AL1050" s="18">
        <f>AK1050*fuel_adj</f>
        <v>40.809960783173977</v>
      </c>
      <c r="AM1050" s="18">
        <f>AI1050+AJ1050+AL1050</f>
        <v>305.46337370062133</v>
      </c>
      <c r="AN1050" s="18">
        <f>IF(F1050=0, 0, IF(F1050=3, Z1050, (Z1050*F1050*384+AG1050*G1050*32)/(F1050*384+G1050*32)))</f>
        <v>203.24516997283811</v>
      </c>
      <c r="AO1050" s="18">
        <f>IF(F1050=0, 0, IF(F1050=3, AF1050, (AF1050*F1050*384+AM1050*G1050*32)/(F1050*384+G1050*32)))</f>
        <v>232.03109688224373</v>
      </c>
      <c r="AP1050" s="19">
        <v>68.616963620646899</v>
      </c>
      <c r="AQ1050" s="19">
        <f>AP1050-AS1050</f>
        <v>56.232162265226499</v>
      </c>
      <c r="AR1050" s="18">
        <f>AQ1050*bess_capex_adj</f>
        <v>56.232162265226499</v>
      </c>
      <c r="AS1050" s="19">
        <v>12.3848013554204</v>
      </c>
      <c r="AT1050" s="18">
        <f>AR1050+AS1050</f>
        <v>68.616963620646899</v>
      </c>
      <c r="AU1050" s="19">
        <v>7503.3519034915198</v>
      </c>
      <c r="AV1050" s="19"/>
      <c r="AW1050" s="19">
        <v>2716.25734461406</v>
      </c>
      <c r="AX1050" s="18">
        <f>AW1050*solar_capex_adj</f>
        <v>3621.676459485413</v>
      </c>
      <c r="AY1050" s="19">
        <v>241.393087013864</v>
      </c>
      <c r="AZ1050" s="18">
        <f>AY1050*wind_capex_adj</f>
        <v>402.32181168977337</v>
      </c>
      <c r="BA1050" s="19">
        <v>773.53438045716996</v>
      </c>
      <c r="BB1050" s="18">
        <f>BA1050*hdgt_capex_adj</f>
        <v>966.91797557146242</v>
      </c>
      <c r="BC1050" s="19">
        <v>1868.9658270443199</v>
      </c>
      <c r="BD1050" s="18">
        <f>BC1050*aero_capex_adj</f>
        <v>2242.758992453184</v>
      </c>
      <c r="BE1050" s="19">
        <v>1903.2012643620999</v>
      </c>
      <c r="BF1050" s="18">
        <f>BE1050*bess_capex_adj</f>
        <v>1903.2012643620999</v>
      </c>
      <c r="BG1050" s="8">
        <v>2523545722.80123</v>
      </c>
      <c r="BH1050" s="8">
        <v>884041093.96239996</v>
      </c>
      <c r="BI1050" s="8">
        <v>2551218999.4000001</v>
      </c>
      <c r="BJ1050" s="8">
        <v>2801194183.83635</v>
      </c>
      <c r="BK1050" s="8">
        <f>SUM(BG1050:BJ1050)/1000000</f>
        <v>8759.9999999999782</v>
      </c>
      <c r="BL1050" s="8">
        <v>3.7842615419554999</v>
      </c>
      <c r="BM1050" s="10">
        <f>0.815*BJ1050/(BK1050*1000)</f>
        <v>260.61338582495785</v>
      </c>
      <c r="BN1050" s="25">
        <v>3059.4215375550398</v>
      </c>
      <c r="BO1050" s="8">
        <v>53</v>
      </c>
      <c r="BP1050" s="8">
        <v>6080</v>
      </c>
      <c r="BQ1050" s="25">
        <v>9223.8464000000004</v>
      </c>
      <c r="BR1050" s="8">
        <v>1520</v>
      </c>
      <c r="BS1050" s="8">
        <v>380</v>
      </c>
      <c r="BT1050" s="8">
        <v>0.78746082689281405</v>
      </c>
    </row>
    <row r="1051" spans="1:72" s="8" customFormat="1" x14ac:dyDescent="0.25">
      <c r="A1051" s="1">
        <v>1295</v>
      </c>
      <c r="B1051" s="22">
        <v>1648.17321888487</v>
      </c>
      <c r="C1051" s="22">
        <v>801.8</v>
      </c>
      <c r="D1051" s="11">
        <v>3000</v>
      </c>
      <c r="E1051" s="11">
        <v>12000</v>
      </c>
      <c r="F1051" s="11">
        <v>1</v>
      </c>
      <c r="G1051" s="11">
        <v>18</v>
      </c>
      <c r="H1051" s="12">
        <f>SUM(BG1051:BI1051)/(BK1051*1000000)</f>
        <v>0.81893346250085808</v>
      </c>
      <c r="I1051" s="13">
        <v>100</v>
      </c>
      <c r="J1051" s="20">
        <v>95.317099462152896</v>
      </c>
      <c r="K1051" s="18">
        <f>(P1051*BG1051+U1051*BH1051+AP1051*BI1051+AN1051*BJ1051)/(BK1051*(1000000))</f>
        <v>130.4254993929257</v>
      </c>
      <c r="L1051" s="18">
        <f>(T1051*BG1051+Y1051*BH1051+AT1051*BI1051+AO1051*BJ1051)/(BK1051*(1000000))</f>
        <v>154.23021858138955</v>
      </c>
      <c r="M1051" s="18">
        <f>L1051/K1051</f>
        <v>1.1825158370047615</v>
      </c>
      <c r="N1051" s="18">
        <f>J1051*M1051</f>
        <v>112.71397965135384</v>
      </c>
      <c r="O1051" s="13">
        <v>100</v>
      </c>
      <c r="P1051" s="20">
        <v>94.183218554341806</v>
      </c>
      <c r="Q1051" s="20">
        <f>P1051-S1051</f>
        <v>87.119984529620695</v>
      </c>
      <c r="R1051" s="18">
        <f>Q1051*solar_capex_adj</f>
        <v>116.15997937282759</v>
      </c>
      <c r="S1051" s="20">
        <v>7.0632340247211118</v>
      </c>
      <c r="T1051" s="18">
        <f>R1051+S1051</f>
        <v>123.2232133975487</v>
      </c>
      <c r="U1051" s="20">
        <v>27.969711935797299</v>
      </c>
      <c r="V1051" s="20">
        <f>U1051-X1051</f>
        <v>23.172928458670199</v>
      </c>
      <c r="W1051" s="18">
        <f>V1051*wind_capex_adj</f>
        <v>38.621547431117001</v>
      </c>
      <c r="X1051" s="20">
        <v>4.7967834771271001</v>
      </c>
      <c r="Y1051" s="18">
        <f>W1051+X1051</f>
        <v>43.418330908244101</v>
      </c>
      <c r="Z1051" s="20">
        <v>104.56580269631</v>
      </c>
      <c r="AA1051" s="20">
        <f>Z1051-AC1051-AD1051</f>
        <v>49.238461594222201</v>
      </c>
      <c r="AB1051" s="18">
        <f>AA1051*hdgt_capex_adj</f>
        <v>61.548076992777752</v>
      </c>
      <c r="AC1051" s="20">
        <v>16.9966463202379</v>
      </c>
      <c r="AD1051" s="20">
        <v>38.3306947818499</v>
      </c>
      <c r="AE1051" s="18">
        <f>AD1051*fuel_adj</f>
        <v>38.3306947818499</v>
      </c>
      <c r="AF1051" s="18">
        <f>AB1051+AC1051+AE1051</f>
        <v>116.87541809486555</v>
      </c>
      <c r="AG1051" s="20">
        <v>559.26326186265806</v>
      </c>
      <c r="AH1051" s="20">
        <f>AG1051-AJ1051-AK1051</f>
        <v>467.77652362383998</v>
      </c>
      <c r="AI1051" s="18">
        <f>AH1051*aero_capex_adj</f>
        <v>561.33182834860793</v>
      </c>
      <c r="AJ1051" s="20">
        <v>48.680080265608069</v>
      </c>
      <c r="AK1051" s="20">
        <v>42.806657973210008</v>
      </c>
      <c r="AL1051" s="18">
        <f>AK1051*fuel_adj</f>
        <v>42.806657973210008</v>
      </c>
      <c r="AM1051" s="18">
        <f>AI1051+AJ1051+AL1051</f>
        <v>652.81856658742606</v>
      </c>
      <c r="AN1051" s="18">
        <f>IF(F1051=0, 0, IF(F1051=3, Z1051, (Z1051*F1051*384+AG1051*G1051*32)/(F1051*384+G1051*32)))</f>
        <v>377.38427819611877</v>
      </c>
      <c r="AO1051" s="18">
        <f>IF(F1051=0, 0, IF(F1051=3, AF1051, (AF1051*F1051*384+AM1051*G1051*32)/(F1051*384+G1051*32)))</f>
        <v>438.44130719040186</v>
      </c>
      <c r="AP1051" s="20">
        <v>154.466048131642</v>
      </c>
      <c r="AQ1051" s="20">
        <f>AP1051-AS1051</f>
        <v>126.524283013717</v>
      </c>
      <c r="AR1051" s="18">
        <f>AQ1051*bess_capex_adj</f>
        <v>126.524283013717</v>
      </c>
      <c r="AS1051" s="20">
        <v>27.941765117925002</v>
      </c>
      <c r="AT1051" s="18">
        <f>AR1051+AS1051</f>
        <v>154.466048131642</v>
      </c>
      <c r="AU1051" s="20">
        <v>8028.4299033651696</v>
      </c>
      <c r="AV1051" s="20"/>
      <c r="AW1051" s="20">
        <v>1974.9403741789399</v>
      </c>
      <c r="AX1051" s="18">
        <f>AW1051*solar_capex_adj</f>
        <v>2633.2538322385863</v>
      </c>
      <c r="AY1051" s="20">
        <v>960.76502995726003</v>
      </c>
      <c r="AZ1051" s="18">
        <f>AY1051*wind_capex_adj</f>
        <v>1601.2750499287667</v>
      </c>
      <c r="BA1051" s="20">
        <v>773.33095389069501</v>
      </c>
      <c r="BB1051" s="18">
        <f>BA1051*hdgt_capex_adj</f>
        <v>966.6636923633688</v>
      </c>
      <c r="BC1051" s="20">
        <v>1462.28425073422</v>
      </c>
      <c r="BD1051" s="18">
        <f>BC1051*aero_capex_adj</f>
        <v>1754.7411008810639</v>
      </c>
      <c r="BE1051" s="20">
        <v>2857.1092946040499</v>
      </c>
      <c r="BF1051" s="18">
        <f>BE1051*bess_capex_adj</f>
        <v>2857.1092946040499</v>
      </c>
      <c r="BG1051" s="11">
        <v>1973588373.7810199</v>
      </c>
      <c r="BH1051" s="11">
        <v>3519484355.2087998</v>
      </c>
      <c r="BI1051" s="11">
        <v>1680784402.5176799</v>
      </c>
      <c r="BJ1051" s="11">
        <v>1586142868.49248</v>
      </c>
      <c r="BK1051" s="11">
        <f>SUM(BG1051:BJ1051)/1000000</f>
        <v>8759.9999999999782</v>
      </c>
      <c r="BL1051" s="11">
        <v>3.7225007892906601</v>
      </c>
      <c r="BM1051" s="13">
        <f>0.815*BJ1051/(BK1051*1000)</f>
        <v>147.56922806180071</v>
      </c>
      <c r="BN1051" s="22">
        <v>2225.03384549457</v>
      </c>
      <c r="BO1051" s="11">
        <v>211</v>
      </c>
      <c r="BP1051" s="11">
        <v>9120</v>
      </c>
      <c r="BQ1051" s="22">
        <v>13835.7696</v>
      </c>
      <c r="BR1051" s="11">
        <v>2280</v>
      </c>
      <c r="BS1051" s="11">
        <v>570</v>
      </c>
      <c r="BT1051" s="11">
        <v>0.34740955040522198</v>
      </c>
    </row>
    <row r="1052" spans="1:72" s="8" customFormat="1" x14ac:dyDescent="0.25">
      <c r="A1052" s="1">
        <v>335</v>
      </c>
      <c r="B1052" s="24">
        <v>1854.19487124548</v>
      </c>
      <c r="C1052" s="24">
        <v>1801.19999999999</v>
      </c>
      <c r="D1052" s="1">
        <v>1000</v>
      </c>
      <c r="E1052" s="1">
        <v>4000</v>
      </c>
      <c r="F1052" s="1">
        <v>2</v>
      </c>
      <c r="G1052" s="1">
        <v>11</v>
      </c>
      <c r="H1052" s="2">
        <f>SUM(BG1052:BI1052)/(BK1052*1000000)</f>
        <v>0.94820061612732187</v>
      </c>
      <c r="I1052" s="3">
        <v>100</v>
      </c>
      <c r="J1052" s="18">
        <v>87.487515114950099</v>
      </c>
      <c r="K1052" s="18">
        <f>(P1052*BG1052+U1052*BH1052+AP1052*BI1052+AN1052*BJ1052)/(BK1052*(1000000))</f>
        <v>101.5943619249133</v>
      </c>
      <c r="L1052" s="18">
        <f>(T1052*BG1052+Y1052*BH1052+AT1052*BI1052+AO1052*BJ1052)/(BK1052*(1000000))</f>
        <v>130.91635743406837</v>
      </c>
      <c r="M1052" s="18">
        <f>L1052/K1052</f>
        <v>1.2886183342617621</v>
      </c>
      <c r="N1052" s="18">
        <f>J1052*M1052</f>
        <v>112.73801599612773</v>
      </c>
      <c r="O1052" s="3">
        <v>100</v>
      </c>
      <c r="P1052" s="18">
        <v>132.991196113135</v>
      </c>
      <c r="Q1052" s="18">
        <f>P1052-S1052</f>
        <v>123.015362141621</v>
      </c>
      <c r="R1052" s="18">
        <f>Q1052*solar_capex_adj</f>
        <v>164.02048285549466</v>
      </c>
      <c r="S1052" s="18">
        <v>9.9758339715140067</v>
      </c>
      <c r="T1052" s="18">
        <f>R1052+S1052</f>
        <v>173.99631682700868</v>
      </c>
      <c r="U1052" s="18">
        <v>36.7006766223802</v>
      </c>
      <c r="V1052" s="18">
        <f>U1052-X1052</f>
        <v>30.405290068159399</v>
      </c>
      <c r="W1052" s="18">
        <f>V1052*wind_capex_adj</f>
        <v>50.675483446932333</v>
      </c>
      <c r="X1052" s="18">
        <v>6.2953865542208014</v>
      </c>
      <c r="Y1052" s="18">
        <f>W1052+X1052</f>
        <v>56.970870001153131</v>
      </c>
      <c r="Z1052" s="18">
        <v>405.33360276405</v>
      </c>
      <c r="AA1052" s="18">
        <f>Z1052-AC1052-AD1052</f>
        <v>322.73793572468099</v>
      </c>
      <c r="AB1052" s="18">
        <f>AA1052*hdgt_capex_adj</f>
        <v>403.42241965585123</v>
      </c>
      <c r="AC1052" s="18">
        <v>44.026738662552987</v>
      </c>
      <c r="AD1052" s="18">
        <v>38.568928376816018</v>
      </c>
      <c r="AE1052" s="18">
        <f>AD1052*fuel_adj</f>
        <v>38.568928376816018</v>
      </c>
      <c r="AF1052" s="18">
        <f>AB1052+AC1052+AE1052</f>
        <v>486.01808669522023</v>
      </c>
      <c r="AG1052" s="18">
        <v>1802.1196015182099</v>
      </c>
      <c r="AH1052" s="18">
        <f>AG1052-AJ1052-AK1052</f>
        <v>1619.1431167265</v>
      </c>
      <c r="AI1052" s="18">
        <f>AH1052*aero_capex_adj</f>
        <v>1942.9717400718</v>
      </c>
      <c r="AJ1052" s="18">
        <v>138.84521755181004</v>
      </c>
      <c r="AK1052" s="18">
        <v>44.131267239899898</v>
      </c>
      <c r="AL1052" s="18">
        <f>AK1052*fuel_adj</f>
        <v>44.131267239899898</v>
      </c>
      <c r="AM1052" s="18">
        <f>AI1052+AJ1052+AL1052</f>
        <v>2125.9482248635099</v>
      </c>
      <c r="AN1052" s="18">
        <f>IF(F1052=0, 0, IF(F1052=3, Z1052, (Z1052*F1052*384+AG1052*G1052*32)/(F1052*384+G1052*32)))</f>
        <v>844.32348808678603</v>
      </c>
      <c r="AO1052" s="18">
        <f>IF(F1052=0, 0, IF(F1052=3, AF1052, (AF1052*F1052*384+AM1052*G1052*32)/(F1052*384+G1052*32)))</f>
        <v>1001.4247015481112</v>
      </c>
      <c r="AP1052" s="18">
        <v>108.841802607951</v>
      </c>
      <c r="AQ1052" s="18">
        <f>AP1052-AS1052</f>
        <v>87.876110142711298</v>
      </c>
      <c r="AR1052" s="18">
        <f>AQ1052*bess_capex_adj</f>
        <v>87.876110142711298</v>
      </c>
      <c r="AS1052" s="18">
        <v>20.965692465239698</v>
      </c>
      <c r="AT1052" s="18">
        <f>AR1052+AS1052</f>
        <v>108.841802607951</v>
      </c>
      <c r="AU1052" s="18">
        <v>7769.1886633779804</v>
      </c>
      <c r="AV1052" s="18"/>
      <c r="AW1052" s="18">
        <v>2221.27564023783</v>
      </c>
      <c r="AX1052" s="18">
        <f>AW1052*solar_capex_adj</f>
        <v>2961.70085365044</v>
      </c>
      <c r="AY1052" s="18">
        <v>2157.7892082663798</v>
      </c>
      <c r="AZ1052" s="18">
        <f>AY1052*wind_capex_adj</f>
        <v>3596.315347110633</v>
      </c>
      <c r="BA1052" s="18">
        <v>1546.2913724637201</v>
      </c>
      <c r="BB1052" s="18">
        <f>BA1052*hdgt_capex_adj</f>
        <v>1932.8642155796501</v>
      </c>
      <c r="BC1052" s="18">
        <v>893.40406824473303</v>
      </c>
      <c r="BD1052" s="18">
        <f>BC1052*aero_capex_adj</f>
        <v>1072.0848818936795</v>
      </c>
      <c r="BE1052" s="18">
        <v>950.42837416530995</v>
      </c>
      <c r="BF1052" s="18">
        <f>BE1052*bess_capex_adj</f>
        <v>950.42837416530995</v>
      </c>
      <c r="BG1052" s="1">
        <v>1547642775.9435501</v>
      </c>
      <c r="BH1052" s="1">
        <v>6024251669.3078299</v>
      </c>
      <c r="BI1052" s="1">
        <v>734342952.02395403</v>
      </c>
      <c r="BJ1052" s="1">
        <v>453762602.72465903</v>
      </c>
      <c r="BK1052" s="1">
        <f>SUM(BG1052:BJ1052)/1000000</f>
        <v>8759.9999999999945</v>
      </c>
      <c r="BL1052" s="1">
        <v>32.445118975594703</v>
      </c>
      <c r="BM1052" s="3">
        <f>0.815*BJ1052/(BK1052*1000)</f>
        <v>42.216497856232571</v>
      </c>
      <c r="BN1052" s="24">
        <v>2503.1630761813899</v>
      </c>
      <c r="BO1052" s="1">
        <v>474</v>
      </c>
      <c r="BP1052" s="1">
        <v>3040</v>
      </c>
      <c r="BQ1052" s="24">
        <v>4611.9232000000002</v>
      </c>
      <c r="BR1052" s="1">
        <v>760</v>
      </c>
      <c r="BS1052" s="1">
        <v>190</v>
      </c>
      <c r="BT1052" s="1">
        <v>0.45516143709372697</v>
      </c>
    </row>
    <row r="1053" spans="1:72" s="8" customFormat="1" x14ac:dyDescent="0.25">
      <c r="A1053" s="1">
        <v>1365</v>
      </c>
      <c r="B1053" s="22">
        <v>1648.17321888487</v>
      </c>
      <c r="C1053" s="22">
        <v>1003.19999999999</v>
      </c>
      <c r="D1053" s="11">
        <v>3000</v>
      </c>
      <c r="E1053" s="11">
        <v>12000</v>
      </c>
      <c r="F1053" s="11">
        <v>2</v>
      </c>
      <c r="G1053" s="11">
        <v>7</v>
      </c>
      <c r="H1053" s="12">
        <f>SUM(BG1053:BI1053)/(BK1053*1000000)</f>
        <v>0.87975261038729891</v>
      </c>
      <c r="I1053" s="13">
        <v>100</v>
      </c>
      <c r="J1053" s="20">
        <v>93.861182330767406</v>
      </c>
      <c r="K1053" s="18">
        <f>(P1053*BG1053+U1053*BH1053+AP1053*BI1053+AN1053*BJ1053)/(BK1053*(1000000))</f>
        <v>103.59581026743399</v>
      </c>
      <c r="L1053" s="18">
        <f>(T1053*BG1053+Y1053*BH1053+AT1053*BI1053+AO1053*BJ1053)/(BK1053*(1000000))</f>
        <v>124.48631636300182</v>
      </c>
      <c r="M1053" s="18">
        <f>L1053/K1053</f>
        <v>1.2016539669088808</v>
      </c>
      <c r="N1053" s="18">
        <f>J1053*M1053</f>
        <v>112.78866208652441</v>
      </c>
      <c r="O1053" s="13">
        <v>100</v>
      </c>
      <c r="P1053" s="20">
        <v>98.317707869738996</v>
      </c>
      <c r="Q1053" s="20">
        <f>P1053-S1053</f>
        <v>90.943637608948507</v>
      </c>
      <c r="R1053" s="18">
        <f>Q1053*solar_capex_adj</f>
        <v>121.258183478598</v>
      </c>
      <c r="S1053" s="20">
        <v>7.3740702607904893</v>
      </c>
      <c r="T1053" s="18">
        <f>R1053+S1053</f>
        <v>128.63225373938849</v>
      </c>
      <c r="U1053" s="20">
        <v>27.967089892956899</v>
      </c>
      <c r="V1053" s="20">
        <f>U1053-X1053</f>
        <v>23.170306415829799</v>
      </c>
      <c r="W1053" s="18">
        <f>V1053*wind_capex_adj</f>
        <v>38.617177359716337</v>
      </c>
      <c r="X1053" s="20">
        <v>4.7967834771271001</v>
      </c>
      <c r="Y1053" s="18">
        <f>W1053+X1053</f>
        <v>43.413960836843437</v>
      </c>
      <c r="Z1053" s="20">
        <v>199.491518386227</v>
      </c>
      <c r="AA1053" s="20">
        <f>Z1053-AC1053-AD1053</f>
        <v>132.77298826892601</v>
      </c>
      <c r="AB1053" s="18">
        <f>AA1053*hdgt_capex_adj</f>
        <v>165.96623533615752</v>
      </c>
      <c r="AC1053" s="20">
        <v>25.784217409223999</v>
      </c>
      <c r="AD1053" s="20">
        <v>40.934312708076988</v>
      </c>
      <c r="AE1053" s="18">
        <f>AD1053*fuel_adj</f>
        <v>40.934312708076988</v>
      </c>
      <c r="AF1053" s="18">
        <f>AB1053+AC1053+AE1053</f>
        <v>232.68476545345851</v>
      </c>
      <c r="AG1053" s="20">
        <v>760.56912833875106</v>
      </c>
      <c r="AH1053" s="20">
        <f>AG1053-AJ1053-AK1053</f>
        <v>649.94424438464296</v>
      </c>
      <c r="AI1053" s="18">
        <f>AH1053*aero_capex_adj</f>
        <v>779.93309326157157</v>
      </c>
      <c r="AJ1053" s="20">
        <v>63.632774259225016</v>
      </c>
      <c r="AK1053" s="20">
        <v>46.992109694883084</v>
      </c>
      <c r="AL1053" s="18">
        <f>AK1053*fuel_adj</f>
        <v>46.992109694883084</v>
      </c>
      <c r="AM1053" s="18">
        <f>AI1053+AJ1053+AL1053</f>
        <v>890.55797721567967</v>
      </c>
      <c r="AN1053" s="18">
        <f>IF(F1053=0, 0, IF(F1053=3, Z1053, (Z1053*F1053*384+AG1053*G1053*32)/(F1053*384+G1053*32)))</f>
        <v>326.18646256905498</v>
      </c>
      <c r="AO1053" s="18">
        <f>IF(F1053=0, 0, IF(F1053=3, AF1053, (AF1053*F1053*384+AM1053*G1053*32)/(F1053*384+G1053*32)))</f>
        <v>381.23678101266972</v>
      </c>
      <c r="AP1053" s="20">
        <v>179.82882454633599</v>
      </c>
      <c r="AQ1053" s="20">
        <f>AP1053-AS1053</f>
        <v>147.098082393602</v>
      </c>
      <c r="AR1053" s="18">
        <f>AQ1053*bess_capex_adj</f>
        <v>147.098082393602</v>
      </c>
      <c r="AS1053" s="20">
        <v>32.730742152733995</v>
      </c>
      <c r="AT1053" s="18">
        <f>AR1053+AS1053</f>
        <v>179.82882454633599</v>
      </c>
      <c r="AU1053" s="20">
        <v>8148.5501867803496</v>
      </c>
      <c r="AV1053" s="20"/>
      <c r="AW1053" s="20">
        <v>1974.7169074609701</v>
      </c>
      <c r="AX1053" s="18">
        <f>AW1053*solar_capex_adj</f>
        <v>2632.9558766146265</v>
      </c>
      <c r="AY1053" s="20">
        <v>1201.9586162825699</v>
      </c>
      <c r="AZ1053" s="18">
        <f>AY1053*wind_capex_adj</f>
        <v>2003.2643604709499</v>
      </c>
      <c r="BA1053" s="20">
        <v>1546.4869012521499</v>
      </c>
      <c r="BB1053" s="18">
        <f>BA1053*hdgt_capex_adj</f>
        <v>1933.1086265651875</v>
      </c>
      <c r="BC1053" s="20">
        <v>568.60175230113896</v>
      </c>
      <c r="BD1053" s="18">
        <f>BC1053*aero_capex_adj</f>
        <v>682.32210276136675</v>
      </c>
      <c r="BE1053" s="20">
        <v>2856.7860094835</v>
      </c>
      <c r="BF1053" s="18">
        <f>BE1053*bess_capex_adj</f>
        <v>2856.7860094835</v>
      </c>
      <c r="BG1053" s="11">
        <v>1880019849.8991399</v>
      </c>
      <c r="BH1053" s="11">
        <v>4403525449.1711998</v>
      </c>
      <c r="BI1053" s="11">
        <v>1423087567.92238</v>
      </c>
      <c r="BJ1053" s="11">
        <v>1053367133.00726</v>
      </c>
      <c r="BK1053" s="11">
        <f>SUM(BG1053:BJ1053)/1000000</f>
        <v>8759.9999999999782</v>
      </c>
      <c r="BL1053" s="11">
        <v>7.9472281915832097</v>
      </c>
      <c r="BM1053" s="13">
        <f>0.815*BJ1053/(BK1053*1000)</f>
        <v>98.001622534351483</v>
      </c>
      <c r="BN1053" s="22">
        <v>2225.03384549457</v>
      </c>
      <c r="BO1053" s="11">
        <v>264</v>
      </c>
      <c r="BP1053" s="11">
        <v>9120</v>
      </c>
      <c r="BQ1053" s="22">
        <v>13835.7696</v>
      </c>
      <c r="BR1053" s="11">
        <v>2280</v>
      </c>
      <c r="BS1053" s="11">
        <v>570</v>
      </c>
      <c r="BT1053" s="11">
        <v>0.29471733830486102</v>
      </c>
    </row>
    <row r="1054" spans="1:72" s="8" customFormat="1" x14ac:dyDescent="0.25">
      <c r="A1054" s="1">
        <v>1008</v>
      </c>
      <c r="B1054" s="25">
        <v>824.08660944243502</v>
      </c>
      <c r="C1054" s="25">
        <v>1801.19999999999</v>
      </c>
      <c r="D1054" s="8">
        <v>2000</v>
      </c>
      <c r="E1054" s="8">
        <v>8000</v>
      </c>
      <c r="F1054" s="8">
        <v>3</v>
      </c>
      <c r="G1054" s="8">
        <v>4</v>
      </c>
      <c r="H1054" s="9">
        <f>SUM(BG1054:BI1054)/(BK1054*1000000)</f>
        <v>0.91682370542422476</v>
      </c>
      <c r="I1054" s="10">
        <v>100</v>
      </c>
      <c r="J1054" s="19">
        <v>88.702747283628796</v>
      </c>
      <c r="K1054" s="18">
        <f>(P1054*BG1054+U1054*BH1054+AP1054*BI1054+AN1054*BJ1054)/(BK1054*(1000000))</f>
        <v>85.686284727204324</v>
      </c>
      <c r="L1054" s="18">
        <f>(T1054*BG1054+Y1054*BH1054+AT1054*BI1054+AO1054*BJ1054)/(BK1054*(1000000))</f>
        <v>108.96327825736667</v>
      </c>
      <c r="M1054" s="18">
        <f>L1054/K1054</f>
        <v>1.2716536678450734</v>
      </c>
      <c r="N1054" s="18">
        <f>J1054*M1054</f>
        <v>112.79917393116118</v>
      </c>
      <c r="O1054" s="10">
        <v>100</v>
      </c>
      <c r="P1054" s="19">
        <v>85.767291731476902</v>
      </c>
      <c r="Q1054" s="19">
        <f>P1054-S1054</f>
        <v>79.335632854275801</v>
      </c>
      <c r="R1054" s="18">
        <f>Q1054*solar_capex_adj</f>
        <v>105.78084380570107</v>
      </c>
      <c r="S1054" s="19">
        <v>6.4316588772011016</v>
      </c>
      <c r="T1054" s="18">
        <f>R1054+S1054</f>
        <v>112.21250268290217</v>
      </c>
      <c r="U1054" s="19">
        <v>36.710123425801903</v>
      </c>
      <c r="V1054" s="19">
        <f>U1054-X1054</f>
        <v>30.414739737950001</v>
      </c>
      <c r="W1054" s="18">
        <f>V1054*wind_capex_adj</f>
        <v>50.691232896583337</v>
      </c>
      <c r="X1054" s="19">
        <v>6.2953836878519027</v>
      </c>
      <c r="Y1054" s="18">
        <f>W1054+X1054</f>
        <v>56.986616584435239</v>
      </c>
      <c r="Z1054" s="19">
        <v>378.34735818242501</v>
      </c>
      <c r="AA1054" s="19">
        <f>Z1054-AC1054-AD1054</f>
        <v>290.95124997897898</v>
      </c>
      <c r="AB1054" s="18">
        <f>AA1054*hdgt_capex_adj</f>
        <v>363.68906247372371</v>
      </c>
      <c r="AC1054" s="19">
        <v>42.493936813229027</v>
      </c>
      <c r="AD1054" s="19">
        <v>44.902171390217006</v>
      </c>
      <c r="AE1054" s="18">
        <f>AD1054*fuel_adj</f>
        <v>44.902171390217006</v>
      </c>
      <c r="AF1054" s="18">
        <f>AB1054+AC1054+AE1054</f>
        <v>451.08517067716974</v>
      </c>
      <c r="AG1054" s="19">
        <v>842.10329200171702</v>
      </c>
      <c r="AH1054" s="19">
        <f>AG1054-AJ1054-AK1054</f>
        <v>720.98493858566894</v>
      </c>
      <c r="AI1054" s="18">
        <f>AH1054*aero_capex_adj</f>
        <v>865.18192630280271</v>
      </c>
      <c r="AJ1054" s="19">
        <v>70.232557230746011</v>
      </c>
      <c r="AK1054" s="19">
        <v>50.88579618530207</v>
      </c>
      <c r="AL1054" s="18">
        <f>AK1054*fuel_adj</f>
        <v>50.88579618530207</v>
      </c>
      <c r="AM1054" s="18">
        <f>AI1054+AJ1054+AL1054</f>
        <v>986.30027971885079</v>
      </c>
      <c r="AN1054" s="18">
        <f>IF(F1054=0, 0, IF(F1054=3, Z1054, (Z1054*F1054*384+AG1054*G1054*32)/(F1054*384+G1054*32)))</f>
        <v>378.34735818242501</v>
      </c>
      <c r="AO1054" s="18">
        <f>IF(F1054=0, 0, IF(F1054=3, AF1054, (AF1054*F1054*384+AM1054*G1054*32)/(F1054*384+G1054*32)))</f>
        <v>451.08517067716974</v>
      </c>
      <c r="AP1054" s="19">
        <v>174.537953162756</v>
      </c>
      <c r="AQ1054" s="19">
        <f>AP1054-AS1054</f>
        <v>141.69159353557501</v>
      </c>
      <c r="AR1054" s="18">
        <f>AQ1054*bess_capex_adj</f>
        <v>141.69159353557501</v>
      </c>
      <c r="AS1054" s="19">
        <v>32.846359627180988</v>
      </c>
      <c r="AT1054" s="18">
        <f>AR1054+AS1054</f>
        <v>174.537953162756</v>
      </c>
      <c r="AU1054" s="19">
        <v>7693.9729853956396</v>
      </c>
      <c r="AV1054" s="19"/>
      <c r="AW1054" s="19">
        <v>987.54089017405602</v>
      </c>
      <c r="AX1054" s="18">
        <f>AW1054*solar_capex_adj</f>
        <v>1316.7211868987413</v>
      </c>
      <c r="AY1054" s="19">
        <v>2158.4608110365798</v>
      </c>
      <c r="AZ1054" s="18">
        <f>AY1054*wind_capex_adj</f>
        <v>3597.4346850609663</v>
      </c>
      <c r="BA1054" s="19">
        <v>2320.1589736759502</v>
      </c>
      <c r="BB1054" s="18">
        <f>BA1054*hdgt_capex_adj</f>
        <v>2900.1987170949378</v>
      </c>
      <c r="BC1054" s="19">
        <v>324.97532235803499</v>
      </c>
      <c r="BD1054" s="18">
        <f>BC1054*aero_capex_adj</f>
        <v>389.970386829642</v>
      </c>
      <c r="BE1054" s="19">
        <v>1902.83698815101</v>
      </c>
      <c r="BF1054" s="18">
        <f>BE1054*bess_capex_adj</f>
        <v>1902.83698815101</v>
      </c>
      <c r="BG1054" s="8">
        <v>1087426565.10552</v>
      </c>
      <c r="BH1054" s="8">
        <v>6024251669.3078299</v>
      </c>
      <c r="BI1054" s="8">
        <v>919697425.10284996</v>
      </c>
      <c r="BJ1054" s="8">
        <v>728624340.48379099</v>
      </c>
      <c r="BK1054" s="8">
        <f>SUM(BG1054:BJ1054)/1000000</f>
        <v>8759.9999999999909</v>
      </c>
      <c r="BL1054" s="8">
        <v>18.2247124129319</v>
      </c>
      <c r="BM1054" s="10">
        <f>0.815*BJ1054/(BK1054*1000)</f>
        <v>67.788680079256878</v>
      </c>
      <c r="BN1054" s="25">
        <v>1112.51692274728</v>
      </c>
      <c r="BO1054" s="8">
        <v>474</v>
      </c>
      <c r="BP1054" s="8">
        <v>6080</v>
      </c>
      <c r="BQ1054" s="25">
        <v>9223.8464000000004</v>
      </c>
      <c r="BR1054" s="8">
        <v>1520</v>
      </c>
      <c r="BS1054" s="8">
        <v>380</v>
      </c>
      <c r="BT1054" s="8">
        <v>0.286003658553315</v>
      </c>
    </row>
    <row r="1055" spans="1:72" s="8" customFormat="1" x14ac:dyDescent="0.25">
      <c r="A1055" s="1">
        <v>740</v>
      </c>
      <c r="B1055" s="25">
        <v>1236.12991416365</v>
      </c>
      <c r="C1055" s="25">
        <v>1801.19999999999</v>
      </c>
      <c r="D1055" s="8">
        <v>2000</v>
      </c>
      <c r="E1055" s="8">
        <v>8000</v>
      </c>
      <c r="F1055" s="8">
        <v>1</v>
      </c>
      <c r="G1055" s="8">
        <v>22</v>
      </c>
      <c r="H1055" s="9">
        <f>SUM(BG1055:BI1055)/(BK1055*1000000)</f>
        <v>0.94435875563309868</v>
      </c>
      <c r="I1055" s="10">
        <v>100</v>
      </c>
      <c r="J1055" s="19">
        <v>90.745313609192806</v>
      </c>
      <c r="K1055" s="18">
        <f>(P1055*BG1055+U1055*BH1055+AP1055*BI1055+AN1055*BJ1055)/(BK1055*(1000000))</f>
        <v>126.40195317344215</v>
      </c>
      <c r="L1055" s="18">
        <f>(T1055*BG1055+Y1055*BH1055+AT1055*BI1055+AO1055*BJ1055)/(BK1055*(1000000))</f>
        <v>157.18310552695877</v>
      </c>
      <c r="M1055" s="18">
        <f>L1055/K1055</f>
        <v>1.2435180120300857</v>
      </c>
      <c r="N1055" s="18">
        <f>J1055*M1055</f>
        <v>112.84343198035012</v>
      </c>
      <c r="O1055" s="10">
        <v>100</v>
      </c>
      <c r="P1055" s="19">
        <v>102.115730520553</v>
      </c>
      <c r="Q1055" s="19">
        <f>P1055-S1055</f>
        <v>94.455445666767503</v>
      </c>
      <c r="R1055" s="18">
        <f>Q1055*solar_capex_adj</f>
        <v>125.94059422235667</v>
      </c>
      <c r="S1055" s="19">
        <v>7.6602848537854982</v>
      </c>
      <c r="T1055" s="18">
        <f>R1055+S1055</f>
        <v>133.60087907614218</v>
      </c>
      <c r="U1055" s="19">
        <v>36.698695435988697</v>
      </c>
      <c r="V1055" s="19">
        <f>U1055-X1055</f>
        <v>30.403311815248401</v>
      </c>
      <c r="W1055" s="18">
        <f>V1055*wind_capex_adj</f>
        <v>50.672186358747339</v>
      </c>
      <c r="X1055" s="19">
        <v>6.2953836207402958</v>
      </c>
      <c r="Y1055" s="18">
        <f>W1055+X1055</f>
        <v>56.967569979487635</v>
      </c>
      <c r="Z1055" s="19">
        <v>243.03190926953499</v>
      </c>
      <c r="AA1055" s="19">
        <f>Z1055-AC1055-AD1055</f>
        <v>168.88460073486601</v>
      </c>
      <c r="AB1055" s="18">
        <f>AA1055*hdgt_capex_adj</f>
        <v>211.10575091858252</v>
      </c>
      <c r="AC1055" s="19">
        <v>30.161981714034994</v>
      </c>
      <c r="AD1055" s="19">
        <v>43.985326820633986</v>
      </c>
      <c r="AE1055" s="18">
        <f>AD1055*fuel_adj</f>
        <v>43.985326820633986</v>
      </c>
      <c r="AF1055" s="18">
        <f>AB1055+AC1055+AE1055</f>
        <v>285.25305945325147</v>
      </c>
      <c r="AG1055" s="19">
        <v>1730.5867881915201</v>
      </c>
      <c r="AH1055" s="19">
        <f>AG1055-AJ1055-AK1055</f>
        <v>1548.2735240114798</v>
      </c>
      <c r="AI1055" s="18">
        <f>AH1055*aero_capex_adj</f>
        <v>1857.9282288137756</v>
      </c>
      <c r="AJ1055" s="19">
        <v>134.46534977047008</v>
      </c>
      <c r="AK1055" s="19">
        <v>47.847914409570194</v>
      </c>
      <c r="AL1055" s="18">
        <f>AK1055*fuel_adj</f>
        <v>47.847914409570194</v>
      </c>
      <c r="AM1055" s="18">
        <f>AI1055+AJ1055+AL1055</f>
        <v>2040.2414929938159</v>
      </c>
      <c r="AN1055" s="18">
        <f>IF(F1055=0, 0, IF(F1055=3, Z1055, (Z1055*F1055*384+AG1055*G1055*32)/(F1055*384+G1055*32)))</f>
        <v>1205.5674191602313</v>
      </c>
      <c r="AO1055" s="18">
        <f>IF(F1055=0, 0, IF(F1055=3, AF1055, (AF1055*F1055*384+AM1055*G1055*32)/(F1055*384+G1055*32)))</f>
        <v>1420.8338105677342</v>
      </c>
      <c r="AP1055" s="19">
        <v>179.214739974042</v>
      </c>
      <c r="AQ1055" s="19">
        <f>AP1055-AS1055</f>
        <v>145.14215196736899</v>
      </c>
      <c r="AR1055" s="18">
        <f>AQ1055*bess_capex_adj</f>
        <v>145.14215196736899</v>
      </c>
      <c r="AS1055" s="19">
        <v>34.072588006673016</v>
      </c>
      <c r="AT1055" s="18">
        <f>AR1055+AS1055</f>
        <v>179.214739974042</v>
      </c>
      <c r="AU1055" s="19">
        <v>8100.3150916791701</v>
      </c>
      <c r="AV1055" s="19"/>
      <c r="AW1055" s="19">
        <v>1480.7547685611601</v>
      </c>
      <c r="AX1055" s="18">
        <f>AW1055*solar_capex_adj</f>
        <v>1974.33969141488</v>
      </c>
      <c r="AY1055" s="19">
        <v>2157.6498218934498</v>
      </c>
      <c r="AZ1055" s="18">
        <f>AY1055*wind_capex_adj</f>
        <v>3596.083036489083</v>
      </c>
      <c r="BA1055" s="19">
        <v>773.09574346055501</v>
      </c>
      <c r="BB1055" s="18">
        <f>BA1055*hdgt_capex_adj</f>
        <v>966.36967932569382</v>
      </c>
      <c r="BC1055" s="19">
        <v>1786.69271432296</v>
      </c>
      <c r="BD1055" s="18">
        <f>BC1055*aero_capex_adj</f>
        <v>2144.031257187552</v>
      </c>
      <c r="BE1055" s="19">
        <v>1902.12204344103</v>
      </c>
      <c r="BF1055" s="18">
        <f>BE1055*bess_capex_adj</f>
        <v>1902.12204344103</v>
      </c>
      <c r="BG1055" s="8">
        <v>1353448589.1505201</v>
      </c>
      <c r="BH1055" s="8">
        <v>6024251669.3078299</v>
      </c>
      <c r="BI1055" s="8">
        <v>894882440.88759005</v>
      </c>
      <c r="BJ1055" s="8">
        <v>487417300.654055</v>
      </c>
      <c r="BK1055" s="8">
        <f>SUM(BG1055:BJ1055)/1000000</f>
        <v>8759.9999999999964</v>
      </c>
      <c r="BL1055" s="8">
        <v>23.472165143238801</v>
      </c>
      <c r="BM1055" s="10">
        <f>0.815*BJ1055/(BK1055*1000)</f>
        <v>45.347614159024538</v>
      </c>
      <c r="BN1055" s="25">
        <v>1668.7753841209301</v>
      </c>
      <c r="BO1055" s="8">
        <v>474</v>
      </c>
      <c r="BP1055" s="8">
        <v>6080</v>
      </c>
      <c r="BQ1055" s="25">
        <v>9223.8464000000004</v>
      </c>
      <c r="BR1055" s="8">
        <v>1520</v>
      </c>
      <c r="BS1055" s="8">
        <v>380</v>
      </c>
      <c r="BT1055" s="8">
        <v>0.27835775429968102</v>
      </c>
    </row>
    <row r="1056" spans="1:72" s="8" customFormat="1" x14ac:dyDescent="0.25">
      <c r="A1056" s="1">
        <v>1464</v>
      </c>
      <c r="B1056" s="22">
        <v>1854.19487124548</v>
      </c>
      <c r="C1056" s="22">
        <v>402.79999999999899</v>
      </c>
      <c r="D1056" s="11">
        <v>3000</v>
      </c>
      <c r="E1056" s="11">
        <v>12000</v>
      </c>
      <c r="F1056" s="11">
        <v>2</v>
      </c>
      <c r="G1056" s="11">
        <v>7</v>
      </c>
      <c r="H1056" s="12">
        <f>SUM(BG1056:BI1056)/(BK1056*1000000)</f>
        <v>0.70195577337651449</v>
      </c>
      <c r="I1056" s="13">
        <v>100</v>
      </c>
      <c r="J1056" s="20">
        <v>97.048458778889099</v>
      </c>
      <c r="K1056" s="18">
        <f>(P1056*BG1056+U1056*BH1056+AP1056*BI1056+AN1056*BJ1056)/(BK1056*(1000000))</f>
        <v>124.33812316059689</v>
      </c>
      <c r="L1056" s="18">
        <f>(T1056*BG1056+Y1056*BH1056+AT1056*BI1056+AO1056*BJ1056)/(BK1056*(1000000))</f>
        <v>144.63011789893005</v>
      </c>
      <c r="M1056" s="18">
        <f>L1056/K1056</f>
        <v>1.1632001048634435</v>
      </c>
      <c r="N1056" s="18">
        <f>J1056*M1056</f>
        <v>112.88677742843937</v>
      </c>
      <c r="O1056" s="13">
        <v>100</v>
      </c>
      <c r="P1056" s="20">
        <v>97.514081188603598</v>
      </c>
      <c r="Q1056" s="20">
        <f>P1056-S1056</f>
        <v>90.203424742772398</v>
      </c>
      <c r="R1056" s="18">
        <f>Q1056*solar_capex_adj</f>
        <v>120.27123299036319</v>
      </c>
      <c r="S1056" s="20">
        <v>7.3106564458311993</v>
      </c>
      <c r="T1056" s="18">
        <f>R1056+S1056</f>
        <v>127.58188943619439</v>
      </c>
      <c r="U1056" s="20">
        <v>27.977848141479399</v>
      </c>
      <c r="V1056" s="20">
        <f>U1056-X1056</f>
        <v>23.181064664352299</v>
      </c>
      <c r="W1056" s="18">
        <f>V1056*wind_capex_adj</f>
        <v>38.635107773920502</v>
      </c>
      <c r="X1056" s="20">
        <v>4.7967834771271001</v>
      </c>
      <c r="Y1056" s="18">
        <f>W1056+X1056</f>
        <v>43.431891251047603</v>
      </c>
      <c r="Z1056" s="20">
        <v>105.885539041775</v>
      </c>
      <c r="AA1056" s="20">
        <f>Z1056-AC1056-AD1056</f>
        <v>51.886445715498695</v>
      </c>
      <c r="AB1056" s="18">
        <f>AA1056*hdgt_capex_adj</f>
        <v>64.858057144373362</v>
      </c>
      <c r="AC1056" s="20">
        <v>16.936113989020811</v>
      </c>
      <c r="AD1056" s="20">
        <v>37.062979337255499</v>
      </c>
      <c r="AE1056" s="18">
        <f>AD1056*fuel_adj</f>
        <v>37.062979337255499</v>
      </c>
      <c r="AF1056" s="18">
        <f>AB1056+AC1056+AE1056</f>
        <v>118.85715047064967</v>
      </c>
      <c r="AG1056" s="20">
        <v>594.61615291783698</v>
      </c>
      <c r="AH1056" s="20">
        <f>AG1056-AJ1056-AK1056</f>
        <v>501.45163855299097</v>
      </c>
      <c r="AI1056" s="18">
        <f>AH1056*aero_capex_adj</f>
        <v>601.74196626358912</v>
      </c>
      <c r="AJ1056" s="20">
        <v>50.867999225994026</v>
      </c>
      <c r="AK1056" s="20">
        <v>42.296515138851987</v>
      </c>
      <c r="AL1056" s="18">
        <f>AK1056*fuel_adj</f>
        <v>42.296515138851987</v>
      </c>
      <c r="AM1056" s="18">
        <f>AI1056+AJ1056+AL1056</f>
        <v>694.90648062843513</v>
      </c>
      <c r="AN1056" s="18">
        <f>IF(F1056=0, 0, IF(F1056=3, Z1056, (Z1056*F1056*384+AG1056*G1056*32)/(F1056*384+G1056*32)))</f>
        <v>216.24406475572445</v>
      </c>
      <c r="AO1056" s="18">
        <f>IF(F1056=0, 0, IF(F1056=3, AF1056, (AF1056*F1056*384+AM1056*G1056*32)/(F1056*384+G1056*32)))</f>
        <v>248.93280566756894</v>
      </c>
      <c r="AP1056" s="20">
        <v>119.142524986773</v>
      </c>
      <c r="AQ1056" s="20">
        <f>AP1056-AS1056</f>
        <v>97.756574541686206</v>
      </c>
      <c r="AR1056" s="18">
        <f>AQ1056*bess_capex_adj</f>
        <v>97.756574541686206</v>
      </c>
      <c r="AS1056" s="20">
        <v>21.385950445086792</v>
      </c>
      <c r="AT1056" s="18">
        <f>AR1056+AS1056</f>
        <v>119.142524986773</v>
      </c>
      <c r="AU1056" s="20">
        <v>7679.59985446276</v>
      </c>
      <c r="AV1056" s="20"/>
      <c r="AW1056" s="20">
        <v>2222.5880159774201</v>
      </c>
      <c r="AX1056" s="18">
        <f>AW1056*solar_capex_adj</f>
        <v>2963.4506879698934</v>
      </c>
      <c r="AY1056" s="20">
        <v>482.82867497867301</v>
      </c>
      <c r="AZ1056" s="18">
        <f>AY1056*wind_capex_adj</f>
        <v>804.71445829778838</v>
      </c>
      <c r="BA1056" s="20">
        <v>1547.20495349203</v>
      </c>
      <c r="BB1056" s="18">
        <f>BA1056*hdgt_capex_adj</f>
        <v>1934.0061918650374</v>
      </c>
      <c r="BC1056" s="20">
        <v>568.86576084948604</v>
      </c>
      <c r="BD1056" s="18">
        <f>BC1056*aero_capex_adj</f>
        <v>682.63891301938327</v>
      </c>
      <c r="BE1056" s="20">
        <v>2858.1124491651499</v>
      </c>
      <c r="BF1056" s="18">
        <f>BE1056*bess_capex_adj</f>
        <v>2858.1124491651499</v>
      </c>
      <c r="BG1056" s="11">
        <v>2164703399.7336998</v>
      </c>
      <c r="BH1056" s="11">
        <v>1768082187.9247999</v>
      </c>
      <c r="BI1056" s="11">
        <v>2216346987.11976</v>
      </c>
      <c r="BJ1056" s="11">
        <v>2610867425.2217302</v>
      </c>
      <c r="BK1056" s="11">
        <f>SUM(BG1056:BJ1056)/1000000</f>
        <v>8759.9999999999891</v>
      </c>
      <c r="BL1056" s="11">
        <v>0.44772702936935499</v>
      </c>
      <c r="BM1056" s="13">
        <f>0.815*BJ1056/(BK1056*1000)</f>
        <v>242.90604469814073</v>
      </c>
      <c r="BN1056" s="22">
        <v>2503.1630761813899</v>
      </c>
      <c r="BO1056" s="11">
        <v>106</v>
      </c>
      <c r="BP1056" s="11">
        <v>9120</v>
      </c>
      <c r="BQ1056" s="22">
        <v>13835.7696</v>
      </c>
      <c r="BR1056" s="11">
        <v>2280</v>
      </c>
      <c r="BS1056" s="11">
        <v>570</v>
      </c>
      <c r="BT1056" s="11">
        <v>0.45623777681275002</v>
      </c>
    </row>
    <row r="1057" spans="1:72" s="8" customFormat="1" x14ac:dyDescent="0.25">
      <c r="A1057" s="1">
        <v>537</v>
      </c>
      <c r="B1057" s="24">
        <v>2678.2814806879101</v>
      </c>
      <c r="C1057" s="24">
        <v>201.39999999999901</v>
      </c>
      <c r="D1057" s="1">
        <v>1000</v>
      </c>
      <c r="E1057" s="1">
        <v>4000</v>
      </c>
      <c r="F1057" s="1">
        <v>3</v>
      </c>
      <c r="G1057" s="1">
        <v>4</v>
      </c>
      <c r="H1057" s="2">
        <f>SUM(BG1057:BI1057)/(BK1057*1000000)</f>
        <v>0.61643361674303376</v>
      </c>
      <c r="I1057" s="3">
        <v>100</v>
      </c>
      <c r="J1057" s="18">
        <v>94.228988051116005</v>
      </c>
      <c r="K1057" s="18">
        <f>(P1057*BG1057+U1057*BH1057+AP1057*BI1057+AN1057*BJ1057)/(BK1057*(1000000))</f>
        <v>90.793048267356696</v>
      </c>
      <c r="L1057" s="18">
        <f>(T1057*BG1057+Y1057*BH1057+AT1057*BI1057+AO1057*BJ1057)/(BK1057*(1000000))</f>
        <v>108.78076037765662</v>
      </c>
      <c r="M1057" s="18">
        <f>L1057/K1057</f>
        <v>1.1981177243584975</v>
      </c>
      <c r="N1057" s="18">
        <f>J1057*M1057</f>
        <v>112.89742073240716</v>
      </c>
      <c r="O1057" s="3">
        <v>100</v>
      </c>
      <c r="P1057" s="18">
        <v>100.70045078039099</v>
      </c>
      <c r="Q1057" s="18">
        <f>P1057-S1057</f>
        <v>93.151746814182104</v>
      </c>
      <c r="R1057" s="18">
        <f>Q1057*solar_capex_adj</f>
        <v>124.20232908557614</v>
      </c>
      <c r="S1057" s="18">
        <v>7.5487039662088904</v>
      </c>
      <c r="T1057" s="18">
        <f>R1057+S1057</f>
        <v>131.75103305178504</v>
      </c>
      <c r="U1057" s="18">
        <v>27.980621626966901</v>
      </c>
      <c r="V1057" s="18">
        <f>U1057-X1057</f>
        <v>23.183838149839801</v>
      </c>
      <c r="W1057" s="18">
        <f>V1057*wind_capex_adj</f>
        <v>38.639730249733006</v>
      </c>
      <c r="X1057" s="18">
        <v>4.7967834771271001</v>
      </c>
      <c r="Y1057" s="18">
        <f>W1057+X1057</f>
        <v>43.436513726860106</v>
      </c>
      <c r="Z1057" s="18">
        <v>115.08438026685501</v>
      </c>
      <c r="AA1057" s="18">
        <f>Z1057-AC1057-AD1057</f>
        <v>61.466608406469888</v>
      </c>
      <c r="AB1057" s="18">
        <f>AA1057*hdgt_capex_adj</f>
        <v>76.833260508087363</v>
      </c>
      <c r="AC1057" s="18">
        <v>17.823739917445209</v>
      </c>
      <c r="AD1057" s="18">
        <v>35.79403194293991</v>
      </c>
      <c r="AE1057" s="18">
        <f>AD1057*fuel_adj</f>
        <v>35.79403194293991</v>
      </c>
      <c r="AF1057" s="18">
        <f>AB1057+AC1057+AE1057</f>
        <v>130.45103236847248</v>
      </c>
      <c r="AG1057" s="18">
        <v>414.40846839130103</v>
      </c>
      <c r="AH1057" s="18">
        <f>AG1057-AJ1057-AK1057</f>
        <v>334.36481531066795</v>
      </c>
      <c r="AI1057" s="18">
        <f>AH1057*aero_capex_adj</f>
        <v>401.23777837280153</v>
      </c>
      <c r="AJ1057" s="18">
        <v>37.851750389683048</v>
      </c>
      <c r="AK1057" s="18">
        <v>42.19190269095003</v>
      </c>
      <c r="AL1057" s="18">
        <f>AK1057*fuel_adj</f>
        <v>42.19190269095003</v>
      </c>
      <c r="AM1057" s="18">
        <f>AI1057+AJ1057+AL1057</f>
        <v>481.28143145343461</v>
      </c>
      <c r="AN1057" s="18">
        <f>IF(F1057=0, 0, IF(F1057=3, Z1057, (Z1057*F1057*384+AG1057*G1057*32)/(F1057*384+G1057*32)))</f>
        <v>115.08438026685501</v>
      </c>
      <c r="AO1057" s="18">
        <f>IF(F1057=0, 0, IF(F1057=3, AF1057, (AF1057*F1057*384+AM1057*G1057*32)/(F1057*384+G1057*32)))</f>
        <v>130.45103236847248</v>
      </c>
      <c r="AP1057" s="18">
        <v>54.828202534896498</v>
      </c>
      <c r="AQ1057" s="18">
        <f>AP1057-AS1057</f>
        <v>44.604104872896201</v>
      </c>
      <c r="AR1057" s="18">
        <f>AQ1057*bess_capex_adj</f>
        <v>44.604104872896201</v>
      </c>
      <c r="AS1057" s="18">
        <v>10.224097662000297</v>
      </c>
      <c r="AT1057" s="18">
        <f>AR1057+AS1057</f>
        <v>54.828202534896498</v>
      </c>
      <c r="AU1057" s="18">
        <v>7049.5260714164497</v>
      </c>
      <c r="AV1057" s="18"/>
      <c r="AW1057" s="18">
        <v>3210.7890190634598</v>
      </c>
      <c r="AX1057" s="18">
        <f>AW1057*solar_capex_adj</f>
        <v>4281.0520254179464</v>
      </c>
      <c r="AY1057" s="18">
        <v>241.44322137241801</v>
      </c>
      <c r="AZ1057" s="18">
        <f>AY1057*wind_capex_adj</f>
        <v>402.40536895403005</v>
      </c>
      <c r="BA1057" s="18">
        <v>2321.0851019420902</v>
      </c>
      <c r="BB1057" s="18">
        <f>BA1057*hdgt_capex_adj</f>
        <v>2901.3563774276126</v>
      </c>
      <c r="BC1057" s="18">
        <v>325.10504141403402</v>
      </c>
      <c r="BD1057" s="18">
        <f>BC1057*aero_capex_adj</f>
        <v>390.12604969684082</v>
      </c>
      <c r="BE1057" s="18">
        <v>951.10368762443602</v>
      </c>
      <c r="BF1057" s="18">
        <f>BE1057*bess_capex_adj</f>
        <v>951.10368762443602</v>
      </c>
      <c r="BG1057" s="1">
        <v>2971800157.4246602</v>
      </c>
      <c r="BH1057" s="1">
        <v>884041093.96239996</v>
      </c>
      <c r="BI1057" s="1">
        <v>1544117231.2819099</v>
      </c>
      <c r="BJ1057" s="1">
        <v>3360041517.3310199</v>
      </c>
      <c r="BK1057" s="1">
        <f>SUM(BG1057:BJ1057)/1000000</f>
        <v>8759.9999999999909</v>
      </c>
      <c r="BL1057" s="1">
        <v>19.095010932239799</v>
      </c>
      <c r="BM1057" s="3">
        <f>0.815*BJ1057/(BK1057*1000)</f>
        <v>312.60660235442742</v>
      </c>
      <c r="BN1057" s="24">
        <v>3615.6799989286801</v>
      </c>
      <c r="BO1057" s="1">
        <v>53</v>
      </c>
      <c r="BP1057" s="1">
        <v>3040</v>
      </c>
      <c r="BQ1057" s="24">
        <v>4611.9232000000002</v>
      </c>
      <c r="BR1057" s="1">
        <v>760</v>
      </c>
      <c r="BS1057" s="1">
        <v>190</v>
      </c>
      <c r="BT1057" s="1">
        <v>0.95156045988136395</v>
      </c>
    </row>
    <row r="1058" spans="1:72" s="8" customFormat="1" x14ac:dyDescent="0.25">
      <c r="A1058" s="1">
        <v>1610</v>
      </c>
      <c r="B1058" s="22">
        <v>412.043304721217</v>
      </c>
      <c r="C1058" s="22">
        <v>201.39999999999901</v>
      </c>
      <c r="D1058" s="11">
        <v>3000</v>
      </c>
      <c r="E1058" s="11">
        <v>12000</v>
      </c>
      <c r="F1058" s="11">
        <v>3</v>
      </c>
      <c r="G1058" s="11">
        <v>4</v>
      </c>
      <c r="H1058" s="12">
        <f>SUM(BG1058:BI1058)/(BK1058*1000000)</f>
        <v>0.21461444976418029</v>
      </c>
      <c r="I1058" s="13">
        <v>100</v>
      </c>
      <c r="J1058" s="20">
        <v>103.453844547833</v>
      </c>
      <c r="K1058" s="18">
        <f>(P1058*BG1058+U1058*BH1058+AP1058*BI1058+AN1058*BJ1058)/(BK1058*(1000000))</f>
        <v>101.68760097081359</v>
      </c>
      <c r="L1058" s="18">
        <f>(T1058*BG1058+Y1058*BH1058+AT1058*BI1058+AO1058*BJ1058)/(BK1058*(1000000))</f>
        <v>111.02119699388187</v>
      </c>
      <c r="M1058" s="18">
        <f>L1058/K1058</f>
        <v>1.0917869625594492</v>
      </c>
      <c r="N1058" s="18">
        <f>J1058*M1058</f>
        <v>112.94955870397602</v>
      </c>
      <c r="O1058" s="13">
        <v>100</v>
      </c>
      <c r="P1058" s="20">
        <v>88.796982416561903</v>
      </c>
      <c r="Q1058" s="20">
        <f>P1058-S1058</f>
        <v>82.151584430890395</v>
      </c>
      <c r="R1058" s="18">
        <f>Q1058*solar_capex_adj</f>
        <v>109.53544590785386</v>
      </c>
      <c r="S1058" s="20">
        <v>6.645397985671508</v>
      </c>
      <c r="T1058" s="18">
        <f>R1058+S1058</f>
        <v>116.18084389352536</v>
      </c>
      <c r="U1058" s="20">
        <v>28.022101825724299</v>
      </c>
      <c r="V1058" s="20">
        <f>U1058-X1058</f>
        <v>23.225318348597199</v>
      </c>
      <c r="W1058" s="18">
        <f>V1058*wind_capex_adj</f>
        <v>38.708863914328667</v>
      </c>
      <c r="X1058" s="20">
        <v>4.7967834771271001</v>
      </c>
      <c r="Y1058" s="18">
        <f>W1058+X1058</f>
        <v>43.505647391455767</v>
      </c>
      <c r="Z1058" s="20">
        <v>81.008109020313597</v>
      </c>
      <c r="AA1058" s="20">
        <f>Z1058-AC1058-AD1058</f>
        <v>31.143321507149693</v>
      </c>
      <c r="AB1058" s="18">
        <f>AA1058*hdgt_capex_adj</f>
        <v>38.929151883937116</v>
      </c>
      <c r="AC1058" s="20">
        <v>14.869318894165303</v>
      </c>
      <c r="AD1058" s="20">
        <v>34.995468618998601</v>
      </c>
      <c r="AE1058" s="18">
        <f>AD1058*fuel_adj</f>
        <v>34.995468618998601</v>
      </c>
      <c r="AF1058" s="18">
        <f>AB1058+AC1058+AE1058</f>
        <v>88.793939397101013</v>
      </c>
      <c r="AG1058" s="20">
        <v>183.294783347183</v>
      </c>
      <c r="AH1058" s="20">
        <f>AG1058-AJ1058-AK1058</f>
        <v>119.752991776382</v>
      </c>
      <c r="AI1058" s="18">
        <f>AH1058*aero_capex_adj</f>
        <v>143.70359013165839</v>
      </c>
      <c r="AJ1058" s="20">
        <v>21.151691562041009</v>
      </c>
      <c r="AK1058" s="20">
        <v>42.390100008759987</v>
      </c>
      <c r="AL1058" s="18">
        <f>AK1058*fuel_adj</f>
        <v>42.390100008759987</v>
      </c>
      <c r="AM1058" s="18">
        <f>AI1058+AJ1058+AL1058</f>
        <v>207.24538170245938</v>
      </c>
      <c r="AN1058" s="18">
        <f>IF(F1058=0, 0, IF(F1058=3, Z1058, (Z1058*F1058*384+AG1058*G1058*32)/(F1058*384+G1058*32)))</f>
        <v>81.008109020313597</v>
      </c>
      <c r="AO1058" s="18">
        <f>IF(F1058=0, 0, IF(F1058=3, AF1058, (AF1058*F1058*384+AM1058*G1058*32)/(F1058*384+G1058*32)))</f>
        <v>88.793939397101013</v>
      </c>
      <c r="AP1058" s="20">
        <v>561.22012048772694</v>
      </c>
      <c r="AQ1058" s="20">
        <f>AP1058-AS1058</f>
        <v>459.14305534398699</v>
      </c>
      <c r="AR1058" s="18">
        <f>AQ1058*bess_capex_adj</f>
        <v>459.14305534398699</v>
      </c>
      <c r="AS1058" s="20">
        <v>102.07706514373996</v>
      </c>
      <c r="AT1058" s="18">
        <f>AR1058+AS1058</f>
        <v>561.22012048772694</v>
      </c>
      <c r="AU1058" s="20">
        <v>6251.2199321848902</v>
      </c>
      <c r="AV1058" s="20"/>
      <c r="AW1058" s="20">
        <v>494.85134120631398</v>
      </c>
      <c r="AX1058" s="18">
        <f>AW1058*solar_capex_adj</f>
        <v>659.8017882750853</v>
      </c>
      <c r="AY1058" s="20">
        <v>241.87520820507399</v>
      </c>
      <c r="AZ1058" s="18">
        <f>AY1058*wind_capex_adj</f>
        <v>403.12534700845669</v>
      </c>
      <c r="BA1058" s="20">
        <v>2325.2379549226498</v>
      </c>
      <c r="BB1058" s="18">
        <f>BA1058*hdgt_capex_adj</f>
        <v>2906.5474436533123</v>
      </c>
      <c r="BC1058" s="20">
        <v>325.68671480425297</v>
      </c>
      <c r="BD1058" s="18">
        <f>BC1058*aero_capex_adj</f>
        <v>390.82405776510353</v>
      </c>
      <c r="BE1058" s="20">
        <v>2863.5687130465899</v>
      </c>
      <c r="BF1058" s="18">
        <f>BE1058*bess_capex_adj</f>
        <v>2863.5687130465899</v>
      </c>
      <c r="BG1058" s="11">
        <v>529796479.76882797</v>
      </c>
      <c r="BH1058" s="11">
        <v>884041093.96239996</v>
      </c>
      <c r="BI1058" s="11">
        <v>466185006.20299101</v>
      </c>
      <c r="BJ1058" s="11">
        <v>6879977420.0657797</v>
      </c>
      <c r="BK1058" s="11">
        <f>SUM(BG1058:BJ1058)/1000000</f>
        <v>8759.9999999999982</v>
      </c>
      <c r="BL1058" s="11">
        <v>1.62224368895E-18</v>
      </c>
      <c r="BM1058" s="13">
        <f>0.815*BJ1058/(BK1058*1000)</f>
        <v>640.08922344219309</v>
      </c>
      <c r="BN1058" s="22">
        <v>556.25846137364397</v>
      </c>
      <c r="BO1058" s="11">
        <v>53</v>
      </c>
      <c r="BP1058" s="11">
        <v>9120</v>
      </c>
      <c r="BQ1058" s="22">
        <v>13835.7696</v>
      </c>
      <c r="BR1058" s="11">
        <v>2280</v>
      </c>
      <c r="BS1058" s="11">
        <v>570</v>
      </c>
      <c r="BT1058" s="11">
        <v>9.6006551938125906E-2</v>
      </c>
    </row>
    <row r="1059" spans="1:72" s="8" customFormat="1" x14ac:dyDescent="0.25">
      <c r="A1059" s="1">
        <v>1479</v>
      </c>
      <c r="B1059" s="22">
        <v>1236.12991416365</v>
      </c>
      <c r="C1059" s="22">
        <v>201.39999999999901</v>
      </c>
      <c r="D1059" s="11">
        <v>3000</v>
      </c>
      <c r="E1059" s="11">
        <v>12000</v>
      </c>
      <c r="F1059" s="11">
        <v>2</v>
      </c>
      <c r="G1059" s="11">
        <v>8</v>
      </c>
      <c r="H1059" s="12">
        <f>SUM(BG1059:BI1059)/(BK1059*1000000)</f>
        <v>0.43690896772845828</v>
      </c>
      <c r="I1059" s="13">
        <v>100</v>
      </c>
      <c r="J1059" s="20">
        <v>99.2249308895247</v>
      </c>
      <c r="K1059" s="18">
        <f>(P1059*BG1059+U1059*BH1059+AP1059*BI1059+AN1059*BJ1059)/(BK1059*(1000000))</f>
        <v>152.92966286395759</v>
      </c>
      <c r="L1059" s="18">
        <f>(T1059*BG1059+Y1059*BH1059+AT1059*BI1059+AO1059*BJ1059)/(BK1059*(1000000))</f>
        <v>174.15314964960663</v>
      </c>
      <c r="M1059" s="18">
        <f>L1059/K1059</f>
        <v>1.1387793995500333</v>
      </c>
      <c r="N1059" s="18">
        <f>J1059*M1059</f>
        <v>112.99530721876648</v>
      </c>
      <c r="O1059" s="13">
        <v>99.999999999999901</v>
      </c>
      <c r="P1059" s="20">
        <v>98.999418114713393</v>
      </c>
      <c r="Q1059" s="20">
        <f>P1059-S1059</f>
        <v>91.584860732990705</v>
      </c>
      <c r="R1059" s="18">
        <f>Q1059*solar_capex_adj</f>
        <v>122.1131476439876</v>
      </c>
      <c r="S1059" s="20">
        <v>7.4145573817226875</v>
      </c>
      <c r="T1059" s="18">
        <f>R1059+S1059</f>
        <v>129.5277050257103</v>
      </c>
      <c r="U1059" s="20">
        <v>28.003045196235998</v>
      </c>
      <c r="V1059" s="20">
        <f>U1059-X1059</f>
        <v>23.206261719108898</v>
      </c>
      <c r="W1059" s="18">
        <f>V1059*wind_capex_adj</f>
        <v>38.677102865181496</v>
      </c>
      <c r="X1059" s="20">
        <v>4.7967834771271001</v>
      </c>
      <c r="Y1059" s="18">
        <f>W1059+X1059</f>
        <v>43.473886342308596</v>
      </c>
      <c r="Z1059" s="20">
        <v>78.307466906395703</v>
      </c>
      <c r="AA1059" s="20">
        <f>Z1059-AC1059-AD1059</f>
        <v>28.202958560955295</v>
      </c>
      <c r="AB1059" s="18">
        <f>AA1059*hdgt_capex_adj</f>
        <v>35.253698201194119</v>
      </c>
      <c r="AC1059" s="20">
        <v>14.583883774173906</v>
      </c>
      <c r="AD1059" s="20">
        <v>35.520624571266502</v>
      </c>
      <c r="AE1059" s="18">
        <f>AD1059*fuel_adj</f>
        <v>35.520624571266502</v>
      </c>
      <c r="AF1059" s="18">
        <f>AB1059+AC1059+AE1059</f>
        <v>85.358206546634534</v>
      </c>
      <c r="AG1059" s="20">
        <v>502.12691674686698</v>
      </c>
      <c r="AH1059" s="20">
        <f>AG1059-AJ1059-AK1059</f>
        <v>415.66736365172301</v>
      </c>
      <c r="AI1059" s="18">
        <f>AH1059*aero_capex_adj</f>
        <v>498.80083638206759</v>
      </c>
      <c r="AJ1059" s="20">
        <v>44.159194067318992</v>
      </c>
      <c r="AK1059" s="20">
        <v>42.300359027824982</v>
      </c>
      <c r="AL1059" s="18">
        <f>AK1059*fuel_adj</f>
        <v>42.300359027824982</v>
      </c>
      <c r="AM1059" s="18">
        <f>AI1059+AJ1059+AL1059</f>
        <v>585.26038947721145</v>
      </c>
      <c r="AN1059" s="18">
        <f>IF(F1059=0, 0, IF(F1059=3, Z1059, (Z1059*F1059*384+AG1059*G1059*32)/(F1059*384+G1059*32)))</f>
        <v>184.26232936651354</v>
      </c>
      <c r="AO1059" s="18">
        <f>IF(F1059=0, 0, IF(F1059=3, AF1059, (AF1059*F1059*384+AM1059*G1059*32)/(F1059*384+G1059*32)))</f>
        <v>210.33375227927877</v>
      </c>
      <c r="AP1059" s="20">
        <v>174.71390587475301</v>
      </c>
      <c r="AQ1059" s="20">
        <f>AP1059-AS1059</f>
        <v>143.28473843635601</v>
      </c>
      <c r="AR1059" s="18">
        <f>AQ1059*bess_capex_adj</f>
        <v>143.28473843635601</v>
      </c>
      <c r="AS1059" s="20">
        <v>31.429167438397002</v>
      </c>
      <c r="AT1059" s="18">
        <f>AR1059+AS1059</f>
        <v>174.71390587475301</v>
      </c>
      <c r="AU1059" s="20">
        <v>6785.9574859241702</v>
      </c>
      <c r="AV1059" s="20"/>
      <c r="AW1059" s="20">
        <v>1483.3359306929799</v>
      </c>
      <c r="AX1059" s="18">
        <f>AW1059*solar_capex_adj</f>
        <v>1977.7812409239732</v>
      </c>
      <c r="AY1059" s="20">
        <v>241.676746932941</v>
      </c>
      <c r="AZ1059" s="18">
        <f>AY1059*wind_capex_adj</f>
        <v>402.79457822156837</v>
      </c>
      <c r="BA1059" s="20">
        <v>1548.8867143816699</v>
      </c>
      <c r="BB1059" s="18">
        <f>BA1059*hdgt_capex_adj</f>
        <v>1936.1083929770873</v>
      </c>
      <c r="BC1059" s="20">
        <v>650.83897053585702</v>
      </c>
      <c r="BD1059" s="18">
        <f>BC1059*aero_capex_adj</f>
        <v>781.00676464302842</v>
      </c>
      <c r="BE1059" s="20">
        <v>2861.2191233807098</v>
      </c>
      <c r="BF1059" s="18">
        <f>BE1059*bess_capex_adj</f>
        <v>2861.2191233807098</v>
      </c>
      <c r="BG1059" s="11">
        <v>1429460006.6280799</v>
      </c>
      <c r="BH1059" s="11">
        <v>884041093.96239996</v>
      </c>
      <c r="BI1059" s="11">
        <v>1513821456.7108099</v>
      </c>
      <c r="BJ1059" s="11">
        <v>4932677442.6987</v>
      </c>
      <c r="BK1059" s="11">
        <f>SUM(BG1059:BJ1059)/1000000</f>
        <v>8759.9999999999891</v>
      </c>
      <c r="BL1059" s="11">
        <v>6.4889747558E-18</v>
      </c>
      <c r="BM1059" s="13">
        <f>0.815*BJ1059/(BK1059*1000)</f>
        <v>458.91919130130657</v>
      </c>
      <c r="BN1059" s="22">
        <v>1668.7753841209301</v>
      </c>
      <c r="BO1059" s="11">
        <v>53</v>
      </c>
      <c r="BP1059" s="11">
        <v>9120</v>
      </c>
      <c r="BQ1059" s="22">
        <v>13835.7696</v>
      </c>
      <c r="BR1059" s="11">
        <v>2280</v>
      </c>
      <c r="BS1059" s="11">
        <v>570</v>
      </c>
      <c r="BT1059" s="11">
        <v>0.31149234424160099</v>
      </c>
    </row>
    <row r="1060" spans="1:72" s="8" customFormat="1" x14ac:dyDescent="0.25">
      <c r="A1060" s="1">
        <v>1342</v>
      </c>
      <c r="B1060" s="22">
        <v>824.08660944243502</v>
      </c>
      <c r="C1060" s="22">
        <v>201.39999999999901</v>
      </c>
      <c r="D1060" s="11">
        <v>3000</v>
      </c>
      <c r="E1060" s="11">
        <v>12000</v>
      </c>
      <c r="F1060" s="11">
        <v>1</v>
      </c>
      <c r="G1060" s="11">
        <v>21</v>
      </c>
      <c r="H1060" s="12">
        <f>SUM(BG1060:BI1060)/(BK1060*1000000)</f>
        <v>0.32535373117532723</v>
      </c>
      <c r="I1060" s="13">
        <v>100</v>
      </c>
      <c r="J1060" s="20">
        <v>102.680732668776</v>
      </c>
      <c r="K1060" s="18">
        <f>(P1060*BG1060+U1060*BH1060+AP1060*BI1060+AN1060*BJ1060)/(BK1060*(1000000))</f>
        <v>107.9844693363996</v>
      </c>
      <c r="L1060" s="18">
        <f>(T1060*BG1060+Y1060*BH1060+AT1060*BI1060+AO1060*BJ1060)/(BK1060*(1000000))</f>
        <v>118.8386513471861</v>
      </c>
      <c r="M1060" s="18">
        <f>L1060/K1060</f>
        <v>1.1005161397512906</v>
      </c>
      <c r="N1060" s="18">
        <f>J1060*M1060</f>
        <v>113.0018035434756</v>
      </c>
      <c r="O1060" s="13">
        <v>100</v>
      </c>
      <c r="P1060" s="20">
        <v>96.099216958497394</v>
      </c>
      <c r="Q1060" s="20">
        <f>P1060-S1060</f>
        <v>88.903887965588297</v>
      </c>
      <c r="R1060" s="18">
        <f>Q1060*solar_capex_adj</f>
        <v>118.53851728745106</v>
      </c>
      <c r="S1060" s="20">
        <v>7.1953289929090971</v>
      </c>
      <c r="T1060" s="18">
        <f>R1060+S1060</f>
        <v>125.73384628036015</v>
      </c>
      <c r="U1060" s="20">
        <v>28.010080325100599</v>
      </c>
      <c r="V1060" s="20">
        <f>U1060-X1060</f>
        <v>23.213296847973499</v>
      </c>
      <c r="W1060" s="18">
        <f>V1060*wind_capex_adj</f>
        <v>38.688828079955833</v>
      </c>
      <c r="X1060" s="20">
        <v>4.7967834771271001</v>
      </c>
      <c r="Y1060" s="18">
        <f>W1060+X1060</f>
        <v>43.485611557082933</v>
      </c>
      <c r="Z1060" s="20">
        <v>69.8713053305041</v>
      </c>
      <c r="AA1060" s="20">
        <f>Z1060-AC1060-AD1060</f>
        <v>21.972253561846799</v>
      </c>
      <c r="AB1060" s="18">
        <f>AA1060*hdgt_capex_adj</f>
        <v>27.465316952308498</v>
      </c>
      <c r="AC1060" s="20">
        <v>13.955872996604903</v>
      </c>
      <c r="AD1060" s="20">
        <v>33.943178772052399</v>
      </c>
      <c r="AE1060" s="18">
        <f>AD1060*fuel_adj</f>
        <v>33.943178772052399</v>
      </c>
      <c r="AF1060" s="18">
        <f>AB1060+AC1060+AE1060</f>
        <v>75.3643687209658</v>
      </c>
      <c r="AG1060" s="20">
        <v>110.355753846928</v>
      </c>
      <c r="AH1060" s="20">
        <f>AG1060-AJ1060-AK1060</f>
        <v>53.877430611832693</v>
      </c>
      <c r="AI1060" s="18">
        <f>AH1060*aero_capex_adj</f>
        <v>64.652916734199223</v>
      </c>
      <c r="AJ1060" s="20">
        <v>16.0380372644304</v>
      </c>
      <c r="AK1060" s="20">
        <v>40.440285970664902</v>
      </c>
      <c r="AL1060" s="18">
        <f>AK1060*fuel_adj</f>
        <v>40.440285970664902</v>
      </c>
      <c r="AM1060" s="18">
        <f>AI1060+AJ1060+AL1060</f>
        <v>121.13123996929453</v>
      </c>
      <c r="AN1060" s="18">
        <f>IF(F1060=0, 0, IF(F1060=3, Z1060, (Z1060*F1060*384+AG1060*G1060*32)/(F1060*384+G1060*32)))</f>
        <v>95.634136204592039</v>
      </c>
      <c r="AO1060" s="18">
        <f>IF(F1060=0, 0, IF(F1060=3, AF1060, (AF1060*F1060*384+AM1060*G1060*32)/(F1060*384+G1060*32)))</f>
        <v>104.48874133353861</v>
      </c>
      <c r="AP1060" s="20">
        <v>265.69155237026098</v>
      </c>
      <c r="AQ1060" s="20">
        <f>AP1060-AS1060</f>
        <v>217.36325239744599</v>
      </c>
      <c r="AR1060" s="18">
        <f>AQ1060*bess_capex_adj</f>
        <v>217.36325239744599</v>
      </c>
      <c r="AS1060" s="20">
        <v>48.328299972814989</v>
      </c>
      <c r="AT1060" s="18">
        <f>AR1060+AS1060</f>
        <v>265.69155237026098</v>
      </c>
      <c r="AU1060" s="20">
        <v>6576.6753031897097</v>
      </c>
      <c r="AV1060" s="20"/>
      <c r="AW1060" s="20">
        <v>989.19040907215901</v>
      </c>
      <c r="AX1060" s="18">
        <f>AW1060*solar_capex_adj</f>
        <v>1318.9205454295452</v>
      </c>
      <c r="AY1060" s="20">
        <v>241.75001280742001</v>
      </c>
      <c r="AZ1060" s="18">
        <f>AY1060*wind_capex_adj</f>
        <v>402.91668801236671</v>
      </c>
      <c r="BA1060" s="20">
        <v>774.67813472123305</v>
      </c>
      <c r="BB1060" s="18">
        <f>BA1060*hdgt_capex_adj</f>
        <v>968.34766840154134</v>
      </c>
      <c r="BC1060" s="20">
        <v>1708.97022605967</v>
      </c>
      <c r="BD1060" s="18">
        <f>BC1060*aero_capex_adj</f>
        <v>2050.7642712716038</v>
      </c>
      <c r="BE1060" s="20">
        <v>2862.0865205292198</v>
      </c>
      <c r="BF1060" s="18">
        <f>BE1060*bess_capex_adj</f>
        <v>2862.0865205292198</v>
      </c>
      <c r="BG1060" s="11">
        <v>981007254.86560905</v>
      </c>
      <c r="BH1060" s="11">
        <v>884041093.96239996</v>
      </c>
      <c r="BI1060" s="11">
        <v>985050336.267856</v>
      </c>
      <c r="BJ1060" s="11">
        <v>5909901314.90413</v>
      </c>
      <c r="BK1060" s="11">
        <f>SUM(BG1060:BJ1060)/1000000</f>
        <v>8759.9999999999964</v>
      </c>
      <c r="BL1060" s="11">
        <v>1.1680154560440001E-17</v>
      </c>
      <c r="BM1060" s="13">
        <f>0.815*BJ1060/(BK1060*1000)</f>
        <v>549.83670909210821</v>
      </c>
      <c r="BN1060" s="22">
        <v>1112.51692274728</v>
      </c>
      <c r="BO1060" s="11">
        <v>53</v>
      </c>
      <c r="BP1060" s="11">
        <v>9120</v>
      </c>
      <c r="BQ1060" s="22">
        <v>13835.7696</v>
      </c>
      <c r="BR1060" s="11">
        <v>2280</v>
      </c>
      <c r="BS1060" s="11">
        <v>570</v>
      </c>
      <c r="BT1060" s="11">
        <v>0.20272481555087199</v>
      </c>
    </row>
    <row r="1061" spans="1:72" s="8" customFormat="1" hidden="1" x14ac:dyDescent="0.25">
      <c r="A1061" s="1">
        <v>135</v>
      </c>
      <c r="B1061" s="24">
        <v>3708.3897424909601</v>
      </c>
      <c r="C1061" s="24">
        <v>201.39999999999901</v>
      </c>
      <c r="D1061" s="1">
        <v>1000</v>
      </c>
      <c r="E1061" s="1">
        <v>4000</v>
      </c>
      <c r="F1061" s="1">
        <v>0</v>
      </c>
      <c r="G1061" s="1">
        <v>0</v>
      </c>
      <c r="H1061" s="2">
        <f>SUM(BG1061:BI1061)/(BK1061*1000000)</f>
        <v>1</v>
      </c>
      <c r="I1061" s="3">
        <v>56.575342465753401</v>
      </c>
      <c r="J1061" s="18">
        <v>88.977388033548294</v>
      </c>
      <c r="K1061" s="18">
        <f>(P1061*BG1061+U1061*BH1061+AP1061*BI1061+AN1061*BJ1061)/(BK1061*(1000000))</f>
        <v>88.722392430741365</v>
      </c>
      <c r="L1061" s="18">
        <f>(T1061*BG1061+Y1061*BH1061+AT1061*BI1061+AO1061*BJ1061)/(BK1061*(1000000))</f>
        <v>112.72354397784513</v>
      </c>
      <c r="M1061" s="18">
        <f>L1061/K1061</f>
        <v>1.2705196612663436</v>
      </c>
      <c r="N1061" s="18">
        <f>J1061*M1061</f>
        <v>113.0475209047478</v>
      </c>
      <c r="O1061" s="3">
        <v>66.779503230519893</v>
      </c>
      <c r="P1061" s="18">
        <v>116.386373591626</v>
      </c>
      <c r="Q1061" s="18">
        <f>P1061-S1061</f>
        <v>107.677373256411</v>
      </c>
      <c r="R1061" s="18">
        <f>Q1061*solar_capex_adj</f>
        <v>143.56983100854799</v>
      </c>
      <c r="S1061" s="18">
        <v>8.7090003352149949</v>
      </c>
      <c r="T1061" s="18">
        <f>R1061+S1061</f>
        <v>152.27883134376299</v>
      </c>
      <c r="U1061" s="18">
        <v>28.0253747579487</v>
      </c>
      <c r="V1061" s="18">
        <f>U1061-X1061</f>
        <v>23.2285912808216</v>
      </c>
      <c r="W1061" s="18">
        <f>V1061*wind_capex_adj</f>
        <v>38.714318801369338</v>
      </c>
      <c r="X1061" s="18">
        <v>4.7967834771271001</v>
      </c>
      <c r="Y1061" s="18">
        <f>W1061+X1061</f>
        <v>43.511102278496438</v>
      </c>
      <c r="Z1061" s="18">
        <v>0</v>
      </c>
      <c r="AA1061" s="18">
        <f>Z1061-AC1061-AD1061</f>
        <v>0</v>
      </c>
      <c r="AB1061" s="18">
        <f>AA1061*hdgt_capex_adj</f>
        <v>0</v>
      </c>
      <c r="AC1061" s="18">
        <v>0</v>
      </c>
      <c r="AD1061" s="18">
        <v>0</v>
      </c>
      <c r="AE1061" s="18">
        <f>AD1061*fuel_adj</f>
        <v>0</v>
      </c>
      <c r="AF1061" s="18">
        <f>AB1061+AC1061+AE1061</f>
        <v>0</v>
      </c>
      <c r="AG1061" s="18">
        <v>0</v>
      </c>
      <c r="AH1061" s="18">
        <f>AG1061-AJ1061-AK1061</f>
        <v>0</v>
      </c>
      <c r="AI1061" s="18">
        <f>AH1061*aero_capex_adj</f>
        <v>0</v>
      </c>
      <c r="AJ1061" s="18">
        <v>0</v>
      </c>
      <c r="AK1061" s="18">
        <v>0</v>
      </c>
      <c r="AL1061" s="18">
        <f>AK1061*fuel_adj</f>
        <v>0</v>
      </c>
      <c r="AM1061" s="18">
        <f>AI1061+AJ1061+AL1061</f>
        <v>0</v>
      </c>
      <c r="AN1061" s="18">
        <f>IF(F1061=0, 0, IF(F1061=3, Z1061, (Z1061*F1061*384+AG1061*G1061*32)/(F1061*384+G1061*32)))</f>
        <v>0</v>
      </c>
      <c r="AO1061" s="18">
        <f>IF(F1061=0, 0, IF(F1061=3, AF1061, (AF1061*F1061*384+AM1061*G1061*32)/(F1061*384+G1061*32)))</f>
        <v>0</v>
      </c>
      <c r="AP1061" s="18">
        <v>58.066373119393504</v>
      </c>
      <c r="AQ1061" s="18">
        <f>AP1061-AS1061</f>
        <v>46.970650148117599</v>
      </c>
      <c r="AR1061" s="18">
        <f>AQ1061*bess_capex_adj</f>
        <v>46.970650148117599</v>
      </c>
      <c r="AS1061" s="18">
        <v>11.095722971275904</v>
      </c>
      <c r="AT1061" s="18">
        <f>AR1061+AS1061</f>
        <v>58.066373119393504</v>
      </c>
      <c r="AU1061" s="18">
        <v>5649.1386374944004</v>
      </c>
      <c r="AV1061" s="18"/>
      <c r="AW1061" s="18">
        <v>4454.2896848205901</v>
      </c>
      <c r="AX1061" s="18">
        <f>AW1061*solar_capex_adj</f>
        <v>5939.0529130941195</v>
      </c>
      <c r="AY1061" s="18">
        <v>241.90929347147801</v>
      </c>
      <c r="AZ1061" s="18">
        <f>AY1061*wind_capex_adj</f>
        <v>403.18215578579668</v>
      </c>
      <c r="BA1061" s="18">
        <v>0</v>
      </c>
      <c r="BB1061" s="18">
        <f>BA1061*hdgt_capex_adj</f>
        <v>0</v>
      </c>
      <c r="BC1061" s="18">
        <v>0</v>
      </c>
      <c r="BD1061" s="18">
        <f>BC1061*aero_capex_adj</f>
        <v>0</v>
      </c>
      <c r="BE1061" s="18">
        <v>952.93965920232904</v>
      </c>
      <c r="BF1061" s="18">
        <f>BE1061*bess_capex_adj</f>
        <v>952.93965920232904</v>
      </c>
      <c r="BG1061" s="1">
        <v>3530378036.1423001</v>
      </c>
      <c r="BH1061" s="1">
        <v>884041093.96239996</v>
      </c>
      <c r="BI1061" s="1">
        <v>1435465352.8888299</v>
      </c>
      <c r="BJ1061" s="1">
        <v>0</v>
      </c>
      <c r="BK1061" s="1">
        <f>SUM(BG1061:BJ1061)/1000000</f>
        <v>5849.8844829935306</v>
      </c>
      <c r="BL1061" s="1">
        <v>41.972498953498999</v>
      </c>
      <c r="BM1061" s="3">
        <f>0.815*BJ1061/(BK1061*1000)</f>
        <v>0</v>
      </c>
      <c r="BN1061" s="24">
        <v>5006.3261523627898</v>
      </c>
      <c r="BO1061" s="1">
        <v>53</v>
      </c>
      <c r="BP1061" s="1">
        <v>3040</v>
      </c>
      <c r="BQ1061" s="24">
        <v>4611.9232000000002</v>
      </c>
      <c r="BR1061" s="1">
        <v>760</v>
      </c>
      <c r="BS1061" s="1">
        <v>190</v>
      </c>
      <c r="BT1061" s="1">
        <v>0.88460386534556201</v>
      </c>
    </row>
    <row r="1062" spans="1:72" s="8" customFormat="1" x14ac:dyDescent="0.25">
      <c r="A1062" s="1">
        <v>1279</v>
      </c>
      <c r="B1062" s="22">
        <v>618.06495708182604</v>
      </c>
      <c r="C1062" s="22">
        <v>1801.19999999999</v>
      </c>
      <c r="D1062" s="11">
        <v>3000</v>
      </c>
      <c r="E1062" s="11">
        <v>12000</v>
      </c>
      <c r="F1062" s="11">
        <v>1</v>
      </c>
      <c r="G1062" s="11">
        <v>19</v>
      </c>
      <c r="H1062" s="12">
        <f>SUM(BG1062:BI1062)/(BK1062*1000000)</f>
        <v>0.9012192126798948</v>
      </c>
      <c r="I1062" s="13">
        <v>100</v>
      </c>
      <c r="J1062" s="20">
        <v>92.623499437830503</v>
      </c>
      <c r="K1062" s="18">
        <f>(P1062*BG1062+U1062*BH1062+AP1062*BI1062+AN1062*BJ1062)/(BK1062*(1000000))</f>
        <v>116.57239076439632</v>
      </c>
      <c r="L1062" s="18">
        <f>(T1062*BG1062+Y1062*BH1062+AT1062*BI1062+AO1062*BJ1062)/(BK1062*(1000000))</f>
        <v>142.35378418703053</v>
      </c>
      <c r="M1062" s="18">
        <f>L1062/K1062</f>
        <v>1.2211620886693557</v>
      </c>
      <c r="N1062" s="18">
        <f>J1062*M1062</f>
        <v>113.10830603336599</v>
      </c>
      <c r="O1062" s="13">
        <v>100</v>
      </c>
      <c r="P1062" s="20">
        <v>80.536477921185494</v>
      </c>
      <c r="Q1062" s="20">
        <f>P1062-S1062</f>
        <v>74.496441382176698</v>
      </c>
      <c r="R1062" s="18">
        <f>Q1062*solar_capex_adj</f>
        <v>99.328588509568931</v>
      </c>
      <c r="S1062" s="20">
        <v>6.0400365390087956</v>
      </c>
      <c r="T1062" s="18">
        <f>R1062+S1062</f>
        <v>105.36862504857773</v>
      </c>
      <c r="U1062" s="20">
        <v>36.706669268037601</v>
      </c>
      <c r="V1062" s="20">
        <f>U1062-X1062</f>
        <v>30.4112855603261</v>
      </c>
      <c r="W1062" s="18">
        <f>V1062*wind_capex_adj</f>
        <v>50.685475933876837</v>
      </c>
      <c r="X1062" s="20">
        <v>6.2953837077115011</v>
      </c>
      <c r="Y1062" s="18">
        <f>W1062+X1062</f>
        <v>56.980859641588339</v>
      </c>
      <c r="Z1062" s="20">
        <v>170.34312844547199</v>
      </c>
      <c r="AA1062" s="20">
        <f>Z1062-AC1062-AD1062</f>
        <v>100.93819398493802</v>
      </c>
      <c r="AB1062" s="18">
        <f>AA1062*hdgt_capex_adj</f>
        <v>126.17274248117253</v>
      </c>
      <c r="AC1062" s="20">
        <v>24.343892180857978</v>
      </c>
      <c r="AD1062" s="20">
        <v>45.061042279675988</v>
      </c>
      <c r="AE1062" s="18">
        <f>AD1062*fuel_adj</f>
        <v>45.061042279675988</v>
      </c>
      <c r="AF1062" s="18">
        <f>AB1062+AC1062+AE1062</f>
        <v>195.5776769417065</v>
      </c>
      <c r="AG1062" s="20">
        <v>813.05222488006802</v>
      </c>
      <c r="AH1062" s="20">
        <f>AG1062-AJ1062-AK1062</f>
        <v>693.83535996225999</v>
      </c>
      <c r="AI1062" s="18">
        <f>AH1062*aero_capex_adj</f>
        <v>832.60243195471196</v>
      </c>
      <c r="AJ1062" s="20">
        <v>68.633778017519035</v>
      </c>
      <c r="AK1062" s="20">
        <v>50.583086900289004</v>
      </c>
      <c r="AL1062" s="18">
        <f>AK1062*fuel_adj</f>
        <v>50.583086900289004</v>
      </c>
      <c r="AM1062" s="18">
        <f>AI1062+AJ1062+AL1062</f>
        <v>951.81929687252</v>
      </c>
      <c r="AN1062" s="18">
        <f>IF(F1062=0, 0, IF(F1062=3, Z1062, (Z1062*F1062*384+AG1062*G1062*32)/(F1062*384+G1062*32)))</f>
        <v>564.26160690538575</v>
      </c>
      <c r="AO1062" s="18">
        <f>IF(F1062=0, 0, IF(F1062=3, AF1062, (AF1062*F1062*384+AM1062*G1062*32)/(F1062*384+G1062*32)))</f>
        <v>659.08060528639862</v>
      </c>
      <c r="AP1062" s="20">
        <v>241.96737518627799</v>
      </c>
      <c r="AQ1062" s="20">
        <f>AP1062-AS1062</f>
        <v>196.71576431550801</v>
      </c>
      <c r="AR1062" s="18">
        <f>AQ1062*bess_capex_adj</f>
        <v>196.71576431550801</v>
      </c>
      <c r="AS1062" s="20">
        <v>45.25161087076998</v>
      </c>
      <c r="AT1062" s="18">
        <f>AR1062+AS1062</f>
        <v>241.96737518627799</v>
      </c>
      <c r="AU1062" s="20">
        <v>8072.5325280387297</v>
      </c>
      <c r="AV1062" s="20"/>
      <c r="AW1062" s="20">
        <v>740.57154962353798</v>
      </c>
      <c r="AX1062" s="18">
        <f>AW1062*solar_capex_adj</f>
        <v>987.42873283138397</v>
      </c>
      <c r="AY1062" s="20">
        <v>2158.2156695632202</v>
      </c>
      <c r="AZ1062" s="18">
        <f>AY1062*wind_capex_adj</f>
        <v>3597.0261159387005</v>
      </c>
      <c r="BA1062" s="20">
        <v>773.29848925392002</v>
      </c>
      <c r="BB1062" s="18">
        <f>BA1062*hdgt_capex_adj</f>
        <v>966.62311156739997</v>
      </c>
      <c r="BC1062" s="20">
        <v>1543.4574671933899</v>
      </c>
      <c r="BD1062" s="18">
        <f>BC1062*aero_capex_adj</f>
        <v>1852.1489606320679</v>
      </c>
      <c r="BE1062" s="20">
        <v>2856.9893524046502</v>
      </c>
      <c r="BF1062" s="18">
        <f>BE1062*bess_capex_adj</f>
        <v>2856.9893524046502</v>
      </c>
      <c r="BG1062" s="11">
        <v>872233646.479509</v>
      </c>
      <c r="BH1062" s="11">
        <v>6024251669.3078299</v>
      </c>
      <c r="BI1062" s="11">
        <v>998194987.28853798</v>
      </c>
      <c r="BJ1062" s="11">
        <v>865319696.92412102</v>
      </c>
      <c r="BK1062" s="11">
        <f>SUM(BG1062:BJ1062)/1000000</f>
        <v>8759.9999999999982</v>
      </c>
      <c r="BL1062" s="11">
        <v>15.423104596725</v>
      </c>
      <c r="BM1062" s="13">
        <f>0.815*BJ1062/(BK1062*1000)</f>
        <v>80.506341665885699</v>
      </c>
      <c r="BN1062" s="22">
        <v>834.38769206046595</v>
      </c>
      <c r="BO1062" s="11">
        <v>474</v>
      </c>
      <c r="BP1062" s="11">
        <v>9120</v>
      </c>
      <c r="BQ1062" s="22">
        <v>13835.7696</v>
      </c>
      <c r="BR1062" s="11">
        <v>2280</v>
      </c>
      <c r="BS1062" s="11">
        <v>570</v>
      </c>
      <c r="BT1062" s="11">
        <v>0.207667637146317</v>
      </c>
    </row>
    <row r="1063" spans="1:72" s="8" customFormat="1" x14ac:dyDescent="0.25">
      <c r="A1063" s="1">
        <v>1448</v>
      </c>
      <c r="B1063" s="22">
        <v>2060.21652360608</v>
      </c>
      <c r="C1063" s="22">
        <v>600.4</v>
      </c>
      <c r="D1063" s="11">
        <v>3000</v>
      </c>
      <c r="E1063" s="11">
        <v>12000</v>
      </c>
      <c r="F1063" s="11">
        <v>2</v>
      </c>
      <c r="G1063" s="11">
        <v>6</v>
      </c>
      <c r="H1063" s="12">
        <f>SUM(BG1063:BI1063)/(BK1063*1000000)</f>
        <v>0.81620127416474642</v>
      </c>
      <c r="I1063" s="13">
        <v>100</v>
      </c>
      <c r="J1063" s="20">
        <v>95.669463991288197</v>
      </c>
      <c r="K1063" s="18">
        <f>(P1063*BG1063+U1063*BH1063+AP1063*BI1063+AN1063*BJ1063)/(BK1063*(1000000))</f>
        <v>106.06921013665287</v>
      </c>
      <c r="L1063" s="18">
        <f>(T1063*BG1063+Y1063*BH1063+AT1063*BI1063+AO1063*BJ1063)/(BK1063*(1000000))</f>
        <v>125.44077551216716</v>
      </c>
      <c r="M1063" s="18">
        <f>L1063/K1063</f>
        <v>1.1826313720122663</v>
      </c>
      <c r="N1063" s="18">
        <f>J1063*M1063</f>
        <v>113.14170945969526</v>
      </c>
      <c r="O1063" s="13">
        <v>100</v>
      </c>
      <c r="P1063" s="20">
        <v>100.62177901483</v>
      </c>
      <c r="Q1063" s="20">
        <f>P1063-S1063</f>
        <v>93.075352436953295</v>
      </c>
      <c r="R1063" s="18">
        <f>Q1063*solar_capex_adj</f>
        <v>124.10046991593772</v>
      </c>
      <c r="S1063" s="20">
        <v>7.5464265778767015</v>
      </c>
      <c r="T1063" s="18">
        <f>R1063+S1063</f>
        <v>131.64689649381444</v>
      </c>
      <c r="U1063" s="20">
        <v>27.968599170541701</v>
      </c>
      <c r="V1063" s="20">
        <f>U1063-X1063</f>
        <v>23.171815693414601</v>
      </c>
      <c r="W1063" s="18">
        <f>V1063*wind_capex_adj</f>
        <v>38.619692822357671</v>
      </c>
      <c r="X1063" s="20">
        <v>4.7967834771271001</v>
      </c>
      <c r="Y1063" s="18">
        <f>W1063+X1063</f>
        <v>43.416476299484771</v>
      </c>
      <c r="Z1063" s="20">
        <v>143.17129587923799</v>
      </c>
      <c r="AA1063" s="20">
        <f>Z1063-AC1063-AD1063</f>
        <v>85.024184472058025</v>
      </c>
      <c r="AB1063" s="18">
        <f>AA1063*hdgt_capex_adj</f>
        <v>106.28023059007253</v>
      </c>
      <c r="AC1063" s="20">
        <v>20.231964755069981</v>
      </c>
      <c r="AD1063" s="20">
        <v>37.915146652109982</v>
      </c>
      <c r="AE1063" s="18">
        <f>AD1063*fuel_adj</f>
        <v>37.915146652109982</v>
      </c>
      <c r="AF1063" s="18">
        <f>AB1063+AC1063+AE1063</f>
        <v>164.42734199725248</v>
      </c>
      <c r="AG1063" s="20">
        <v>557.73736719502301</v>
      </c>
      <c r="AH1063" s="20">
        <f>AG1063-AJ1063-AK1063</f>
        <v>467.06257867347495</v>
      </c>
      <c r="AI1063" s="18">
        <f>AH1063*aero_capex_adj</f>
        <v>560.47509440816987</v>
      </c>
      <c r="AJ1063" s="20">
        <v>48.200672544448025</v>
      </c>
      <c r="AK1063" s="20">
        <v>42.474115977100041</v>
      </c>
      <c r="AL1063" s="18">
        <f>AK1063*fuel_adj</f>
        <v>42.474115977100041</v>
      </c>
      <c r="AM1063" s="18">
        <f>AI1063+AJ1063+AL1063</f>
        <v>651.14988292971793</v>
      </c>
      <c r="AN1063" s="18">
        <f>IF(F1063=0, 0, IF(F1063=3, Z1063, (Z1063*F1063*384+AG1063*G1063*32)/(F1063*384+G1063*32)))</f>
        <v>226.084510142395</v>
      </c>
      <c r="AO1063" s="18">
        <f>IF(F1063=0, 0, IF(F1063=3, AF1063, (AF1063*F1063*384+AM1063*G1063*32)/(F1063*384+G1063*32)))</f>
        <v>261.77185018374558</v>
      </c>
      <c r="AP1063" s="20">
        <v>117.455592659488</v>
      </c>
      <c r="AQ1063" s="20">
        <f>AP1063-AS1063</f>
        <v>96.273932819949593</v>
      </c>
      <c r="AR1063" s="18">
        <f>AQ1063*bess_capex_adj</f>
        <v>96.273932819949593</v>
      </c>
      <c r="AS1063" s="20">
        <v>21.181659839538412</v>
      </c>
      <c r="AT1063" s="18">
        <f>AR1063+AS1063</f>
        <v>117.455592659488</v>
      </c>
      <c r="AU1063" s="20">
        <v>8078.9222100592597</v>
      </c>
      <c r="AV1063" s="20"/>
      <c r="AW1063" s="20">
        <v>2468.5569217965699</v>
      </c>
      <c r="AX1063" s="18">
        <f>AW1063*solar_capex_adj</f>
        <v>3291.4092290620929</v>
      </c>
      <c r="AY1063" s="20">
        <v>719.40087794871204</v>
      </c>
      <c r="AZ1063" s="18">
        <f>AY1063*wind_capex_adj</f>
        <v>1199.0014632478535</v>
      </c>
      <c r="BA1063" s="20">
        <v>1546.5876369944101</v>
      </c>
      <c r="BB1063" s="18">
        <f>BA1063*hdgt_capex_adj</f>
        <v>1933.2345462430126</v>
      </c>
      <c r="BC1063" s="20">
        <v>487.404677255607</v>
      </c>
      <c r="BD1063" s="18">
        <f>BC1063*aero_capex_adj</f>
        <v>584.88561270672835</v>
      </c>
      <c r="BE1063" s="20">
        <v>2856.9720960639402</v>
      </c>
      <c r="BF1063" s="18">
        <f>BE1063*bess_capex_adj</f>
        <v>2856.9720960639402</v>
      </c>
      <c r="BG1063" s="11">
        <v>2305343386.2483401</v>
      </c>
      <c r="BH1063" s="11">
        <v>2635443261.2463999</v>
      </c>
      <c r="BI1063" s="11">
        <v>2209136514.1884298</v>
      </c>
      <c r="BJ1063" s="11">
        <v>1610076838.3168199</v>
      </c>
      <c r="BK1063" s="11">
        <f>SUM(BG1063:BJ1063)/1000000</f>
        <v>8759.9999999999891</v>
      </c>
      <c r="BL1063" s="11">
        <v>4.6309859638088202</v>
      </c>
      <c r="BM1063" s="13">
        <f>0.815*BJ1063/(BK1063*1000)</f>
        <v>149.79596155573171</v>
      </c>
      <c r="BN1063" s="22">
        <v>2781.2923068682198</v>
      </c>
      <c r="BO1063" s="11">
        <v>158</v>
      </c>
      <c r="BP1063" s="11">
        <v>9120</v>
      </c>
      <c r="BQ1063" s="22">
        <v>13835.7696</v>
      </c>
      <c r="BR1063" s="11">
        <v>2280</v>
      </c>
      <c r="BS1063" s="11">
        <v>570</v>
      </c>
      <c r="BT1063" s="11">
        <v>0.45549301258501701</v>
      </c>
    </row>
    <row r="1064" spans="1:72" s="8" customFormat="1" x14ac:dyDescent="0.25">
      <c r="A1064" s="1">
        <v>1326</v>
      </c>
      <c r="B1064" s="22">
        <v>1236.12991416365</v>
      </c>
      <c r="C1064" s="22">
        <v>402.79999999999899</v>
      </c>
      <c r="D1064" s="11">
        <v>3000</v>
      </c>
      <c r="E1064" s="11">
        <v>12000</v>
      </c>
      <c r="F1064" s="11">
        <v>1</v>
      </c>
      <c r="G1064" s="11">
        <v>20</v>
      </c>
      <c r="H1064" s="12">
        <f>SUM(BG1064:BI1064)/(BK1064*1000000)</f>
        <v>0.53950328853098239</v>
      </c>
      <c r="I1064" s="13">
        <v>100</v>
      </c>
      <c r="J1064" s="20">
        <v>99.5372697086909</v>
      </c>
      <c r="K1064" s="18">
        <f>(P1064*BG1064+U1064*BH1064+AP1064*BI1064+AN1064*BJ1064)/(BK1064*(1000000))</f>
        <v>117.97009380054699</v>
      </c>
      <c r="L1064" s="18">
        <f>(T1064*BG1064+Y1064*BH1064+AT1064*BI1064+AO1064*BJ1064)/(BK1064*(1000000))</f>
        <v>134.1785303080791</v>
      </c>
      <c r="M1064" s="18">
        <f>L1064/K1064</f>
        <v>1.1373944529953146</v>
      </c>
      <c r="N1064" s="18">
        <f>J1064*M1064</f>
        <v>113.21313843296359</v>
      </c>
      <c r="O1064" s="13">
        <v>100</v>
      </c>
      <c r="P1064" s="20">
        <v>93.365256501273294</v>
      </c>
      <c r="Q1064" s="20">
        <f>P1064-S1064</f>
        <v>86.368968609423902</v>
      </c>
      <c r="R1064" s="18">
        <f>Q1064*solar_capex_adj</f>
        <v>115.15862481256519</v>
      </c>
      <c r="S1064" s="20">
        <v>6.9962878918493914</v>
      </c>
      <c r="T1064" s="18">
        <f>R1064+S1064</f>
        <v>122.15491270441458</v>
      </c>
      <c r="U1064" s="20">
        <v>27.989776025965501</v>
      </c>
      <c r="V1064" s="20">
        <f>U1064-X1064</f>
        <v>23.1929925488385</v>
      </c>
      <c r="W1064" s="18">
        <f>V1064*wind_capex_adj</f>
        <v>38.654987581397499</v>
      </c>
      <c r="X1064" s="20">
        <v>4.7967834771270006</v>
      </c>
      <c r="Y1064" s="18">
        <f>W1064+X1064</f>
        <v>43.4517710585245</v>
      </c>
      <c r="Z1064" s="20">
        <v>71.970428996846607</v>
      </c>
      <c r="AA1064" s="20">
        <f>Z1064-AC1064-AD1064</f>
        <v>23.271407423403396</v>
      </c>
      <c r="AB1064" s="18">
        <f>AA1064*hdgt_capex_adj</f>
        <v>29.089259279254243</v>
      </c>
      <c r="AC1064" s="20">
        <v>14.116323030469907</v>
      </c>
      <c r="AD1064" s="20">
        <v>34.582698542973304</v>
      </c>
      <c r="AE1064" s="18">
        <f>AD1064*fuel_adj</f>
        <v>34.582698542973304</v>
      </c>
      <c r="AF1064" s="18">
        <f>AB1064+AC1064+AE1064</f>
        <v>77.788280852697454</v>
      </c>
      <c r="AG1064" s="20">
        <v>186.149552984352</v>
      </c>
      <c r="AH1064" s="20">
        <f>AG1064-AJ1064-AK1064</f>
        <v>123.581853154329</v>
      </c>
      <c r="AI1064" s="18">
        <f>AH1064*aero_capex_adj</f>
        <v>148.29822378519478</v>
      </c>
      <c r="AJ1064" s="20">
        <v>21.530679298319001</v>
      </c>
      <c r="AK1064" s="20">
        <v>41.037020531704002</v>
      </c>
      <c r="AL1064" s="18">
        <f>AK1064*fuel_adj</f>
        <v>41.037020531704002</v>
      </c>
      <c r="AM1064" s="18">
        <f>AI1064+AJ1064+AL1064</f>
        <v>210.86592361521778</v>
      </c>
      <c r="AN1064" s="18">
        <f>IF(F1064=0, 0, IF(F1064=3, Z1064, (Z1064*F1064*384+AG1064*G1064*32)/(F1064*384+G1064*32)))</f>
        <v>143.33238148903749</v>
      </c>
      <c r="AO1064" s="18">
        <f>IF(F1064=0, 0, IF(F1064=3, AF1064, (AF1064*F1064*384+AM1064*G1064*32)/(F1064*384+G1064*32)))</f>
        <v>160.96180757927266</v>
      </c>
      <c r="AP1064" s="20">
        <v>182.971543448452</v>
      </c>
      <c r="AQ1064" s="20">
        <f>AP1064-AS1064</f>
        <v>150.03799604878</v>
      </c>
      <c r="AR1064" s="18">
        <f>AQ1064*bess_capex_adj</f>
        <v>150.03799604878</v>
      </c>
      <c r="AS1064" s="20">
        <v>32.933547399671994</v>
      </c>
      <c r="AT1064" s="18">
        <f>AR1064+AS1064</f>
        <v>182.971543448452</v>
      </c>
      <c r="AU1064" s="20">
        <v>7225.3155853586904</v>
      </c>
      <c r="AV1064" s="20"/>
      <c r="AW1064" s="20">
        <v>1482.48777008569</v>
      </c>
      <c r="AX1064" s="18">
        <f>AW1064*solar_capex_adj</f>
        <v>1976.6503601142533</v>
      </c>
      <c r="AY1064" s="20">
        <v>483.07711588270899</v>
      </c>
      <c r="AZ1064" s="18">
        <f>AY1064*wind_capex_adj</f>
        <v>805.12852647118166</v>
      </c>
      <c r="BA1064" s="20">
        <v>774.00053615848901</v>
      </c>
      <c r="BB1064" s="18">
        <f>BA1064*hdgt_capex_adj</f>
        <v>967.50067019811127</v>
      </c>
      <c r="BC1064" s="20">
        <v>1626.1670639634001</v>
      </c>
      <c r="BD1064" s="18">
        <f>BC1064*aero_capex_adj</f>
        <v>1951.40047675608</v>
      </c>
      <c r="BE1064" s="20">
        <v>2859.58309926839</v>
      </c>
      <c r="BF1064" s="18">
        <f>BE1064*bess_capex_adj</f>
        <v>2859.58309926839</v>
      </c>
      <c r="BG1064" s="11">
        <v>1512056312.6120601</v>
      </c>
      <c r="BH1064" s="11">
        <v>1768082187.9247999</v>
      </c>
      <c r="BI1064" s="11">
        <v>1445910306.99454</v>
      </c>
      <c r="BJ1064" s="11">
        <v>4033951192.4685898</v>
      </c>
      <c r="BK1064" s="11">
        <f>SUM(BG1064:BJ1064)/1000000</f>
        <v>8759.9999999999891</v>
      </c>
      <c r="BL1064" s="11">
        <v>3.2444873779E-18</v>
      </c>
      <c r="BM1064" s="13">
        <f>0.815*BJ1064/(BK1064*1000)</f>
        <v>375.30481984724935</v>
      </c>
      <c r="BN1064" s="22">
        <v>1668.7753841209301</v>
      </c>
      <c r="BO1064" s="11">
        <v>106</v>
      </c>
      <c r="BP1064" s="11">
        <v>9120</v>
      </c>
      <c r="BQ1064" s="22">
        <v>13835.7696</v>
      </c>
      <c r="BR1064" s="11">
        <v>2280</v>
      </c>
      <c r="BS1064" s="11">
        <v>570</v>
      </c>
      <c r="BT1064" s="11">
        <v>0.29762071183077998</v>
      </c>
    </row>
    <row r="1065" spans="1:72" s="8" customFormat="1" x14ac:dyDescent="0.25">
      <c r="A1065" s="1">
        <v>351</v>
      </c>
      <c r="B1065" s="24">
        <v>2884.3031330485201</v>
      </c>
      <c r="C1065" s="24">
        <v>801.8</v>
      </c>
      <c r="D1065" s="1">
        <v>1000</v>
      </c>
      <c r="E1065" s="1">
        <v>4000</v>
      </c>
      <c r="F1065" s="1">
        <v>2</v>
      </c>
      <c r="G1065" s="1">
        <v>11</v>
      </c>
      <c r="H1065" s="2">
        <f>SUM(BG1065:BI1065)/(BK1065*1000000)</f>
        <v>0.85964538051453632</v>
      </c>
      <c r="I1065" s="3">
        <v>100</v>
      </c>
      <c r="J1065" s="18">
        <v>91.170832146703404</v>
      </c>
      <c r="K1065" s="18">
        <f>(P1065*BG1065+U1065*BH1065+AP1065*BI1065+AN1065*BJ1065)/(BK1065*(1000000))</f>
        <v>107.04388203740453</v>
      </c>
      <c r="L1065" s="18">
        <f>(T1065*BG1065+Y1065*BH1065+AT1065*BI1065+AO1065*BJ1065)/(BK1065*(1000000))</f>
        <v>132.94736387672199</v>
      </c>
      <c r="M1065" s="18">
        <f>L1065/K1065</f>
        <v>1.2419893724544291</v>
      </c>
      <c r="N1065" s="18">
        <f>J1065*M1065</f>
        <v>113.23320460403225</v>
      </c>
      <c r="O1065" s="3">
        <v>100</v>
      </c>
      <c r="P1065" s="18">
        <v>127.18851595674801</v>
      </c>
      <c r="Q1065" s="18">
        <f>P1065-S1065</f>
        <v>117.647661975734</v>
      </c>
      <c r="R1065" s="18">
        <f>Q1065*solar_capex_adj</f>
        <v>156.86354930097866</v>
      </c>
      <c r="S1065" s="18">
        <v>9.5408539810140098</v>
      </c>
      <c r="T1065" s="18">
        <f>R1065+S1065</f>
        <v>166.40440328199267</v>
      </c>
      <c r="U1065" s="18">
        <v>27.963409008333599</v>
      </c>
      <c r="V1065" s="18">
        <f>U1065-X1065</f>
        <v>23.166625531206499</v>
      </c>
      <c r="W1065" s="18">
        <f>V1065*wind_capex_adj</f>
        <v>38.611042552010836</v>
      </c>
      <c r="X1065" s="18">
        <v>4.7967834771271001</v>
      </c>
      <c r="Y1065" s="18">
        <f>W1065+X1065</f>
        <v>43.407826029137937</v>
      </c>
      <c r="Z1065" s="18">
        <v>177.55709648620001</v>
      </c>
      <c r="AA1065" s="18">
        <f>Z1065-AC1065-AD1065</f>
        <v>117.672350728884</v>
      </c>
      <c r="AB1065" s="18">
        <f>AA1065*hdgt_capex_adj</f>
        <v>147.090438411105</v>
      </c>
      <c r="AC1065" s="18">
        <v>23.398908599163008</v>
      </c>
      <c r="AD1065" s="18">
        <v>36.485837158153004</v>
      </c>
      <c r="AE1065" s="18">
        <f>AD1065*fuel_adj</f>
        <v>36.485837158153004</v>
      </c>
      <c r="AF1065" s="18">
        <f>AB1065+AC1065+AE1065</f>
        <v>206.97518416842101</v>
      </c>
      <c r="AG1065" s="18">
        <v>737.66787666741004</v>
      </c>
      <c r="AH1065" s="18">
        <f>AG1065-AJ1065-AK1065</f>
        <v>634.42350267436302</v>
      </c>
      <c r="AI1065" s="18">
        <f>AH1065*aero_capex_adj</f>
        <v>761.30820320923556</v>
      </c>
      <c r="AJ1065" s="18">
        <v>61.382821706643995</v>
      </c>
      <c r="AK1065" s="18">
        <v>41.861552286403025</v>
      </c>
      <c r="AL1065" s="18">
        <f>AK1065*fuel_adj</f>
        <v>41.861552286403025</v>
      </c>
      <c r="AM1065" s="18">
        <f>AI1065+AJ1065+AL1065</f>
        <v>864.55257720228258</v>
      </c>
      <c r="AN1065" s="18">
        <f>IF(F1065=0, 0, IF(F1065=3, Z1065, (Z1065*F1065*384+AG1065*G1065*32)/(F1065*384+G1065*32)))</f>
        <v>353.59191311458034</v>
      </c>
      <c r="AO1065" s="18">
        <f>IF(F1065=0, 0, IF(F1065=3, AF1065, (AF1065*F1065*384+AM1065*G1065*32)/(F1065*384+G1065*32)))</f>
        <v>413.64236483620607</v>
      </c>
      <c r="AP1065" s="18">
        <v>56.476071556044403</v>
      </c>
      <c r="AQ1065" s="18">
        <f>AP1065-AS1065</f>
        <v>45.9660518918066</v>
      </c>
      <c r="AR1065" s="18">
        <f>AQ1065*bess_capex_adj</f>
        <v>45.9660518918066</v>
      </c>
      <c r="AS1065" s="18">
        <v>10.510019664237802</v>
      </c>
      <c r="AT1065" s="18">
        <f>AR1065+AS1065</f>
        <v>56.476071556044403</v>
      </c>
      <c r="AU1065" s="18">
        <v>7805.7231719718902</v>
      </c>
      <c r="AV1065" s="18"/>
      <c r="AW1065" s="18">
        <v>3455.2055994634402</v>
      </c>
      <c r="AX1065" s="18">
        <f>AW1065*solar_capex_adj</f>
        <v>4606.9407992845863</v>
      </c>
      <c r="AY1065" s="18">
        <v>960.503706391523</v>
      </c>
      <c r="AZ1065" s="18">
        <f>AY1065*wind_capex_adj</f>
        <v>1600.8395106525384</v>
      </c>
      <c r="BA1065" s="18">
        <v>1546.2412230227501</v>
      </c>
      <c r="BB1065" s="18">
        <f>BA1065*hdgt_capex_adj</f>
        <v>1932.8015287784376</v>
      </c>
      <c r="BC1065" s="18">
        <v>893.37509329513603</v>
      </c>
      <c r="BD1065" s="18">
        <f>BC1065*aero_capex_adj</f>
        <v>1072.0501119541632</v>
      </c>
      <c r="BE1065" s="18">
        <v>950.39754979902898</v>
      </c>
      <c r="BF1065" s="18">
        <f>BE1065*bess_capex_adj</f>
        <v>950.39754979902898</v>
      </c>
      <c r="BG1065" s="1">
        <v>2517492395.21278</v>
      </c>
      <c r="BH1065" s="1">
        <v>3519484355.2087998</v>
      </c>
      <c r="BI1065" s="1">
        <v>1493516782.88574</v>
      </c>
      <c r="BJ1065" s="1">
        <v>1229506466.6926601</v>
      </c>
      <c r="BK1065" s="1">
        <f>SUM(BG1065:BJ1065)/1000000</f>
        <v>8759.9999999999782</v>
      </c>
      <c r="BL1065" s="1">
        <v>26.1598472150894</v>
      </c>
      <c r="BM1065" s="3">
        <f>0.815*BJ1065/(BK1065*1000)</f>
        <v>114.38901488065302</v>
      </c>
      <c r="BN1065" s="24">
        <v>3893.8092296155</v>
      </c>
      <c r="BO1065" s="1">
        <v>211</v>
      </c>
      <c r="BP1065" s="1">
        <v>3040</v>
      </c>
      <c r="BQ1065" s="24">
        <v>4611.9232000000002</v>
      </c>
      <c r="BR1065" s="1">
        <v>760</v>
      </c>
      <c r="BS1065" s="1">
        <v>190</v>
      </c>
      <c r="BT1065" s="1">
        <v>0.92160971484387799</v>
      </c>
    </row>
    <row r="1066" spans="1:72" s="8" customFormat="1" x14ac:dyDescent="0.25">
      <c r="A1066" s="1">
        <v>1243</v>
      </c>
      <c r="B1066" s="22">
        <v>1236.12991416365</v>
      </c>
      <c r="C1066" s="22">
        <v>1200.8</v>
      </c>
      <c r="D1066" s="11">
        <v>3000</v>
      </c>
      <c r="E1066" s="11">
        <v>12000</v>
      </c>
      <c r="F1066" s="11">
        <v>1</v>
      </c>
      <c r="G1066" s="11">
        <v>20</v>
      </c>
      <c r="H1066" s="12">
        <f>SUM(BG1066:BI1066)/(BK1066*1000000)</f>
        <v>0.87922596621619031</v>
      </c>
      <c r="I1066" s="13">
        <v>100</v>
      </c>
      <c r="J1066" s="20">
        <v>94.602565846747098</v>
      </c>
      <c r="K1066" s="18">
        <f>(P1066*BG1066+U1066*BH1066+AP1066*BI1066+AN1066*BJ1066)/(BK1066*(1000000))</f>
        <v>135.19508995206115</v>
      </c>
      <c r="L1066" s="18">
        <f>(T1066*BG1066+Y1066*BH1066+AT1066*BI1066+AO1066*BJ1066)/(BK1066*(1000000))</f>
        <v>161.85192753117536</v>
      </c>
      <c r="M1066" s="18">
        <f>L1066/K1066</f>
        <v>1.1971731191463126</v>
      </c>
      <c r="N1066" s="18">
        <f>J1066*M1066</f>
        <v>113.25564883399466</v>
      </c>
      <c r="O1066" s="13">
        <v>100</v>
      </c>
      <c r="P1066" s="20">
        <v>91.060857937823499</v>
      </c>
      <c r="Q1066" s="20">
        <f>P1066-S1066</f>
        <v>84.230919908512902</v>
      </c>
      <c r="R1066" s="18">
        <f>Q1066*solar_capex_adj</f>
        <v>112.30789321135053</v>
      </c>
      <c r="S1066" s="20">
        <v>6.8299380293105969</v>
      </c>
      <c r="T1066" s="18">
        <f>R1066+S1066</f>
        <v>119.13783124066113</v>
      </c>
      <c r="U1066" s="20">
        <v>28.622332255366199</v>
      </c>
      <c r="V1066" s="20">
        <f>U1066-X1066</f>
        <v>23.713068521358601</v>
      </c>
      <c r="W1066" s="18">
        <f>V1066*wind_capex_adj</f>
        <v>39.521780868931003</v>
      </c>
      <c r="X1066" s="20">
        <v>4.9092637340075989</v>
      </c>
      <c r="Y1066" s="18">
        <f>W1066+X1066</f>
        <v>44.431044602938599</v>
      </c>
      <c r="Z1066" s="20">
        <v>140.33183743338901</v>
      </c>
      <c r="AA1066" s="20">
        <f>Z1066-AC1066-AD1066</f>
        <v>75.331159326031397</v>
      </c>
      <c r="AB1066" s="18">
        <f>AA1066*hdgt_capex_adj</f>
        <v>94.16394915753925</v>
      </c>
      <c r="AC1066" s="20">
        <v>21.229942807351009</v>
      </c>
      <c r="AD1066" s="20">
        <v>43.770735300006606</v>
      </c>
      <c r="AE1066" s="18">
        <f>AD1066*fuel_adj</f>
        <v>43.770735300006606</v>
      </c>
      <c r="AF1066" s="18">
        <f>AB1066+AC1066+AE1066</f>
        <v>159.16462726489686</v>
      </c>
      <c r="AG1066" s="20">
        <v>892.49568427792099</v>
      </c>
      <c r="AH1066" s="20">
        <f>AG1066-AJ1066-AK1066</f>
        <v>769.89900047152491</v>
      </c>
      <c r="AI1066" s="18">
        <f>AH1066*aero_capex_adj</f>
        <v>923.87880056582981</v>
      </c>
      <c r="AJ1066" s="20">
        <v>73.921197066767036</v>
      </c>
      <c r="AK1066" s="20">
        <v>48.675486739629036</v>
      </c>
      <c r="AL1066" s="18">
        <f>AK1066*fuel_adj</f>
        <v>48.675486739629036</v>
      </c>
      <c r="AM1066" s="18">
        <f>AI1066+AJ1066+AL1066</f>
        <v>1046.4754843722258</v>
      </c>
      <c r="AN1066" s="18">
        <f>IF(F1066=0, 0, IF(F1066=3, Z1066, (Z1066*F1066*384+AG1066*G1066*32)/(F1066*384+G1066*32)))</f>
        <v>610.43424171122149</v>
      </c>
      <c r="AO1066" s="18">
        <f>IF(F1066=0, 0, IF(F1066=3, AF1066, (AF1066*F1066*384+AM1066*G1066*32)/(F1066*384+G1066*32)))</f>
        <v>713.73391295697741</v>
      </c>
      <c r="AP1066" s="20">
        <v>245.54874761448701</v>
      </c>
      <c r="AQ1066" s="20">
        <f>AP1066-AS1066</f>
        <v>200.42972229793301</v>
      </c>
      <c r="AR1066" s="18">
        <f>AQ1066*bess_capex_adj</f>
        <v>200.42972229793301</v>
      </c>
      <c r="AS1066" s="20">
        <v>45.119025316554001</v>
      </c>
      <c r="AT1066" s="18">
        <f>AR1066+AS1066</f>
        <v>245.54874761448701</v>
      </c>
      <c r="AU1066" s="20">
        <v>8174.1583254355901</v>
      </c>
      <c r="AV1066" s="20"/>
      <c r="AW1066" s="20">
        <v>1481.0026599063699</v>
      </c>
      <c r="AX1066" s="18">
        <f>AW1066*solar_capex_adj</f>
        <v>1974.6702132084931</v>
      </c>
      <c r="AY1066" s="20">
        <v>1438.6740209412401</v>
      </c>
      <c r="AZ1066" s="18">
        <f>AY1066*wind_capex_adj</f>
        <v>2397.790034902067</v>
      </c>
      <c r="BA1066" s="20">
        <v>773.22516647366501</v>
      </c>
      <c r="BB1066" s="18">
        <f>BA1066*hdgt_capex_adj</f>
        <v>966.53145809208127</v>
      </c>
      <c r="BC1066" s="20">
        <v>1624.53802033235</v>
      </c>
      <c r="BD1066" s="18">
        <f>BC1066*aero_capex_adj</f>
        <v>1949.44562439882</v>
      </c>
      <c r="BE1066" s="20">
        <v>2856.7184577819498</v>
      </c>
      <c r="BF1066" s="18">
        <f>BE1066*bess_capex_adj</f>
        <v>2856.7184577819498</v>
      </c>
      <c r="BG1066" s="11">
        <v>1524669709.96559</v>
      </c>
      <c r="BH1066" s="11">
        <v>5150118688.5436001</v>
      </c>
      <c r="BI1066" s="11">
        <v>1027231065.54462</v>
      </c>
      <c r="BJ1066" s="11">
        <v>1057980535.94617</v>
      </c>
      <c r="BK1066" s="11">
        <f>SUM(BG1066:BJ1066)/1000000</f>
        <v>8759.9999999999818</v>
      </c>
      <c r="BL1066" s="11">
        <v>7.5647888119784499</v>
      </c>
      <c r="BM1066" s="13">
        <f>0.815*BJ1066/(BK1066*1000)</f>
        <v>98.430837533804834</v>
      </c>
      <c r="BN1066" s="22">
        <v>1668.7753841209301</v>
      </c>
      <c r="BO1066" s="11">
        <v>316</v>
      </c>
      <c r="BP1066" s="11">
        <v>9120</v>
      </c>
      <c r="BQ1066" s="22">
        <v>13835.7696</v>
      </c>
      <c r="BR1066" s="11">
        <v>2280</v>
      </c>
      <c r="BS1066" s="11">
        <v>570</v>
      </c>
      <c r="BT1066" s="11">
        <v>0.213628690830342</v>
      </c>
    </row>
    <row r="1067" spans="1:72" s="8" customFormat="1" x14ac:dyDescent="0.25">
      <c r="A1067" s="1">
        <v>1432</v>
      </c>
      <c r="B1067" s="22">
        <v>2060.21652360608</v>
      </c>
      <c r="C1067" s="22">
        <v>801.8</v>
      </c>
      <c r="D1067" s="11">
        <v>3000</v>
      </c>
      <c r="E1067" s="11">
        <v>12000</v>
      </c>
      <c r="F1067" s="11">
        <v>2</v>
      </c>
      <c r="G1067" s="11">
        <v>5</v>
      </c>
      <c r="H1067" s="12">
        <f>SUM(BG1067:BI1067)/(BK1067*1000000)</f>
        <v>0.8746219227015557</v>
      </c>
      <c r="I1067" s="13">
        <v>100</v>
      </c>
      <c r="J1067" s="20">
        <v>94.462160782206098</v>
      </c>
      <c r="K1067" s="18">
        <f>(P1067*BG1067+U1067*BH1067+AP1067*BI1067+AN1067*BJ1067)/(BK1067*(1000000))</f>
        <v>98.263065527247065</v>
      </c>
      <c r="L1067" s="18">
        <f>(T1067*BG1067+Y1067*BH1067+AT1067*BI1067+AO1067*BJ1067)/(BK1067*(1000000))</f>
        <v>117.82672678214075</v>
      </c>
      <c r="M1067" s="18">
        <f>L1067/K1067</f>
        <v>1.1990947580346853</v>
      </c>
      <c r="N1067" s="18">
        <f>J1067*M1067</f>
        <v>113.26908182657297</v>
      </c>
      <c r="O1067" s="13">
        <v>100</v>
      </c>
      <c r="P1067" s="20">
        <v>104.18316577730199</v>
      </c>
      <c r="Q1067" s="20">
        <f>P1067-S1067</f>
        <v>96.368581161982405</v>
      </c>
      <c r="R1067" s="18">
        <f>Q1067*solar_capex_adj</f>
        <v>128.49144154930985</v>
      </c>
      <c r="S1067" s="20">
        <v>7.814584615319589</v>
      </c>
      <c r="T1067" s="18">
        <f>R1067+S1067</f>
        <v>136.30602616462943</v>
      </c>
      <c r="U1067" s="20">
        <v>27.965196885723</v>
      </c>
      <c r="V1067" s="20">
        <f>U1067-X1067</f>
        <v>23.168413408595899</v>
      </c>
      <c r="W1067" s="18">
        <f>V1067*wind_capex_adj</f>
        <v>38.614022347659834</v>
      </c>
      <c r="X1067" s="20">
        <v>4.7967834771271001</v>
      </c>
      <c r="Y1067" s="18">
        <f>W1067+X1067</f>
        <v>43.410805824786934</v>
      </c>
      <c r="Z1067" s="20">
        <v>189.56540852374599</v>
      </c>
      <c r="AA1067" s="20">
        <f>Z1067-AC1067-AD1067</f>
        <v>126.078414166849</v>
      </c>
      <c r="AB1067" s="18">
        <f>AA1067*hdgt_capex_adj</f>
        <v>157.59801770856126</v>
      </c>
      <c r="AC1067" s="20">
        <v>24.456829023427986</v>
      </c>
      <c r="AD1067" s="20">
        <v>39.030165333469</v>
      </c>
      <c r="AE1067" s="18">
        <f>AD1067*fuel_adj</f>
        <v>39.030165333469</v>
      </c>
      <c r="AF1067" s="18">
        <f>AB1067+AC1067+AE1067</f>
        <v>221.08501206545824</v>
      </c>
      <c r="AG1067" s="20">
        <v>544.90173129335301</v>
      </c>
      <c r="AH1067" s="20">
        <f>AG1067-AJ1067-AK1067</f>
        <v>454.39434599664798</v>
      </c>
      <c r="AI1067" s="18">
        <f>AH1067*aero_capex_adj</f>
        <v>545.27321519597751</v>
      </c>
      <c r="AJ1067" s="20">
        <v>47.394757757132027</v>
      </c>
      <c r="AK1067" s="20">
        <v>43.112627539572998</v>
      </c>
      <c r="AL1067" s="18">
        <f>AK1067*fuel_adj</f>
        <v>43.112627539572998</v>
      </c>
      <c r="AM1067" s="18">
        <f>AI1067+AJ1067+AL1067</f>
        <v>635.78060049268242</v>
      </c>
      <c r="AN1067" s="18">
        <f>IF(F1067=0, 0, IF(F1067=3, Z1067, (Z1067*F1067*384+AG1067*G1067*32)/(F1067*384+G1067*32)))</f>
        <v>250.83029175988511</v>
      </c>
      <c r="AO1067" s="18">
        <f>IF(F1067=0, 0, IF(F1067=3, AF1067, (AF1067*F1067*384+AM1067*G1067*32)/(F1067*384+G1067*32)))</f>
        <v>292.58425144946239</v>
      </c>
      <c r="AP1067" s="20">
        <v>132.892646459639</v>
      </c>
      <c r="AQ1067" s="20">
        <f>AP1067-AS1067</f>
        <v>108.755403645854</v>
      </c>
      <c r="AR1067" s="18">
        <f>AQ1067*bess_capex_adj</f>
        <v>108.755403645854</v>
      </c>
      <c r="AS1067" s="20">
        <v>24.137242813784994</v>
      </c>
      <c r="AT1067" s="18">
        <f>AR1067+AS1067</f>
        <v>132.892646459639</v>
      </c>
      <c r="AU1067" s="20">
        <v>8237.7963916272001</v>
      </c>
      <c r="AV1067" s="20"/>
      <c r="AW1067" s="20">
        <v>2468.1944670865</v>
      </c>
      <c r="AX1067" s="18">
        <f>AW1067*solar_capex_adj</f>
        <v>3290.9259561153331</v>
      </c>
      <c r="AY1067" s="20">
        <v>960.57783297748995</v>
      </c>
      <c r="AZ1067" s="18">
        <f>AY1067*wind_capex_adj</f>
        <v>1600.9630549624833</v>
      </c>
      <c r="BA1067" s="20">
        <v>1546.3605537261999</v>
      </c>
      <c r="BB1067" s="18">
        <f>BA1067*hdgt_capex_adj</f>
        <v>1932.9506921577499</v>
      </c>
      <c r="BC1067" s="20">
        <v>406.11092693203898</v>
      </c>
      <c r="BD1067" s="18">
        <f>BC1067*aero_capex_adj</f>
        <v>487.33311231844675</v>
      </c>
      <c r="BE1067" s="20">
        <v>2856.5526109049702</v>
      </c>
      <c r="BF1067" s="18">
        <f>BE1067*bess_capex_adj</f>
        <v>2856.5526109049702</v>
      </c>
      <c r="BG1067" s="11">
        <v>2215189417.51721</v>
      </c>
      <c r="BH1067" s="11">
        <v>3519484355.2087998</v>
      </c>
      <c r="BI1067" s="11">
        <v>1927014270.1396101</v>
      </c>
      <c r="BJ1067" s="11">
        <v>1098311957.1343701</v>
      </c>
      <c r="BK1067" s="11">
        <f>SUM(BG1067:BJ1067)/1000000</f>
        <v>8759.9999999999909</v>
      </c>
      <c r="BL1067" s="11">
        <v>8.7584819371090603</v>
      </c>
      <c r="BM1067" s="13">
        <f>0.815*BJ1067/(BK1067*1000)</f>
        <v>102.18313299823203</v>
      </c>
      <c r="BN1067" s="22">
        <v>2781.2923068682198</v>
      </c>
      <c r="BO1067" s="11">
        <v>211</v>
      </c>
      <c r="BP1067" s="11">
        <v>9120</v>
      </c>
      <c r="BQ1067" s="22">
        <v>13835.7696</v>
      </c>
      <c r="BR1067" s="11">
        <v>2280</v>
      </c>
      <c r="BS1067" s="11">
        <v>570</v>
      </c>
      <c r="BT1067" s="11">
        <v>0.397991891899309</v>
      </c>
    </row>
    <row r="1068" spans="1:72" s="8" customFormat="1" x14ac:dyDescent="0.25">
      <c r="A1068" s="1">
        <v>1495</v>
      </c>
      <c r="B1068" s="22">
        <v>618.06495708182604</v>
      </c>
      <c r="C1068" s="22">
        <v>1003.19999999999</v>
      </c>
      <c r="D1068" s="11">
        <v>3000</v>
      </c>
      <c r="E1068" s="11">
        <v>12000</v>
      </c>
      <c r="F1068" s="11">
        <v>3</v>
      </c>
      <c r="G1068" s="11">
        <v>4</v>
      </c>
      <c r="H1068" s="12">
        <f>SUM(BG1068:BI1068)/(BK1068*1000000)</f>
        <v>0.70924452490202028</v>
      </c>
      <c r="I1068" s="13">
        <v>100</v>
      </c>
      <c r="J1068" s="20">
        <v>96.480500288238503</v>
      </c>
      <c r="K1068" s="18">
        <f>(P1068*BG1068+U1068*BH1068+AP1068*BI1068+AN1068*BJ1068)/(BK1068*(1000000))</f>
        <v>93.800885900141495</v>
      </c>
      <c r="L1068" s="18">
        <f>(T1068*BG1068+Y1068*BH1068+AT1068*BI1068+AO1068*BJ1068)/(BK1068*(1000000))</f>
        <v>110.12843149312998</v>
      </c>
      <c r="M1068" s="18">
        <f>L1068/K1068</f>
        <v>1.1740660062674724</v>
      </c>
      <c r="N1068" s="18">
        <f>J1068*M1068</f>
        <v>113.2744756560999</v>
      </c>
      <c r="O1068" s="13">
        <v>100</v>
      </c>
      <c r="P1068" s="20">
        <v>71.353168237518403</v>
      </c>
      <c r="Q1068" s="20">
        <f>P1068-S1068</f>
        <v>66.0050494409614</v>
      </c>
      <c r="R1068" s="18">
        <f>Q1068*solar_capex_adj</f>
        <v>88.006732587948534</v>
      </c>
      <c r="S1068" s="20">
        <v>5.348118796557003</v>
      </c>
      <c r="T1068" s="18">
        <f>R1068+S1068</f>
        <v>93.354851384505537</v>
      </c>
      <c r="U1068" s="20">
        <v>27.983691657114601</v>
      </c>
      <c r="V1068" s="20">
        <f>U1068-X1068</f>
        <v>23.186908179987501</v>
      </c>
      <c r="W1068" s="18">
        <f>V1068*wind_capex_adj</f>
        <v>38.644846966645837</v>
      </c>
      <c r="X1068" s="20">
        <v>4.7967834771271001</v>
      </c>
      <c r="Y1068" s="18">
        <f>W1068+X1068</f>
        <v>43.441630443772937</v>
      </c>
      <c r="Z1068" s="20">
        <v>147.361096764054</v>
      </c>
      <c r="AA1068" s="20">
        <f>Z1068-AC1068-AD1068</f>
        <v>83.718943051956998</v>
      </c>
      <c r="AB1068" s="18">
        <f>AA1068*hdgt_capex_adj</f>
        <v>104.64867881494625</v>
      </c>
      <c r="AC1068" s="20">
        <v>21.722662129553996</v>
      </c>
      <c r="AD1068" s="20">
        <v>41.919491582543003</v>
      </c>
      <c r="AE1068" s="18">
        <f>AD1068*fuel_adj</f>
        <v>41.919491582543003</v>
      </c>
      <c r="AF1068" s="18">
        <f>AB1068+AC1068+AE1068</f>
        <v>168.29083252704325</v>
      </c>
      <c r="AG1068" s="20">
        <v>356.26451472546501</v>
      </c>
      <c r="AH1068" s="20">
        <f>AG1068-AJ1068-AK1068</f>
        <v>271.76054368157702</v>
      </c>
      <c r="AI1068" s="18">
        <f>AH1068*aero_capex_adj</f>
        <v>326.11265241789243</v>
      </c>
      <c r="AJ1068" s="20">
        <v>34.787468869577992</v>
      </c>
      <c r="AK1068" s="20">
        <v>49.716502174309994</v>
      </c>
      <c r="AL1068" s="18">
        <f>AK1068*fuel_adj</f>
        <v>49.716502174309994</v>
      </c>
      <c r="AM1068" s="18">
        <f>AI1068+AJ1068+AL1068</f>
        <v>410.61662346178042</v>
      </c>
      <c r="AN1068" s="18">
        <f>IF(F1068=0, 0, IF(F1068=3, Z1068, (Z1068*F1068*384+AG1068*G1068*32)/(F1068*384+G1068*32)))</f>
        <v>147.361096764054</v>
      </c>
      <c r="AO1068" s="18">
        <f>IF(F1068=0, 0, IF(F1068=3, AF1068, (AF1068*F1068*384+AM1068*G1068*32)/(F1068*384+G1068*32)))</f>
        <v>168.29083252704325</v>
      </c>
      <c r="AP1068" s="20">
        <v>306.43071510972101</v>
      </c>
      <c r="AQ1068" s="20">
        <f>AP1068-AS1068</f>
        <v>250.63623455336401</v>
      </c>
      <c r="AR1068" s="18">
        <f>AQ1068*bess_capex_adj</f>
        <v>250.63623455336401</v>
      </c>
      <c r="AS1068" s="20">
        <v>55.794480556357001</v>
      </c>
      <c r="AT1068" s="18">
        <f>AR1068+AS1068</f>
        <v>306.43071510972101</v>
      </c>
      <c r="AU1068" s="20">
        <v>7449.2427428247101</v>
      </c>
      <c r="AV1068" s="20"/>
      <c r="AW1068" s="20">
        <v>741.04942970485797</v>
      </c>
      <c r="AX1068" s="18">
        <f>AW1068*solar_capex_adj</f>
        <v>988.06590627314392</v>
      </c>
      <c r="AY1068" s="20">
        <v>1202.8198320609299</v>
      </c>
      <c r="AZ1068" s="18">
        <f>AY1068*wind_capex_adj</f>
        <v>2004.6997201015499</v>
      </c>
      <c r="BA1068" s="20">
        <v>2321.3924626643402</v>
      </c>
      <c r="BB1068" s="18">
        <f>BA1068*hdgt_capex_adj</f>
        <v>2901.7405783304253</v>
      </c>
      <c r="BC1068" s="20">
        <v>325.14809219241999</v>
      </c>
      <c r="BD1068" s="18">
        <f>BC1068*aero_capex_adj</f>
        <v>390.17771063090396</v>
      </c>
      <c r="BE1068" s="20">
        <v>2858.8329262021398</v>
      </c>
      <c r="BF1068" s="18">
        <f>BE1068*bess_capex_adj</f>
        <v>2858.8329262021398</v>
      </c>
      <c r="BG1068" s="11">
        <v>984081967.08721399</v>
      </c>
      <c r="BH1068" s="11">
        <v>4403525449.1711998</v>
      </c>
      <c r="BI1068" s="11">
        <v>825374621.88327599</v>
      </c>
      <c r="BJ1068" s="11">
        <v>2547017961.8583002</v>
      </c>
      <c r="BK1068" s="11">
        <f>SUM(BG1068:BJ1068)/1000000</f>
        <v>8759.9999999999891</v>
      </c>
      <c r="BL1068" s="11">
        <v>9.3005013152027194E-2</v>
      </c>
      <c r="BM1068" s="13">
        <f>0.815*BJ1068/(BK1068*1000)</f>
        <v>236.96571220485356</v>
      </c>
      <c r="BN1068" s="22">
        <v>834.38769206046595</v>
      </c>
      <c r="BO1068" s="11">
        <v>264</v>
      </c>
      <c r="BP1068" s="11">
        <v>9120</v>
      </c>
      <c r="BQ1068" s="22">
        <v>13835.7696</v>
      </c>
      <c r="BR1068" s="11">
        <v>2280</v>
      </c>
      <c r="BS1068" s="11">
        <v>570</v>
      </c>
      <c r="BT1068" s="11">
        <v>0.17134252941303499</v>
      </c>
    </row>
    <row r="1069" spans="1:72" s="8" customFormat="1" x14ac:dyDescent="0.25">
      <c r="A1069" s="1">
        <v>519</v>
      </c>
      <c r="B1069" s="24">
        <v>2678.2814806879101</v>
      </c>
      <c r="C1069" s="24">
        <v>402.79999999999899</v>
      </c>
      <c r="D1069" s="1">
        <v>1000</v>
      </c>
      <c r="E1069" s="1">
        <v>4000</v>
      </c>
      <c r="F1069" s="1">
        <v>3</v>
      </c>
      <c r="G1069" s="1">
        <v>4</v>
      </c>
      <c r="H1069" s="2">
        <f>SUM(BG1069:BI1069)/(BK1069*1000000)</f>
        <v>0.69901246054760813</v>
      </c>
      <c r="I1069" s="3">
        <v>100</v>
      </c>
      <c r="J1069" s="18">
        <v>93.076734739455901</v>
      </c>
      <c r="K1069" s="18">
        <f>(P1069*BG1069+U1069*BH1069+AP1069*BI1069+AN1069*BJ1069)/(BK1069*(1000000))</f>
        <v>89.545301783258139</v>
      </c>
      <c r="L1069" s="18">
        <f>(T1069*BG1069+Y1069*BH1069+AT1069*BI1069+AO1069*BJ1069)/(BK1069*(1000000))</f>
        <v>109.05153251766751</v>
      </c>
      <c r="M1069" s="18">
        <f>L1069/K1069</f>
        <v>1.2178364508907866</v>
      </c>
      <c r="N1069" s="18">
        <f>J1069*M1069</f>
        <v>113.35224029560216</v>
      </c>
      <c r="O1069" s="3">
        <v>100</v>
      </c>
      <c r="P1069" s="18">
        <v>105.831880211607</v>
      </c>
      <c r="Q1069" s="18">
        <f>P1069-S1069</f>
        <v>97.896659606818602</v>
      </c>
      <c r="R1069" s="18">
        <f>Q1069*solar_capex_adj</f>
        <v>130.52887947575812</v>
      </c>
      <c r="S1069" s="18">
        <v>7.9352206047883982</v>
      </c>
      <c r="T1069" s="18">
        <f>R1069+S1069</f>
        <v>138.46410008054653</v>
      </c>
      <c r="U1069" s="18">
        <v>27.974764095454301</v>
      </c>
      <c r="V1069" s="18">
        <f>U1069-X1069</f>
        <v>23.177980618327201</v>
      </c>
      <c r="W1069" s="18">
        <f>V1069*wind_capex_adj</f>
        <v>38.629967697212003</v>
      </c>
      <c r="X1069" s="18">
        <v>4.7967834771271001</v>
      </c>
      <c r="Y1069" s="18">
        <f>W1069+X1069</f>
        <v>43.426751174339103</v>
      </c>
      <c r="Z1069" s="18">
        <v>133.34107896446201</v>
      </c>
      <c r="AA1069" s="18">
        <f>Z1069-AC1069-AD1069</f>
        <v>78.074114631649991</v>
      </c>
      <c r="AB1069" s="18">
        <f>AA1069*hdgt_capex_adj</f>
        <v>97.592643289562488</v>
      </c>
      <c r="AC1069" s="18">
        <v>19.442470003338016</v>
      </c>
      <c r="AD1069" s="18">
        <v>35.824494329474007</v>
      </c>
      <c r="AE1069" s="18">
        <f>AD1069*fuel_adj</f>
        <v>35.824494329474007</v>
      </c>
      <c r="AF1069" s="18">
        <f>AB1069+AC1069+AE1069</f>
        <v>152.85960762237451</v>
      </c>
      <c r="AG1069" s="18">
        <v>470.98878320976098</v>
      </c>
      <c r="AH1069" s="18">
        <f>AG1069-AJ1069-AK1069</f>
        <v>385.92819286794003</v>
      </c>
      <c r="AI1069" s="18">
        <f>AH1069*aero_capex_adj</f>
        <v>463.11383144152802</v>
      </c>
      <c r="AJ1069" s="18">
        <v>42.004578885756985</v>
      </c>
      <c r="AK1069" s="18">
        <v>43.05601145606397</v>
      </c>
      <c r="AL1069" s="18">
        <f>AK1069*fuel_adj</f>
        <v>43.05601145606397</v>
      </c>
      <c r="AM1069" s="18">
        <f>AI1069+AJ1069+AL1069</f>
        <v>548.17442178334898</v>
      </c>
      <c r="AN1069" s="18">
        <f>IF(F1069=0, 0, IF(F1069=3, Z1069, (Z1069*F1069*384+AG1069*G1069*32)/(F1069*384+G1069*32)))</f>
        <v>133.34107896446201</v>
      </c>
      <c r="AO1069" s="18">
        <f>IF(F1069=0, 0, IF(F1069=3, AF1069, (AF1069*F1069*384+AM1069*G1069*32)/(F1069*384+G1069*32)))</f>
        <v>152.85960762237451</v>
      </c>
      <c r="AP1069" s="18">
        <v>55.254440188046402</v>
      </c>
      <c r="AQ1069" s="18">
        <f>AP1069-AS1069</f>
        <v>44.953176917006402</v>
      </c>
      <c r="AR1069" s="18">
        <f>AQ1069*bess_capex_adj</f>
        <v>44.953176917006402</v>
      </c>
      <c r="AS1069" s="18">
        <v>10.30126327104</v>
      </c>
      <c r="AT1069" s="18">
        <f>AR1069+AS1069</f>
        <v>55.254440188046402</v>
      </c>
      <c r="AU1069" s="18">
        <v>7289.1271870031896</v>
      </c>
      <c r="AV1069" s="18"/>
      <c r="AW1069" s="18">
        <v>3209.9777945484402</v>
      </c>
      <c r="AX1069" s="18">
        <f>AW1069*solar_capex_adj</f>
        <v>4279.970392731253</v>
      </c>
      <c r="AY1069" s="18">
        <v>482.76443867730097</v>
      </c>
      <c r="AZ1069" s="18">
        <f>AY1069*wind_capex_adj</f>
        <v>804.6073977955017</v>
      </c>
      <c r="BA1069" s="18">
        <v>2320.49866629497</v>
      </c>
      <c r="BB1069" s="18">
        <f>BA1069*hdgt_capex_adj</f>
        <v>2900.6233328687126</v>
      </c>
      <c r="BC1069" s="18">
        <v>325.02290173497499</v>
      </c>
      <c r="BD1069" s="18">
        <f>BC1069*aero_capex_adj</f>
        <v>390.02748208196999</v>
      </c>
      <c r="BE1069" s="18">
        <v>950.86338574749902</v>
      </c>
      <c r="BF1069" s="18">
        <f>BE1069*bess_capex_adj</f>
        <v>950.86338574749902</v>
      </c>
      <c r="BG1069" s="1">
        <v>2822077486.30825</v>
      </c>
      <c r="BH1069" s="1">
        <v>1768082187.9247999</v>
      </c>
      <c r="BI1069" s="1">
        <v>1533189480.16399</v>
      </c>
      <c r="BJ1069" s="1">
        <v>2636650845.6029501</v>
      </c>
      <c r="BK1069" s="1">
        <f>SUM(BG1069:BJ1069)/1000000</f>
        <v>8759.9999999999891</v>
      </c>
      <c r="BL1069" s="1">
        <v>20.284635618579301</v>
      </c>
      <c r="BM1069" s="3">
        <f>0.815*BJ1069/(BK1069*1000)</f>
        <v>245.30484465369943</v>
      </c>
      <c r="BN1069" s="24">
        <v>3615.6799989286801</v>
      </c>
      <c r="BO1069" s="1">
        <v>106</v>
      </c>
      <c r="BP1069" s="1">
        <v>3040</v>
      </c>
      <c r="BQ1069" s="24">
        <v>4611.9232000000002</v>
      </c>
      <c r="BR1069" s="1">
        <v>760</v>
      </c>
      <c r="BS1069" s="1">
        <v>190</v>
      </c>
      <c r="BT1069" s="1">
        <v>0.94482624587962005</v>
      </c>
    </row>
    <row r="1070" spans="1:72" s="8" customFormat="1" x14ac:dyDescent="0.25">
      <c r="A1070" s="1">
        <v>973</v>
      </c>
      <c r="B1070" s="25">
        <v>1648.17321888487</v>
      </c>
      <c r="C1070" s="25">
        <v>1200.8</v>
      </c>
      <c r="D1070" s="8">
        <v>2000</v>
      </c>
      <c r="E1070" s="8">
        <v>8000</v>
      </c>
      <c r="F1070" s="8">
        <v>3</v>
      </c>
      <c r="G1070" s="8">
        <v>4</v>
      </c>
      <c r="H1070" s="9">
        <f>SUM(BG1070:BI1070)/(BK1070*1000000)</f>
        <v>0.91709714515129093</v>
      </c>
      <c r="I1070" s="10">
        <v>100</v>
      </c>
      <c r="J1070" s="19">
        <v>90.943816738460598</v>
      </c>
      <c r="K1070" s="18">
        <f>(P1070*BG1070+U1070*BH1070+AP1070*BI1070+AN1070*BJ1070)/(BK1070*(1000000))</f>
        <v>87.7126363505878</v>
      </c>
      <c r="L1070" s="18">
        <f>(T1070*BG1070+Y1070*BH1070+AT1070*BI1070+AO1070*BJ1070)/(BK1070*(1000000))</f>
        <v>109.41531078443978</v>
      </c>
      <c r="M1070" s="18">
        <f>L1070/K1070</f>
        <v>1.2474292797118343</v>
      </c>
      <c r="N1070" s="18">
        <f>J1070*M1070</f>
        <v>113.44597980830297</v>
      </c>
      <c r="O1070" s="10">
        <v>100</v>
      </c>
      <c r="P1070" s="19">
        <v>105.94053645801</v>
      </c>
      <c r="Q1070" s="19">
        <f>P1070-S1070</f>
        <v>97.994250476455093</v>
      </c>
      <c r="R1070" s="18">
        <f>Q1070*solar_capex_adj</f>
        <v>130.65900063527346</v>
      </c>
      <c r="S1070" s="19">
        <v>7.9462859815549081</v>
      </c>
      <c r="T1070" s="18">
        <f>R1070+S1070</f>
        <v>138.60528661682838</v>
      </c>
      <c r="U1070" s="19">
        <v>28.621167624696898</v>
      </c>
      <c r="V1070" s="19">
        <f>U1070-X1070</f>
        <v>23.711931556543298</v>
      </c>
      <c r="W1070" s="18">
        <f>V1070*wind_capex_adj</f>
        <v>39.519885927572169</v>
      </c>
      <c r="X1070" s="19">
        <v>4.9092360681536</v>
      </c>
      <c r="Y1070" s="18">
        <f>W1070+X1070</f>
        <v>44.429121995725765</v>
      </c>
      <c r="Z1070" s="19">
        <v>371.969661014564</v>
      </c>
      <c r="AA1070" s="19">
        <f>Z1070-AC1070-AD1070</f>
        <v>286.143129770516</v>
      </c>
      <c r="AB1070" s="18">
        <f>AA1070*hdgt_capex_adj</f>
        <v>357.678912213145</v>
      </c>
      <c r="AC1070" s="19">
        <v>41.548801586948002</v>
      </c>
      <c r="AD1070" s="19">
        <v>44.277729657099997</v>
      </c>
      <c r="AE1070" s="18">
        <f>AD1070*fuel_adj</f>
        <v>44.277729657099997</v>
      </c>
      <c r="AF1070" s="18">
        <f>AB1070+AC1070+AE1070</f>
        <v>443.505443457193</v>
      </c>
      <c r="AG1070" s="19">
        <v>756.00357631717395</v>
      </c>
      <c r="AH1070" s="19">
        <f>AG1070-AJ1070-AK1070</f>
        <v>642.64977249679112</v>
      </c>
      <c r="AI1070" s="18">
        <f>AH1070*aero_capex_adj</f>
        <v>771.17972699614927</v>
      </c>
      <c r="AJ1070" s="19">
        <v>63.722030086231939</v>
      </c>
      <c r="AK1070" s="19">
        <v>49.631773734150897</v>
      </c>
      <c r="AL1070" s="18">
        <f>AK1070*fuel_adj</f>
        <v>49.631773734150897</v>
      </c>
      <c r="AM1070" s="18">
        <f>AI1070+AJ1070+AL1070</f>
        <v>884.53353081653211</v>
      </c>
      <c r="AN1070" s="18">
        <f>IF(F1070=0, 0, IF(F1070=3, Z1070, (Z1070*F1070*384+AG1070*G1070*32)/(F1070*384+G1070*32)))</f>
        <v>371.969661014564</v>
      </c>
      <c r="AO1070" s="18">
        <f>IF(F1070=0, 0, IF(F1070=3, AF1070, (AF1070*F1070*384+AM1070*G1070*32)/(F1070*384+G1070*32)))</f>
        <v>443.505443457193</v>
      </c>
      <c r="AP1070" s="19">
        <v>145.48855068908301</v>
      </c>
      <c r="AQ1070" s="19">
        <f>AP1070-AS1070</f>
        <v>118.56200269044599</v>
      </c>
      <c r="AR1070" s="18">
        <f>AQ1070*bess_capex_adj</f>
        <v>118.56200269044599</v>
      </c>
      <c r="AS1070" s="19">
        <v>26.92654799863702</v>
      </c>
      <c r="AT1070" s="18">
        <f>AR1070+AS1070</f>
        <v>145.48855068908301</v>
      </c>
      <c r="AU1070" s="19">
        <v>7960.0309974205802</v>
      </c>
      <c r="AV1070" s="19"/>
      <c r="AW1070" s="19">
        <v>1974.5866618306</v>
      </c>
      <c r="AX1070" s="18">
        <f>AW1070*solar_capex_adj</f>
        <v>2632.782215774133</v>
      </c>
      <c r="AY1070" s="19">
        <v>1438.6131483985801</v>
      </c>
      <c r="AZ1070" s="18">
        <f>AY1070*wind_capex_adj</f>
        <v>2397.6885806643004</v>
      </c>
      <c r="BA1070" s="19">
        <v>2319.5773503311002</v>
      </c>
      <c r="BB1070" s="18">
        <f>BA1070*hdgt_capex_adj</f>
        <v>2899.471687913875</v>
      </c>
      <c r="BC1070" s="19">
        <v>324.89385671877199</v>
      </c>
      <c r="BD1070" s="18">
        <f>BC1070*aero_capex_adj</f>
        <v>389.87262806252636</v>
      </c>
      <c r="BE1070" s="19">
        <v>1902.3599801415201</v>
      </c>
      <c r="BF1070" s="18">
        <f>BE1070*bess_capex_adj</f>
        <v>1902.3599801415201</v>
      </c>
      <c r="BG1070" s="8">
        <v>1737368692.9528301</v>
      </c>
      <c r="BH1070" s="8">
        <v>5150151087.6650696</v>
      </c>
      <c r="BI1070" s="8">
        <v>1146251210.9073901</v>
      </c>
      <c r="BJ1070" s="8">
        <v>726229008.47468996</v>
      </c>
      <c r="BK1070" s="8">
        <f>SUM(BG1070:BJ1070)/1000000</f>
        <v>8759.9999999999782</v>
      </c>
      <c r="BL1070" s="8">
        <v>13.3622738429648</v>
      </c>
      <c r="BM1070" s="10">
        <f>0.815*BJ1070/(BK1070*1000)</f>
        <v>67.565826701697915</v>
      </c>
      <c r="BN1070" s="25">
        <v>2225.03384549457</v>
      </c>
      <c r="BO1070" s="8">
        <v>316</v>
      </c>
      <c r="BP1070" s="8">
        <v>6080</v>
      </c>
      <c r="BQ1070" s="25">
        <v>9223.8464000000004</v>
      </c>
      <c r="BR1070" s="8">
        <v>1520</v>
      </c>
      <c r="BS1070" s="8">
        <v>380</v>
      </c>
      <c r="BT1070" s="8">
        <v>0.35580659235341999</v>
      </c>
    </row>
    <row r="1071" spans="1:72" s="8" customFormat="1" x14ac:dyDescent="0.25">
      <c r="A1071" s="1">
        <v>1560</v>
      </c>
      <c r="B1071" s="22">
        <v>618.06495708182604</v>
      </c>
      <c r="C1071" s="22">
        <v>801.8</v>
      </c>
      <c r="D1071" s="11">
        <v>3000</v>
      </c>
      <c r="E1071" s="11">
        <v>12000</v>
      </c>
      <c r="F1071" s="11">
        <v>3</v>
      </c>
      <c r="G1071" s="11">
        <v>4</v>
      </c>
      <c r="H1071" s="12">
        <f>SUM(BG1071:BI1071)/(BK1071*1000000)</f>
        <v>0.59600849872433781</v>
      </c>
      <c r="I1071" s="13">
        <v>100</v>
      </c>
      <c r="J1071" s="20">
        <v>98.340129294695302</v>
      </c>
      <c r="K1071" s="18">
        <f>(P1071*BG1071+U1071*BH1071+AP1071*BI1071+AN1071*BJ1071)/(BK1071*(1000000))</f>
        <v>95.594872645188488</v>
      </c>
      <c r="L1071" s="18">
        <f>(T1071*BG1071+Y1071*BH1071+AT1071*BI1071+AO1071*BJ1071)/(BK1071*(1000000))</f>
        <v>110.27958352887701</v>
      </c>
      <c r="M1071" s="18">
        <f>L1071/K1071</f>
        <v>1.153614001225699</v>
      </c>
      <c r="N1071" s="18">
        <f>J1071*M1071</f>
        <v>113.44655003670603</v>
      </c>
      <c r="O1071" s="13">
        <v>100</v>
      </c>
      <c r="P1071" s="20">
        <v>73.863989120046597</v>
      </c>
      <c r="Q1071" s="20">
        <f>P1071-S1071</f>
        <v>68.3291174418369</v>
      </c>
      <c r="R1071" s="18">
        <f>Q1071*solar_capex_adj</f>
        <v>91.105489922449195</v>
      </c>
      <c r="S1071" s="20">
        <v>5.5348716782096972</v>
      </c>
      <c r="T1071" s="18">
        <f>R1071+S1071</f>
        <v>96.640361600658892</v>
      </c>
      <c r="U1071" s="20">
        <v>27.9902135879762</v>
      </c>
      <c r="V1071" s="20">
        <f>U1071-X1071</f>
        <v>23.1934301108491</v>
      </c>
      <c r="W1071" s="18">
        <f>V1071*wind_capex_adj</f>
        <v>38.655716851415171</v>
      </c>
      <c r="X1071" s="20">
        <v>4.7967834771271001</v>
      </c>
      <c r="Y1071" s="18">
        <f>W1071+X1071</f>
        <v>43.452500328542271</v>
      </c>
      <c r="Z1071" s="20">
        <v>116.636762624087</v>
      </c>
      <c r="AA1071" s="20">
        <f>Z1071-AC1071-AD1071</f>
        <v>59.375218810760501</v>
      </c>
      <c r="AB1071" s="18">
        <f>AA1071*hdgt_capex_adj</f>
        <v>74.219023513450622</v>
      </c>
      <c r="AC1071" s="20">
        <v>18.416955960951299</v>
      </c>
      <c r="AD1071" s="20">
        <v>38.844587852375199</v>
      </c>
      <c r="AE1071" s="18">
        <f>AD1071*fuel_adj</f>
        <v>38.844587852375199</v>
      </c>
      <c r="AF1071" s="18">
        <f>AB1071+AC1071+AE1071</f>
        <v>131.48056732677713</v>
      </c>
      <c r="AG1071" s="20">
        <v>409.16584565601602</v>
      </c>
      <c r="AH1071" s="20">
        <f>AG1071-AJ1071-AK1071</f>
        <v>325.75414075314302</v>
      </c>
      <c r="AI1071" s="18">
        <f>AH1071*aero_capex_adj</f>
        <v>390.90496890377159</v>
      </c>
      <c r="AJ1071" s="20">
        <v>37.931765721276008</v>
      </c>
      <c r="AK1071" s="20">
        <v>45.47993918159699</v>
      </c>
      <c r="AL1071" s="18">
        <f>AK1071*fuel_adj</f>
        <v>45.47993918159699</v>
      </c>
      <c r="AM1071" s="18">
        <f>AI1071+AJ1071+AL1071</f>
        <v>474.31667380664459</v>
      </c>
      <c r="AN1071" s="18">
        <f>IF(F1071=0, 0, IF(F1071=3, Z1071, (Z1071*F1071*384+AG1071*G1071*32)/(F1071*384+G1071*32)))</f>
        <v>116.636762624087</v>
      </c>
      <c r="AO1071" s="18">
        <f>IF(F1071=0, 0, IF(F1071=3, AF1071, (AF1071*F1071*384+AM1071*G1071*32)/(F1071*384+G1071*32)))</f>
        <v>131.48056732677713</v>
      </c>
      <c r="AP1071" s="20">
        <v>341.34422671192601</v>
      </c>
      <c r="AQ1071" s="20">
        <f>AP1071-AS1071</f>
        <v>279.21252076688103</v>
      </c>
      <c r="AR1071" s="18">
        <f>AQ1071*bess_capex_adj</f>
        <v>279.21252076688103</v>
      </c>
      <c r="AS1071" s="20">
        <v>62.131705945044985</v>
      </c>
      <c r="AT1071" s="18">
        <f>AR1071+AS1071</f>
        <v>341.34422671192601</v>
      </c>
      <c r="AU1071" s="20">
        <v>7209.7949244245001</v>
      </c>
      <c r="AV1071" s="20"/>
      <c r="AW1071" s="20">
        <v>741.25786944628703</v>
      </c>
      <c r="AX1071" s="18">
        <f>AW1071*solar_capex_adj</f>
        <v>988.34382592838267</v>
      </c>
      <c r="AY1071" s="20">
        <v>961.61504209556199</v>
      </c>
      <c r="AZ1071" s="18">
        <f>AY1071*wind_capex_adj</f>
        <v>1602.6917368259367</v>
      </c>
      <c r="BA1071" s="20">
        <v>2322.0454156594801</v>
      </c>
      <c r="BB1071" s="18">
        <f>BA1071*hdgt_capex_adj</f>
        <v>2902.5567695743503</v>
      </c>
      <c r="BC1071" s="20">
        <v>325.23954868850001</v>
      </c>
      <c r="BD1071" s="18">
        <f>BC1071*aero_capex_adj</f>
        <v>390.28745842619998</v>
      </c>
      <c r="BE1071" s="20">
        <v>2859.6370485346602</v>
      </c>
      <c r="BF1071" s="18">
        <f>BE1071*bess_capex_adj</f>
        <v>2859.6370485346602</v>
      </c>
      <c r="BG1071" s="11">
        <v>952174345.98991501</v>
      </c>
      <c r="BH1071" s="11">
        <v>3519484355.2087998</v>
      </c>
      <c r="BI1071" s="11">
        <v>749375747.62648201</v>
      </c>
      <c r="BJ1071" s="11">
        <v>3538965551.1747999</v>
      </c>
      <c r="BK1071" s="11">
        <f>SUM(BG1071:BJ1071)/1000000</f>
        <v>8759.9999999999964</v>
      </c>
      <c r="BL1071" s="11">
        <v>9.9684368489172306E-4</v>
      </c>
      <c r="BM1071" s="13">
        <f>0.815*BJ1071/(BK1071*1000)</f>
        <v>329.25307353966474</v>
      </c>
      <c r="BN1071" s="22">
        <v>834.38769206046595</v>
      </c>
      <c r="BO1071" s="11">
        <v>211</v>
      </c>
      <c r="BP1071" s="11">
        <v>9120</v>
      </c>
      <c r="BQ1071" s="22">
        <v>13835.7696</v>
      </c>
      <c r="BR1071" s="11">
        <v>2280</v>
      </c>
      <c r="BS1071" s="11">
        <v>570</v>
      </c>
      <c r="BT1071" s="11">
        <v>0.154654873748513</v>
      </c>
    </row>
    <row r="1072" spans="1:72" s="8" customFormat="1" x14ac:dyDescent="0.25">
      <c r="A1072" s="1">
        <v>1576</v>
      </c>
      <c r="B1072" s="22">
        <v>618.06495708182604</v>
      </c>
      <c r="C1072" s="22">
        <v>600.4</v>
      </c>
      <c r="D1072" s="11">
        <v>3000</v>
      </c>
      <c r="E1072" s="11">
        <v>12000</v>
      </c>
      <c r="F1072" s="11">
        <v>3</v>
      </c>
      <c r="G1072" s="11">
        <v>4</v>
      </c>
      <c r="H1072" s="12">
        <f>SUM(BG1072:BI1072)/(BK1072*1000000)</f>
        <v>0.482790332917238</v>
      </c>
      <c r="I1072" s="13">
        <v>100</v>
      </c>
      <c r="J1072" s="20">
        <v>100.011515621325</v>
      </c>
      <c r="K1072" s="18">
        <f>(P1072*BG1072+U1072*BH1072+AP1072*BI1072+AN1072*BJ1072)/(BK1072*(1000000))</f>
        <v>97.561760464645957</v>
      </c>
      <c r="L1072" s="18">
        <f>(T1072*BG1072+Y1072*BH1072+AT1072*BI1072+AO1072*BJ1072)/(BK1072*(1000000))</f>
        <v>110.69235501394381</v>
      </c>
      <c r="M1072" s="18">
        <f>L1072/K1072</f>
        <v>1.134587511405722</v>
      </c>
      <c r="N1072" s="18">
        <f>J1072*M1072</f>
        <v>113.47181662071362</v>
      </c>
      <c r="O1072" s="13">
        <v>100</v>
      </c>
      <c r="P1072" s="20">
        <v>78.332115982786704</v>
      </c>
      <c r="Q1072" s="20">
        <f>P1072-S1072</f>
        <v>72.464078373940197</v>
      </c>
      <c r="R1072" s="18">
        <f>Q1072*solar_capex_adj</f>
        <v>96.618771165253591</v>
      </c>
      <c r="S1072" s="20">
        <v>5.8680376088465067</v>
      </c>
      <c r="T1072" s="18">
        <f>R1072+S1072</f>
        <v>102.4868087741001</v>
      </c>
      <c r="U1072" s="20">
        <v>27.997244316810399</v>
      </c>
      <c r="V1072" s="20">
        <f>U1072-X1072</f>
        <v>23.200460839683199</v>
      </c>
      <c r="W1072" s="18">
        <f>V1072*wind_capex_adj</f>
        <v>38.667434732805333</v>
      </c>
      <c r="X1072" s="20">
        <v>4.7967834771271995</v>
      </c>
      <c r="Y1072" s="18">
        <f>W1072+X1072</f>
        <v>43.464218209932532</v>
      </c>
      <c r="Z1072" s="20">
        <v>99.7455291641364</v>
      </c>
      <c r="AA1072" s="20">
        <f>Z1072-AC1072-AD1072</f>
        <v>46.420219568936695</v>
      </c>
      <c r="AB1072" s="18">
        <f>AA1072*hdgt_capex_adj</f>
        <v>58.025274461170866</v>
      </c>
      <c r="AC1072" s="20">
        <v>16.667970157088703</v>
      </c>
      <c r="AD1072" s="20">
        <v>36.657339438111002</v>
      </c>
      <c r="AE1072" s="18">
        <f>AD1072*fuel_adj</f>
        <v>36.657339438111002</v>
      </c>
      <c r="AF1072" s="18">
        <f>AB1072+AC1072+AE1072</f>
        <v>111.35058405637056</v>
      </c>
      <c r="AG1072" s="20">
        <v>346.50332729693099</v>
      </c>
      <c r="AH1072" s="20">
        <f>AG1072-AJ1072-AK1072</f>
        <v>269.65539515985705</v>
      </c>
      <c r="AI1072" s="18">
        <f>AH1072*aero_capex_adj</f>
        <v>323.58647419182847</v>
      </c>
      <c r="AJ1072" s="20">
        <v>33.124380077598971</v>
      </c>
      <c r="AK1072" s="20">
        <v>43.723552059474969</v>
      </c>
      <c r="AL1072" s="18">
        <f>AK1072*fuel_adj</f>
        <v>43.723552059474969</v>
      </c>
      <c r="AM1072" s="18">
        <f>AI1072+AJ1072+AL1072</f>
        <v>400.43440632890241</v>
      </c>
      <c r="AN1072" s="18">
        <f>IF(F1072=0, 0, IF(F1072=3, Z1072, (Z1072*F1072*384+AG1072*G1072*32)/(F1072*384+G1072*32)))</f>
        <v>99.7455291641364</v>
      </c>
      <c r="AO1072" s="18">
        <f>IF(F1072=0, 0, IF(F1072=3, AF1072, (AF1072*F1072*384+AM1072*G1072*32)/(F1072*384+G1072*32)))</f>
        <v>111.35058405637056</v>
      </c>
      <c r="AP1072" s="20">
        <v>371.48987384709</v>
      </c>
      <c r="AQ1072" s="20">
        <f>AP1072-AS1072</f>
        <v>303.89599435275801</v>
      </c>
      <c r="AR1072" s="18">
        <f>AQ1072*bess_capex_adj</f>
        <v>303.89599435275801</v>
      </c>
      <c r="AS1072" s="20">
        <v>67.593879494331986</v>
      </c>
      <c r="AT1072" s="18">
        <f>AR1072+AS1072</f>
        <v>371.48987384709</v>
      </c>
      <c r="AU1072" s="20">
        <v>6970.3641271117503</v>
      </c>
      <c r="AV1072" s="20"/>
      <c r="AW1072" s="20">
        <v>741.48257027972602</v>
      </c>
      <c r="AX1072" s="18">
        <f>AW1072*solar_capex_adj</f>
        <v>988.64342703963462</v>
      </c>
      <c r="AY1072" s="20">
        <v>720.29020589984395</v>
      </c>
      <c r="AZ1072" s="18">
        <f>AY1072*wind_capex_adj</f>
        <v>1200.4836764997399</v>
      </c>
      <c r="BA1072" s="20">
        <v>2322.74930773495</v>
      </c>
      <c r="BB1072" s="18">
        <f>BA1072*hdgt_capex_adj</f>
        <v>2903.4366346686875</v>
      </c>
      <c r="BC1072" s="20">
        <v>325.33814001639001</v>
      </c>
      <c r="BD1072" s="18">
        <f>BC1072*aero_capex_adj</f>
        <v>390.40576801966802</v>
      </c>
      <c r="BE1072" s="20">
        <v>2860.5039031808301</v>
      </c>
      <c r="BF1072" s="18">
        <f>BE1072*bess_capex_adj</f>
        <v>2860.5039031808301</v>
      </c>
      <c r="BG1072" s="11">
        <v>897630795.95393503</v>
      </c>
      <c r="BH1072" s="11">
        <v>2635443261.2463999</v>
      </c>
      <c r="BI1072" s="11">
        <v>696169259.15466499</v>
      </c>
      <c r="BJ1072" s="11">
        <v>4530756683.64499</v>
      </c>
      <c r="BK1072" s="11">
        <f>SUM(BG1072:BJ1072)/1000000</f>
        <v>8759.9999999999909</v>
      </c>
      <c r="BL1072" s="11">
        <v>1.18004955005733E-4</v>
      </c>
      <c r="BM1072" s="13">
        <f>0.815*BJ1072/(BK1072*1000)</f>
        <v>421.52587867245097</v>
      </c>
      <c r="BN1072" s="22">
        <v>834.38769206046595</v>
      </c>
      <c r="BO1072" s="11">
        <v>158</v>
      </c>
      <c r="BP1072" s="11">
        <v>9120</v>
      </c>
      <c r="BQ1072" s="22">
        <v>13835.7696</v>
      </c>
      <c r="BR1072" s="11">
        <v>2280</v>
      </c>
      <c r="BS1072" s="11">
        <v>570</v>
      </c>
      <c r="BT1072" s="11">
        <v>0.14357577811291999</v>
      </c>
    </row>
    <row r="1073" spans="1:72" s="8" customFormat="1" x14ac:dyDescent="0.25">
      <c r="A1073" s="1">
        <v>1480</v>
      </c>
      <c r="B1073" s="22">
        <v>1442.15156652426</v>
      </c>
      <c r="C1073" s="22">
        <v>201.39999999999901</v>
      </c>
      <c r="D1073" s="11">
        <v>3000</v>
      </c>
      <c r="E1073" s="11">
        <v>12000</v>
      </c>
      <c r="F1073" s="11">
        <v>2</v>
      </c>
      <c r="G1073" s="11">
        <v>8</v>
      </c>
      <c r="H1073" s="12">
        <f>SUM(BG1073:BI1073)/(BK1073*1000000)</f>
        <v>0.49273556672454283</v>
      </c>
      <c r="I1073" s="13">
        <v>100</v>
      </c>
      <c r="J1073" s="20">
        <v>99.287846103715196</v>
      </c>
      <c r="K1073" s="18">
        <f>(P1073*BG1073+U1073*BH1073+AP1073*BI1073+AN1073*BJ1073)/(BK1073*(1000000))</f>
        <v>148.42252622705305</v>
      </c>
      <c r="L1073" s="18">
        <f>(T1073*BG1073+Y1073*BH1073+AT1073*BI1073+AO1073*BJ1073)/(BK1073*(1000000))</f>
        <v>169.63423851098045</v>
      </c>
      <c r="M1073" s="18">
        <f>L1073/K1073</f>
        <v>1.1429143730613927</v>
      </c>
      <c r="N1073" s="18">
        <f>J1073*M1073</f>
        <v>113.47750638224369</v>
      </c>
      <c r="O1073" s="13">
        <v>100</v>
      </c>
      <c r="P1073" s="20">
        <v>99.859760553700696</v>
      </c>
      <c r="Q1073" s="20">
        <f>P1073-S1073</f>
        <v>92.378492650515994</v>
      </c>
      <c r="R1073" s="18">
        <f>Q1073*solar_capex_adj</f>
        <v>123.17132353402133</v>
      </c>
      <c r="S1073" s="20">
        <v>7.4812679031847011</v>
      </c>
      <c r="T1073" s="18">
        <f>R1073+S1073</f>
        <v>130.65259143720601</v>
      </c>
      <c r="U1073" s="20">
        <v>27.995416324025001</v>
      </c>
      <c r="V1073" s="20">
        <f>U1073-X1073</f>
        <v>23.198632846897901</v>
      </c>
      <c r="W1073" s="18">
        <f>V1073*wind_capex_adj</f>
        <v>38.664388078163171</v>
      </c>
      <c r="X1073" s="20">
        <v>4.7967834771271001</v>
      </c>
      <c r="Y1073" s="18">
        <f>W1073+X1073</f>
        <v>43.461171555290271</v>
      </c>
      <c r="Z1073" s="20">
        <v>81.590111453094906</v>
      </c>
      <c r="AA1073" s="20">
        <f>Z1073-AC1073-AD1073</f>
        <v>31.144237732428891</v>
      </c>
      <c r="AB1073" s="18">
        <f>AA1073*hdgt_capex_adj</f>
        <v>38.930297165536118</v>
      </c>
      <c r="AC1073" s="20">
        <v>14.876888778846208</v>
      </c>
      <c r="AD1073" s="20">
        <v>35.568984941819807</v>
      </c>
      <c r="AE1073" s="18">
        <f>AD1073*fuel_adj</f>
        <v>35.568984941819807</v>
      </c>
      <c r="AF1073" s="18">
        <f>AB1073+AC1073+AE1073</f>
        <v>89.376170886202132</v>
      </c>
      <c r="AG1073" s="20">
        <v>516.72297365543295</v>
      </c>
      <c r="AH1073" s="20">
        <f>AG1073-AJ1073-AK1073</f>
        <v>428.84609305366405</v>
      </c>
      <c r="AI1073" s="18">
        <f>AH1073*aero_capex_adj</f>
        <v>514.61531166439681</v>
      </c>
      <c r="AJ1073" s="20">
        <v>45.225163766661979</v>
      </c>
      <c r="AK1073" s="20">
        <v>42.651716835106924</v>
      </c>
      <c r="AL1073" s="18">
        <f>AK1073*fuel_adj</f>
        <v>42.651716835106924</v>
      </c>
      <c r="AM1073" s="18">
        <f>AI1073+AJ1073+AL1073</f>
        <v>602.49219226616583</v>
      </c>
      <c r="AN1073" s="18">
        <f>IF(F1073=0, 0, IF(F1073=3, Z1073, (Z1073*F1073*384+AG1073*G1073*32)/(F1073*384+G1073*32)))</f>
        <v>190.37332700367944</v>
      </c>
      <c r="AO1073" s="18">
        <f>IF(F1073=0, 0, IF(F1073=3, AF1073, (AF1073*F1073*384+AM1073*G1073*32)/(F1073*384+G1073*32)))</f>
        <v>217.65517623119305</v>
      </c>
      <c r="AP1073" s="20">
        <v>148.61371260771301</v>
      </c>
      <c r="AQ1073" s="20">
        <f>AP1073-AS1073</f>
        <v>121.875166724484</v>
      </c>
      <c r="AR1073" s="18">
        <f>AQ1073*bess_capex_adj</f>
        <v>121.875166724484</v>
      </c>
      <c r="AS1073" s="20">
        <v>26.738545883229008</v>
      </c>
      <c r="AT1073" s="18">
        <f>AR1073+AS1073</f>
        <v>148.61371260771301</v>
      </c>
      <c r="AU1073" s="20">
        <v>7030.8680395395504</v>
      </c>
      <c r="AV1073" s="20"/>
      <c r="AW1073" s="20">
        <v>1729.98967856851</v>
      </c>
      <c r="AX1073" s="18">
        <f>AW1073*solar_capex_adj</f>
        <v>2306.6529047580134</v>
      </c>
      <c r="AY1073" s="20">
        <v>241.597297642873</v>
      </c>
      <c r="AZ1073" s="18">
        <f>AY1073*wind_capex_adj</f>
        <v>402.66216273812171</v>
      </c>
      <c r="BA1073" s="20">
        <v>1548.37753031073</v>
      </c>
      <c r="BB1073" s="18">
        <f>BA1073*hdgt_capex_adj</f>
        <v>1935.4719128884126</v>
      </c>
      <c r="BC1073" s="20">
        <v>650.62501245005001</v>
      </c>
      <c r="BD1073" s="18">
        <f>BC1073*aero_capex_adj</f>
        <v>780.75001494005994</v>
      </c>
      <c r="BE1073" s="20">
        <v>2860.2785205673799</v>
      </c>
      <c r="BF1073" s="18">
        <f>BE1073*bess_capex_adj</f>
        <v>2860.2785205673799</v>
      </c>
      <c r="BG1073" s="11">
        <v>1653359425.48455</v>
      </c>
      <c r="BH1073" s="11">
        <v>884041093.96239996</v>
      </c>
      <c r="BI1073" s="11">
        <v>1778963045.06004</v>
      </c>
      <c r="BJ1073" s="11">
        <v>4443636435.493</v>
      </c>
      <c r="BK1073" s="11">
        <f>SUM(BG1073:BJ1073)/1000000</f>
        <v>8759.9999999999909</v>
      </c>
      <c r="BL1073" s="11">
        <v>3.89338485348E-18</v>
      </c>
      <c r="BM1073" s="13">
        <f>0.815*BJ1073/(BK1073*1000)</f>
        <v>413.42051311949757</v>
      </c>
      <c r="BN1073" s="22">
        <v>1946.90461480775</v>
      </c>
      <c r="BO1073" s="11">
        <v>53</v>
      </c>
      <c r="BP1073" s="11">
        <v>9120</v>
      </c>
      <c r="BQ1073" s="22">
        <v>13835.7696</v>
      </c>
      <c r="BR1073" s="11">
        <v>2280</v>
      </c>
      <c r="BS1073" s="11">
        <v>570</v>
      </c>
      <c r="BT1073" s="11">
        <v>0.36603056451997601</v>
      </c>
    </row>
    <row r="1074" spans="1:72" s="8" customFormat="1" x14ac:dyDescent="0.25">
      <c r="A1074" s="1">
        <v>1510</v>
      </c>
      <c r="B1074" s="22">
        <v>618.06495708182604</v>
      </c>
      <c r="C1074" s="22">
        <v>1200.8</v>
      </c>
      <c r="D1074" s="11">
        <v>3000</v>
      </c>
      <c r="E1074" s="11">
        <v>12000</v>
      </c>
      <c r="F1074" s="11">
        <v>3</v>
      </c>
      <c r="G1074" s="11">
        <v>4</v>
      </c>
      <c r="H1074" s="12">
        <f>SUM(BG1074:BI1074)/(BK1074*1000000)</f>
        <v>0.7936501387652839</v>
      </c>
      <c r="I1074" s="13">
        <v>100</v>
      </c>
      <c r="J1074" s="20">
        <v>95.096562315708496</v>
      </c>
      <c r="K1074" s="18">
        <f>(P1074*BG1074+U1074*BH1074+AP1074*BI1074+AN1074*BJ1074)/(BK1074*(1000000))</f>
        <v>92.30847901154786</v>
      </c>
      <c r="L1074" s="18">
        <f>(T1074*BG1074+Y1074*BH1074+AT1074*BI1074+AO1074*BJ1074)/(BK1074*(1000000))</f>
        <v>110.18493318259671</v>
      </c>
      <c r="M1074" s="18">
        <f>L1074/K1074</f>
        <v>1.1936599363619944</v>
      </c>
      <c r="N1074" s="18">
        <f>J1074*M1074</f>
        <v>113.51295652201304</v>
      </c>
      <c r="O1074" s="13">
        <v>100</v>
      </c>
      <c r="P1074" s="20">
        <v>73.230426022939895</v>
      </c>
      <c r="Q1074" s="20">
        <f>P1074-S1074</f>
        <v>67.740297003687104</v>
      </c>
      <c r="R1074" s="18">
        <f>Q1074*solar_capex_adj</f>
        <v>90.320396004916134</v>
      </c>
      <c r="S1074" s="20">
        <v>5.490129019252791</v>
      </c>
      <c r="T1074" s="18">
        <f>R1074+S1074</f>
        <v>95.810525024168925</v>
      </c>
      <c r="U1074" s="20">
        <v>28.633727203767499</v>
      </c>
      <c r="V1074" s="20">
        <f>U1074-X1074</f>
        <v>23.724473977447101</v>
      </c>
      <c r="W1074" s="18">
        <f>V1074*wind_capex_adj</f>
        <v>39.540789962411836</v>
      </c>
      <c r="X1074" s="20">
        <v>4.9092532263203985</v>
      </c>
      <c r="Y1074" s="18">
        <f>W1074+X1074</f>
        <v>44.450043188732238</v>
      </c>
      <c r="Z1074" s="20">
        <v>189.70993991024201</v>
      </c>
      <c r="AA1074" s="20">
        <f>Z1074-AC1074-AD1074</f>
        <v>118.37507992881197</v>
      </c>
      <c r="AB1074" s="18">
        <f>AA1074*hdgt_capex_adj</f>
        <v>147.96884991101496</v>
      </c>
      <c r="AC1074" s="20">
        <v>26.122973646888028</v>
      </c>
      <c r="AD1074" s="20">
        <v>45.211886334542015</v>
      </c>
      <c r="AE1074" s="18">
        <f>AD1074*fuel_adj</f>
        <v>45.211886334542015</v>
      </c>
      <c r="AF1074" s="18">
        <f>AB1074+AC1074+AE1074</f>
        <v>219.303709892445</v>
      </c>
      <c r="AG1074" s="20">
        <v>435.02062168355701</v>
      </c>
      <c r="AH1074" s="20">
        <f>AG1074-AJ1074-AK1074</f>
        <v>341.365496661034</v>
      </c>
      <c r="AI1074" s="18">
        <f>AH1074*aero_capex_adj</f>
        <v>409.63859599324081</v>
      </c>
      <c r="AJ1074" s="20">
        <v>41.159697786918002</v>
      </c>
      <c r="AK1074" s="20">
        <v>52.495427235605007</v>
      </c>
      <c r="AL1074" s="18">
        <f>AK1074*fuel_adj</f>
        <v>52.495427235605007</v>
      </c>
      <c r="AM1074" s="18">
        <f>AI1074+AJ1074+AL1074</f>
        <v>503.29372101576382</v>
      </c>
      <c r="AN1074" s="18">
        <f>IF(F1074=0, 0, IF(F1074=3, Z1074, (Z1074*F1074*384+AG1074*G1074*32)/(F1074*384+G1074*32)))</f>
        <v>189.70993991024201</v>
      </c>
      <c r="AO1074" s="18">
        <f>IF(F1074=0, 0, IF(F1074=3, AF1074, (AF1074*F1074*384+AM1074*G1074*32)/(F1074*384+G1074*32)))</f>
        <v>219.303709892445</v>
      </c>
      <c r="AP1074" s="20">
        <v>294.02177257226901</v>
      </c>
      <c r="AQ1074" s="20">
        <f>AP1074-AS1074</f>
        <v>239.94950925589799</v>
      </c>
      <c r="AR1074" s="18">
        <f>AQ1074*bess_capex_adj</f>
        <v>239.94950925589799</v>
      </c>
      <c r="AS1074" s="20">
        <v>54.072263316371021</v>
      </c>
      <c r="AT1074" s="18">
        <f>AR1074+AS1074</f>
        <v>294.02177257226901</v>
      </c>
      <c r="AU1074" s="20">
        <v>7684.1874970147201</v>
      </c>
      <c r="AV1074" s="20"/>
      <c r="AW1074" s="20">
        <v>740.85908026588504</v>
      </c>
      <c r="AX1074" s="18">
        <f>AW1074*solar_capex_adj</f>
        <v>987.81210702118005</v>
      </c>
      <c r="AY1074" s="20">
        <v>1439.3690717940101</v>
      </c>
      <c r="AZ1074" s="18">
        <f>AY1074*wind_capex_adj</f>
        <v>2398.9484529900169</v>
      </c>
      <c r="BA1074" s="20">
        <v>2320.7961788873199</v>
      </c>
      <c r="BB1074" s="18">
        <f>BA1074*hdgt_capex_adj</f>
        <v>2900.9952236091499</v>
      </c>
      <c r="BC1074" s="20">
        <v>325.06457312547099</v>
      </c>
      <c r="BD1074" s="18">
        <f>BC1074*aero_capex_adj</f>
        <v>390.07748775056518</v>
      </c>
      <c r="BE1074" s="20">
        <v>2858.0985929420299</v>
      </c>
      <c r="BF1074" s="18">
        <f>BE1074*bess_capex_adj</f>
        <v>2858.0985929420299</v>
      </c>
      <c r="BG1074" s="11">
        <v>958690298.29252899</v>
      </c>
      <c r="BH1074" s="11">
        <v>5150123750.9871798</v>
      </c>
      <c r="BI1074" s="11">
        <v>843561166.30416596</v>
      </c>
      <c r="BJ1074" s="11">
        <v>1807624784.41611</v>
      </c>
      <c r="BK1074" s="11">
        <f>SUM(BG1074:BJ1074)/1000000</f>
        <v>8759.9999999999854</v>
      </c>
      <c r="BL1074" s="11">
        <v>1.9273320483187999</v>
      </c>
      <c r="BM1074" s="13">
        <f>0.815*BJ1074/(BK1074*1000)</f>
        <v>168.1751369062936</v>
      </c>
      <c r="BN1074" s="22">
        <v>834.38769206046595</v>
      </c>
      <c r="BO1074" s="11">
        <v>316</v>
      </c>
      <c r="BP1074" s="11">
        <v>9120</v>
      </c>
      <c r="BQ1074" s="22">
        <v>13835.7696</v>
      </c>
      <c r="BR1074" s="11">
        <v>2280</v>
      </c>
      <c r="BS1074" s="11">
        <v>570</v>
      </c>
      <c r="BT1074" s="11">
        <v>0.175898321521749</v>
      </c>
    </row>
    <row r="1075" spans="1:72" s="8" customFormat="1" x14ac:dyDescent="0.25">
      <c r="A1075" s="1">
        <v>756</v>
      </c>
      <c r="B1075" s="25">
        <v>2266.2381759666901</v>
      </c>
      <c r="C1075" s="25">
        <v>801.8</v>
      </c>
      <c r="D1075" s="8">
        <v>2000</v>
      </c>
      <c r="E1075" s="8">
        <v>8000</v>
      </c>
      <c r="F1075" s="8">
        <v>1</v>
      </c>
      <c r="G1075" s="8">
        <v>23</v>
      </c>
      <c r="H1075" s="9">
        <f>SUM(BG1075:BI1075)/(BK1075*1000000)</f>
        <v>0.8900599657922067</v>
      </c>
      <c r="I1075" s="10">
        <v>100</v>
      </c>
      <c r="J1075" s="19">
        <v>93.990537617527096</v>
      </c>
      <c r="K1075" s="18">
        <f>(P1075*BG1075+U1075*BH1075+AP1075*BI1075+AN1075*BJ1075)/(BK1075*(1000000))</f>
        <v>140.06298923019961</v>
      </c>
      <c r="L1075" s="18">
        <f>(T1075*BG1075+Y1075*BH1075+AT1075*BI1075+AO1075*BJ1075)/(BK1075*(1000000))</f>
        <v>169.15970956335789</v>
      </c>
      <c r="M1075" s="18">
        <f>L1075/K1075</f>
        <v>1.2077402495339904</v>
      </c>
      <c r="N1075" s="18">
        <f>J1075*M1075</f>
        <v>113.51615535602609</v>
      </c>
      <c r="O1075" s="10">
        <v>100</v>
      </c>
      <c r="P1075" s="19">
        <v>109.620216852266</v>
      </c>
      <c r="Q1075" s="19">
        <f>P1075-S1075</f>
        <v>101.396209552512</v>
      </c>
      <c r="R1075" s="18">
        <f>Q1075*solar_capex_adj</f>
        <v>135.19494607001599</v>
      </c>
      <c r="S1075" s="19">
        <v>8.2240072997539926</v>
      </c>
      <c r="T1075" s="18">
        <f>R1075+S1075</f>
        <v>143.41895336976998</v>
      </c>
      <c r="U1075" s="19">
        <v>27.9603249946218</v>
      </c>
      <c r="V1075" s="19">
        <f>U1075-X1075</f>
        <v>23.1635415174947</v>
      </c>
      <c r="W1075" s="18">
        <f>V1075*wind_capex_adj</f>
        <v>38.605902529157838</v>
      </c>
      <c r="X1075" s="19">
        <v>4.7967834771271001</v>
      </c>
      <c r="Y1075" s="18">
        <f>W1075+X1075</f>
        <v>43.402686006284938</v>
      </c>
      <c r="Z1075" s="19">
        <v>138.44229609566401</v>
      </c>
      <c r="AA1075" s="19">
        <f>Z1075-AC1075-AD1075</f>
        <v>80.545488781940989</v>
      </c>
      <c r="AB1075" s="18">
        <f>AA1075*hdgt_capex_adj</f>
        <v>100.68186097742624</v>
      </c>
      <c r="AC1075" s="19">
        <v>19.954625339824005</v>
      </c>
      <c r="AD1075" s="19">
        <v>37.942181973899011</v>
      </c>
      <c r="AE1075" s="18">
        <f>AD1075*fuel_adj</f>
        <v>37.942181973899011</v>
      </c>
      <c r="AF1075" s="18">
        <f>AB1075+AC1075+AE1075</f>
        <v>158.57866829114926</v>
      </c>
      <c r="AG1075" s="19">
        <v>1041.4531088374099</v>
      </c>
      <c r="AH1075" s="19">
        <f>AG1075-AJ1075-AK1075</f>
        <v>915.24679394572013</v>
      </c>
      <c r="AI1075" s="18">
        <f>AH1075*aero_capex_adj</f>
        <v>1098.2961527348641</v>
      </c>
      <c r="AJ1075" s="19">
        <v>83.569611477602848</v>
      </c>
      <c r="AK1075" s="19">
        <v>42.636703414086924</v>
      </c>
      <c r="AL1075" s="18">
        <f>AK1075*fuel_adj</f>
        <v>42.636703414086924</v>
      </c>
      <c r="AM1075" s="18">
        <f>AI1075+AJ1075+AL1075</f>
        <v>1224.5024676265539</v>
      </c>
      <c r="AN1075" s="18">
        <f>IF(F1075=0, 0, IF(F1075=3, Z1075, (Z1075*F1075*384+AG1075*G1075*32)/(F1075*384+G1075*32)))</f>
        <v>731.84940161166844</v>
      </c>
      <c r="AO1075" s="18">
        <f>IF(F1075=0, 0, IF(F1075=3, AF1075, (AF1075*F1075*384+AM1075*G1075*32)/(F1075*384+G1075*32)))</f>
        <v>859.04287928298663</v>
      </c>
      <c r="AP1075" s="19">
        <v>86.671191883197196</v>
      </c>
      <c r="AQ1075" s="19">
        <f>AP1075-AS1075</f>
        <v>70.893630772682499</v>
      </c>
      <c r="AR1075" s="18">
        <f>AQ1075*bess_capex_adj</f>
        <v>70.893630772682499</v>
      </c>
      <c r="AS1075" s="19">
        <v>15.777561110514696</v>
      </c>
      <c r="AT1075" s="18">
        <f>AR1075+AS1075</f>
        <v>86.671191883197196</v>
      </c>
      <c r="AU1075" s="19">
        <v>8217.4839675119401</v>
      </c>
      <c r="AV1075" s="19"/>
      <c r="AW1075" s="19">
        <v>2714.4429963182902</v>
      </c>
      <c r="AX1075" s="18">
        <f>AW1075*solar_capex_adj</f>
        <v>3619.2573284243867</v>
      </c>
      <c r="AY1075" s="19">
        <v>960.37584113135404</v>
      </c>
      <c r="AZ1075" s="18">
        <f>AY1075*wind_capex_adj</f>
        <v>1600.6264018855902</v>
      </c>
      <c r="BA1075" s="19">
        <v>773.01769127538705</v>
      </c>
      <c r="BB1075" s="18">
        <f>BA1075*hdgt_capex_adj</f>
        <v>966.27211409423376</v>
      </c>
      <c r="BC1075" s="19">
        <v>1867.71743466726</v>
      </c>
      <c r="BD1075" s="18">
        <f>BC1075*aero_capex_adj</f>
        <v>2241.2609216007118</v>
      </c>
      <c r="BE1075" s="19">
        <v>1901.93000411964</v>
      </c>
      <c r="BF1075" s="18">
        <f>BE1075*bess_capex_adj</f>
        <v>1901.93000411964</v>
      </c>
      <c r="BG1075" s="8">
        <v>2309000568.2006898</v>
      </c>
      <c r="BH1075" s="8">
        <v>3519484355.2087998</v>
      </c>
      <c r="BI1075" s="8">
        <v>1968440376.9302399</v>
      </c>
      <c r="BJ1075" s="8">
        <v>963074699.66026795</v>
      </c>
      <c r="BK1075" s="8">
        <f>SUM(BG1075:BJ1075)/1000000</f>
        <v>8759.9999999999982</v>
      </c>
      <c r="BL1075" s="8">
        <v>12.250811362290101</v>
      </c>
      <c r="BM1075" s="10">
        <f>0.815*BJ1075/(BK1075*1000)</f>
        <v>89.601127879351424</v>
      </c>
      <c r="BN1075" s="25">
        <v>3059.4215375550398</v>
      </c>
      <c r="BO1075" s="8">
        <v>211</v>
      </c>
      <c r="BP1075" s="8">
        <v>6080</v>
      </c>
      <c r="BQ1075" s="25">
        <v>9223.8464000000004</v>
      </c>
      <c r="BR1075" s="8">
        <v>1520</v>
      </c>
      <c r="BS1075" s="8">
        <v>380</v>
      </c>
      <c r="BT1075" s="8">
        <v>0.60844447349874797</v>
      </c>
    </row>
    <row r="1076" spans="1:72" s="8" customFormat="1" x14ac:dyDescent="0.25">
      <c r="A1076" s="1">
        <v>1077</v>
      </c>
      <c r="B1076" s="25">
        <v>2266.2381759666901</v>
      </c>
      <c r="C1076" s="25">
        <v>201.39999999999901</v>
      </c>
      <c r="D1076" s="8">
        <v>2000</v>
      </c>
      <c r="E1076" s="8">
        <v>8000</v>
      </c>
      <c r="F1076" s="8">
        <v>3</v>
      </c>
      <c r="G1076" s="8">
        <v>4</v>
      </c>
      <c r="H1076" s="9">
        <f>SUM(BG1076:BI1076)/(BK1076*1000000)</f>
        <v>0.68022897444790453</v>
      </c>
      <c r="I1076" s="10">
        <v>100</v>
      </c>
      <c r="J1076" s="19">
        <v>96.524075223518196</v>
      </c>
      <c r="K1076" s="18">
        <f>(P1076*BG1076+U1076*BH1076+AP1076*BI1076+AN1076*BJ1076)/(BK1076*(1000000))</f>
        <v>92.797708329501134</v>
      </c>
      <c r="L1076" s="18">
        <f>(T1076*BG1076+Y1076*BH1076+AT1076*BI1076+AO1076*BJ1076)/(BK1076*(1000000))</f>
        <v>109.14490457522643</v>
      </c>
      <c r="M1076" s="18">
        <f>L1076/K1076</f>
        <v>1.1761594821682508</v>
      </c>
      <c r="N1076" s="18">
        <f>J1076*M1076</f>
        <v>113.52770633166246</v>
      </c>
      <c r="O1076" s="10">
        <v>100</v>
      </c>
      <c r="P1076" s="19">
        <v>101.796361941071</v>
      </c>
      <c r="Q1076" s="19">
        <f>P1076-S1076</f>
        <v>94.164017619138207</v>
      </c>
      <c r="R1076" s="18">
        <f>Q1076*solar_capex_adj</f>
        <v>125.55202349218428</v>
      </c>
      <c r="S1076" s="19">
        <v>7.6323443219327913</v>
      </c>
      <c r="T1076" s="18">
        <f>R1076+S1076</f>
        <v>133.18436781411708</v>
      </c>
      <c r="U1076" s="19">
        <v>27.9757331394188</v>
      </c>
      <c r="V1076" s="19">
        <f>U1076-X1076</f>
        <v>23.1789496622917</v>
      </c>
      <c r="W1076" s="18">
        <f>V1076*wind_capex_adj</f>
        <v>38.631582770486169</v>
      </c>
      <c r="X1076" s="19">
        <v>4.7967834771271001</v>
      </c>
      <c r="Y1076" s="18">
        <f>W1076+X1076</f>
        <v>43.428366247613269</v>
      </c>
      <c r="Z1076" s="19">
        <v>127.171444734034</v>
      </c>
      <c r="AA1076" s="19">
        <f>Z1076-AC1076-AD1076</f>
        <v>71.871644968031404</v>
      </c>
      <c r="AB1076" s="18">
        <f>AA1076*hdgt_capex_adj</f>
        <v>89.839556210039262</v>
      </c>
      <c r="AC1076" s="19">
        <v>18.863238392168</v>
      </c>
      <c r="AD1076" s="19">
        <v>36.436561373834593</v>
      </c>
      <c r="AE1076" s="18">
        <f>AD1076*fuel_adj</f>
        <v>36.436561373834593</v>
      </c>
      <c r="AF1076" s="18">
        <f>AB1076+AC1076+AE1076</f>
        <v>145.13935597604186</v>
      </c>
      <c r="AG1076" s="19">
        <v>422.48702266925199</v>
      </c>
      <c r="AH1076" s="19">
        <f>AG1076-AJ1076-AK1076</f>
        <v>341.20329771737801</v>
      </c>
      <c r="AI1076" s="18">
        <f>AH1076*aero_capex_adj</f>
        <v>409.44395726085361</v>
      </c>
      <c r="AJ1076" s="19">
        <v>38.45991826055598</v>
      </c>
      <c r="AK1076" s="19">
        <v>42.823806691317998</v>
      </c>
      <c r="AL1076" s="18">
        <f>AK1076*fuel_adj</f>
        <v>42.823806691317998</v>
      </c>
      <c r="AM1076" s="18">
        <f>AI1076+AJ1076+AL1076</f>
        <v>490.72768221272759</v>
      </c>
      <c r="AN1076" s="18">
        <f>IF(F1076=0, 0, IF(F1076=3, Z1076, (Z1076*F1076*384+AG1076*G1076*32)/(F1076*384+G1076*32)))</f>
        <v>127.171444734034</v>
      </c>
      <c r="AO1076" s="18">
        <f>IF(F1076=0, 0, IF(F1076=3, AF1076, (AF1076*F1076*384+AM1076*G1076*32)/(F1076*384+G1076*32)))</f>
        <v>145.13935597604186</v>
      </c>
      <c r="AP1076" s="19">
        <v>68.616822846830701</v>
      </c>
      <c r="AQ1076" s="19">
        <f>AP1076-AS1076</f>
        <v>56.2320214914103</v>
      </c>
      <c r="AR1076" s="18">
        <f>AQ1076*bess_capex_adj</f>
        <v>56.2320214914103</v>
      </c>
      <c r="AS1076" s="19">
        <v>12.3848013554204</v>
      </c>
      <c r="AT1076" s="18">
        <f>AR1076+AS1076</f>
        <v>68.616822846830701</v>
      </c>
      <c r="AU1076" s="19">
        <v>7506.4682487276496</v>
      </c>
      <c r="AV1076" s="19"/>
      <c r="AW1076" s="19">
        <v>2716.2486153208401</v>
      </c>
      <c r="AX1076" s="18">
        <f>AW1076*solar_capex_adj</f>
        <v>3621.6648204277867</v>
      </c>
      <c r="AY1076" s="19">
        <v>241.39231124383599</v>
      </c>
      <c r="AZ1076" s="18">
        <f>AY1076*wind_capex_adj</f>
        <v>402.32051873972665</v>
      </c>
      <c r="BA1076" s="19">
        <v>2320.5956836004998</v>
      </c>
      <c r="BB1076" s="18">
        <f>BA1076*hdgt_capex_adj</f>
        <v>2900.7446045006245</v>
      </c>
      <c r="BC1076" s="19">
        <v>325.03649055819699</v>
      </c>
      <c r="BD1076" s="18">
        <f>BC1076*aero_capex_adj</f>
        <v>390.04378866983637</v>
      </c>
      <c r="BE1076" s="19">
        <v>1903.1951480042701</v>
      </c>
      <c r="BF1076" s="18">
        <f>BE1076*bess_capex_adj</f>
        <v>1903.1951480042701</v>
      </c>
      <c r="BG1076" s="8">
        <v>2523545722.80123</v>
      </c>
      <c r="BH1076" s="8">
        <v>884041093.96239996</v>
      </c>
      <c r="BI1076" s="8">
        <v>2551218999.4000001</v>
      </c>
      <c r="BJ1076" s="8">
        <v>2801194183.83635</v>
      </c>
      <c r="BK1076" s="8">
        <f>SUM(BG1076:BJ1076)/1000000</f>
        <v>8759.9999999999782</v>
      </c>
      <c r="BL1076" s="8">
        <v>3.7842615419554999</v>
      </c>
      <c r="BM1076" s="10">
        <f>0.815*BJ1076/(BK1076*1000)</f>
        <v>260.61338582495785</v>
      </c>
      <c r="BN1076" s="25">
        <v>3059.4215375550398</v>
      </c>
      <c r="BO1076" s="8">
        <v>53</v>
      </c>
      <c r="BP1076" s="8">
        <v>6080</v>
      </c>
      <c r="BQ1076" s="25">
        <v>9223.8464000000004</v>
      </c>
      <c r="BR1076" s="8">
        <v>1520</v>
      </c>
      <c r="BS1076" s="8">
        <v>380</v>
      </c>
      <c r="BT1076" s="8">
        <v>0.78746082689281405</v>
      </c>
    </row>
    <row r="1077" spans="1:72" s="8" customFormat="1" x14ac:dyDescent="0.25">
      <c r="A1077" s="1">
        <v>959</v>
      </c>
      <c r="B1077" s="25">
        <v>1854.19487124548</v>
      </c>
      <c r="C1077" s="25">
        <v>1003.19999999999</v>
      </c>
      <c r="D1077" s="8">
        <v>2000</v>
      </c>
      <c r="E1077" s="8">
        <v>8000</v>
      </c>
      <c r="F1077" s="8">
        <v>3</v>
      </c>
      <c r="G1077" s="8">
        <v>4</v>
      </c>
      <c r="H1077" s="9">
        <f>SUM(BG1077:BI1077)/(BK1077*1000000)</f>
        <v>0.89897390729093807</v>
      </c>
      <c r="I1077" s="10">
        <v>100</v>
      </c>
      <c r="J1077" s="19">
        <v>91.791488083602204</v>
      </c>
      <c r="K1077" s="18">
        <f>(P1077*BG1077+U1077*BH1077+AP1077*BI1077+AN1077*BJ1077)/(BK1077*(1000000))</f>
        <v>88.576853758041466</v>
      </c>
      <c r="L1077" s="18">
        <f>(T1077*BG1077+Y1077*BH1077+AT1077*BI1077+AO1077*BJ1077)/(BK1077*(1000000))</f>
        <v>109.55887485412912</v>
      </c>
      <c r="M1077" s="18">
        <f>L1077/K1077</f>
        <v>1.2368792772139166</v>
      </c>
      <c r="N1077" s="18">
        <f>J1077*M1077</f>
        <v>113.53498943523573</v>
      </c>
      <c r="O1077" s="10">
        <v>100</v>
      </c>
      <c r="P1077" s="19">
        <v>104.646186952067</v>
      </c>
      <c r="Q1077" s="19">
        <f>P1077-S1077</f>
        <v>96.7969203091248</v>
      </c>
      <c r="R1077" s="18">
        <f>Q1077*solar_capex_adj</f>
        <v>129.06256041216639</v>
      </c>
      <c r="S1077" s="19">
        <v>7.8492666429421973</v>
      </c>
      <c r="T1077" s="18">
        <f>R1077+S1077</f>
        <v>136.91182705510857</v>
      </c>
      <c r="U1077" s="19">
        <v>27.965351093645999</v>
      </c>
      <c r="V1077" s="19">
        <f>U1077-X1077</f>
        <v>23.168567616518899</v>
      </c>
      <c r="W1077" s="18">
        <f>V1077*wind_capex_adj</f>
        <v>38.614279360864835</v>
      </c>
      <c r="X1077" s="19">
        <v>4.7967834771271001</v>
      </c>
      <c r="Y1077" s="18">
        <f>W1077+X1077</f>
        <v>43.411062837991935</v>
      </c>
      <c r="Z1077" s="19">
        <v>311.05422582618598</v>
      </c>
      <c r="AA1077" s="19">
        <f>Z1077-AC1077-AD1077</f>
        <v>234.379609712133</v>
      </c>
      <c r="AB1077" s="18">
        <f>AA1077*hdgt_capex_adj</f>
        <v>292.97451214016627</v>
      </c>
      <c r="AC1077" s="19">
        <v>35.630442121442002</v>
      </c>
      <c r="AD1077" s="19">
        <v>41.044173992610979</v>
      </c>
      <c r="AE1077" s="18">
        <f>AD1077*fuel_adj</f>
        <v>41.044173992610979</v>
      </c>
      <c r="AF1077" s="18">
        <f>AB1077+AC1077+AE1077</f>
        <v>369.64912825421925</v>
      </c>
      <c r="AG1077" s="19">
        <v>561.93546852107295</v>
      </c>
      <c r="AH1077" s="19">
        <f>AG1077-AJ1077-AK1077</f>
        <v>466.19371534267907</v>
      </c>
      <c r="AI1077" s="18">
        <f>AH1077*aero_capex_adj</f>
        <v>559.43245841121484</v>
      </c>
      <c r="AJ1077" s="19">
        <v>49.136781328911979</v>
      </c>
      <c r="AK1077" s="19">
        <v>46.604971849481899</v>
      </c>
      <c r="AL1077" s="18">
        <f>AK1077*fuel_adj</f>
        <v>46.604971849481899</v>
      </c>
      <c r="AM1077" s="18">
        <f>AI1077+AJ1077+AL1077</f>
        <v>655.17421158960872</v>
      </c>
      <c r="AN1077" s="18">
        <f>IF(F1077=0, 0, IF(F1077=3, Z1077, (Z1077*F1077*384+AG1077*G1077*32)/(F1077*384+G1077*32)))</f>
        <v>311.05422582618598</v>
      </c>
      <c r="AO1077" s="18">
        <f>IF(F1077=0, 0, IF(F1077=3, AF1077, (AF1077*F1077*384+AM1077*G1077*32)/(F1077*384+G1077*32)))</f>
        <v>369.64912825421925</v>
      </c>
      <c r="AP1077" s="19">
        <v>114.19589526477699</v>
      </c>
      <c r="AQ1077" s="19">
        <f>AP1077-AS1077</f>
        <v>93.384455683015005</v>
      </c>
      <c r="AR1077" s="18">
        <f>AQ1077*bess_capex_adj</f>
        <v>93.384455683015005</v>
      </c>
      <c r="AS1077" s="19">
        <v>20.811439581761988</v>
      </c>
      <c r="AT1077" s="18">
        <f>AR1077+AS1077</f>
        <v>114.19589526477699</v>
      </c>
      <c r="AU1077" s="19">
        <v>7970.0480861863598</v>
      </c>
      <c r="AV1077" s="19"/>
      <c r="AW1077" s="19">
        <v>2221.3898057505899</v>
      </c>
      <c r="AX1077" s="18">
        <f>AW1077*solar_capex_adj</f>
        <v>2961.8530743341198</v>
      </c>
      <c r="AY1077" s="19">
        <v>1201.8684161455401</v>
      </c>
      <c r="AZ1077" s="18">
        <f>AY1077*wind_capex_adj</f>
        <v>2003.1140269092336</v>
      </c>
      <c r="BA1077" s="19">
        <v>2319.5562693492798</v>
      </c>
      <c r="BB1077" s="18">
        <f>BA1077*hdgt_capex_adj</f>
        <v>2899.4453366865996</v>
      </c>
      <c r="BC1077" s="19">
        <v>324.890903990558</v>
      </c>
      <c r="BD1077" s="18">
        <f>BC1077*aero_capex_adj</f>
        <v>389.86908478866957</v>
      </c>
      <c r="BE1077" s="19">
        <v>1902.3426909503801</v>
      </c>
      <c r="BF1077" s="18">
        <f>BE1077*bess_capex_adj</f>
        <v>1902.3426909503801</v>
      </c>
      <c r="BG1077" s="8">
        <v>1981398813.6236701</v>
      </c>
      <c r="BH1077" s="8">
        <v>4403525449.1711998</v>
      </c>
      <c r="BI1077" s="8">
        <v>1490087165.07374</v>
      </c>
      <c r="BJ1077" s="8">
        <v>884988572.13138294</v>
      </c>
      <c r="BK1077" s="8">
        <f>SUM(BG1077:BJ1077)/1000000</f>
        <v>8759.9999999999927</v>
      </c>
      <c r="BL1077" s="8">
        <v>11.0633791015988</v>
      </c>
      <c r="BM1077" s="10">
        <f>0.815*BJ1077/(BK1077*1000)</f>
        <v>82.336265557885582</v>
      </c>
      <c r="BN1077" s="25">
        <v>2503.1630761813899</v>
      </c>
      <c r="BO1077" s="8">
        <v>264</v>
      </c>
      <c r="BP1077" s="8">
        <v>6080</v>
      </c>
      <c r="BQ1077" s="25">
        <v>9223.8464000000004</v>
      </c>
      <c r="BR1077" s="8">
        <v>1520</v>
      </c>
      <c r="BS1077" s="8">
        <v>380</v>
      </c>
      <c r="BT1077" s="8">
        <v>0.46141235157043797</v>
      </c>
    </row>
    <row r="1078" spans="1:72" s="8" customFormat="1" x14ac:dyDescent="0.25">
      <c r="A1078" s="1">
        <v>1593</v>
      </c>
      <c r="B1078" s="22">
        <v>618.06495708182604</v>
      </c>
      <c r="C1078" s="22">
        <v>402.79999999999899</v>
      </c>
      <c r="D1078" s="11">
        <v>3000</v>
      </c>
      <c r="E1078" s="11">
        <v>12000</v>
      </c>
      <c r="F1078" s="11">
        <v>3</v>
      </c>
      <c r="G1078" s="11">
        <v>4</v>
      </c>
      <c r="H1078" s="12">
        <f>SUM(BG1078:BI1078)/(BK1078*1000000)</f>
        <v>0.37515848752457026</v>
      </c>
      <c r="I1078" s="13">
        <v>100</v>
      </c>
      <c r="J1078" s="20">
        <v>101.73443415236</v>
      </c>
      <c r="K1078" s="18">
        <f>(P1078*BG1078+U1078*BH1078+AP1078*BI1078+AN1078*BJ1078)/(BK1078*(1000000))</f>
        <v>99.387401938592475</v>
      </c>
      <c r="L1078" s="18">
        <f>(T1078*BG1078+Y1078*BH1078+AT1078*BI1078+AO1078*BJ1078)/(BK1078*(1000000))</f>
        <v>110.95627268182477</v>
      </c>
      <c r="M1078" s="18">
        <f>L1078/K1078</f>
        <v>1.1164017824953332</v>
      </c>
      <c r="N1078" s="18">
        <f>J1078*M1078</f>
        <v>113.5765036288488</v>
      </c>
      <c r="O1078" s="13">
        <v>100</v>
      </c>
      <c r="P1078" s="20">
        <v>84.682574222170501</v>
      </c>
      <c r="Q1078" s="20">
        <f>P1078-S1078</f>
        <v>78.340693797774705</v>
      </c>
      <c r="R1078" s="18">
        <f>Q1078*solar_capex_adj</f>
        <v>104.45425839703293</v>
      </c>
      <c r="S1078" s="20">
        <v>6.3418804243957965</v>
      </c>
      <c r="T1078" s="18">
        <f>R1078+S1078</f>
        <v>110.79613882142873</v>
      </c>
      <c r="U1078" s="20">
        <v>28.004696668330901</v>
      </c>
      <c r="V1078" s="20">
        <f>U1078-X1078</f>
        <v>23.207913191203801</v>
      </c>
      <c r="W1078" s="18">
        <f>V1078*wind_capex_adj</f>
        <v>38.679855318673006</v>
      </c>
      <c r="X1078" s="20">
        <v>4.7967834771271001</v>
      </c>
      <c r="Y1078" s="18">
        <f>W1078+X1078</f>
        <v>43.476638795800106</v>
      </c>
      <c r="Z1078" s="20">
        <v>89.464086418138706</v>
      </c>
      <c r="AA1078" s="20">
        <f>Z1078-AC1078-AD1078</f>
        <v>38.197196439510087</v>
      </c>
      <c r="AB1078" s="18">
        <f>AA1078*hdgt_capex_adj</f>
        <v>47.74649554938761</v>
      </c>
      <c r="AC1078" s="20">
        <v>15.633352474945411</v>
      </c>
      <c r="AD1078" s="20">
        <v>35.633537503683208</v>
      </c>
      <c r="AE1078" s="18">
        <f>AD1078*fuel_adj</f>
        <v>35.633537503683208</v>
      </c>
      <c r="AF1078" s="18">
        <f>AB1078+AC1078+AE1078</f>
        <v>99.013385528016229</v>
      </c>
      <c r="AG1078" s="20">
        <v>401.25213013277602</v>
      </c>
      <c r="AH1078" s="20">
        <f>AG1078-AJ1078-AK1078</f>
        <v>321.25561141309902</v>
      </c>
      <c r="AI1078" s="18">
        <f>AH1078*aero_capex_adj</f>
        <v>385.50673369571882</v>
      </c>
      <c r="AJ1078" s="20">
        <v>36.919255498355994</v>
      </c>
      <c r="AK1078" s="20">
        <v>43.077263221321004</v>
      </c>
      <c r="AL1078" s="18">
        <f>AK1078*fuel_adj</f>
        <v>43.077263221321004</v>
      </c>
      <c r="AM1078" s="18">
        <f>AI1078+AJ1078+AL1078</f>
        <v>465.50325241539582</v>
      </c>
      <c r="AN1078" s="18">
        <f>IF(F1078=0, 0, IF(F1078=3, Z1078, (Z1078*F1078*384+AG1078*G1078*32)/(F1078*384+G1078*32)))</f>
        <v>89.464086418138706</v>
      </c>
      <c r="AO1078" s="18">
        <f>IF(F1078=0, 0, IF(F1078=3, AF1078, (AF1078*F1078*384+AM1078*G1078*32)/(F1078*384+G1078*32)))</f>
        <v>99.013385528016229</v>
      </c>
      <c r="AP1078" s="20">
        <v>380.12332330282197</v>
      </c>
      <c r="AQ1078" s="20">
        <f>AP1078-AS1078</f>
        <v>310.97516459620601</v>
      </c>
      <c r="AR1078" s="18">
        <f>AQ1078*bess_capex_adj</f>
        <v>310.97516459620601</v>
      </c>
      <c r="AS1078" s="20">
        <v>69.148158706615959</v>
      </c>
      <c r="AT1078" s="18">
        <f>AR1078+AS1078</f>
        <v>380.12332330282197</v>
      </c>
      <c r="AU1078" s="20">
        <v>6735.4694345655398</v>
      </c>
      <c r="AV1078" s="20"/>
      <c r="AW1078" s="20">
        <v>741.72074609865695</v>
      </c>
      <c r="AX1078" s="18">
        <f>AW1078*solar_capex_adj</f>
        <v>988.96099479820919</v>
      </c>
      <c r="AY1078" s="20">
        <v>483.38789168560601</v>
      </c>
      <c r="AZ1078" s="18">
        <f>AY1078*wind_capex_adj</f>
        <v>805.64648614267674</v>
      </c>
      <c r="BA1078" s="20">
        <v>2323.4954112048299</v>
      </c>
      <c r="BB1078" s="18">
        <f>BA1078*hdgt_capex_adj</f>
        <v>2904.3692640060372</v>
      </c>
      <c r="BC1078" s="20">
        <v>325.44264372427699</v>
      </c>
      <c r="BD1078" s="18">
        <f>BC1078*aero_capex_adj</f>
        <v>390.5311724691324</v>
      </c>
      <c r="BE1078" s="20">
        <v>2861.42274185217</v>
      </c>
      <c r="BF1078" s="18">
        <f>BE1078*bess_capex_adj</f>
        <v>2861.42274185217</v>
      </c>
      <c r="BG1078" s="11">
        <v>831693715.71815097</v>
      </c>
      <c r="BH1078" s="11">
        <v>1768082187.9247999</v>
      </c>
      <c r="BI1078" s="11">
        <v>686612447.07228196</v>
      </c>
      <c r="BJ1078" s="11">
        <v>5473611649.2847605</v>
      </c>
      <c r="BK1078" s="11">
        <f>SUM(BG1078:BJ1078)/1000000</f>
        <v>8759.9999999999927</v>
      </c>
      <c r="BL1078" s="11">
        <v>-6.4889747558E-19</v>
      </c>
      <c r="BM1078" s="13">
        <f>0.815*BJ1078/(BK1078*1000)</f>
        <v>509.24583266747533</v>
      </c>
      <c r="BN1078" s="22">
        <v>834.38769206046595</v>
      </c>
      <c r="BO1078" s="11">
        <v>106</v>
      </c>
      <c r="BP1078" s="11">
        <v>9120</v>
      </c>
      <c r="BQ1078" s="22">
        <v>13835.7696</v>
      </c>
      <c r="BR1078" s="11">
        <v>2280</v>
      </c>
      <c r="BS1078" s="11">
        <v>570</v>
      </c>
      <c r="BT1078" s="11">
        <v>0.141473483447462</v>
      </c>
    </row>
    <row r="1079" spans="1:72" s="8" customFormat="1" x14ac:dyDescent="0.25">
      <c r="A1079" s="1">
        <v>1311</v>
      </c>
      <c r="B1079" s="22">
        <v>1648.17321888487</v>
      </c>
      <c r="C1079" s="22">
        <v>600.4</v>
      </c>
      <c r="D1079" s="11">
        <v>3000</v>
      </c>
      <c r="E1079" s="11">
        <v>12000</v>
      </c>
      <c r="F1079" s="11">
        <v>1</v>
      </c>
      <c r="G1079" s="11">
        <v>19</v>
      </c>
      <c r="H1079" s="12">
        <f>SUM(BG1079:BI1079)/(BK1079*1000000)</f>
        <v>0.74221377338783989</v>
      </c>
      <c r="I1079" s="13">
        <v>100</v>
      </c>
      <c r="J1079" s="20">
        <v>97.159243851330999</v>
      </c>
      <c r="K1079" s="18">
        <f>(P1079*BG1079+U1079*BH1079+AP1079*BI1079+AN1079*BJ1079)/(BK1079*(1000000))</f>
        <v>130.52983835003707</v>
      </c>
      <c r="L1079" s="18">
        <f>(T1079*BG1079+Y1079*BH1079+AT1079*BI1079+AO1079*BJ1079)/(BK1079*(1000000))</f>
        <v>152.58827390574871</v>
      </c>
      <c r="M1079" s="18">
        <f>L1079/K1079</f>
        <v>1.1689915182194461</v>
      </c>
      <c r="N1079" s="18">
        <f>J1079*M1079</f>
        <v>113.57833197882081</v>
      </c>
      <c r="O1079" s="13">
        <v>100</v>
      </c>
      <c r="P1079" s="20">
        <v>93.579195669861207</v>
      </c>
      <c r="Q1079" s="20">
        <f>P1079-S1079</f>
        <v>86.562269968957196</v>
      </c>
      <c r="R1079" s="18">
        <f>Q1079*solar_capex_adj</f>
        <v>115.41635995860959</v>
      </c>
      <c r="S1079" s="20">
        <v>7.0169257009040109</v>
      </c>
      <c r="T1079" s="18">
        <f>R1079+S1079</f>
        <v>122.4332856595136</v>
      </c>
      <c r="U1079" s="20">
        <v>27.973317319887101</v>
      </c>
      <c r="V1079" s="20">
        <f>U1079-X1079</f>
        <v>23.176533842760101</v>
      </c>
      <c r="W1079" s="18">
        <f>V1079*wind_capex_adj</f>
        <v>38.62755640460017</v>
      </c>
      <c r="X1079" s="20">
        <v>4.7967834771270006</v>
      </c>
      <c r="Y1079" s="18">
        <f>W1079+X1079</f>
        <v>43.424339881727171</v>
      </c>
      <c r="Z1079" s="20">
        <v>87.512721694348997</v>
      </c>
      <c r="AA1079" s="20">
        <f>Z1079-AC1079-AD1079</f>
        <v>35.460035842069011</v>
      </c>
      <c r="AB1079" s="18">
        <f>AA1079*hdgt_capex_adj</f>
        <v>44.325044802586262</v>
      </c>
      <c r="AC1079" s="20">
        <v>15.403167512402092</v>
      </c>
      <c r="AD1079" s="20">
        <v>36.649518339877893</v>
      </c>
      <c r="AE1079" s="18">
        <f>AD1079*fuel_adj</f>
        <v>36.649518339877893</v>
      </c>
      <c r="AF1079" s="18">
        <f>AB1079+AC1079+AE1079</f>
        <v>96.377730654866241</v>
      </c>
      <c r="AG1079" s="20">
        <v>392.58468744128999</v>
      </c>
      <c r="AH1079" s="20">
        <f>AG1079-AJ1079-AK1079</f>
        <v>314.46691715699001</v>
      </c>
      <c r="AI1079" s="18">
        <f>AH1079*aero_capex_adj</f>
        <v>377.36030058838799</v>
      </c>
      <c r="AJ1079" s="20">
        <v>36.481384434883012</v>
      </c>
      <c r="AK1079" s="20">
        <v>41.636385849416968</v>
      </c>
      <c r="AL1079" s="18">
        <f>AK1079*fuel_adj</f>
        <v>41.636385849416968</v>
      </c>
      <c r="AM1079" s="18">
        <f>AI1079+AJ1079+AL1079</f>
        <v>455.47807087268797</v>
      </c>
      <c r="AN1079" s="18">
        <f>IF(F1079=0, 0, IF(F1079=3, Z1079, (Z1079*F1079*384+AG1079*G1079*32)/(F1079*384+G1079*32)))</f>
        <v>274.49231360376444</v>
      </c>
      <c r="AO1079" s="18">
        <f>IF(F1079=0, 0, IF(F1079=3, AF1079, (AF1079*F1079*384+AM1079*G1079*32)/(F1079*384+G1079*32)))</f>
        <v>316.47148756256342</v>
      </c>
      <c r="AP1079" s="20">
        <v>140.761282647229</v>
      </c>
      <c r="AQ1079" s="20">
        <f>AP1079-AS1079</f>
        <v>115.39929293271101</v>
      </c>
      <c r="AR1079" s="18">
        <f>AQ1079*bess_capex_adj</f>
        <v>115.39929293271101</v>
      </c>
      <c r="AS1079" s="20">
        <v>25.361989714517989</v>
      </c>
      <c r="AT1079" s="18">
        <f>AR1079+AS1079</f>
        <v>140.761282647229</v>
      </c>
      <c r="AU1079" s="20">
        <v>7869.5625161844901</v>
      </c>
      <c r="AV1079" s="20"/>
      <c r="AW1079" s="20">
        <v>1975.24764732382</v>
      </c>
      <c r="AX1079" s="18">
        <f>AW1079*solar_capex_adj</f>
        <v>2633.6635297650932</v>
      </c>
      <c r="AY1079" s="20">
        <v>719.54735938229203</v>
      </c>
      <c r="AZ1079" s="18">
        <f>AY1079*wind_capex_adj</f>
        <v>1199.2455989704868</v>
      </c>
      <c r="BA1079" s="20">
        <v>773.45127338861005</v>
      </c>
      <c r="BB1079" s="18">
        <f>BA1079*hdgt_capex_adj</f>
        <v>966.81409173576253</v>
      </c>
      <c r="BC1079" s="20">
        <v>1543.7624151750999</v>
      </c>
      <c r="BD1079" s="18">
        <f>BC1079*aero_capex_adj</f>
        <v>1852.5148982101198</v>
      </c>
      <c r="BE1079" s="20">
        <v>2857.5538209146598</v>
      </c>
      <c r="BF1079" s="18">
        <f>BE1079*bess_capex_adj</f>
        <v>2857.5538209146598</v>
      </c>
      <c r="BG1079" s="11">
        <v>2000199043.63047</v>
      </c>
      <c r="BH1079" s="11">
        <v>2635443261.2463999</v>
      </c>
      <c r="BI1079" s="11">
        <v>1866150350.0006001</v>
      </c>
      <c r="BJ1079" s="11">
        <v>2258207345.12252</v>
      </c>
      <c r="BK1079" s="11">
        <f>SUM(BG1079:BJ1079)/1000000</f>
        <v>8759.9999999999909</v>
      </c>
      <c r="BL1079" s="11">
        <v>0.97341658657665997</v>
      </c>
      <c r="BM1079" s="13">
        <f>0.815*BJ1079/(BK1079*1000)</f>
        <v>210.09577468891047</v>
      </c>
      <c r="BN1079" s="22">
        <v>2225.03384549457</v>
      </c>
      <c r="BO1079" s="11">
        <v>158</v>
      </c>
      <c r="BP1079" s="11">
        <v>9120</v>
      </c>
      <c r="BQ1079" s="22">
        <v>13835.7696</v>
      </c>
      <c r="BR1079" s="11">
        <v>2280</v>
      </c>
      <c r="BS1079" s="11">
        <v>570</v>
      </c>
      <c r="BT1079" s="11">
        <v>0.384577927453783</v>
      </c>
    </row>
    <row r="1080" spans="1:72" s="8" customFormat="1" x14ac:dyDescent="0.25">
      <c r="A1080" s="1">
        <v>434</v>
      </c>
      <c r="B1080" s="24">
        <v>2266.2381759666901</v>
      </c>
      <c r="C1080" s="24">
        <v>1200.8</v>
      </c>
      <c r="D1080" s="1">
        <v>1000</v>
      </c>
      <c r="E1080" s="1">
        <v>4000</v>
      </c>
      <c r="F1080" s="1">
        <v>3</v>
      </c>
      <c r="G1080" s="1">
        <v>4</v>
      </c>
      <c r="H1080" s="2">
        <f>SUM(BG1080:BI1080)/(BK1080*1000000)</f>
        <v>0.9181096204091187</v>
      </c>
      <c r="I1080" s="3">
        <v>100</v>
      </c>
      <c r="J1080" s="18">
        <v>88.575905262551402</v>
      </c>
      <c r="K1080" s="18">
        <f>(P1080*BG1080+U1080*BH1080+AP1080*BI1080+AN1080*BJ1080)/(BK1080*(1000000))</f>
        <v>85.371547122335869</v>
      </c>
      <c r="L1080" s="18">
        <f>(T1080*BG1080+Y1080*BH1080+AT1080*BI1080+AO1080*BJ1080)/(BK1080*(1000000))</f>
        <v>109.4753117459119</v>
      </c>
      <c r="M1080" s="18">
        <f>L1080/K1080</f>
        <v>1.2823395549929038</v>
      </c>
      <c r="N1080" s="18">
        <f>J1080*M1080</f>
        <v>113.58438693747377</v>
      </c>
      <c r="O1080" s="3">
        <v>100</v>
      </c>
      <c r="P1080" s="18">
        <v>129.323428412482</v>
      </c>
      <c r="Q1080" s="18">
        <f>P1080-S1080</f>
        <v>119.622885874427</v>
      </c>
      <c r="R1080" s="18">
        <f>Q1080*solar_capex_adj</f>
        <v>159.49718116590265</v>
      </c>
      <c r="S1080" s="18">
        <v>9.7005425380550037</v>
      </c>
      <c r="T1080" s="18">
        <f>R1080+S1080</f>
        <v>169.19772370395765</v>
      </c>
      <c r="U1080" s="18">
        <v>28.620210970553298</v>
      </c>
      <c r="V1080" s="18">
        <f>U1080-X1080</f>
        <v>23.710968987385101</v>
      </c>
      <c r="W1080" s="18">
        <f>V1080*wind_capex_adj</f>
        <v>39.518281645641835</v>
      </c>
      <c r="X1080" s="18">
        <v>4.9092419831681973</v>
      </c>
      <c r="Y1080" s="18">
        <f>W1080+X1080</f>
        <v>44.427523628810036</v>
      </c>
      <c r="Z1080" s="18">
        <v>371.357573161951</v>
      </c>
      <c r="AA1080" s="18">
        <f>Z1080-AC1080-AD1080</f>
        <v>290.89180895395299</v>
      </c>
      <c r="AB1080" s="18">
        <f>AA1080*hdgt_capex_adj</f>
        <v>363.61476119244122</v>
      </c>
      <c r="AC1080" s="18">
        <v>41.041068269155005</v>
      </c>
      <c r="AD1080" s="18">
        <v>39.424695938843001</v>
      </c>
      <c r="AE1080" s="18">
        <f>AD1080*fuel_adj</f>
        <v>39.424695938843001</v>
      </c>
      <c r="AF1080" s="18">
        <f>AB1080+AC1080+AE1080</f>
        <v>444.08052540043923</v>
      </c>
      <c r="AG1080" s="18">
        <v>822.417129891321</v>
      </c>
      <c r="AH1080" s="18">
        <f>AG1080-AJ1080-AK1080</f>
        <v>708.25049376590403</v>
      </c>
      <c r="AI1080" s="18">
        <f>AH1080*aero_capex_adj</f>
        <v>849.90059251908485</v>
      </c>
      <c r="AJ1080" s="18">
        <v>67.990404955597</v>
      </c>
      <c r="AK1080" s="18">
        <v>46.176231169819971</v>
      </c>
      <c r="AL1080" s="18">
        <f>AK1080*fuel_adj</f>
        <v>46.176231169819971</v>
      </c>
      <c r="AM1080" s="18">
        <f>AI1080+AJ1080+AL1080</f>
        <v>964.06722864450182</v>
      </c>
      <c r="AN1080" s="18">
        <f>IF(F1080=0, 0, IF(F1080=3, Z1080, (Z1080*F1080*384+AG1080*G1080*32)/(F1080*384+G1080*32)))</f>
        <v>371.357573161951</v>
      </c>
      <c r="AO1080" s="18">
        <f>IF(F1080=0, 0, IF(F1080=3, AF1080, (AF1080*F1080*384+AM1080*G1080*32)/(F1080*384+G1080*32)))</f>
        <v>444.08052540043923</v>
      </c>
      <c r="AP1080" s="18">
        <v>87.081607507201696</v>
      </c>
      <c r="AQ1080" s="18">
        <f>AP1080-AS1080</f>
        <v>70.720468063282794</v>
      </c>
      <c r="AR1080" s="18">
        <f>AQ1080*bess_capex_adj</f>
        <v>70.720468063282794</v>
      </c>
      <c r="AS1080" s="18">
        <v>16.361139443918901</v>
      </c>
      <c r="AT1080" s="18">
        <f>AR1080+AS1080</f>
        <v>87.081607507201696</v>
      </c>
      <c r="AU1080" s="18">
        <v>7748.3029907053497</v>
      </c>
      <c r="AV1080" s="18"/>
      <c r="AW1080" s="18">
        <v>2714.9431730380002</v>
      </c>
      <c r="AX1080" s="18">
        <f>AW1080*solar_capex_adj</f>
        <v>3619.9242307173336</v>
      </c>
      <c r="AY1080" s="18">
        <v>1438.5530156349901</v>
      </c>
      <c r="AZ1080" s="18">
        <f>AY1080*wind_capex_adj</f>
        <v>2397.5883593916501</v>
      </c>
      <c r="BA1080" s="18">
        <v>2319.4803940391398</v>
      </c>
      <c r="BB1080" s="18">
        <f>BA1080*hdgt_capex_adj</f>
        <v>2899.3504925489246</v>
      </c>
      <c r="BC1080" s="18">
        <v>324.88027644147502</v>
      </c>
      <c r="BD1080" s="18">
        <f>BC1080*aero_capex_adj</f>
        <v>389.85633172977003</v>
      </c>
      <c r="BE1080" s="18">
        <v>950.44613155172794</v>
      </c>
      <c r="BF1080" s="18">
        <f>BE1080*bess_capex_adj</f>
        <v>950.44613155172794</v>
      </c>
      <c r="BG1080" s="1">
        <v>1945377214.06446</v>
      </c>
      <c r="BH1080" s="1">
        <v>5150142680.2221899</v>
      </c>
      <c r="BI1080" s="1">
        <v>947120380.49722004</v>
      </c>
      <c r="BJ1080" s="1">
        <v>717359725.21611905</v>
      </c>
      <c r="BK1080" s="1">
        <f>SUM(BG1080:BJ1080)/1000000</f>
        <v>8759.9999999999891</v>
      </c>
      <c r="BL1080" s="1">
        <v>24.7556981822244</v>
      </c>
      <c r="BM1080" s="3">
        <f>0.815*BJ1080/(BK1080*1000)</f>
        <v>66.740659366568238</v>
      </c>
      <c r="BN1080" s="24">
        <v>3059.4215375550398</v>
      </c>
      <c r="BO1080" s="1">
        <v>316</v>
      </c>
      <c r="BP1080" s="1">
        <v>3040</v>
      </c>
      <c r="BQ1080" s="24">
        <v>4611.9232000000002</v>
      </c>
      <c r="BR1080" s="1">
        <v>760</v>
      </c>
      <c r="BS1080" s="1">
        <v>190</v>
      </c>
      <c r="BT1080" s="1">
        <v>0.58628139648802902</v>
      </c>
    </row>
    <row r="1081" spans="1:72" s="8" customFormat="1" x14ac:dyDescent="0.25">
      <c r="A1081" s="1">
        <v>1611</v>
      </c>
      <c r="B1081" s="22">
        <v>618.06495708182604</v>
      </c>
      <c r="C1081" s="22">
        <v>201.39999999999901</v>
      </c>
      <c r="D1081" s="11">
        <v>3000</v>
      </c>
      <c r="E1081" s="11">
        <v>12000</v>
      </c>
      <c r="F1081" s="11">
        <v>3</v>
      </c>
      <c r="G1081" s="11">
        <v>4</v>
      </c>
      <c r="H1081" s="12">
        <f>SUM(BG1081:BI1081)/(BK1081*1000000)</f>
        <v>0.26975164426549153</v>
      </c>
      <c r="I1081" s="13">
        <v>100</v>
      </c>
      <c r="J1081" s="20">
        <v>103.299774073585</v>
      </c>
      <c r="K1081" s="18">
        <f>(P1081*BG1081+U1081*BH1081+AP1081*BI1081+AN1081*BJ1081)/(BK1081*(1000000))</f>
        <v>101.29859851820525</v>
      </c>
      <c r="L1081" s="18">
        <f>(T1081*BG1081+Y1081*BH1081+AT1081*BI1081+AO1081*BJ1081)/(BK1081*(1000000))</f>
        <v>111.39475033943347</v>
      </c>
      <c r="M1081" s="18">
        <f>L1081/K1081</f>
        <v>1.0996672408988339</v>
      </c>
      <c r="N1081" s="18">
        <f>J1081*M1081</f>
        <v>113.59537754097211</v>
      </c>
      <c r="O1081" s="13">
        <v>100</v>
      </c>
      <c r="P1081" s="20">
        <v>93.451474456932104</v>
      </c>
      <c r="Q1081" s="20">
        <f>P1081-S1081</f>
        <v>86.455186565082698</v>
      </c>
      <c r="R1081" s="18">
        <f>Q1081*solar_capex_adj</f>
        <v>115.27358208677693</v>
      </c>
      <c r="S1081" s="20">
        <v>6.9962878918494056</v>
      </c>
      <c r="T1081" s="18">
        <f>R1081+S1081</f>
        <v>122.26986997862633</v>
      </c>
      <c r="U1081" s="20">
        <v>28.012928466423801</v>
      </c>
      <c r="V1081" s="20">
        <f>U1081-X1081</f>
        <v>23.216144989296701</v>
      </c>
      <c r="W1081" s="18">
        <f>V1081*wind_capex_adj</f>
        <v>38.693574982161174</v>
      </c>
      <c r="X1081" s="20">
        <v>4.7967834771271001</v>
      </c>
      <c r="Y1081" s="18">
        <f>W1081+X1081</f>
        <v>43.490358459288274</v>
      </c>
      <c r="Z1081" s="20">
        <v>82.871798534525496</v>
      </c>
      <c r="AA1081" s="20">
        <f>Z1081-AC1081-AD1081</f>
        <v>33.1232074160541</v>
      </c>
      <c r="AB1081" s="18">
        <f>AA1081*hdgt_capex_adj</f>
        <v>41.404009270067625</v>
      </c>
      <c r="AC1081" s="20">
        <v>15.052199792346201</v>
      </c>
      <c r="AD1081" s="20">
        <v>34.696391326125195</v>
      </c>
      <c r="AE1081" s="18">
        <f>AD1081*fuel_adj</f>
        <v>34.696391326125195</v>
      </c>
      <c r="AF1081" s="18">
        <f>AB1081+AC1081+AE1081</f>
        <v>91.152600388539014</v>
      </c>
      <c r="AG1081" s="20">
        <v>227.615785694218</v>
      </c>
      <c r="AH1081" s="20">
        <f>AG1081-AJ1081-AK1081</f>
        <v>160.19085624303901</v>
      </c>
      <c r="AI1081" s="18">
        <f>AH1081*aero_capex_adj</f>
        <v>192.2290274916468</v>
      </c>
      <c r="AJ1081" s="20">
        <v>24.345065380145002</v>
      </c>
      <c r="AK1081" s="20">
        <v>43.079864071033995</v>
      </c>
      <c r="AL1081" s="18">
        <f>AK1081*fuel_adj</f>
        <v>43.079864071033995</v>
      </c>
      <c r="AM1081" s="18">
        <f>AI1081+AJ1081+AL1081</f>
        <v>259.6539569428258</v>
      </c>
      <c r="AN1081" s="18">
        <f>IF(F1081=0, 0, IF(F1081=3, Z1081, (Z1081*F1081*384+AG1081*G1081*32)/(F1081*384+G1081*32)))</f>
        <v>82.871798534525496</v>
      </c>
      <c r="AO1081" s="18">
        <f>IF(F1081=0, 0, IF(F1081=3, AF1081, (AF1081*F1081*384+AM1081*G1081*32)/(F1081*384+G1081*32)))</f>
        <v>91.152600388539014</v>
      </c>
      <c r="AP1081" s="20">
        <v>362.16675826595298</v>
      </c>
      <c r="AQ1081" s="20">
        <f>AP1081-AS1081</f>
        <v>296.29966346661001</v>
      </c>
      <c r="AR1081" s="18">
        <f>AQ1081*bess_capex_adj</f>
        <v>296.29966346661001</v>
      </c>
      <c r="AS1081" s="20">
        <v>65.867094799342965</v>
      </c>
      <c r="AT1081" s="18">
        <f>AR1081+AS1081</f>
        <v>362.16675826595298</v>
      </c>
      <c r="AU1081" s="20">
        <v>6496.0788172574503</v>
      </c>
      <c r="AV1081" s="20"/>
      <c r="AW1081" s="20">
        <v>741.98383289034496</v>
      </c>
      <c r="AX1081" s="18">
        <f>AW1081*solar_capex_adj</f>
        <v>989.31177718712661</v>
      </c>
      <c r="AY1081" s="20">
        <v>241.77967417805101</v>
      </c>
      <c r="AZ1081" s="18">
        <f>AY1081*wind_capex_adj</f>
        <v>402.96612363008501</v>
      </c>
      <c r="BA1081" s="20">
        <v>2324.3195501499199</v>
      </c>
      <c r="BB1081" s="18">
        <f>BA1081*hdgt_capex_adj</f>
        <v>2905.3994376873998</v>
      </c>
      <c r="BC1081" s="20">
        <v>325.558077546866</v>
      </c>
      <c r="BD1081" s="18">
        <f>BC1081*aero_capex_adj</f>
        <v>390.66969305623917</v>
      </c>
      <c r="BE1081" s="20">
        <v>2862.4376824922601</v>
      </c>
      <c r="BF1081" s="18">
        <f>BE1081*bess_capex_adj</f>
        <v>2862.4376824922601</v>
      </c>
      <c r="BG1081" s="11">
        <v>756028156.30603397</v>
      </c>
      <c r="BH1081" s="11">
        <v>884041093.96239996</v>
      </c>
      <c r="BI1081" s="11">
        <v>722955153.49726999</v>
      </c>
      <c r="BJ1081" s="11">
        <v>6396975596.2342901</v>
      </c>
      <c r="BK1081" s="11">
        <f>SUM(BG1081:BJ1081)/1000000</f>
        <v>8759.9999999999945</v>
      </c>
      <c r="BL1081" s="11">
        <v>2.2711411645300002E-18</v>
      </c>
      <c r="BM1081" s="13">
        <f>0.815*BJ1081/(BK1081*1000)</f>
        <v>595.15240992362442</v>
      </c>
      <c r="BN1081" s="22">
        <v>834.38769206046595</v>
      </c>
      <c r="BO1081" s="11">
        <v>53</v>
      </c>
      <c r="BP1081" s="11">
        <v>9120</v>
      </c>
      <c r="BQ1081" s="22">
        <v>13835.7696</v>
      </c>
      <c r="BR1081" s="11">
        <v>2280</v>
      </c>
      <c r="BS1081" s="11">
        <v>570</v>
      </c>
      <c r="BT1081" s="11">
        <v>0.14881035591538999</v>
      </c>
    </row>
    <row r="1082" spans="1:72" s="8" customFormat="1" x14ac:dyDescent="0.25">
      <c r="A1082" s="1">
        <v>1380</v>
      </c>
      <c r="B1082" s="22">
        <v>1648.17321888487</v>
      </c>
      <c r="C1082" s="22">
        <v>1200.8</v>
      </c>
      <c r="D1082" s="11">
        <v>3000</v>
      </c>
      <c r="E1082" s="11">
        <v>12000</v>
      </c>
      <c r="F1082" s="11">
        <v>2</v>
      </c>
      <c r="G1082" s="11">
        <v>6</v>
      </c>
      <c r="H1082" s="12">
        <f>SUM(BG1082:BI1082)/(BK1082*1000000)</f>
        <v>0.918440350969291</v>
      </c>
      <c r="I1082" s="13">
        <v>100</v>
      </c>
      <c r="J1082" s="20">
        <v>93.413799284027704</v>
      </c>
      <c r="K1082" s="18">
        <f>(P1082*BG1082+U1082*BH1082+AP1082*BI1082+AN1082*BJ1082)/(BK1082*(1000000))</f>
        <v>102.06162914740536</v>
      </c>
      <c r="L1082" s="18">
        <f>(T1082*BG1082+Y1082*BH1082+AT1082*BI1082+AO1082*BJ1082)/(BK1082*(1000000))</f>
        <v>124.14612289309926</v>
      </c>
      <c r="M1082" s="18">
        <f>L1082/K1082</f>
        <v>1.2163839038253814</v>
      </c>
      <c r="N1082" s="18">
        <f>J1082*M1082</f>
        <v>113.62704184426624</v>
      </c>
      <c r="O1082" s="13">
        <v>100</v>
      </c>
      <c r="P1082" s="20">
        <v>106.049309022763</v>
      </c>
      <c r="Q1082" s="20">
        <f>P1082-S1082</f>
        <v>98.094318924720596</v>
      </c>
      <c r="R1082" s="18">
        <f>Q1082*solar_capex_adj</f>
        <v>130.7924252329608</v>
      </c>
      <c r="S1082" s="20">
        <v>7.9549900980424013</v>
      </c>
      <c r="T1082" s="18">
        <f>R1082+S1082</f>
        <v>138.7474153310032</v>
      </c>
      <c r="U1082" s="20">
        <v>28.619409244536499</v>
      </c>
      <c r="V1082" s="20">
        <f>U1082-X1082</f>
        <v>23.710173316678599</v>
      </c>
      <c r="W1082" s="18">
        <f>V1082*wind_capex_adj</f>
        <v>39.51695552779767</v>
      </c>
      <c r="X1082" s="20">
        <v>4.9092359278578996</v>
      </c>
      <c r="Y1082" s="18">
        <f>W1082+X1082</f>
        <v>44.426191455655569</v>
      </c>
      <c r="Z1082" s="20">
        <v>271.58458139854702</v>
      </c>
      <c r="AA1082" s="20">
        <f>Z1082-AC1082-AD1082</f>
        <v>194.36594428584598</v>
      </c>
      <c r="AB1082" s="18">
        <f>AA1082*hdgt_capex_adj</f>
        <v>242.95743035730749</v>
      </c>
      <c r="AC1082" s="20">
        <v>32.663183298819007</v>
      </c>
      <c r="AD1082" s="20">
        <v>44.555453813882025</v>
      </c>
      <c r="AE1082" s="18">
        <f>AD1082*fuel_adj</f>
        <v>44.555453813882025</v>
      </c>
      <c r="AF1082" s="18">
        <f>AB1082+AC1082+AE1082</f>
        <v>320.17606747000849</v>
      </c>
      <c r="AG1082" s="20">
        <v>1101.7214786347599</v>
      </c>
      <c r="AH1082" s="20">
        <f>AG1082-AJ1082-AK1082</f>
        <v>963.14879948563998</v>
      </c>
      <c r="AI1082" s="18">
        <f>AH1082*aero_capex_adj</f>
        <v>1155.778559382768</v>
      </c>
      <c r="AJ1082" s="20">
        <v>88.770874801889931</v>
      </c>
      <c r="AK1082" s="20">
        <v>49.801804347230018</v>
      </c>
      <c r="AL1082" s="18">
        <f>AK1082*fuel_adj</f>
        <v>49.801804347230018</v>
      </c>
      <c r="AM1082" s="18">
        <f>AI1082+AJ1082+AL1082</f>
        <v>1294.3512385318879</v>
      </c>
      <c r="AN1082" s="18">
        <f>IF(F1082=0, 0, IF(F1082=3, Z1082, (Z1082*F1082*384+AG1082*G1082*32)/(F1082*384+G1082*32)))</f>
        <v>437.61196084578961</v>
      </c>
      <c r="AO1082" s="18">
        <f>IF(F1082=0, 0, IF(F1082=3, AF1082, (AF1082*F1082*384+AM1082*G1082*32)/(F1082*384+G1082*32)))</f>
        <v>515.01110168238438</v>
      </c>
      <c r="AP1082" s="20">
        <v>215.52233925389299</v>
      </c>
      <c r="AQ1082" s="20">
        <f>AP1082-AS1082</f>
        <v>175.673209483134</v>
      </c>
      <c r="AR1082" s="18">
        <f>AQ1082*bess_capex_adj</f>
        <v>175.673209483134</v>
      </c>
      <c r="AS1082" s="20">
        <v>39.849129770758992</v>
      </c>
      <c r="AT1082" s="18">
        <f>AR1082+AS1082</f>
        <v>215.52233925389299</v>
      </c>
      <c r="AU1082" s="20">
        <v>8302.9076120889295</v>
      </c>
      <c r="AV1082" s="20"/>
      <c r="AW1082" s="20">
        <v>1974.4403026433599</v>
      </c>
      <c r="AX1082" s="18">
        <f>AW1082*solar_capex_adj</f>
        <v>2632.5870701911463</v>
      </c>
      <c r="AY1082" s="20">
        <v>1438.5065163346501</v>
      </c>
      <c r="AZ1082" s="18">
        <f>AY1082*wind_capex_adj</f>
        <v>2397.5108605577502</v>
      </c>
      <c r="BA1082" s="20">
        <v>1546.2702799604399</v>
      </c>
      <c r="BB1082" s="18">
        <f>BA1082*hdgt_capex_adj</f>
        <v>1932.8378499505498</v>
      </c>
      <c r="BC1082" s="20">
        <v>487.30466268222</v>
      </c>
      <c r="BD1082" s="18">
        <f>BC1082*aero_capex_adj</f>
        <v>584.76559521866398</v>
      </c>
      <c r="BE1082" s="20">
        <v>2856.3858504682398</v>
      </c>
      <c r="BF1082" s="18">
        <f>BE1082*bess_capex_adj</f>
        <v>2856.3858504682398</v>
      </c>
      <c r="BG1082" s="11">
        <v>1735698772.45627</v>
      </c>
      <c r="BH1082" s="11">
        <v>5150151087.6650696</v>
      </c>
      <c r="BI1082" s="11">
        <v>1159687614.3696301</v>
      </c>
      <c r="BJ1082" s="11">
        <v>714462525.50900996</v>
      </c>
      <c r="BK1082" s="11">
        <f>SUM(BG1082:BJ1082)/1000000</f>
        <v>8759.9999999999782</v>
      </c>
      <c r="BL1082" s="11">
        <v>13.1505037142962</v>
      </c>
      <c r="BM1082" s="13">
        <f>0.815*BJ1082/(BK1082*1000)</f>
        <v>66.471113960027921</v>
      </c>
      <c r="BN1082" s="22">
        <v>2225.03384549457</v>
      </c>
      <c r="BO1082" s="11">
        <v>316</v>
      </c>
      <c r="BP1082" s="11">
        <v>9120</v>
      </c>
      <c r="BQ1082" s="22">
        <v>13835.7696</v>
      </c>
      <c r="BR1082" s="11">
        <v>2280</v>
      </c>
      <c r="BS1082" s="11">
        <v>570</v>
      </c>
      <c r="BT1082" s="11">
        <v>0.24083744693811901</v>
      </c>
    </row>
    <row r="1083" spans="1:72" s="8" customFormat="1" x14ac:dyDescent="0.25">
      <c r="A1083" s="1">
        <v>1059</v>
      </c>
      <c r="B1083" s="25">
        <v>2266.2381759666901</v>
      </c>
      <c r="C1083" s="25">
        <v>402.79999999999899</v>
      </c>
      <c r="D1083" s="8">
        <v>2000</v>
      </c>
      <c r="E1083" s="8">
        <v>8000</v>
      </c>
      <c r="F1083" s="8">
        <v>3</v>
      </c>
      <c r="G1083" s="8">
        <v>4</v>
      </c>
      <c r="H1083" s="9">
        <f>SUM(BG1083:BI1083)/(BK1083*1000000)</f>
        <v>0.77003714652994704</v>
      </c>
      <c r="I1083" s="10">
        <v>100</v>
      </c>
      <c r="J1083" s="19">
        <v>95.039590411678404</v>
      </c>
      <c r="K1083" s="18">
        <f>(P1083*BG1083+U1083*BH1083+AP1083*BI1083+AN1083*BJ1083)/(BK1083*(1000000))</f>
        <v>91.314454586163521</v>
      </c>
      <c r="L1083" s="18">
        <f>(T1083*BG1083+Y1083*BH1083+AT1083*BI1083+AO1083*BJ1083)/(BK1083*(1000000))</f>
        <v>109.18733888370805</v>
      </c>
      <c r="M1083" s="18">
        <f>L1083/K1083</f>
        <v>1.1957289717005299</v>
      </c>
      <c r="N1083" s="18">
        <f>J1083*M1083</f>
        <v>113.64159171379576</v>
      </c>
      <c r="O1083" s="10">
        <v>100</v>
      </c>
      <c r="P1083" s="19">
        <v>102.293421164818</v>
      </c>
      <c r="Q1083" s="19">
        <f>P1083-S1083</f>
        <v>94.622115379872795</v>
      </c>
      <c r="R1083" s="18">
        <f>Q1083*solar_capex_adj</f>
        <v>126.16282050649706</v>
      </c>
      <c r="S1083" s="19">
        <v>7.6713057849452042</v>
      </c>
      <c r="T1083" s="18">
        <f>R1083+S1083</f>
        <v>133.83412629144226</v>
      </c>
      <c r="U1083" s="19">
        <v>27.9702009504153</v>
      </c>
      <c r="V1083" s="19">
        <f>U1083-X1083</f>
        <v>23.1734174732882</v>
      </c>
      <c r="W1083" s="18">
        <f>V1083*wind_capex_adj</f>
        <v>38.622362455480335</v>
      </c>
      <c r="X1083" s="19">
        <v>4.7967834771271001</v>
      </c>
      <c r="Y1083" s="18">
        <f>W1083+X1083</f>
        <v>43.419145932607435</v>
      </c>
      <c r="Z1083" s="19">
        <v>159.11720602365801</v>
      </c>
      <c r="AA1083" s="19">
        <f>Z1083-AC1083-AD1083</f>
        <v>100.28205669192398</v>
      </c>
      <c r="AB1083" s="18">
        <f>AA1083*hdgt_capex_adj</f>
        <v>125.35257086490498</v>
      </c>
      <c r="AC1083" s="19">
        <v>21.650674166944015</v>
      </c>
      <c r="AD1083" s="19">
        <v>37.184475164790015</v>
      </c>
      <c r="AE1083" s="18">
        <f>AD1083*fuel_adj</f>
        <v>37.184475164790015</v>
      </c>
      <c r="AF1083" s="18">
        <f>AB1083+AC1083+AE1083</f>
        <v>184.18772019663902</v>
      </c>
      <c r="AG1083" s="19">
        <v>394.54079101492698</v>
      </c>
      <c r="AH1083" s="19">
        <f>AG1083-AJ1083-AK1083</f>
        <v>316.09223535360098</v>
      </c>
      <c r="AI1083" s="18">
        <f>AH1083*aero_capex_adj</f>
        <v>379.31068242432116</v>
      </c>
      <c r="AJ1083" s="19">
        <v>36.368955253465003</v>
      </c>
      <c r="AK1083" s="19">
        <v>42.079600407860994</v>
      </c>
      <c r="AL1083" s="18">
        <f>AK1083*fuel_adj</f>
        <v>42.079600407860994</v>
      </c>
      <c r="AM1083" s="18">
        <f>AI1083+AJ1083+AL1083</f>
        <v>457.75923808564716</v>
      </c>
      <c r="AN1083" s="18">
        <f>IF(F1083=0, 0, IF(F1083=3, Z1083, (Z1083*F1083*384+AG1083*G1083*32)/(F1083*384+G1083*32)))</f>
        <v>159.11720602365801</v>
      </c>
      <c r="AO1083" s="18">
        <f>IF(F1083=0, 0, IF(F1083=3, AF1083, (AF1083*F1083*384+AM1083*G1083*32)/(F1083*384+G1083*32)))</f>
        <v>184.18772019663902</v>
      </c>
      <c r="AP1083" s="19">
        <v>70.352943034769396</v>
      </c>
      <c r="AQ1083" s="19">
        <f>AP1083-AS1083</f>
        <v>57.657385465954199</v>
      </c>
      <c r="AR1083" s="18">
        <f>AQ1083*bess_capex_adj</f>
        <v>57.657385465954199</v>
      </c>
      <c r="AS1083" s="19">
        <v>12.695557568815197</v>
      </c>
      <c r="AT1083" s="18">
        <f>AR1083+AS1083</f>
        <v>70.352943034769396</v>
      </c>
      <c r="AU1083" s="19">
        <v>7746.0113549982198</v>
      </c>
      <c r="AV1083" s="19"/>
      <c r="AW1083" s="19">
        <v>2715.6003201677199</v>
      </c>
      <c r="AX1083" s="18">
        <f>AW1083*solar_capex_adj</f>
        <v>3620.8004268902932</v>
      </c>
      <c r="AY1083" s="19">
        <v>482.66939484282699</v>
      </c>
      <c r="AZ1083" s="18">
        <f>AY1083*wind_capex_adj</f>
        <v>804.44899140471171</v>
      </c>
      <c r="BA1083" s="19">
        <v>2320.04182011189</v>
      </c>
      <c r="BB1083" s="18">
        <f>BA1083*hdgt_capex_adj</f>
        <v>2900.0522751398626</v>
      </c>
      <c r="BC1083" s="19">
        <v>324.95891313018598</v>
      </c>
      <c r="BD1083" s="18">
        <f>BC1083*aero_capex_adj</f>
        <v>389.95069575622318</v>
      </c>
      <c r="BE1083" s="19">
        <v>1902.7409067455901</v>
      </c>
      <c r="BF1083" s="18">
        <f>BE1083*bess_capex_adj</f>
        <v>1902.7409067455901</v>
      </c>
      <c r="BG1083" s="8">
        <v>2496695865.3906298</v>
      </c>
      <c r="BH1083" s="8">
        <v>1768082187.9247999</v>
      </c>
      <c r="BI1083" s="8">
        <v>2480747350.28689</v>
      </c>
      <c r="BJ1083" s="8">
        <v>2014474596.39766</v>
      </c>
      <c r="BK1083" s="8">
        <f>SUM(BG1083:BJ1083)/1000000</f>
        <v>8759.9999999999782</v>
      </c>
      <c r="BL1083" s="8">
        <v>4.8861757356036497</v>
      </c>
      <c r="BM1083" s="10">
        <f>0.815*BJ1083/(BK1083*1000)</f>
        <v>187.41972557809328</v>
      </c>
      <c r="BN1083" s="25">
        <v>3059.4215375550398</v>
      </c>
      <c r="BO1083" s="8">
        <v>106</v>
      </c>
      <c r="BP1083" s="8">
        <v>6080</v>
      </c>
      <c r="BQ1083" s="25">
        <v>9223.8464000000004</v>
      </c>
      <c r="BR1083" s="8">
        <v>1520</v>
      </c>
      <c r="BS1083" s="8">
        <v>380</v>
      </c>
      <c r="BT1083" s="8">
        <v>0.76574050957620798</v>
      </c>
    </row>
    <row r="1084" spans="1:72" s="8" customFormat="1" x14ac:dyDescent="0.25">
      <c r="A1084" s="1">
        <v>1523</v>
      </c>
      <c r="B1084" s="22">
        <v>412.043304721217</v>
      </c>
      <c r="C1084" s="22">
        <v>1402.2</v>
      </c>
      <c r="D1084" s="11">
        <v>3000</v>
      </c>
      <c r="E1084" s="11">
        <v>12000</v>
      </c>
      <c r="F1084" s="11">
        <v>3</v>
      </c>
      <c r="G1084" s="11">
        <v>4</v>
      </c>
      <c r="H1084" s="12">
        <f>SUM(BG1084:BI1084)/(BK1084*1000000)</f>
        <v>0.81546923060508536</v>
      </c>
      <c r="I1084" s="13">
        <v>100</v>
      </c>
      <c r="J1084" s="20">
        <v>94.460175790066302</v>
      </c>
      <c r="K1084" s="18">
        <f>(P1084*BG1084+U1084*BH1084+AP1084*BI1084+AN1084*BJ1084)/(BK1084*(1000000))</f>
        <v>91.692315277927435</v>
      </c>
      <c r="L1084" s="18">
        <f>(T1084*BG1084+Y1084*BH1084+AT1084*BI1084+AO1084*BJ1084)/(BK1084*(1000000))</f>
        <v>110.35483624138207</v>
      </c>
      <c r="M1084" s="18">
        <f>L1084/K1084</f>
        <v>1.2035341883001527</v>
      </c>
      <c r="N1084" s="18">
        <f>J1084*M1084</f>
        <v>113.68605099618718</v>
      </c>
      <c r="O1084" s="13">
        <v>100</v>
      </c>
      <c r="P1084" s="20">
        <v>71.400345988615996</v>
      </c>
      <c r="Q1084" s="20">
        <f>P1084-S1084</f>
        <v>66.047447927294698</v>
      </c>
      <c r="R1084" s="18">
        <f>Q1084*solar_capex_adj</f>
        <v>88.063263903059593</v>
      </c>
      <c r="S1084" s="20">
        <v>5.352898061321298</v>
      </c>
      <c r="T1084" s="18">
        <f>R1084+S1084</f>
        <v>93.41616196438089</v>
      </c>
      <c r="U1084" s="20">
        <v>31.0535015432562</v>
      </c>
      <c r="V1084" s="20">
        <f>U1084-X1084</f>
        <v>25.729403568083701</v>
      </c>
      <c r="W1084" s="18">
        <f>V1084*wind_capex_adj</f>
        <v>42.882339280139504</v>
      </c>
      <c r="X1084" s="20">
        <v>5.3240979751724993</v>
      </c>
      <c r="Y1084" s="18">
        <f>W1084+X1084</f>
        <v>48.206437255312004</v>
      </c>
      <c r="Z1084" s="20">
        <v>208.399102654209</v>
      </c>
      <c r="AA1084" s="20">
        <f>Z1084-AC1084-AD1084</f>
        <v>133.33892411742301</v>
      </c>
      <c r="AB1084" s="18">
        <f>AA1084*hdgt_capex_adj</f>
        <v>166.67365514677874</v>
      </c>
      <c r="AC1084" s="20">
        <v>28.140860804787991</v>
      </c>
      <c r="AD1084" s="20">
        <v>46.919317731998007</v>
      </c>
      <c r="AE1084" s="18">
        <f>AD1084*fuel_adj</f>
        <v>46.919317731998007</v>
      </c>
      <c r="AF1084" s="18">
        <f>AB1084+AC1084+AE1084</f>
        <v>241.73383368356474</v>
      </c>
      <c r="AG1084" s="20">
        <v>479.50659002557501</v>
      </c>
      <c r="AH1084" s="20">
        <f>AG1084-AJ1084-AK1084</f>
        <v>380.03035845728198</v>
      </c>
      <c r="AI1084" s="18">
        <f>AH1084*aero_capex_adj</f>
        <v>456.03643014873836</v>
      </c>
      <c r="AJ1084" s="20">
        <v>44.756595704739027</v>
      </c>
      <c r="AK1084" s="20">
        <v>54.719635863554004</v>
      </c>
      <c r="AL1084" s="18">
        <f>AK1084*fuel_adj</f>
        <v>54.719635863554004</v>
      </c>
      <c r="AM1084" s="18">
        <f>AI1084+AJ1084+AL1084</f>
        <v>555.51266171703139</v>
      </c>
      <c r="AN1084" s="18">
        <f>IF(F1084=0, 0, IF(F1084=3, Z1084, (Z1084*F1084*384+AG1084*G1084*32)/(F1084*384+G1084*32)))</f>
        <v>208.399102654209</v>
      </c>
      <c r="AO1084" s="18">
        <f>IF(F1084=0, 0, IF(F1084=3, AF1084, (AF1084*F1084*384+AM1084*G1084*32)/(F1084*384+G1084*32)))</f>
        <v>241.73383368356474</v>
      </c>
      <c r="AP1084" s="20">
        <v>262.82979074842302</v>
      </c>
      <c r="AQ1084" s="20">
        <f>AP1084-AS1084</f>
        <v>214.67855767056</v>
      </c>
      <c r="AR1084" s="18">
        <f>AQ1084*bess_capex_adj</f>
        <v>214.67855767056</v>
      </c>
      <c r="AS1084" s="20">
        <v>48.151233077863026</v>
      </c>
      <c r="AT1084" s="18">
        <f>AR1084+AS1084</f>
        <v>262.82979074842302</v>
      </c>
      <c r="AU1084" s="20">
        <v>7678.6922346946903</v>
      </c>
      <c r="AV1084" s="20"/>
      <c r="AW1084" s="20">
        <v>493.90892210055199</v>
      </c>
      <c r="AX1084" s="18">
        <f>AW1084*solar_capex_adj</f>
        <v>658.54522946740258</v>
      </c>
      <c r="AY1084" s="20">
        <v>1680.7920008261401</v>
      </c>
      <c r="AZ1084" s="18">
        <f>AY1084*wind_capex_adj</f>
        <v>2801.3200013769001</v>
      </c>
      <c r="BA1084" s="20">
        <v>2320.8096579944799</v>
      </c>
      <c r="BB1084" s="18">
        <f>BA1084*hdgt_capex_adj</f>
        <v>2901.0120724930998</v>
      </c>
      <c r="BC1084" s="20">
        <v>325.06646108972097</v>
      </c>
      <c r="BD1084" s="18">
        <f>BC1084*aero_capex_adj</f>
        <v>390.07975330766516</v>
      </c>
      <c r="BE1084" s="20">
        <v>2858.1151926837701</v>
      </c>
      <c r="BF1084" s="18">
        <f>BE1084*bess_capex_adj</f>
        <v>2858.1151926837701</v>
      </c>
      <c r="BG1084" s="11">
        <v>657707656.26629698</v>
      </c>
      <c r="BH1084" s="11">
        <v>5545317168.21416</v>
      </c>
      <c r="BI1084" s="11">
        <v>940485635.62008297</v>
      </c>
      <c r="BJ1084" s="11">
        <v>1616489539.8994501</v>
      </c>
      <c r="BK1084" s="11">
        <f>SUM(BG1084:BJ1084)/1000000</f>
        <v>8759.9999999999909</v>
      </c>
      <c r="BL1084" s="11">
        <v>3.9330911772425399</v>
      </c>
      <c r="BM1084" s="13">
        <f>0.815*BJ1084/(BK1084*1000)</f>
        <v>150.39257705685537</v>
      </c>
      <c r="BN1084" s="22">
        <v>556.25846137364397</v>
      </c>
      <c r="BO1084" s="11">
        <v>369</v>
      </c>
      <c r="BP1084" s="11">
        <v>9120</v>
      </c>
      <c r="BQ1084" s="22">
        <v>13835.7696</v>
      </c>
      <c r="BR1084" s="11">
        <v>2280</v>
      </c>
      <c r="BS1084" s="11">
        <v>570</v>
      </c>
      <c r="BT1084" s="11">
        <v>0.19580971037290301</v>
      </c>
    </row>
    <row r="1085" spans="1:72" s="8" customFormat="1" x14ac:dyDescent="0.25">
      <c r="A1085" s="1">
        <v>986</v>
      </c>
      <c r="B1085" s="25">
        <v>1442.15156652426</v>
      </c>
      <c r="C1085" s="25">
        <v>1402.2</v>
      </c>
      <c r="D1085" s="8">
        <v>2000</v>
      </c>
      <c r="E1085" s="8">
        <v>8000</v>
      </c>
      <c r="F1085" s="8">
        <v>3</v>
      </c>
      <c r="G1085" s="8">
        <v>4</v>
      </c>
      <c r="H1085" s="9">
        <f>SUM(BG1085:BI1085)/(BK1085*1000000)</f>
        <v>0.92596941668574417</v>
      </c>
      <c r="I1085" s="10">
        <v>100</v>
      </c>
      <c r="J1085" s="19">
        <v>90.439147915586403</v>
      </c>
      <c r="K1085" s="18">
        <f>(P1085*BG1085+U1085*BH1085+AP1085*BI1085+AN1085*BJ1085)/(BK1085*(1000000))</f>
        <v>87.720254013776142</v>
      </c>
      <c r="L1085" s="18">
        <f>(T1085*BG1085+Y1085*BH1085+AT1085*BI1085+AO1085*BJ1085)/(BK1085*(1000000))</f>
        <v>110.30904543555177</v>
      </c>
      <c r="M1085" s="18">
        <f>L1085/K1085</f>
        <v>1.257509416448203</v>
      </c>
      <c r="N1085" s="18">
        <f>J1085*M1085</f>
        <v>113.72808011940178</v>
      </c>
      <c r="O1085" s="10">
        <v>100</v>
      </c>
      <c r="P1085" s="19">
        <v>103.081172462311</v>
      </c>
      <c r="Q1085" s="19">
        <f>P1085-S1085</f>
        <v>95.349394652997503</v>
      </c>
      <c r="R1085" s="18">
        <f>Q1085*solar_capex_adj</f>
        <v>127.13252620399666</v>
      </c>
      <c r="S1085" s="19">
        <v>7.731777809313499</v>
      </c>
      <c r="T1085" s="18">
        <f>R1085+S1085</f>
        <v>134.86430401331017</v>
      </c>
      <c r="U1085" s="19">
        <v>31.039980921421702</v>
      </c>
      <c r="V1085" s="19">
        <f>U1085-X1085</f>
        <v>25.7158807684904</v>
      </c>
      <c r="W1085" s="18">
        <f>V1085*wind_capex_adj</f>
        <v>42.859801280817337</v>
      </c>
      <c r="X1085" s="19">
        <v>5.324100152931301</v>
      </c>
      <c r="Y1085" s="18">
        <f>W1085+X1085</f>
        <v>48.183901433748638</v>
      </c>
      <c r="Z1085" s="19">
        <v>418.46622132317401</v>
      </c>
      <c r="AA1085" s="19">
        <f>Z1085-AC1085-AD1085</f>
        <v>327.72301852632597</v>
      </c>
      <c r="AB1085" s="18">
        <f>AA1085*hdgt_capex_adj</f>
        <v>409.65377315790749</v>
      </c>
      <c r="AC1085" s="19">
        <v>45.84273598903502</v>
      </c>
      <c r="AD1085" s="19">
        <v>44.900466807813018</v>
      </c>
      <c r="AE1085" s="18">
        <f>AD1085*fuel_adj</f>
        <v>44.900466807813018</v>
      </c>
      <c r="AF1085" s="18">
        <f>AB1085+AC1085+AE1085</f>
        <v>500.39697595475553</v>
      </c>
      <c r="AG1085" s="19">
        <v>691.57981934747204</v>
      </c>
      <c r="AH1085" s="19">
        <f>AG1085-AJ1085-AK1085</f>
        <v>582.36860399633395</v>
      </c>
      <c r="AI1085" s="18">
        <f>AH1085*aero_capex_adj</f>
        <v>698.84232479560069</v>
      </c>
      <c r="AJ1085" s="19">
        <v>59.209588187327086</v>
      </c>
      <c r="AK1085" s="19">
        <v>50.001627163811008</v>
      </c>
      <c r="AL1085" s="18">
        <f>AK1085*fuel_adj</f>
        <v>50.001627163811008</v>
      </c>
      <c r="AM1085" s="18">
        <f>AI1085+AJ1085+AL1085</f>
        <v>808.05354014673878</v>
      </c>
      <c r="AN1085" s="18">
        <f>IF(F1085=0, 0, IF(F1085=3, Z1085, (Z1085*F1085*384+AG1085*G1085*32)/(F1085*384+G1085*32)))</f>
        <v>418.46622132317401</v>
      </c>
      <c r="AO1085" s="18">
        <f>IF(F1085=0, 0, IF(F1085=3, AF1085, (AF1085*F1085*384+AM1085*G1085*32)/(F1085*384+G1085*32)))</f>
        <v>500.39697595475553</v>
      </c>
      <c r="AP1085" s="19">
        <v>163.290611575676</v>
      </c>
      <c r="AQ1085" s="19">
        <f>AP1085-AS1085</f>
        <v>132.68965622871499</v>
      </c>
      <c r="AR1085" s="18">
        <f>AQ1085*bess_capex_adj</f>
        <v>132.68965622871499</v>
      </c>
      <c r="AS1085" s="19">
        <v>30.600955346961001</v>
      </c>
      <c r="AT1085" s="18">
        <f>AR1085+AS1085</f>
        <v>163.290611575676</v>
      </c>
      <c r="AU1085" s="19">
        <v>7954.5338034552697</v>
      </c>
      <c r="AV1085" s="19"/>
      <c r="AW1085" s="19">
        <v>1727.7719644015699</v>
      </c>
      <c r="AX1085" s="18">
        <f>AW1085*solar_capex_adj</f>
        <v>2303.6959525354264</v>
      </c>
      <c r="AY1085" s="19">
        <v>1679.9079269613801</v>
      </c>
      <c r="AZ1085" s="18">
        <f>AY1085*wind_capex_adj</f>
        <v>2799.8465449356336</v>
      </c>
      <c r="BA1085" s="19">
        <v>2319.5889434963701</v>
      </c>
      <c r="BB1085" s="18">
        <f>BA1085*hdgt_capex_adj</f>
        <v>2899.4861793704627</v>
      </c>
      <c r="BC1085" s="19">
        <v>324.895480526737</v>
      </c>
      <c r="BD1085" s="18">
        <f>BC1085*aero_capex_adj</f>
        <v>389.87457663208437</v>
      </c>
      <c r="BE1085" s="19">
        <v>1902.3694880691801</v>
      </c>
      <c r="BF1085" s="18">
        <f>BE1085*bess_capex_adj</f>
        <v>1902.3694880691801</v>
      </c>
      <c r="BG1085" s="8">
        <v>1562977893.4212501</v>
      </c>
      <c r="BH1085" s="8">
        <v>5545332431.47789</v>
      </c>
      <c r="BI1085" s="8">
        <v>1003181765.26797</v>
      </c>
      <c r="BJ1085" s="8">
        <v>648507909.83288002</v>
      </c>
      <c r="BK1085" s="8">
        <f>SUM(BG1085:BJ1085)/1000000</f>
        <v>8759.9999999999909</v>
      </c>
      <c r="BL1085" s="8">
        <v>15.827121631486801</v>
      </c>
      <c r="BM1085" s="10">
        <f>0.815*BJ1085/(BK1085*1000)</f>
        <v>60.334925401118461</v>
      </c>
      <c r="BN1085" s="25">
        <v>1946.90461480775</v>
      </c>
      <c r="BO1085" s="8">
        <v>369</v>
      </c>
      <c r="BP1085" s="8">
        <v>6080</v>
      </c>
      <c r="BQ1085" s="25">
        <v>9223.8464000000004</v>
      </c>
      <c r="BR1085" s="8">
        <v>1520</v>
      </c>
      <c r="BS1085" s="8">
        <v>380</v>
      </c>
      <c r="BT1085" s="8">
        <v>0.31172376028069398</v>
      </c>
    </row>
    <row r="1086" spans="1:72" s="8" customFormat="1" x14ac:dyDescent="0.25">
      <c r="A1086" s="1">
        <v>1343</v>
      </c>
      <c r="B1086" s="22">
        <v>1030.10826180304</v>
      </c>
      <c r="C1086" s="22">
        <v>201.39999999999901</v>
      </c>
      <c r="D1086" s="11">
        <v>3000</v>
      </c>
      <c r="E1086" s="11">
        <v>12000</v>
      </c>
      <c r="F1086" s="11">
        <v>1</v>
      </c>
      <c r="G1086" s="11">
        <v>21</v>
      </c>
      <c r="H1086" s="12">
        <f>SUM(BG1086:BI1086)/(BK1086*1000000)</f>
        <v>0.3810940675300849</v>
      </c>
      <c r="I1086" s="13">
        <v>100</v>
      </c>
      <c r="J1086" s="20">
        <v>102.518791459482</v>
      </c>
      <c r="K1086" s="18">
        <f>(P1086*BG1086+U1086*BH1086+AP1086*BI1086+AN1086*BJ1086)/(BK1086*(1000000))</f>
        <v>109.88777221077397</v>
      </c>
      <c r="L1086" s="18">
        <f>(T1086*BG1086+Y1086*BH1086+AT1086*BI1086+AO1086*BJ1086)/(BK1086*(1000000))</f>
        <v>121.90931291017178</v>
      </c>
      <c r="M1086" s="18">
        <f>L1086/K1086</f>
        <v>1.1093983475826543</v>
      </c>
      <c r="N1086" s="18">
        <f>J1086*M1086</f>
        <v>113.73417784132006</v>
      </c>
      <c r="O1086" s="13">
        <v>100</v>
      </c>
      <c r="P1086" s="20">
        <v>97.790281256168598</v>
      </c>
      <c r="Q1086" s="20">
        <f>P1086-S1086</f>
        <v>90.465946924978596</v>
      </c>
      <c r="R1086" s="18">
        <f>Q1086*solar_capex_adj</f>
        <v>120.62126256663812</v>
      </c>
      <c r="S1086" s="20">
        <v>7.324334331190002</v>
      </c>
      <c r="T1086" s="18">
        <f>R1086+S1086</f>
        <v>127.94559689782812</v>
      </c>
      <c r="U1086" s="20">
        <v>28.0018971571177</v>
      </c>
      <c r="V1086" s="20">
        <f>U1086-X1086</f>
        <v>23.2051136799906</v>
      </c>
      <c r="W1086" s="18">
        <f>V1086*wind_capex_adj</f>
        <v>38.675189466650998</v>
      </c>
      <c r="X1086" s="20">
        <v>4.7967834771271001</v>
      </c>
      <c r="Y1086" s="18">
        <f>W1086+X1086</f>
        <v>43.471972943778098</v>
      </c>
      <c r="Z1086" s="20">
        <v>69.900542061156003</v>
      </c>
      <c r="AA1086" s="20">
        <f>Z1086-AC1086-AD1086</f>
        <v>21.992993714759201</v>
      </c>
      <c r="AB1086" s="18">
        <f>AA1086*hdgt_capex_adj</f>
        <v>27.491242143449</v>
      </c>
      <c r="AC1086" s="20">
        <v>13.956736279328901</v>
      </c>
      <c r="AD1086" s="20">
        <v>33.950812067067901</v>
      </c>
      <c r="AE1086" s="18">
        <f>AD1086*fuel_adj</f>
        <v>33.950812067067901</v>
      </c>
      <c r="AF1086" s="18">
        <f>AB1086+AC1086+AE1086</f>
        <v>75.398790489845794</v>
      </c>
      <c r="AG1086" s="20">
        <v>121.85083388411999</v>
      </c>
      <c r="AH1086" s="20">
        <f>AG1086-AJ1086-AK1086</f>
        <v>64.409965547562706</v>
      </c>
      <c r="AI1086" s="18">
        <f>AH1086*aero_capex_adj</f>
        <v>77.291958657075241</v>
      </c>
      <c r="AJ1086" s="20">
        <v>16.870543495449994</v>
      </c>
      <c r="AK1086" s="20">
        <v>40.570324841107293</v>
      </c>
      <c r="AL1086" s="18">
        <f>AK1086*fuel_adj</f>
        <v>40.570324841107293</v>
      </c>
      <c r="AM1086" s="18">
        <f>AI1086+AJ1086+AL1086</f>
        <v>134.73282699363253</v>
      </c>
      <c r="AN1086" s="18">
        <f>IF(F1086=0, 0, IF(F1086=3, Z1086, (Z1086*F1086*384+AG1086*G1086*32)/(F1086*384+G1086*32)))</f>
        <v>102.95981867576947</v>
      </c>
      <c r="AO1086" s="18">
        <f>IF(F1086=0, 0, IF(F1086=3, AF1086, (AF1086*F1086*384+AM1086*G1086*32)/(F1086*384+G1086*32)))</f>
        <v>113.15681371952826</v>
      </c>
      <c r="AP1086" s="20">
        <v>209.596234617606</v>
      </c>
      <c r="AQ1086" s="20">
        <f>AP1086-AS1086</f>
        <v>171.49193179533401</v>
      </c>
      <c r="AR1086" s="18">
        <f>AQ1086*bess_capex_adj</f>
        <v>171.49193179533401</v>
      </c>
      <c r="AS1086" s="20">
        <v>38.10430282227199</v>
      </c>
      <c r="AT1086" s="18">
        <f>AR1086+AS1086</f>
        <v>209.596234617606</v>
      </c>
      <c r="AU1086" s="20">
        <v>6821.5673136557098</v>
      </c>
      <c r="AV1086" s="20"/>
      <c r="AW1086" s="20">
        <v>1236.05212370339</v>
      </c>
      <c r="AX1086" s="18">
        <f>AW1086*solar_capex_adj</f>
        <v>1648.0694982711866</v>
      </c>
      <c r="AY1086" s="20">
        <v>241.66479092025699</v>
      </c>
      <c r="AZ1086" s="18">
        <f>AY1086*wind_capex_adj</f>
        <v>402.77465153376164</v>
      </c>
      <c r="BA1086" s="20">
        <v>774.40504463193702</v>
      </c>
      <c r="BB1086" s="18">
        <f>BA1086*hdgt_capex_adj</f>
        <v>968.00630578992127</v>
      </c>
      <c r="BC1086" s="20">
        <v>1708.3677786551</v>
      </c>
      <c r="BD1086" s="18">
        <f>BC1086*aero_capex_adj</f>
        <v>2050.0413343861201</v>
      </c>
      <c r="BE1086" s="20">
        <v>2861.0775757450101</v>
      </c>
      <c r="BF1086" s="18">
        <f>BE1086*bess_capex_adj</f>
        <v>2861.0775757450101</v>
      </c>
      <c r="BG1086" s="11">
        <v>1205370325.9891901</v>
      </c>
      <c r="BH1086" s="11">
        <v>884041093.96239996</v>
      </c>
      <c r="BI1086" s="11">
        <v>1248972611.6119499</v>
      </c>
      <c r="BJ1086" s="11">
        <v>5421615968.43645</v>
      </c>
      <c r="BK1086" s="11">
        <f>SUM(BG1086:BJ1086)/1000000</f>
        <v>8759.9999999999909</v>
      </c>
      <c r="BL1086" s="11">
        <v>6.3267503869049999E-18</v>
      </c>
      <c r="BM1086" s="13">
        <f>0.815*BJ1086/(BK1086*1000)</f>
        <v>504.40833496298069</v>
      </c>
      <c r="BN1086" s="22">
        <v>1390.6461534341099</v>
      </c>
      <c r="BO1086" s="11">
        <v>53</v>
      </c>
      <c r="BP1086" s="11">
        <v>9120</v>
      </c>
      <c r="BQ1086" s="22">
        <v>13835.7696</v>
      </c>
      <c r="BR1086" s="11">
        <v>2280</v>
      </c>
      <c r="BS1086" s="11">
        <v>570</v>
      </c>
      <c r="BT1086" s="11">
        <v>0.25701348656860601</v>
      </c>
    </row>
    <row r="1087" spans="1:72" s="11" customFormat="1" x14ac:dyDescent="0.25">
      <c r="A1087" s="1">
        <v>447</v>
      </c>
      <c r="B1087" s="24">
        <v>2060.21652360608</v>
      </c>
      <c r="C1087" s="24">
        <v>1402.2</v>
      </c>
      <c r="D1087" s="1">
        <v>1000</v>
      </c>
      <c r="E1087" s="1">
        <v>4000</v>
      </c>
      <c r="F1087" s="1">
        <v>3</v>
      </c>
      <c r="G1087" s="1">
        <v>4</v>
      </c>
      <c r="H1087" s="2">
        <f>SUM(BG1087:BI1087)/(BK1087*1000000)</f>
        <v>0.93138309306926825</v>
      </c>
      <c r="I1087" s="3">
        <v>100</v>
      </c>
      <c r="J1087" s="18">
        <v>87.983269222065999</v>
      </c>
      <c r="K1087" s="18">
        <f>(P1087*BG1087+U1087*BH1087+AP1087*BI1087+AN1087*BJ1087)/(BK1087*(1000000))</f>
        <v>84.848511063146674</v>
      </c>
      <c r="L1087" s="18">
        <f>(T1087*BG1087+Y1087*BH1087+AT1087*BI1087+AO1087*BJ1087)/(BK1087*(1000000))</f>
        <v>109.72880261361166</v>
      </c>
      <c r="M1087" s="18">
        <f>L1087/K1087</f>
        <v>1.2932319169625541</v>
      </c>
      <c r="N1087" s="18">
        <f>J1087*M1087</f>
        <v>113.78277191668491</v>
      </c>
      <c r="O1087" s="3">
        <v>99.999999999999901</v>
      </c>
      <c r="P1087" s="18">
        <v>129.20868555962599</v>
      </c>
      <c r="Q1087" s="18">
        <f>P1087-S1087</f>
        <v>119.516794127903</v>
      </c>
      <c r="R1087" s="18">
        <f>Q1087*solar_capex_adj</f>
        <v>159.35572550387064</v>
      </c>
      <c r="S1087" s="18">
        <v>9.6918914317229934</v>
      </c>
      <c r="T1087" s="18">
        <f>R1087+S1087</f>
        <v>169.04761693559362</v>
      </c>
      <c r="U1087" s="18">
        <v>31.038838414060901</v>
      </c>
      <c r="V1087" s="18">
        <f>U1087-X1087</f>
        <v>25.714749584846501</v>
      </c>
      <c r="W1087" s="18">
        <f>V1087*wind_capex_adj</f>
        <v>42.857915974744174</v>
      </c>
      <c r="X1087" s="18">
        <v>5.3240888292144</v>
      </c>
      <c r="Y1087" s="18">
        <f>W1087+X1087</f>
        <v>48.182004803958577</v>
      </c>
      <c r="Z1087" s="18">
        <v>434.27441338722201</v>
      </c>
      <c r="AA1087" s="18">
        <f>Z1087-AC1087-AD1087</f>
        <v>348.24755636096296</v>
      </c>
      <c r="AB1087" s="18">
        <f>AA1087*hdgt_capex_adj</f>
        <v>435.30944545120371</v>
      </c>
      <c r="AC1087" s="18">
        <v>46.662637757780033</v>
      </c>
      <c r="AD1087" s="18">
        <v>39.364219268479019</v>
      </c>
      <c r="AE1087" s="18">
        <f>AD1087*fuel_adj</f>
        <v>39.364219268479019</v>
      </c>
      <c r="AF1087" s="18">
        <f>AB1087+AC1087+AE1087</f>
        <v>521.33630247746282</v>
      </c>
      <c r="AG1087" s="18">
        <v>918.06869841655305</v>
      </c>
      <c r="AH1087" s="18">
        <f>AG1087-AJ1087-AK1087</f>
        <v>796.40767304578799</v>
      </c>
      <c r="AI1087" s="18">
        <f>AH1087*aero_capex_adj</f>
        <v>955.68920765494556</v>
      </c>
      <c r="AJ1087" s="18">
        <v>74.960898341175039</v>
      </c>
      <c r="AK1087" s="18">
        <v>46.700127029590021</v>
      </c>
      <c r="AL1087" s="18">
        <f>AK1087*fuel_adj</f>
        <v>46.700127029590021</v>
      </c>
      <c r="AM1087" s="18">
        <f>AI1087+AJ1087+AL1087</f>
        <v>1077.3502330257106</v>
      </c>
      <c r="AN1087" s="18">
        <f>IF(F1087=0, 0, IF(F1087=3, Z1087, (Z1087*F1087*384+AG1087*G1087*32)/(F1087*384+G1087*32)))</f>
        <v>434.27441338722201</v>
      </c>
      <c r="AO1087" s="18">
        <f>IF(F1087=0, 0, IF(F1087=3, AF1087, (AF1087*F1087*384+AM1087*G1087*32)/(F1087*384+G1087*32)))</f>
        <v>521.33630247746282</v>
      </c>
      <c r="AP1087" s="18">
        <v>96.474563494461805</v>
      </c>
      <c r="AQ1087" s="18">
        <f>AP1087-AS1087</f>
        <v>78.148081428010201</v>
      </c>
      <c r="AR1087" s="18">
        <f>AQ1087*bess_capex_adj</f>
        <v>78.148081428010201</v>
      </c>
      <c r="AS1087" s="18">
        <v>18.326482066451604</v>
      </c>
      <c r="AT1087" s="18">
        <f>AR1087+AS1087</f>
        <v>96.474563494461805</v>
      </c>
      <c r="AU1087" s="18">
        <v>7742.8044911636398</v>
      </c>
      <c r="AV1087" s="18"/>
      <c r="AW1087" s="18">
        <v>2468.14234030648</v>
      </c>
      <c r="AX1087" s="18">
        <f>AW1087*solar_capex_adj</f>
        <v>3290.8564537419734</v>
      </c>
      <c r="AY1087" s="18">
        <v>1679.8376044087299</v>
      </c>
      <c r="AZ1087" s="18">
        <f>AY1087*wind_capex_adj</f>
        <v>2799.7293406812169</v>
      </c>
      <c r="BA1087" s="18">
        <v>2319.4918432845202</v>
      </c>
      <c r="BB1087" s="18">
        <f>BA1087*hdgt_capex_adj</f>
        <v>2899.3648041056504</v>
      </c>
      <c r="BC1087" s="18">
        <v>324.88188009116101</v>
      </c>
      <c r="BD1087" s="18">
        <f>BC1087*aero_capex_adj</f>
        <v>389.85825610939321</v>
      </c>
      <c r="BE1087" s="18">
        <v>950.45082307272901</v>
      </c>
      <c r="BF1087" s="18">
        <f>BE1087*bess_capex_adj</f>
        <v>950.45082307272901</v>
      </c>
      <c r="BG1087" s="1">
        <v>1771013043.45365</v>
      </c>
      <c r="BH1087" s="1">
        <v>5545333169.9301395</v>
      </c>
      <c r="BI1087" s="1">
        <v>842569681.90298498</v>
      </c>
      <c r="BJ1087" s="1">
        <v>601084104.71320999</v>
      </c>
      <c r="BK1087" s="1">
        <f>SUM(BG1087:BJ1087)/1000000</f>
        <v>8759.9999999999836</v>
      </c>
      <c r="BL1087" s="1">
        <v>26.3321399842504</v>
      </c>
      <c r="BM1087" s="3">
        <f>0.815*BJ1087/(BK1087*1000)</f>
        <v>55.922779148546468</v>
      </c>
      <c r="BN1087" s="24">
        <v>2781.2923068682198</v>
      </c>
      <c r="BO1087" s="1">
        <v>369</v>
      </c>
      <c r="BP1087" s="1">
        <v>3040</v>
      </c>
      <c r="BQ1087" s="24">
        <v>4611.9232000000002</v>
      </c>
      <c r="BR1087" s="1">
        <v>760</v>
      </c>
      <c r="BS1087" s="1">
        <v>190</v>
      </c>
      <c r="BT1087" s="1">
        <v>0.52185268201987201</v>
      </c>
    </row>
    <row r="1088" spans="1:72" s="11" customFormat="1" x14ac:dyDescent="0.25">
      <c r="A1088" s="1">
        <v>865</v>
      </c>
      <c r="B1088" s="25">
        <v>1648.17321888487</v>
      </c>
      <c r="C1088" s="25">
        <v>1603.6</v>
      </c>
      <c r="D1088" s="8">
        <v>2000</v>
      </c>
      <c r="E1088" s="8">
        <v>8000</v>
      </c>
      <c r="F1088" s="8">
        <v>2</v>
      </c>
      <c r="G1088" s="8">
        <v>10</v>
      </c>
      <c r="H1088" s="9">
        <f>SUM(BG1088:BI1088)/(BK1088*1000000)</f>
        <v>0.95281028233759757</v>
      </c>
      <c r="I1088" s="10">
        <v>100</v>
      </c>
      <c r="J1088" s="19">
        <v>90.583253725182203</v>
      </c>
      <c r="K1088" s="18">
        <f>(P1088*BG1088+U1088*BH1088+AP1088*BI1088+AN1088*BJ1088)/(BK1088*(1000000))</f>
        <v>104.85170016601295</v>
      </c>
      <c r="L1088" s="18">
        <f>(T1088*BG1088+Y1088*BH1088+AT1088*BI1088+AO1088*BJ1088)/(BK1088*(1000000))</f>
        <v>131.72179468737872</v>
      </c>
      <c r="M1088" s="18">
        <f>L1088/K1088</f>
        <v>1.2562676091930034</v>
      </c>
      <c r="N1088" s="18">
        <f>J1088*M1088</f>
        <v>113.79680759025787</v>
      </c>
      <c r="O1088" s="10">
        <v>100</v>
      </c>
      <c r="P1088" s="19">
        <v>117.51516034613999</v>
      </c>
      <c r="Q1088" s="19">
        <f>P1088-S1088</f>
        <v>108.699286390715</v>
      </c>
      <c r="R1088" s="18">
        <f>Q1088*solar_capex_adj</f>
        <v>144.93238185428666</v>
      </c>
      <c r="S1088" s="19">
        <v>8.8158739554249905</v>
      </c>
      <c r="T1088" s="18">
        <f>R1088+S1088</f>
        <v>153.74825580971165</v>
      </c>
      <c r="U1088" s="19">
        <v>33.808580314285898</v>
      </c>
      <c r="V1088" s="19">
        <f>U1088-X1088</f>
        <v>28.008744390998999</v>
      </c>
      <c r="W1088" s="18">
        <f>V1088*wind_capex_adj</f>
        <v>46.681240651665</v>
      </c>
      <c r="X1088" s="19">
        <v>5.7998359232868992</v>
      </c>
      <c r="Y1088" s="18">
        <f>W1088+X1088</f>
        <v>52.481076574951899</v>
      </c>
      <c r="Z1088" s="19">
        <v>434.19777170125701</v>
      </c>
      <c r="AA1088" s="19">
        <f>Z1088-AC1088-AD1088</f>
        <v>343.49723064130501</v>
      </c>
      <c r="AB1088" s="18">
        <f>AA1088*hdgt_capex_adj</f>
        <v>429.37153830163129</v>
      </c>
      <c r="AC1088" s="19">
        <v>47.049475845076984</v>
      </c>
      <c r="AD1088" s="19">
        <v>43.651065214875018</v>
      </c>
      <c r="AE1088" s="18">
        <f>AD1088*fuel_adj</f>
        <v>43.651065214875018</v>
      </c>
      <c r="AF1088" s="18">
        <f>AB1088+AC1088+AE1088</f>
        <v>520.07207936158329</v>
      </c>
      <c r="AG1088" s="19">
        <v>2056.5926558512901</v>
      </c>
      <c r="AH1088" s="19">
        <f>AG1088-AJ1088-AK1088</f>
        <v>1849.9884565310499</v>
      </c>
      <c r="AI1088" s="18">
        <f>AH1088*aero_capex_adj</f>
        <v>2219.98614783726</v>
      </c>
      <c r="AJ1088" s="19">
        <v>157.8013823309002</v>
      </c>
      <c r="AK1088" s="19">
        <v>48.802816989340045</v>
      </c>
      <c r="AL1088" s="18">
        <f>AK1088*fuel_adj</f>
        <v>48.802816989340045</v>
      </c>
      <c r="AM1088" s="18">
        <f>AI1088+AJ1088+AL1088</f>
        <v>2426.5903471575002</v>
      </c>
      <c r="AN1088" s="18">
        <f>IF(F1088=0, 0, IF(F1088=3, Z1088, (Z1088*F1088*384+AG1088*G1088*32)/(F1088*384+G1088*32)))</f>
        <v>911.37273762773748</v>
      </c>
      <c r="AO1088" s="18">
        <f>IF(F1088=0, 0, IF(F1088=3, AF1088, (AF1088*F1088*384+AM1088*G1088*32)/(F1088*384+G1088*32)))</f>
        <v>1080.8127463603823</v>
      </c>
      <c r="AP1088" s="19">
        <v>167.631728645349</v>
      </c>
      <c r="AQ1088" s="19">
        <f>AP1088-AS1088</f>
        <v>135.785214380615</v>
      </c>
      <c r="AR1088" s="18">
        <f>AQ1088*bess_capex_adj</f>
        <v>135.785214380615</v>
      </c>
      <c r="AS1088" s="19">
        <v>31.846514264733997</v>
      </c>
      <c r="AT1088" s="18">
        <f>AR1088+AS1088</f>
        <v>167.631728645349</v>
      </c>
      <c r="AU1088" s="19">
        <v>8155.3420239994002</v>
      </c>
      <c r="AV1088" s="19"/>
      <c r="AW1088" s="19">
        <v>1974.2453112523399</v>
      </c>
      <c r="AX1088" s="18">
        <f>AW1088*solar_capex_adj</f>
        <v>2632.3270816697864</v>
      </c>
      <c r="AY1088" s="19">
        <v>1920.8537942791299</v>
      </c>
      <c r="AZ1088" s="18">
        <f>AY1088*wind_capex_adj</f>
        <v>3201.4229904652166</v>
      </c>
      <c r="BA1088" s="19">
        <v>1546.1175737011599</v>
      </c>
      <c r="BB1088" s="18">
        <f>BA1088*hdgt_capex_adj</f>
        <v>1932.6469671264499</v>
      </c>
      <c r="BC1088" s="19">
        <v>812.09422923868897</v>
      </c>
      <c r="BD1088" s="18">
        <f>BC1088*aero_capex_adj</f>
        <v>974.51307508642674</v>
      </c>
      <c r="BE1088" s="19">
        <v>1902.0311155280599</v>
      </c>
      <c r="BF1088" s="18">
        <f>BE1088*bess_capex_adj</f>
        <v>1902.0311155280599</v>
      </c>
      <c r="BG1088" s="8">
        <v>1563059715.6108301</v>
      </c>
      <c r="BH1088" s="8">
        <v>5821615777.8196297</v>
      </c>
      <c r="BI1088" s="8">
        <v>961942579.84688199</v>
      </c>
      <c r="BJ1088" s="8">
        <v>413381926.72264397</v>
      </c>
      <c r="BK1088" s="8">
        <f>SUM(BG1088:BJ1088)/1000000</f>
        <v>8759.9999999999873</v>
      </c>
      <c r="BL1088" s="8">
        <v>23.9827417755873</v>
      </c>
      <c r="BM1088" s="10">
        <f>0.815*BJ1088/(BK1088*1000)</f>
        <v>38.459619894857909</v>
      </c>
      <c r="BN1088" s="25">
        <v>2225.03384549457</v>
      </c>
      <c r="BO1088" s="8">
        <v>422</v>
      </c>
      <c r="BP1088" s="8">
        <v>6080</v>
      </c>
      <c r="BQ1088" s="25">
        <v>9223.8464000000004</v>
      </c>
      <c r="BR1088" s="8">
        <v>1520</v>
      </c>
      <c r="BS1088" s="8">
        <v>380</v>
      </c>
      <c r="BT1088" s="8">
        <v>0.29902035549547301</v>
      </c>
    </row>
    <row r="1089" spans="1:72" s="11" customFormat="1" x14ac:dyDescent="0.25">
      <c r="A1089" s="1">
        <v>1025</v>
      </c>
      <c r="B1089" s="25">
        <v>2060.21652360608</v>
      </c>
      <c r="C1089" s="25">
        <v>801.8</v>
      </c>
      <c r="D1089" s="8">
        <v>2000</v>
      </c>
      <c r="E1089" s="8">
        <v>8000</v>
      </c>
      <c r="F1089" s="8">
        <v>3</v>
      </c>
      <c r="G1089" s="8">
        <v>4</v>
      </c>
      <c r="H1089" s="9">
        <f>SUM(BG1089:BI1089)/(BK1089*1000000)</f>
        <v>0.87118802828388542</v>
      </c>
      <c r="I1089" s="10">
        <v>100</v>
      </c>
      <c r="J1089" s="19">
        <v>92.866709338004995</v>
      </c>
      <c r="K1089" s="18">
        <f>(P1089*BG1089+U1089*BH1089+AP1089*BI1089+AN1089*BJ1089)/(BK1089*(1000000))</f>
        <v>89.61903856514509</v>
      </c>
      <c r="L1089" s="18">
        <f>(T1089*BG1089+Y1089*BH1089+AT1089*BI1089+AO1089*BJ1089)/(BK1089*(1000000))</f>
        <v>109.84524580919971</v>
      </c>
      <c r="M1089" s="18">
        <f>L1089/K1089</f>
        <v>1.2256909644188156</v>
      </c>
      <c r="N1089" s="18">
        <f>J1089*M1089</f>
        <v>113.82588653090117</v>
      </c>
      <c r="O1089" s="10">
        <v>100</v>
      </c>
      <c r="P1089" s="19">
        <v>103.955977399196</v>
      </c>
      <c r="Q1089" s="19">
        <f>P1089-S1089</f>
        <v>96.158445868499697</v>
      </c>
      <c r="R1089" s="18">
        <f>Q1089*solar_capex_adj</f>
        <v>128.21126115799959</v>
      </c>
      <c r="S1089" s="19">
        <v>7.797531530696304</v>
      </c>
      <c r="T1089" s="18">
        <f>R1089+S1089</f>
        <v>136.00879268869591</v>
      </c>
      <c r="U1089" s="19">
        <v>27.9652357816422</v>
      </c>
      <c r="V1089" s="19">
        <f>U1089-X1089</f>
        <v>23.1684523045151</v>
      </c>
      <c r="W1089" s="18">
        <f>V1089*wind_capex_adj</f>
        <v>38.614087174191837</v>
      </c>
      <c r="X1089" s="19">
        <v>4.7967834771271001</v>
      </c>
      <c r="Y1089" s="18">
        <f>W1089+X1089</f>
        <v>43.410870651318938</v>
      </c>
      <c r="Z1089" s="19">
        <v>252.15131120180601</v>
      </c>
      <c r="AA1089" s="19">
        <f>Z1089-AC1089-AD1089</f>
        <v>183.25317553104398</v>
      </c>
      <c r="AB1089" s="18">
        <f>AA1089*hdgt_capex_adj</f>
        <v>229.06646941380498</v>
      </c>
      <c r="AC1089" s="19">
        <v>30.015016588427017</v>
      </c>
      <c r="AD1089" s="19">
        <v>38.883119082335014</v>
      </c>
      <c r="AE1089" s="18">
        <f>AD1089*fuel_adj</f>
        <v>38.883119082335014</v>
      </c>
      <c r="AF1089" s="18">
        <f>AB1089+AC1089+AE1089</f>
        <v>297.96460508456698</v>
      </c>
      <c r="AG1089" s="19">
        <v>447.61983203864401</v>
      </c>
      <c r="AH1089" s="19">
        <f>AG1089-AJ1089-AK1089</f>
        <v>364.16862979899599</v>
      </c>
      <c r="AI1089" s="18">
        <f>AH1089*aero_capex_adj</f>
        <v>437.0023557587952</v>
      </c>
      <c r="AJ1089" s="19">
        <v>40.35423819700901</v>
      </c>
      <c r="AK1089" s="19">
        <v>43.096964042639001</v>
      </c>
      <c r="AL1089" s="18">
        <f>AK1089*fuel_adj</f>
        <v>43.096964042639001</v>
      </c>
      <c r="AM1089" s="18">
        <f>AI1089+AJ1089+AL1089</f>
        <v>520.45355799844322</v>
      </c>
      <c r="AN1089" s="18">
        <f>IF(F1089=0, 0, IF(F1089=3, Z1089, (Z1089*F1089*384+AG1089*G1089*32)/(F1089*384+G1089*32)))</f>
        <v>252.15131120180601</v>
      </c>
      <c r="AO1089" s="18">
        <f>IF(F1089=0, 0, IF(F1089=3, AF1089, (AF1089*F1089*384+AM1089*G1089*32)/(F1089*384+G1089*32)))</f>
        <v>297.96460508456698</v>
      </c>
      <c r="AP1089" s="19">
        <v>90.556926993819701</v>
      </c>
      <c r="AQ1089" s="19">
        <f>AP1089-AS1089</f>
        <v>74.120157863171798</v>
      </c>
      <c r="AR1089" s="18">
        <f>AQ1089*bess_capex_adj</f>
        <v>74.120157863171798</v>
      </c>
      <c r="AS1089" s="19">
        <v>16.436769130647903</v>
      </c>
      <c r="AT1089" s="18">
        <f>AR1089+AS1089</f>
        <v>90.556926993819701</v>
      </c>
      <c r="AU1089" s="19">
        <v>7975.5452909195601</v>
      </c>
      <c r="AV1089" s="19"/>
      <c r="AW1089" s="19">
        <v>2468.19861077519</v>
      </c>
      <c r="AX1089" s="18">
        <f>AW1089*solar_capex_adj</f>
        <v>3290.9314810335864</v>
      </c>
      <c r="AY1089" s="19">
        <v>960.57944562817704</v>
      </c>
      <c r="AZ1089" s="18">
        <f>AY1089*wind_capex_adj</f>
        <v>1600.9657427136285</v>
      </c>
      <c r="BA1089" s="19">
        <v>2319.5447247132101</v>
      </c>
      <c r="BB1089" s="18">
        <f>BA1089*hdgt_capex_adj</f>
        <v>2899.4309058915128</v>
      </c>
      <c r="BC1089" s="19">
        <v>324.88928697988302</v>
      </c>
      <c r="BD1089" s="18">
        <f>BC1089*aero_capex_adj</f>
        <v>389.8671443758596</v>
      </c>
      <c r="BE1089" s="19">
        <v>1902.33322282308</v>
      </c>
      <c r="BF1089" s="18">
        <f>BE1089*bess_capex_adj</f>
        <v>1902.33322282308</v>
      </c>
      <c r="BG1089" s="8">
        <v>2219009789.4549899</v>
      </c>
      <c r="BH1089" s="8">
        <v>3519484355.2087998</v>
      </c>
      <c r="BI1089" s="8">
        <v>1893112983.10303</v>
      </c>
      <c r="BJ1089" s="8">
        <v>1128392872.23316</v>
      </c>
      <c r="BK1089" s="8">
        <f>SUM(BG1089:BJ1089)/1000000</f>
        <v>8759.9999999999818</v>
      </c>
      <c r="BL1089" s="8">
        <v>9.1577240073410806</v>
      </c>
      <c r="BM1089" s="10">
        <f>0.815*BJ1089/(BK1089*1000)</f>
        <v>104.98175694863326</v>
      </c>
      <c r="BN1089" s="25">
        <v>2781.2923068682198</v>
      </c>
      <c r="BO1089" s="8">
        <v>211</v>
      </c>
      <c r="BP1089" s="8">
        <v>6080</v>
      </c>
      <c r="BQ1089" s="25">
        <v>9223.8464000000004</v>
      </c>
      <c r="BR1089" s="8">
        <v>1520</v>
      </c>
      <c r="BS1089" s="8">
        <v>380</v>
      </c>
      <c r="BT1089" s="8">
        <v>0.58523257020040198</v>
      </c>
    </row>
    <row r="1090" spans="1:72" s="11" customFormat="1" x14ac:dyDescent="0.25">
      <c r="A1090" s="1">
        <v>1393</v>
      </c>
      <c r="B1090" s="22">
        <v>1442.15156652426</v>
      </c>
      <c r="C1090" s="22">
        <v>1402.2</v>
      </c>
      <c r="D1090" s="11">
        <v>3000</v>
      </c>
      <c r="E1090" s="11">
        <v>12000</v>
      </c>
      <c r="F1090" s="11">
        <v>2</v>
      </c>
      <c r="G1090" s="11">
        <v>6</v>
      </c>
      <c r="H1090" s="12">
        <f>SUM(BG1090:BI1090)/(BK1090*1000000)</f>
        <v>0.92733207000325302</v>
      </c>
      <c r="I1090" s="13">
        <v>100</v>
      </c>
      <c r="J1090" s="20">
        <v>92.797989233849094</v>
      </c>
      <c r="K1090" s="18">
        <f>(P1090*BG1090+U1090*BH1090+AP1090*BI1090+AN1090*BJ1090)/(BK1090*(1000000))</f>
        <v>98.441871754789062</v>
      </c>
      <c r="L1090" s="18">
        <f>(T1090*BG1090+Y1090*BH1090+AT1090*BI1090+AO1090*BJ1090)/(BK1090*(1000000))</f>
        <v>120.75734646448288</v>
      </c>
      <c r="M1090" s="18">
        <f>L1090/K1090</f>
        <v>1.2266868184432729</v>
      </c>
      <c r="N1090" s="18">
        <f>J1090*M1090</f>
        <v>113.83407017120344</v>
      </c>
      <c r="O1090" s="13">
        <v>99.999999999999901</v>
      </c>
      <c r="P1090" s="20">
        <v>103.19388181413299</v>
      </c>
      <c r="Q1090" s="20">
        <f>P1090-S1090</f>
        <v>95.453118545019294</v>
      </c>
      <c r="R1090" s="18">
        <f>Q1090*solar_capex_adj</f>
        <v>127.27082472669238</v>
      </c>
      <c r="S1090" s="20">
        <v>7.7407632691136996</v>
      </c>
      <c r="T1090" s="18">
        <f>R1090+S1090</f>
        <v>135.01158799580608</v>
      </c>
      <c r="U1090" s="20">
        <v>31.038071376928301</v>
      </c>
      <c r="V1090" s="20">
        <f>U1090-X1090</f>
        <v>25.713971332688299</v>
      </c>
      <c r="W1090" s="18">
        <f>V1090*wind_capex_adj</f>
        <v>42.856618887813831</v>
      </c>
      <c r="X1090" s="20">
        <v>5.3241000442400015</v>
      </c>
      <c r="Y1090" s="18">
        <f>W1090+X1090</f>
        <v>48.180718932053836</v>
      </c>
      <c r="Z1090" s="20">
        <v>303.756994488987</v>
      </c>
      <c r="AA1090" s="20">
        <f>Z1090-AC1090-AD1090</f>
        <v>222.924863115937</v>
      </c>
      <c r="AB1090" s="18">
        <f>AA1090*hdgt_capex_adj</f>
        <v>278.65607889492128</v>
      </c>
      <c r="AC1090" s="20">
        <v>35.675686571272024</v>
      </c>
      <c r="AD1090" s="20">
        <v>45.15644480177798</v>
      </c>
      <c r="AE1090" s="18">
        <f>AD1090*fuel_adj</f>
        <v>45.15644480177798</v>
      </c>
      <c r="AF1090" s="18">
        <f>AB1090+AC1090+AE1090</f>
        <v>359.48821026797128</v>
      </c>
      <c r="AG1090" s="20">
        <v>1010.7673282155801</v>
      </c>
      <c r="AH1090" s="20">
        <f>AG1090-AJ1090-AK1090</f>
        <v>878.28378129277201</v>
      </c>
      <c r="AI1090" s="18">
        <f>AH1090*aero_capex_adj</f>
        <v>1053.9405375513263</v>
      </c>
      <c r="AJ1090" s="20">
        <v>82.331027296736011</v>
      </c>
      <c r="AK1090" s="20">
        <v>50.152519626072035</v>
      </c>
      <c r="AL1090" s="18">
        <f>AK1090*fuel_adj</f>
        <v>50.152519626072035</v>
      </c>
      <c r="AM1090" s="18">
        <f>AI1090+AJ1090+AL1090</f>
        <v>1186.4240844741344</v>
      </c>
      <c r="AN1090" s="18">
        <f>IF(F1090=0, 0, IF(F1090=3, Z1090, (Z1090*F1090*384+AG1090*G1090*32)/(F1090*384+G1090*32)))</f>
        <v>445.15906123430563</v>
      </c>
      <c r="AO1090" s="18">
        <f>IF(F1090=0, 0, IF(F1090=3, AF1090, (AF1090*F1090*384+AM1090*G1090*32)/(F1090*384+G1090*32)))</f>
        <v>524.87538510920388</v>
      </c>
      <c r="AP1090" s="20">
        <v>241.68205521444901</v>
      </c>
      <c r="AQ1090" s="20">
        <f>AP1090-AS1090</f>
        <v>196.45027682938499</v>
      </c>
      <c r="AR1090" s="18">
        <f>AQ1090*bess_capex_adj</f>
        <v>196.45027682938499</v>
      </c>
      <c r="AS1090" s="20">
        <v>45.231778385064018</v>
      </c>
      <c r="AT1090" s="18">
        <f>AR1090+AS1090</f>
        <v>241.68205521444901</v>
      </c>
      <c r="AU1090" s="20">
        <v>8297.4116345177899</v>
      </c>
      <c r="AV1090" s="20"/>
      <c r="AW1090" s="20">
        <v>1727.6437104761901</v>
      </c>
      <c r="AX1090" s="18">
        <f>AW1090*solar_capex_adj</f>
        <v>2303.5249473015865</v>
      </c>
      <c r="AY1090" s="20">
        <v>1679.7832260226301</v>
      </c>
      <c r="AZ1090" s="18">
        <f>AY1090*wind_capex_adj</f>
        <v>2799.6387100377169</v>
      </c>
      <c r="BA1090" s="20">
        <v>1546.27783900854</v>
      </c>
      <c r="BB1090" s="18">
        <f>BA1090*hdgt_capex_adj</f>
        <v>1932.8472987606751</v>
      </c>
      <c r="BC1090" s="20">
        <v>487.30704490442002</v>
      </c>
      <c r="BD1090" s="18">
        <f>BC1090*aero_capex_adj</f>
        <v>584.76845388530398</v>
      </c>
      <c r="BE1090" s="20">
        <v>2856.3998141059901</v>
      </c>
      <c r="BF1090" s="18">
        <f>BE1090*bess_capex_adj</f>
        <v>2856.3998141059901</v>
      </c>
      <c r="BG1090" s="11">
        <v>1561293369.0534799</v>
      </c>
      <c r="BH1090" s="11">
        <v>5545332431.47789</v>
      </c>
      <c r="BI1090" s="11">
        <v>1016803132.6971101</v>
      </c>
      <c r="BJ1090" s="11">
        <v>636571066.77150202</v>
      </c>
      <c r="BK1090" s="11">
        <f>SUM(BG1090:BJ1090)/1000000</f>
        <v>8759.9999999999836</v>
      </c>
      <c r="BL1090" s="11">
        <v>15.583758103866099</v>
      </c>
      <c r="BM1090" s="13">
        <f>0.815*BJ1090/(BK1090*1000)</f>
        <v>59.224362947348759</v>
      </c>
      <c r="BN1090" s="22">
        <v>1946.90461480775</v>
      </c>
      <c r="BO1090" s="11">
        <v>369</v>
      </c>
      <c r="BP1090" s="11">
        <v>9120</v>
      </c>
      <c r="BQ1090" s="22">
        <v>13835.7696</v>
      </c>
      <c r="BR1090" s="11">
        <v>2280</v>
      </c>
      <c r="BS1090" s="11">
        <v>570</v>
      </c>
      <c r="BT1090" s="11">
        <v>0.211486925461815</v>
      </c>
    </row>
    <row r="1091" spans="1:72" s="11" customFormat="1" x14ac:dyDescent="0.25">
      <c r="A1091" s="1">
        <v>826</v>
      </c>
      <c r="B1091" s="25">
        <v>2266.2381759666901</v>
      </c>
      <c r="C1091" s="25">
        <v>1003.19999999999</v>
      </c>
      <c r="D1091" s="8">
        <v>2000</v>
      </c>
      <c r="E1091" s="8">
        <v>8000</v>
      </c>
      <c r="F1091" s="8">
        <v>2</v>
      </c>
      <c r="G1091" s="8">
        <v>11</v>
      </c>
      <c r="H1091" s="9">
        <f>SUM(BG1091:BI1091)/(BK1091*1000000)</f>
        <v>0.92599489819792036</v>
      </c>
      <c r="I1091" s="10">
        <v>100</v>
      </c>
      <c r="J1091" s="19">
        <v>92.836098077945806</v>
      </c>
      <c r="K1091" s="18">
        <f>(P1091*BG1091+U1091*BH1091+AP1091*BI1091+AN1091*BJ1091)/(BK1091*(1000000))</f>
        <v>119.40565679467895</v>
      </c>
      <c r="L1091" s="18">
        <f>(T1091*BG1091+Y1091*BH1091+AT1091*BI1091+AO1091*BJ1091)/(BK1091*(1000000))</f>
        <v>146.43300404690788</v>
      </c>
      <c r="M1091" s="18">
        <f>L1091/K1091</f>
        <v>1.2263489685308893</v>
      </c>
      <c r="N1091" s="18">
        <f>J1091*M1091</f>
        <v>113.84945312032131</v>
      </c>
      <c r="O1091" s="10">
        <v>100</v>
      </c>
      <c r="P1091" s="19">
        <v>118.66707483657299</v>
      </c>
      <c r="Q1091" s="19">
        <f>P1091-S1091</f>
        <v>109.76407291428499</v>
      </c>
      <c r="R1091" s="18">
        <f>Q1091*solar_capex_adj</f>
        <v>146.35209721904664</v>
      </c>
      <c r="S1091" s="19">
        <v>8.9030019222879986</v>
      </c>
      <c r="T1091" s="18">
        <f>R1091+S1091</f>
        <v>155.25509914133465</v>
      </c>
      <c r="U1091" s="19">
        <v>27.9595523469815</v>
      </c>
      <c r="V1091" s="19">
        <f>U1091-X1091</f>
        <v>23.1627688698544</v>
      </c>
      <c r="W1091" s="18">
        <f>V1091*wind_capex_adj</f>
        <v>38.604614783090668</v>
      </c>
      <c r="X1091" s="19">
        <v>4.7967834771271001</v>
      </c>
      <c r="Y1091" s="18">
        <f>W1091+X1091</f>
        <v>43.401398260217768</v>
      </c>
      <c r="Z1091" s="19">
        <v>287.51587889738101</v>
      </c>
      <c r="AA1091" s="19">
        <f>Z1091-AC1091-AD1091</f>
        <v>213.47135853760497</v>
      </c>
      <c r="AB1091" s="18">
        <f>AA1091*hdgt_capex_adj</f>
        <v>266.83919817200621</v>
      </c>
      <c r="AC1091" s="19">
        <v>33.478455138166026</v>
      </c>
      <c r="AD1091" s="19">
        <v>40.566065221610017</v>
      </c>
      <c r="AE1091" s="18">
        <f>AD1091*fuel_adj</f>
        <v>40.566065221610017</v>
      </c>
      <c r="AF1091" s="18">
        <f>AB1091+AC1091+AE1091</f>
        <v>340.88371853178222</v>
      </c>
      <c r="AG1091" s="19">
        <v>1838.5979084185899</v>
      </c>
      <c r="AH1091" s="19">
        <f>AG1091-AJ1091-AK1091</f>
        <v>1651.7003409183701</v>
      </c>
      <c r="AI1091" s="18">
        <f>AH1091*aero_capex_adj</f>
        <v>1982.0404091020441</v>
      </c>
      <c r="AJ1091" s="19">
        <v>141.45931785256994</v>
      </c>
      <c r="AK1091" s="19">
        <v>45.438249647649855</v>
      </c>
      <c r="AL1091" s="18">
        <f>AK1091*fuel_adj</f>
        <v>45.438249647649855</v>
      </c>
      <c r="AM1091" s="18">
        <f>AI1091+AJ1091+AL1091</f>
        <v>2168.9379766022639</v>
      </c>
      <c r="AN1091" s="18">
        <f>IF(F1091=0, 0, IF(F1091=3, Z1091, (Z1091*F1091*384+AG1091*G1091*32)/(F1091*384+G1091*32)))</f>
        <v>774.99880246118948</v>
      </c>
      <c r="AO1091" s="18">
        <f>IF(F1091=0, 0, IF(F1091=3, AF1091, (AF1091*F1091*384+AM1091*G1091*32)/(F1091*384+G1091*32)))</f>
        <v>915.41505678250496</v>
      </c>
      <c r="AP1091" s="19">
        <v>106.299147053209</v>
      </c>
      <c r="AQ1091" s="19">
        <f>AP1091-AS1091</f>
        <v>86.822556477657699</v>
      </c>
      <c r="AR1091" s="18">
        <f>AQ1091*bess_capex_adj</f>
        <v>86.822556477657699</v>
      </c>
      <c r="AS1091" s="19">
        <v>19.476590575551299</v>
      </c>
      <c r="AT1091" s="18">
        <f>AR1091+AS1091</f>
        <v>106.299147053209</v>
      </c>
      <c r="AU1091" s="19">
        <v>8256.9968036822193</v>
      </c>
      <c r="AV1091" s="19"/>
      <c r="AW1091" s="19">
        <v>2714.3524528245598</v>
      </c>
      <c r="AX1091" s="18">
        <f>AW1091*solar_capex_adj</f>
        <v>3619.1366037660796</v>
      </c>
      <c r="AY1091" s="19">
        <v>1201.5676064198501</v>
      </c>
      <c r="AZ1091" s="18">
        <f>AY1091*wind_capex_adj</f>
        <v>2002.6126773664168</v>
      </c>
      <c r="BA1091" s="19">
        <v>1545.9838126909001</v>
      </c>
      <c r="BB1091" s="18">
        <f>BA1091*hdgt_capex_adj</f>
        <v>1932.4797658636251</v>
      </c>
      <c r="BC1091" s="19">
        <v>893.22636877802097</v>
      </c>
      <c r="BD1091" s="18">
        <f>BC1091*aero_capex_adj</f>
        <v>1071.8716425336252</v>
      </c>
      <c r="BE1091" s="19">
        <v>1901.8665629688701</v>
      </c>
      <c r="BF1091" s="18">
        <f>BE1091*bess_capex_adj</f>
        <v>1901.8665629688701</v>
      </c>
      <c r="BG1091" s="8">
        <v>2124500947.8094201</v>
      </c>
      <c r="BH1091" s="8">
        <v>4403525449.1711998</v>
      </c>
      <c r="BI1091" s="8">
        <v>1583688911.23315</v>
      </c>
      <c r="BJ1091" s="8">
        <v>648284691.78621602</v>
      </c>
      <c r="BK1091" s="8">
        <f>SUM(BG1091:BJ1091)/1000000</f>
        <v>8759.9999999999873</v>
      </c>
      <c r="BL1091" s="8">
        <v>17.494320383170901</v>
      </c>
      <c r="BM1091" s="10">
        <f>0.815*BJ1091/(BK1091*1000)</f>
        <v>60.314157968694843</v>
      </c>
      <c r="BN1091" s="25">
        <v>3059.4215375550398</v>
      </c>
      <c r="BO1091" s="8">
        <v>264</v>
      </c>
      <c r="BP1091" s="8">
        <v>6080</v>
      </c>
      <c r="BQ1091" s="25">
        <v>9223.8464000000004</v>
      </c>
      <c r="BR1091" s="8">
        <v>1520</v>
      </c>
      <c r="BS1091" s="8">
        <v>380</v>
      </c>
      <c r="BT1091" s="8">
        <v>0.49025953980542297</v>
      </c>
    </row>
    <row r="1092" spans="1:72" s="11" customFormat="1" x14ac:dyDescent="0.25">
      <c r="A1092" s="1">
        <v>1465</v>
      </c>
      <c r="B1092" s="22">
        <v>2060.21652360608</v>
      </c>
      <c r="C1092" s="22">
        <v>402.79999999999899</v>
      </c>
      <c r="D1092" s="11">
        <v>3000</v>
      </c>
      <c r="E1092" s="11">
        <v>12000</v>
      </c>
      <c r="F1092" s="11">
        <v>2</v>
      </c>
      <c r="G1092" s="11">
        <v>7</v>
      </c>
      <c r="H1092" s="12">
        <f>SUM(BG1092:BI1092)/(BK1092*1000000)</f>
        <v>0.74677304773275655</v>
      </c>
      <c r="I1092" s="13">
        <v>100</v>
      </c>
      <c r="J1092" s="20">
        <v>97.4334627934644</v>
      </c>
      <c r="K1092" s="18">
        <f>(P1092*BG1092+U1092*BH1092+AP1092*BI1092+AN1092*BJ1092)/(BK1092*(1000000))</f>
        <v>120.24627809792565</v>
      </c>
      <c r="L1092" s="18">
        <f>(T1092*BG1092+Y1092*BH1092+AT1092*BI1092+AO1092*BJ1092)/(BK1092*(1000000))</f>
        <v>140.52438267642034</v>
      </c>
      <c r="M1092" s="18">
        <f>L1092/K1092</f>
        <v>1.1686381058878237</v>
      </c>
      <c r="N1092" s="18">
        <f>J1092*M1092</f>
        <v>113.86445740904598</v>
      </c>
      <c r="O1092" s="13">
        <v>100</v>
      </c>
      <c r="P1092" s="20">
        <v>99.6742301033633</v>
      </c>
      <c r="Q1092" s="20">
        <f>P1092-S1092</f>
        <v>92.199897559012499</v>
      </c>
      <c r="R1092" s="18">
        <f>Q1092*solar_capex_adj</f>
        <v>122.93319674534999</v>
      </c>
      <c r="S1092" s="20">
        <v>7.4743325443508013</v>
      </c>
      <c r="T1092" s="18">
        <f>R1092+S1092</f>
        <v>130.40752928970079</v>
      </c>
      <c r="U1092" s="20">
        <v>27.972050634474598</v>
      </c>
      <c r="V1092" s="20">
        <f>U1092-X1092</f>
        <v>23.175267157347399</v>
      </c>
      <c r="W1092" s="18">
        <f>V1092*wind_capex_adj</f>
        <v>38.62544526224567</v>
      </c>
      <c r="X1092" s="20">
        <v>4.7967834771271995</v>
      </c>
      <c r="Y1092" s="18">
        <f>W1092+X1092</f>
        <v>43.422228739372869</v>
      </c>
      <c r="Z1092" s="20">
        <v>115.86765550886901</v>
      </c>
      <c r="AA1092" s="20">
        <f>Z1092-AC1092-AD1092</f>
        <v>60.818401648772593</v>
      </c>
      <c r="AB1092" s="18">
        <f>AA1092*hdgt_capex_adj</f>
        <v>76.023002060965737</v>
      </c>
      <c r="AC1092" s="20">
        <v>17.807115566217107</v>
      </c>
      <c r="AD1092" s="20">
        <v>37.242138293879307</v>
      </c>
      <c r="AE1092" s="18">
        <f>AD1092*fuel_adj</f>
        <v>37.242138293879307</v>
      </c>
      <c r="AF1092" s="18">
        <f>AB1092+AC1092+AE1092</f>
        <v>131.07225592106215</v>
      </c>
      <c r="AG1092" s="20">
        <v>615.92900968015704</v>
      </c>
      <c r="AH1092" s="20">
        <f>AG1092-AJ1092-AK1092</f>
        <v>520.45551925045493</v>
      </c>
      <c r="AI1092" s="18">
        <f>AH1092*aero_capex_adj</f>
        <v>624.54662310054584</v>
      </c>
      <c r="AJ1092" s="20">
        <v>52.49749885351207</v>
      </c>
      <c r="AK1092" s="20">
        <v>42.97599157619004</v>
      </c>
      <c r="AL1092" s="18">
        <f>AK1092*fuel_adj</f>
        <v>42.97599157619004</v>
      </c>
      <c r="AM1092" s="18">
        <f>AI1092+AJ1092+AL1092</f>
        <v>720.02011353024795</v>
      </c>
      <c r="AN1092" s="18">
        <f>IF(F1092=0, 0, IF(F1092=3, Z1092, (Z1092*F1092*384+AG1092*G1092*32)/(F1092*384+G1092*32)))</f>
        <v>228.78473548303083</v>
      </c>
      <c r="AO1092" s="18">
        <f>IF(F1092=0, 0, IF(F1092=3, AF1092, (AF1092*F1092*384+AM1092*G1092*32)/(F1092*384+G1092*32)))</f>
        <v>264.06048183281376</v>
      </c>
      <c r="AP1092" s="20">
        <v>108.149853100542</v>
      </c>
      <c r="AQ1092" s="20">
        <f>AP1092-AS1092</f>
        <v>88.716084200642001</v>
      </c>
      <c r="AR1092" s="18">
        <f>AQ1092*bess_capex_adj</f>
        <v>88.716084200642001</v>
      </c>
      <c r="AS1092" s="20">
        <v>19.433768899900002</v>
      </c>
      <c r="AT1092" s="18">
        <f>AR1092+AS1092</f>
        <v>108.149853100542</v>
      </c>
      <c r="AU1092" s="20">
        <v>7924.5716737062203</v>
      </c>
      <c r="AV1092" s="20"/>
      <c r="AW1092" s="20">
        <v>2468.92461569224</v>
      </c>
      <c r="AX1092" s="18">
        <f>AW1092*solar_capex_adj</f>
        <v>3291.8994875896533</v>
      </c>
      <c r="AY1092" s="20">
        <v>482.70792113643699</v>
      </c>
      <c r="AZ1092" s="18">
        <f>AY1092*wind_capex_adj</f>
        <v>804.51320189406169</v>
      </c>
      <c r="BA1092" s="20">
        <v>1546.8180026903401</v>
      </c>
      <c r="BB1092" s="18">
        <f>BA1092*hdgt_capex_adj</f>
        <v>1933.5225033629251</v>
      </c>
      <c r="BC1092" s="20">
        <v>568.72348941885502</v>
      </c>
      <c r="BD1092" s="18">
        <f>BC1092*aero_capex_adj</f>
        <v>682.46818730262601</v>
      </c>
      <c r="BE1092" s="20">
        <v>2857.3976447683399</v>
      </c>
      <c r="BF1092" s="18">
        <f>BE1092*bess_capex_adj</f>
        <v>2857.3976447683399</v>
      </c>
      <c r="BG1092" s="11">
        <v>2344946699.8665099</v>
      </c>
      <c r="BH1092" s="11">
        <v>1768082187.9247999</v>
      </c>
      <c r="BI1092" s="11">
        <v>2428703010.34763</v>
      </c>
      <c r="BJ1092" s="11">
        <v>2218268101.8610501</v>
      </c>
      <c r="BK1092" s="11">
        <f>SUM(BG1092:BJ1092)/1000000</f>
        <v>8759.9999999999909</v>
      </c>
      <c r="BL1092" s="11">
        <v>1.58116558806795</v>
      </c>
      <c r="BM1092" s="13">
        <f>0.815*BJ1092/(BK1092*1000)</f>
        <v>206.37996609780339</v>
      </c>
      <c r="BN1092" s="22">
        <v>2781.2923068682198</v>
      </c>
      <c r="BO1092" s="11">
        <v>106</v>
      </c>
      <c r="BP1092" s="11">
        <v>9120</v>
      </c>
      <c r="BQ1092" s="22">
        <v>13835.7696</v>
      </c>
      <c r="BR1092" s="11">
        <v>2280</v>
      </c>
      <c r="BS1092" s="11">
        <v>570</v>
      </c>
      <c r="BT1092" s="11">
        <v>0.49980349524038398</v>
      </c>
    </row>
    <row r="1093" spans="1:72" s="11" customFormat="1" x14ac:dyDescent="0.25">
      <c r="A1093" s="1">
        <v>1535</v>
      </c>
      <c r="B1093" s="22">
        <v>206.02165236060799</v>
      </c>
      <c r="C1093" s="22">
        <v>1603.6</v>
      </c>
      <c r="D1093" s="11">
        <v>3000</v>
      </c>
      <c r="E1093" s="11">
        <v>12000</v>
      </c>
      <c r="F1093" s="11">
        <v>3</v>
      </c>
      <c r="G1093" s="11">
        <v>4</v>
      </c>
      <c r="H1093" s="12">
        <f>SUM(BG1093:BI1093)/(BK1093*1000000)</f>
        <v>0.82986346413161971</v>
      </c>
      <c r="I1093" s="13">
        <v>100</v>
      </c>
      <c r="J1093" s="20">
        <v>93.918658846546705</v>
      </c>
      <c r="K1093" s="18">
        <f>(P1093*BG1093+U1093*BH1093+AP1093*BI1093+AN1093*BJ1093)/(BK1093*(1000000))</f>
        <v>91.208866072335596</v>
      </c>
      <c r="L1093" s="18">
        <f>(T1093*BG1093+Y1093*BH1093+AT1093*BI1093+AO1093*BJ1093)/(BK1093*(1000000))</f>
        <v>110.61307007757776</v>
      </c>
      <c r="M1093" s="18">
        <f>L1093/K1093</f>
        <v>1.2127447126670026</v>
      </c>
      <c r="N1093" s="18">
        <f>J1093*M1093</f>
        <v>113.89935693692553</v>
      </c>
      <c r="O1093" s="13">
        <v>100</v>
      </c>
      <c r="P1093" s="20">
        <v>70.985010315021896</v>
      </c>
      <c r="Q1093" s="20">
        <f>P1093-S1093</f>
        <v>65.663278688289694</v>
      </c>
      <c r="R1093" s="18">
        <f>Q1093*solar_capex_adj</f>
        <v>87.551038251052915</v>
      </c>
      <c r="S1093" s="20">
        <v>5.3217316267322019</v>
      </c>
      <c r="T1093" s="18">
        <f>R1093+S1093</f>
        <v>92.872769877785117</v>
      </c>
      <c r="U1093" s="20">
        <v>33.828440121450001</v>
      </c>
      <c r="V1093" s="20">
        <f>U1093-X1093</f>
        <v>28.0286091035194</v>
      </c>
      <c r="W1093" s="18">
        <f>V1093*wind_capex_adj</f>
        <v>46.714348505865672</v>
      </c>
      <c r="X1093" s="20">
        <v>5.7998310179306003</v>
      </c>
      <c r="Y1093" s="18">
        <f>W1093+X1093</f>
        <v>52.514179523796273</v>
      </c>
      <c r="Z1093" s="20">
        <v>222.836288297241</v>
      </c>
      <c r="AA1093" s="20">
        <f>Z1093-AC1093-AD1093</f>
        <v>144.77342785903301</v>
      </c>
      <c r="AB1093" s="18">
        <f>AA1093*hdgt_capex_adj</f>
        <v>180.96678482379127</v>
      </c>
      <c r="AC1093" s="20">
        <v>29.705852697539001</v>
      </c>
      <c r="AD1093" s="20">
        <v>48.35700774066899</v>
      </c>
      <c r="AE1093" s="18">
        <f>AD1093*fuel_adj</f>
        <v>48.35700774066899</v>
      </c>
      <c r="AF1093" s="18">
        <f>AB1093+AC1093+AE1093</f>
        <v>259.02964526199924</v>
      </c>
      <c r="AG1093" s="20">
        <v>572.47380392845196</v>
      </c>
      <c r="AH1093" s="20">
        <f>AG1093-AJ1093-AK1093</f>
        <v>464.271135885278</v>
      </c>
      <c r="AI1093" s="18">
        <f>AH1093*aero_capex_adj</f>
        <v>557.12536306233358</v>
      </c>
      <c r="AJ1093" s="20">
        <v>51.779455341959988</v>
      </c>
      <c r="AK1093" s="20">
        <v>56.42321270121397</v>
      </c>
      <c r="AL1093" s="18">
        <f>AK1093*fuel_adj</f>
        <v>56.42321270121397</v>
      </c>
      <c r="AM1093" s="18">
        <f>AI1093+AJ1093+AL1093</f>
        <v>665.32803110550753</v>
      </c>
      <c r="AN1093" s="18">
        <f>IF(F1093=0, 0, IF(F1093=3, Z1093, (Z1093*F1093*384+AG1093*G1093*32)/(F1093*384+G1093*32)))</f>
        <v>222.836288297241</v>
      </c>
      <c r="AO1093" s="18">
        <f>IF(F1093=0, 0, IF(F1093=3, AF1093, (AF1093*F1093*384+AM1093*G1093*32)/(F1093*384+G1093*32)))</f>
        <v>259.02964526199924</v>
      </c>
      <c r="AP1093" s="20">
        <v>220.70711522881001</v>
      </c>
      <c r="AQ1093" s="20">
        <f>AP1093-AS1093</f>
        <v>180.099583956662</v>
      </c>
      <c r="AR1093" s="18">
        <f>AQ1093*bess_capex_adj</f>
        <v>180.099583956662</v>
      </c>
      <c r="AS1093" s="20">
        <v>40.607531272148009</v>
      </c>
      <c r="AT1093" s="18">
        <f>AR1093+AS1093</f>
        <v>220.70711522881001</v>
      </c>
      <c r="AU1093" s="20">
        <v>7673.19697960945</v>
      </c>
      <c r="AV1093" s="20"/>
      <c r="AW1093" s="20">
        <v>246.95589764917901</v>
      </c>
      <c r="AX1093" s="18">
        <f>AW1093*solar_capex_adj</f>
        <v>329.27453019890532</v>
      </c>
      <c r="AY1093" s="20">
        <v>1922.2177520305199</v>
      </c>
      <c r="AZ1093" s="18">
        <f>AY1093*wind_capex_adj</f>
        <v>3203.6962533842002</v>
      </c>
      <c r="BA1093" s="20">
        <v>2320.82315875327</v>
      </c>
      <c r="BB1093" s="18">
        <f>BA1093*hdgt_capex_adj</f>
        <v>2901.0289484415875</v>
      </c>
      <c r="BC1093" s="20">
        <v>325.068352086625</v>
      </c>
      <c r="BD1093" s="18">
        <f>BC1093*aero_capex_adj</f>
        <v>390.08202250394999</v>
      </c>
      <c r="BE1093" s="20">
        <v>2858.1318190898501</v>
      </c>
      <c r="BF1093" s="18">
        <f>BE1093*bess_capex_adj</f>
        <v>2858.1318190898501</v>
      </c>
      <c r="BG1093" s="11">
        <v>331569090.95011199</v>
      </c>
      <c r="BH1093" s="11">
        <v>5821609934.38239</v>
      </c>
      <c r="BI1093" s="11">
        <v>1116424920.46048</v>
      </c>
      <c r="BJ1093" s="11">
        <v>1490396054.20701</v>
      </c>
      <c r="BK1093" s="11">
        <f>SUM(BG1093:BJ1093)/1000000</f>
        <v>8759.9999999999927</v>
      </c>
      <c r="BL1093" s="11">
        <v>6.3561623629520003</v>
      </c>
      <c r="BM1093" s="13">
        <f>0.815*BJ1093/(BK1093*1000)</f>
        <v>138.66127673272993</v>
      </c>
      <c r="BN1093" s="22">
        <v>278.12923068682198</v>
      </c>
      <c r="BO1093" s="11">
        <v>422</v>
      </c>
      <c r="BP1093" s="11">
        <v>9120</v>
      </c>
      <c r="BQ1093" s="22">
        <v>13835.7696</v>
      </c>
      <c r="BR1093" s="11">
        <v>2280</v>
      </c>
      <c r="BS1093" s="11">
        <v>570</v>
      </c>
      <c r="BT1093" s="11">
        <v>0.23195357035769201</v>
      </c>
    </row>
    <row r="1094" spans="1:72" s="11" customFormat="1" x14ac:dyDescent="0.25">
      <c r="A1094" s="1">
        <v>420</v>
      </c>
      <c r="B1094" s="24">
        <v>2472.2598283273001</v>
      </c>
      <c r="C1094" s="24">
        <v>1003.19999999999</v>
      </c>
      <c r="D1094" s="1">
        <v>1000</v>
      </c>
      <c r="E1094" s="1">
        <v>4000</v>
      </c>
      <c r="F1094" s="1">
        <v>3</v>
      </c>
      <c r="G1094" s="1">
        <v>4</v>
      </c>
      <c r="H1094" s="2">
        <f>SUM(BG1094:BI1094)/(BK1094*1000000)</f>
        <v>0.89359040241035714</v>
      </c>
      <c r="I1094" s="3">
        <v>100</v>
      </c>
      <c r="J1094" s="18">
        <v>89.657221091596298</v>
      </c>
      <c r="K1094" s="18">
        <f>(P1094*BG1094+U1094*BH1094+AP1094*BI1094+AN1094*BJ1094)/(BK1094*(1000000))</f>
        <v>86.138373908054106</v>
      </c>
      <c r="L1094" s="18">
        <f>(T1094*BG1094+Y1094*BH1094+AT1094*BI1094+AO1094*BJ1094)/(BK1094*(1000000))</f>
        <v>109.44815470558625</v>
      </c>
      <c r="M1094" s="18">
        <f>L1094/K1094</f>
        <v>1.2706085538881136</v>
      </c>
      <c r="N1094" s="18">
        <f>J1094*M1094</f>
        <v>113.91923203682005</v>
      </c>
      <c r="O1094" s="3">
        <v>99.999999193330098</v>
      </c>
      <c r="P1094" s="18">
        <v>124.61969584434399</v>
      </c>
      <c r="Q1094" s="18">
        <f>P1094-S1094</f>
        <v>115.271902389906</v>
      </c>
      <c r="R1094" s="18">
        <f>Q1094*solar_capex_adj</f>
        <v>153.69586985320799</v>
      </c>
      <c r="S1094" s="18">
        <v>9.3477934544379906</v>
      </c>
      <c r="T1094" s="18">
        <f>R1094+S1094</f>
        <v>163.043663307646</v>
      </c>
      <c r="U1094" s="18">
        <v>27.964385270382099</v>
      </c>
      <c r="V1094" s="18">
        <f>U1094-X1094</f>
        <v>23.167601793254999</v>
      </c>
      <c r="W1094" s="18">
        <f>V1094*wind_capex_adj</f>
        <v>38.612669655425002</v>
      </c>
      <c r="X1094" s="18">
        <v>4.7967834771271001</v>
      </c>
      <c r="Y1094" s="18">
        <f>W1094+X1094</f>
        <v>43.409453132552102</v>
      </c>
      <c r="Z1094" s="18">
        <v>293.13151674632201</v>
      </c>
      <c r="AA1094" s="18">
        <f>Z1094-AC1094-AD1094</f>
        <v>221.141670529187</v>
      </c>
      <c r="AB1094" s="18">
        <f>AA1094*hdgt_capex_adj</f>
        <v>276.42708816148377</v>
      </c>
      <c r="AC1094" s="18">
        <v>33.815722410906005</v>
      </c>
      <c r="AD1094" s="18">
        <v>38.174123806229005</v>
      </c>
      <c r="AE1094" s="18">
        <f>AD1094*fuel_adj</f>
        <v>38.174123806229005</v>
      </c>
      <c r="AF1094" s="18">
        <f>AB1094+AC1094+AE1094</f>
        <v>348.41693437861875</v>
      </c>
      <c r="AG1094" s="18">
        <v>806.70434950215895</v>
      </c>
      <c r="AH1094" s="18">
        <f>AG1094-AJ1094-AK1094</f>
        <v>695.62619429012204</v>
      </c>
      <c r="AI1094" s="18">
        <f>AH1094*aero_capex_adj</f>
        <v>834.75143314814648</v>
      </c>
      <c r="AJ1094" s="18">
        <v>66.515873348920991</v>
      </c>
      <c r="AK1094" s="18">
        <v>44.562281863115913</v>
      </c>
      <c r="AL1094" s="18">
        <f>AK1094*fuel_adj</f>
        <v>44.562281863115913</v>
      </c>
      <c r="AM1094" s="18">
        <f>AI1094+AJ1094+AL1094</f>
        <v>945.82958836018338</v>
      </c>
      <c r="AN1094" s="18">
        <f>IF(F1094=0, 0, IF(F1094=3, Z1094, (Z1094*F1094*384+AG1094*G1094*32)/(F1094*384+G1094*32)))</f>
        <v>293.13151674632201</v>
      </c>
      <c r="AO1094" s="18">
        <f>IF(F1094=0, 0, IF(F1094=3, AF1094, (AF1094*F1094*384+AM1094*G1094*32)/(F1094*384+G1094*32)))</f>
        <v>348.41693437861875</v>
      </c>
      <c r="AP1094" s="18">
        <v>68.493524653958005</v>
      </c>
      <c r="AQ1094" s="18">
        <f>AP1094-AS1094</f>
        <v>55.779288575892203</v>
      </c>
      <c r="AR1094" s="18">
        <f>AQ1094*bess_capex_adj</f>
        <v>55.779288575892203</v>
      </c>
      <c r="AS1094" s="18">
        <v>12.714236078065802</v>
      </c>
      <c r="AT1094" s="18">
        <f>AR1094+AS1094</f>
        <v>68.493524653958005</v>
      </c>
      <c r="AU1094" s="18">
        <v>7758.3224534977999</v>
      </c>
      <c r="AV1094" s="18"/>
      <c r="AW1094" s="18">
        <v>2961.7296041804698</v>
      </c>
      <c r="AX1094" s="18">
        <f>AW1094*solar_capex_adj</f>
        <v>3948.9728055739597</v>
      </c>
      <c r="AY1094" s="18">
        <v>1201.8183141066199</v>
      </c>
      <c r="AZ1094" s="18">
        <f>AY1094*wind_capex_adj</f>
        <v>2003.0305235110334</v>
      </c>
      <c r="BA1094" s="18">
        <v>2319.4595744890798</v>
      </c>
      <c r="BB1094" s="18">
        <f>BA1094*hdgt_capex_adj</f>
        <v>2899.3244681113497</v>
      </c>
      <c r="BC1094" s="18">
        <v>324.87736033095399</v>
      </c>
      <c r="BD1094" s="18">
        <f>BC1094*aero_capex_adj</f>
        <v>389.85283239714477</v>
      </c>
      <c r="BE1094" s="18">
        <v>950.43760039066694</v>
      </c>
      <c r="BF1094" s="18">
        <f>BE1094*bess_capex_adj</f>
        <v>950.43760039066694</v>
      </c>
      <c r="BG1094" s="1">
        <v>2202967031.5891299</v>
      </c>
      <c r="BH1094" s="1">
        <v>4403525449.1711998</v>
      </c>
      <c r="BI1094" s="1">
        <v>1221359381.20946</v>
      </c>
      <c r="BJ1094" s="1">
        <v>932148067.36591303</v>
      </c>
      <c r="BK1094" s="1">
        <f>SUM(BG1094:BJ1094)/1000000</f>
        <v>8759.9999293357032</v>
      </c>
      <c r="BL1094" s="1">
        <v>23.5812899125977</v>
      </c>
      <c r="BM1094" s="3">
        <f>0.815*BJ1094/(BK1094*1000)</f>
        <v>86.72382203555901</v>
      </c>
      <c r="BN1094" s="24">
        <v>3337.5507682418602</v>
      </c>
      <c r="BO1094" s="1">
        <v>264</v>
      </c>
      <c r="BP1094" s="1">
        <v>3040</v>
      </c>
      <c r="BQ1094" s="24">
        <v>4611.9232000000002</v>
      </c>
      <c r="BR1094" s="1">
        <v>760</v>
      </c>
      <c r="BS1094" s="1">
        <v>190</v>
      </c>
      <c r="BT1094" s="1">
        <v>0.75461464964593905</v>
      </c>
    </row>
    <row r="1095" spans="1:72" s="11" customFormat="1" x14ac:dyDescent="0.25">
      <c r="A1095" s="1">
        <v>840</v>
      </c>
      <c r="B1095" s="25">
        <v>2060.21652360608</v>
      </c>
      <c r="C1095" s="25">
        <v>1200.8</v>
      </c>
      <c r="D1095" s="8">
        <v>2000</v>
      </c>
      <c r="E1095" s="8">
        <v>8000</v>
      </c>
      <c r="F1095" s="8">
        <v>2</v>
      </c>
      <c r="G1095" s="8">
        <v>11</v>
      </c>
      <c r="H1095" s="9">
        <f>SUM(BG1095:BI1095)/(BK1095*1000000)</f>
        <v>0.94152240694378719</v>
      </c>
      <c r="I1095" s="10">
        <v>100</v>
      </c>
      <c r="J1095" s="19">
        <v>92.067578588190301</v>
      </c>
      <c r="K1095" s="18">
        <f>(P1095*BG1095+U1095*BH1095+AP1095*BI1095+AN1095*BJ1095)/(BK1095*(1000000))</f>
        <v>111.08838296018499</v>
      </c>
      <c r="L1095" s="18">
        <f>(T1095*BG1095+Y1095*BH1095+AT1095*BI1095+AO1095*BJ1095)/(BK1095*(1000000))</f>
        <v>137.4593696542367</v>
      </c>
      <c r="M1095" s="18">
        <f>L1095/K1095</f>
        <v>1.2373874386442667</v>
      </c>
      <c r="N1095" s="18">
        <f>J1095*M1095</f>
        <v>113.92326525142053</v>
      </c>
      <c r="O1095" s="10">
        <v>100</v>
      </c>
      <c r="P1095" s="19">
        <v>122.127241947977</v>
      </c>
      <c r="Q1095" s="19">
        <f>P1095-S1095</f>
        <v>112.96471225049</v>
      </c>
      <c r="R1095" s="18">
        <f>Q1095*solar_capex_adj</f>
        <v>150.61961633398664</v>
      </c>
      <c r="S1095" s="19">
        <v>9.1625296974870025</v>
      </c>
      <c r="T1095" s="18">
        <f>R1095+S1095</f>
        <v>159.78214603147364</v>
      </c>
      <c r="U1095" s="19">
        <v>28.615210098897499</v>
      </c>
      <c r="V1095" s="19">
        <f>U1095-X1095</f>
        <v>23.705975238959301</v>
      </c>
      <c r="W1095" s="18">
        <f>V1095*wind_capex_adj</f>
        <v>39.509958731598836</v>
      </c>
      <c r="X1095" s="19">
        <v>4.9092348599381985</v>
      </c>
      <c r="Y1095" s="18">
        <f>W1095+X1095</f>
        <v>44.419193591537038</v>
      </c>
      <c r="Z1095" s="19">
        <v>358.97099480291001</v>
      </c>
      <c r="AA1095" s="19">
        <f>Z1095-AC1095-AD1095</f>
        <v>275.05332152294898</v>
      </c>
      <c r="AB1095" s="18">
        <f>AA1095*hdgt_capex_adj</f>
        <v>343.81665190368619</v>
      </c>
      <c r="AC1095" s="19">
        <v>40.315010491898022</v>
      </c>
      <c r="AD1095" s="19">
        <v>43.602662788063014</v>
      </c>
      <c r="AE1095" s="18">
        <f>AD1095*fuel_adj</f>
        <v>43.602662788063014</v>
      </c>
      <c r="AF1095" s="18">
        <f>AB1095+AC1095+AE1095</f>
        <v>427.73432518364723</v>
      </c>
      <c r="AG1095" s="19">
        <v>1895.33369432783</v>
      </c>
      <c r="AH1095" s="19">
        <f>AG1095-AJ1095-AK1095</f>
        <v>1701.11363905702</v>
      </c>
      <c r="AI1095" s="18">
        <f>AH1095*aero_capex_adj</f>
        <v>2041.336366868424</v>
      </c>
      <c r="AJ1095" s="19">
        <v>146.07091675370998</v>
      </c>
      <c r="AK1095" s="19">
        <v>48.149138517100027</v>
      </c>
      <c r="AL1095" s="18">
        <f>AK1095*fuel_adj</f>
        <v>48.149138517100027</v>
      </c>
      <c r="AM1095" s="18">
        <f>AI1095+AJ1095+AL1095</f>
        <v>2235.5564221392342</v>
      </c>
      <c r="AN1095" s="18">
        <f>IF(F1095=0, 0, IF(F1095=3, Z1095, (Z1095*F1095*384+AG1095*G1095*32)/(F1095*384+G1095*32)))</f>
        <v>841.82784322502778</v>
      </c>
      <c r="AO1095" s="18">
        <f>IF(F1095=0, 0, IF(F1095=3, AF1095, (AF1095*F1095*384+AM1095*G1095*32)/(F1095*384+G1095*32)))</f>
        <v>995.90698422683181</v>
      </c>
      <c r="AP1095" s="19">
        <v>135.421120718277</v>
      </c>
      <c r="AQ1095" s="19">
        <f>AP1095-AS1095</f>
        <v>110.205825424743</v>
      </c>
      <c r="AR1095" s="18">
        <f>AQ1095*bess_capex_adj</f>
        <v>110.205825424743</v>
      </c>
      <c r="AS1095" s="19">
        <v>25.215295293533998</v>
      </c>
      <c r="AT1095" s="18">
        <f>AR1095+AS1095</f>
        <v>135.421120718277</v>
      </c>
      <c r="AU1095" s="19">
        <v>8246.9793720857706</v>
      </c>
      <c r="AV1095" s="19"/>
      <c r="AW1095" s="19">
        <v>2467.61392683444</v>
      </c>
      <c r="AX1095" s="18">
        <f>AW1095*solar_capex_adj</f>
        <v>3290.1519024459199</v>
      </c>
      <c r="AY1095" s="19">
        <v>1438.2521300025001</v>
      </c>
      <c r="AZ1095" s="18">
        <f>AY1095*wind_capex_adj</f>
        <v>2397.0868833375002</v>
      </c>
      <c r="BA1095" s="19">
        <v>1545.99683662141</v>
      </c>
      <c r="BB1095" s="18">
        <f>BA1095*hdgt_capex_adj</f>
        <v>1932.4960457767625</v>
      </c>
      <c r="BC1095" s="19">
        <v>893.23389364216496</v>
      </c>
      <c r="BD1095" s="18">
        <f>BC1095*aero_capex_adj</f>
        <v>1071.8806723705979</v>
      </c>
      <c r="BE1095" s="19">
        <v>1901.8825849852401</v>
      </c>
      <c r="BF1095" s="18">
        <f>BE1095*bess_capex_adj</f>
        <v>1901.8825849852401</v>
      </c>
      <c r="BG1095" s="8">
        <v>1877258286.2518401</v>
      </c>
      <c r="BH1095" s="8">
        <v>5150138860.1726704</v>
      </c>
      <c r="BI1095" s="8">
        <v>1220339138.4030399</v>
      </c>
      <c r="BJ1095" s="8">
        <v>512263715.17242301</v>
      </c>
      <c r="BK1095" s="8">
        <f>SUM(BG1095:BJ1095)/1000000</f>
        <v>8759.9999999999727</v>
      </c>
      <c r="BL1095" s="8">
        <v>19.548953795705501</v>
      </c>
      <c r="BM1095" s="10">
        <f>0.815*BJ1095/(BK1095*1000)</f>
        <v>47.659238340813474</v>
      </c>
      <c r="BN1095" s="25">
        <v>2781.2923068682198</v>
      </c>
      <c r="BO1095" s="8">
        <v>316</v>
      </c>
      <c r="BP1095" s="8">
        <v>6080</v>
      </c>
      <c r="BQ1095" s="25">
        <v>9223.8464000000004</v>
      </c>
      <c r="BR1095" s="8">
        <v>1520</v>
      </c>
      <c r="BS1095" s="8">
        <v>380</v>
      </c>
      <c r="BT1095" s="8">
        <v>0.37863510364870701</v>
      </c>
    </row>
    <row r="1096" spans="1:72" s="11" customFormat="1" x14ac:dyDescent="0.25">
      <c r="A1096" s="1">
        <v>680</v>
      </c>
      <c r="B1096" s="25">
        <v>1030.10826180304</v>
      </c>
      <c r="C1096" s="25">
        <v>2002.6</v>
      </c>
      <c r="D1096" s="8">
        <v>2000</v>
      </c>
      <c r="E1096" s="8">
        <v>8000</v>
      </c>
      <c r="F1096" s="8">
        <v>1</v>
      </c>
      <c r="G1096" s="8">
        <v>22</v>
      </c>
      <c r="H1096" s="9">
        <f>SUM(BG1096:BI1096)/(BK1096*1000000)</f>
        <v>0.94420066407512016</v>
      </c>
      <c r="I1096" s="10">
        <v>100</v>
      </c>
      <c r="J1096" s="19">
        <v>90.935920591445495</v>
      </c>
      <c r="K1096" s="18">
        <f>(P1096*BG1096+U1096*BH1096+AP1096*BI1096+AN1096*BJ1096)/(BK1096*(1000000))</f>
        <v>119.98239398819122</v>
      </c>
      <c r="L1096" s="18">
        <f>(T1096*BG1096+Y1096*BH1096+AT1096*BI1096+AO1096*BJ1096)/(BK1096*(1000000))</f>
        <v>150.32157631235796</v>
      </c>
      <c r="M1096" s="18">
        <f>L1096/K1096</f>
        <v>1.2528636187001965</v>
      </c>
      <c r="N1096" s="18">
        <f>J1096*M1096</f>
        <v>113.93030654203211</v>
      </c>
      <c r="O1096" s="10">
        <v>100</v>
      </c>
      <c r="P1096" s="19">
        <v>96.080337034588098</v>
      </c>
      <c r="Q1096" s="19">
        <f>P1096-S1096</f>
        <v>88.872833651674895</v>
      </c>
      <c r="R1096" s="18">
        <f>Q1096*solar_capex_adj</f>
        <v>118.49711153556652</v>
      </c>
      <c r="S1096" s="19">
        <v>7.2075033829132025</v>
      </c>
      <c r="T1096" s="18">
        <f>R1096+S1096</f>
        <v>125.70461491847972</v>
      </c>
      <c r="U1096" s="19">
        <v>39.691844361294997</v>
      </c>
      <c r="V1096" s="19">
        <f>U1096-X1096</f>
        <v>32.883035837193397</v>
      </c>
      <c r="W1096" s="18">
        <f>V1096*wind_capex_adj</f>
        <v>54.805059728655664</v>
      </c>
      <c r="X1096" s="19">
        <v>6.8088085241016003</v>
      </c>
      <c r="Y1096" s="18">
        <f>W1096+X1096</f>
        <v>61.613868252757264</v>
      </c>
      <c r="Z1096" s="19">
        <v>248.92458597364401</v>
      </c>
      <c r="AA1096" s="19">
        <f>Z1096-AC1096-AD1096</f>
        <v>174.76872772144299</v>
      </c>
      <c r="AB1096" s="18">
        <f>AA1096*hdgt_capex_adj</f>
        <v>218.46090965180372</v>
      </c>
      <c r="AC1096" s="19">
        <v>30.726889402795024</v>
      </c>
      <c r="AD1096" s="19">
        <v>43.428968849406004</v>
      </c>
      <c r="AE1096" s="18">
        <f>AD1096*fuel_adj</f>
        <v>43.428968849406004</v>
      </c>
      <c r="AF1096" s="18">
        <f>AB1096+AC1096+AE1096</f>
        <v>292.61676790400475</v>
      </c>
      <c r="AG1096" s="19">
        <v>1540.79518438112</v>
      </c>
      <c r="AH1096" s="19">
        <f>AG1096-AJ1096-AK1096</f>
        <v>1372.0854723974701</v>
      </c>
      <c r="AI1096" s="18">
        <f>AH1096*aero_capex_adj</f>
        <v>1646.502566876964</v>
      </c>
      <c r="AJ1096" s="19">
        <v>120.76231551286992</v>
      </c>
      <c r="AK1096" s="19">
        <v>47.94739647077995</v>
      </c>
      <c r="AL1096" s="18">
        <f>AK1096*fuel_adj</f>
        <v>47.94739647077995</v>
      </c>
      <c r="AM1096" s="18">
        <f>AI1096+AJ1096+AL1096</f>
        <v>1815.2122788606139</v>
      </c>
      <c r="AN1096" s="18">
        <f>IF(F1096=0, 0, IF(F1096=3, Z1096, (Z1096*F1096*384+AG1096*G1096*32)/(F1096*384+G1096*32)))</f>
        <v>1084.8408555314224</v>
      </c>
      <c r="AO1096" s="18">
        <f>IF(F1096=0, 0, IF(F1096=3, AF1096, (AF1096*F1096*384+AM1096*G1096*32)/(F1096*384+G1096*32)))</f>
        <v>1277.8256279347518</v>
      </c>
      <c r="AP1096" s="19">
        <v>182.213108245233</v>
      </c>
      <c r="AQ1096" s="19">
        <f>AP1096-AS1096</f>
        <v>147.52318843657801</v>
      </c>
      <c r="AR1096" s="18">
        <f>AQ1096*bess_capex_adj</f>
        <v>147.52318843657801</v>
      </c>
      <c r="AS1096" s="19">
        <v>34.689919808654992</v>
      </c>
      <c r="AT1096" s="18">
        <f>AR1096+AS1096</f>
        <v>182.213108245233</v>
      </c>
      <c r="AU1096" s="19">
        <v>8094.8178027546901</v>
      </c>
      <c r="AV1096" s="19"/>
      <c r="AW1096" s="19">
        <v>1233.9682475086099</v>
      </c>
      <c r="AX1096" s="18">
        <f>AW1096*solar_capex_adj</f>
        <v>1645.2909966781465</v>
      </c>
      <c r="AY1096" s="19">
        <v>2398.9175740959399</v>
      </c>
      <c r="AZ1096" s="18">
        <f>AY1096*wind_capex_adj</f>
        <v>3998.1959568265665</v>
      </c>
      <c r="BA1096" s="19">
        <v>773.09946519343703</v>
      </c>
      <c r="BB1096" s="18">
        <f>BA1096*hdgt_capex_adj</f>
        <v>966.37433149179628</v>
      </c>
      <c r="BC1096" s="19">
        <v>1786.7013155771799</v>
      </c>
      <c r="BD1096" s="18">
        <f>BC1096*aero_capex_adj</f>
        <v>2144.041578692616</v>
      </c>
      <c r="BE1096" s="19">
        <v>1902.1312003794999</v>
      </c>
      <c r="BF1096" s="18">
        <f>BE1096*bess_capex_adj</f>
        <v>1902.1312003794999</v>
      </c>
      <c r="BG1096" s="8">
        <v>1204469278.1354101</v>
      </c>
      <c r="BH1096" s="8">
        <v>6192782530.2431698</v>
      </c>
      <c r="BI1096" s="8">
        <v>873946008.91946101</v>
      </c>
      <c r="BJ1096" s="8">
        <v>488802182.70194697</v>
      </c>
      <c r="BK1096" s="8">
        <f>SUM(BG1096:BJ1096)/1000000</f>
        <v>8759.9999999999891</v>
      </c>
      <c r="BL1096" s="8">
        <v>25.8454765444122</v>
      </c>
      <c r="BM1096" s="10">
        <f>0.815*BJ1096/(BK1096*1000)</f>
        <v>45.476458778777079</v>
      </c>
      <c r="BN1096" s="25">
        <v>1390.6461534341099</v>
      </c>
      <c r="BO1096" s="8">
        <v>527</v>
      </c>
      <c r="BP1096" s="8">
        <v>6080</v>
      </c>
      <c r="BQ1096" s="25">
        <v>9223.8464000000004</v>
      </c>
      <c r="BR1096" s="8">
        <v>1520</v>
      </c>
      <c r="BS1096" s="8">
        <v>380</v>
      </c>
      <c r="BT1096" s="8">
        <v>0.27190686038869799</v>
      </c>
    </row>
    <row r="1097" spans="1:72" s="11" customFormat="1" x14ac:dyDescent="0.25">
      <c r="A1097" s="1">
        <v>1229</v>
      </c>
      <c r="B1097" s="22">
        <v>1442.15156652426</v>
      </c>
      <c r="C1097" s="22">
        <v>1003.19999999999</v>
      </c>
      <c r="D1097" s="11">
        <v>3000</v>
      </c>
      <c r="E1097" s="11">
        <v>12000</v>
      </c>
      <c r="F1097" s="11">
        <v>1</v>
      </c>
      <c r="G1097" s="11">
        <v>20</v>
      </c>
      <c r="H1097" s="12">
        <f>SUM(BG1097:BI1097)/(BK1097*1000000)</f>
        <v>0.85332118860598272</v>
      </c>
      <c r="I1097" s="13">
        <v>100</v>
      </c>
      <c r="J1097" s="20">
        <v>95.7611595194887</v>
      </c>
      <c r="K1097" s="18">
        <f>(P1097*BG1097+U1097*BH1097+AP1097*BI1097+AN1097*BJ1097)/(BK1097*(1000000))</f>
        <v>134.75843469549042</v>
      </c>
      <c r="L1097" s="18">
        <f>(T1097*BG1097+Y1097*BH1097+AT1097*BI1097+AO1097*BJ1097)/(BK1097*(1000000))</f>
        <v>160.35782799110825</v>
      </c>
      <c r="M1097" s="18">
        <f>L1097/K1097</f>
        <v>1.1899650537902433</v>
      </c>
      <c r="N1097" s="18">
        <f>J1097*M1097</f>
        <v>113.95243333862445</v>
      </c>
      <c r="O1097" s="13">
        <v>100</v>
      </c>
      <c r="P1097" s="20">
        <v>92.380942151767499</v>
      </c>
      <c r="Q1097" s="20">
        <f>P1097-S1097</f>
        <v>85.4519334062784</v>
      </c>
      <c r="R1097" s="18">
        <f>Q1097*solar_capex_adj</f>
        <v>113.93591120837119</v>
      </c>
      <c r="S1097" s="20">
        <v>6.9290087454890994</v>
      </c>
      <c r="T1097" s="18">
        <f>R1097+S1097</f>
        <v>120.86491995386029</v>
      </c>
      <c r="U1097" s="20">
        <v>27.9663287823102</v>
      </c>
      <c r="V1097" s="20">
        <f>U1097-X1097</f>
        <v>23.1695453051831</v>
      </c>
      <c r="W1097" s="18">
        <f>V1097*wind_capex_adj</f>
        <v>38.615908841971837</v>
      </c>
      <c r="X1097" s="20">
        <v>4.7967834771271001</v>
      </c>
      <c r="Y1097" s="18">
        <f>W1097+X1097</f>
        <v>43.412692319098937</v>
      </c>
      <c r="Z1097" s="20">
        <v>120.957899913253</v>
      </c>
      <c r="AA1097" s="20">
        <f>Z1097-AC1097-AD1097</f>
        <v>61.6326184825692</v>
      </c>
      <c r="AB1097" s="18">
        <f>AA1097*hdgt_capex_adj</f>
        <v>77.040773103211507</v>
      </c>
      <c r="AC1097" s="20">
        <v>18.899557472281998</v>
      </c>
      <c r="AD1097" s="20">
        <v>40.425723958401804</v>
      </c>
      <c r="AE1097" s="18">
        <f>AD1097*fuel_adj</f>
        <v>40.425723958401804</v>
      </c>
      <c r="AF1097" s="18">
        <f>AB1097+AC1097+AE1097</f>
        <v>136.36605453389529</v>
      </c>
      <c r="AG1097" s="20">
        <v>721.22794430621298</v>
      </c>
      <c r="AH1097" s="20">
        <f>AG1097-AJ1097-AK1097</f>
        <v>615.00170296267106</v>
      </c>
      <c r="AI1097" s="18">
        <f>AH1097*aero_capex_adj</f>
        <v>738.0020435552052</v>
      </c>
      <c r="AJ1097" s="20">
        <v>60.870200321046923</v>
      </c>
      <c r="AK1097" s="20">
        <v>45.356041022494992</v>
      </c>
      <c r="AL1097" s="18">
        <f>AK1097*fuel_adj</f>
        <v>45.356041022494992</v>
      </c>
      <c r="AM1097" s="18">
        <f>AI1097+AJ1097+AL1097</f>
        <v>844.22828489874712</v>
      </c>
      <c r="AN1097" s="18">
        <f>IF(F1097=0, 0, IF(F1097=3, Z1097, (Z1097*F1097*384+AG1097*G1097*32)/(F1097*384+G1097*32)))</f>
        <v>496.126677658853</v>
      </c>
      <c r="AO1097" s="18">
        <f>IF(F1097=0, 0, IF(F1097=3, AF1097, (AF1097*F1097*384+AM1097*G1097*32)/(F1097*384+G1097*32)))</f>
        <v>578.77994851192773</v>
      </c>
      <c r="AP1097" s="20">
        <v>195.871367716116</v>
      </c>
      <c r="AQ1097" s="20">
        <f>AP1097-AS1097</f>
        <v>160.297287102631</v>
      </c>
      <c r="AR1097" s="18">
        <f>AQ1097*bess_capex_adj</f>
        <v>160.297287102631</v>
      </c>
      <c r="AS1097" s="20">
        <v>35.574080613484995</v>
      </c>
      <c r="AT1097" s="18">
        <f>AR1097+AS1097</f>
        <v>195.871367716116</v>
      </c>
      <c r="AU1097" s="20">
        <v>8184.17295863454</v>
      </c>
      <c r="AV1097" s="20"/>
      <c r="AW1097" s="20">
        <v>1727.82053578869</v>
      </c>
      <c r="AX1097" s="18">
        <f>AW1097*solar_capex_adj</f>
        <v>2303.76071438492</v>
      </c>
      <c r="AY1097" s="20">
        <v>1201.91913370157</v>
      </c>
      <c r="AZ1097" s="18">
        <f>AY1097*wind_capex_adj</f>
        <v>2003.1985561692834</v>
      </c>
      <c r="BA1097" s="20">
        <v>773.21805071067695</v>
      </c>
      <c r="BB1097" s="18">
        <f>BA1097*hdgt_capex_adj</f>
        <v>966.52256338834616</v>
      </c>
      <c r="BC1097" s="20">
        <v>1624.52307018843</v>
      </c>
      <c r="BD1097" s="18">
        <f>BC1097*aero_capex_adj</f>
        <v>1949.4276842261158</v>
      </c>
      <c r="BE1097" s="20">
        <v>2856.6921682451498</v>
      </c>
      <c r="BF1097" s="18">
        <f>BE1097*bess_capex_adj</f>
        <v>2856.6921682451498</v>
      </c>
      <c r="BG1097" s="11">
        <v>1756444096.1577799</v>
      </c>
      <c r="BH1097" s="11">
        <v>4403525449.1711998</v>
      </c>
      <c r="BI1097" s="11">
        <v>1315124066.8594201</v>
      </c>
      <c r="BJ1097" s="11">
        <v>1284906387.81159</v>
      </c>
      <c r="BK1097" s="11">
        <f>SUM(BG1097:BJ1097)/1000000</f>
        <v>8759.9999999999891</v>
      </c>
      <c r="BL1097" s="11">
        <v>5.4653157021760199</v>
      </c>
      <c r="BM1097" s="13">
        <f>0.815*BJ1097/(BK1097*1000)</f>
        <v>119.5432312861241</v>
      </c>
      <c r="BN1097" s="22">
        <v>1946.90461480775</v>
      </c>
      <c r="BO1097" s="11">
        <v>264</v>
      </c>
      <c r="BP1097" s="11">
        <v>9120</v>
      </c>
      <c r="BQ1097" s="22">
        <v>13835.7696</v>
      </c>
      <c r="BR1097" s="11">
        <v>2280</v>
      </c>
      <c r="BS1097" s="11">
        <v>570</v>
      </c>
      <c r="BT1097" s="11">
        <v>0.27253876334842098</v>
      </c>
    </row>
    <row r="1098" spans="1:72" s="11" customFormat="1" x14ac:dyDescent="0.25">
      <c r="A1098" s="1">
        <v>502</v>
      </c>
      <c r="B1098" s="24">
        <v>2678.2814806879101</v>
      </c>
      <c r="C1098" s="24">
        <v>600.4</v>
      </c>
      <c r="D1098" s="1">
        <v>1000</v>
      </c>
      <c r="E1098" s="1">
        <v>4000</v>
      </c>
      <c r="F1098" s="1">
        <v>3</v>
      </c>
      <c r="G1098" s="1">
        <v>4</v>
      </c>
      <c r="H1098" s="2">
        <f>SUM(BG1098:BI1098)/(BK1098*1000000)</f>
        <v>0.77799198048333273</v>
      </c>
      <c r="I1098" s="3">
        <v>100</v>
      </c>
      <c r="J1098" s="18">
        <v>92.145971468520699</v>
      </c>
      <c r="K1098" s="18">
        <f>(P1098*BG1098+U1098*BH1098+AP1098*BI1098+AN1098*BJ1098)/(BK1098*(1000000))</f>
        <v>88.632917948809236</v>
      </c>
      <c r="L1098" s="18">
        <f>(T1098*BG1098+Y1098*BH1098+AT1098*BI1098+AO1098*BJ1098)/(BK1098*(1000000))</f>
        <v>109.65506287023464</v>
      </c>
      <c r="M1098" s="18">
        <f>L1098/K1098</f>
        <v>1.2371821373811358</v>
      </c>
      <c r="N1098" s="18">
        <f>J1098*M1098</f>
        <v>114.0013499324856</v>
      </c>
      <c r="O1098" s="3">
        <v>100</v>
      </c>
      <c r="P1098" s="18">
        <v>112.05960723358599</v>
      </c>
      <c r="Q1098" s="18">
        <f>P1098-S1098</f>
        <v>103.655634089179</v>
      </c>
      <c r="R1098" s="18">
        <f>Q1098*solar_capex_adj</f>
        <v>138.20751211890533</v>
      </c>
      <c r="S1098" s="18">
        <v>8.4039731444069901</v>
      </c>
      <c r="T1098" s="18">
        <f>R1098+S1098</f>
        <v>146.61148526331232</v>
      </c>
      <c r="U1098" s="18">
        <v>27.969395154584699</v>
      </c>
      <c r="V1098" s="18">
        <f>U1098-X1098</f>
        <v>23.172611677457599</v>
      </c>
      <c r="W1098" s="18">
        <f>V1098*wind_capex_adj</f>
        <v>38.621019462429331</v>
      </c>
      <c r="X1098" s="18">
        <v>4.7967834771271001</v>
      </c>
      <c r="Y1098" s="18">
        <f>W1098+X1098</f>
        <v>43.417802939556431</v>
      </c>
      <c r="Z1098" s="18">
        <v>164.435071697284</v>
      </c>
      <c r="AA1098" s="18">
        <f>Z1098-AC1098-AD1098</f>
        <v>105.969172620526</v>
      </c>
      <c r="AB1098" s="18">
        <f>AA1098*hdgt_capex_adj</f>
        <v>132.4614657756575</v>
      </c>
      <c r="AC1098" s="18">
        <v>22.180713582254015</v>
      </c>
      <c r="AD1098" s="18">
        <v>36.285185494503992</v>
      </c>
      <c r="AE1098" s="18">
        <f>AD1098*fuel_adj</f>
        <v>36.285185494503992</v>
      </c>
      <c r="AF1098" s="18">
        <f>AB1098+AC1098+AE1098</f>
        <v>190.92736485241551</v>
      </c>
      <c r="AG1098" s="18">
        <v>467.76564946912998</v>
      </c>
      <c r="AH1098" s="18">
        <f>AG1098-AJ1098-AK1098</f>
        <v>383.05292701182003</v>
      </c>
      <c r="AI1098" s="18">
        <f>AH1098*aero_capex_adj</f>
        <v>459.66351241418403</v>
      </c>
      <c r="AJ1098" s="18">
        <v>41.788598943007969</v>
      </c>
      <c r="AK1098" s="18">
        <v>42.924123514301982</v>
      </c>
      <c r="AL1098" s="18">
        <f>AK1098*fuel_adj</f>
        <v>42.924123514301982</v>
      </c>
      <c r="AM1098" s="18">
        <f>AI1098+AJ1098+AL1098</f>
        <v>544.37623487149403</v>
      </c>
      <c r="AN1098" s="18">
        <f>IF(F1098=0, 0, IF(F1098=3, Z1098, (Z1098*F1098*384+AG1098*G1098*32)/(F1098*384+G1098*32)))</f>
        <v>164.435071697284</v>
      </c>
      <c r="AO1098" s="18">
        <f>IF(F1098=0, 0, IF(F1098=3, AF1098, (AF1098*F1098*384+AM1098*G1098*32)/(F1098*384+G1098*32)))</f>
        <v>190.92736485241551</v>
      </c>
      <c r="AP1098" s="18">
        <v>55.814502309689402</v>
      </c>
      <c r="AQ1098" s="18">
        <f>AP1098-AS1098</f>
        <v>45.423316275657399</v>
      </c>
      <c r="AR1098" s="18">
        <f>AQ1098*bess_capex_adj</f>
        <v>45.423316275657399</v>
      </c>
      <c r="AS1098" s="18">
        <v>10.391186034032003</v>
      </c>
      <c r="AT1098" s="18">
        <f>AR1098+AS1098</f>
        <v>55.814502309689402</v>
      </c>
      <c r="AU1098" s="18">
        <v>7524.2117147532599</v>
      </c>
      <c r="AV1098" s="18"/>
      <c r="AW1098" s="18">
        <v>3209.2342362007398</v>
      </c>
      <c r="AX1098" s="18">
        <f>AW1098*solar_capex_adj</f>
        <v>4278.9789816009861</v>
      </c>
      <c r="AY1098" s="18">
        <v>719.42559036775401</v>
      </c>
      <c r="AZ1098" s="18">
        <f>AY1098*wind_capex_adj</f>
        <v>1199.0426506129234</v>
      </c>
      <c r="BA1098" s="18">
        <v>2319.96114664076</v>
      </c>
      <c r="BB1098" s="18">
        <f>BA1098*hdgt_capex_adj</f>
        <v>2899.9514333009502</v>
      </c>
      <c r="BC1098" s="18">
        <v>324.94761352201999</v>
      </c>
      <c r="BD1098" s="18">
        <f>BC1098*aero_capex_adj</f>
        <v>389.937136226424</v>
      </c>
      <c r="BE1098" s="18">
        <v>950.64312802197901</v>
      </c>
      <c r="BF1098" s="18">
        <f>BE1098*bess_capex_adj</f>
        <v>950.64312802197901</v>
      </c>
      <c r="BG1098" s="1">
        <v>2660307893.6803899</v>
      </c>
      <c r="BH1098" s="1">
        <v>2635443261.2463999</v>
      </c>
      <c r="BI1098" s="1">
        <v>1519458594.1071899</v>
      </c>
      <c r="BJ1098" s="1">
        <v>1944790250.9660001</v>
      </c>
      <c r="BK1098" s="1">
        <f>SUM(BG1098:BJ1098)/1000000</f>
        <v>8759.9999999999818</v>
      </c>
      <c r="BL1098" s="1">
        <v>21.553370049281099</v>
      </c>
      <c r="BM1098" s="3">
        <f>0.815*BJ1098/(BK1098*1000)</f>
        <v>180.93653590608369</v>
      </c>
      <c r="BN1098" s="24">
        <v>3615.6799989286801</v>
      </c>
      <c r="BO1098" s="1">
        <v>158</v>
      </c>
      <c r="BP1098" s="1">
        <v>3040</v>
      </c>
      <c r="BQ1098" s="24">
        <v>4611.9232000000002</v>
      </c>
      <c r="BR1098" s="1">
        <v>760</v>
      </c>
      <c r="BS1098" s="1">
        <v>190</v>
      </c>
      <c r="BT1098" s="1">
        <v>0.93686465548716102</v>
      </c>
    </row>
    <row r="1099" spans="1:72" s="11" customFormat="1" x14ac:dyDescent="0.25">
      <c r="A1099" s="1">
        <v>926</v>
      </c>
      <c r="B1099" s="25">
        <v>2678.2814806879101</v>
      </c>
      <c r="C1099" s="25">
        <v>402.79999999999899</v>
      </c>
      <c r="D1099" s="8">
        <v>2000</v>
      </c>
      <c r="E1099" s="8">
        <v>8000</v>
      </c>
      <c r="F1099" s="8">
        <v>2</v>
      </c>
      <c r="G1099" s="8">
        <v>11</v>
      </c>
      <c r="H1099" s="9">
        <f>SUM(BG1099:BI1099)/(BK1099*1000000)</f>
        <v>0.814944241599454</v>
      </c>
      <c r="I1099" s="10">
        <v>100</v>
      </c>
      <c r="J1099" s="19">
        <v>95.355772191068596</v>
      </c>
      <c r="K1099" s="18">
        <f>(P1099*BG1099+U1099*BH1099+AP1099*BI1099+AN1099*BJ1099)/(BK1099*(1000000))</f>
        <v>130.32705555833996</v>
      </c>
      <c r="L1099" s="18">
        <f>(T1099*BG1099+Y1099*BH1099+AT1099*BI1099+AO1099*BJ1099)/(BK1099*(1000000))</f>
        <v>155.87115784535297</v>
      </c>
      <c r="M1099" s="18">
        <f>L1099/K1099</f>
        <v>1.1959999953776166</v>
      </c>
      <c r="N1099" s="18">
        <f>J1099*M1099</f>
        <v>114.04550309974709</v>
      </c>
      <c r="O1099" s="10">
        <v>99.999999999999901</v>
      </c>
      <c r="P1099" s="19">
        <v>110.192197925562</v>
      </c>
      <c r="Q1099" s="19">
        <f>P1099-S1099</f>
        <v>101.926505832112</v>
      </c>
      <c r="R1099" s="18">
        <f>Q1099*solar_capex_adj</f>
        <v>135.90200777614933</v>
      </c>
      <c r="S1099" s="19">
        <v>8.2656920934499993</v>
      </c>
      <c r="T1099" s="18">
        <f>R1099+S1099</f>
        <v>144.16769986959935</v>
      </c>
      <c r="U1099" s="19">
        <v>27.9640417416405</v>
      </c>
      <c r="V1099" s="19">
        <f>U1099-X1099</f>
        <v>23.167258264513301</v>
      </c>
      <c r="W1099" s="18">
        <f>V1099*wind_capex_adj</f>
        <v>38.612097107522168</v>
      </c>
      <c r="X1099" s="19">
        <v>4.7967834771271995</v>
      </c>
      <c r="Y1099" s="18">
        <f>W1099+X1099</f>
        <v>43.408880584649367</v>
      </c>
      <c r="Z1099" s="19">
        <v>140.38180286337001</v>
      </c>
      <c r="AA1099" s="19">
        <f>Z1099-AC1099-AD1099</f>
        <v>83.54462290394099</v>
      </c>
      <c r="AB1099" s="18">
        <f>AA1099*hdgt_capex_adj</f>
        <v>104.43077862992624</v>
      </c>
      <c r="AC1099" s="19">
        <v>20.008544528342014</v>
      </c>
      <c r="AD1099" s="19">
        <v>36.828635431087008</v>
      </c>
      <c r="AE1099" s="18">
        <f>AD1099*fuel_adj</f>
        <v>36.828635431087008</v>
      </c>
      <c r="AF1099" s="18">
        <f>AB1099+AC1099+AE1099</f>
        <v>161.26795858935526</v>
      </c>
      <c r="AG1099" s="19">
        <v>909.109217622134</v>
      </c>
      <c r="AH1099" s="19">
        <f>AG1099-AJ1099-AK1099</f>
        <v>792.6396656420311</v>
      </c>
      <c r="AI1099" s="18">
        <f>AH1099*aero_capex_adj</f>
        <v>951.16759877043728</v>
      </c>
      <c r="AJ1099" s="19">
        <v>73.75439799542994</v>
      </c>
      <c r="AK1099" s="19">
        <v>42.715153984672952</v>
      </c>
      <c r="AL1099" s="18">
        <f>AK1099*fuel_adj</f>
        <v>42.715153984672952</v>
      </c>
      <c r="AM1099" s="18">
        <f>AI1099+AJ1099+AL1099</f>
        <v>1067.6371507505403</v>
      </c>
      <c r="AN1099" s="18">
        <f>IF(F1099=0, 0, IF(F1099=3, Z1099, (Z1099*F1099*384+AG1099*G1099*32)/(F1099*384+G1099*32)))</f>
        <v>381.98184750183867</v>
      </c>
      <c r="AO1099" s="18">
        <f>IF(F1099=0, 0, IF(F1099=3, AF1099, (AF1099*F1099*384+AM1099*G1099*32)/(F1099*384+G1099*32)))</f>
        <v>446.12684755429916</v>
      </c>
      <c r="AP1099" s="19">
        <v>65.335498767118096</v>
      </c>
      <c r="AQ1099" s="19">
        <f>AP1099-AS1099</f>
        <v>53.4758394434525</v>
      </c>
      <c r="AR1099" s="18">
        <f>AQ1099*bess_capex_adj</f>
        <v>53.4758394434525</v>
      </c>
      <c r="AS1099" s="19">
        <v>11.859659323665596</v>
      </c>
      <c r="AT1099" s="18">
        <f>AR1099+AS1099</f>
        <v>65.335498767118096</v>
      </c>
      <c r="AU1099" s="19">
        <v>8032.9520650791001</v>
      </c>
      <c r="AV1099" s="19"/>
      <c r="AW1099" s="19">
        <v>3208.4928283551199</v>
      </c>
      <c r="AX1099" s="18">
        <f>AW1099*solar_capex_adj</f>
        <v>4277.9904378068259</v>
      </c>
      <c r="AY1099" s="19">
        <v>482.54110726610298</v>
      </c>
      <c r="AZ1099" s="18">
        <f>AY1099*wind_capex_adj</f>
        <v>804.23517877683832</v>
      </c>
      <c r="BA1099" s="19">
        <v>1546.2834543922199</v>
      </c>
      <c r="BB1099" s="18">
        <f>BA1099*hdgt_capex_adj</f>
        <v>1932.8543179902749</v>
      </c>
      <c r="BC1099" s="19">
        <v>893.39949340365604</v>
      </c>
      <c r="BD1099" s="18">
        <f>BC1099*aero_capex_adj</f>
        <v>1072.0793920843871</v>
      </c>
      <c r="BE1099" s="19">
        <v>1902.2351816619901</v>
      </c>
      <c r="BF1099" s="18">
        <f>BE1099*bess_capex_adj</f>
        <v>1902.2351816619901</v>
      </c>
      <c r="BG1099" s="8">
        <v>2721780930.0893602</v>
      </c>
      <c r="BH1099" s="8">
        <v>1768082187.9247999</v>
      </c>
      <c r="BI1099" s="8">
        <v>2649048438.3970399</v>
      </c>
      <c r="BJ1099" s="8">
        <v>1621088443.5887799</v>
      </c>
      <c r="BK1099" s="8">
        <f>SUM(BG1099:BJ1099)/1000000</f>
        <v>8759.9999999999782</v>
      </c>
      <c r="BL1099" s="8">
        <v>10.9451885846615</v>
      </c>
      <c r="BM1099" s="10">
        <f>0.815*BJ1099/(BK1099*1000)</f>
        <v>150.8204430964451</v>
      </c>
      <c r="BN1099" s="25">
        <v>3615.6799989286801</v>
      </c>
      <c r="BO1099" s="8">
        <v>106</v>
      </c>
      <c r="BP1099" s="8">
        <v>6080</v>
      </c>
      <c r="BQ1099" s="25">
        <v>9223.8464000000004</v>
      </c>
      <c r="BR1099" s="8">
        <v>1520</v>
      </c>
      <c r="BS1099" s="8">
        <v>380</v>
      </c>
      <c r="BT1099" s="8">
        <v>0.81743899580151602</v>
      </c>
    </row>
    <row r="1100" spans="1:72" s="11" customFormat="1" x14ac:dyDescent="0.25">
      <c r="A1100" s="1">
        <v>1257</v>
      </c>
      <c r="B1100" s="22">
        <v>1236.12991416365</v>
      </c>
      <c r="C1100" s="22">
        <v>1402.2</v>
      </c>
      <c r="D1100" s="11">
        <v>3000</v>
      </c>
      <c r="E1100" s="11">
        <v>12000</v>
      </c>
      <c r="F1100" s="11">
        <v>1</v>
      </c>
      <c r="G1100" s="11">
        <v>19</v>
      </c>
      <c r="H1100" s="12">
        <f>SUM(BG1100:BI1100)/(BK1100*1000000)</f>
        <v>0.91118307599654902</v>
      </c>
      <c r="I1100" s="13">
        <v>100</v>
      </c>
      <c r="J1100" s="20">
        <v>94.283845989586695</v>
      </c>
      <c r="K1100" s="18">
        <f>(P1100*BG1100+U1100*BH1100+AP1100*BI1100+AN1100*BJ1100)/(BK1100*(1000000))</f>
        <v>125.55397772047874</v>
      </c>
      <c r="L1100" s="18">
        <f>(T1100*BG1100+Y1100*BH1100+AT1100*BI1100+AO1100*BJ1100)/(BK1100*(1000000))</f>
        <v>151.92137417136254</v>
      </c>
      <c r="M1100" s="18">
        <f>L1100/K1100</f>
        <v>1.2100084515807665</v>
      </c>
      <c r="N1100" s="18">
        <f>J1100*M1100</f>
        <v>114.08425049493925</v>
      </c>
      <c r="O1100" s="13">
        <v>100</v>
      </c>
      <c r="P1100" s="20">
        <v>94.773300096980407</v>
      </c>
      <c r="Q1100" s="20">
        <f>P1100-S1100</f>
        <v>87.663972647591507</v>
      </c>
      <c r="R1100" s="18">
        <f>Q1100*solar_capex_adj</f>
        <v>116.88529686345534</v>
      </c>
      <c r="S1100" s="20">
        <v>7.1093274493888998</v>
      </c>
      <c r="T1100" s="18">
        <f>R1100+S1100</f>
        <v>123.99462431284424</v>
      </c>
      <c r="U1100" s="20">
        <v>31.037371392990899</v>
      </c>
      <c r="V1100" s="20">
        <f>U1100-X1100</f>
        <v>25.7132522172924</v>
      </c>
      <c r="W1100" s="18">
        <f>V1100*wind_capex_adj</f>
        <v>42.855420362154</v>
      </c>
      <c r="X1100" s="20">
        <v>5.3241191756984989</v>
      </c>
      <c r="Y1100" s="18">
        <f>W1100+X1100</f>
        <v>48.179539537852499</v>
      </c>
      <c r="Z1100" s="20">
        <v>173.38044108273601</v>
      </c>
      <c r="AA1100" s="20">
        <f>Z1100-AC1100-AD1100</f>
        <v>104.411162230564</v>
      </c>
      <c r="AB1100" s="18">
        <f>AA1100*hdgt_capex_adj</f>
        <v>130.51395278820502</v>
      </c>
      <c r="AC1100" s="20">
        <v>24.244411962484008</v>
      </c>
      <c r="AD1100" s="20">
        <v>44.724866889688002</v>
      </c>
      <c r="AE1100" s="18">
        <f>AD1100*fuel_adj</f>
        <v>44.724866889688002</v>
      </c>
      <c r="AF1100" s="18">
        <f>AB1100+AC1100+AE1100</f>
        <v>199.48323164037703</v>
      </c>
      <c r="AG1100" s="20">
        <v>1027.46177959542</v>
      </c>
      <c r="AH1100" s="20">
        <f>AG1100-AJ1100-AK1100</f>
        <v>894.364851506847</v>
      </c>
      <c r="AI1100" s="18">
        <f>AH1100*aero_capex_adj</f>
        <v>1073.2378218082163</v>
      </c>
      <c r="AJ1100" s="20">
        <v>83.801831685972047</v>
      </c>
      <c r="AK1100" s="20">
        <v>49.295096402600961</v>
      </c>
      <c r="AL1100" s="18">
        <f>AK1100*fuel_adj</f>
        <v>49.295096402600961</v>
      </c>
      <c r="AM1100" s="18">
        <f>AI1100+AJ1100+AL1100</f>
        <v>1206.3347498967892</v>
      </c>
      <c r="AN1100" s="18">
        <f>IF(F1100=0, 0, IF(F1100=3, Z1100, (Z1100*F1100*384+AG1100*G1100*32)/(F1100*384+G1100*32)))</f>
        <v>696.84964855825206</v>
      </c>
      <c r="AO1100" s="18">
        <f>IF(F1100=0, 0, IF(F1100=3, AF1100, (AF1100*F1100*384+AM1100*G1100*32)/(F1100*384+G1100*32)))</f>
        <v>816.58577508785538</v>
      </c>
      <c r="AP1100" s="20">
        <v>253.64896095716099</v>
      </c>
      <c r="AQ1100" s="20">
        <f>AP1100-AS1100</f>
        <v>206.356134185803</v>
      </c>
      <c r="AR1100" s="18">
        <f>AQ1100*bess_capex_adj</f>
        <v>206.356134185803</v>
      </c>
      <c r="AS1100" s="20">
        <v>47.292826771357994</v>
      </c>
      <c r="AT1100" s="18">
        <f>AR1100+AS1100</f>
        <v>253.64896095716099</v>
      </c>
      <c r="AU1100" s="20">
        <v>8333.0354090826495</v>
      </c>
      <c r="AV1100" s="20"/>
      <c r="AW1100" s="20">
        <v>1480.79073208158</v>
      </c>
      <c r="AX1100" s="18">
        <f>AW1100*solar_capex_adj</f>
        <v>1974.3876427754399</v>
      </c>
      <c r="AY1100" s="20">
        <v>1679.7302134133899</v>
      </c>
      <c r="AZ1100" s="18">
        <f>AY1100*wind_capex_adj</f>
        <v>2799.5503556889835</v>
      </c>
      <c r="BA1100" s="20">
        <v>773.11451986103998</v>
      </c>
      <c r="BB1100" s="18">
        <f>BA1100*hdgt_capex_adj</f>
        <v>966.39314982630003</v>
      </c>
      <c r="BC1100" s="20">
        <v>1543.0902753042001</v>
      </c>
      <c r="BD1100" s="18">
        <f>BC1100*aero_capex_adj</f>
        <v>1851.70833036504</v>
      </c>
      <c r="BE1100" s="20">
        <v>2856.3096684224201</v>
      </c>
      <c r="BF1100" s="18">
        <f>BE1100*bess_capex_adj</f>
        <v>2856.3096684224201</v>
      </c>
      <c r="BG1100" s="11">
        <v>1463343727.2469699</v>
      </c>
      <c r="BH1100" s="11">
        <v>5545302276.0824099</v>
      </c>
      <c r="BI1100" s="11">
        <v>973317742.40037501</v>
      </c>
      <c r="BJ1100" s="11">
        <v>778036254.27023005</v>
      </c>
      <c r="BK1100" s="11">
        <f>SUM(BG1100:BJ1100)/1000000</f>
        <v>8759.9999999999854</v>
      </c>
      <c r="BL1100" s="11">
        <v>12.7402021846925</v>
      </c>
      <c r="BM1100" s="13">
        <f>0.815*BJ1100/(BK1100*1000)</f>
        <v>72.385793062812624</v>
      </c>
      <c r="BN1100" s="22">
        <v>1668.7753841209301</v>
      </c>
      <c r="BO1100" s="11">
        <v>369</v>
      </c>
      <c r="BP1100" s="11">
        <v>9120</v>
      </c>
      <c r="BQ1100" s="22">
        <v>13835.7696</v>
      </c>
      <c r="BR1100" s="11">
        <v>2280</v>
      </c>
      <c r="BS1100" s="11">
        <v>570</v>
      </c>
      <c r="BT1100" s="11">
        <v>0.20255427595912001</v>
      </c>
    </row>
    <row r="1101" spans="1:72" s="11" customFormat="1" x14ac:dyDescent="0.25">
      <c r="A1101" s="1">
        <v>790</v>
      </c>
      <c r="B1101" s="25">
        <v>2472.2598283273001</v>
      </c>
      <c r="C1101" s="25">
        <v>402.79999999999899</v>
      </c>
      <c r="D1101" s="8">
        <v>2000</v>
      </c>
      <c r="E1101" s="8">
        <v>8000</v>
      </c>
      <c r="F1101" s="8">
        <v>1</v>
      </c>
      <c r="G1101" s="8">
        <v>23</v>
      </c>
      <c r="H1101" s="9">
        <f>SUM(BG1101:BI1101)/(BK1101*1000000)</f>
        <v>0.79486631147310594</v>
      </c>
      <c r="I1101" s="10">
        <v>100</v>
      </c>
      <c r="J1101" s="19">
        <v>95.932992544527096</v>
      </c>
      <c r="K1101" s="18">
        <f>(P1101*BG1101+U1101*BH1101+AP1101*BI1101+AN1101*BJ1101)/(BK1101*(1000000))</f>
        <v>127.21684131124438</v>
      </c>
      <c r="L1101" s="18">
        <f>(T1101*BG1101+Y1101*BH1101+AT1101*BI1101+AO1101*BJ1101)/(BK1101*(1000000))</f>
        <v>151.29657583559205</v>
      </c>
      <c r="M1101" s="18">
        <f>L1101/K1101</f>
        <v>1.1892810281732669</v>
      </c>
      <c r="N1101" s="18">
        <f>J1101*M1101</f>
        <v>114.09128800909353</v>
      </c>
      <c r="O1101" s="10">
        <v>100</v>
      </c>
      <c r="P1101" s="19">
        <v>106.001801049714</v>
      </c>
      <c r="Q1101" s="19">
        <f>P1101-S1101</f>
        <v>98.050733991945705</v>
      </c>
      <c r="R1101" s="18">
        <f>Q1101*solar_capex_adj</f>
        <v>130.73431198926093</v>
      </c>
      <c r="S1101" s="19">
        <v>7.9510670577682987</v>
      </c>
      <c r="T1101" s="18">
        <f>R1101+S1101</f>
        <v>138.68537904702924</v>
      </c>
      <c r="U1101" s="19">
        <v>27.964976347584301</v>
      </c>
      <c r="V1101" s="19">
        <f>U1101-X1101</f>
        <v>23.168192870457201</v>
      </c>
      <c r="W1101" s="18">
        <f>V1101*wind_capex_adj</f>
        <v>38.613654784095338</v>
      </c>
      <c r="X1101" s="19">
        <v>4.7967834771271001</v>
      </c>
      <c r="Y1101" s="18">
        <f>W1101+X1101</f>
        <v>43.410438261222438</v>
      </c>
      <c r="Z1101" s="19">
        <v>98.592852712706701</v>
      </c>
      <c r="AA1101" s="19">
        <f>Z1101-AC1101-AD1101</f>
        <v>46.007626848038093</v>
      </c>
      <c r="AB1101" s="18">
        <f>AA1101*hdgt_capex_adj</f>
        <v>57.509533560047615</v>
      </c>
      <c r="AC1101" s="19">
        <v>16.359218078217708</v>
      </c>
      <c r="AD1101" s="19">
        <v>36.2260077864509</v>
      </c>
      <c r="AE1101" s="18">
        <f>AD1101*fuel_adj</f>
        <v>36.2260077864509</v>
      </c>
      <c r="AF1101" s="18">
        <f>AB1101+AC1101+AE1101</f>
        <v>110.09475942471622</v>
      </c>
      <c r="AG1101" s="19">
        <v>468.28603120512798</v>
      </c>
      <c r="AH1101" s="19">
        <f>AG1101-AJ1101-AK1101</f>
        <v>385.290116319216</v>
      </c>
      <c r="AI1101" s="18">
        <f>AH1101*aero_capex_adj</f>
        <v>462.34813958305915</v>
      </c>
      <c r="AJ1101" s="19">
        <v>41.899712560738976</v>
      </c>
      <c r="AK1101" s="19">
        <v>41.09620232517301</v>
      </c>
      <c r="AL1101" s="18">
        <f>AK1101*fuel_adj</f>
        <v>41.09620232517301</v>
      </c>
      <c r="AM1101" s="18">
        <f>AI1101+AJ1101+AL1101</f>
        <v>545.34405446897108</v>
      </c>
      <c r="AN1101" s="18">
        <f>IF(F1101=0, 0, IF(F1101=3, Z1101, (Z1101*F1101*384+AG1101*G1101*32)/(F1101*384+G1101*32)))</f>
        <v>341.53408429344069</v>
      </c>
      <c r="AO1101" s="18">
        <f>IF(F1101=0, 0, IF(F1101=3, AF1101, (AF1101*F1101*384+AM1101*G1101*32)/(F1101*384+G1101*32)))</f>
        <v>396.11572473951225</v>
      </c>
      <c r="AP1101" s="19">
        <v>67.427214970087206</v>
      </c>
      <c r="AQ1101" s="19">
        <f>AP1101-AS1101</f>
        <v>55.222606215862797</v>
      </c>
      <c r="AR1101" s="18">
        <f>AQ1101*bess_capex_adj</f>
        <v>55.222606215862797</v>
      </c>
      <c r="AS1101" s="19">
        <v>12.204608754224409</v>
      </c>
      <c r="AT1101" s="18">
        <f>AR1101+AS1101</f>
        <v>67.427214970087206</v>
      </c>
      <c r="AU1101" s="19">
        <v>7987.9430603907203</v>
      </c>
      <c r="AV1101" s="19"/>
      <c r="AW1101" s="19">
        <v>2961.8051670662499</v>
      </c>
      <c r="AX1101" s="18">
        <f>AW1101*solar_capex_adj</f>
        <v>3949.0735560883331</v>
      </c>
      <c r="AY1101" s="19">
        <v>482.560573781382</v>
      </c>
      <c r="AZ1101" s="18">
        <f>AY1101*wind_capex_adj</f>
        <v>804.26762296897004</v>
      </c>
      <c r="BA1101" s="19">
        <v>773.17291702640705</v>
      </c>
      <c r="BB1101" s="18">
        <f>BA1101*hdgt_capex_adj</f>
        <v>966.46614628300881</v>
      </c>
      <c r="BC1101" s="19">
        <v>1868.0924815061101</v>
      </c>
      <c r="BD1101" s="18">
        <f>BC1101*aero_capex_adj</f>
        <v>2241.7109778073318</v>
      </c>
      <c r="BE1101" s="19">
        <v>1902.3119210105599</v>
      </c>
      <c r="BF1101" s="18">
        <f>BE1101*bess_capex_adj</f>
        <v>1902.3119210105599</v>
      </c>
      <c r="BG1101" s="8">
        <v>2617461198.6150398</v>
      </c>
      <c r="BH1101" s="8">
        <v>1768082187.9247999</v>
      </c>
      <c r="BI1101" s="8">
        <v>2577485501.96456</v>
      </c>
      <c r="BJ1101" s="8">
        <v>1796971111.49559</v>
      </c>
      <c r="BK1101" s="8">
        <f>SUM(BG1101:BJ1101)/1000000</f>
        <v>8759.9999999999909</v>
      </c>
      <c r="BL1101" s="8">
        <v>7.8010545699026599</v>
      </c>
      <c r="BM1101" s="10">
        <f>0.815*BJ1101/(BK1101*1000)</f>
        <v>167.18395614941863</v>
      </c>
      <c r="BN1101" s="25">
        <v>3337.5507682418602</v>
      </c>
      <c r="BO1101" s="8">
        <v>106</v>
      </c>
      <c r="BP1101" s="8">
        <v>6080</v>
      </c>
      <c r="BQ1101" s="25">
        <v>9223.8464000000004</v>
      </c>
      <c r="BR1101" s="8">
        <v>1520</v>
      </c>
      <c r="BS1101" s="8">
        <v>380</v>
      </c>
      <c r="BT1101" s="8">
        <v>0.79538732943808399</v>
      </c>
    </row>
    <row r="1102" spans="1:72" s="11" customFormat="1" x14ac:dyDescent="0.25">
      <c r="A1102" s="1">
        <v>164</v>
      </c>
      <c r="B1102" s="24">
        <v>2472.2598283273001</v>
      </c>
      <c r="C1102" s="24">
        <v>1200.8</v>
      </c>
      <c r="D1102" s="1">
        <v>1000</v>
      </c>
      <c r="E1102" s="1">
        <v>4000</v>
      </c>
      <c r="F1102" s="1">
        <v>1</v>
      </c>
      <c r="G1102" s="1">
        <v>23</v>
      </c>
      <c r="H1102" s="2">
        <f>SUM(BG1102:BI1102)/(BK1102*1000000)</f>
        <v>0.92286747576014216</v>
      </c>
      <c r="I1102" s="3">
        <v>100</v>
      </c>
      <c r="J1102" s="18">
        <v>90.5617381855769</v>
      </c>
      <c r="K1102" s="18">
        <f>(P1102*BG1102+U1102*BH1102+AP1102*BI1102+AN1102*BJ1102)/(BK1102*(1000000))</f>
        <v>102.90965194619858</v>
      </c>
      <c r="L1102" s="18">
        <f>(T1102*BG1102+Y1102*BH1102+AT1102*BI1102+AO1102*BJ1102)/(BK1102*(1000000))</f>
        <v>129.68095350713102</v>
      </c>
      <c r="M1102" s="18">
        <f>L1102/K1102</f>
        <v>1.2601437382659553</v>
      </c>
      <c r="N1102" s="18">
        <f>J1102*M1102</f>
        <v>114.12080730103558</v>
      </c>
      <c r="O1102" s="3">
        <v>99.999999999999901</v>
      </c>
      <c r="P1102" s="18">
        <v>138.17859035935101</v>
      </c>
      <c r="Q1102" s="18">
        <f>P1102-S1102</f>
        <v>127.811806606231</v>
      </c>
      <c r="R1102" s="18">
        <f>Q1102*solar_capex_adj</f>
        <v>170.41574214164132</v>
      </c>
      <c r="S1102" s="18">
        <v>10.366783753120004</v>
      </c>
      <c r="T1102" s="18">
        <f>R1102+S1102</f>
        <v>180.78252589476131</v>
      </c>
      <c r="U1102" s="18">
        <v>28.6152088183252</v>
      </c>
      <c r="V1102" s="18">
        <f>U1102-X1102</f>
        <v>23.705969767834699</v>
      </c>
      <c r="W1102" s="18">
        <f>V1102*wind_capex_adj</f>
        <v>39.509949613057834</v>
      </c>
      <c r="X1102" s="18">
        <v>4.9092390504905019</v>
      </c>
      <c r="Y1102" s="18">
        <f>W1102+X1102</f>
        <v>44.41918866354834</v>
      </c>
      <c r="Z1102" s="18">
        <v>215.50749715045299</v>
      </c>
      <c r="AA1102" s="18">
        <f>Z1102-AC1102-AD1102</f>
        <v>149.29875320920101</v>
      </c>
      <c r="AB1102" s="18">
        <f>AA1102*hdgt_capex_adj</f>
        <v>186.62344151150126</v>
      </c>
      <c r="AC1102" s="18">
        <v>27.141204942835003</v>
      </c>
      <c r="AD1102" s="18">
        <v>39.067538998416978</v>
      </c>
      <c r="AE1102" s="18">
        <f>AD1102*fuel_adj</f>
        <v>39.067538998416978</v>
      </c>
      <c r="AF1102" s="18">
        <f>AB1102+AC1102+AE1102</f>
        <v>252.83218545275324</v>
      </c>
      <c r="AG1102" s="18">
        <v>783.44503569941696</v>
      </c>
      <c r="AH1102" s="18">
        <f>AG1102-AJ1102-AK1102</f>
        <v>675.15234234389004</v>
      </c>
      <c r="AI1102" s="18">
        <f>AH1102*aero_capex_adj</f>
        <v>810.18281081266798</v>
      </c>
      <c r="AJ1102" s="18">
        <v>65.195577191045913</v>
      </c>
      <c r="AK1102" s="18">
        <v>43.097116164481008</v>
      </c>
      <c r="AL1102" s="18">
        <f>AK1102*fuel_adj</f>
        <v>43.097116164481008</v>
      </c>
      <c r="AM1102" s="18">
        <f>AI1102+AJ1102+AL1102</f>
        <v>918.4755041681949</v>
      </c>
      <c r="AN1102" s="18">
        <f>IF(F1102=0, 0, IF(F1102=3, Z1102, (Z1102*F1102*384+AG1102*G1102*32)/(F1102*384+G1102*32)))</f>
        <v>588.72359391120074</v>
      </c>
      <c r="AO1102" s="18">
        <f>IF(F1102=0, 0, IF(F1102=3, AF1102, (AF1102*F1102*384+AM1102*G1102*32)/(F1102*384+G1102*32)))</f>
        <v>690.25493775147208</v>
      </c>
      <c r="AP1102" s="18">
        <v>86.497100816974793</v>
      </c>
      <c r="AQ1102" s="18">
        <f>AP1102-AS1102</f>
        <v>70.199122655732296</v>
      </c>
      <c r="AR1102" s="18">
        <f>AQ1102*bess_capex_adj</f>
        <v>70.199122655732296</v>
      </c>
      <c r="AS1102" s="18">
        <v>16.297978161242497</v>
      </c>
      <c r="AT1102" s="18">
        <f>AR1102+AS1102</f>
        <v>86.497100816974793</v>
      </c>
      <c r="AU1102" s="18">
        <v>7990.2968020206099</v>
      </c>
      <c r="AV1102" s="18"/>
      <c r="AW1102" s="18">
        <v>2961.1335011564402</v>
      </c>
      <c r="AX1102" s="18">
        <f>AW1102*solar_capex_adj</f>
        <v>3948.1780015419199</v>
      </c>
      <c r="AY1102" s="18">
        <v>1438.2505703675999</v>
      </c>
      <c r="AZ1102" s="18">
        <f>AY1102*wind_capex_adj</f>
        <v>2397.0842839460001</v>
      </c>
      <c r="BA1102" s="18">
        <v>772.99758007429102</v>
      </c>
      <c r="BB1102" s="18">
        <f>BA1102*hdgt_capex_adj</f>
        <v>966.24697509286375</v>
      </c>
      <c r="BC1102" s="18">
        <v>1867.6688432296501</v>
      </c>
      <c r="BD1102" s="18">
        <f>BC1102*aero_capex_adj</f>
        <v>2241.2026118755798</v>
      </c>
      <c r="BE1102" s="18">
        <v>950.246307192617</v>
      </c>
      <c r="BF1102" s="18">
        <f>BE1102*bess_capex_adj</f>
        <v>950.246307192617</v>
      </c>
      <c r="BG1102" s="1">
        <v>1983875616.64398</v>
      </c>
      <c r="BH1102" s="1">
        <v>5150152211.77843</v>
      </c>
      <c r="BI1102" s="1">
        <v>950291259.23643196</v>
      </c>
      <c r="BJ1102" s="1">
        <v>675680912.34115398</v>
      </c>
      <c r="BK1102" s="1">
        <f>SUM(BG1102:BJ1102)/1000000</f>
        <v>8759.9999999999964</v>
      </c>
      <c r="BL1102" s="1">
        <v>27.665807853173</v>
      </c>
      <c r="BM1102" s="3">
        <f>0.815*BJ1102/(BK1102*1000)</f>
        <v>62.863007255484099</v>
      </c>
      <c r="BN1102" s="24">
        <v>3337.5507682418602</v>
      </c>
      <c r="BO1102" s="1">
        <v>316</v>
      </c>
      <c r="BP1102" s="1">
        <v>3040</v>
      </c>
      <c r="BQ1102" s="24">
        <v>4611.9232000000002</v>
      </c>
      <c r="BR1102" s="1">
        <v>760</v>
      </c>
      <c r="BS1102" s="1">
        <v>190</v>
      </c>
      <c r="BT1102" s="1">
        <v>0.58823555832903496</v>
      </c>
    </row>
    <row r="1103" spans="1:72" s="11" customFormat="1" x14ac:dyDescent="0.25">
      <c r="A1103" s="1">
        <v>892</v>
      </c>
      <c r="B1103" s="25">
        <v>2472.2598283273001</v>
      </c>
      <c r="C1103" s="25">
        <v>801.8</v>
      </c>
      <c r="D1103" s="8">
        <v>2000</v>
      </c>
      <c r="E1103" s="8">
        <v>8000</v>
      </c>
      <c r="F1103" s="8">
        <v>2</v>
      </c>
      <c r="G1103" s="8">
        <v>11</v>
      </c>
      <c r="H1103" s="9">
        <f>SUM(BG1103:BI1103)/(BK1103*1000000)</f>
        <v>0.90291410704413677</v>
      </c>
      <c r="I1103" s="10">
        <v>100</v>
      </c>
      <c r="J1103" s="19">
        <v>93.715945423644996</v>
      </c>
      <c r="K1103" s="18">
        <f>(P1103*BG1103+U1103*BH1103+AP1103*BI1103+AN1103*BJ1103)/(BK1103*(1000000))</f>
        <v>121.14425619142165</v>
      </c>
      <c r="L1103" s="18">
        <f>(T1103*BG1103+Y1103*BH1103+AT1103*BI1103+AO1103*BJ1103)/(BK1103*(1000000))</f>
        <v>147.57539900975942</v>
      </c>
      <c r="M1103" s="18">
        <f>L1103/K1103</f>
        <v>1.2181790837575788</v>
      </c>
      <c r="N1103" s="18">
        <f>J1103*M1103</f>
        <v>114.16280452965111</v>
      </c>
      <c r="O1103" s="10">
        <v>100</v>
      </c>
      <c r="P1103" s="19">
        <v>115.920295258751</v>
      </c>
      <c r="Q1103" s="19">
        <f>P1103-S1103</f>
        <v>107.223333465786</v>
      </c>
      <c r="R1103" s="18">
        <f>Q1103*solar_capex_adj</f>
        <v>142.96444462104799</v>
      </c>
      <c r="S1103" s="19">
        <v>8.6969617929649985</v>
      </c>
      <c r="T1103" s="18">
        <f>R1103+S1103</f>
        <v>151.66140641401299</v>
      </c>
      <c r="U1103" s="19">
        <v>27.959445478163499</v>
      </c>
      <c r="V1103" s="19">
        <f>U1103-X1103</f>
        <v>23.162662001036399</v>
      </c>
      <c r="W1103" s="18">
        <f>V1103*wind_capex_adj</f>
        <v>38.604436668394001</v>
      </c>
      <c r="X1103" s="19">
        <v>4.7967834771271001</v>
      </c>
      <c r="Y1103" s="18">
        <f>W1103+X1103</f>
        <v>43.401220145521101</v>
      </c>
      <c r="Z1103" s="19">
        <v>228.69139030390301</v>
      </c>
      <c r="AA1103" s="19">
        <f>Z1103-AC1103-AD1103</f>
        <v>162.37960801719299</v>
      </c>
      <c r="AB1103" s="18">
        <f>AA1103*hdgt_capex_adj</f>
        <v>202.97451002149126</v>
      </c>
      <c r="AC1103" s="19">
        <v>27.912544660194015</v>
      </c>
      <c r="AD1103" s="19">
        <v>38.399237626515998</v>
      </c>
      <c r="AE1103" s="18">
        <f>AD1103*fuel_adj</f>
        <v>38.399237626515998</v>
      </c>
      <c r="AF1103" s="18">
        <f>AB1103+AC1103+AE1103</f>
        <v>269.28629230820127</v>
      </c>
      <c r="AG1103" s="19">
        <v>1439.73362856216</v>
      </c>
      <c r="AH1103" s="19">
        <f>AG1103-AJ1103-AK1103</f>
        <v>1284.23183277778</v>
      </c>
      <c r="AI1103" s="18">
        <f>AH1103*aero_capex_adj</f>
        <v>1541.078199333336</v>
      </c>
      <c r="AJ1103" s="19">
        <v>112.21978936428991</v>
      </c>
      <c r="AK1103" s="19">
        <v>43.282006420090056</v>
      </c>
      <c r="AL1103" s="18">
        <f>AK1103*fuel_adj</f>
        <v>43.282006420090056</v>
      </c>
      <c r="AM1103" s="18">
        <f>AI1103+AJ1103+AL1103</f>
        <v>1696.579995117716</v>
      </c>
      <c r="AN1103" s="18">
        <f>IF(F1103=0, 0, IF(F1103=3, Z1103, (Z1103*F1103*384+AG1103*G1103*32)/(F1103*384+G1103*32)))</f>
        <v>609.30466518506944</v>
      </c>
      <c r="AO1103" s="18">
        <f>IF(F1103=0, 0, IF(F1103=3, AF1103, (AF1103*F1103*384+AM1103*G1103*32)/(F1103*384+G1103*32)))</f>
        <v>717.86431319119163</v>
      </c>
      <c r="AP1103" s="19">
        <v>84.034584730667106</v>
      </c>
      <c r="AQ1103" s="19">
        <f>AP1103-AS1103</f>
        <v>68.697171611044993</v>
      </c>
      <c r="AR1103" s="18">
        <f>AQ1103*bess_capex_adj</f>
        <v>68.697171611044993</v>
      </c>
      <c r="AS1103" s="19">
        <v>15.337413119622113</v>
      </c>
      <c r="AT1103" s="18">
        <f>AR1103+AS1103</f>
        <v>84.034584730667106</v>
      </c>
      <c r="AU1103" s="19">
        <v>8262.4941959749103</v>
      </c>
      <c r="AV1103" s="19"/>
      <c r="AW1103" s="19">
        <v>2961.09810468463</v>
      </c>
      <c r="AX1103" s="18">
        <f>AW1103*solar_capex_adj</f>
        <v>3948.1308062461731</v>
      </c>
      <c r="AY1103" s="19">
        <v>960.33937579388305</v>
      </c>
      <c r="AZ1103" s="18">
        <f>AY1103*wind_capex_adj</f>
        <v>1600.5656263231385</v>
      </c>
      <c r="BA1103" s="19">
        <v>1545.9766798017499</v>
      </c>
      <c r="BB1103" s="18">
        <f>BA1103*hdgt_capex_adj</f>
        <v>1932.4708497521874</v>
      </c>
      <c r="BC1103" s="19">
        <v>893.22224759342703</v>
      </c>
      <c r="BD1103" s="18">
        <f>BC1103*aero_capex_adj</f>
        <v>1071.8666971121124</v>
      </c>
      <c r="BE1103" s="19">
        <v>1901.85778810121</v>
      </c>
      <c r="BF1103" s="18">
        <f>BE1103*bess_capex_adj</f>
        <v>1901.85778810121</v>
      </c>
      <c r="BG1103" s="8">
        <v>2374373296.8592601</v>
      </c>
      <c r="BH1103" s="8">
        <v>3519484355.2087998</v>
      </c>
      <c r="BI1103" s="8">
        <v>2015669925.6385701</v>
      </c>
      <c r="BJ1103" s="8">
        <v>850472422.29336095</v>
      </c>
      <c r="BK1103" s="8">
        <f>SUM(BG1103:BJ1103)/1000000</f>
        <v>8759.9999999999909</v>
      </c>
      <c r="BL1103" s="8">
        <v>15.609391686882001</v>
      </c>
      <c r="BM1103" s="10">
        <f>0.815*BJ1103/(BK1103*1000)</f>
        <v>79.125002759028519</v>
      </c>
      <c r="BN1103" s="25">
        <v>3337.5507682418602</v>
      </c>
      <c r="BO1103" s="8">
        <v>211</v>
      </c>
      <c r="BP1103" s="8">
        <v>6080</v>
      </c>
      <c r="BQ1103" s="25">
        <v>9223.8464000000004</v>
      </c>
      <c r="BR1103" s="8">
        <v>1520</v>
      </c>
      <c r="BS1103" s="8">
        <v>380</v>
      </c>
      <c r="BT1103" s="8">
        <v>0.62299864982942998</v>
      </c>
    </row>
    <row r="1104" spans="1:72" s="11" customFormat="1" x14ac:dyDescent="0.25">
      <c r="A1104" s="1">
        <v>177</v>
      </c>
      <c r="B1104" s="24">
        <v>2266.2381759666901</v>
      </c>
      <c r="C1104" s="24">
        <v>1402.2</v>
      </c>
      <c r="D1104" s="1">
        <v>1000</v>
      </c>
      <c r="E1104" s="1">
        <v>4000</v>
      </c>
      <c r="F1104" s="1">
        <v>1</v>
      </c>
      <c r="G1104" s="1">
        <v>23</v>
      </c>
      <c r="H1104" s="2">
        <f>SUM(BG1104:BI1104)/(BK1104*1000000)</f>
        <v>0.93570562632670051</v>
      </c>
      <c r="I1104" s="3">
        <v>100</v>
      </c>
      <c r="J1104" s="18">
        <v>89.979667580624707</v>
      </c>
      <c r="K1104" s="18">
        <f>(P1104*BG1104+U1104*BH1104+AP1104*BI1104+AN1104*BJ1104)/(BK1104*(1000000))</f>
        <v>102.63425068463805</v>
      </c>
      <c r="L1104" s="18">
        <f>(T1104*BG1104+Y1104*BH1104+AT1104*BI1104+AO1104*BJ1104)/(BK1104*(1000000))</f>
        <v>130.22286524982172</v>
      </c>
      <c r="M1104" s="18">
        <f>L1104/K1104</f>
        <v>1.268805144297829</v>
      </c>
      <c r="N1104" s="18">
        <f>J1104*M1104</f>
        <v>114.16666510850521</v>
      </c>
      <c r="O1104" s="3">
        <v>100</v>
      </c>
      <c r="P1104" s="18">
        <v>138.85248080462</v>
      </c>
      <c r="Q1104" s="18">
        <f>P1104-S1104</f>
        <v>128.435183359956</v>
      </c>
      <c r="R1104" s="18">
        <f>Q1104*solar_capex_adj</f>
        <v>171.246911146608</v>
      </c>
      <c r="S1104" s="18">
        <v>10.417297444664001</v>
      </c>
      <c r="T1104" s="18">
        <f>R1104+S1104</f>
        <v>181.664208591272</v>
      </c>
      <c r="U1104" s="18">
        <v>31.033419202468</v>
      </c>
      <c r="V1104" s="18">
        <f>U1104-X1104</f>
        <v>25.709331235539199</v>
      </c>
      <c r="W1104" s="18">
        <f>V1104*wind_capex_adj</f>
        <v>42.848885392565336</v>
      </c>
      <c r="X1104" s="18">
        <v>5.3240879669288006</v>
      </c>
      <c r="Y1104" s="18">
        <f>W1104+X1104</f>
        <v>48.172973359494137</v>
      </c>
      <c r="Z1104" s="18">
        <v>247.299260700275</v>
      </c>
      <c r="AA1104" s="18">
        <f>Z1104-AC1104-AD1104</f>
        <v>178.39645354890399</v>
      </c>
      <c r="AB1104" s="18">
        <f>AA1104*hdgt_capex_adj</f>
        <v>222.99556693612999</v>
      </c>
      <c r="AC1104" s="18">
        <v>29.989021460384009</v>
      </c>
      <c r="AD1104" s="18">
        <v>38.913785690986998</v>
      </c>
      <c r="AE1104" s="18">
        <f>AD1104*fuel_adj</f>
        <v>38.913785690986998</v>
      </c>
      <c r="AF1104" s="18">
        <f>AB1104+AC1104+AE1104</f>
        <v>291.898374087501</v>
      </c>
      <c r="AG1104" s="18">
        <v>937.17352408357203</v>
      </c>
      <c r="AH1104" s="18">
        <f>AG1104-AJ1104-AK1104</f>
        <v>817.56448043031787</v>
      </c>
      <c r="AI1104" s="18">
        <f>AH1104*aero_capex_adj</f>
        <v>981.07737651638138</v>
      </c>
      <c r="AJ1104" s="18">
        <v>76.347089149146086</v>
      </c>
      <c r="AK1104" s="18">
        <v>43.261954504108076</v>
      </c>
      <c r="AL1104" s="18">
        <f>AK1104*fuel_adj</f>
        <v>43.261954504108076</v>
      </c>
      <c r="AM1104" s="18">
        <f>AI1104+AJ1104+AL1104</f>
        <v>1100.6864201696353</v>
      </c>
      <c r="AN1104" s="18">
        <f>IF(F1104=0, 0, IF(F1104=3, Z1104, (Z1104*F1104*384+AG1104*G1104*32)/(F1104*384+G1104*32)))</f>
        <v>700.64520520929875</v>
      </c>
      <c r="AO1104" s="18">
        <f>IF(F1104=0, 0, IF(F1104=3, AF1104, (AF1104*F1104*384+AM1104*G1104*32)/(F1104*384+G1104*32)))</f>
        <v>823.38766151290349</v>
      </c>
      <c r="AP1104" s="18">
        <v>96.303380435060404</v>
      </c>
      <c r="AQ1104" s="18">
        <f>AP1104-AS1104</f>
        <v>77.961103296747595</v>
      </c>
      <c r="AR1104" s="18">
        <f>AQ1104*bess_capex_adj</f>
        <v>77.961103296747595</v>
      </c>
      <c r="AS1104" s="18">
        <v>18.342277138312809</v>
      </c>
      <c r="AT1104" s="18">
        <f>AR1104+AS1104</f>
        <v>96.303380435060404</v>
      </c>
      <c r="AU1104" s="18">
        <v>7984.7982238984296</v>
      </c>
      <c r="AV1104" s="18"/>
      <c r="AW1104" s="18">
        <v>2714.3849460460401</v>
      </c>
      <c r="AX1104" s="18">
        <f>AW1104*solar_capex_adj</f>
        <v>3619.1799280613868</v>
      </c>
      <c r="AY1104" s="18">
        <v>1679.48391819946</v>
      </c>
      <c r="AZ1104" s="18">
        <f>AY1104*wind_capex_adj</f>
        <v>2799.1398636657668</v>
      </c>
      <c r="BA1104" s="18">
        <v>773.00115974848097</v>
      </c>
      <c r="BB1104" s="18">
        <f>BA1104*hdgt_capex_adj</f>
        <v>966.25144968560119</v>
      </c>
      <c r="BC1104" s="18">
        <v>1867.67749221656</v>
      </c>
      <c r="BD1104" s="18">
        <f>BC1104*aero_capex_adj</f>
        <v>2241.212990659872</v>
      </c>
      <c r="BE1104" s="18">
        <v>950.25070768786702</v>
      </c>
      <c r="BF1104" s="18">
        <f>BE1104*bess_capex_adj</f>
        <v>950.25070768786702</v>
      </c>
      <c r="BG1104" s="1">
        <v>1810272260.0410299</v>
      </c>
      <c r="BH1104" s="1">
        <v>5545332812.4791603</v>
      </c>
      <c r="BI1104" s="1">
        <v>841176214.10169899</v>
      </c>
      <c r="BJ1104" s="1">
        <v>563218713.37810397</v>
      </c>
      <c r="BK1104" s="1">
        <f>SUM(BG1104:BJ1104)/1000000</f>
        <v>8759.9999999999927</v>
      </c>
      <c r="BL1104" s="1">
        <v>29.1576372877465</v>
      </c>
      <c r="BM1104" s="3">
        <f>0.815*BJ1104/(BK1104*1000)</f>
        <v>52.399914543739172</v>
      </c>
      <c r="BN1104" s="24">
        <v>3059.4215375550398</v>
      </c>
      <c r="BO1104" s="1">
        <v>369</v>
      </c>
      <c r="BP1104" s="1">
        <v>3040</v>
      </c>
      <c r="BQ1104" s="24">
        <v>4611.9232000000002</v>
      </c>
      <c r="BR1104" s="1">
        <v>760</v>
      </c>
      <c r="BS1104" s="1">
        <v>190</v>
      </c>
      <c r="BT1104" s="1">
        <v>0.52099403369145603</v>
      </c>
    </row>
    <row r="1105" spans="1:72" s="11" customFormat="1" x14ac:dyDescent="0.25">
      <c r="A1105" s="1">
        <v>1327</v>
      </c>
      <c r="B1105" s="22">
        <v>1442.15156652426</v>
      </c>
      <c r="C1105" s="22">
        <v>402.79999999999899</v>
      </c>
      <c r="D1105" s="11">
        <v>3000</v>
      </c>
      <c r="E1105" s="11">
        <v>12000</v>
      </c>
      <c r="F1105" s="11">
        <v>1</v>
      </c>
      <c r="G1105" s="11">
        <v>20</v>
      </c>
      <c r="H1105" s="12">
        <f>SUM(BG1105:BI1105)/(BK1105*1000000)</f>
        <v>0.59505785450515469</v>
      </c>
      <c r="I1105" s="13">
        <v>100</v>
      </c>
      <c r="J1105" s="20">
        <v>99.630553587908807</v>
      </c>
      <c r="K1105" s="18">
        <f>(P1105*BG1105+U1105*BH1105+AP1105*BI1105+AN1105*BJ1105)/(BK1105*(1000000))</f>
        <v>122.6304436875474</v>
      </c>
      <c r="L1105" s="18">
        <f>(T1105*BG1105+Y1105*BH1105+AT1105*BI1105+AO1105*BJ1105)/(BK1105*(1000000))</f>
        <v>140.52579346821179</v>
      </c>
      <c r="M1105" s="18">
        <f>L1105/K1105</f>
        <v>1.1459290959287427</v>
      </c>
      <c r="N1105" s="18">
        <f>J1105*M1105</f>
        <v>114.16955019987249</v>
      </c>
      <c r="O1105" s="13">
        <v>100</v>
      </c>
      <c r="P1105" s="20">
        <v>94.822824056806397</v>
      </c>
      <c r="Q1105" s="20">
        <f>P1105-S1105</f>
        <v>87.715433212983598</v>
      </c>
      <c r="R1105" s="18">
        <f>Q1105*solar_capex_adj</f>
        <v>116.9539109506448</v>
      </c>
      <c r="S1105" s="20">
        <v>7.1073908438227988</v>
      </c>
      <c r="T1105" s="18">
        <f>R1105+S1105</f>
        <v>124.0613017944676</v>
      </c>
      <c r="U1105" s="20">
        <v>27.983141697535299</v>
      </c>
      <c r="V1105" s="20">
        <f>U1105-X1105</f>
        <v>23.186358220408199</v>
      </c>
      <c r="W1105" s="18">
        <f>V1105*wind_capex_adj</f>
        <v>38.643930367346996</v>
      </c>
      <c r="X1105" s="20">
        <v>4.7967834771271001</v>
      </c>
      <c r="Y1105" s="18">
        <f>W1105+X1105</f>
        <v>43.440713844474097</v>
      </c>
      <c r="Z1105" s="20">
        <v>74.427077461665206</v>
      </c>
      <c r="AA1105" s="20">
        <f>Z1105-AC1105-AD1105</f>
        <v>25.005148898659094</v>
      </c>
      <c r="AB1105" s="18">
        <f>AA1105*hdgt_capex_adj</f>
        <v>31.256436123323866</v>
      </c>
      <c r="AC1105" s="20">
        <v>14.293172423315809</v>
      </c>
      <c r="AD1105" s="20">
        <v>35.128756139690303</v>
      </c>
      <c r="AE1105" s="18">
        <f>AD1105*fuel_adj</f>
        <v>35.128756139690303</v>
      </c>
      <c r="AF1105" s="18">
        <f>AB1105+AC1105+AE1105</f>
        <v>80.678364686329985</v>
      </c>
      <c r="AG1105" s="20">
        <v>223.91729184001301</v>
      </c>
      <c r="AH1105" s="20">
        <f>AG1105-AJ1105-AK1105</f>
        <v>158.57545698226599</v>
      </c>
      <c r="AI1105" s="18">
        <f>AH1105*aero_capex_adj</f>
        <v>190.29054837871919</v>
      </c>
      <c r="AJ1105" s="20">
        <v>24.250273527442005</v>
      </c>
      <c r="AK1105" s="20">
        <v>41.091561330305012</v>
      </c>
      <c r="AL1105" s="18">
        <f>AK1105*fuel_adj</f>
        <v>41.091561330305012</v>
      </c>
      <c r="AM1105" s="18">
        <f>AI1105+AJ1105+AL1105</f>
        <v>255.63238323646621</v>
      </c>
      <c r="AN1105" s="18">
        <f>IF(F1105=0, 0, IF(F1105=3, Z1105, (Z1105*F1105*384+AG1105*G1105*32)/(F1105*384+G1105*32)))</f>
        <v>167.85846144813257</v>
      </c>
      <c r="AO1105" s="18">
        <f>IF(F1105=0, 0, IF(F1105=3, AF1105, (AF1105*F1105*384+AM1105*G1105*32)/(F1105*384+G1105*32)))</f>
        <v>190.02462628016511</v>
      </c>
      <c r="AP1105" s="20">
        <v>154.980461487415</v>
      </c>
      <c r="AQ1105" s="20">
        <f>AP1105-AS1105</f>
        <v>127.09096891984299</v>
      </c>
      <c r="AR1105" s="18">
        <f>AQ1105*bess_capex_adj</f>
        <v>127.09096891984299</v>
      </c>
      <c r="AS1105" s="20">
        <v>27.889492567572006</v>
      </c>
      <c r="AT1105" s="18">
        <f>AR1105+AS1105</f>
        <v>154.980461487415</v>
      </c>
      <c r="AU1105" s="20">
        <v>7470.2594099727603</v>
      </c>
      <c r="AV1105" s="20"/>
      <c r="AW1105" s="20">
        <v>1729.07432388896</v>
      </c>
      <c r="AX1105" s="18">
        <f>AW1105*solar_capex_adj</f>
        <v>2305.4324318519466</v>
      </c>
      <c r="AY1105" s="20">
        <v>482.93893223792298</v>
      </c>
      <c r="AZ1105" s="18">
        <f>AY1105*wind_capex_adj</f>
        <v>804.89822039653836</v>
      </c>
      <c r="BA1105" s="20">
        <v>773.77913420911796</v>
      </c>
      <c r="BB1105" s="18">
        <f>BA1105*hdgt_capex_adj</f>
        <v>967.22391776139739</v>
      </c>
      <c r="BC1105" s="20">
        <v>1625.70190077404</v>
      </c>
      <c r="BD1105" s="18">
        <f>BC1105*aero_capex_adj</f>
        <v>1950.8422809288479</v>
      </c>
      <c r="BE1105" s="20">
        <v>2858.7651188627101</v>
      </c>
      <c r="BF1105" s="18">
        <f>BE1105*bess_capex_adj</f>
        <v>2858.7651188627101</v>
      </c>
      <c r="BG1105" s="11">
        <v>1737543277.5698299</v>
      </c>
      <c r="BH1105" s="11">
        <v>1768082187.9247999</v>
      </c>
      <c r="BI1105" s="11">
        <v>1707081339.97052</v>
      </c>
      <c r="BJ1105" s="11">
        <v>3547293194.5348401</v>
      </c>
      <c r="BK1105" s="11">
        <f>SUM(BG1105:BJ1105)/1000000</f>
        <v>8759.9999999999909</v>
      </c>
      <c r="BL1105" s="11">
        <v>4.5422823290600004E-18</v>
      </c>
      <c r="BM1105" s="13">
        <f>0.815*BJ1105/(BK1105*1000)</f>
        <v>330.0278485782988</v>
      </c>
      <c r="BN1105" s="22">
        <v>1946.90461480775</v>
      </c>
      <c r="BO1105" s="11">
        <v>106</v>
      </c>
      <c r="BP1105" s="11">
        <v>9120</v>
      </c>
      <c r="BQ1105" s="22">
        <v>13835.7696</v>
      </c>
      <c r="BR1105" s="11">
        <v>2280</v>
      </c>
      <c r="BS1105" s="11">
        <v>570</v>
      </c>
      <c r="BT1105" s="11">
        <v>0.35134666352326999</v>
      </c>
    </row>
    <row r="1106" spans="1:72" s="11" customFormat="1" x14ac:dyDescent="0.25">
      <c r="A1106" s="1">
        <v>853</v>
      </c>
      <c r="B1106" s="25">
        <v>1854.19487124548</v>
      </c>
      <c r="C1106" s="25">
        <v>1402.2</v>
      </c>
      <c r="D1106" s="8">
        <v>2000</v>
      </c>
      <c r="E1106" s="8">
        <v>8000</v>
      </c>
      <c r="F1106" s="8">
        <v>2</v>
      </c>
      <c r="G1106" s="8">
        <v>11</v>
      </c>
      <c r="H1106" s="9">
        <f>SUM(BG1106:BI1106)/(BK1106*1000000)</f>
        <v>0.9491201425843051</v>
      </c>
      <c r="I1106" s="10">
        <v>100</v>
      </c>
      <c r="J1106" s="19">
        <v>91.637990927253199</v>
      </c>
      <c r="K1106" s="18">
        <f>(P1106*BG1106+U1106*BH1106+AP1106*BI1106+AN1106*BJ1106)/(BK1106*(1000000))</f>
        <v>109.43195099220252</v>
      </c>
      <c r="L1106" s="18">
        <f>(T1106*BG1106+Y1106*BH1106+AT1106*BI1106+AO1106*BJ1106)/(BK1106*(1000000))</f>
        <v>136.33874818498384</v>
      </c>
      <c r="M1106" s="18">
        <f>L1106/K1106</f>
        <v>1.2458769760460411</v>
      </c>
      <c r="N1106" s="18">
        <f>J1106*M1106</f>
        <v>114.16966302738076</v>
      </c>
      <c r="O1106" s="10">
        <v>100</v>
      </c>
      <c r="P1106" s="19">
        <v>121.01995965249399</v>
      </c>
      <c r="Q1106" s="19">
        <f>P1106-S1106</f>
        <v>111.940542109532</v>
      </c>
      <c r="R1106" s="18">
        <f>Q1106*solar_capex_adj</f>
        <v>149.25405614604267</v>
      </c>
      <c r="S1106" s="19">
        <v>9.0794175429619912</v>
      </c>
      <c r="T1106" s="18">
        <f>R1106+S1106</f>
        <v>158.33347368900468</v>
      </c>
      <c r="U1106" s="19">
        <v>31.033422476904999</v>
      </c>
      <c r="V1106" s="19">
        <f>U1106-X1106</f>
        <v>25.709338737981401</v>
      </c>
      <c r="W1106" s="18">
        <f>V1106*wind_capex_adj</f>
        <v>42.84889789663567</v>
      </c>
      <c r="X1106" s="19">
        <v>5.3240837389235978</v>
      </c>
      <c r="Y1106" s="18">
        <f>W1106+X1106</f>
        <v>48.172981635559267</v>
      </c>
      <c r="Z1106" s="19">
        <v>405.48947510458498</v>
      </c>
      <c r="AA1106" s="19">
        <f>Z1106-AC1106-AD1106</f>
        <v>317.00609056478197</v>
      </c>
      <c r="AB1106" s="18">
        <f>AA1106*hdgt_capex_adj</f>
        <v>396.25761320597746</v>
      </c>
      <c r="AC1106" s="19">
        <v>44.535955733918001</v>
      </c>
      <c r="AD1106" s="19">
        <v>43.947428805885011</v>
      </c>
      <c r="AE1106" s="18">
        <f>AD1106*fuel_adj</f>
        <v>43.947428805885011</v>
      </c>
      <c r="AF1106" s="18">
        <f>AB1106+AC1106+AE1106</f>
        <v>484.74099774578048</v>
      </c>
      <c r="AG1106" s="19">
        <v>2093.0377392108699</v>
      </c>
      <c r="AH1106" s="19">
        <f>AG1106-AJ1106-AK1106</f>
        <v>1883.2664203289601</v>
      </c>
      <c r="AI1106" s="18">
        <f>AH1106*aero_capex_adj</f>
        <v>2259.919704394752</v>
      </c>
      <c r="AJ1106" s="19">
        <v>160.50395502495985</v>
      </c>
      <c r="AK1106" s="19">
        <v>49.267363856949942</v>
      </c>
      <c r="AL1106" s="18">
        <f>AK1106*fuel_adj</f>
        <v>49.267363856949942</v>
      </c>
      <c r="AM1106" s="18">
        <f>AI1106+AJ1106+AL1106</f>
        <v>2469.6910232766618</v>
      </c>
      <c r="AN1106" s="18">
        <f>IF(F1106=0, 0, IF(F1106=3, Z1106, (Z1106*F1106*384+AG1106*G1106*32)/(F1106*384+G1106*32)))</f>
        <v>935.86178668084597</v>
      </c>
      <c r="AO1106" s="18">
        <f>IF(F1106=0, 0, IF(F1106=3, AF1106, (AF1106*F1106*384+AM1106*G1106*32)/(F1106*384+G1106*32)))</f>
        <v>1108.5824343412003</v>
      </c>
      <c r="AP1106" s="19">
        <v>153.31751154709599</v>
      </c>
      <c r="AQ1106" s="19">
        <f>AP1106-AS1106</f>
        <v>124.41148561278099</v>
      </c>
      <c r="AR1106" s="18">
        <f>AQ1106*bess_capex_adj</f>
        <v>124.41148561278099</v>
      </c>
      <c r="AS1106" s="19">
        <v>28.906025934314997</v>
      </c>
      <c r="AT1106" s="18">
        <f>AR1106+AS1106</f>
        <v>153.31751154709599</v>
      </c>
      <c r="AU1106" s="19">
        <v>8241.4819893991098</v>
      </c>
      <c r="AV1106" s="19"/>
      <c r="AW1106" s="19">
        <v>2220.8628221365202</v>
      </c>
      <c r="AX1106" s="18">
        <f>AW1106*solar_capex_adj</f>
        <v>2961.15042951536</v>
      </c>
      <c r="AY1106" s="19">
        <v>1679.4857420288599</v>
      </c>
      <c r="AZ1106" s="18">
        <f>AY1106*wind_capex_adj</f>
        <v>2799.1429033814334</v>
      </c>
      <c r="BA1106" s="19">
        <v>1546.0039983725001</v>
      </c>
      <c r="BB1106" s="18">
        <f>BA1106*hdgt_capex_adj</f>
        <v>1932.5049979656251</v>
      </c>
      <c r="BC1106" s="19">
        <v>893.23803150238803</v>
      </c>
      <c r="BD1106" s="18">
        <f>BC1106*aero_capex_adj</f>
        <v>1071.8856378028656</v>
      </c>
      <c r="BE1106" s="19">
        <v>1901.8913953588201</v>
      </c>
      <c r="BF1106" s="18">
        <f>BE1106*bess_capex_adj</f>
        <v>1901.8913953588201</v>
      </c>
      <c r="BG1106" s="8">
        <v>1706510446.8564301</v>
      </c>
      <c r="BH1106" s="8">
        <v>5545343619.8424997</v>
      </c>
      <c r="BI1106" s="8">
        <v>1062438382.3395801</v>
      </c>
      <c r="BJ1106" s="8">
        <v>445707550.96148598</v>
      </c>
      <c r="BK1106" s="8">
        <f>SUM(BG1106:BJ1106)/1000000</f>
        <v>8759.9999999999964</v>
      </c>
      <c r="BL1106" s="8">
        <v>21.732840596574199</v>
      </c>
      <c r="BM1106" s="10">
        <f>0.815*BJ1106/(BK1106*1000)</f>
        <v>41.467083793791232</v>
      </c>
      <c r="BN1106" s="25">
        <v>2503.1630761813899</v>
      </c>
      <c r="BO1106" s="8">
        <v>369</v>
      </c>
      <c r="BP1106" s="8">
        <v>6080</v>
      </c>
      <c r="BQ1106" s="25">
        <v>9223.8464000000004</v>
      </c>
      <c r="BR1106" s="8">
        <v>1520</v>
      </c>
      <c r="BS1106" s="8">
        <v>380</v>
      </c>
      <c r="BT1106" s="8">
        <v>0.32998229135166701</v>
      </c>
    </row>
    <row r="1107" spans="1:72" s="11" customFormat="1" x14ac:dyDescent="0.25">
      <c r="A1107" s="1">
        <v>1405</v>
      </c>
      <c r="B1107" s="22">
        <v>1236.12991416365</v>
      </c>
      <c r="C1107" s="22">
        <v>1603.6</v>
      </c>
      <c r="D1107" s="11">
        <v>3000</v>
      </c>
      <c r="E1107" s="11">
        <v>12000</v>
      </c>
      <c r="F1107" s="11">
        <v>2</v>
      </c>
      <c r="G1107" s="11">
        <v>6</v>
      </c>
      <c r="H1107" s="12">
        <f>SUM(BG1107:BI1107)/(BK1107*1000000)</f>
        <v>0.93241033878240431</v>
      </c>
      <c r="I1107" s="13">
        <v>100</v>
      </c>
      <c r="J1107" s="20">
        <v>92.520366224280195</v>
      </c>
      <c r="K1107" s="18">
        <f>(P1107*BG1107+U1107*BH1107+AP1107*BI1107+AN1107*BJ1107)/(BK1107*(1000000))</f>
        <v>100.17760091269433</v>
      </c>
      <c r="L1107" s="18">
        <f>(T1107*BG1107+Y1107*BH1107+AT1107*BI1107+AO1107*BJ1107)/(BK1107*(1000000))</f>
        <v>123.64322155229799</v>
      </c>
      <c r="M1107" s="18">
        <f>L1107/K1107</f>
        <v>1.2342401936741743</v>
      </c>
      <c r="N1107" s="18">
        <f>J1107*M1107</f>
        <v>114.19235472746112</v>
      </c>
      <c r="O1107" s="13">
        <v>100</v>
      </c>
      <c r="P1107" s="20">
        <v>98.510250231600907</v>
      </c>
      <c r="Q1107" s="20">
        <f>P1107-S1107</f>
        <v>91.120848262743394</v>
      </c>
      <c r="R1107" s="18">
        <f>Q1107*solar_capex_adj</f>
        <v>121.49446435032452</v>
      </c>
      <c r="S1107" s="20">
        <v>7.3894019688575128</v>
      </c>
      <c r="T1107" s="18">
        <f>R1107+S1107</f>
        <v>128.88386631918203</v>
      </c>
      <c r="U1107" s="20">
        <v>33.811669405604597</v>
      </c>
      <c r="V1107" s="20">
        <f>U1107-X1107</f>
        <v>28.011825135157501</v>
      </c>
      <c r="W1107" s="18">
        <f>V1107*wind_capex_adj</f>
        <v>46.686375225262502</v>
      </c>
      <c r="X1107" s="20">
        <v>5.7998442704470961</v>
      </c>
      <c r="Y1107" s="18">
        <f>W1107+X1107</f>
        <v>52.486219495709598</v>
      </c>
      <c r="Z1107" s="20">
        <v>320.73760972809202</v>
      </c>
      <c r="AA1107" s="20">
        <f>Z1107-AC1107-AD1107</f>
        <v>238.49052299226497</v>
      </c>
      <c r="AB1107" s="18">
        <f>AA1107*hdgt_capex_adj</f>
        <v>298.1131537403312</v>
      </c>
      <c r="AC1107" s="20">
        <v>37.211626628764009</v>
      </c>
      <c r="AD1107" s="20">
        <v>45.035460107063045</v>
      </c>
      <c r="AE1107" s="18">
        <f>AD1107*fuel_adj</f>
        <v>45.035460107063045</v>
      </c>
      <c r="AF1107" s="18">
        <f>AB1107+AC1107+AE1107</f>
        <v>380.36024047615825</v>
      </c>
      <c r="AG1107" s="20">
        <v>1246.0554022758899</v>
      </c>
      <c r="AH1107" s="20">
        <f>AG1107-AJ1107-AK1107</f>
        <v>1095.3572235819399</v>
      </c>
      <c r="AI1107" s="18">
        <f>AH1107*aero_capex_adj</f>
        <v>1314.4286682983279</v>
      </c>
      <c r="AJ1107" s="20">
        <v>99.500374240200017</v>
      </c>
      <c r="AK1107" s="20">
        <v>51.197804453749995</v>
      </c>
      <c r="AL1107" s="18">
        <f>AK1107*fuel_adj</f>
        <v>51.197804453749995</v>
      </c>
      <c r="AM1107" s="18">
        <f>AI1107+AJ1107+AL1107</f>
        <v>1465.1268469922779</v>
      </c>
      <c r="AN1107" s="18">
        <f>IF(F1107=0, 0, IF(F1107=3, Z1107, (Z1107*F1107*384+AG1107*G1107*32)/(F1107*384+G1107*32)))</f>
        <v>505.80116823765167</v>
      </c>
      <c r="AO1107" s="18">
        <f>IF(F1107=0, 0, IF(F1107=3, AF1107, (AF1107*F1107*384+AM1107*G1107*32)/(F1107*384+G1107*32)))</f>
        <v>597.3135617793821</v>
      </c>
      <c r="AP1107" s="20">
        <v>257.89050317338001</v>
      </c>
      <c r="AQ1107" s="20">
        <f>AP1107-AS1107</f>
        <v>209.33100898652299</v>
      </c>
      <c r="AR1107" s="18">
        <f>AQ1107*bess_capex_adj</f>
        <v>209.33100898652299</v>
      </c>
      <c r="AS1107" s="20">
        <v>48.559494186857023</v>
      </c>
      <c r="AT1107" s="18">
        <f>AR1107+AS1107</f>
        <v>257.89050317338001</v>
      </c>
      <c r="AU1107" s="20">
        <v>8291.9156625278592</v>
      </c>
      <c r="AV1107" s="20"/>
      <c r="AW1107" s="20">
        <v>1480.8447159264099</v>
      </c>
      <c r="AX1107" s="18">
        <f>AW1107*solar_capex_adj</f>
        <v>1974.459621235213</v>
      </c>
      <c r="AY1107" s="20">
        <v>1921.0623084599199</v>
      </c>
      <c r="AZ1107" s="18">
        <f>AY1107*wind_capex_adj</f>
        <v>3201.7705140998664</v>
      </c>
      <c r="BA1107" s="20">
        <v>1546.2854091919401</v>
      </c>
      <c r="BB1107" s="18">
        <f>BA1107*hdgt_capex_adj</f>
        <v>1932.856761489925</v>
      </c>
      <c r="BC1107" s="20">
        <v>487.30943063589001</v>
      </c>
      <c r="BD1107" s="18">
        <f>BC1107*aero_capex_adj</f>
        <v>584.77131676306794</v>
      </c>
      <c r="BE1107" s="20">
        <v>2856.4137983136902</v>
      </c>
      <c r="BF1107" s="18">
        <f>BE1107*bess_capex_adj</f>
        <v>2856.4137983136902</v>
      </c>
      <c r="BG1107" s="11">
        <v>1404498595.96541</v>
      </c>
      <c r="BH1107" s="11">
        <v>5821611767.9465904</v>
      </c>
      <c r="BI1107" s="11">
        <v>941804203.82185304</v>
      </c>
      <c r="BJ1107" s="11">
        <v>592085432.266137</v>
      </c>
      <c r="BK1107" s="11">
        <f>SUM(BG1107:BJ1107)/1000000</f>
        <v>8759.9999999999909</v>
      </c>
      <c r="BL1107" s="11">
        <v>18.075721515127501</v>
      </c>
      <c r="BM1107" s="13">
        <f>0.815*BJ1107/(BK1107*1000)</f>
        <v>55.085573892340427</v>
      </c>
      <c r="BN1107" s="22">
        <v>1668.7753841209301</v>
      </c>
      <c r="BO1107" s="11">
        <v>422</v>
      </c>
      <c r="BP1107" s="11">
        <v>9120</v>
      </c>
      <c r="BQ1107" s="22">
        <v>13835.7696</v>
      </c>
      <c r="BR1107" s="11">
        <v>2280</v>
      </c>
      <c r="BS1107" s="11">
        <v>570</v>
      </c>
      <c r="BT1107" s="11">
        <v>0.19608408941539501</v>
      </c>
    </row>
    <row r="1108" spans="1:72" s="11" customFormat="1" x14ac:dyDescent="0.25">
      <c r="A1108" s="1">
        <v>1481</v>
      </c>
      <c r="B1108" s="22">
        <v>1648.17321888487</v>
      </c>
      <c r="C1108" s="22">
        <v>201.39999999999901</v>
      </c>
      <c r="D1108" s="11">
        <v>3000</v>
      </c>
      <c r="E1108" s="11">
        <v>12000</v>
      </c>
      <c r="F1108" s="11">
        <v>2</v>
      </c>
      <c r="G1108" s="11">
        <v>8</v>
      </c>
      <c r="H1108" s="12">
        <f>SUM(BG1108:BI1108)/(BK1108*1000000)</f>
        <v>0.5485631609350069</v>
      </c>
      <c r="I1108" s="13">
        <v>100</v>
      </c>
      <c r="J1108" s="20">
        <v>99.426074264091099</v>
      </c>
      <c r="K1108" s="18">
        <f>(P1108*BG1108+U1108*BH1108+AP1108*BI1108+AN1108*BJ1108)/(BK1108*(1000000))</f>
        <v>151.0323984160739</v>
      </c>
      <c r="L1108" s="18">
        <f>(T1108*BG1108+Y1108*BH1108+AT1108*BI1108+AO1108*BJ1108)/(BK1108*(1000000))</f>
        <v>173.53935993639018</v>
      </c>
      <c r="M1108" s="18">
        <f>L1108/K1108</f>
        <v>1.1490207515496949</v>
      </c>
      <c r="N1108" s="18">
        <f>J1108*M1108</f>
        <v>114.24262257456172</v>
      </c>
      <c r="O1108" s="13">
        <v>99.999999996767897</v>
      </c>
      <c r="P1108" s="20">
        <v>100.516077856032</v>
      </c>
      <c r="Q1108" s="20">
        <f>P1108-S1108</f>
        <v>92.983522839907806</v>
      </c>
      <c r="R1108" s="18">
        <f>Q1108*solar_capex_adj</f>
        <v>123.97803045321041</v>
      </c>
      <c r="S1108" s="20">
        <v>7.5325550161241921</v>
      </c>
      <c r="T1108" s="18">
        <f>R1108+S1108</f>
        <v>131.51058546933461</v>
      </c>
      <c r="U1108" s="20">
        <v>27.988367405480101</v>
      </c>
      <c r="V1108" s="20">
        <f>U1108-X1108</f>
        <v>23.191583928353001</v>
      </c>
      <c r="W1108" s="18">
        <f>V1108*wind_capex_adj</f>
        <v>38.652639880588339</v>
      </c>
      <c r="X1108" s="20">
        <v>4.7967834771271001</v>
      </c>
      <c r="Y1108" s="18">
        <f>W1108+X1108</f>
        <v>43.449423357715439</v>
      </c>
      <c r="Z1108" s="20">
        <v>85.6626052077049</v>
      </c>
      <c r="AA1108" s="20">
        <f>Z1108-AC1108-AD1108</f>
        <v>34.635966422316791</v>
      </c>
      <c r="AB1108" s="18">
        <f>AA1108*hdgt_capex_adj</f>
        <v>43.294958027895987</v>
      </c>
      <c r="AC1108" s="20">
        <v>15.224332648484406</v>
      </c>
      <c r="AD1108" s="20">
        <v>35.802306136903702</v>
      </c>
      <c r="AE1108" s="18">
        <f>AD1108*fuel_adj</f>
        <v>35.802306136903702</v>
      </c>
      <c r="AF1108" s="18">
        <f>AB1108+AC1108+AE1108</f>
        <v>94.321596813284089</v>
      </c>
      <c r="AG1108" s="20">
        <v>597.95047657412795</v>
      </c>
      <c r="AH1108" s="20">
        <f>AG1108-AJ1108-AK1108</f>
        <v>503.86608197341002</v>
      </c>
      <c r="AI1108" s="18">
        <f>AH1108*aero_capex_adj</f>
        <v>604.639298368092</v>
      </c>
      <c r="AJ1108" s="20">
        <v>51.137180248834966</v>
      </c>
      <c r="AK1108" s="20">
        <v>42.947214351882963</v>
      </c>
      <c r="AL1108" s="18">
        <f>AK1108*fuel_adj</f>
        <v>42.947214351882963</v>
      </c>
      <c r="AM1108" s="18">
        <f>AI1108+AJ1108+AL1108</f>
        <v>698.72369296880993</v>
      </c>
      <c r="AN1108" s="18">
        <f>IF(F1108=0, 0, IF(F1108=3, Z1108, (Z1108*F1108*384+AG1108*G1108*32)/(F1108*384+G1108*32)))</f>
        <v>213.73457304931065</v>
      </c>
      <c r="AO1108" s="18">
        <f>IF(F1108=0, 0, IF(F1108=3, AF1108, (AF1108*F1108*384+AM1108*G1108*32)/(F1108*384+G1108*32)))</f>
        <v>245.42212085216556</v>
      </c>
      <c r="AP1108" s="20">
        <v>129.333076032321</v>
      </c>
      <c r="AQ1108" s="20">
        <f>AP1108-AS1108</f>
        <v>106.068507990116</v>
      </c>
      <c r="AR1108" s="18">
        <f>AQ1108*bess_capex_adj</f>
        <v>106.068507990116</v>
      </c>
      <c r="AS1108" s="20">
        <v>23.264568042204999</v>
      </c>
      <c r="AT1108" s="18">
        <f>AR1108+AS1108</f>
        <v>129.333076032321</v>
      </c>
      <c r="AU1108" s="20">
        <v>7275.7979946514197</v>
      </c>
      <c r="AV1108" s="20"/>
      <c r="AW1108" s="20">
        <v>1976.53030875892</v>
      </c>
      <c r="AX1108" s="18">
        <f>AW1108*solar_capex_adj</f>
        <v>2635.3737450118933</v>
      </c>
      <c r="AY1108" s="20">
        <v>241.52388815865899</v>
      </c>
      <c r="AZ1108" s="18">
        <f>AY1108*wind_capex_adj</f>
        <v>402.53981359776498</v>
      </c>
      <c r="BA1108" s="20">
        <v>1547.9070548667701</v>
      </c>
      <c r="BB1108" s="18">
        <f>BA1108*hdgt_capex_adj</f>
        <v>1934.8838185834625</v>
      </c>
      <c r="BC1108" s="20">
        <v>650.42731964865595</v>
      </c>
      <c r="BD1108" s="18">
        <f>BC1108*aero_capex_adj</f>
        <v>780.51278357838714</v>
      </c>
      <c r="BE1108" s="20">
        <v>2859.4094232184002</v>
      </c>
      <c r="BF1108" s="18">
        <f>BE1108*bess_capex_adj</f>
        <v>2859.4094232184002</v>
      </c>
      <c r="BG1108" s="11">
        <v>1877158992.27759</v>
      </c>
      <c r="BH1108" s="11">
        <v>884041093.96239996</v>
      </c>
      <c r="BI1108" s="11">
        <v>2044213203.39535</v>
      </c>
      <c r="BJ1108" s="11">
        <v>3954586710.0815201</v>
      </c>
      <c r="BK1108" s="11">
        <f>SUM(BG1108:BJ1108)/1000000</f>
        <v>8759.9999997168597</v>
      </c>
      <c r="BL1108" s="11">
        <v>3.8933848536058302E-18</v>
      </c>
      <c r="BM1108" s="13">
        <f>0.815*BJ1108/(BK1108*1000)</f>
        <v>367.92102383796941</v>
      </c>
      <c r="BN1108" s="22">
        <v>2225.03384549457</v>
      </c>
      <c r="BO1108" s="11">
        <v>53</v>
      </c>
      <c r="BP1108" s="11">
        <v>9120</v>
      </c>
      <c r="BQ1108" s="22">
        <v>13835.7696</v>
      </c>
      <c r="BR1108" s="11">
        <v>2280</v>
      </c>
      <c r="BS1108" s="11">
        <v>570</v>
      </c>
      <c r="BT1108" s="11">
        <v>0.42059094714875001</v>
      </c>
    </row>
    <row r="1109" spans="1:72" s="11" customFormat="1" x14ac:dyDescent="0.25">
      <c r="A1109" s="1">
        <v>1296</v>
      </c>
      <c r="B1109" s="22">
        <v>1854.19487124548</v>
      </c>
      <c r="C1109" s="22">
        <v>801.8</v>
      </c>
      <c r="D1109" s="11">
        <v>3000</v>
      </c>
      <c r="E1109" s="11">
        <v>12000</v>
      </c>
      <c r="F1109" s="11">
        <v>1</v>
      </c>
      <c r="G1109" s="11">
        <v>18</v>
      </c>
      <c r="H1109" s="12">
        <f>SUM(BG1109:BI1109)/(BK1109*1000000)</f>
        <v>0.8502531389695398</v>
      </c>
      <c r="I1109" s="13">
        <v>100</v>
      </c>
      <c r="J1109" s="20">
        <v>96.207641217744197</v>
      </c>
      <c r="K1109" s="18">
        <f>(P1109*BG1109+U1109*BH1109+AP1109*BI1109+AN1109*BJ1109)/(BK1109*(1000000))</f>
        <v>132.16445719754171</v>
      </c>
      <c r="L1109" s="18">
        <f>(T1109*BG1109+Y1109*BH1109+AT1109*BI1109+AO1109*BJ1109)/(BK1109*(1000000))</f>
        <v>156.94242607462709</v>
      </c>
      <c r="M1109" s="18">
        <f>L1109/K1109</f>
        <v>1.1874783084838807</v>
      </c>
      <c r="N1109" s="18">
        <f>J1109*M1109</f>
        <v>114.24448705647096</v>
      </c>
      <c r="O1109" s="13">
        <v>100</v>
      </c>
      <c r="P1109" s="20">
        <v>98.896423339322098</v>
      </c>
      <c r="Q1109" s="20">
        <f>P1109-S1109</f>
        <v>91.478167363668504</v>
      </c>
      <c r="R1109" s="18">
        <f>Q1109*solar_capex_adj</f>
        <v>121.97088981822466</v>
      </c>
      <c r="S1109" s="20">
        <v>7.4182559756535937</v>
      </c>
      <c r="T1109" s="18">
        <f>R1109+S1109</f>
        <v>129.38914579387824</v>
      </c>
      <c r="U1109" s="20">
        <v>27.964453961153001</v>
      </c>
      <c r="V1109" s="20">
        <f>U1109-X1109</f>
        <v>23.167670484025901</v>
      </c>
      <c r="W1109" s="18">
        <f>V1109*wind_capex_adj</f>
        <v>38.612784140043168</v>
      </c>
      <c r="X1109" s="20">
        <v>4.7967834771271001</v>
      </c>
      <c r="Y1109" s="18">
        <f>W1109+X1109</f>
        <v>43.409567617170268</v>
      </c>
      <c r="Z1109" s="20">
        <v>115.002743153601</v>
      </c>
      <c r="AA1109" s="20">
        <f>Z1109-AC1109-AD1109</f>
        <v>58.715035735170702</v>
      </c>
      <c r="AB1109" s="18">
        <f>AA1109*hdgt_capex_adj</f>
        <v>73.39379466896338</v>
      </c>
      <c r="AC1109" s="20">
        <v>17.893901109693402</v>
      </c>
      <c r="AD1109" s="20">
        <v>38.393806308736899</v>
      </c>
      <c r="AE1109" s="18">
        <f>AD1109*fuel_adj</f>
        <v>38.393806308736899</v>
      </c>
      <c r="AF1109" s="18">
        <f>AB1109+AC1109+AE1109</f>
        <v>129.68150208739368</v>
      </c>
      <c r="AG1109" s="20">
        <v>676.35944847952499</v>
      </c>
      <c r="AH1109" s="20">
        <f>AG1109-AJ1109-AK1109</f>
        <v>576.28152950794811</v>
      </c>
      <c r="AI1109" s="18">
        <f>AH1109*aero_capex_adj</f>
        <v>691.53783540953771</v>
      </c>
      <c r="AJ1109" s="20">
        <v>57.154452410743943</v>
      </c>
      <c r="AK1109" s="20">
        <v>42.923466560832935</v>
      </c>
      <c r="AL1109" s="18">
        <f>AK1109*fuel_adj</f>
        <v>42.923466560832935</v>
      </c>
      <c r="AM1109" s="18">
        <f>AI1109+AJ1109+AL1109</f>
        <v>791.61575438111458</v>
      </c>
      <c r="AN1109" s="18">
        <f>IF(F1109=0, 0, IF(F1109=3, Z1109, (Z1109*F1109*384+AG1109*G1109*32)/(F1109*384+G1109*32)))</f>
        <v>451.81676634915544</v>
      </c>
      <c r="AO1109" s="18">
        <f>IF(F1109=0, 0, IF(F1109=3, AF1109, (AF1109*F1109*384+AM1109*G1109*32)/(F1109*384+G1109*32)))</f>
        <v>526.84205346362626</v>
      </c>
      <c r="AP1109" s="20">
        <v>141.80118530107401</v>
      </c>
      <c r="AQ1109" s="20">
        <f>AP1109-AS1109</f>
        <v>116.104055000899</v>
      </c>
      <c r="AR1109" s="18">
        <f>AQ1109*bess_capex_adj</f>
        <v>116.104055000899</v>
      </c>
      <c r="AS1109" s="20">
        <v>25.697130300175019</v>
      </c>
      <c r="AT1109" s="18">
        <f>AR1109+AS1109</f>
        <v>141.80118530107401</v>
      </c>
      <c r="AU1109" s="20">
        <v>8273.4197718698197</v>
      </c>
      <c r="AV1109" s="20"/>
      <c r="AW1109" s="20">
        <v>2221.3037891695399</v>
      </c>
      <c r="AX1109" s="18">
        <f>AW1109*solar_capex_adj</f>
        <v>2961.7383855593862</v>
      </c>
      <c r="AY1109" s="20">
        <v>960.54703083058098</v>
      </c>
      <c r="AZ1109" s="18">
        <f>AY1109*wind_capex_adj</f>
        <v>1600.9117180509684</v>
      </c>
      <c r="BA1109" s="20">
        <v>773.15548385658099</v>
      </c>
      <c r="BB1109" s="18">
        <f>BA1109*hdgt_capex_adj</f>
        <v>966.44435482072618</v>
      </c>
      <c r="BC1109" s="20">
        <v>1461.95245609174</v>
      </c>
      <c r="BD1109" s="18">
        <f>BC1109*aero_capex_adj</f>
        <v>1754.342947310088</v>
      </c>
      <c r="BE1109" s="20">
        <v>2856.4610119213598</v>
      </c>
      <c r="BF1109" s="18">
        <f>BE1109*bess_capex_adj</f>
        <v>2856.4610119213598</v>
      </c>
      <c r="BG1109" s="11">
        <v>2108021436.62222</v>
      </c>
      <c r="BH1109" s="11">
        <v>3519484355.2087998</v>
      </c>
      <c r="BI1109" s="11">
        <v>1820711705.54214</v>
      </c>
      <c r="BJ1109" s="11">
        <v>1311782502.6268301</v>
      </c>
      <c r="BK1109" s="11">
        <f>SUM(BG1109:BJ1109)/1000000</f>
        <v>8759.9999999999909</v>
      </c>
      <c r="BL1109" s="11">
        <v>5.9704462969458003</v>
      </c>
      <c r="BM1109" s="13">
        <f>0.815*BJ1109/(BK1109*1000)</f>
        <v>122.04369173982508</v>
      </c>
      <c r="BN1109" s="22">
        <v>2503.1630761813899</v>
      </c>
      <c r="BO1109" s="11">
        <v>211</v>
      </c>
      <c r="BP1109" s="11">
        <v>9120</v>
      </c>
      <c r="BQ1109" s="22">
        <v>13835.7696</v>
      </c>
      <c r="BR1109" s="11">
        <v>2280</v>
      </c>
      <c r="BS1109" s="11">
        <v>570</v>
      </c>
      <c r="BT1109" s="11">
        <v>0.376154301630928</v>
      </c>
    </row>
    <row r="1110" spans="1:72" s="11" customFormat="1" x14ac:dyDescent="0.25">
      <c r="A1110" s="1">
        <v>1367</v>
      </c>
      <c r="B1110" s="22">
        <v>2060.21652360608</v>
      </c>
      <c r="C1110" s="22">
        <v>1003.19999999999</v>
      </c>
      <c r="D1110" s="11">
        <v>3000</v>
      </c>
      <c r="E1110" s="11">
        <v>12000</v>
      </c>
      <c r="F1110" s="11">
        <v>2</v>
      </c>
      <c r="G1110" s="11">
        <v>4</v>
      </c>
      <c r="H1110" s="12">
        <f>SUM(BG1110:BI1110)/(BK1110*1000000)</f>
        <v>0.91799699893553954</v>
      </c>
      <c r="I1110" s="13">
        <v>100</v>
      </c>
      <c r="J1110" s="20">
        <v>94.042315892407998</v>
      </c>
      <c r="K1110" s="18">
        <f>(P1110*BG1110+U1110*BH1110+AP1110*BI1110+AN1110*BJ1110)/(BK1110*(1000000))</f>
        <v>95.58279220007168</v>
      </c>
      <c r="L1110" s="18">
        <f>(T1110*BG1110+Y1110*BH1110+AT1110*BI1110+AO1110*BJ1110)/(BK1110*(1000000))</f>
        <v>116.13286851309266</v>
      </c>
      <c r="M1110" s="18">
        <f>L1110/K1110</f>
        <v>1.2149976563773743</v>
      </c>
      <c r="N1110" s="18">
        <f>J1110*M1110</f>
        <v>114.26119340957642</v>
      </c>
      <c r="O1110" s="13">
        <v>100</v>
      </c>
      <c r="P1110" s="20">
        <v>111.588883225082</v>
      </c>
      <c r="Q1110" s="20">
        <f>P1110-S1110</f>
        <v>103.217720234608</v>
      </c>
      <c r="R1110" s="18">
        <f>Q1110*solar_capex_adj</f>
        <v>137.62362697947731</v>
      </c>
      <c r="S1110" s="20">
        <v>8.371162990474005</v>
      </c>
      <c r="T1110" s="18">
        <f>R1110+S1110</f>
        <v>145.99478996995131</v>
      </c>
      <c r="U1110" s="20">
        <v>27.961937480597399</v>
      </c>
      <c r="V1110" s="20">
        <f>U1110-X1110</f>
        <v>23.165154003470299</v>
      </c>
      <c r="W1110" s="18">
        <f>V1110*wind_capex_adj</f>
        <v>38.608590005783832</v>
      </c>
      <c r="X1110" s="20">
        <v>4.7967834771271001</v>
      </c>
      <c r="Y1110" s="18">
        <f>W1110+X1110</f>
        <v>43.405373482910932</v>
      </c>
      <c r="Z1110" s="20">
        <v>264.47472760594002</v>
      </c>
      <c r="AA1110" s="20">
        <f>Z1110-AC1110-AD1110</f>
        <v>191.86820083503</v>
      </c>
      <c r="AB1110" s="18">
        <f>AA1110*hdgt_capex_adj</f>
        <v>239.83525104378748</v>
      </c>
      <c r="AC1110" s="20">
        <v>31.480929366327018</v>
      </c>
      <c r="AD1110" s="20">
        <v>41.125597404583004</v>
      </c>
      <c r="AE1110" s="18">
        <f>AD1110*fuel_adj</f>
        <v>41.125597404583004</v>
      </c>
      <c r="AF1110" s="18">
        <f>AB1110+AC1110+AE1110</f>
        <v>312.4417778146975</v>
      </c>
      <c r="AG1110" s="20">
        <v>667.11938324656899</v>
      </c>
      <c r="AH1110" s="20">
        <f>AG1110-AJ1110-AK1110</f>
        <v>564.03000502475902</v>
      </c>
      <c r="AI1110" s="18">
        <f>AH1110*aero_capex_adj</f>
        <v>676.8360060297108</v>
      </c>
      <c r="AJ1110" s="20">
        <v>56.763549626173017</v>
      </c>
      <c r="AK1110" s="20">
        <v>46.325828595636949</v>
      </c>
      <c r="AL1110" s="18">
        <f>AK1110*fuel_adj</f>
        <v>46.325828595636949</v>
      </c>
      <c r="AM1110" s="18">
        <f>AI1110+AJ1110+AL1110</f>
        <v>779.92538425152077</v>
      </c>
      <c r="AN1110" s="18">
        <f>IF(F1110=0, 0, IF(F1110=3, Z1110, (Z1110*F1110*384+AG1110*G1110*32)/(F1110*384+G1110*32)))</f>
        <v>321.99539269745844</v>
      </c>
      <c r="AO1110" s="18">
        <f>IF(F1110=0, 0, IF(F1110=3, AF1110, (AF1110*F1110*384+AM1110*G1110*32)/(F1110*384+G1110*32)))</f>
        <v>379.22515016281511</v>
      </c>
      <c r="AP1110" s="20">
        <v>160.337992557631</v>
      </c>
      <c r="AQ1110" s="20">
        <f>AP1110-AS1110</f>
        <v>131.000644331118</v>
      </c>
      <c r="AR1110" s="18">
        <f>AQ1110*bess_capex_adj</f>
        <v>131.000644331118</v>
      </c>
      <c r="AS1110" s="20">
        <v>29.337348226513001</v>
      </c>
      <c r="AT1110" s="18">
        <f>AR1110+AS1110</f>
        <v>160.337992557631</v>
      </c>
      <c r="AU1110" s="20">
        <v>8396.6753530250207</v>
      </c>
      <c r="AV1110" s="20"/>
      <c r="AW1110" s="20">
        <v>2467.8472337410299</v>
      </c>
      <c r="AX1110" s="18">
        <f>AW1110*solar_capex_adj</f>
        <v>3290.4629783213732</v>
      </c>
      <c r="AY1110" s="20">
        <v>1201.69133512025</v>
      </c>
      <c r="AZ1110" s="18">
        <f>AY1110*wind_capex_adj</f>
        <v>2002.8188918670833</v>
      </c>
      <c r="BA1110" s="20">
        <v>1546.1430068693601</v>
      </c>
      <c r="BB1110" s="18">
        <f>BA1110*hdgt_capex_adj</f>
        <v>1932.6787585867</v>
      </c>
      <c r="BC1110" s="20">
        <v>324.843035177621</v>
      </c>
      <c r="BD1110" s="18">
        <f>BC1110*aero_capex_adj</f>
        <v>389.81164221314521</v>
      </c>
      <c r="BE1110" s="20">
        <v>2856.1507421167398</v>
      </c>
      <c r="BF1110" s="18">
        <f>BE1110*bess_capex_adj</f>
        <v>2856.1507421167398</v>
      </c>
      <c r="BG1110" s="11">
        <v>2060760137.9263899</v>
      </c>
      <c r="BH1110" s="11">
        <v>4403525449.1711998</v>
      </c>
      <c r="BI1110" s="11">
        <v>1577368123.5777299</v>
      </c>
      <c r="BJ1110" s="11">
        <v>718346289.32467306</v>
      </c>
      <c r="BK1110" s="11">
        <f>SUM(BG1110:BJ1110)/1000000</f>
        <v>8759.9999999999927</v>
      </c>
      <c r="BL1110" s="11">
        <v>13.854186260447401</v>
      </c>
      <c r="BM1110" s="13">
        <f>0.815*BJ1110/(BK1110*1000)</f>
        <v>66.83244586753527</v>
      </c>
      <c r="BN1110" s="22">
        <v>2781.2923068682198</v>
      </c>
      <c r="BO1110" s="11">
        <v>264</v>
      </c>
      <c r="BP1110" s="11">
        <v>9120</v>
      </c>
      <c r="BQ1110" s="22">
        <v>13835.7696</v>
      </c>
      <c r="BR1110" s="11">
        <v>2280</v>
      </c>
      <c r="BS1110" s="11">
        <v>570</v>
      </c>
      <c r="BT1110" s="11">
        <v>0.32641115266825699</v>
      </c>
    </row>
    <row r="1111" spans="1:72" s="11" customFormat="1" x14ac:dyDescent="0.25">
      <c r="A1111" s="1">
        <v>1502</v>
      </c>
      <c r="B1111" s="22">
        <v>2060.21652360608</v>
      </c>
      <c r="C1111" s="22">
        <v>1003.19999999999</v>
      </c>
      <c r="D1111" s="11">
        <v>3000</v>
      </c>
      <c r="E1111" s="11">
        <v>12000</v>
      </c>
      <c r="F1111" s="11">
        <v>2</v>
      </c>
      <c r="G1111" s="11">
        <v>4</v>
      </c>
      <c r="H1111" s="12">
        <f>SUM(BG1111:BI1111)/(BK1111*1000000)</f>
        <v>0.91799699893553954</v>
      </c>
      <c r="I1111" s="13">
        <v>100</v>
      </c>
      <c r="J1111" s="20">
        <v>94.042315892407998</v>
      </c>
      <c r="K1111" s="18">
        <f>(P1111*BG1111+U1111*BH1111+AP1111*BI1111+AN1111*BJ1111)/(BK1111*(1000000))</f>
        <v>95.58279220007168</v>
      </c>
      <c r="L1111" s="18">
        <f>(T1111*BG1111+Y1111*BH1111+AT1111*BI1111+AO1111*BJ1111)/(BK1111*(1000000))</f>
        <v>116.13286851309266</v>
      </c>
      <c r="M1111" s="18">
        <f>L1111/K1111</f>
        <v>1.2149976563773743</v>
      </c>
      <c r="N1111" s="18">
        <f>J1111*M1111</f>
        <v>114.26119340957642</v>
      </c>
      <c r="O1111" s="13">
        <v>100</v>
      </c>
      <c r="P1111" s="20">
        <v>111.588883225082</v>
      </c>
      <c r="Q1111" s="20">
        <f>P1111-S1111</f>
        <v>103.217720234608</v>
      </c>
      <c r="R1111" s="18">
        <f>Q1111*solar_capex_adj</f>
        <v>137.62362697947731</v>
      </c>
      <c r="S1111" s="20">
        <v>8.371162990474005</v>
      </c>
      <c r="T1111" s="18">
        <f>R1111+S1111</f>
        <v>145.99478996995131</v>
      </c>
      <c r="U1111" s="20">
        <v>27.961937480597399</v>
      </c>
      <c r="V1111" s="20">
        <f>U1111-X1111</f>
        <v>23.165154003470299</v>
      </c>
      <c r="W1111" s="18">
        <f>V1111*wind_capex_adj</f>
        <v>38.608590005783832</v>
      </c>
      <c r="X1111" s="20">
        <v>4.7967834771271001</v>
      </c>
      <c r="Y1111" s="18">
        <f>W1111+X1111</f>
        <v>43.405373482910932</v>
      </c>
      <c r="Z1111" s="20">
        <v>264.47472760594002</v>
      </c>
      <c r="AA1111" s="20">
        <f>Z1111-AC1111-AD1111</f>
        <v>191.86820083503</v>
      </c>
      <c r="AB1111" s="18">
        <f>AA1111*hdgt_capex_adj</f>
        <v>239.83525104378748</v>
      </c>
      <c r="AC1111" s="20">
        <v>31.480929366327018</v>
      </c>
      <c r="AD1111" s="20">
        <v>41.125597404583004</v>
      </c>
      <c r="AE1111" s="18">
        <f>AD1111*fuel_adj</f>
        <v>41.125597404583004</v>
      </c>
      <c r="AF1111" s="18">
        <f>AB1111+AC1111+AE1111</f>
        <v>312.4417778146975</v>
      </c>
      <c r="AG1111" s="20">
        <v>667.11938324656899</v>
      </c>
      <c r="AH1111" s="20">
        <f>AG1111-AJ1111-AK1111</f>
        <v>564.03000502475902</v>
      </c>
      <c r="AI1111" s="18">
        <f>AH1111*aero_capex_adj</f>
        <v>676.8360060297108</v>
      </c>
      <c r="AJ1111" s="20">
        <v>56.763549626173017</v>
      </c>
      <c r="AK1111" s="20">
        <v>46.325828595636949</v>
      </c>
      <c r="AL1111" s="18">
        <f>AK1111*fuel_adj</f>
        <v>46.325828595636949</v>
      </c>
      <c r="AM1111" s="18">
        <f>AI1111+AJ1111+AL1111</f>
        <v>779.92538425152077</v>
      </c>
      <c r="AN1111" s="18">
        <f>IF(F1111=0, 0, IF(F1111=3, Z1111, (Z1111*F1111*384+AG1111*G1111*32)/(F1111*384+G1111*32)))</f>
        <v>321.99539269745844</v>
      </c>
      <c r="AO1111" s="18">
        <f>IF(F1111=0, 0, IF(F1111=3, AF1111, (AF1111*F1111*384+AM1111*G1111*32)/(F1111*384+G1111*32)))</f>
        <v>379.22515016281511</v>
      </c>
      <c r="AP1111" s="20">
        <v>160.337992557631</v>
      </c>
      <c r="AQ1111" s="20">
        <f>AP1111-AS1111</f>
        <v>131.000644331118</v>
      </c>
      <c r="AR1111" s="18">
        <f>AQ1111*bess_capex_adj</f>
        <v>131.000644331118</v>
      </c>
      <c r="AS1111" s="20">
        <v>29.337348226513001</v>
      </c>
      <c r="AT1111" s="18">
        <f>AR1111+AS1111</f>
        <v>160.337992557631</v>
      </c>
      <c r="AU1111" s="20">
        <v>8396.6753530250207</v>
      </c>
      <c r="AV1111" s="20"/>
      <c r="AW1111" s="20">
        <v>2467.8472337410299</v>
      </c>
      <c r="AX1111" s="18">
        <f>AW1111*solar_capex_adj</f>
        <v>3290.4629783213732</v>
      </c>
      <c r="AY1111" s="20">
        <v>1201.69133512025</v>
      </c>
      <c r="AZ1111" s="18">
        <f>AY1111*wind_capex_adj</f>
        <v>2002.8188918670833</v>
      </c>
      <c r="BA1111" s="20">
        <v>1546.1430068693601</v>
      </c>
      <c r="BB1111" s="18">
        <f>BA1111*hdgt_capex_adj</f>
        <v>1932.6787585867</v>
      </c>
      <c r="BC1111" s="20">
        <v>324.843035177621</v>
      </c>
      <c r="BD1111" s="18">
        <f>BC1111*aero_capex_adj</f>
        <v>389.81164221314521</v>
      </c>
      <c r="BE1111" s="20">
        <v>2856.1507421167398</v>
      </c>
      <c r="BF1111" s="18">
        <f>BE1111*bess_capex_adj</f>
        <v>2856.1507421167398</v>
      </c>
      <c r="BG1111" s="11">
        <v>2060760137.9263899</v>
      </c>
      <c r="BH1111" s="11">
        <v>4403525449.1711998</v>
      </c>
      <c r="BI1111" s="11">
        <v>1577368123.5777299</v>
      </c>
      <c r="BJ1111" s="11">
        <v>718346289.32467306</v>
      </c>
      <c r="BK1111" s="11">
        <f>SUM(BG1111:BJ1111)/1000000</f>
        <v>8759.9999999999927</v>
      </c>
      <c r="BL1111" s="11">
        <v>13.854186260447401</v>
      </c>
      <c r="BM1111" s="13">
        <f>0.815*BJ1111/(BK1111*1000)</f>
        <v>66.83244586753527</v>
      </c>
      <c r="BN1111" s="22">
        <v>2781.2923068682198</v>
      </c>
      <c r="BO1111" s="11">
        <v>264</v>
      </c>
      <c r="BP1111" s="11">
        <v>9120</v>
      </c>
      <c r="BQ1111" s="22">
        <v>13835.7696</v>
      </c>
      <c r="BR1111" s="11">
        <v>2280</v>
      </c>
      <c r="BS1111" s="11">
        <v>570</v>
      </c>
      <c r="BT1111" s="11">
        <v>0.32641115266825699</v>
      </c>
    </row>
    <row r="1112" spans="1:72" s="11" customFormat="1" x14ac:dyDescent="0.25">
      <c r="A1112" s="1">
        <v>1561</v>
      </c>
      <c r="B1112" s="22">
        <v>824.08660944243502</v>
      </c>
      <c r="C1112" s="22">
        <v>801.8</v>
      </c>
      <c r="D1112" s="11">
        <v>3000</v>
      </c>
      <c r="E1112" s="11">
        <v>12000</v>
      </c>
      <c r="F1112" s="11">
        <v>3</v>
      </c>
      <c r="G1112" s="11">
        <v>4</v>
      </c>
      <c r="H1112" s="12">
        <f>SUM(BG1112:BI1112)/(BK1112*1000000)</f>
        <v>0.64442571632747114</v>
      </c>
      <c r="I1112" s="13">
        <v>100</v>
      </c>
      <c r="J1112" s="20">
        <v>98.356881691816</v>
      </c>
      <c r="K1112" s="18">
        <f>(P1112*BG1112+U1112*BH1112+AP1112*BI1112+AN1112*BJ1112)/(BK1112*(1000000))</f>
        <v>95.910181728094884</v>
      </c>
      <c r="L1112" s="18">
        <f>(T1112*BG1112+Y1112*BH1112+AT1112*BI1112+AO1112*BJ1112)/(BK1112*(1000000))</f>
        <v>111.42306357003788</v>
      </c>
      <c r="M1112" s="18">
        <f>L1112/K1112</f>
        <v>1.161743847863014</v>
      </c>
      <c r="N1112" s="18">
        <f>J1112*M1112</f>
        <v>114.26550220045755</v>
      </c>
      <c r="O1112" s="13">
        <v>100</v>
      </c>
      <c r="P1112" s="20">
        <v>78.250497292691406</v>
      </c>
      <c r="Q1112" s="20">
        <f>P1112-S1112</f>
        <v>72.385370738374306</v>
      </c>
      <c r="R1112" s="18">
        <f>Q1112*solar_capex_adj</f>
        <v>96.513827651165741</v>
      </c>
      <c r="S1112" s="20">
        <v>5.8651265543171007</v>
      </c>
      <c r="T1112" s="18">
        <f>R1112+S1112</f>
        <v>102.37895420548284</v>
      </c>
      <c r="U1112" s="20">
        <v>27.983547529324099</v>
      </c>
      <c r="V1112" s="20">
        <f>U1112-X1112</f>
        <v>23.186764052196999</v>
      </c>
      <c r="W1112" s="18">
        <f>V1112*wind_capex_adj</f>
        <v>38.64460675366167</v>
      </c>
      <c r="X1112" s="20">
        <v>4.7967834771271001</v>
      </c>
      <c r="Y1112" s="18">
        <f>W1112+X1112</f>
        <v>43.44139023078877</v>
      </c>
      <c r="Z1112" s="20">
        <v>125.04667781190901</v>
      </c>
      <c r="AA1112" s="20">
        <f>Z1112-AC1112-AD1112</f>
        <v>67.543897700526188</v>
      </c>
      <c r="AB1112" s="18">
        <f>AA1112*hdgt_capex_adj</f>
        <v>84.429872125657738</v>
      </c>
      <c r="AC1112" s="20">
        <v>19.035313571188013</v>
      </c>
      <c r="AD1112" s="20">
        <v>38.467466540194806</v>
      </c>
      <c r="AE1112" s="18">
        <f>AD1112*fuel_adj</f>
        <v>38.467466540194806</v>
      </c>
      <c r="AF1112" s="18">
        <f>AB1112+AC1112+AE1112</f>
        <v>141.93265223704054</v>
      </c>
      <c r="AG1112" s="20">
        <v>344.03098219981501</v>
      </c>
      <c r="AH1112" s="20">
        <f>AG1112-AJ1112-AK1112</f>
        <v>265.63986164943395</v>
      </c>
      <c r="AI1112" s="18">
        <f>AH1112*aero_capex_adj</f>
        <v>318.76783397932076</v>
      </c>
      <c r="AJ1112" s="20">
        <v>33.192171213092024</v>
      </c>
      <c r="AK1112" s="20">
        <v>45.198949337289037</v>
      </c>
      <c r="AL1112" s="18">
        <f>AK1112*fuel_adj</f>
        <v>45.198949337289037</v>
      </c>
      <c r="AM1112" s="18">
        <f>AI1112+AJ1112+AL1112</f>
        <v>397.15895452970182</v>
      </c>
      <c r="AN1112" s="18">
        <f>IF(F1112=0, 0, IF(F1112=3, Z1112, (Z1112*F1112*384+AG1112*G1112*32)/(F1112*384+G1112*32)))</f>
        <v>125.04667781190901</v>
      </c>
      <c r="AO1112" s="18">
        <f>IF(F1112=0, 0, IF(F1112=3, AF1112, (AF1112*F1112*384+AM1112*G1112*32)/(F1112*384+G1112*32)))</f>
        <v>141.93265223704054</v>
      </c>
      <c r="AP1112" s="20">
        <v>278.46639023907898</v>
      </c>
      <c r="AQ1112" s="20">
        <f>AP1112-AS1112</f>
        <v>227.77502935358299</v>
      </c>
      <c r="AR1112" s="18">
        <f>AQ1112*bess_capex_adj</f>
        <v>227.77502935358299</v>
      </c>
      <c r="AS1112" s="20">
        <v>50.691360885495982</v>
      </c>
      <c r="AT1112" s="18">
        <f>AR1112+AS1112</f>
        <v>278.46639023907898</v>
      </c>
      <c r="AU1112" s="20">
        <v>7454.7376875506898</v>
      </c>
      <c r="AV1112" s="20"/>
      <c r="AW1112" s="20">
        <v>988.05976454200504</v>
      </c>
      <c r="AX1112" s="18">
        <f>AW1112*solar_capex_adj</f>
        <v>1317.41301938934</v>
      </c>
      <c r="AY1112" s="20">
        <v>961.33866286916998</v>
      </c>
      <c r="AZ1112" s="18">
        <f>AY1112*wind_capex_adj</f>
        <v>1602.2311047819501</v>
      </c>
      <c r="BA1112" s="20">
        <v>2321.3780330920999</v>
      </c>
      <c r="BB1112" s="18">
        <f>BA1112*hdgt_capex_adj</f>
        <v>2901.7225413651249</v>
      </c>
      <c r="BC1112" s="20">
        <v>325.14607110035598</v>
      </c>
      <c r="BD1112" s="18">
        <f>BC1112*aero_capex_adj</f>
        <v>390.17528532042718</v>
      </c>
      <c r="BE1112" s="20">
        <v>2858.8151559470498</v>
      </c>
      <c r="BF1112" s="18">
        <f>BE1112*bess_capex_adj</f>
        <v>2858.8151559470498</v>
      </c>
      <c r="BG1112" s="11">
        <v>1197434942.74348</v>
      </c>
      <c r="BH1112" s="11">
        <v>3519484355.2087998</v>
      </c>
      <c r="BI1112" s="11">
        <v>928249977.07636094</v>
      </c>
      <c r="BJ1112" s="11">
        <v>3114830724.9713502</v>
      </c>
      <c r="BK1112" s="11">
        <f>SUM(BG1112:BJ1112)/1000000</f>
        <v>8759.9999999999909</v>
      </c>
      <c r="BL1112" s="11">
        <v>4.3603176886751802E-4</v>
      </c>
      <c r="BM1112" s="13">
        <f>0.815*BJ1112/(BK1112*1000)</f>
        <v>289.79304119311109</v>
      </c>
      <c r="BN1112" s="22">
        <v>1112.51692274728</v>
      </c>
      <c r="BO1112" s="11">
        <v>211</v>
      </c>
      <c r="BP1112" s="11">
        <v>9120</v>
      </c>
      <c r="BQ1112" s="22">
        <v>13835.7696</v>
      </c>
      <c r="BR1112" s="11">
        <v>2280</v>
      </c>
      <c r="BS1112" s="11">
        <v>570</v>
      </c>
      <c r="BT1112" s="11">
        <v>0.191440265428239</v>
      </c>
    </row>
    <row r="1113" spans="1:72" s="11" customFormat="1" x14ac:dyDescent="0.25">
      <c r="A1113" s="1">
        <v>944</v>
      </c>
      <c r="B1113" s="25">
        <v>2678.2814806879101</v>
      </c>
      <c r="C1113" s="25">
        <v>201.39999999999901</v>
      </c>
      <c r="D1113" s="8">
        <v>2000</v>
      </c>
      <c r="E1113" s="8">
        <v>8000</v>
      </c>
      <c r="F1113" s="8">
        <v>2</v>
      </c>
      <c r="G1113" s="8">
        <v>11</v>
      </c>
      <c r="H1113" s="9">
        <f>SUM(BG1113:BI1113)/(BK1113*1000000)</f>
        <v>0.73061704007681327</v>
      </c>
      <c r="I1113" s="10">
        <v>100</v>
      </c>
      <c r="J1113" s="19">
        <v>96.640507547437593</v>
      </c>
      <c r="K1113" s="18">
        <f>(P1113*BG1113+U1113*BH1113+AP1113*BI1113+AN1113*BJ1113)/(BK1113*(1000000))</f>
        <v>141.49870536940458</v>
      </c>
      <c r="L1113" s="18">
        <f>(T1113*BG1113+Y1113*BH1113+AT1113*BI1113+AO1113*BJ1113)/(BK1113*(1000000))</f>
        <v>167.33093988689055</v>
      </c>
      <c r="M1113" s="18">
        <f>L1113/K1113</f>
        <v>1.1825616315714471</v>
      </c>
      <c r="N1113" s="18">
        <f>J1113*M1113</f>
        <v>114.28335628119055</v>
      </c>
      <c r="O1113" s="10">
        <v>100</v>
      </c>
      <c r="P1113" s="19">
        <v>107.188828045812</v>
      </c>
      <c r="Q1113" s="19">
        <f>P1113-S1113</f>
        <v>99.150063058025594</v>
      </c>
      <c r="R1113" s="18">
        <f>Q1113*solar_capex_adj</f>
        <v>132.20008407736745</v>
      </c>
      <c r="S1113" s="19">
        <v>8.0387649877864078</v>
      </c>
      <c r="T1113" s="18">
        <f>R1113+S1113</f>
        <v>140.23884906515386</v>
      </c>
      <c r="U1113" s="19">
        <v>27.9691500169554</v>
      </c>
      <c r="V1113" s="19">
        <f>U1113-X1113</f>
        <v>23.1723665398283</v>
      </c>
      <c r="W1113" s="18">
        <f>V1113*wind_capex_adj</f>
        <v>38.620610899713832</v>
      </c>
      <c r="X1113" s="19">
        <v>4.7967834771271001</v>
      </c>
      <c r="Y1113" s="18">
        <f>W1113+X1113</f>
        <v>43.417394376840932</v>
      </c>
      <c r="Z1113" s="19">
        <v>111.625758478734</v>
      </c>
      <c r="AA1113" s="19">
        <f>Z1113-AC1113-AD1113</f>
        <v>57.7502071244528</v>
      </c>
      <c r="AB1113" s="18">
        <f>AA1113*hdgt_capex_adj</f>
        <v>72.187758905566</v>
      </c>
      <c r="AC1113" s="19">
        <v>17.489448524902301</v>
      </c>
      <c r="AD1113" s="19">
        <v>36.386102829378899</v>
      </c>
      <c r="AE1113" s="18">
        <f>AD1113*fuel_adj</f>
        <v>36.386102829378899</v>
      </c>
      <c r="AF1113" s="18">
        <f>AB1113+AC1113+AE1113</f>
        <v>126.0633102598472</v>
      </c>
      <c r="AG1113" s="19">
        <v>754.51233957290697</v>
      </c>
      <c r="AH1113" s="19">
        <f>AG1113-AJ1113-AK1113</f>
        <v>650.45232567573612</v>
      </c>
      <c r="AI1113" s="18">
        <f>AH1113*aero_capex_adj</f>
        <v>780.54279081088328</v>
      </c>
      <c r="AJ1113" s="19">
        <v>62.488874552100924</v>
      </c>
      <c r="AK1113" s="19">
        <v>41.571139345069923</v>
      </c>
      <c r="AL1113" s="18">
        <f>AK1113*fuel_adj</f>
        <v>41.571139345069923</v>
      </c>
      <c r="AM1113" s="18">
        <f>AI1113+AJ1113+AL1113</f>
        <v>884.60280470805412</v>
      </c>
      <c r="AN1113" s="18">
        <f>IF(F1113=0, 0, IF(F1113=3, Z1113, (Z1113*F1113*384+AG1113*G1113*32)/(F1113*384+G1113*32)))</f>
        <v>313.67582682261701</v>
      </c>
      <c r="AO1113" s="18">
        <f>IF(F1113=0, 0, IF(F1113=3, AF1113, (AF1113*F1113*384+AM1113*G1113*32)/(F1113*384+G1113*32)))</f>
        <v>364.46143708642649</v>
      </c>
      <c r="AP1113" s="19">
        <v>64.111695250321205</v>
      </c>
      <c r="AQ1113" s="19">
        <f>AP1113-AS1113</f>
        <v>52.465458624008598</v>
      </c>
      <c r="AR1113" s="18">
        <f>AQ1113*bess_capex_adj</f>
        <v>52.465458624008598</v>
      </c>
      <c r="AS1113" s="19">
        <v>11.646236626312607</v>
      </c>
      <c r="AT1113" s="18">
        <f>AR1113+AS1113</f>
        <v>64.111695250321205</v>
      </c>
      <c r="AU1113" s="19">
        <v>7793.3995418609002</v>
      </c>
      <c r="AV1113" s="19"/>
      <c r="AW1113" s="19">
        <v>3209.2002864637302</v>
      </c>
      <c r="AX1113" s="18">
        <f>AW1113*solar_capex_adj</f>
        <v>4278.933715284973</v>
      </c>
      <c r="AY1113" s="19">
        <v>241.323752695248</v>
      </c>
      <c r="AZ1113" s="18">
        <f>AY1113*wind_capex_adj</f>
        <v>402.20625449208001</v>
      </c>
      <c r="BA1113" s="19">
        <v>1546.6244028769199</v>
      </c>
      <c r="BB1113" s="18">
        <f>BA1113*hdgt_capex_adj</f>
        <v>1933.2805035961499</v>
      </c>
      <c r="BC1113" s="19">
        <v>893.59648393773</v>
      </c>
      <c r="BD1113" s="18">
        <f>BC1113*aero_capex_adj</f>
        <v>1072.315780725276</v>
      </c>
      <c r="BE1113" s="19">
        <v>1902.65461588726</v>
      </c>
      <c r="BF1113" s="18">
        <f>BE1113*bess_capex_adj</f>
        <v>1902.65461588726</v>
      </c>
      <c r="BG1113" s="8">
        <v>2807558762.8000998</v>
      </c>
      <c r="BH1113" s="8">
        <v>884041093.96239996</v>
      </c>
      <c r="BI1113" s="8">
        <v>2708605414.31037</v>
      </c>
      <c r="BJ1113" s="8">
        <v>2359794728.9271102</v>
      </c>
      <c r="BK1113" s="8">
        <f>SUM(BG1113:BJ1113)/1000000</f>
        <v>8759.9999999999818</v>
      </c>
      <c r="BL1113" s="8">
        <v>9.5495900704203205</v>
      </c>
      <c r="BM1113" s="10">
        <f>0.815*BJ1113/(BK1113*1000)</f>
        <v>219.54711233739712</v>
      </c>
      <c r="BN1113" s="25">
        <v>3615.6799989286801</v>
      </c>
      <c r="BO1113" s="8">
        <v>53</v>
      </c>
      <c r="BP1113" s="8">
        <v>6080</v>
      </c>
      <c r="BQ1113" s="25">
        <v>9223.8464000000004</v>
      </c>
      <c r="BR1113" s="8">
        <v>1520</v>
      </c>
      <c r="BS1113" s="8">
        <v>380</v>
      </c>
      <c r="BT1113" s="8">
        <v>0.83572990683517701</v>
      </c>
    </row>
    <row r="1114" spans="1:72" s="11" customFormat="1" x14ac:dyDescent="0.25">
      <c r="A1114" s="1">
        <v>705</v>
      </c>
      <c r="B1114" s="25">
        <v>2060.21652360608</v>
      </c>
      <c r="C1114" s="25">
        <v>1200.8</v>
      </c>
      <c r="D1114" s="8">
        <v>2000</v>
      </c>
      <c r="E1114" s="8">
        <v>8000</v>
      </c>
      <c r="F1114" s="8">
        <v>1</v>
      </c>
      <c r="G1114" s="8">
        <v>22</v>
      </c>
      <c r="H1114" s="9">
        <f>SUM(BG1114:BI1114)/(BK1114*1000000)</f>
        <v>0.94152240694378719</v>
      </c>
      <c r="I1114" s="10">
        <v>100</v>
      </c>
      <c r="J1114" s="19">
        <v>93.240262671839403</v>
      </c>
      <c r="K1114" s="18">
        <f>(P1114*BG1114+U1114*BH1114+AP1114*BI1114+AN1114*BJ1114)/(BK1114*(1000000))</f>
        <v>133.9334444053051</v>
      </c>
      <c r="L1114" s="18">
        <f>(T1114*BG1114+Y1114*BH1114+AT1114*BI1114+AO1114*BJ1114)/(BK1114*(1000000))</f>
        <v>164.16768789438839</v>
      </c>
      <c r="M1114" s="18">
        <f>L1114/K1114</f>
        <v>1.225740804496817</v>
      </c>
      <c r="N1114" s="18">
        <f>J1114*M1114</f>
        <v>114.28839457887497</v>
      </c>
      <c r="O1114" s="10">
        <v>100</v>
      </c>
      <c r="P1114" s="19">
        <v>122.116057557829</v>
      </c>
      <c r="Q1114" s="19">
        <f>P1114-S1114</f>
        <v>112.95352786034201</v>
      </c>
      <c r="R1114" s="18">
        <f>Q1114*solar_capex_adj</f>
        <v>150.60470381378934</v>
      </c>
      <c r="S1114" s="19">
        <v>9.1625296974869883</v>
      </c>
      <c r="T1114" s="18">
        <f>R1114+S1114</f>
        <v>159.76723351127634</v>
      </c>
      <c r="U1114" s="19">
        <v>28.612863021915398</v>
      </c>
      <c r="V1114" s="19">
        <f>U1114-X1114</f>
        <v>23.703628161977299</v>
      </c>
      <c r="W1114" s="18">
        <f>V1114*wind_capex_adj</f>
        <v>39.506046936628834</v>
      </c>
      <c r="X1114" s="19">
        <v>4.909234859938099</v>
      </c>
      <c r="Y1114" s="18">
        <f>W1114+X1114</f>
        <v>44.41528179656693</v>
      </c>
      <c r="Z1114" s="19">
        <v>225.72490375326399</v>
      </c>
      <c r="AA1114" s="19">
        <f>Z1114-AC1114-AD1114</f>
        <v>153.75642753140701</v>
      </c>
      <c r="AB1114" s="18">
        <f>AA1114*hdgt_capex_adj</f>
        <v>192.19553441425876</v>
      </c>
      <c r="AC1114" s="19">
        <v>28.481721534266001</v>
      </c>
      <c r="AD1114" s="19">
        <v>43.486754687590974</v>
      </c>
      <c r="AE1114" s="18">
        <f>AD1114*fuel_adj</f>
        <v>43.486754687590974</v>
      </c>
      <c r="AF1114" s="18">
        <f>AB1114+AC1114+AE1114</f>
        <v>264.16401063611573</v>
      </c>
      <c r="AG1114" s="19">
        <v>1781.76897809505</v>
      </c>
      <c r="AH1114" s="19">
        <f>AG1114-AJ1114-AK1114</f>
        <v>1596.49837915997</v>
      </c>
      <c r="AI1114" s="18">
        <f>AH1114*aero_capex_adj</f>
        <v>1915.7980549919639</v>
      </c>
      <c r="AJ1114" s="19">
        <v>138.02067566654</v>
      </c>
      <c r="AK1114" s="19">
        <v>47.249923268539987</v>
      </c>
      <c r="AL1114" s="18">
        <f>AK1114*fuel_adj</f>
        <v>47.249923268539987</v>
      </c>
      <c r="AM1114" s="18">
        <f>AI1114+AJ1114+AL1114</f>
        <v>2101.0686539270441</v>
      </c>
      <c r="AN1114" s="18">
        <f>IF(F1114=0, 0, IF(F1114=3, Z1114, (Z1114*F1114*384+AG1114*G1114*32)/(F1114*384+G1114*32)))</f>
        <v>1232.5769518567724</v>
      </c>
      <c r="AO1114" s="18">
        <f>IF(F1114=0, 0, IF(F1114=3, AF1114, (AF1114*F1114*384+AM1114*G1114*32)/(F1114*384+G1114*32)))</f>
        <v>1452.7493680596576</v>
      </c>
      <c r="AP1114" s="19">
        <v>135.41229688647101</v>
      </c>
      <c r="AQ1114" s="19">
        <f>AP1114-AS1114</f>
        <v>110.197001592937</v>
      </c>
      <c r="AR1114" s="18">
        <f>AQ1114*bess_capex_adj</f>
        <v>110.197001592937</v>
      </c>
      <c r="AS1114" s="19">
        <v>25.215295293534012</v>
      </c>
      <c r="AT1114" s="18">
        <f>AR1114+AS1114</f>
        <v>135.41229688647101</v>
      </c>
      <c r="AU1114" s="19">
        <v>8366.3864276971308</v>
      </c>
      <c r="AV1114" s="19"/>
      <c r="AW1114" s="19">
        <v>2467.3696137534698</v>
      </c>
      <c r="AX1114" s="18">
        <f>AW1114*solar_capex_adj</f>
        <v>3289.8261516712928</v>
      </c>
      <c r="AY1114" s="19">
        <v>1438.1097317913</v>
      </c>
      <c r="AZ1114" s="18">
        <f>AY1114*wind_capex_adj</f>
        <v>2396.8495529854999</v>
      </c>
      <c r="BA1114" s="19">
        <v>772.92188542072904</v>
      </c>
      <c r="BB1114" s="18">
        <f>BA1114*hdgt_capex_adj</f>
        <v>966.15235677591136</v>
      </c>
      <c r="BC1114" s="19">
        <v>1786.2909129992399</v>
      </c>
      <c r="BD1114" s="18">
        <f>BC1114*aero_capex_adj</f>
        <v>2143.5490955990877</v>
      </c>
      <c r="BE1114" s="19">
        <v>1901.69428373238</v>
      </c>
      <c r="BF1114" s="18">
        <f>BE1114*bess_capex_adj</f>
        <v>1901.69428373238</v>
      </c>
      <c r="BG1114" s="8">
        <v>1877258286.2518401</v>
      </c>
      <c r="BH1114" s="8">
        <v>5150138860.1726704</v>
      </c>
      <c r="BI1114" s="8">
        <v>1220339138.4030399</v>
      </c>
      <c r="BJ1114" s="8">
        <v>512263715.17242301</v>
      </c>
      <c r="BK1114" s="8">
        <f>SUM(BG1114:BJ1114)/1000000</f>
        <v>8759.9999999999727</v>
      </c>
      <c r="BL1114" s="8">
        <v>19.548953795705501</v>
      </c>
      <c r="BM1114" s="10">
        <f>0.815*BJ1114/(BK1114*1000)</f>
        <v>47.659238340813474</v>
      </c>
      <c r="BN1114" s="25">
        <v>2781.2923068682198</v>
      </c>
      <c r="BO1114" s="8">
        <v>316</v>
      </c>
      <c r="BP1114" s="8">
        <v>6080</v>
      </c>
      <c r="BQ1114" s="25">
        <v>9223.8464000000004</v>
      </c>
      <c r="BR1114" s="8">
        <v>1520</v>
      </c>
      <c r="BS1114" s="8">
        <v>380</v>
      </c>
      <c r="BT1114" s="8">
        <v>0.37863510364870701</v>
      </c>
    </row>
    <row r="1115" spans="1:72" s="11" customFormat="1" x14ac:dyDescent="0.25">
      <c r="A1115" s="1">
        <v>459</v>
      </c>
      <c r="B1115" s="24">
        <v>1854.19487124548</v>
      </c>
      <c r="C1115" s="24">
        <v>1603.6</v>
      </c>
      <c r="D1115" s="1">
        <v>1000</v>
      </c>
      <c r="E1115" s="1">
        <v>4000</v>
      </c>
      <c r="F1115" s="1">
        <v>3</v>
      </c>
      <c r="G1115" s="1">
        <v>4</v>
      </c>
      <c r="H1115" s="2">
        <f>SUM(BG1115:BI1115)/(BK1115*1000000)</f>
        <v>0.93919360869712676</v>
      </c>
      <c r="I1115" s="3">
        <v>100</v>
      </c>
      <c r="J1115" s="18">
        <v>87.7185768641517</v>
      </c>
      <c r="K1115" s="18">
        <f>(P1115*BG1115+U1115*BH1115+AP1115*BI1115+AN1115*BJ1115)/(BK1115*(1000000))</f>
        <v>84.468870677219428</v>
      </c>
      <c r="L1115" s="18">
        <f>(T1115*BG1115+Y1115*BH1115+AT1115*BI1115+AO1115*BJ1115)/(BK1115*(1000000))</f>
        <v>110.08178265036486</v>
      </c>
      <c r="M1115" s="18">
        <f>L1115/K1115</f>
        <v>1.3032230899714519</v>
      </c>
      <c r="N1115" s="18">
        <f>J1115*M1115</f>
        <v>114.31687478879809</v>
      </c>
      <c r="O1115" s="3">
        <v>100</v>
      </c>
      <c r="P1115" s="18">
        <v>126.579098281539</v>
      </c>
      <c r="Q1115" s="18">
        <f>P1115-S1115</f>
        <v>117.08449454687</v>
      </c>
      <c r="R1115" s="18">
        <f>Q1115*solar_capex_adj</f>
        <v>156.11265939582665</v>
      </c>
      <c r="S1115" s="18">
        <v>9.4946037346689991</v>
      </c>
      <c r="T1115" s="18">
        <f>R1115+S1115</f>
        <v>165.60726313049565</v>
      </c>
      <c r="U1115" s="18">
        <v>33.812468924345197</v>
      </c>
      <c r="V1115" s="18">
        <f>U1115-X1115</f>
        <v>28.012643285843001</v>
      </c>
      <c r="W1115" s="18">
        <f>V1115*wind_capex_adj</f>
        <v>46.687738809738335</v>
      </c>
      <c r="X1115" s="18">
        <v>5.7998256385021953</v>
      </c>
      <c r="Y1115" s="18">
        <f>W1115+X1115</f>
        <v>52.487564448240533</v>
      </c>
      <c r="Z1115" s="18">
        <v>481.454973695001</v>
      </c>
      <c r="AA1115" s="18">
        <f>Z1115-AC1115-AD1115</f>
        <v>391.35177406270702</v>
      </c>
      <c r="AB1115" s="18">
        <f>AA1115*hdgt_capex_adj</f>
        <v>489.18971757838381</v>
      </c>
      <c r="AC1115" s="18">
        <v>50.843128340649002</v>
      </c>
      <c r="AD1115" s="18">
        <v>39.260071291644977</v>
      </c>
      <c r="AE1115" s="18">
        <f>AD1115*fuel_adj</f>
        <v>39.260071291644977</v>
      </c>
      <c r="AF1115" s="18">
        <f>AB1115+AC1115+AE1115</f>
        <v>579.29291721067773</v>
      </c>
      <c r="AG1115" s="18">
        <v>1072.0181061165599</v>
      </c>
      <c r="AH1115" s="18">
        <f>AG1115-AJ1115-AK1115</f>
        <v>939.64036868994299</v>
      </c>
      <c r="AI1115" s="18">
        <f>AH1115*aero_capex_adj</f>
        <v>1127.5684424279316</v>
      </c>
      <c r="AJ1115" s="18">
        <v>86.010601051046933</v>
      </c>
      <c r="AK1115" s="18">
        <v>46.367136375569999</v>
      </c>
      <c r="AL1115" s="18">
        <f>AK1115*fuel_adj</f>
        <v>46.367136375569999</v>
      </c>
      <c r="AM1115" s="18">
        <f>AI1115+AJ1115+AL1115</f>
        <v>1259.9461798545485</v>
      </c>
      <c r="AN1115" s="18">
        <f>IF(F1115=0, 0, IF(F1115=3, Z1115, (Z1115*F1115*384+AG1115*G1115*32)/(F1115*384+G1115*32)))</f>
        <v>481.454973695001</v>
      </c>
      <c r="AO1115" s="18">
        <f>IF(F1115=0, 0, IF(F1115=3, AF1115, (AF1115*F1115*384+AM1115*G1115*32)/(F1115*384+G1115*32)))</f>
        <v>579.29291721067773</v>
      </c>
      <c r="AP1115" s="18">
        <v>103.61316340671399</v>
      </c>
      <c r="AQ1115" s="18">
        <f>AP1115-AS1115</f>
        <v>83.790353088233104</v>
      </c>
      <c r="AR1115" s="18">
        <f>AQ1115*bess_capex_adj</f>
        <v>83.790353088233104</v>
      </c>
      <c r="AS1115" s="18">
        <v>19.82281031848089</v>
      </c>
      <c r="AT1115" s="18">
        <f>AR1115+AS1115</f>
        <v>103.61316340671399</v>
      </c>
      <c r="AU1115" s="18">
        <v>7737.3059934971097</v>
      </c>
      <c r="AV1115" s="18"/>
      <c r="AW1115" s="18">
        <v>2221.3390872060299</v>
      </c>
      <c r="AX1115" s="18">
        <f>AW1115*solar_capex_adj</f>
        <v>2961.7854496080399</v>
      </c>
      <c r="AY1115" s="18">
        <v>1921.12458915975</v>
      </c>
      <c r="AZ1115" s="18">
        <f>AY1115*wind_capex_adj</f>
        <v>3201.8743152662501</v>
      </c>
      <c r="BA1115" s="18">
        <v>2319.5033094780802</v>
      </c>
      <c r="BB1115" s="18">
        <f>BA1115*hdgt_capex_adj</f>
        <v>2899.3791368476004</v>
      </c>
      <c r="BC1115" s="18">
        <v>324.883486114709</v>
      </c>
      <c r="BD1115" s="18">
        <f>BC1115*aero_capex_adj</f>
        <v>389.86018333765077</v>
      </c>
      <c r="BE1115" s="18">
        <v>950.455521538531</v>
      </c>
      <c r="BF1115" s="18">
        <f>BE1115*bess_capex_adj</f>
        <v>950.455521538531</v>
      </c>
      <c r="BG1115" s="1">
        <v>1627925215.8650301</v>
      </c>
      <c r="BH1115" s="1">
        <v>5821626235.1424303</v>
      </c>
      <c r="BI1115" s="1">
        <v>777784561.17936003</v>
      </c>
      <c r="BJ1115" s="1">
        <v>532663987.813169</v>
      </c>
      <c r="BK1115" s="1">
        <f>SUM(BG1115:BJ1115)/1000000</f>
        <v>8759.9999999999909</v>
      </c>
      <c r="BL1115" s="1">
        <v>28.113279626396</v>
      </c>
      <c r="BM1115" s="3">
        <f>0.815*BJ1115/(BK1115*1000)</f>
        <v>49.557208911841684</v>
      </c>
      <c r="BN1115" s="24">
        <v>2503.1630761813899</v>
      </c>
      <c r="BO1115" s="1">
        <v>422</v>
      </c>
      <c r="BP1115" s="1">
        <v>3040</v>
      </c>
      <c r="BQ1115" s="24">
        <v>4611.9232000000002</v>
      </c>
      <c r="BR1115" s="1">
        <v>760</v>
      </c>
      <c r="BS1115" s="1">
        <v>190</v>
      </c>
      <c r="BT1115" s="1">
        <v>0.481932320143168</v>
      </c>
    </row>
    <row r="1116" spans="1:72" s="11" customFormat="1" x14ac:dyDescent="0.25">
      <c r="A1116" s="1">
        <v>998</v>
      </c>
      <c r="B1116" s="25">
        <v>1236.12991416365</v>
      </c>
      <c r="C1116" s="25">
        <v>1603.6</v>
      </c>
      <c r="D1116" s="8">
        <v>2000</v>
      </c>
      <c r="E1116" s="8">
        <v>8000</v>
      </c>
      <c r="F1116" s="8">
        <v>3</v>
      </c>
      <c r="G1116" s="8">
        <v>4</v>
      </c>
      <c r="H1116" s="9">
        <f>SUM(BG1116:BI1116)/(BK1116*1000000)</f>
        <v>0.93083280554322712</v>
      </c>
      <c r="I1116" s="10">
        <v>100</v>
      </c>
      <c r="J1116" s="19">
        <v>90.227255007640395</v>
      </c>
      <c r="K1116" s="18">
        <f>(P1116*BG1116+U1116*BH1116+AP1116*BI1116+AN1116*BJ1116)/(BK1116*(1000000))</f>
        <v>87.277650857523412</v>
      </c>
      <c r="L1116" s="18">
        <f>(T1116*BG1116+Y1116*BH1116+AT1116*BI1116+AO1116*BJ1116)/(BK1116*(1000000))</f>
        <v>110.5867118719837</v>
      </c>
      <c r="M1116" s="18">
        <f>L1116/K1116</f>
        <v>1.2670679238664571</v>
      </c>
      <c r="N1116" s="18">
        <f>J1116*M1116</f>
        <v>114.32406067870031</v>
      </c>
      <c r="O1116" s="10">
        <v>100</v>
      </c>
      <c r="P1116" s="19">
        <v>98.460764056453797</v>
      </c>
      <c r="Q1116" s="19">
        <f>P1116-S1116</f>
        <v>91.075581992838096</v>
      </c>
      <c r="R1116" s="18">
        <f>Q1116*solar_capex_adj</f>
        <v>121.43410932378413</v>
      </c>
      <c r="S1116" s="19">
        <v>7.3851820636157015</v>
      </c>
      <c r="T1116" s="18">
        <f>R1116+S1116</f>
        <v>128.81929138739983</v>
      </c>
      <c r="U1116" s="19">
        <v>33.813748909824398</v>
      </c>
      <c r="V1116" s="19">
        <f>U1116-X1116</f>
        <v>28.0139051646171</v>
      </c>
      <c r="W1116" s="18">
        <f>V1116*wind_capex_adj</f>
        <v>46.689841941028504</v>
      </c>
      <c r="X1116" s="19">
        <v>5.7998437452072977</v>
      </c>
      <c r="Y1116" s="18">
        <f>W1116+X1116</f>
        <v>52.489685686235802</v>
      </c>
      <c r="Z1116" s="19">
        <v>441.076141103228</v>
      </c>
      <c r="AA1116" s="19">
        <f>Z1116-AC1116-AD1116</f>
        <v>348.55209759552503</v>
      </c>
      <c r="AB1116" s="18">
        <f>AA1116*hdgt_capex_adj</f>
        <v>435.6901219944063</v>
      </c>
      <c r="AC1116" s="19">
        <v>47.86497767186097</v>
      </c>
      <c r="AD1116" s="19">
        <v>44.659065835842</v>
      </c>
      <c r="AE1116" s="18">
        <f>AD1116*fuel_adj</f>
        <v>44.659065835842</v>
      </c>
      <c r="AF1116" s="18">
        <f>AB1116+AC1116+AE1116</f>
        <v>528.21416550210927</v>
      </c>
      <c r="AG1116" s="19">
        <v>835.64070827997102</v>
      </c>
      <c r="AH1116" s="19">
        <f>AG1116-AJ1116-AK1116</f>
        <v>714.97751515149901</v>
      </c>
      <c r="AI1116" s="18">
        <f>AH1116*aero_capex_adj</f>
        <v>857.97301818179881</v>
      </c>
      <c r="AJ1116" s="19">
        <v>69.756942223731016</v>
      </c>
      <c r="AK1116" s="19">
        <v>50.906250904741</v>
      </c>
      <c r="AL1116" s="18">
        <f>AK1116*fuel_adj</f>
        <v>50.906250904741</v>
      </c>
      <c r="AM1116" s="18">
        <f>AI1116+AJ1116+AL1116</f>
        <v>978.63621131027082</v>
      </c>
      <c r="AN1116" s="18">
        <f>IF(F1116=0, 0, IF(F1116=3, Z1116, (Z1116*F1116*384+AG1116*G1116*32)/(F1116*384+G1116*32)))</f>
        <v>441.076141103228</v>
      </c>
      <c r="AO1116" s="18">
        <f>IF(F1116=0, 0, IF(F1116=3, AF1116, (AF1116*F1116*384+AM1116*G1116*32)/(F1116*384+G1116*32)))</f>
        <v>528.21416550210927</v>
      </c>
      <c r="AP1116" s="19">
        <v>174.82259389413599</v>
      </c>
      <c r="AQ1116" s="19">
        <f>AP1116-AS1116</f>
        <v>141.85454726914</v>
      </c>
      <c r="AR1116" s="18">
        <f>AQ1116*bess_capex_adj</f>
        <v>141.85454726914</v>
      </c>
      <c r="AS1116" s="19">
        <v>32.968046624995992</v>
      </c>
      <c r="AT1116" s="18">
        <f>AR1116+AS1116</f>
        <v>174.82259389413599</v>
      </c>
      <c r="AU1116" s="19">
        <v>7949.0366133216503</v>
      </c>
      <c r="AV1116" s="19"/>
      <c r="AW1116" s="19">
        <v>1480.9548107693799</v>
      </c>
      <c r="AX1116" s="18">
        <f>AW1116*solar_capex_adj</f>
        <v>1974.6064143591732</v>
      </c>
      <c r="AY1116" s="19">
        <v>1921.20513170865</v>
      </c>
      <c r="AZ1116" s="18">
        <f>AY1116*wind_capex_adj</f>
        <v>3202.0085528477503</v>
      </c>
      <c r="BA1116" s="19">
        <v>2319.6005539305102</v>
      </c>
      <c r="BB1116" s="18">
        <f>BA1116*hdgt_capex_adj</f>
        <v>2899.5006924131376</v>
      </c>
      <c r="BC1116" s="19">
        <v>324.897106753483</v>
      </c>
      <c r="BD1116" s="18">
        <f>BC1116*aero_capex_adj</f>
        <v>389.87652810417961</v>
      </c>
      <c r="BE1116" s="19">
        <v>1902.3790101596001</v>
      </c>
      <c r="BF1116" s="18">
        <f>BE1116*bess_capex_adj</f>
        <v>1902.3790101596001</v>
      </c>
      <c r="BG1116" s="8">
        <v>1405403788.06094</v>
      </c>
      <c r="BH1116" s="8">
        <v>5821611767.9465904</v>
      </c>
      <c r="BI1116" s="8">
        <v>927079820.55112803</v>
      </c>
      <c r="BJ1116" s="8">
        <v>605904623.44132996</v>
      </c>
      <c r="BK1116" s="8">
        <f>SUM(BG1116:BJ1116)/1000000</f>
        <v>8759.9999999999891</v>
      </c>
      <c r="BL1116" s="8">
        <v>18.326792490650899</v>
      </c>
      <c r="BM1116" s="10">
        <f>0.815*BJ1116/(BK1116*1000)</f>
        <v>56.371263482269917</v>
      </c>
      <c r="BN1116" s="25">
        <v>1668.7753841209301</v>
      </c>
      <c r="BO1116" s="8">
        <v>422</v>
      </c>
      <c r="BP1116" s="8">
        <v>6080</v>
      </c>
      <c r="BQ1116" s="25">
        <v>9223.8464000000004</v>
      </c>
      <c r="BR1116" s="8">
        <v>1520</v>
      </c>
      <c r="BS1116" s="8">
        <v>380</v>
      </c>
      <c r="BT1116" s="8">
        <v>0.28827817893872398</v>
      </c>
    </row>
    <row r="1117" spans="1:72" s="11" customFormat="1" x14ac:dyDescent="0.25">
      <c r="A1117" s="1">
        <v>808</v>
      </c>
      <c r="B1117" s="25">
        <v>2472.2598283273001</v>
      </c>
      <c r="C1117" s="25">
        <v>201.39999999999901</v>
      </c>
      <c r="D1117" s="8">
        <v>2000</v>
      </c>
      <c r="E1117" s="8">
        <v>8000</v>
      </c>
      <c r="F1117" s="8">
        <v>1</v>
      </c>
      <c r="G1117" s="8">
        <v>23</v>
      </c>
      <c r="H1117" s="9">
        <f>SUM(BG1117:BI1117)/(BK1117*1000000)</f>
        <v>0.70847913010297681</v>
      </c>
      <c r="I1117" s="10">
        <v>100</v>
      </c>
      <c r="J1117" s="19">
        <v>97.429709133448895</v>
      </c>
      <c r="K1117" s="18">
        <f>(P1117*BG1117+U1117*BH1117+AP1117*BI1117+AN1117*BJ1117)/(BK1117*(1000000))</f>
        <v>116.47609873104618</v>
      </c>
      <c r="L1117" s="18">
        <f>(T1117*BG1117+Y1117*BH1117+AT1117*BI1117+AO1117*BJ1117)/(BK1117*(1000000))</f>
        <v>136.75660854074493</v>
      </c>
      <c r="M1117" s="18">
        <f>L1117/K1117</f>
        <v>1.1741173513763392</v>
      </c>
      <c r="N1117" s="18">
        <f>J1117*M1117</f>
        <v>114.39391203313214</v>
      </c>
      <c r="O1117" s="10">
        <v>100</v>
      </c>
      <c r="P1117" s="19">
        <v>104.01520634042799</v>
      </c>
      <c r="Q1117" s="19">
        <f>P1117-S1117</f>
        <v>96.214761921463193</v>
      </c>
      <c r="R1117" s="18">
        <f>Q1117*solar_capex_adj</f>
        <v>128.28634922861758</v>
      </c>
      <c r="S1117" s="19">
        <v>7.8004444189648012</v>
      </c>
      <c r="T1117" s="18">
        <f>R1117+S1117</f>
        <v>136.0867936475824</v>
      </c>
      <c r="U1117" s="19">
        <v>27.970147824771299</v>
      </c>
      <c r="V1117" s="19">
        <f>U1117-X1117</f>
        <v>23.173364347644199</v>
      </c>
      <c r="W1117" s="18">
        <f>V1117*wind_capex_adj</f>
        <v>38.622273912740333</v>
      </c>
      <c r="X1117" s="19">
        <v>4.7967834771271001</v>
      </c>
      <c r="Y1117" s="18">
        <f>W1117+X1117</f>
        <v>43.419057389867433</v>
      </c>
      <c r="Z1117" s="19">
        <v>86.992848652464204</v>
      </c>
      <c r="AA1117" s="19">
        <f>Z1117-AC1117-AD1117</f>
        <v>36.054803754997891</v>
      </c>
      <c r="AB1117" s="18">
        <f>AA1117*hdgt_capex_adj</f>
        <v>45.068504693747364</v>
      </c>
      <c r="AC1117" s="19">
        <v>15.377727651182511</v>
      </c>
      <c r="AD1117" s="19">
        <v>35.560317246283802</v>
      </c>
      <c r="AE1117" s="18">
        <f>AD1117*fuel_adj</f>
        <v>35.560317246283802</v>
      </c>
      <c r="AF1117" s="18">
        <f>AB1117+AC1117+AE1117</f>
        <v>96.006549591213684</v>
      </c>
      <c r="AG1117" s="19">
        <v>277.86163044383102</v>
      </c>
      <c r="AH1117" s="19">
        <f>AG1117-AJ1117-AK1117</f>
        <v>208.94566617485498</v>
      </c>
      <c r="AI1117" s="18">
        <f>AH1117*aero_capex_adj</f>
        <v>250.73479940982597</v>
      </c>
      <c r="AJ1117" s="19">
        <v>28.138963732324015</v>
      </c>
      <c r="AK1117" s="19">
        <v>40.777000536652025</v>
      </c>
      <c r="AL1117" s="18">
        <f>AK1117*fuel_adj</f>
        <v>40.777000536652025</v>
      </c>
      <c r="AM1117" s="18">
        <f>AI1117+AJ1117+AL1117</f>
        <v>319.65076367880204</v>
      </c>
      <c r="AN1117" s="18">
        <f>IF(F1117=0, 0, IF(F1117=3, Z1117, (Z1117*F1117*384+AG1117*G1117*32)/(F1117*384+G1117*32)))</f>
        <v>212.42090525821956</v>
      </c>
      <c r="AO1117" s="18">
        <f>IF(F1117=0, 0, IF(F1117=3, AF1117, (AF1117*F1117*384+AM1117*G1117*32)/(F1117*384+G1117*32)))</f>
        <v>242.97274742020034</v>
      </c>
      <c r="AP1117" s="19">
        <v>65.984632285271402</v>
      </c>
      <c r="AQ1117" s="19">
        <f>AP1117-AS1117</f>
        <v>54.0360253010614</v>
      </c>
      <c r="AR1117" s="18">
        <f>AQ1117*bess_capex_adj</f>
        <v>54.0360253010614</v>
      </c>
      <c r="AS1117" s="19">
        <v>11.948606984210002</v>
      </c>
      <c r="AT1117" s="18">
        <f>AR1117+AS1117</f>
        <v>65.984632285271402</v>
      </c>
      <c r="AU1117" s="19">
        <v>7748.3919411581301</v>
      </c>
      <c r="AV1117" s="19"/>
      <c r="AW1117" s="19">
        <v>2962.4662850023501</v>
      </c>
      <c r="AX1117" s="18">
        <f>AW1117*solar_capex_adj</f>
        <v>3949.9550466698001</v>
      </c>
      <c r="AY1117" s="19">
        <v>241.33414415553199</v>
      </c>
      <c r="AZ1117" s="18">
        <f>AY1117*wind_capex_adj</f>
        <v>402.22357359255335</v>
      </c>
      <c r="BA1117" s="19">
        <v>773.3455004525</v>
      </c>
      <c r="BB1117" s="18">
        <f>BA1117*hdgt_capex_adj</f>
        <v>966.68187556562498</v>
      </c>
      <c r="BC1117" s="19">
        <v>1868.50946688366</v>
      </c>
      <c r="BD1117" s="18">
        <f>BC1117*aero_capex_adj</f>
        <v>2242.2113602603918</v>
      </c>
      <c r="BE1117" s="19">
        <v>1902.7365446640699</v>
      </c>
      <c r="BF1117" s="18">
        <f>BE1117*bess_capex_adj</f>
        <v>1902.7365446640699</v>
      </c>
      <c r="BG1117" s="8">
        <v>2680842007.1599302</v>
      </c>
      <c r="BH1117" s="8">
        <v>884041093.96239996</v>
      </c>
      <c r="BI1117" s="8">
        <v>2641394078.57974</v>
      </c>
      <c r="BJ1117" s="8">
        <v>2553722820.2979202</v>
      </c>
      <c r="BK1117" s="8">
        <f>SUM(BG1117:BJ1117)/1000000</f>
        <v>8759.9999999999909</v>
      </c>
      <c r="BL1117" s="8">
        <v>6.4745627554037704</v>
      </c>
      <c r="BM1117" s="10">
        <f>0.815*BJ1117/(BK1117*1000)</f>
        <v>237.58950896607388</v>
      </c>
      <c r="BN1117" s="25">
        <v>3337.5507682418602</v>
      </c>
      <c r="BO1117" s="8">
        <v>53</v>
      </c>
      <c r="BP1117" s="8">
        <v>6080</v>
      </c>
      <c r="BQ1117" s="25">
        <v>9223.8464000000004</v>
      </c>
      <c r="BR1117" s="8">
        <v>1520</v>
      </c>
      <c r="BS1117" s="8">
        <v>380</v>
      </c>
      <c r="BT1117" s="8">
        <v>0.81513333224751106</v>
      </c>
    </row>
    <row r="1118" spans="1:72" s="11" customFormat="1" x14ac:dyDescent="0.25">
      <c r="A1118" s="1">
        <v>1577</v>
      </c>
      <c r="B1118" s="22">
        <v>824.08660944243502</v>
      </c>
      <c r="C1118" s="22">
        <v>600.4</v>
      </c>
      <c r="D1118" s="11">
        <v>3000</v>
      </c>
      <c r="E1118" s="11">
        <v>12000</v>
      </c>
      <c r="F1118" s="11">
        <v>3</v>
      </c>
      <c r="G1118" s="11">
        <v>4</v>
      </c>
      <c r="H1118" s="12">
        <f>SUM(BG1118:BI1118)/(BK1118*1000000)</f>
        <v>0.53418800079674933</v>
      </c>
      <c r="I1118" s="13">
        <v>100</v>
      </c>
      <c r="J1118" s="20">
        <v>100.142981522524</v>
      </c>
      <c r="K1118" s="18">
        <f>(P1118*BG1118+U1118*BH1118+AP1118*BI1118+AN1118*BJ1118)/(BK1118*(1000000))</f>
        <v>97.811159740012542</v>
      </c>
      <c r="L1118" s="18">
        <f>(T1118*BG1118+Y1118*BH1118+AT1118*BI1118+AO1118*BJ1118)/(BK1118*(1000000))</f>
        <v>111.74798636778122</v>
      </c>
      <c r="M1118" s="18">
        <f>L1118/K1118</f>
        <v>1.1424870808690291</v>
      </c>
      <c r="N1118" s="18">
        <f>J1118*M1118</f>
        <v>114.41206262918955</v>
      </c>
      <c r="O1118" s="13">
        <v>100</v>
      </c>
      <c r="P1118" s="20">
        <v>82.929118090780705</v>
      </c>
      <c r="Q1118" s="20">
        <f>P1118-S1118</f>
        <v>76.714928025589799</v>
      </c>
      <c r="R1118" s="18">
        <f>Q1118*solar_capex_adj</f>
        <v>102.2865707007864</v>
      </c>
      <c r="S1118" s="20">
        <v>6.2141900651909054</v>
      </c>
      <c r="T1118" s="18">
        <f>R1118+S1118</f>
        <v>108.5007607659773</v>
      </c>
      <c r="U1118" s="20">
        <v>27.990058440104299</v>
      </c>
      <c r="V1118" s="20">
        <f>U1118-X1118</f>
        <v>23.193274962977199</v>
      </c>
      <c r="W1118" s="18">
        <f>V1118*wind_capex_adj</f>
        <v>38.655458271628667</v>
      </c>
      <c r="X1118" s="20">
        <v>4.7967834771271001</v>
      </c>
      <c r="Y1118" s="18">
        <f>W1118+X1118</f>
        <v>43.452241748755768</v>
      </c>
      <c r="Z1118" s="20">
        <v>105.071511004077</v>
      </c>
      <c r="AA1118" s="20">
        <f>Z1118-AC1118-AD1118</f>
        <v>51.375689504517197</v>
      </c>
      <c r="AB1118" s="18">
        <f>AA1118*hdgt_capex_adj</f>
        <v>64.219611880646497</v>
      </c>
      <c r="AC1118" s="20">
        <v>17.0569390643318</v>
      </c>
      <c r="AD1118" s="20">
        <v>36.638882435227998</v>
      </c>
      <c r="AE1118" s="18">
        <f>AD1118*fuel_adj</f>
        <v>36.638882435227998</v>
      </c>
      <c r="AF1118" s="18">
        <f>AB1118+AC1118+AE1118</f>
        <v>117.9154333802063</v>
      </c>
      <c r="AG1118" s="20">
        <v>335.36678662014299</v>
      </c>
      <c r="AH1118" s="20">
        <f>AG1118-AJ1118-AK1118</f>
        <v>259.7334715865</v>
      </c>
      <c r="AI1118" s="18">
        <f>AH1118*aero_capex_adj</f>
        <v>311.6801659038</v>
      </c>
      <c r="AJ1118" s="20">
        <v>32.257798668348016</v>
      </c>
      <c r="AK1118" s="20">
        <v>43.37551636529497</v>
      </c>
      <c r="AL1118" s="18">
        <f>AK1118*fuel_adj</f>
        <v>43.37551636529497</v>
      </c>
      <c r="AM1118" s="18">
        <f>AI1118+AJ1118+AL1118</f>
        <v>387.31348093744299</v>
      </c>
      <c r="AN1118" s="18">
        <f>IF(F1118=0, 0, IF(F1118=3, Z1118, (Z1118*F1118*384+AG1118*G1118*32)/(F1118*384+G1118*32)))</f>
        <v>105.071511004077</v>
      </c>
      <c r="AO1118" s="18">
        <f>IF(F1118=0, 0, IF(F1118=3, AF1118, (AF1118*F1118*384+AM1118*G1118*32)/(F1118*384+G1118*32)))</f>
        <v>117.9154333802063</v>
      </c>
      <c r="AP1118" s="20">
        <v>285.38084163540702</v>
      </c>
      <c r="AQ1118" s="20">
        <f>AP1118-AS1118</f>
        <v>233.45267168572099</v>
      </c>
      <c r="AR1118" s="18">
        <f>AQ1118*bess_capex_adj</f>
        <v>233.45267168572099</v>
      </c>
      <c r="AS1118" s="20">
        <v>51.928169949686037</v>
      </c>
      <c r="AT1118" s="18">
        <f>AR1118+AS1118</f>
        <v>285.38084163540702</v>
      </c>
      <c r="AU1118" s="20">
        <v>7215.2895004898701</v>
      </c>
      <c r="AV1118" s="20"/>
      <c r="AW1118" s="20">
        <v>988.33721459747505</v>
      </c>
      <c r="AX1118" s="18">
        <f>AW1118*solar_capex_adj</f>
        <v>1317.7829527966333</v>
      </c>
      <c r="AY1118" s="20">
        <v>720.06711047738997</v>
      </c>
      <c r="AZ1118" s="18">
        <f>AY1118*wind_capex_adj</f>
        <v>1200.1118507956501</v>
      </c>
      <c r="BA1118" s="20">
        <v>2322.0298827950901</v>
      </c>
      <c r="BB1118" s="18">
        <f>BA1118*hdgt_capex_adj</f>
        <v>2902.5373534938626</v>
      </c>
      <c r="BC1118" s="20">
        <v>325.237373062747</v>
      </c>
      <c r="BD1118" s="18">
        <f>BC1118*aero_capex_adj</f>
        <v>390.28484767529636</v>
      </c>
      <c r="BE1118" s="20">
        <v>2859.6179195571699</v>
      </c>
      <c r="BF1118" s="18">
        <f>BE1118*bess_capex_adj</f>
        <v>2859.6179195571699</v>
      </c>
      <c r="BG1118" s="11">
        <v>1131217933.2130599</v>
      </c>
      <c r="BH1118" s="11">
        <v>2635443261.2463999</v>
      </c>
      <c r="BI1118" s="11">
        <v>912825692.52005696</v>
      </c>
      <c r="BJ1118" s="11">
        <v>4080513113.0204701</v>
      </c>
      <c r="BK1118" s="11">
        <f>SUM(BG1118:BJ1118)/1000000</f>
        <v>8759.9999999999873</v>
      </c>
      <c r="BL1118" s="11">
        <v>-6.4889747558E-19</v>
      </c>
      <c r="BM1118" s="13">
        <f>0.815*BJ1118/(BK1118*1000)</f>
        <v>379.63677935064931</v>
      </c>
      <c r="BN1118" s="22">
        <v>1112.51692274728</v>
      </c>
      <c r="BO1118" s="11">
        <v>158</v>
      </c>
      <c r="BP1118" s="11">
        <v>9120</v>
      </c>
      <c r="BQ1118" s="22">
        <v>13835.7696</v>
      </c>
      <c r="BR1118" s="11">
        <v>2280</v>
      </c>
      <c r="BS1118" s="11">
        <v>570</v>
      </c>
      <c r="BT1118" s="11">
        <v>0.18812699640740799</v>
      </c>
    </row>
    <row r="1119" spans="1:72" s="11" customFormat="1" x14ac:dyDescent="0.25">
      <c r="A1119" s="1">
        <v>1269</v>
      </c>
      <c r="B1119" s="22">
        <v>1030.10826180304</v>
      </c>
      <c r="C1119" s="22">
        <v>1603.6</v>
      </c>
      <c r="D1119" s="11">
        <v>3000</v>
      </c>
      <c r="E1119" s="11">
        <v>12000</v>
      </c>
      <c r="F1119" s="11">
        <v>1</v>
      </c>
      <c r="G1119" s="11">
        <v>19</v>
      </c>
      <c r="H1119" s="12">
        <f>SUM(BG1119:BI1119)/(BK1119*1000000)</f>
        <v>0.91685726342186002</v>
      </c>
      <c r="I1119" s="13">
        <v>100</v>
      </c>
      <c r="J1119" s="20">
        <v>94.001378736020101</v>
      </c>
      <c r="K1119" s="18">
        <f>(P1119*BG1119+U1119*BH1119+AP1119*BI1119+AN1119*BJ1119)/(BK1119*(1000000))</f>
        <v>122.88729530213898</v>
      </c>
      <c r="L1119" s="18">
        <f>(T1119*BG1119+Y1119*BH1119+AT1119*BI1119+AO1119*BJ1119)/(BK1119*(1000000))</f>
        <v>149.62179019219892</v>
      </c>
      <c r="M1119" s="18">
        <f>L1119/K1119</f>
        <v>1.2175529604124553</v>
      </c>
      <c r="N1119" s="18">
        <f>J1119*M1119</f>
        <v>114.45165696289369</v>
      </c>
      <c r="O1119" s="13">
        <v>99.999999999999901</v>
      </c>
      <c r="P1119" s="20">
        <v>90.000741341746206</v>
      </c>
      <c r="Q1119" s="20">
        <f>P1119-S1119</f>
        <v>83.249453056131799</v>
      </c>
      <c r="R1119" s="18">
        <f>Q1119*solar_capex_adj</f>
        <v>110.99927074150906</v>
      </c>
      <c r="S1119" s="20">
        <v>6.7512882856144074</v>
      </c>
      <c r="T1119" s="18">
        <f>R1119+S1119</f>
        <v>117.75055902712347</v>
      </c>
      <c r="U1119" s="20">
        <v>33.810811647723199</v>
      </c>
      <c r="V1119" s="20">
        <f>U1119-X1119</f>
        <v>28.010962648284298</v>
      </c>
      <c r="W1119" s="18">
        <f>V1119*wind_capex_adj</f>
        <v>46.684937747140502</v>
      </c>
      <c r="X1119" s="20">
        <v>5.7998489994389004</v>
      </c>
      <c r="Y1119" s="18">
        <f>W1119+X1119</f>
        <v>52.484786746579402</v>
      </c>
      <c r="Z1119" s="20">
        <v>184.243228201113</v>
      </c>
      <c r="AA1119" s="20">
        <f>Z1119-AC1119-AD1119</f>
        <v>114.040100289847</v>
      </c>
      <c r="AB1119" s="18">
        <f>AA1119*hdgt_capex_adj</f>
        <v>142.55012536230876</v>
      </c>
      <c r="AC1119" s="20">
        <v>25.288030963892993</v>
      </c>
      <c r="AD1119" s="20">
        <v>44.915096947373002</v>
      </c>
      <c r="AE1119" s="18">
        <f>AD1119*fuel_adj</f>
        <v>44.915096947373002</v>
      </c>
      <c r="AF1119" s="18">
        <f>AB1119+AC1119+AE1119</f>
        <v>212.75325327357476</v>
      </c>
      <c r="AG1119" s="20">
        <v>1050.0879892170501</v>
      </c>
      <c r="AH1119" s="20">
        <f>AG1119-AJ1119-AK1119</f>
        <v>915.06006737221492</v>
      </c>
      <c r="AI1119" s="18">
        <f>AH1119*aero_capex_adj</f>
        <v>1098.0720808466579</v>
      </c>
      <c r="AJ1119" s="20">
        <v>85.515275016975124</v>
      </c>
      <c r="AK1119" s="20">
        <v>49.512646827860067</v>
      </c>
      <c r="AL1119" s="18">
        <f>AK1119*fuel_adj</f>
        <v>49.512646827860067</v>
      </c>
      <c r="AM1119" s="18">
        <f>AI1119+AJ1119+AL1119</f>
        <v>1233.100002691493</v>
      </c>
      <c r="AN1119" s="18">
        <f>IF(F1119=0, 0, IF(F1119=3, Z1119, (Z1119*F1119*384+AG1119*G1119*32)/(F1119*384+G1119*32)))</f>
        <v>714.92227527539694</v>
      </c>
      <c r="AO1119" s="18">
        <f>IF(F1119=0, 0, IF(F1119=3, AF1119, (AF1119*F1119*384+AM1119*G1119*32)/(F1119*384+G1119*32)))</f>
        <v>838.12706743294393</v>
      </c>
      <c r="AP1119" s="20">
        <v>263.62378783101701</v>
      </c>
      <c r="AQ1119" s="20">
        <f>AP1119-AS1119</f>
        <v>214.21501003229901</v>
      </c>
      <c r="AR1119" s="18">
        <f>AQ1119*bess_capex_adj</f>
        <v>214.21501003229901</v>
      </c>
      <c r="AS1119" s="20">
        <v>49.408777798718006</v>
      </c>
      <c r="AT1119" s="18">
        <f>AR1119+AS1119</f>
        <v>263.62378783101701</v>
      </c>
      <c r="AU1119" s="20">
        <v>8327.5394011341905</v>
      </c>
      <c r="AV1119" s="20"/>
      <c r="AW1119" s="20">
        <v>1233.9982609829799</v>
      </c>
      <c r="AX1119" s="18">
        <f>AW1119*solar_capex_adj</f>
        <v>1645.331014643973</v>
      </c>
      <c r="AY1119" s="20">
        <v>1921.0015924429699</v>
      </c>
      <c r="AZ1119" s="18">
        <f>AY1119*wind_capex_adj</f>
        <v>3201.6693207382832</v>
      </c>
      <c r="BA1119" s="20">
        <v>773.11826908164903</v>
      </c>
      <c r="BB1119" s="18">
        <f>BA1119*hdgt_capex_adj</f>
        <v>966.39783635206129</v>
      </c>
      <c r="BC1119" s="20">
        <v>1543.09775852397</v>
      </c>
      <c r="BD1119" s="18">
        <f>BC1119*aero_capex_adj</f>
        <v>1851.7173102287638</v>
      </c>
      <c r="BE1119" s="20">
        <v>2856.3235201026</v>
      </c>
      <c r="BF1119" s="18">
        <f>BE1119*bess_capex_adj</f>
        <v>2856.3235201026</v>
      </c>
      <c r="BG1119" s="11">
        <v>1288214387.09567</v>
      </c>
      <c r="BH1119" s="11">
        <v>5821613669.4649801</v>
      </c>
      <c r="BI1119" s="11">
        <v>921841571.01483798</v>
      </c>
      <c r="BJ1119" s="11">
        <v>728330372.42450595</v>
      </c>
      <c r="BK1119" s="11">
        <f>SUM(BG1119:BJ1119)/1000000</f>
        <v>8759.9999999999945</v>
      </c>
      <c r="BL1119" s="11">
        <v>15.365418652456199</v>
      </c>
      <c r="BM1119" s="13">
        <f>0.815*BJ1119/(BK1119*1000)</f>
        <v>67.761330311184096</v>
      </c>
      <c r="BN1119" s="22">
        <v>1390.6461534341099</v>
      </c>
      <c r="BO1119" s="11">
        <v>422</v>
      </c>
      <c r="BP1119" s="11">
        <v>9120</v>
      </c>
      <c r="BQ1119" s="22">
        <v>13835.7696</v>
      </c>
      <c r="BR1119" s="11">
        <v>2280</v>
      </c>
      <c r="BS1119" s="11">
        <v>570</v>
      </c>
      <c r="BT1119" s="11">
        <v>0.191983426422806</v>
      </c>
    </row>
    <row r="1120" spans="1:72" s="11" customFormat="1" x14ac:dyDescent="0.25">
      <c r="A1120" s="1">
        <v>876</v>
      </c>
      <c r="B1120" s="25">
        <v>1442.15156652426</v>
      </c>
      <c r="C1120" s="25">
        <v>1801.19999999999</v>
      </c>
      <c r="D1120" s="8">
        <v>2000</v>
      </c>
      <c r="E1120" s="8">
        <v>8000</v>
      </c>
      <c r="F1120" s="8">
        <v>2</v>
      </c>
      <c r="G1120" s="8">
        <v>10</v>
      </c>
      <c r="H1120" s="9">
        <f>SUM(BG1120:BI1120)/(BK1120*1000000)</f>
        <v>0.95413026550064362</v>
      </c>
      <c r="I1120" s="10">
        <v>100</v>
      </c>
      <c r="J1120" s="19">
        <v>90.571203017957501</v>
      </c>
      <c r="K1120" s="18">
        <f>(P1120*BG1120+U1120*BH1120+AP1120*BI1120+AN1120*BJ1120)/(BK1120*(1000000))</f>
        <v>103.76583229689849</v>
      </c>
      <c r="L1120" s="18">
        <f>(T1120*BG1120+Y1120*BH1120+AT1120*BI1120+AO1120*BJ1120)/(BK1120*(1000000))</f>
        <v>131.17341296754108</v>
      </c>
      <c r="M1120" s="18">
        <f>L1120/K1120</f>
        <v>1.2641291460200796</v>
      </c>
      <c r="N1120" s="18">
        <f>J1120*M1120</f>
        <v>114.49369752510188</v>
      </c>
      <c r="O1120" s="10">
        <v>100</v>
      </c>
      <c r="P1120" s="19">
        <v>112.32434897322401</v>
      </c>
      <c r="Q1120" s="19">
        <f>P1120-S1120</f>
        <v>103.89795210734501</v>
      </c>
      <c r="R1120" s="18">
        <f>Q1120*solar_capex_adj</f>
        <v>138.53060280979332</v>
      </c>
      <c r="S1120" s="19">
        <v>8.4263968658789992</v>
      </c>
      <c r="T1120" s="18">
        <f>R1120+S1120</f>
        <v>146.95699967567231</v>
      </c>
      <c r="U1120" s="19">
        <v>36.6974972147868</v>
      </c>
      <c r="V1120" s="19">
        <f>U1120-X1120</f>
        <v>30.402114940056101</v>
      </c>
      <c r="W1120" s="18">
        <f>V1120*wind_capex_adj</f>
        <v>50.670191566760174</v>
      </c>
      <c r="X1120" s="19">
        <v>6.2953822747306987</v>
      </c>
      <c r="Y1120" s="18">
        <f>W1120+X1120</f>
        <v>56.965573841490873</v>
      </c>
      <c r="Z1120" s="19">
        <v>447.642213033362</v>
      </c>
      <c r="AA1120" s="19">
        <f>Z1120-AC1120-AD1120</f>
        <v>356.05874468545699</v>
      </c>
      <c r="AB1120" s="18">
        <f>AA1120*hdgt_capex_adj</f>
        <v>445.07343085682123</v>
      </c>
      <c r="AC1120" s="19">
        <v>48.244549007102023</v>
      </c>
      <c r="AD1120" s="19">
        <v>43.338919340802988</v>
      </c>
      <c r="AE1120" s="18">
        <f>AD1120*fuel_adj</f>
        <v>43.338919340802988</v>
      </c>
      <c r="AF1120" s="18">
        <f>AB1120+AC1120+AE1120</f>
        <v>536.65689920472619</v>
      </c>
      <c r="AG1120" s="19">
        <v>2029.1133337066799</v>
      </c>
      <c r="AH1120" s="19">
        <f>AG1120-AJ1120-AK1120</f>
        <v>1825.2900030384201</v>
      </c>
      <c r="AI1120" s="18">
        <f>AH1120*aero_capex_adj</f>
        <v>2190.3480036461042</v>
      </c>
      <c r="AJ1120" s="19">
        <v>155.74049916908984</v>
      </c>
      <c r="AK1120" s="19">
        <v>48.08283149916997</v>
      </c>
      <c r="AL1120" s="18">
        <f>AK1120*fuel_adj</f>
        <v>48.08283149916997</v>
      </c>
      <c r="AM1120" s="18">
        <f>AI1120+AJ1120+AL1120</f>
        <v>2394.1713343143642</v>
      </c>
      <c r="AN1120" s="18">
        <f>IF(F1120=0, 0, IF(F1120=3, Z1120, (Z1120*F1120*384+AG1120*G1120*32)/(F1120*384+G1120*32)))</f>
        <v>912.78077793727903</v>
      </c>
      <c r="AO1120" s="18">
        <f>IF(F1120=0, 0, IF(F1120=3, AF1120, (AF1120*F1120*384+AM1120*G1120*32)/(F1120*384+G1120*32)))</f>
        <v>1082.9846742369725</v>
      </c>
      <c r="AP1120" s="19">
        <v>177.73267110403199</v>
      </c>
      <c r="AQ1120" s="19">
        <f>AP1120-AS1120</f>
        <v>143.80397312145999</v>
      </c>
      <c r="AR1120" s="18">
        <f>AQ1120*bess_capex_adj</f>
        <v>143.80397312145999</v>
      </c>
      <c r="AS1120" s="19">
        <v>33.928697982572004</v>
      </c>
      <c r="AT1120" s="18">
        <f>AR1120+AS1120</f>
        <v>177.73267110403199</v>
      </c>
      <c r="AU1120" s="19">
        <v>8145.3247094099797</v>
      </c>
      <c r="AV1120" s="19"/>
      <c r="AW1120" s="19">
        <v>1727.4795916678099</v>
      </c>
      <c r="AX1120" s="18">
        <f>AW1120*solar_capex_adj</f>
        <v>2303.3061222237466</v>
      </c>
      <c r="AY1120" s="19">
        <v>2157.56534385023</v>
      </c>
      <c r="AZ1120" s="18">
        <f>AY1120*wind_capex_adj</f>
        <v>3595.9422397503836</v>
      </c>
      <c r="BA1120" s="19">
        <v>1546.1309491869799</v>
      </c>
      <c r="BB1120" s="18">
        <f>BA1120*hdgt_capex_adj</f>
        <v>1932.6636864837249</v>
      </c>
      <c r="BC1120" s="19">
        <v>812.101254677783</v>
      </c>
      <c r="BD1120" s="18">
        <f>BC1120*aero_capex_adj</f>
        <v>974.52150561333951</v>
      </c>
      <c r="BE1120" s="19">
        <v>1902.04757002716</v>
      </c>
      <c r="BF1120" s="18">
        <f>BE1120*bess_capex_adj</f>
        <v>1902.04757002716</v>
      </c>
      <c r="BG1120" s="8">
        <v>1432156031.7046299</v>
      </c>
      <c r="BH1120" s="8">
        <v>6024247457.1309404</v>
      </c>
      <c r="BI1120" s="8">
        <v>901777636.95006096</v>
      </c>
      <c r="BJ1120" s="8">
        <v>401818874.21436101</v>
      </c>
      <c r="BK1120" s="8">
        <f>SUM(BG1120:BJ1120)/1000000</f>
        <v>8759.9999999999927</v>
      </c>
      <c r="BL1120" s="8">
        <v>26.140233076373502</v>
      </c>
      <c r="BM1120" s="10">
        <f>0.815*BJ1120/(BK1120*1000)</f>
        <v>37.383833616975394</v>
      </c>
      <c r="BN1120" s="25">
        <v>1946.90461480775</v>
      </c>
      <c r="BO1120" s="8">
        <v>474</v>
      </c>
      <c r="BP1120" s="8">
        <v>6080</v>
      </c>
      <c r="BQ1120" s="25">
        <v>9223.8464000000004</v>
      </c>
      <c r="BR1120" s="8">
        <v>1520</v>
      </c>
      <c r="BS1120" s="8">
        <v>380</v>
      </c>
      <c r="BT1120" s="8">
        <v>0.28048242086709602</v>
      </c>
    </row>
    <row r="1121" spans="1:72" s="11" customFormat="1" x14ac:dyDescent="0.25">
      <c r="A1121" s="1">
        <v>1496</v>
      </c>
      <c r="B1121" s="22">
        <v>824.08660944243502</v>
      </c>
      <c r="C1121" s="22">
        <v>1003.19999999999</v>
      </c>
      <c r="D1121" s="11">
        <v>3000</v>
      </c>
      <c r="E1121" s="11">
        <v>12000</v>
      </c>
      <c r="F1121" s="11">
        <v>3</v>
      </c>
      <c r="G1121" s="11">
        <v>4</v>
      </c>
      <c r="H1121" s="12">
        <f>SUM(BG1121:BI1121)/(BK1121*1000000)</f>
        <v>0.74930497691832054</v>
      </c>
      <c r="I1121" s="13">
        <v>100</v>
      </c>
      <c r="J1121" s="20">
        <v>96.927836420008603</v>
      </c>
      <c r="K1121" s="18">
        <f>(P1121*BG1121+U1121*BH1121+AP1121*BI1121+AN1121*BJ1121)/(BK1121*(1000000))</f>
        <v>94.302585076318934</v>
      </c>
      <c r="L1121" s="18">
        <f>(T1121*BG1121+Y1121*BH1121+AT1121*BI1121+AO1121*BJ1121)/(BK1121*(1000000))</f>
        <v>111.39865163321129</v>
      </c>
      <c r="M1121" s="18">
        <f>L1121/K1121</f>
        <v>1.1812894794247319</v>
      </c>
      <c r="N1121" s="18">
        <f>J1121*M1121</f>
        <v>114.49983342635754</v>
      </c>
      <c r="O1121" s="13">
        <v>100</v>
      </c>
      <c r="P1121" s="20">
        <v>75.956486176130397</v>
      </c>
      <c r="Q1121" s="20">
        <f>P1121-S1121</f>
        <v>70.261927166622101</v>
      </c>
      <c r="R1121" s="18">
        <f>Q1121*solar_capex_adj</f>
        <v>93.68256955549613</v>
      </c>
      <c r="S1121" s="20">
        <v>5.6945590095082963</v>
      </c>
      <c r="T1121" s="18">
        <f>R1121+S1121</f>
        <v>99.377128565004426</v>
      </c>
      <c r="U1121" s="20">
        <v>27.977490980606799</v>
      </c>
      <c r="V1121" s="20">
        <f>U1121-X1121</f>
        <v>23.180707503479699</v>
      </c>
      <c r="W1121" s="18">
        <f>V1121*wind_capex_adj</f>
        <v>38.634512505799499</v>
      </c>
      <c r="X1121" s="20">
        <v>4.7967834771271001</v>
      </c>
      <c r="Y1121" s="18">
        <f>W1121+X1121</f>
        <v>43.431295982926599</v>
      </c>
      <c r="Z1121" s="20">
        <v>160.39866905455099</v>
      </c>
      <c r="AA1121" s="20">
        <f>Z1121-AC1121-AD1121</f>
        <v>96.404704549624</v>
      </c>
      <c r="AB1121" s="18">
        <f>AA1121*hdgt_capex_adj</f>
        <v>120.50588068703</v>
      </c>
      <c r="AC1121" s="20">
        <v>22.688213613670001</v>
      </c>
      <c r="AD1121" s="20">
        <v>41.305750891256992</v>
      </c>
      <c r="AE1121" s="18">
        <f>AD1121*fuel_adj</f>
        <v>41.305750891256992</v>
      </c>
      <c r="AF1121" s="18">
        <f>AB1121+AC1121+AE1121</f>
        <v>184.49984519195698</v>
      </c>
      <c r="AG1121" s="20">
        <v>388.89281489701102</v>
      </c>
      <c r="AH1121" s="20">
        <f>AG1121-AJ1121-AK1121</f>
        <v>303.45670166638297</v>
      </c>
      <c r="AI1121" s="18">
        <f>AH1121*aero_capex_adj</f>
        <v>364.14804199965954</v>
      </c>
      <c r="AJ1121" s="20">
        <v>36.976823040106012</v>
      </c>
      <c r="AK1121" s="20">
        <v>48.45929019052204</v>
      </c>
      <c r="AL1121" s="18">
        <f>AK1121*fuel_adj</f>
        <v>48.45929019052204</v>
      </c>
      <c r="AM1121" s="18">
        <f>AI1121+AJ1121+AL1121</f>
        <v>449.58415523028759</v>
      </c>
      <c r="AN1121" s="18">
        <f>IF(F1121=0, 0, IF(F1121=3, Z1121, (Z1121*F1121*384+AG1121*G1121*32)/(F1121*384+G1121*32)))</f>
        <v>160.39866905455099</v>
      </c>
      <c r="AO1121" s="18">
        <f>IF(F1121=0, 0, IF(F1121=3, AF1121, (AF1121*F1121*384+AM1121*G1121*32)/(F1121*384+G1121*32)))</f>
        <v>184.49984519195698</v>
      </c>
      <c r="AP1121" s="20">
        <v>276.22708808922403</v>
      </c>
      <c r="AQ1121" s="20">
        <f>AP1121-AS1121</f>
        <v>226.38160441134301</v>
      </c>
      <c r="AR1121" s="18">
        <f>AQ1121*bess_capex_adj</f>
        <v>226.38160441134301</v>
      </c>
      <c r="AS1121" s="20">
        <v>49.84548367788102</v>
      </c>
      <c r="AT1121" s="18">
        <f>AR1121+AS1121</f>
        <v>276.22708808922403</v>
      </c>
      <c r="AU1121" s="20">
        <v>7694.2010746257201</v>
      </c>
      <c r="AV1121" s="20"/>
      <c r="AW1121" s="20">
        <v>987.80167625999695</v>
      </c>
      <c r="AX1121" s="18">
        <f>AW1121*solar_capex_adj</f>
        <v>1317.0689016799959</v>
      </c>
      <c r="AY1121" s="20">
        <v>1202.49817224247</v>
      </c>
      <c r="AZ1121" s="18">
        <f>AY1121*wind_capex_adj</f>
        <v>2004.1636204041167</v>
      </c>
      <c r="BA1121" s="20">
        <v>2320.77167253584</v>
      </c>
      <c r="BB1121" s="18">
        <f>BA1121*hdgt_capex_adj</f>
        <v>2900.9645906698001</v>
      </c>
      <c r="BC1121" s="20">
        <v>325.06114061952502</v>
      </c>
      <c r="BD1121" s="18">
        <f>BC1121*aero_capex_adj</f>
        <v>390.07336874343002</v>
      </c>
      <c r="BE1121" s="20">
        <v>2858.0684129678698</v>
      </c>
      <c r="BF1121" s="18">
        <f>BE1121*bess_capex_adj</f>
        <v>2858.0684129678698</v>
      </c>
      <c r="BG1121" s="11">
        <v>1228916165.13375</v>
      </c>
      <c r="BH1121" s="11">
        <v>4403525449.1711998</v>
      </c>
      <c r="BI1121" s="11">
        <v>931469983.49953103</v>
      </c>
      <c r="BJ1121" s="11">
        <v>2196088402.1955099</v>
      </c>
      <c r="BK1121" s="11">
        <f>SUM(BG1121:BJ1121)/1000000</f>
        <v>8759.9999999999909</v>
      </c>
      <c r="BL1121" s="11">
        <v>0.69322180605828199</v>
      </c>
      <c r="BM1121" s="13">
        <f>0.815*BJ1121/(BK1121*1000)</f>
        <v>204.31644381156877</v>
      </c>
      <c r="BN1121" s="22">
        <v>1112.51692274728</v>
      </c>
      <c r="BO1121" s="11">
        <v>264</v>
      </c>
      <c r="BP1121" s="11">
        <v>9120</v>
      </c>
      <c r="BQ1121" s="22">
        <v>13835.7696</v>
      </c>
      <c r="BR1121" s="11">
        <v>2280</v>
      </c>
      <c r="BS1121" s="11">
        <v>570</v>
      </c>
      <c r="BT1121" s="11">
        <v>0.19357111340562499</v>
      </c>
    </row>
    <row r="1122" spans="1:72" s="11" customFormat="1" x14ac:dyDescent="0.25">
      <c r="A1122" s="1">
        <v>1042</v>
      </c>
      <c r="B1122" s="25">
        <v>2266.2381759666901</v>
      </c>
      <c r="C1122" s="25">
        <v>600.4</v>
      </c>
      <c r="D1122" s="8">
        <v>2000</v>
      </c>
      <c r="E1122" s="8">
        <v>8000</v>
      </c>
      <c r="F1122" s="8">
        <v>3</v>
      </c>
      <c r="G1122" s="8">
        <v>4</v>
      </c>
      <c r="H1122" s="9">
        <f>SUM(BG1122:BI1122)/(BK1122*1000000)</f>
        <v>0.83728758286102611</v>
      </c>
      <c r="I1122" s="10">
        <v>100</v>
      </c>
      <c r="J1122" s="19">
        <v>94.328171982124303</v>
      </c>
      <c r="K1122" s="18">
        <f>(P1122*BG1122+U1122*BH1122+AP1122*BI1122+AN1122*BJ1122)/(BK1122*(1000000))</f>
        <v>90.78647615380946</v>
      </c>
      <c r="L1122" s="18">
        <f>(T1122*BG1122+Y1122*BH1122+AT1122*BI1122+AO1122*BJ1122)/(BK1122*(1000000))</f>
        <v>110.21266972751783</v>
      </c>
      <c r="M1122" s="18">
        <f>L1122/K1122</f>
        <v>1.2139767330631572</v>
      </c>
      <c r="N1122" s="18">
        <f>J1122*M1122</f>
        <v>114.5122060586789</v>
      </c>
      <c r="O1122" s="10">
        <v>100</v>
      </c>
      <c r="P1122" s="19">
        <v>104.67242079116301</v>
      </c>
      <c r="Q1122" s="19">
        <f>P1122-S1122</f>
        <v>96.821114171493093</v>
      </c>
      <c r="R1122" s="18">
        <f>Q1122*solar_capex_adj</f>
        <v>129.09481889532412</v>
      </c>
      <c r="S1122" s="19">
        <v>7.8513066196699128</v>
      </c>
      <c r="T1122" s="18">
        <f>R1122+S1122</f>
        <v>136.94612551499404</v>
      </c>
      <c r="U1122" s="19">
        <v>27.965120640662398</v>
      </c>
      <c r="V1122" s="19">
        <f>U1122-X1122</f>
        <v>23.168337163535401</v>
      </c>
      <c r="W1122" s="18">
        <f>V1122*wind_capex_adj</f>
        <v>38.613895272559006</v>
      </c>
      <c r="X1122" s="19">
        <v>4.796783477126997</v>
      </c>
      <c r="Y1122" s="18">
        <f>W1122+X1122</f>
        <v>43.410678749685999</v>
      </c>
      <c r="Z1122" s="19">
        <v>206.72172624903999</v>
      </c>
      <c r="AA1122" s="19">
        <f>Z1122-AC1122-AD1122</f>
        <v>143.20577314154801</v>
      </c>
      <c r="AB1122" s="18">
        <f>AA1122*hdgt_capex_adj</f>
        <v>179.007216426935</v>
      </c>
      <c r="AC1122" s="19">
        <v>25.882147598428986</v>
      </c>
      <c r="AD1122" s="19">
        <v>37.633805509062995</v>
      </c>
      <c r="AE1122" s="18">
        <f>AD1122*fuel_adj</f>
        <v>37.633805509062995</v>
      </c>
      <c r="AF1122" s="18">
        <f>AB1122+AC1122+AE1122</f>
        <v>242.52316953442698</v>
      </c>
      <c r="AG1122" s="19">
        <v>418.93992749505702</v>
      </c>
      <c r="AH1122" s="19">
        <f>AG1122-AJ1122-AK1122</f>
        <v>337.56938432130096</v>
      </c>
      <c r="AI1122" s="18">
        <f>AH1122*aero_capex_adj</f>
        <v>405.08326118556113</v>
      </c>
      <c r="AJ1122" s="19">
        <v>38.255853059469018</v>
      </c>
      <c r="AK1122" s="19">
        <v>43.114690114287043</v>
      </c>
      <c r="AL1122" s="18">
        <f>AK1122*fuel_adj</f>
        <v>43.114690114287043</v>
      </c>
      <c r="AM1122" s="18">
        <f>AI1122+AJ1122+AL1122</f>
        <v>486.45380435931719</v>
      </c>
      <c r="AN1122" s="18">
        <f>IF(F1122=0, 0, IF(F1122=3, Z1122, (Z1122*F1122*384+AG1122*G1122*32)/(F1122*384+G1122*32)))</f>
        <v>206.72172624903999</v>
      </c>
      <c r="AO1122" s="18">
        <f>IF(F1122=0, 0, IF(F1122=3, AF1122, (AF1122*F1122*384+AM1122*G1122*32)/(F1122*384+G1122*32)))</f>
        <v>242.52316953442698</v>
      </c>
      <c r="AP1122" s="19">
        <v>76.049379216508598</v>
      </c>
      <c r="AQ1122" s="19">
        <f>AP1122-AS1122</f>
        <v>62.288797100819799</v>
      </c>
      <c r="AR1122" s="18">
        <f>AQ1122*bess_capex_adj</f>
        <v>62.288797100819799</v>
      </c>
      <c r="AS1122" s="19">
        <v>13.760582115688798</v>
      </c>
      <c r="AT1122" s="18">
        <f>AR1122+AS1122</f>
        <v>76.049379216508598</v>
      </c>
      <c r="AU1122" s="19">
        <v>7981.0424994519299</v>
      </c>
      <c r="AV1122" s="19"/>
      <c r="AW1122" s="19">
        <v>2715.0049789407599</v>
      </c>
      <c r="AX1122" s="18">
        <f>AW1122*solar_capex_adj</f>
        <v>3620.0066385876798</v>
      </c>
      <c r="AY1122" s="19">
        <v>719.29288220585795</v>
      </c>
      <c r="AZ1122" s="18">
        <f>AY1122*wind_capex_adj</f>
        <v>1198.8214703430967</v>
      </c>
      <c r="BA1122" s="19">
        <v>2319.5331971994801</v>
      </c>
      <c r="BB1122" s="18">
        <f>BA1122*hdgt_capex_adj</f>
        <v>2899.4164964993502</v>
      </c>
      <c r="BC1122" s="19">
        <v>324.88767236746497</v>
      </c>
      <c r="BD1122" s="18">
        <f>BC1122*aero_capex_adj</f>
        <v>389.86520684095797</v>
      </c>
      <c r="BE1122" s="19">
        <v>1902.3237687383601</v>
      </c>
      <c r="BF1122" s="18">
        <f>BE1122*bess_capex_adj</f>
        <v>1902.3237687383601</v>
      </c>
      <c r="BG1122" s="8">
        <v>2430386948.9347701</v>
      </c>
      <c r="BH1122" s="8">
        <v>2635443261.2463999</v>
      </c>
      <c r="BI1122" s="8">
        <v>2268809015.6814098</v>
      </c>
      <c r="BJ1122" s="8">
        <v>1425360774.1374099</v>
      </c>
      <c r="BK1122" s="8">
        <f>SUM(BG1122:BJ1122)/1000000</f>
        <v>8759.9999999999891</v>
      </c>
      <c r="BL1122" s="8">
        <v>7.9450379429640696</v>
      </c>
      <c r="BM1122" s="10">
        <f>0.815*BJ1122/(BK1122*1000)</f>
        <v>132.61061996826376</v>
      </c>
      <c r="BN1122" s="25">
        <v>3059.4215375550398</v>
      </c>
      <c r="BO1122" s="8">
        <v>158</v>
      </c>
      <c r="BP1122" s="8">
        <v>6080</v>
      </c>
      <c r="BQ1122" s="25">
        <v>9223.8464000000004</v>
      </c>
      <c r="BR1122" s="8">
        <v>1520</v>
      </c>
      <c r="BS1122" s="8">
        <v>380</v>
      </c>
      <c r="BT1122" s="8">
        <v>0.70063143001933403</v>
      </c>
    </row>
    <row r="1123" spans="1:72" s="11" customFormat="1" x14ac:dyDescent="0.25">
      <c r="A1123" s="1">
        <v>1231</v>
      </c>
      <c r="B1123" s="22">
        <v>1854.19487124548</v>
      </c>
      <c r="C1123" s="22">
        <v>1003.19999999999</v>
      </c>
      <c r="D1123" s="11">
        <v>3000</v>
      </c>
      <c r="E1123" s="11">
        <v>12000</v>
      </c>
      <c r="F1123" s="11">
        <v>1</v>
      </c>
      <c r="G1123" s="11">
        <v>17</v>
      </c>
      <c r="H1123" s="12">
        <f>SUM(BG1123:BI1123)/(BK1123*1000000)</f>
        <v>0.90046926228698365</v>
      </c>
      <c r="I1123" s="13">
        <v>100</v>
      </c>
      <c r="J1123" s="20">
        <v>95.463595733972099</v>
      </c>
      <c r="K1123" s="18">
        <f>(P1123*BG1123+U1123*BH1123+AP1123*BI1123+AN1123*BJ1123)/(BK1123*(1000000))</f>
        <v>128.50168514181087</v>
      </c>
      <c r="L1123" s="18">
        <f>(T1123*BG1123+Y1123*BH1123+AT1123*BI1123+AO1123*BJ1123)/(BK1123*(1000000))</f>
        <v>154.15025052244104</v>
      </c>
      <c r="M1123" s="18">
        <f>L1123/K1123</f>
        <v>1.1995971130831875</v>
      </c>
      <c r="N1123" s="18">
        <f>J1123*M1123</f>
        <v>114.51785384701343</v>
      </c>
      <c r="O1123" s="13">
        <v>100</v>
      </c>
      <c r="P1123" s="20">
        <v>104.84982189243399</v>
      </c>
      <c r="Q1123" s="20">
        <f>P1123-S1123</f>
        <v>96.983985423828102</v>
      </c>
      <c r="R1123" s="18">
        <f>Q1123*solar_capex_adj</f>
        <v>129.31198056510414</v>
      </c>
      <c r="S1123" s="20">
        <v>7.8658364686058917</v>
      </c>
      <c r="T1123" s="18">
        <f>R1123+S1123</f>
        <v>137.17781703371003</v>
      </c>
      <c r="U1123" s="20">
        <v>27.9612253561864</v>
      </c>
      <c r="V1123" s="20">
        <f>U1123-X1123</f>
        <v>23.1644418790594</v>
      </c>
      <c r="W1123" s="18">
        <f>V1123*wind_capex_adj</f>
        <v>38.607403131765665</v>
      </c>
      <c r="X1123" s="20">
        <v>4.7967834771270006</v>
      </c>
      <c r="Y1123" s="18">
        <f>W1123+X1123</f>
        <v>43.404186608892665</v>
      </c>
      <c r="Z1123" s="20">
        <v>150.41918746095399</v>
      </c>
      <c r="AA1123" s="20">
        <f>Z1123-AC1123-AD1123</f>
        <v>88.303271144896001</v>
      </c>
      <c r="AB1123" s="18">
        <f>AA1123*hdgt_capex_adj</f>
        <v>110.37908893112001</v>
      </c>
      <c r="AC1123" s="20">
        <v>21.410591857333003</v>
      </c>
      <c r="AD1123" s="20">
        <v>40.705324458724988</v>
      </c>
      <c r="AE1123" s="18">
        <f>AD1123*fuel_adj</f>
        <v>40.705324458724988</v>
      </c>
      <c r="AF1123" s="18">
        <f>AB1123+AC1123+AE1123</f>
        <v>172.495005247178</v>
      </c>
      <c r="AG1123" s="20">
        <v>952.10253960048794</v>
      </c>
      <c r="AH1123" s="20">
        <f>AG1123-AJ1123-AK1123</f>
        <v>829.4429177571011</v>
      </c>
      <c r="AI1123" s="18">
        <f>AH1123*aero_capex_adj</f>
        <v>995.3315013085213</v>
      </c>
      <c r="AJ1123" s="20">
        <v>77.496815088409903</v>
      </c>
      <c r="AK1123" s="20">
        <v>45.162806754976941</v>
      </c>
      <c r="AL1123" s="18">
        <f>AK1123*fuel_adj</f>
        <v>45.162806754976941</v>
      </c>
      <c r="AM1123" s="18">
        <f>AI1123+AJ1123+AL1123</f>
        <v>1117.9911231519081</v>
      </c>
      <c r="AN1123" s="18">
        <f>IF(F1123=0, 0, IF(F1123=3, Z1123, (Z1123*F1123*384+AG1123*G1123*32)/(F1123*384+G1123*32)))</f>
        <v>620.37149733585318</v>
      </c>
      <c r="AO1123" s="18">
        <f>IF(F1123=0, 0, IF(F1123=3, AF1123, (AF1123*F1123*384+AM1123*G1123*32)/(F1123*384+G1123*32)))</f>
        <v>726.75135022581287</v>
      </c>
      <c r="AP1123" s="20">
        <v>168.740861623028</v>
      </c>
      <c r="AQ1123" s="20">
        <f>AP1123-AS1123</f>
        <v>137.93917998172699</v>
      </c>
      <c r="AR1123" s="18">
        <f>AQ1123*bess_capex_adj</f>
        <v>137.93917998172699</v>
      </c>
      <c r="AS1123" s="20">
        <v>30.801681641301002</v>
      </c>
      <c r="AT1123" s="18">
        <f>AR1123+AS1123</f>
        <v>168.740861623028</v>
      </c>
      <c r="AU1123" s="20">
        <v>8432.2997636416403</v>
      </c>
      <c r="AV1123" s="20"/>
      <c r="AW1123" s="20">
        <v>2220.9942322613001</v>
      </c>
      <c r="AX1123" s="18">
        <f>AW1123*solar_capex_adj</f>
        <v>2961.3256430150668</v>
      </c>
      <c r="AY1123" s="20">
        <v>1201.6543936980599</v>
      </c>
      <c r="AZ1123" s="18">
        <f>AY1123*wind_capex_adj</f>
        <v>2002.7573228301001</v>
      </c>
      <c r="BA1123" s="20">
        <v>773.04773829636895</v>
      </c>
      <c r="BB1123" s="18">
        <f>BA1123*hdgt_capex_adj</f>
        <v>966.30967287046121</v>
      </c>
      <c r="BC1123" s="20">
        <v>1380.5404587430501</v>
      </c>
      <c r="BD1123" s="18">
        <f>BC1123*aero_capex_adj</f>
        <v>1656.64855049166</v>
      </c>
      <c r="BE1123" s="20">
        <v>2856.0629406428402</v>
      </c>
      <c r="BF1123" s="18">
        <f>BE1123*bess_capex_adj</f>
        <v>2856.0629406428402</v>
      </c>
      <c r="BG1123" s="11">
        <v>1977434978.6080501</v>
      </c>
      <c r="BH1123" s="11">
        <v>4403525449.1711998</v>
      </c>
      <c r="BI1123" s="11">
        <v>1507150309.8547201</v>
      </c>
      <c r="BJ1123" s="11">
        <v>871889262.36602294</v>
      </c>
      <c r="BK1123" s="11">
        <f>SUM(BG1123:BJ1123)/1000000</f>
        <v>8759.9999999999927</v>
      </c>
      <c r="BL1123" s="11">
        <v>10.8416303660018</v>
      </c>
      <c r="BM1123" s="13">
        <f>0.815*BJ1123/(BK1123*1000)</f>
        <v>81.117551236108369</v>
      </c>
      <c r="BN1123" s="22">
        <v>2503.1630761813899</v>
      </c>
      <c r="BO1123" s="11">
        <v>264</v>
      </c>
      <c r="BP1123" s="11">
        <v>9120</v>
      </c>
      <c r="BQ1123" s="22">
        <v>13835.7696</v>
      </c>
      <c r="BR1123" s="11">
        <v>2280</v>
      </c>
      <c r="BS1123" s="11">
        <v>570</v>
      </c>
      <c r="BT1123" s="11">
        <v>0.31198621279030803</v>
      </c>
    </row>
    <row r="1124" spans="1:72" s="11" customFormat="1" x14ac:dyDescent="0.25">
      <c r="A1124" s="1">
        <v>150</v>
      </c>
      <c r="B1124" s="24">
        <v>2678.2814806879101</v>
      </c>
      <c r="C1124" s="24">
        <v>1003.19999999999</v>
      </c>
      <c r="D1124" s="1">
        <v>1000</v>
      </c>
      <c r="E1124" s="1">
        <v>4000</v>
      </c>
      <c r="F1124" s="1">
        <v>1</v>
      </c>
      <c r="G1124" s="1">
        <v>23</v>
      </c>
      <c r="H1124" s="2">
        <f>SUM(BG1124:BI1124)/(BK1124*1000000)</f>
        <v>0.89916731804733752</v>
      </c>
      <c r="I1124" s="3">
        <v>100</v>
      </c>
      <c r="J1124" s="18">
        <v>91.651478988177601</v>
      </c>
      <c r="K1124" s="18">
        <f>(P1124*BG1124+U1124*BH1124+AP1124*BI1124+AN1124*BJ1124)/(BK1124*(1000000))</f>
        <v>105.41882611732547</v>
      </c>
      <c r="L1124" s="18">
        <f>(T1124*BG1124+Y1124*BH1124+AT1124*BI1124+AO1124*BJ1124)/(BK1124*(1000000))</f>
        <v>131.7251872783678</v>
      </c>
      <c r="M1124" s="18">
        <f>L1124/K1124</f>
        <v>1.2495413972051328</v>
      </c>
      <c r="N1124" s="18">
        <f>J1124*M1124</f>
        <v>114.52231711080431</v>
      </c>
      <c r="O1124" s="3">
        <v>100</v>
      </c>
      <c r="P1124" s="18">
        <v>132.378051845801</v>
      </c>
      <c r="Q1124" s="18">
        <f>P1124-S1124</f>
        <v>122.446373402121</v>
      </c>
      <c r="R1124" s="18">
        <f>Q1124*solar_capex_adj</f>
        <v>163.26183120282798</v>
      </c>
      <c r="S1124" s="18">
        <v>9.9316784436799992</v>
      </c>
      <c r="T1124" s="18">
        <f>R1124+S1124</f>
        <v>173.19350964650798</v>
      </c>
      <c r="U1124" s="18">
        <v>27.959527294554501</v>
      </c>
      <c r="V1124" s="18">
        <f>U1124-X1124</f>
        <v>23.162743817427401</v>
      </c>
      <c r="W1124" s="18">
        <f>V1124*wind_capex_adj</f>
        <v>38.604573029045667</v>
      </c>
      <c r="X1124" s="18">
        <v>4.7967834771271001</v>
      </c>
      <c r="Y1124" s="18">
        <f>W1124+X1124</f>
        <v>43.401356506172768</v>
      </c>
      <c r="Z1124" s="18">
        <v>172.70115339346199</v>
      </c>
      <c r="AA1124" s="18">
        <f>Z1124-AC1124-AD1124</f>
        <v>111.617927773958</v>
      </c>
      <c r="AB1124" s="18">
        <f>AA1124*hdgt_capex_adj</f>
        <v>139.52240971744749</v>
      </c>
      <c r="AC1124" s="18">
        <v>23.090202543222006</v>
      </c>
      <c r="AD1124" s="18">
        <v>37.993023076281986</v>
      </c>
      <c r="AE1124" s="18">
        <f>AD1124*fuel_adj</f>
        <v>37.993023076281986</v>
      </c>
      <c r="AF1124" s="18">
        <f>AB1124+AC1124+AE1124</f>
        <v>200.60563533695148</v>
      </c>
      <c r="AG1124" s="18">
        <v>633.00027707553795</v>
      </c>
      <c r="AH1124" s="18">
        <f>AG1124-AJ1124-AK1124</f>
        <v>537.23146640685707</v>
      </c>
      <c r="AI1124" s="18">
        <f>AH1124*aero_capex_adj</f>
        <v>644.67775968822843</v>
      </c>
      <c r="AJ1124" s="18">
        <v>54.063189999857968</v>
      </c>
      <c r="AK1124" s="18">
        <v>41.705620668822917</v>
      </c>
      <c r="AL1124" s="18">
        <f>AK1124*fuel_adj</f>
        <v>41.705620668822917</v>
      </c>
      <c r="AM1124" s="18">
        <f>AI1124+AJ1124+AL1124</f>
        <v>740.44657035690932</v>
      </c>
      <c r="AN1124" s="18">
        <f>IF(F1124=0, 0, IF(F1124=3, Z1124, (Z1124*F1124*384+AG1124*G1124*32)/(F1124*384+G1124*32)))</f>
        <v>475.18343467025477</v>
      </c>
      <c r="AO1124" s="18">
        <f>IF(F1124=0, 0, IF(F1124=3, AF1124, (AF1124*F1124*384+AM1124*G1124*32)/(F1124*384+G1124*32)))</f>
        <v>555.35824977863808</v>
      </c>
      <c r="AP1124" s="18">
        <v>67.936517379156598</v>
      </c>
      <c r="AQ1124" s="18">
        <f>AP1124-AS1124</f>
        <v>55.292748410121803</v>
      </c>
      <c r="AR1124" s="18">
        <f>AQ1124*bess_capex_adj</f>
        <v>55.292748410121803</v>
      </c>
      <c r="AS1124" s="18">
        <v>12.643768969034795</v>
      </c>
      <c r="AT1124" s="18">
        <f>AR1124+AS1124</f>
        <v>67.936517379156598</v>
      </c>
      <c r="AU1124" s="18">
        <v>8000.3164075635696</v>
      </c>
      <c r="AV1124" s="18"/>
      <c r="AW1124" s="18">
        <v>3207.8676110361798</v>
      </c>
      <c r="AX1124" s="18">
        <f>AW1124*solar_capex_adj</f>
        <v>4277.1568147149064</v>
      </c>
      <c r="AY1124" s="18">
        <v>1201.56630682631</v>
      </c>
      <c r="AZ1124" s="18">
        <f>AY1124*wind_capex_adj</f>
        <v>2002.6105113771835</v>
      </c>
      <c r="BA1124" s="18">
        <v>772.99107029154698</v>
      </c>
      <c r="BB1124" s="18">
        <f>BA1124*hdgt_capex_adj</f>
        <v>966.23883786443366</v>
      </c>
      <c r="BC1124" s="18">
        <v>1867.6531146960499</v>
      </c>
      <c r="BD1124" s="18">
        <f>BC1124*aero_capex_adj</f>
        <v>2241.1837376352596</v>
      </c>
      <c r="BE1124" s="18">
        <v>950.23830471347196</v>
      </c>
      <c r="BF1124" s="18">
        <f>BE1124*bess_capex_adj</f>
        <v>950.23830471347196</v>
      </c>
      <c r="BG1124" s="1">
        <v>2244916119.84021</v>
      </c>
      <c r="BH1124" s="1">
        <v>4403525449.1711998</v>
      </c>
      <c r="BI1124" s="1">
        <v>1228264137.0832601</v>
      </c>
      <c r="BJ1124" s="1">
        <v>883294293.90532398</v>
      </c>
      <c r="BK1124" s="1">
        <f>SUM(BG1124:BJ1124)/1000000</f>
        <v>8759.9999999999927</v>
      </c>
      <c r="BL1124" s="1">
        <v>26.558675918284798</v>
      </c>
      <c r="BM1124" s="3">
        <f>0.815*BJ1124/(BK1124*1000)</f>
        <v>82.178635791420035</v>
      </c>
      <c r="BN1124" s="24">
        <v>3615.6799989286801</v>
      </c>
      <c r="BO1124" s="1">
        <v>264</v>
      </c>
      <c r="BP1124" s="1">
        <v>3040</v>
      </c>
      <c r="BQ1124" s="24">
        <v>4611.9232000000002</v>
      </c>
      <c r="BR1124" s="1">
        <v>760</v>
      </c>
      <c r="BS1124" s="1">
        <v>190</v>
      </c>
      <c r="BT1124" s="1">
        <v>0.75887235973471701</v>
      </c>
    </row>
    <row r="1125" spans="1:72" s="11" customFormat="1" x14ac:dyDescent="0.25">
      <c r="A1125" s="1">
        <v>718</v>
      </c>
      <c r="B1125" s="25">
        <v>1854.19487124548</v>
      </c>
      <c r="C1125" s="25">
        <v>1402.2</v>
      </c>
      <c r="D1125" s="8">
        <v>2000</v>
      </c>
      <c r="E1125" s="8">
        <v>8000</v>
      </c>
      <c r="F1125" s="8">
        <v>1</v>
      </c>
      <c r="G1125" s="8">
        <v>22</v>
      </c>
      <c r="H1125" s="9">
        <f>SUM(BG1125:BI1125)/(BK1125*1000000)</f>
        <v>0.9491201425843051</v>
      </c>
      <c r="I1125" s="10">
        <v>100</v>
      </c>
      <c r="J1125" s="19">
        <v>92.809965497132296</v>
      </c>
      <c r="K1125" s="18">
        <f>(P1125*BG1125+U1125*BH1125+AP1125*BI1125+AN1125*BJ1125)/(BK1125*(1000000))</f>
        <v>128.37251991158112</v>
      </c>
      <c r="L1125" s="18">
        <f>(T1125*BG1125+Y1125*BH1125+AT1125*BI1125+AO1125*BJ1125)/(BK1125*(1000000))</f>
        <v>158.42157271087001</v>
      </c>
      <c r="M1125" s="18">
        <f>L1125/K1125</f>
        <v>1.234076987972081</v>
      </c>
      <c r="N1125" s="18">
        <f>J1125*M1125</f>
        <v>114.53464267449378</v>
      </c>
      <c r="O1125" s="10">
        <v>100</v>
      </c>
      <c r="P1125" s="19">
        <v>121.008860950925</v>
      </c>
      <c r="Q1125" s="19">
        <f>P1125-S1125</f>
        <v>111.929443407964</v>
      </c>
      <c r="R1125" s="18">
        <f>Q1125*solar_capex_adj</f>
        <v>149.23925787728533</v>
      </c>
      <c r="S1125" s="19">
        <v>9.0794175429609965</v>
      </c>
      <c r="T1125" s="18">
        <f>R1125+S1125</f>
        <v>158.31867542024634</v>
      </c>
      <c r="U1125" s="19">
        <v>31.030873442633801</v>
      </c>
      <c r="V1125" s="19">
        <f>U1125-X1125</f>
        <v>25.7067897037102</v>
      </c>
      <c r="W1125" s="18">
        <f>V1125*wind_capex_adj</f>
        <v>42.844649506183671</v>
      </c>
      <c r="X1125" s="19">
        <v>5.3240837389236013</v>
      </c>
      <c r="Y1125" s="18">
        <f>W1125+X1125</f>
        <v>48.168733245107276</v>
      </c>
      <c r="Z1125" s="19">
        <v>254.99835088158201</v>
      </c>
      <c r="AA1125" s="19">
        <f>Z1125-AC1125-AD1125</f>
        <v>180.00750331071796</v>
      </c>
      <c r="AB1125" s="18">
        <f>AA1125*hdgt_capex_adj</f>
        <v>225.00937913839746</v>
      </c>
      <c r="AC1125" s="19">
        <v>31.179505414381026</v>
      </c>
      <c r="AD1125" s="19">
        <v>43.811342156483022</v>
      </c>
      <c r="AE1125" s="18">
        <f>AD1125*fuel_adj</f>
        <v>43.811342156483022</v>
      </c>
      <c r="AF1125" s="18">
        <f>AB1125+AC1125+AE1125</f>
        <v>300.00022670926154</v>
      </c>
      <c r="AG1125" s="19">
        <v>1882.7057631878499</v>
      </c>
      <c r="AH1125" s="19">
        <f>AG1125-AJ1125-AK1125</f>
        <v>1689.4235403999701</v>
      </c>
      <c r="AI1125" s="18">
        <f>AH1125*aero_capex_adj</f>
        <v>2027.308248479964</v>
      </c>
      <c r="AJ1125" s="19">
        <v>145.41086909240994</v>
      </c>
      <c r="AK1125" s="19">
        <v>47.871353695469907</v>
      </c>
      <c r="AL1125" s="18">
        <f>AK1125*fuel_adj</f>
        <v>47.871353695469907</v>
      </c>
      <c r="AM1125" s="18">
        <f>AI1125+AJ1125+AL1125</f>
        <v>2220.5904712678439</v>
      </c>
      <c r="AN1125" s="18">
        <f>IF(F1125=0, 0, IF(F1125=3, Z1125, (Z1125*F1125*384+AG1125*G1125*32)/(F1125*384+G1125*32)))</f>
        <v>1308.2207941385789</v>
      </c>
      <c r="AO1125" s="18">
        <f>IF(F1125=0, 0, IF(F1125=3, AF1125, (AF1125*F1125*384+AM1125*G1125*32)/(F1125*384+G1125*32)))</f>
        <v>1542.7350908354031</v>
      </c>
      <c r="AP1125" s="19">
        <v>153.30738179486599</v>
      </c>
      <c r="AQ1125" s="19">
        <f>AP1125-AS1125</f>
        <v>124.40135586055101</v>
      </c>
      <c r="AR1125" s="18">
        <f>AQ1125*bess_capex_adj</f>
        <v>124.40135586055101</v>
      </c>
      <c r="AS1125" s="19">
        <v>28.906025934314982</v>
      </c>
      <c r="AT1125" s="18">
        <f>AR1125+AS1125</f>
        <v>153.30738179486599</v>
      </c>
      <c r="AU1125" s="19">
        <v>8360.8889725506306</v>
      </c>
      <c r="AV1125" s="19"/>
      <c r="AW1125" s="19">
        <v>2220.6426276187599</v>
      </c>
      <c r="AX1125" s="18">
        <f>AW1125*solar_capex_adj</f>
        <v>2960.856836825013</v>
      </c>
      <c r="AY1125" s="19">
        <v>1679.31922406595</v>
      </c>
      <c r="AZ1125" s="18">
        <f>AY1125*wind_capex_adj</f>
        <v>2798.8653734432501</v>
      </c>
      <c r="BA1125" s="19">
        <v>772.9253574411</v>
      </c>
      <c r="BB1125" s="18">
        <f>BA1125*hdgt_capex_adj</f>
        <v>966.15669680137501</v>
      </c>
      <c r="BC1125" s="19">
        <v>1786.29893714573</v>
      </c>
      <c r="BD1125" s="18">
        <f>BC1125*aero_capex_adj</f>
        <v>2143.5587245748757</v>
      </c>
      <c r="BE1125" s="19">
        <v>1901.70282627907</v>
      </c>
      <c r="BF1125" s="18">
        <f>BE1125*bess_capex_adj</f>
        <v>1901.70282627907</v>
      </c>
      <c r="BG1125" s="8">
        <v>1706510446.8564301</v>
      </c>
      <c r="BH1125" s="8">
        <v>5545343619.8424997</v>
      </c>
      <c r="BI1125" s="8">
        <v>1062438382.3395801</v>
      </c>
      <c r="BJ1125" s="8">
        <v>445707550.96148598</v>
      </c>
      <c r="BK1125" s="8">
        <f>SUM(BG1125:BJ1125)/1000000</f>
        <v>8759.9999999999964</v>
      </c>
      <c r="BL1125" s="8">
        <v>21.732840596574199</v>
      </c>
      <c r="BM1125" s="10">
        <f>0.815*BJ1125/(BK1125*1000)</f>
        <v>41.467083793791232</v>
      </c>
      <c r="BN1125" s="25">
        <v>2503.1630761813899</v>
      </c>
      <c r="BO1125" s="8">
        <v>369</v>
      </c>
      <c r="BP1125" s="8">
        <v>6080</v>
      </c>
      <c r="BQ1125" s="25">
        <v>9223.8464000000004</v>
      </c>
      <c r="BR1125" s="8">
        <v>1520</v>
      </c>
      <c r="BS1125" s="8">
        <v>380</v>
      </c>
      <c r="BT1125" s="8">
        <v>0.32998229135166701</v>
      </c>
    </row>
    <row r="1126" spans="1:72" s="11" customFormat="1" x14ac:dyDescent="0.25">
      <c r="A1126" s="1">
        <v>773</v>
      </c>
      <c r="B1126" s="25">
        <v>2472.2598283273001</v>
      </c>
      <c r="C1126" s="25">
        <v>600.4</v>
      </c>
      <c r="D1126" s="8">
        <v>2000</v>
      </c>
      <c r="E1126" s="8">
        <v>8000</v>
      </c>
      <c r="F1126" s="8">
        <v>1</v>
      </c>
      <c r="G1126" s="8">
        <v>23</v>
      </c>
      <c r="H1126" s="9">
        <f>SUM(BG1126:BI1126)/(BK1126*1000000)</f>
        <v>0.85718501931534119</v>
      </c>
      <c r="I1126" s="10">
        <v>100</v>
      </c>
      <c r="J1126" s="19">
        <v>95.408456141873799</v>
      </c>
      <c r="K1126" s="18">
        <f>(P1126*BG1126+U1126*BH1126+AP1126*BI1126+AN1126*BJ1126)/(BK1126*(1000000))</f>
        <v>138.41123361591332</v>
      </c>
      <c r="L1126" s="18">
        <f>(T1126*BG1126+Y1126*BH1126+AT1126*BI1126+AO1126*BJ1126)/(BK1126*(1000000))</f>
        <v>166.18396795114964</v>
      </c>
      <c r="M1126" s="18">
        <f>L1126/K1126</f>
        <v>1.2006537591616644</v>
      </c>
      <c r="N1126" s="18">
        <f>J1126*M1126</f>
        <v>114.55252152255156</v>
      </c>
      <c r="O1126" s="10">
        <v>99.999999193330098</v>
      </c>
      <c r="P1126" s="19">
        <v>109.50770174235601</v>
      </c>
      <c r="Q1126" s="19">
        <f>P1126-S1126</f>
        <v>101.292100209293</v>
      </c>
      <c r="R1126" s="18">
        <f>Q1126*solar_capex_adj</f>
        <v>135.05613361239065</v>
      </c>
      <c r="S1126" s="19">
        <v>8.2156015330630083</v>
      </c>
      <c r="T1126" s="18">
        <f>R1126+S1126</f>
        <v>143.27173514545365</v>
      </c>
      <c r="U1126" s="19">
        <v>27.960217019321899</v>
      </c>
      <c r="V1126" s="19">
        <f>U1126-X1126</f>
        <v>23.163433542194799</v>
      </c>
      <c r="W1126" s="18">
        <f>V1126*wind_capex_adj</f>
        <v>38.605722570324666</v>
      </c>
      <c r="X1126" s="19">
        <v>4.7967834771271001</v>
      </c>
      <c r="Y1126" s="18">
        <f>W1126+X1126</f>
        <v>43.402506047451766</v>
      </c>
      <c r="Z1126" s="19">
        <v>117.615556699942</v>
      </c>
      <c r="AA1126" s="19">
        <f>Z1126-AC1126-AD1126</f>
        <v>62.77403891293919</v>
      </c>
      <c r="AB1126" s="18">
        <f>AA1126*hdgt_capex_adj</f>
        <v>78.467548641173991</v>
      </c>
      <c r="AC1126" s="19">
        <v>18.03374152347061</v>
      </c>
      <c r="AD1126" s="19">
        <v>36.807776263532205</v>
      </c>
      <c r="AE1126" s="18">
        <f>AD1126*fuel_adj</f>
        <v>36.807776263532205</v>
      </c>
      <c r="AF1126" s="18">
        <f>AB1126+AC1126+AE1126</f>
        <v>133.30906642817681</v>
      </c>
      <c r="AG1126" s="19">
        <v>778.81031945559005</v>
      </c>
      <c r="AH1126" s="19">
        <f>AG1126-AJ1126-AK1126</f>
        <v>672.92287078038692</v>
      </c>
      <c r="AI1126" s="18">
        <f>AH1126*aero_capex_adj</f>
        <v>807.50744493646425</v>
      </c>
      <c r="AJ1126" s="19">
        <v>64.397499493682062</v>
      </c>
      <c r="AK1126" s="19">
        <v>41.489949181521069</v>
      </c>
      <c r="AL1126" s="18">
        <f>AK1126*fuel_adj</f>
        <v>41.489949181521069</v>
      </c>
      <c r="AM1126" s="18">
        <f>AI1126+AJ1126+AL1126</f>
        <v>913.39489361166738</v>
      </c>
      <c r="AN1126" s="18">
        <f>IF(F1126=0, 0, IF(F1126=3, Z1126, (Z1126*F1126*384+AG1126*G1126*32)/(F1126*384+G1126*32)))</f>
        <v>552.11497222508217</v>
      </c>
      <c r="AO1126" s="18">
        <f>IF(F1126=0, 0, IF(F1126=3, AF1126, (AF1126*F1126*384+AM1126*G1126*32)/(F1126*384+G1126*32)))</f>
        <v>645.93689572018491</v>
      </c>
      <c r="AP1126" s="19">
        <v>73.068653885378495</v>
      </c>
      <c r="AQ1126" s="19">
        <f>AP1126-AS1126</f>
        <v>59.810692099228703</v>
      </c>
      <c r="AR1126" s="18">
        <f>AQ1126*bess_capex_adj</f>
        <v>59.810692099228703</v>
      </c>
      <c r="AS1126" s="19">
        <v>13.257961786149792</v>
      </c>
      <c r="AT1126" s="18">
        <f>AR1126+AS1126</f>
        <v>73.068653885378495</v>
      </c>
      <c r="AU1126" s="19">
        <v>8222.9813352249002</v>
      </c>
      <c r="AV1126" s="19"/>
      <c r="AW1126" s="19">
        <v>2961.1967379531902</v>
      </c>
      <c r="AX1126" s="18">
        <f>AW1126*solar_capex_adj</f>
        <v>3948.26231727092</v>
      </c>
      <c r="AY1126" s="19">
        <v>719.14064253917695</v>
      </c>
      <c r="AZ1126" s="18">
        <f>AY1126*wind_capex_adj</f>
        <v>1198.5677375652949</v>
      </c>
      <c r="BA1126" s="19">
        <v>773.01408790510595</v>
      </c>
      <c r="BB1126" s="18">
        <f>BA1126*hdgt_capex_adj</f>
        <v>966.26760988138244</v>
      </c>
      <c r="BC1126" s="19">
        <v>1867.70872842732</v>
      </c>
      <c r="BD1126" s="18">
        <f>BC1126*aero_capex_adj</f>
        <v>2241.2504741127841</v>
      </c>
      <c r="BE1126" s="19">
        <v>1901.9211384001001</v>
      </c>
      <c r="BF1126" s="18">
        <f>BE1126*bess_capex_adj</f>
        <v>1901.9211384001001</v>
      </c>
      <c r="BG1126" s="8">
        <v>2523842182.78896</v>
      </c>
      <c r="BH1126" s="8">
        <v>2635443261.2463999</v>
      </c>
      <c r="BI1126" s="8">
        <v>2349655264.5946498</v>
      </c>
      <c r="BJ1126" s="8">
        <v>1251059220.7056899</v>
      </c>
      <c r="BK1126" s="8">
        <f>SUM(BG1126:BJ1126)/1000000</f>
        <v>8759.9999293357014</v>
      </c>
      <c r="BL1126" s="8">
        <v>11.067984282306799</v>
      </c>
      <c r="BM1126" s="10">
        <f>0.815*BJ1126/(BK1126*1000)</f>
        <v>116.39420925799683</v>
      </c>
      <c r="BN1126" s="25">
        <v>3337.5507682418602</v>
      </c>
      <c r="BO1126" s="8">
        <v>158</v>
      </c>
      <c r="BP1126" s="8">
        <v>6080</v>
      </c>
      <c r="BQ1126" s="25">
        <v>9223.8464000000004</v>
      </c>
      <c r="BR1126" s="8">
        <v>1520</v>
      </c>
      <c r="BS1126" s="8">
        <v>380</v>
      </c>
      <c r="BT1126" s="8">
        <v>0.725543957442912</v>
      </c>
    </row>
    <row r="1127" spans="1:72" s="11" customFormat="1" x14ac:dyDescent="0.25">
      <c r="A1127" s="1">
        <v>189</v>
      </c>
      <c r="B1127" s="24">
        <v>2060.21652360608</v>
      </c>
      <c r="C1127" s="24">
        <v>1603.6</v>
      </c>
      <c r="D1127" s="1">
        <v>1000</v>
      </c>
      <c r="E1127" s="1">
        <v>4000</v>
      </c>
      <c r="F1127" s="1">
        <v>1</v>
      </c>
      <c r="G1127" s="1">
        <v>23</v>
      </c>
      <c r="H1127" s="2">
        <f>SUM(BG1127:BI1127)/(BK1127*1000000)</f>
        <v>0.94347219980050689</v>
      </c>
      <c r="I1127" s="3">
        <v>100</v>
      </c>
      <c r="J1127" s="18">
        <v>89.714822787481694</v>
      </c>
      <c r="K1127" s="18">
        <f>(P1127*BG1127+U1127*BH1127+AP1127*BI1127+AN1127*BJ1127)/(BK1127*(1000000))</f>
        <v>102.17558308834565</v>
      </c>
      <c r="L1127" s="18">
        <f>(T1127*BG1127+Y1127*BH1127+AT1127*BI1127+AO1127*BJ1127)/(BK1127*(1000000))</f>
        <v>130.48716369328176</v>
      </c>
      <c r="M1127" s="18">
        <f>L1127/K1127</f>
        <v>1.2770875364660912</v>
      </c>
      <c r="N1127" s="18">
        <f>J1127*M1127</f>
        <v>114.57368201815693</v>
      </c>
      <c r="O1127" s="3">
        <v>100</v>
      </c>
      <c r="P1127" s="18">
        <v>136.915093581246</v>
      </c>
      <c r="Q1127" s="18">
        <f>P1127-S1127</f>
        <v>126.64319114147</v>
      </c>
      <c r="R1127" s="18">
        <f>Q1127*solar_capex_adj</f>
        <v>168.85758818862666</v>
      </c>
      <c r="S1127" s="18">
        <v>10.271902439775999</v>
      </c>
      <c r="T1127" s="18">
        <f>R1127+S1127</f>
        <v>179.12949062840266</v>
      </c>
      <c r="U1127" s="18">
        <v>33.806574083420003</v>
      </c>
      <c r="V1127" s="18">
        <f>U1127-X1127</f>
        <v>28.006746432859401</v>
      </c>
      <c r="W1127" s="18">
        <f>V1127*wind_capex_adj</f>
        <v>46.67791072143234</v>
      </c>
      <c r="X1127" s="18">
        <v>5.7998276505606015</v>
      </c>
      <c r="Y1127" s="18">
        <f>W1127+X1127</f>
        <v>52.477738371992942</v>
      </c>
      <c r="Z1127" s="18">
        <v>273.50825153465098</v>
      </c>
      <c r="AA1127" s="18">
        <f>Z1127-AC1127-AD1127</f>
        <v>202.54098836046401</v>
      </c>
      <c r="AB1127" s="18">
        <f>AA1127*hdgt_capex_adj</f>
        <v>253.17623545058001</v>
      </c>
      <c r="AC1127" s="18">
        <v>32.326660246569986</v>
      </c>
      <c r="AD1127" s="18">
        <v>38.640602927616982</v>
      </c>
      <c r="AE1127" s="18">
        <f>AD1127*fuel_adj</f>
        <v>38.640602927616982</v>
      </c>
      <c r="AF1127" s="18">
        <f>AB1127+AC1127+AE1127</f>
        <v>324.14349862476695</v>
      </c>
      <c r="AG1127" s="18">
        <v>1053.52318376536</v>
      </c>
      <c r="AH1127" s="18">
        <f>AG1127-AJ1127-AK1127</f>
        <v>925.61751762428992</v>
      </c>
      <c r="AI1127" s="18">
        <f>AH1127*aero_capex_adj</f>
        <v>1110.7410211491479</v>
      </c>
      <c r="AJ1127" s="18">
        <v>84.753153278560035</v>
      </c>
      <c r="AK1127" s="18">
        <v>43.152512862510093</v>
      </c>
      <c r="AL1127" s="18">
        <f>AK1127*fuel_adj</f>
        <v>43.152512862510093</v>
      </c>
      <c r="AM1127" s="18">
        <f>AI1127+AJ1127+AL1127</f>
        <v>1238.6466872902181</v>
      </c>
      <c r="AN1127" s="18">
        <f>IF(F1127=0, 0, IF(F1127=3, Z1127, (Z1127*F1127*384+AG1127*G1127*32)/(F1127*384+G1127*32)))</f>
        <v>786.08949271483118</v>
      </c>
      <c r="AO1127" s="18">
        <f>IF(F1127=0, 0, IF(F1127=3, AF1127, (AF1127*F1127*384+AM1127*G1127*32)/(F1127*384+G1127*32)))</f>
        <v>925.10273689063479</v>
      </c>
      <c r="AP1127" s="18">
        <v>103.932012833409</v>
      </c>
      <c r="AQ1127" s="18">
        <f>AP1127-AS1127</f>
        <v>83.996312296998894</v>
      </c>
      <c r="AR1127" s="18">
        <f>AQ1127*bess_capex_adj</f>
        <v>83.996312296998894</v>
      </c>
      <c r="AS1127" s="18">
        <v>19.93570053641011</v>
      </c>
      <c r="AT1127" s="18">
        <f>AR1127+AS1127</f>
        <v>103.932012833409</v>
      </c>
      <c r="AU1127" s="18">
        <v>7979.29964747962</v>
      </c>
      <c r="AV1127" s="18"/>
      <c r="AW1127" s="18">
        <v>2467.6341218656498</v>
      </c>
      <c r="AX1127" s="18">
        <f>AW1127*solar_capex_adj</f>
        <v>3290.1788291541998</v>
      </c>
      <c r="AY1127" s="18">
        <v>1920.7195129653001</v>
      </c>
      <c r="AZ1127" s="18">
        <f>AY1127*wind_capex_adj</f>
        <v>3201.1991882755001</v>
      </c>
      <c r="BA1127" s="18">
        <v>773.00474455445601</v>
      </c>
      <c r="BB1127" s="18">
        <f>BA1127*hdgt_capex_adj</f>
        <v>966.25593069307001</v>
      </c>
      <c r="BC1127" s="18">
        <v>1867.6861536025799</v>
      </c>
      <c r="BD1127" s="18">
        <f>BC1127*aero_capex_adj</f>
        <v>2241.2233843230956</v>
      </c>
      <c r="BE1127" s="18">
        <v>950.255114491624</v>
      </c>
      <c r="BF1127" s="18">
        <f>BE1127*bess_capex_adj</f>
        <v>950.255114491624</v>
      </c>
      <c r="BG1127" s="1">
        <v>1669475154.9177001</v>
      </c>
      <c r="BH1127" s="1">
        <v>5821623570.7952604</v>
      </c>
      <c r="BI1127" s="1">
        <v>773717744.53946996</v>
      </c>
      <c r="BJ1127" s="1">
        <v>495183529.74755901</v>
      </c>
      <c r="BK1127" s="1">
        <f>SUM(BG1127:BJ1127)/1000000</f>
        <v>8759.9999999999891</v>
      </c>
      <c r="BL1127" s="1">
        <v>30.8158148455069</v>
      </c>
      <c r="BM1127" s="3">
        <f>0.815*BJ1127/(BK1127*1000)</f>
        <v>46.070157162586881</v>
      </c>
      <c r="BN1127" s="24">
        <v>2781.2923068682198</v>
      </c>
      <c r="BO1127" s="1">
        <v>422</v>
      </c>
      <c r="BP1127" s="1">
        <v>3040</v>
      </c>
      <c r="BQ1127" s="24">
        <v>4611.9232000000002</v>
      </c>
      <c r="BR1127" s="1">
        <v>760</v>
      </c>
      <c r="BS1127" s="1">
        <v>190</v>
      </c>
      <c r="BT1127" s="1">
        <v>0.47942627268525601</v>
      </c>
    </row>
    <row r="1128" spans="1:72" s="11" customFormat="1" x14ac:dyDescent="0.25">
      <c r="A1128" s="1">
        <v>1416</v>
      </c>
      <c r="B1128" s="22">
        <v>1030.10826180304</v>
      </c>
      <c r="C1128" s="22">
        <v>1801.19999999999</v>
      </c>
      <c r="D1128" s="11">
        <v>3000</v>
      </c>
      <c r="E1128" s="11">
        <v>12000</v>
      </c>
      <c r="F1128" s="11">
        <v>2</v>
      </c>
      <c r="G1128" s="11">
        <v>6</v>
      </c>
      <c r="H1128" s="12">
        <f>SUM(BG1128:BI1128)/(BK1128*1000000)</f>
        <v>0.93433239534262325</v>
      </c>
      <c r="I1128" s="13">
        <v>100</v>
      </c>
      <c r="J1128" s="20">
        <v>92.203590847191606</v>
      </c>
      <c r="K1128" s="18">
        <f>(P1128*BG1128+U1128*BH1128+AP1128*BI1128+AN1128*BJ1128)/(BK1128*(1000000))</f>
        <v>99.7662668484612</v>
      </c>
      <c r="L1128" s="18">
        <f>(T1128*BG1128+Y1128*BH1128+AT1128*BI1128+AO1128*BJ1128)/(BK1128*(1000000))</f>
        <v>123.97814117448108</v>
      </c>
      <c r="M1128" s="18">
        <f>L1128/K1128</f>
        <v>1.242685980851586</v>
      </c>
      <c r="N1128" s="18">
        <f>J1128*M1128</f>
        <v>114.58010972998062</v>
      </c>
      <c r="O1128" s="13">
        <v>100</v>
      </c>
      <c r="P1128" s="20">
        <v>92.987138867216501</v>
      </c>
      <c r="Q1128" s="20">
        <f>P1128-S1128</f>
        <v>86.012091462260301</v>
      </c>
      <c r="R1128" s="18">
        <f>Q1128*solar_capex_adj</f>
        <v>114.68278861634707</v>
      </c>
      <c r="S1128" s="20">
        <v>6.9750474049562001</v>
      </c>
      <c r="T1128" s="18">
        <f>R1128+S1128</f>
        <v>121.65783602130327</v>
      </c>
      <c r="U1128" s="20">
        <v>36.700815258513202</v>
      </c>
      <c r="V1128" s="20">
        <f>U1128-X1128</f>
        <v>30.4054314345852</v>
      </c>
      <c r="W1128" s="18">
        <f>V1128*wind_capex_adj</f>
        <v>50.675719057641999</v>
      </c>
      <c r="X1128" s="20">
        <v>6.2953838239280024</v>
      </c>
      <c r="Y1128" s="18">
        <f>W1128+X1128</f>
        <v>56.971102881570005</v>
      </c>
      <c r="Z1128" s="20">
        <v>328.54248755415102</v>
      </c>
      <c r="AA1128" s="20">
        <f>Z1128-AC1128-AD1128</f>
        <v>245.70131257052498</v>
      </c>
      <c r="AB1128" s="18">
        <f>AA1128*hdgt_capex_adj</f>
        <v>307.12664071315623</v>
      </c>
      <c r="AC1128" s="20">
        <v>37.944878605469</v>
      </c>
      <c r="AD1128" s="20">
        <v>44.896296378157047</v>
      </c>
      <c r="AE1128" s="18">
        <f>AD1128*fuel_adj</f>
        <v>44.896296378157047</v>
      </c>
      <c r="AF1128" s="18">
        <f>AB1128+AC1128+AE1128</f>
        <v>389.96781569678228</v>
      </c>
      <c r="AG1128" s="20">
        <v>1281.5509101719999</v>
      </c>
      <c r="AH1128" s="20">
        <f>AG1128-AJ1128-AK1128</f>
        <v>1128.5710735582302</v>
      </c>
      <c r="AI1128" s="18">
        <f>AH1128*aero_capex_adj</f>
        <v>1354.2852882698762</v>
      </c>
      <c r="AJ1128" s="20">
        <v>102.04251635293986</v>
      </c>
      <c r="AK1128" s="20">
        <v>50.937320260829893</v>
      </c>
      <c r="AL1128" s="18">
        <f>AK1128*fuel_adj</f>
        <v>50.937320260829893</v>
      </c>
      <c r="AM1128" s="18">
        <f>AI1128+AJ1128+AL1128</f>
        <v>1507.265124883646</v>
      </c>
      <c r="AN1128" s="18">
        <f>IF(F1128=0, 0, IF(F1128=3, Z1128, (Z1128*F1128*384+AG1128*G1128*32)/(F1128*384+G1128*32)))</f>
        <v>519.14417207772078</v>
      </c>
      <c r="AO1128" s="18">
        <f>IF(F1128=0, 0, IF(F1128=3, AF1128, (AF1128*F1128*384+AM1128*G1128*32)/(F1128*384+G1128*32)))</f>
        <v>613.427277534155</v>
      </c>
      <c r="AP1128" s="20">
        <v>260.78979454620901</v>
      </c>
      <c r="AQ1128" s="20">
        <f>AP1128-AS1128</f>
        <v>211.02053685312401</v>
      </c>
      <c r="AR1128" s="18">
        <f>AQ1128*bess_capex_adj</f>
        <v>211.02053685312401</v>
      </c>
      <c r="AS1128" s="20">
        <v>49.769257693084995</v>
      </c>
      <c r="AT1128" s="18">
        <f>AR1128+AS1128</f>
        <v>260.78979454620901</v>
      </c>
      <c r="AU1128" s="20">
        <v>8281.9008246824596</v>
      </c>
      <c r="AV1128" s="20"/>
      <c r="AW1128" s="20">
        <v>1234.0482951157201</v>
      </c>
      <c r="AX1128" s="18">
        <f>AW1128*solar_capex_adj</f>
        <v>1645.3977268209601</v>
      </c>
      <c r="AY1128" s="20">
        <v>2157.80017652885</v>
      </c>
      <c r="AZ1128" s="18">
        <f>AY1128*wind_capex_adj</f>
        <v>3596.3336275480833</v>
      </c>
      <c r="BA1128" s="20">
        <v>1546.2992324203601</v>
      </c>
      <c r="BB1128" s="18">
        <f>BA1128*hdgt_capex_adj</f>
        <v>1932.8740405254503</v>
      </c>
      <c r="BC1128" s="20">
        <v>487.313787004728</v>
      </c>
      <c r="BD1128" s="18">
        <f>BC1128*aero_capex_adj</f>
        <v>584.77654440567358</v>
      </c>
      <c r="BE1128" s="20">
        <v>2856.43933361278</v>
      </c>
      <c r="BF1128" s="18">
        <f>BE1128*bess_capex_adj</f>
        <v>2856.43933361278</v>
      </c>
      <c r="BG1128" s="11">
        <v>1246797063.8942599</v>
      </c>
      <c r="BH1128" s="11">
        <v>6024250471.7825003</v>
      </c>
      <c r="BI1128" s="11">
        <v>913704247.52460599</v>
      </c>
      <c r="BJ1128" s="11">
        <v>575248216.79861903</v>
      </c>
      <c r="BK1128" s="11">
        <f>SUM(BG1128:BJ1128)/1000000</f>
        <v>8759.9999999999854</v>
      </c>
      <c r="BL1128" s="11">
        <v>20.531091546663799</v>
      </c>
      <c r="BM1128" s="13">
        <f>0.815*BJ1128/(BK1128*1000)</f>
        <v>53.519097795762015</v>
      </c>
      <c r="BN1128" s="22">
        <v>1390.6461534341099</v>
      </c>
      <c r="BO1128" s="11">
        <v>474</v>
      </c>
      <c r="BP1128" s="11">
        <v>9120</v>
      </c>
      <c r="BQ1128" s="22">
        <v>13835.7696</v>
      </c>
      <c r="BR1128" s="11">
        <v>2280</v>
      </c>
      <c r="BS1128" s="11">
        <v>570</v>
      </c>
      <c r="BT1128" s="11">
        <v>0.19031210219633701</v>
      </c>
    </row>
    <row r="1129" spans="1:72" s="11" customFormat="1" x14ac:dyDescent="0.25">
      <c r="A1129" s="1">
        <v>1594</v>
      </c>
      <c r="B1129" s="22">
        <v>824.08660944243502</v>
      </c>
      <c r="C1129" s="22">
        <v>402.79999999999899</v>
      </c>
      <c r="D1129" s="11">
        <v>3000</v>
      </c>
      <c r="E1129" s="11">
        <v>12000</v>
      </c>
      <c r="F1129" s="11">
        <v>3</v>
      </c>
      <c r="G1129" s="11">
        <v>4</v>
      </c>
      <c r="H1129" s="12">
        <f>SUM(BG1129:BI1129)/(BK1129*1000000)</f>
        <v>0.4292288995283608</v>
      </c>
      <c r="I1129" s="13">
        <v>100</v>
      </c>
      <c r="J1129" s="20">
        <v>101.927898036662</v>
      </c>
      <c r="K1129" s="18">
        <f>(P1129*BG1129+U1129*BH1129+AP1129*BI1129+AN1129*BJ1129)/(BK1129*(1000000))</f>
        <v>99.586444619735332</v>
      </c>
      <c r="L1129" s="18">
        <f>(T1129*BG1129+Y1129*BH1129+AT1129*BI1129+AO1129*BJ1129)/(BK1129*(1000000))</f>
        <v>111.96931868132808</v>
      </c>
      <c r="M1129" s="18">
        <f>L1129/K1129</f>
        <v>1.124342967648619</v>
      </c>
      <c r="N1129" s="18">
        <f>J1129*M1129</f>
        <v>114.60191536472639</v>
      </c>
      <c r="O1129" s="13">
        <v>100</v>
      </c>
      <c r="P1129" s="20">
        <v>88.707978812959894</v>
      </c>
      <c r="Q1129" s="20">
        <f>P1129-S1129</f>
        <v>82.0625808272885</v>
      </c>
      <c r="R1129" s="18">
        <f>Q1129*solar_capex_adj</f>
        <v>109.41677443638466</v>
      </c>
      <c r="S1129" s="20">
        <v>6.6453979856713943</v>
      </c>
      <c r="T1129" s="18">
        <f>R1129+S1129</f>
        <v>116.06217242205605</v>
      </c>
      <c r="U1129" s="20">
        <v>27.996939352691701</v>
      </c>
      <c r="V1129" s="20">
        <f>U1129-X1129</f>
        <v>23.200155875564601</v>
      </c>
      <c r="W1129" s="18">
        <f>V1129*wind_capex_adj</f>
        <v>38.666926459274336</v>
      </c>
      <c r="X1129" s="20">
        <v>4.7967834771271001</v>
      </c>
      <c r="Y1129" s="18">
        <f>W1129+X1129</f>
        <v>43.463709936401436</v>
      </c>
      <c r="Z1129" s="20">
        <v>93.472488473171893</v>
      </c>
      <c r="AA1129" s="20">
        <f>Z1129-AC1129-AD1129</f>
        <v>41.714892162806606</v>
      </c>
      <c r="AB1129" s="18">
        <f>AA1129*hdgt_capex_adj</f>
        <v>52.143615203508261</v>
      </c>
      <c r="AC1129" s="20">
        <v>15.946299355434391</v>
      </c>
      <c r="AD1129" s="20">
        <v>35.811296954930896</v>
      </c>
      <c r="AE1129" s="18">
        <f>AD1129*fuel_adj</f>
        <v>35.811296954930896</v>
      </c>
      <c r="AF1129" s="18">
        <f>AB1129+AC1129+AE1129</f>
        <v>103.90121151387355</v>
      </c>
      <c r="AG1129" s="20">
        <v>375.26134900461301</v>
      </c>
      <c r="AH1129" s="20">
        <f>AG1129-AJ1129-AK1129</f>
        <v>297.561572573825</v>
      </c>
      <c r="AI1129" s="18">
        <f>AH1129*aero_capex_adj</f>
        <v>357.07388708858997</v>
      </c>
      <c r="AJ1129" s="20">
        <v>35.016070330285004</v>
      </c>
      <c r="AK1129" s="20">
        <v>42.683706100503002</v>
      </c>
      <c r="AL1129" s="18">
        <f>AK1129*fuel_adj</f>
        <v>42.683706100503002</v>
      </c>
      <c r="AM1129" s="18">
        <f>AI1129+AJ1129+AL1129</f>
        <v>434.77366351937798</v>
      </c>
      <c r="AN1129" s="18">
        <f>IF(F1129=0, 0, IF(F1129=3, Z1129, (Z1129*F1129*384+AG1129*G1129*32)/(F1129*384+G1129*32)))</f>
        <v>93.472488473171893</v>
      </c>
      <c r="AO1129" s="18">
        <f>IF(F1129=0, 0, IF(F1129=3, AF1129, (AF1129*F1129*384+AM1129*G1129*32)/(F1129*384+G1129*32)))</f>
        <v>103.90121151387355</v>
      </c>
      <c r="AP1129" s="20">
        <v>280.49357083300902</v>
      </c>
      <c r="AQ1129" s="20">
        <f>AP1129-AS1129</f>
        <v>229.45503826113901</v>
      </c>
      <c r="AR1129" s="18">
        <f>AQ1129*bess_capex_adj</f>
        <v>229.45503826113901</v>
      </c>
      <c r="AS1129" s="20">
        <v>51.038532571870007</v>
      </c>
      <c r="AT1129" s="18">
        <f>AR1129+AS1129</f>
        <v>280.49357083300902</v>
      </c>
      <c r="AU1129" s="20">
        <v>6980.3756912950403</v>
      </c>
      <c r="AV1129" s="20"/>
      <c r="AW1129" s="20">
        <v>988.630431574868</v>
      </c>
      <c r="AX1129" s="18">
        <f>AW1129*solar_capex_adj</f>
        <v>1318.1739087664905</v>
      </c>
      <c r="AY1129" s="20">
        <v>483.22631781116598</v>
      </c>
      <c r="AZ1129" s="18">
        <f>AY1129*wind_capex_adj</f>
        <v>805.37719635194333</v>
      </c>
      <c r="BA1129" s="20">
        <v>2322.7187757899001</v>
      </c>
      <c r="BB1129" s="18">
        <f>BA1129*hdgt_capex_adj</f>
        <v>2903.3984697373753</v>
      </c>
      <c r="BC1129" s="20">
        <v>325.33386352982302</v>
      </c>
      <c r="BD1129" s="18">
        <f>BC1129*aero_capex_adj</f>
        <v>390.4006362357876</v>
      </c>
      <c r="BE1129" s="20">
        <v>2860.4663025892801</v>
      </c>
      <c r="BF1129" s="18">
        <f>BE1129*bess_capex_adj</f>
        <v>2860.4663025892801</v>
      </c>
      <c r="BG1129" s="11">
        <v>1059592959.53765</v>
      </c>
      <c r="BH1129" s="11">
        <v>1768082187.9247999</v>
      </c>
      <c r="BI1129" s="11">
        <v>932370012.40598297</v>
      </c>
      <c r="BJ1129" s="11">
        <v>4999954840.1315498</v>
      </c>
      <c r="BK1129" s="11">
        <f>SUM(BG1129:BJ1129)/1000000</f>
        <v>8759.9999999999836</v>
      </c>
      <c r="BL1129" s="11">
        <v>-1.94669242674E-18</v>
      </c>
      <c r="BM1129" s="13">
        <f>0.815*BJ1129/(BK1129*1000)</f>
        <v>465.17844688438595</v>
      </c>
      <c r="BN1129" s="22">
        <v>1112.51692274728</v>
      </c>
      <c r="BO1129" s="11">
        <v>106</v>
      </c>
      <c r="BP1129" s="11">
        <v>9120</v>
      </c>
      <c r="BQ1129" s="22">
        <v>13835.7696</v>
      </c>
      <c r="BR1129" s="11">
        <v>2280</v>
      </c>
      <c r="BS1129" s="11">
        <v>570</v>
      </c>
      <c r="BT1129" s="11">
        <v>0.19201310387625101</v>
      </c>
    </row>
    <row r="1130" spans="1:72" s="11" customFormat="1" x14ac:dyDescent="0.25">
      <c r="A1130" s="1">
        <v>1612</v>
      </c>
      <c r="B1130" s="22">
        <v>824.08660944243502</v>
      </c>
      <c r="C1130" s="22">
        <v>201.39999999999901</v>
      </c>
      <c r="D1130" s="11">
        <v>3000</v>
      </c>
      <c r="E1130" s="11">
        <v>12000</v>
      </c>
      <c r="F1130" s="11">
        <v>3</v>
      </c>
      <c r="G1130" s="11">
        <v>4</v>
      </c>
      <c r="H1130" s="12">
        <f>SUM(BG1130:BI1130)/(BK1130*1000000)</f>
        <v>0.32535373117532723</v>
      </c>
      <c r="I1130" s="13">
        <v>100</v>
      </c>
      <c r="J1130" s="20">
        <v>103.528590251157</v>
      </c>
      <c r="K1130" s="18">
        <f>(P1130*BG1130+U1130*BH1130+AP1130*BI1130+AN1130*BJ1130)/(BK1130*(1000000))</f>
        <v>101.22245764428871</v>
      </c>
      <c r="L1130" s="18">
        <f>(T1130*BG1130+Y1130*BH1130+AT1130*BI1130+AO1130*BJ1130)/(BK1130*(1000000))</f>
        <v>112.0626105763486</v>
      </c>
      <c r="M1130" s="18">
        <f>L1130/K1130</f>
        <v>1.1070923704515638</v>
      </c>
      <c r="N1130" s="18">
        <f>J1130*M1130</f>
        <v>114.61571239066207</v>
      </c>
      <c r="O1130" s="13">
        <v>100</v>
      </c>
      <c r="P1130" s="20">
        <v>96.077904782988</v>
      </c>
      <c r="Q1130" s="20">
        <f>P1130-S1130</f>
        <v>88.882575790078903</v>
      </c>
      <c r="R1130" s="18">
        <f>Q1130*solar_capex_adj</f>
        <v>118.51010105343853</v>
      </c>
      <c r="S1130" s="20">
        <v>7.1953289929090971</v>
      </c>
      <c r="T1130" s="18">
        <f>R1130+S1130</f>
        <v>125.70543004634763</v>
      </c>
      <c r="U1130" s="20">
        <v>28.004515598203898</v>
      </c>
      <c r="V1130" s="20">
        <f>U1130-X1130</f>
        <v>23.207732121076901</v>
      </c>
      <c r="W1130" s="18">
        <f>V1130*wind_capex_adj</f>
        <v>38.679553535128171</v>
      </c>
      <c r="X1130" s="20">
        <v>4.796783477126997</v>
      </c>
      <c r="Y1130" s="18">
        <f>W1130+X1130</f>
        <v>43.476337012255172</v>
      </c>
      <c r="Z1130" s="20">
        <v>85.622305944669094</v>
      </c>
      <c r="AA1130" s="20">
        <f>Z1130-AC1130-AD1130</f>
        <v>35.342178318693605</v>
      </c>
      <c r="AB1130" s="18">
        <f>AA1130*hdgt_capex_adj</f>
        <v>44.177722898367008</v>
      </c>
      <c r="AC1130" s="20">
        <v>15.269129416149696</v>
      </c>
      <c r="AD1130" s="20">
        <v>35.010998209825793</v>
      </c>
      <c r="AE1130" s="18">
        <f>AD1130*fuel_adj</f>
        <v>35.010998209825793</v>
      </c>
      <c r="AF1130" s="18">
        <f>AB1130+AC1130+AE1130</f>
        <v>94.45785052434249</v>
      </c>
      <c r="AG1130" s="20">
        <v>339.18978826523397</v>
      </c>
      <c r="AH1130" s="20">
        <f>AG1130-AJ1130-AK1130</f>
        <v>263.64894611738305</v>
      </c>
      <c r="AI1130" s="18">
        <f>AH1130*aero_capex_adj</f>
        <v>316.37873534085963</v>
      </c>
      <c r="AJ1130" s="20">
        <v>32.401799135986948</v>
      </c>
      <c r="AK1130" s="20">
        <v>43.139043011863976</v>
      </c>
      <c r="AL1130" s="18">
        <f>AK1130*fuel_adj</f>
        <v>43.139043011863976</v>
      </c>
      <c r="AM1130" s="18">
        <f>AI1130+AJ1130+AL1130</f>
        <v>391.91957748871056</v>
      </c>
      <c r="AN1130" s="18">
        <f>IF(F1130=0, 0, IF(F1130=3, Z1130, (Z1130*F1130*384+AG1130*G1130*32)/(F1130*384+G1130*32)))</f>
        <v>85.622305944669094</v>
      </c>
      <c r="AO1130" s="18">
        <f>IF(F1130=0, 0, IF(F1130=3, AF1130, (AF1130*F1130*384+AM1130*G1130*32)/(F1130*384+G1130*32)))</f>
        <v>94.45785052434249</v>
      </c>
      <c r="AP1130" s="20">
        <v>265.65047146541701</v>
      </c>
      <c r="AQ1130" s="20">
        <f>AP1130-AS1130</f>
        <v>217.322171492602</v>
      </c>
      <c r="AR1130" s="18">
        <f>AQ1130*bess_capex_adj</f>
        <v>217.322171492602</v>
      </c>
      <c r="AS1130" s="20">
        <v>48.328299972815017</v>
      </c>
      <c r="AT1130" s="18">
        <f>AR1130+AS1130</f>
        <v>265.65047146541701</v>
      </c>
      <c r="AU1130" s="20">
        <v>6740.9631434400198</v>
      </c>
      <c r="AV1130" s="20"/>
      <c r="AW1130" s="20">
        <v>988.95327883980497</v>
      </c>
      <c r="AX1130" s="18">
        <f>AW1130*solar_capex_adj</f>
        <v>1318.6043717864065</v>
      </c>
      <c r="AY1130" s="20">
        <v>241.69206012593199</v>
      </c>
      <c r="AZ1130" s="18">
        <f>AY1130*wind_capex_adj</f>
        <v>402.82010020988668</v>
      </c>
      <c r="BA1130" s="20">
        <v>2323.4772830945899</v>
      </c>
      <c r="BB1130" s="18">
        <f>BA1130*hdgt_capex_adj</f>
        <v>2904.3466038682373</v>
      </c>
      <c r="BC1130" s="20">
        <v>325.44010459289098</v>
      </c>
      <c r="BD1130" s="18">
        <f>BC1130*aero_capex_adj</f>
        <v>390.52812551146917</v>
      </c>
      <c r="BE1130" s="20">
        <v>2861.4004167868002</v>
      </c>
      <c r="BF1130" s="18">
        <f>BE1130*bess_capex_adj</f>
        <v>2861.4004167868002</v>
      </c>
      <c r="BG1130" s="11">
        <v>981007254.86560905</v>
      </c>
      <c r="BH1130" s="11">
        <v>884041093.96239996</v>
      </c>
      <c r="BI1130" s="11">
        <v>985050336.267856</v>
      </c>
      <c r="BJ1130" s="11">
        <v>5909901314.90413</v>
      </c>
      <c r="BK1130" s="11">
        <f>SUM(BG1130:BJ1130)/1000000</f>
        <v>8759.9999999999964</v>
      </c>
      <c r="BL1130" s="11">
        <v>3.89338485348E-18</v>
      </c>
      <c r="BM1130" s="13">
        <f>0.815*BJ1130/(BK1130*1000)</f>
        <v>549.83670909210821</v>
      </c>
      <c r="BN1130" s="22">
        <v>1112.51692274728</v>
      </c>
      <c r="BO1130" s="11">
        <v>53</v>
      </c>
      <c r="BP1130" s="11">
        <v>9120</v>
      </c>
      <c r="BQ1130" s="22">
        <v>13835.7696</v>
      </c>
      <c r="BR1130" s="11">
        <v>2280</v>
      </c>
      <c r="BS1130" s="11">
        <v>570</v>
      </c>
      <c r="BT1130" s="11">
        <v>0.20272481555087199</v>
      </c>
    </row>
    <row r="1131" spans="1:72" s="11" customFormat="1" x14ac:dyDescent="0.25">
      <c r="A1131" s="1">
        <v>267</v>
      </c>
      <c r="B1131" s="24">
        <v>2884.3031330485201</v>
      </c>
      <c r="C1131" s="24">
        <v>201.39999999999901</v>
      </c>
      <c r="D1131" s="1">
        <v>1000</v>
      </c>
      <c r="E1131" s="1">
        <v>4000</v>
      </c>
      <c r="F1131" s="1">
        <v>1</v>
      </c>
      <c r="G1131" s="1">
        <v>23</v>
      </c>
      <c r="H1131" s="2">
        <f>SUM(BG1131:BI1131)/(BK1131*1000000)</f>
        <v>0.6278980878349848</v>
      </c>
      <c r="I1131" s="3">
        <v>100</v>
      </c>
      <c r="J1131" s="18">
        <v>96.359070583299598</v>
      </c>
      <c r="K1131" s="18">
        <f>(P1131*BG1131+U1131*BH1131+AP1131*BI1131+AN1131*BJ1131)/(BK1131*(1000000))</f>
        <v>102.11231563418328</v>
      </c>
      <c r="L1131" s="18">
        <f>(T1131*BG1131+Y1131*BH1131+AT1131*BI1131+AO1131*BJ1131)/(BK1131*(1000000))</f>
        <v>121.567261162489</v>
      </c>
      <c r="M1131" s="18">
        <f>L1131/K1131</f>
        <v>1.1905249666259941</v>
      </c>
      <c r="N1131" s="18">
        <f>J1131*M1131</f>
        <v>114.71787929029456</v>
      </c>
      <c r="O1131" s="3">
        <v>100</v>
      </c>
      <c r="P1131" s="18">
        <v>105.048923634402</v>
      </c>
      <c r="Q1131" s="18">
        <f>P1131-S1131</f>
        <v>97.172391051450902</v>
      </c>
      <c r="R1131" s="18">
        <f>Q1131*solar_capex_adj</f>
        <v>129.56318806860119</v>
      </c>
      <c r="S1131" s="18">
        <v>7.8765325829510999</v>
      </c>
      <c r="T1131" s="18">
        <f>R1131+S1131</f>
        <v>137.43972065155231</v>
      </c>
      <c r="U1131" s="18">
        <v>27.9747079013827</v>
      </c>
      <c r="V1131" s="18">
        <f>U1131-X1131</f>
        <v>23.1779244242556</v>
      </c>
      <c r="W1131" s="18">
        <f>V1131*wind_capex_adj</f>
        <v>38.629874040426003</v>
      </c>
      <c r="X1131" s="18">
        <v>4.7967834771271001</v>
      </c>
      <c r="Y1131" s="18">
        <f>W1131+X1131</f>
        <v>43.426657517553103</v>
      </c>
      <c r="Z1131" s="18">
        <v>87.834736009453593</v>
      </c>
      <c r="AA1131" s="18">
        <f>Z1131-AC1131-AD1131</f>
        <v>37.609654677755202</v>
      </c>
      <c r="AB1131" s="18">
        <f>AA1131*hdgt_capex_adj</f>
        <v>47.012068347194003</v>
      </c>
      <c r="AC1131" s="18">
        <v>15.505500153770996</v>
      </c>
      <c r="AD1131" s="18">
        <v>34.719581177927395</v>
      </c>
      <c r="AE1131" s="18">
        <f>AD1131*fuel_adj</f>
        <v>34.719581177927395</v>
      </c>
      <c r="AF1131" s="18">
        <f>AB1131+AC1131+AE1131</f>
        <v>97.237149678892393</v>
      </c>
      <c r="AG1131" s="18">
        <v>170.71700218360201</v>
      </c>
      <c r="AH1131" s="18">
        <f>AG1131-AJ1131-AK1131</f>
        <v>109.96275354012002</v>
      </c>
      <c r="AI1131" s="18">
        <f>AH1131*aero_capex_adj</f>
        <v>131.95530424814402</v>
      </c>
      <c r="AJ1131" s="18">
        <v>20.397126185877994</v>
      </c>
      <c r="AK1131" s="18">
        <v>40.357122457603992</v>
      </c>
      <c r="AL1131" s="18">
        <f>AK1131*fuel_adj</f>
        <v>40.357122457603992</v>
      </c>
      <c r="AM1131" s="18">
        <f>AI1131+AJ1131+AL1131</f>
        <v>192.709552891626</v>
      </c>
      <c r="AN1131" s="18">
        <f>IF(F1131=0, 0, IF(F1131=3, Z1131, (Z1131*F1131*384+AG1131*G1131*32)/(F1131*384+G1131*32)))</f>
        <v>142.30022520960827</v>
      </c>
      <c r="AO1131" s="18">
        <f>IF(F1131=0, 0, IF(F1131=3, AF1131, (AF1131*F1131*384+AM1131*G1131*32)/(F1131*384+G1131*32)))</f>
        <v>159.97615750440303</v>
      </c>
      <c r="AP1131" s="18">
        <v>54.247945032249703</v>
      </c>
      <c r="AQ1131" s="18">
        <f>AP1131-AS1131</f>
        <v>44.097896010597303</v>
      </c>
      <c r="AR1131" s="18">
        <f>AQ1131*bess_capex_adj</f>
        <v>44.097896010597303</v>
      </c>
      <c r="AS1131" s="18">
        <v>10.1500490216524</v>
      </c>
      <c r="AT1131" s="18">
        <f>AR1131+AS1131</f>
        <v>54.247945032249703</v>
      </c>
      <c r="AU1131" s="18">
        <v>7291.5083308454396</v>
      </c>
      <c r="AV1131" s="18"/>
      <c r="AW1131" s="18">
        <v>3456.8907822483902</v>
      </c>
      <c r="AX1131" s="18">
        <f>AW1131*solar_capex_adj</f>
        <v>4609.1877096645203</v>
      </c>
      <c r="AY1131" s="18">
        <v>241.38163411727399</v>
      </c>
      <c r="AZ1131" s="18">
        <f>AY1131*wind_capex_adj</f>
        <v>402.30272352879001</v>
      </c>
      <c r="BA1131" s="18">
        <v>773.49768011343497</v>
      </c>
      <c r="BB1131" s="18">
        <f>BA1131*hdgt_capex_adj</f>
        <v>966.87210014179368</v>
      </c>
      <c r="BC1131" s="18">
        <v>1868.8771539484501</v>
      </c>
      <c r="BD1131" s="18">
        <f>BC1131*aero_capex_adj</f>
        <v>2242.6525847381399</v>
      </c>
      <c r="BE1131" s="18">
        <v>950.861080417881</v>
      </c>
      <c r="BF1131" s="18">
        <f>BE1131*bess_capex_adj</f>
        <v>950.861080417881</v>
      </c>
      <c r="BG1131" s="1">
        <v>3061007422.7776399</v>
      </c>
      <c r="BH1131" s="1">
        <v>884041093.96239996</v>
      </c>
      <c r="BI1131" s="1">
        <v>1555338732.6944201</v>
      </c>
      <c r="BJ1131" s="1">
        <v>3259612750.5655298</v>
      </c>
      <c r="BK1131" s="1">
        <f>SUM(BG1131:BJ1131)/1000000</f>
        <v>8759.9999999999891</v>
      </c>
      <c r="BL1131" s="1">
        <v>22.109500811615501</v>
      </c>
      <c r="BM1131" s="3">
        <f>0.815*BJ1131/(BK1131*1000)</f>
        <v>303.26305841448743</v>
      </c>
      <c r="BN1131" s="24">
        <v>3893.8092296155</v>
      </c>
      <c r="BO1131" s="1">
        <v>53</v>
      </c>
      <c r="BP1131" s="1">
        <v>3040</v>
      </c>
      <c r="BQ1131" s="24">
        <v>4611.9232000000002</v>
      </c>
      <c r="BR1131" s="1">
        <v>760</v>
      </c>
      <c r="BS1131" s="1">
        <v>190</v>
      </c>
      <c r="BT1131" s="1">
        <v>0.95847569716278902</v>
      </c>
    </row>
    <row r="1132" spans="1:72" s="11" customFormat="1" x14ac:dyDescent="0.25">
      <c r="A1132" s="1">
        <v>403</v>
      </c>
      <c r="B1132" s="24">
        <v>3090.3247854091301</v>
      </c>
      <c r="C1132" s="24">
        <v>201.39999999999901</v>
      </c>
      <c r="D1132" s="1">
        <v>1000</v>
      </c>
      <c r="E1132" s="1">
        <v>4000</v>
      </c>
      <c r="F1132" s="1">
        <v>2</v>
      </c>
      <c r="G1132" s="1">
        <v>11</v>
      </c>
      <c r="H1132" s="2">
        <f>SUM(BG1132:BI1132)/(BK1132*1000000)</f>
        <v>0.63772917301652365</v>
      </c>
      <c r="I1132" s="3">
        <v>100</v>
      </c>
      <c r="J1132" s="18">
        <v>95.781908741405601</v>
      </c>
      <c r="K1132" s="18">
        <f>(P1132*BG1132+U1132*BH1132+AP1132*BI1132+AN1132*BJ1132)/(BK1132*(1000000))</f>
        <v>108.83682804917628</v>
      </c>
      <c r="L1132" s="18">
        <f>(T1132*BG1132+Y1132*BH1132+AT1132*BI1132+AO1132*BJ1132)/(BK1132*(1000000))</f>
        <v>130.38111736481687</v>
      </c>
      <c r="M1132" s="18">
        <f>L1132/K1132</f>
        <v>1.1979503602025789</v>
      </c>
      <c r="N1132" s="18">
        <f>J1132*M1132</f>
        <v>114.74197207765738</v>
      </c>
      <c r="O1132" s="3">
        <v>100</v>
      </c>
      <c r="P1132" s="18">
        <v>109.613770543366</v>
      </c>
      <c r="Q1132" s="18">
        <f>P1132-S1132</f>
        <v>101.39462114787599</v>
      </c>
      <c r="R1132" s="18">
        <f>Q1132*solar_capex_adj</f>
        <v>135.19282819716798</v>
      </c>
      <c r="S1132" s="18">
        <v>8.2191493954900068</v>
      </c>
      <c r="T1132" s="18">
        <f>R1132+S1132</f>
        <v>143.41197759265799</v>
      </c>
      <c r="U1132" s="18">
        <v>27.973652659351</v>
      </c>
      <c r="V1132" s="18">
        <f>U1132-X1132</f>
        <v>23.176869182223999</v>
      </c>
      <c r="W1132" s="18">
        <f>V1132*wind_capex_adj</f>
        <v>38.628115303706664</v>
      </c>
      <c r="X1132" s="18">
        <v>4.7967834771270006</v>
      </c>
      <c r="Y1132" s="18">
        <f>W1132+X1132</f>
        <v>43.424898780833665</v>
      </c>
      <c r="Z1132" s="18">
        <v>99.252355398398706</v>
      </c>
      <c r="AA1132" s="18">
        <f>Z1132-AC1132-AD1132</f>
        <v>47.708357894311192</v>
      </c>
      <c r="AB1132" s="18">
        <f>AA1132*hdgt_capex_adj</f>
        <v>59.635447367888986</v>
      </c>
      <c r="AC1132" s="18">
        <v>16.485697677059804</v>
      </c>
      <c r="AD1132" s="18">
        <v>35.05829982702771</v>
      </c>
      <c r="AE1132" s="18">
        <f>AD1132*fuel_adj</f>
        <v>35.05829982702771</v>
      </c>
      <c r="AF1132" s="18">
        <f>AB1132+AC1132+AE1132</f>
        <v>111.1794448719765</v>
      </c>
      <c r="AG1132" s="18">
        <v>285.19598516440698</v>
      </c>
      <c r="AH1132" s="18">
        <f>AG1132-AJ1132-AK1132</f>
        <v>215.63584453322304</v>
      </c>
      <c r="AI1132" s="18">
        <f>AH1132*aero_capex_adj</f>
        <v>258.76301343986762</v>
      </c>
      <c r="AJ1132" s="18">
        <v>28.613782397558964</v>
      </c>
      <c r="AK1132" s="18">
        <v>40.946358233624977</v>
      </c>
      <c r="AL1132" s="18">
        <f>AK1132*fuel_adj</f>
        <v>40.946358233624977</v>
      </c>
      <c r="AM1132" s="18">
        <f>AI1132+AJ1132+AL1132</f>
        <v>328.32315407105159</v>
      </c>
      <c r="AN1132" s="18">
        <f>IF(F1132=0, 0, IF(F1132=3, Z1132, (Z1132*F1132*384+AG1132*G1132*32)/(F1132*384+G1132*32)))</f>
        <v>157.69178189628701</v>
      </c>
      <c r="AO1132" s="18">
        <f>IF(F1132=0, 0, IF(F1132=3, AF1132, (AF1132*F1132*384+AM1132*G1132*32)/(F1132*384+G1132*32)))</f>
        <v>179.42461062025723</v>
      </c>
      <c r="AP1132" s="18">
        <v>53.827867285871903</v>
      </c>
      <c r="AQ1132" s="18">
        <f>AP1132-AS1132</f>
        <v>43.731095165907497</v>
      </c>
      <c r="AR1132" s="18">
        <f>AQ1132*bess_capex_adj</f>
        <v>43.731095165907497</v>
      </c>
      <c r="AS1132" s="18">
        <v>10.096772119964406</v>
      </c>
      <c r="AT1132" s="18">
        <f>AR1132+AS1132</f>
        <v>53.827867285871903</v>
      </c>
      <c r="AU1132" s="18">
        <v>7336.52640814189</v>
      </c>
      <c r="AV1132" s="18"/>
      <c r="AW1132" s="18">
        <v>3703.6429256779802</v>
      </c>
      <c r="AX1132" s="18">
        <f>AW1132*solar_capex_adj</f>
        <v>4938.1905675706403</v>
      </c>
      <c r="AY1132" s="18">
        <v>241.37064452039201</v>
      </c>
      <c r="AZ1132" s="18">
        <f>AY1132*wind_capex_adj</f>
        <v>402.28440753398667</v>
      </c>
      <c r="BA1132" s="18">
        <v>1546.9249287897401</v>
      </c>
      <c r="BB1132" s="18">
        <f>BA1132*hdgt_capex_adj</f>
        <v>1933.6561609871751</v>
      </c>
      <c r="BC1132" s="18">
        <v>893.77011943612501</v>
      </c>
      <c r="BD1132" s="18">
        <f>BC1132*aero_capex_adj</f>
        <v>1072.52414332335</v>
      </c>
      <c r="BE1132" s="18">
        <v>950.817789717648</v>
      </c>
      <c r="BF1132" s="18">
        <f>BE1132*bess_capex_adj</f>
        <v>950.817789717648</v>
      </c>
      <c r="BG1132" s="1">
        <v>3139204099.6593499</v>
      </c>
      <c r="BH1132" s="1">
        <v>884041093.96239996</v>
      </c>
      <c r="BI1132" s="1">
        <v>1563262362.00299</v>
      </c>
      <c r="BJ1132" s="1">
        <v>3173492444.3752499</v>
      </c>
      <c r="BK1132" s="1">
        <f>SUM(BG1132:BJ1132)/1000000</f>
        <v>8759.9999999999891</v>
      </c>
      <c r="BL1132" s="1">
        <v>25.002434267013399</v>
      </c>
      <c r="BM1132" s="3">
        <f>0.815*BJ1132/(BK1132*1000)</f>
        <v>295.25072399153333</v>
      </c>
      <c r="BN1132" s="24">
        <v>4171.93846030233</v>
      </c>
      <c r="BO1132" s="1">
        <v>53</v>
      </c>
      <c r="BP1132" s="1">
        <v>3040</v>
      </c>
      <c r="BQ1132" s="24">
        <v>4611.9232000000002</v>
      </c>
      <c r="BR1132" s="1">
        <v>760</v>
      </c>
      <c r="BS1132" s="1">
        <v>190</v>
      </c>
      <c r="BT1132" s="1">
        <v>0.96335862457013799</v>
      </c>
    </row>
    <row r="1133" spans="1:72" s="11" customFormat="1" x14ac:dyDescent="0.25">
      <c r="A1133" s="1">
        <v>249</v>
      </c>
      <c r="B1133" s="24">
        <v>2884.3031330485201</v>
      </c>
      <c r="C1133" s="24">
        <v>402.79999999999899</v>
      </c>
      <c r="D1133" s="1">
        <v>1000</v>
      </c>
      <c r="E1133" s="1">
        <v>4000</v>
      </c>
      <c r="F1133" s="1">
        <v>1</v>
      </c>
      <c r="G1133" s="1">
        <v>23</v>
      </c>
      <c r="H1133" s="2">
        <f>SUM(BG1133:BI1133)/(BK1133*1000000)</f>
        <v>0.70903288114455221</v>
      </c>
      <c r="I1133" s="3">
        <v>100</v>
      </c>
      <c r="J1133" s="18">
        <v>95.089295566090698</v>
      </c>
      <c r="K1133" s="18">
        <f>(P1133*BG1133+U1133*BH1133+AP1133*BI1133+AN1133*BJ1133)/(BK1133*(1000000))</f>
        <v>104.99730674195962</v>
      </c>
      <c r="L1133" s="18">
        <f>(T1133*BG1133+Y1133*BH1133+AT1133*BI1133+AO1133*BJ1133)/(BK1133*(1000000))</f>
        <v>126.73800097818514</v>
      </c>
      <c r="M1133" s="18">
        <f>L1133/K1133</f>
        <v>1.2070595419143011</v>
      </c>
      <c r="N1133" s="18">
        <f>J1133*M1133</f>
        <v>114.77844154695902</v>
      </c>
      <c r="O1133" s="3">
        <v>100</v>
      </c>
      <c r="P1133" s="18">
        <v>110.788505021048</v>
      </c>
      <c r="Q1133" s="18">
        <f>P1133-S1133</f>
        <v>102.47980837133299</v>
      </c>
      <c r="R1133" s="18">
        <f>Q1133*solar_capex_adj</f>
        <v>136.63974449511065</v>
      </c>
      <c r="S1133" s="18">
        <v>8.308696649715003</v>
      </c>
      <c r="T1133" s="18">
        <f>R1133+S1133</f>
        <v>144.94844114482567</v>
      </c>
      <c r="U1133" s="18">
        <v>27.969242805154501</v>
      </c>
      <c r="V1133" s="18">
        <f>U1133-X1133</f>
        <v>23.172459328027401</v>
      </c>
      <c r="W1133" s="18">
        <f>V1133*wind_capex_adj</f>
        <v>38.620765546712335</v>
      </c>
      <c r="X1133" s="18">
        <v>4.7967834771271001</v>
      </c>
      <c r="Y1133" s="18">
        <f>W1133+X1133</f>
        <v>43.417549023839435</v>
      </c>
      <c r="Z1133" s="18">
        <v>93.548816902470307</v>
      </c>
      <c r="AA1133" s="18">
        <f>Z1133-AC1133-AD1133</f>
        <v>42.6558316448534</v>
      </c>
      <c r="AB1133" s="18">
        <f>AA1133*hdgt_capex_adj</f>
        <v>53.319789556066752</v>
      </c>
      <c r="AC1133" s="18">
        <v>16.000433886153402</v>
      </c>
      <c r="AD1133" s="18">
        <v>34.892551371463504</v>
      </c>
      <c r="AE1133" s="18">
        <f>AD1133*fuel_adj</f>
        <v>34.892551371463504</v>
      </c>
      <c r="AF1133" s="18">
        <f>AB1133+AC1133+AE1133</f>
        <v>104.21277481368367</v>
      </c>
      <c r="AG1133" s="18">
        <v>228.690452297523</v>
      </c>
      <c r="AH1133" s="18">
        <f>AG1133-AJ1133-AK1133</f>
        <v>163.637038462828</v>
      </c>
      <c r="AI1133" s="18">
        <f>AH1133*aero_capex_adj</f>
        <v>196.36444615539361</v>
      </c>
      <c r="AJ1133" s="18">
        <v>24.584067499051002</v>
      </c>
      <c r="AK1133" s="18">
        <v>40.469346335643991</v>
      </c>
      <c r="AL1133" s="18">
        <f>AK1133*fuel_adj</f>
        <v>40.469346335643991</v>
      </c>
      <c r="AM1133" s="18">
        <f>AI1133+AJ1133+AL1133</f>
        <v>261.41785999008857</v>
      </c>
      <c r="AN1133" s="18">
        <f>IF(F1133=0, 0, IF(F1133=3, Z1133, (Z1133*F1133*384+AG1133*G1133*32)/(F1133*384+G1133*32)))</f>
        <v>182.35617730493348</v>
      </c>
      <c r="AO1133" s="18">
        <f>IF(F1133=0, 0, IF(F1133=3, AF1133, (AF1133*F1133*384+AM1133*G1133*32)/(F1133*384+G1133*32)))</f>
        <v>207.51897364389259</v>
      </c>
      <c r="AP1133" s="18">
        <v>54.660491407488202</v>
      </c>
      <c r="AQ1133" s="18">
        <f>AP1133-AS1133</f>
        <v>44.438913366975697</v>
      </c>
      <c r="AR1133" s="18">
        <f>AQ1133*bess_capex_adj</f>
        <v>44.438913366975697</v>
      </c>
      <c r="AS1133" s="18">
        <v>10.221578040512505</v>
      </c>
      <c r="AT1133" s="18">
        <f>AR1133+AS1133</f>
        <v>54.660491407488202</v>
      </c>
      <c r="AU1133" s="18">
        <v>7531.1137934737899</v>
      </c>
      <c r="AV1133" s="18"/>
      <c r="AW1133" s="18">
        <v>3456.0756859339199</v>
      </c>
      <c r="AX1133" s="18">
        <f>AW1133*solar_capex_adj</f>
        <v>4608.1009145785592</v>
      </c>
      <c r="AY1133" s="18">
        <v>482.64943803698401</v>
      </c>
      <c r="AZ1133" s="18">
        <f>AY1133*wind_capex_adj</f>
        <v>804.41573006164003</v>
      </c>
      <c r="BA1133" s="18">
        <v>773.31529798220095</v>
      </c>
      <c r="BB1133" s="18">
        <f>BA1133*hdgt_capex_adj</f>
        <v>966.64412247775113</v>
      </c>
      <c r="BC1133" s="18">
        <v>1868.43649354685</v>
      </c>
      <c r="BD1133" s="18">
        <f>BC1133*aero_capex_adj</f>
        <v>2242.12379225622</v>
      </c>
      <c r="BE1133" s="18">
        <v>950.63687797382295</v>
      </c>
      <c r="BF1133" s="18">
        <f>BE1133*bess_capex_adj</f>
        <v>950.63687797382295</v>
      </c>
      <c r="BG1133" s="1">
        <v>2898069248.0997801</v>
      </c>
      <c r="BH1133" s="1">
        <v>1768082187.9247999</v>
      </c>
      <c r="BI1133" s="1">
        <v>1544976602.8016901</v>
      </c>
      <c r="BJ1133" s="1">
        <v>2548871961.1737199</v>
      </c>
      <c r="BK1133" s="1">
        <f>SUM(BG1133:BJ1133)/1000000</f>
        <v>8759.9999999999909</v>
      </c>
      <c r="BL1133" s="1">
        <v>23.297404787661399</v>
      </c>
      <c r="BM1133" s="3">
        <f>0.815*BJ1133/(BK1133*1000)</f>
        <v>237.13820186718993</v>
      </c>
      <c r="BN1133" s="24">
        <v>3893.8092296155</v>
      </c>
      <c r="BO1133" s="1">
        <v>106</v>
      </c>
      <c r="BP1133" s="1">
        <v>3040</v>
      </c>
      <c r="BQ1133" s="24">
        <v>4611.9232000000002</v>
      </c>
      <c r="BR1133" s="1">
        <v>760</v>
      </c>
      <c r="BS1133" s="1">
        <v>190</v>
      </c>
      <c r="BT1133" s="1">
        <v>0.95209004658761098</v>
      </c>
    </row>
    <row r="1134" spans="1:72" s="11" customFormat="1" x14ac:dyDescent="0.25">
      <c r="A1134" s="1">
        <v>1344</v>
      </c>
      <c r="B1134" s="22">
        <v>1236.12991416365</v>
      </c>
      <c r="C1134" s="22">
        <v>201.39999999999901</v>
      </c>
      <c r="D1134" s="11">
        <v>3000</v>
      </c>
      <c r="E1134" s="11">
        <v>12000</v>
      </c>
      <c r="F1134" s="11">
        <v>1</v>
      </c>
      <c r="G1134" s="11">
        <v>21</v>
      </c>
      <c r="H1134" s="12">
        <f>SUM(BG1134:BI1134)/(BK1134*1000000)</f>
        <v>0.43690896772845828</v>
      </c>
      <c r="I1134" s="13">
        <v>100</v>
      </c>
      <c r="J1134" s="20">
        <v>102.650552655315</v>
      </c>
      <c r="K1134" s="18">
        <f>(P1134*BG1134+U1134*BH1134+AP1134*BI1134+AN1134*BJ1134)/(BK1134*(1000000))</f>
        <v>113.11776557838907</v>
      </c>
      <c r="L1134" s="18">
        <f>(T1134*BG1134+Y1134*BH1134+AT1134*BI1134+AO1134*BJ1134)/(BK1134*(1000000))</f>
        <v>126.49737424404478</v>
      </c>
      <c r="M1134" s="18">
        <f>L1134/K1134</f>
        <v>1.118280347894459</v>
      </c>
      <c r="N1134" s="18">
        <f>J1134*M1134</f>
        <v>114.79209573494413</v>
      </c>
      <c r="O1134" s="13">
        <v>99.999999999999901</v>
      </c>
      <c r="P1134" s="20">
        <v>98.965129513294201</v>
      </c>
      <c r="Q1134" s="20">
        <f>P1134-S1134</f>
        <v>91.550572131571599</v>
      </c>
      <c r="R1134" s="18">
        <f>Q1134*solar_capex_adj</f>
        <v>122.06742950876213</v>
      </c>
      <c r="S1134" s="20">
        <v>7.4145573817226023</v>
      </c>
      <c r="T1134" s="18">
        <f>R1134+S1134</f>
        <v>129.48198689048473</v>
      </c>
      <c r="U1134" s="20">
        <v>27.994356967066398</v>
      </c>
      <c r="V1134" s="20">
        <f>U1134-X1134</f>
        <v>23.197573489939298</v>
      </c>
      <c r="W1134" s="18">
        <f>V1134*wind_capex_adj</f>
        <v>38.662622483232163</v>
      </c>
      <c r="X1134" s="20">
        <v>4.7967834771271001</v>
      </c>
      <c r="Y1134" s="18">
        <f>W1134+X1134</f>
        <v>43.459405960359263</v>
      </c>
      <c r="Z1134" s="20">
        <v>70.058518367417904</v>
      </c>
      <c r="AA1134" s="20">
        <f>Z1134-AC1134-AD1134</f>
        <v>22.0908765937452</v>
      </c>
      <c r="AB1134" s="18">
        <f>AA1134*hdgt_capex_adj</f>
        <v>27.613595742181502</v>
      </c>
      <c r="AC1134" s="20">
        <v>13.968645927824902</v>
      </c>
      <c r="AD1134" s="20">
        <v>33.998995845847801</v>
      </c>
      <c r="AE1134" s="18">
        <f>AD1134*fuel_adj</f>
        <v>33.998995845847801</v>
      </c>
      <c r="AF1134" s="18">
        <f>AB1134+AC1134+AE1134</f>
        <v>75.581237515854212</v>
      </c>
      <c r="AG1134" s="20">
        <v>138.45602869304699</v>
      </c>
      <c r="AH1134" s="20">
        <f>AG1134-AJ1134-AK1134</f>
        <v>79.651597937760812</v>
      </c>
      <c r="AI1134" s="18">
        <f>AH1134*aero_capex_adj</f>
        <v>95.581917525312974</v>
      </c>
      <c r="AJ1134" s="20">
        <v>18.074443985225983</v>
      </c>
      <c r="AK1134" s="20">
        <v>40.729986770060194</v>
      </c>
      <c r="AL1134" s="18">
        <f>AK1134*fuel_adj</f>
        <v>40.729986770060194</v>
      </c>
      <c r="AM1134" s="18">
        <f>AI1134+AJ1134+AL1134</f>
        <v>154.38634828059915</v>
      </c>
      <c r="AN1134" s="18">
        <f>IF(F1134=0, 0, IF(F1134=3, Z1134, (Z1134*F1134*384+AG1134*G1134*32)/(F1134*384+G1134*32)))</f>
        <v>113.58420675645461</v>
      </c>
      <c r="AO1134" s="18">
        <f>IF(F1134=0, 0, IF(F1134=3, AF1134, (AF1134*F1134*384+AM1134*G1134*32)/(F1134*384+G1134*32)))</f>
        <v>125.72994436614646</v>
      </c>
      <c r="AP1134" s="20">
        <v>174.67219409009201</v>
      </c>
      <c r="AQ1134" s="20">
        <f>AP1134-AS1134</f>
        <v>143.243026651695</v>
      </c>
      <c r="AR1134" s="18">
        <f>AQ1134*bess_capex_adj</f>
        <v>143.243026651695</v>
      </c>
      <c r="AS1134" s="20">
        <v>31.429167438397002</v>
      </c>
      <c r="AT1134" s="18">
        <f>AR1134+AS1134</f>
        <v>174.67219409009201</v>
      </c>
      <c r="AU1134" s="20">
        <v>7066.48083400225</v>
      </c>
      <c r="AV1134" s="20"/>
      <c r="AW1134" s="20">
        <v>1482.7805821987999</v>
      </c>
      <c r="AX1134" s="18">
        <f>AW1134*solar_capex_adj</f>
        <v>1977.0407762650666</v>
      </c>
      <c r="AY1134" s="20">
        <v>241.58626519194601</v>
      </c>
      <c r="AZ1134" s="18">
        <f>AY1134*wind_capex_adj</f>
        <v>402.64377531991005</v>
      </c>
      <c r="BA1134" s="20">
        <v>774.15341211275302</v>
      </c>
      <c r="BB1134" s="18">
        <f>BA1134*hdgt_capex_adj</f>
        <v>967.69176514094124</v>
      </c>
      <c r="BC1134" s="20">
        <v>1707.8126674883899</v>
      </c>
      <c r="BD1134" s="18">
        <f>BC1134*aero_capex_adj</f>
        <v>2049.3752009860677</v>
      </c>
      <c r="BE1134" s="20">
        <v>2860.1479070103501</v>
      </c>
      <c r="BF1134" s="18">
        <f>BE1134*bess_capex_adj</f>
        <v>2860.1479070103501</v>
      </c>
      <c r="BG1134" s="11">
        <v>1429460006.6280799</v>
      </c>
      <c r="BH1134" s="11">
        <v>884041093.96239996</v>
      </c>
      <c r="BI1134" s="11">
        <v>1513821456.7108099</v>
      </c>
      <c r="BJ1134" s="11">
        <v>4932677442.6987</v>
      </c>
      <c r="BK1134" s="11">
        <f>SUM(BG1134:BJ1134)/1000000</f>
        <v>8759.9999999999891</v>
      </c>
      <c r="BL1134" s="11">
        <v>9.0845646581200007E-18</v>
      </c>
      <c r="BM1134" s="13">
        <f>0.815*BJ1134/(BK1134*1000)</f>
        <v>458.91919130130657</v>
      </c>
      <c r="BN1134" s="22">
        <v>1668.7753841209301</v>
      </c>
      <c r="BO1134" s="11">
        <v>53</v>
      </c>
      <c r="BP1134" s="11">
        <v>9120</v>
      </c>
      <c r="BQ1134" s="22">
        <v>13835.7696</v>
      </c>
      <c r="BR1134" s="11">
        <v>2280</v>
      </c>
      <c r="BS1134" s="11">
        <v>570</v>
      </c>
      <c r="BT1134" s="11">
        <v>0.31149234424160099</v>
      </c>
    </row>
    <row r="1135" spans="1:72" s="11" customFormat="1" x14ac:dyDescent="0.25">
      <c r="A1135" s="1">
        <v>1511</v>
      </c>
      <c r="B1135" s="22">
        <v>824.08660944243502</v>
      </c>
      <c r="C1135" s="22">
        <v>1200.8</v>
      </c>
      <c r="D1135" s="11">
        <v>3000</v>
      </c>
      <c r="E1135" s="11">
        <v>12000</v>
      </c>
      <c r="F1135" s="11">
        <v>3</v>
      </c>
      <c r="G1135" s="11">
        <v>4</v>
      </c>
      <c r="H1135" s="12">
        <f>SUM(BG1135:BI1135)/(BK1135*1000000)</f>
        <v>0.82504125041492538</v>
      </c>
      <c r="I1135" s="13">
        <v>100</v>
      </c>
      <c r="J1135" s="20">
        <v>95.608146229064999</v>
      </c>
      <c r="K1135" s="18">
        <f>(P1135*BG1135+U1135*BH1135+AP1135*BI1135+AN1135*BJ1135)/(BK1135*(1000000))</f>
        <v>92.987570724507435</v>
      </c>
      <c r="L1135" s="18">
        <f>(T1135*BG1135+Y1135*BH1135+AT1135*BI1135+AO1135*BJ1135)/(BK1135*(1000000))</f>
        <v>111.66925458321045</v>
      </c>
      <c r="M1135" s="18">
        <f>L1135/K1135</f>
        <v>1.2009051716605319</v>
      </c>
      <c r="N1135" s="18">
        <f>J1135*M1135</f>
        <v>114.81631725936055</v>
      </c>
      <c r="O1135" s="13">
        <v>99.999999999999901</v>
      </c>
      <c r="P1135" s="20">
        <v>78.192894490883305</v>
      </c>
      <c r="Q1135" s="20">
        <f>P1135-S1135</f>
        <v>72.329371500827605</v>
      </c>
      <c r="R1135" s="18">
        <f>Q1135*solar_capex_adj</f>
        <v>96.439162001103469</v>
      </c>
      <c r="S1135" s="20">
        <v>5.8635229900556993</v>
      </c>
      <c r="T1135" s="18">
        <f>R1135+S1135</f>
        <v>102.30268499115917</v>
      </c>
      <c r="U1135" s="20">
        <v>28.627807507648999</v>
      </c>
      <c r="V1135" s="20">
        <f>U1135-X1135</f>
        <v>23.71855326268</v>
      </c>
      <c r="W1135" s="18">
        <f>V1135*wind_capex_adj</f>
        <v>39.530922104466669</v>
      </c>
      <c r="X1135" s="20">
        <v>4.9092542449689986</v>
      </c>
      <c r="Y1135" s="18">
        <f>W1135+X1135</f>
        <v>44.440176349435667</v>
      </c>
      <c r="Z1135" s="20">
        <v>211.901079211948</v>
      </c>
      <c r="AA1135" s="20">
        <f>Z1135-AC1135-AD1135</f>
        <v>139.481570596778</v>
      </c>
      <c r="AB1135" s="18">
        <f>AA1135*hdgt_capex_adj</f>
        <v>174.35196324597251</v>
      </c>
      <c r="AC1135" s="20">
        <v>27.894563868644013</v>
      </c>
      <c r="AD1135" s="20">
        <v>44.524944746525989</v>
      </c>
      <c r="AE1135" s="18">
        <f>AD1135*fuel_adj</f>
        <v>44.524944746525989</v>
      </c>
      <c r="AF1135" s="18">
        <f>AB1135+AC1135+AE1135</f>
        <v>246.77147186114252</v>
      </c>
      <c r="AG1135" s="20">
        <v>430.67668997851501</v>
      </c>
      <c r="AH1135" s="20">
        <f>AG1135-AJ1135-AK1135</f>
        <v>338.48256046196303</v>
      </c>
      <c r="AI1135" s="18">
        <f>AH1135*aero_capex_adj</f>
        <v>406.17907255435563</v>
      </c>
      <c r="AJ1135" s="20">
        <v>40.648118153215989</v>
      </c>
      <c r="AK1135" s="20">
        <v>51.546011363335992</v>
      </c>
      <c r="AL1135" s="18">
        <f>AK1135*fuel_adj</f>
        <v>51.546011363335992</v>
      </c>
      <c r="AM1135" s="18">
        <f>AI1135+AJ1135+AL1135</f>
        <v>498.37320207090761</v>
      </c>
      <c r="AN1135" s="18">
        <f>IF(F1135=0, 0, IF(F1135=3, Z1135, (Z1135*F1135*384+AG1135*G1135*32)/(F1135*384+G1135*32)))</f>
        <v>211.901079211948</v>
      </c>
      <c r="AO1135" s="18">
        <f>IF(F1135=0, 0, IF(F1135=3, AF1135, (AF1135*F1135*384+AM1135*G1135*32)/(F1135*384+G1135*32)))</f>
        <v>246.77147186114252</v>
      </c>
      <c r="AP1135" s="20">
        <v>281.779898434855</v>
      </c>
      <c r="AQ1135" s="20">
        <f>AP1135-AS1135</f>
        <v>229.816948384721</v>
      </c>
      <c r="AR1135" s="18">
        <f>AQ1135*bess_capex_adj</f>
        <v>229.816948384721</v>
      </c>
      <c r="AS1135" s="20">
        <v>51.962950050133998</v>
      </c>
      <c r="AT1135" s="18">
        <f>AR1135+AS1135</f>
        <v>281.779898434855</v>
      </c>
      <c r="AU1135" s="20">
        <v>7929.1595713603801</v>
      </c>
      <c r="AV1135" s="20"/>
      <c r="AW1135" s="20">
        <v>987.56538225721897</v>
      </c>
      <c r="AX1135" s="18">
        <f>AW1135*solar_capex_adj</f>
        <v>1316.7538430096251</v>
      </c>
      <c r="AY1135" s="20">
        <v>1439.00956213426</v>
      </c>
      <c r="AZ1135" s="18">
        <f>AY1135*wind_capex_adj</f>
        <v>2398.3492702237668</v>
      </c>
      <c r="BA1135" s="20">
        <v>2320.2165161302401</v>
      </c>
      <c r="BB1135" s="18">
        <f>BA1135*hdgt_capex_adj</f>
        <v>2900.2706451628001</v>
      </c>
      <c r="BC1135" s="20">
        <v>324.98338209783901</v>
      </c>
      <c r="BD1135" s="18">
        <f>BC1135*aero_capex_adj</f>
        <v>389.9800585174068</v>
      </c>
      <c r="BE1135" s="20">
        <v>2857.3847287408198</v>
      </c>
      <c r="BF1135" s="18">
        <f>BE1135*bess_capex_adj</f>
        <v>2857.3847287408198</v>
      </c>
      <c r="BG1135" s="11">
        <v>1193380553.4507999</v>
      </c>
      <c r="BH1135" s="11">
        <v>5150125506.0622597</v>
      </c>
      <c r="BI1135" s="11">
        <v>883855294.12167299</v>
      </c>
      <c r="BJ1135" s="11">
        <v>1532638646.3652501</v>
      </c>
      <c r="BK1135" s="11">
        <f>SUM(BG1135:BJ1135)/1000000</f>
        <v>8759.9999999999836</v>
      </c>
      <c r="BL1135" s="11">
        <v>3.4040869670604499</v>
      </c>
      <c r="BM1135" s="13">
        <f>0.815*BJ1135/(BK1135*1000)</f>
        <v>142.59138091183576</v>
      </c>
      <c r="BN1135" s="22">
        <v>1112.51692274728</v>
      </c>
      <c r="BO1135" s="11">
        <v>316</v>
      </c>
      <c r="BP1135" s="11">
        <v>9120</v>
      </c>
      <c r="BQ1135" s="22">
        <v>13835.7696</v>
      </c>
      <c r="BR1135" s="11">
        <v>2280</v>
      </c>
      <c r="BS1135" s="11">
        <v>570</v>
      </c>
      <c r="BT1135" s="11">
        <v>0.18417648421822599</v>
      </c>
    </row>
    <row r="1136" spans="1:72" s="11" customFormat="1" x14ac:dyDescent="0.25">
      <c r="A1136" s="1">
        <v>1524</v>
      </c>
      <c r="B1136" s="22">
        <v>618.06495708182604</v>
      </c>
      <c r="C1136" s="22">
        <v>1402.2</v>
      </c>
      <c r="D1136" s="11">
        <v>3000</v>
      </c>
      <c r="E1136" s="11">
        <v>12000</v>
      </c>
      <c r="F1136" s="11">
        <v>3</v>
      </c>
      <c r="G1136" s="11">
        <v>4</v>
      </c>
      <c r="H1136" s="12">
        <f>SUM(BG1136:BI1136)/(BK1136*1000000)</f>
        <v>0.84268684787043224</v>
      </c>
      <c r="I1136" s="13">
        <v>100</v>
      </c>
      <c r="J1136" s="20">
        <v>94.788994085050902</v>
      </c>
      <c r="K1136" s="18">
        <f>(P1136*BG1136+U1136*BH1136+AP1136*BI1136+AN1136*BJ1136)/(BK1136*(1000000))</f>
        <v>91.762137210091026</v>
      </c>
      <c r="L1136" s="18">
        <f>(T1136*BG1136+Y1136*BH1136+AT1136*BI1136+AO1136*BJ1136)/(BK1136*(1000000))</f>
        <v>111.15870918978807</v>
      </c>
      <c r="M1136" s="18">
        <f>L1136/K1136</f>
        <v>1.2113788166821817</v>
      </c>
      <c r="N1136" s="18">
        <f>J1136*M1136</f>
        <v>114.82537948924329</v>
      </c>
      <c r="O1136" s="13">
        <v>99.999999996818403</v>
      </c>
      <c r="P1136" s="20">
        <v>75.159116387521493</v>
      </c>
      <c r="Q1136" s="20">
        <f>P1136-S1136</f>
        <v>69.523118356980802</v>
      </c>
      <c r="R1136" s="18">
        <f>Q1136*solar_capex_adj</f>
        <v>92.69749114264107</v>
      </c>
      <c r="S1136" s="20">
        <v>5.6359980305406907</v>
      </c>
      <c r="T1136" s="18">
        <f>R1136+S1136</f>
        <v>98.333489173181761</v>
      </c>
      <c r="U1136" s="20">
        <v>31.047191159064099</v>
      </c>
      <c r="V1136" s="20">
        <f>U1136-X1136</f>
        <v>25.723071555520001</v>
      </c>
      <c r="W1136" s="18">
        <f>V1136*wind_capex_adj</f>
        <v>42.871785925866668</v>
      </c>
      <c r="X1136" s="20">
        <v>5.3241196035440979</v>
      </c>
      <c r="Y1136" s="18">
        <f>W1136+X1136</f>
        <v>48.195905529410766</v>
      </c>
      <c r="Z1136" s="20">
        <v>230.237310972834</v>
      </c>
      <c r="AA1136" s="20">
        <f>Z1136-AC1136-AD1136</f>
        <v>154.35010474956701</v>
      </c>
      <c r="AB1136" s="18">
        <f>AA1136*hdgt_capex_adj</f>
        <v>192.93763093695875</v>
      </c>
      <c r="AC1136" s="20">
        <v>29.793668002512987</v>
      </c>
      <c r="AD1136" s="20">
        <v>46.093538220753999</v>
      </c>
      <c r="AE1136" s="18">
        <f>AD1136*fuel_adj</f>
        <v>46.093538220753999</v>
      </c>
      <c r="AF1136" s="18">
        <f>AB1136+AC1136+AE1136</f>
        <v>268.82483716022574</v>
      </c>
      <c r="AG1136" s="20">
        <v>597.21828669619504</v>
      </c>
      <c r="AH1136" s="20">
        <f>AG1136-AJ1136-AK1136</f>
        <v>490.23178951919897</v>
      </c>
      <c r="AI1136" s="18">
        <f>AH1136*aero_capex_adj</f>
        <v>588.27814742303872</v>
      </c>
      <c r="AJ1136" s="20">
        <v>52.956252660933046</v>
      </c>
      <c r="AK1136" s="20">
        <v>54.030244516063021</v>
      </c>
      <c r="AL1136" s="18">
        <f>AK1136*fuel_adj</f>
        <v>54.030244516063021</v>
      </c>
      <c r="AM1136" s="18">
        <f>AI1136+AJ1136+AL1136</f>
        <v>695.26464460003479</v>
      </c>
      <c r="AN1136" s="18">
        <f>IF(F1136=0, 0, IF(F1136=3, Z1136, (Z1136*F1136*384+AG1136*G1136*32)/(F1136*384+G1136*32)))</f>
        <v>230.237310972834</v>
      </c>
      <c r="AO1136" s="18">
        <f>IF(F1136=0, 0, IF(F1136=3, AF1136, (AF1136*F1136*384+AM1136*G1136*32)/(F1136*384+G1136*32)))</f>
        <v>268.82483716022574</v>
      </c>
      <c r="AP1136" s="20">
        <v>270.51446503937001</v>
      </c>
      <c r="AQ1136" s="20">
        <f>AP1136-AS1136</f>
        <v>220.22991890904899</v>
      </c>
      <c r="AR1136" s="18">
        <f>AQ1136*bess_capex_adj</f>
        <v>220.22991890904899</v>
      </c>
      <c r="AS1136" s="20">
        <v>50.284546130321019</v>
      </c>
      <c r="AT1136" s="18">
        <f>AR1136+AS1136</f>
        <v>270.51446503937001</v>
      </c>
      <c r="AU1136" s="20">
        <v>7923.6640034089396</v>
      </c>
      <c r="AV1136" s="20"/>
      <c r="AW1136" s="20">
        <v>740.67804759296098</v>
      </c>
      <c r="AX1136" s="18">
        <f>AW1136*solar_capex_adj</f>
        <v>987.5707301239479</v>
      </c>
      <c r="AY1136" s="20">
        <v>1680.37153123591</v>
      </c>
      <c r="AZ1136" s="18">
        <f>AY1136*wind_capex_adj</f>
        <v>2800.6192187265169</v>
      </c>
      <c r="BA1136" s="20">
        <v>2320.2290805729899</v>
      </c>
      <c r="BB1136" s="18">
        <f>BA1136*hdgt_capex_adj</f>
        <v>2900.2863507162374</v>
      </c>
      <c r="BC1136" s="20">
        <v>324.98514194872899</v>
      </c>
      <c r="BD1136" s="18">
        <f>BC1136*aero_capex_adj</f>
        <v>389.98217033847476</v>
      </c>
      <c r="BE1136" s="20">
        <v>2857.4002020583298</v>
      </c>
      <c r="BF1136" s="18">
        <f>BE1136*bess_capex_adj</f>
        <v>2857.4002020583298</v>
      </c>
      <c r="BG1136" s="11">
        <v>933921772.39139903</v>
      </c>
      <c r="BH1136" s="11">
        <v>5545306013.7627201</v>
      </c>
      <c r="BI1136" s="11">
        <v>902709000.95600498</v>
      </c>
      <c r="BJ1136" s="11">
        <v>1378063212.6111701</v>
      </c>
      <c r="BK1136" s="11">
        <f>SUM(BG1136:BJ1136)/1000000</f>
        <v>8759.9999997212944</v>
      </c>
      <c r="BL1136" s="11">
        <v>5.6822186812641498</v>
      </c>
      <c r="BM1136" s="13">
        <f>0.815*BJ1136/(BK1136*1000)</f>
        <v>128.21021898559778</v>
      </c>
      <c r="BN1136" s="22">
        <v>834.38769206046595</v>
      </c>
      <c r="BO1136" s="11">
        <v>369</v>
      </c>
      <c r="BP1136" s="11">
        <v>9120</v>
      </c>
      <c r="BQ1136" s="22">
        <v>13835.7696</v>
      </c>
      <c r="BR1136" s="11">
        <v>2280</v>
      </c>
      <c r="BS1136" s="11">
        <v>570</v>
      </c>
      <c r="BT1136" s="11">
        <v>0.18804997167826501</v>
      </c>
    </row>
    <row r="1137" spans="1:72" s="11" customFormat="1" x14ac:dyDescent="0.25">
      <c r="A1137" s="1">
        <v>1312</v>
      </c>
      <c r="B1137" s="22">
        <v>1854.19487124548</v>
      </c>
      <c r="C1137" s="22">
        <v>600.4</v>
      </c>
      <c r="D1137" s="11">
        <v>3000</v>
      </c>
      <c r="E1137" s="11">
        <v>12000</v>
      </c>
      <c r="F1137" s="11">
        <v>1</v>
      </c>
      <c r="G1137" s="11">
        <v>19</v>
      </c>
      <c r="H1137" s="12">
        <f>SUM(BG1137:BI1137)/(BK1137*1000000)</f>
        <v>0.78314982771775887</v>
      </c>
      <c r="I1137" s="13">
        <v>100</v>
      </c>
      <c r="J1137" s="20">
        <v>97.743758225732407</v>
      </c>
      <c r="K1137" s="18">
        <f>(P1137*BG1137+U1137*BH1137+AP1137*BI1137+AN1137*BJ1137)/(BK1137*(1000000))</f>
        <v>133.63006970332845</v>
      </c>
      <c r="L1137" s="18">
        <f>(T1137*BG1137+Y1137*BH1137+AT1137*BI1137+AO1137*BJ1137)/(BK1137*(1000000))</f>
        <v>156.98523948780402</v>
      </c>
      <c r="M1137" s="18">
        <f>L1137/K1137</f>
        <v>1.1747748080677223</v>
      </c>
      <c r="N1137" s="18">
        <f>J1137*M1137</f>
        <v>114.82690480945264</v>
      </c>
      <c r="O1137" s="13">
        <v>100</v>
      </c>
      <c r="P1137" s="20">
        <v>96.663461498012893</v>
      </c>
      <c r="Q1137" s="20">
        <f>P1137-S1137</f>
        <v>89.413676085017897</v>
      </c>
      <c r="R1137" s="18">
        <f>Q1137*solar_capex_adj</f>
        <v>119.21823478002386</v>
      </c>
      <c r="S1137" s="20">
        <v>7.2497854129949957</v>
      </c>
      <c r="T1137" s="18">
        <f>R1137+S1137</f>
        <v>126.46802019301886</v>
      </c>
      <c r="U1137" s="20">
        <v>27.9678234035133</v>
      </c>
      <c r="V1137" s="20">
        <f>U1137-X1137</f>
        <v>23.1710399263862</v>
      </c>
      <c r="W1137" s="18">
        <f>V1137*wind_capex_adj</f>
        <v>38.618399877310338</v>
      </c>
      <c r="X1137" s="20">
        <v>4.7967834771271001</v>
      </c>
      <c r="Y1137" s="18">
        <f>W1137+X1137</f>
        <v>43.415183354437438</v>
      </c>
      <c r="Z1137" s="20">
        <v>94.2961642033045</v>
      </c>
      <c r="AA1137" s="20">
        <f>Z1137-AC1137-AD1137</f>
        <v>41.355474638856897</v>
      </c>
      <c r="AB1137" s="18">
        <f>AA1137*hdgt_capex_adj</f>
        <v>51.69434329857112</v>
      </c>
      <c r="AC1137" s="20">
        <v>15.966850041287501</v>
      </c>
      <c r="AD1137" s="20">
        <v>36.973839523160102</v>
      </c>
      <c r="AE1137" s="18">
        <f>AD1137*fuel_adj</f>
        <v>36.973839523160102</v>
      </c>
      <c r="AF1137" s="18">
        <f>AB1137+AC1137+AE1137</f>
        <v>104.63503286301872</v>
      </c>
      <c r="AG1137" s="20">
        <v>477.96003051445899</v>
      </c>
      <c r="AH1137" s="20">
        <f>AG1137-AJ1137-AK1137</f>
        <v>393.500283108372</v>
      </c>
      <c r="AI1137" s="18">
        <f>AH1137*aero_capex_adj</f>
        <v>472.20033973004638</v>
      </c>
      <c r="AJ1137" s="20">
        <v>42.670230069530987</v>
      </c>
      <c r="AK1137" s="20">
        <v>41.789517336556003</v>
      </c>
      <c r="AL1137" s="18">
        <f>AK1137*fuel_adj</f>
        <v>41.789517336556003</v>
      </c>
      <c r="AM1137" s="18">
        <f>AI1137+AJ1137+AL1137</f>
        <v>556.66008713613337</v>
      </c>
      <c r="AN1137" s="18">
        <f>IF(F1137=0, 0, IF(F1137=3, Z1137, (Z1137*F1137*384+AG1137*G1137*32)/(F1137*384+G1137*32)))</f>
        <v>329.44498549078634</v>
      </c>
      <c r="AO1137" s="18">
        <f>IF(F1137=0, 0, IF(F1137=3, AF1137, (AF1137*F1137*384+AM1137*G1137*32)/(F1137*384+G1137*32)))</f>
        <v>381.68264677234708</v>
      </c>
      <c r="AP1137" s="20">
        <v>127.15108152632401</v>
      </c>
      <c r="AQ1137" s="20">
        <f>AP1137-AS1137</f>
        <v>104.26342063438</v>
      </c>
      <c r="AR1137" s="18">
        <f>AQ1137*bess_capex_adj</f>
        <v>104.26342063438</v>
      </c>
      <c r="AS1137" s="20">
        <v>22.887660891944009</v>
      </c>
      <c r="AT1137" s="18">
        <f>AR1137+AS1137</f>
        <v>127.15108152632401</v>
      </c>
      <c r="AU1137" s="20">
        <v>8114.5444916057604</v>
      </c>
      <c r="AV1137" s="20"/>
      <c r="AW1137" s="20">
        <v>2221.6268494913502</v>
      </c>
      <c r="AX1137" s="18">
        <f>AW1137*solar_capex_adj</f>
        <v>2962.1691326551336</v>
      </c>
      <c r="AY1137" s="20">
        <v>719.376793194686</v>
      </c>
      <c r="AZ1137" s="18">
        <f>AY1137*wind_capex_adj</f>
        <v>1198.9613219911434</v>
      </c>
      <c r="BA1137" s="20">
        <v>773.26792946651699</v>
      </c>
      <c r="BB1137" s="18">
        <f>BA1137*hdgt_capex_adj</f>
        <v>966.58491183314618</v>
      </c>
      <c r="BC1137" s="20">
        <v>1543.3964716881401</v>
      </c>
      <c r="BD1137" s="18">
        <f>BC1137*aero_capex_adj</f>
        <v>1852.075766025768</v>
      </c>
      <c r="BE1137" s="20">
        <v>2856.8764477650602</v>
      </c>
      <c r="BF1137" s="18">
        <f>BE1137*bess_capex_adj</f>
        <v>2856.8764477650602</v>
      </c>
      <c r="BG1137" s="11">
        <v>2169117605.5904698</v>
      </c>
      <c r="BH1137" s="11">
        <v>2635443261.2463999</v>
      </c>
      <c r="BI1137" s="11">
        <v>2055831623.97069</v>
      </c>
      <c r="BJ1137" s="11">
        <v>1899607509.19243</v>
      </c>
      <c r="BK1137" s="11">
        <f>SUM(BG1137:BJ1137)/1000000</f>
        <v>8759.9999999999909</v>
      </c>
      <c r="BL1137" s="11">
        <v>2.44762646530575</v>
      </c>
      <c r="BM1137" s="13">
        <f>0.815*BJ1137/(BK1137*1000)</f>
        <v>176.73289041002647</v>
      </c>
      <c r="BN1137" s="22">
        <v>2503.1630761813899</v>
      </c>
      <c r="BO1137" s="11">
        <v>158</v>
      </c>
      <c r="BP1137" s="11">
        <v>9120</v>
      </c>
      <c r="BQ1137" s="22">
        <v>13835.7696</v>
      </c>
      <c r="BR1137" s="11">
        <v>2280</v>
      </c>
      <c r="BS1137" s="11">
        <v>570</v>
      </c>
      <c r="BT1137" s="11">
        <v>0.42351543312596102</v>
      </c>
    </row>
    <row r="1138" spans="1:72" s="11" customFormat="1" x14ac:dyDescent="0.25">
      <c r="A1138" s="1">
        <v>385</v>
      </c>
      <c r="B1138" s="24">
        <v>3090.3247854091301</v>
      </c>
      <c r="C1138" s="24">
        <v>402.79999999999899</v>
      </c>
      <c r="D1138" s="1">
        <v>1000</v>
      </c>
      <c r="E1138" s="1">
        <v>4000</v>
      </c>
      <c r="F1138" s="1">
        <v>2</v>
      </c>
      <c r="G1138" s="1">
        <v>11</v>
      </c>
      <c r="H1138" s="2">
        <f>SUM(BG1138:BI1138)/(BK1138*1000000)</f>
        <v>0.71741203353562288</v>
      </c>
      <c r="I1138" s="3">
        <v>100</v>
      </c>
      <c r="J1138" s="18">
        <v>94.807315880048805</v>
      </c>
      <c r="K1138" s="18">
        <f>(P1138*BG1138+U1138*BH1138+AP1138*BI1138+AN1138*BJ1138)/(BK1138*(1000000))</f>
        <v>118.71974378805362</v>
      </c>
      <c r="L1138" s="18">
        <f>(T1138*BG1138+Y1138*BH1138+AT1138*BI1138+AO1138*BJ1138)/(BK1138*(1000000))</f>
        <v>143.80310809854797</v>
      </c>
      <c r="M1138" s="18">
        <f>L1138/K1138</f>
        <v>1.2112821634392577</v>
      </c>
      <c r="N1138" s="18">
        <f>J1138*M1138</f>
        <v>114.8384106890546</v>
      </c>
      <c r="O1138" s="3">
        <v>100</v>
      </c>
      <c r="P1138" s="18">
        <v>115.988189000292</v>
      </c>
      <c r="Q1138" s="18">
        <f>P1138-S1138</f>
        <v>107.289194165259</v>
      </c>
      <c r="R1138" s="18">
        <f>Q1138*solar_capex_adj</f>
        <v>143.05225888701199</v>
      </c>
      <c r="S1138" s="18">
        <v>8.6989948350329911</v>
      </c>
      <c r="T1138" s="18">
        <f>R1138+S1138</f>
        <v>151.75125372204496</v>
      </c>
      <c r="U1138" s="18">
        <v>27.968256206135599</v>
      </c>
      <c r="V1138" s="18">
        <f>U1138-X1138</f>
        <v>23.171472729008499</v>
      </c>
      <c r="W1138" s="18">
        <f>V1138*wind_capex_adj</f>
        <v>38.619121215014168</v>
      </c>
      <c r="X1138" s="18">
        <v>4.7967834771271001</v>
      </c>
      <c r="Y1138" s="18">
        <f>W1138+X1138</f>
        <v>43.415904692141268</v>
      </c>
      <c r="Z1138" s="18">
        <v>111.419955029319</v>
      </c>
      <c r="AA1138" s="18">
        <f>Z1138-AC1138-AD1138</f>
        <v>58.499187601429696</v>
      </c>
      <c r="AB1138" s="18">
        <f>AA1138*hdgt_capex_adj</f>
        <v>73.12398450178712</v>
      </c>
      <c r="AC1138" s="18">
        <v>17.5393333815869</v>
      </c>
      <c r="AD1138" s="18">
        <v>35.381434046302402</v>
      </c>
      <c r="AE1138" s="18">
        <f>AD1138*fuel_adj</f>
        <v>35.381434046302402</v>
      </c>
      <c r="AF1138" s="18">
        <f>AB1138+AC1138+AE1138</f>
        <v>126.04475192967642</v>
      </c>
      <c r="AG1138" s="18">
        <v>480.24020221026501</v>
      </c>
      <c r="AH1138" s="18">
        <f>AG1138-AJ1138-AK1138</f>
        <v>396.31774206473301</v>
      </c>
      <c r="AI1138" s="18">
        <f>AH1138*aero_capex_adj</f>
        <v>475.5812904776796</v>
      </c>
      <c r="AJ1138" s="18">
        <v>42.709713550383015</v>
      </c>
      <c r="AK1138" s="18">
        <v>41.212746595148985</v>
      </c>
      <c r="AL1138" s="18">
        <f>AK1138*fuel_adj</f>
        <v>41.212746595148985</v>
      </c>
      <c r="AM1138" s="18">
        <f>AI1138+AJ1138+AL1138</f>
        <v>559.50375062321154</v>
      </c>
      <c r="AN1138" s="18">
        <f>IF(F1138=0, 0, IF(F1138=3, Z1138, (Z1138*F1138*384+AG1138*G1138*32)/(F1138*384+G1138*32)))</f>
        <v>227.33488985761633</v>
      </c>
      <c r="AO1138" s="18">
        <f>IF(F1138=0, 0, IF(F1138=3, AF1138, (AF1138*F1138*384+AM1138*G1138*32)/(F1138*384+G1138*32)))</f>
        <v>262.27472294764465</v>
      </c>
      <c r="AP1138" s="18">
        <v>54.1838025074033</v>
      </c>
      <c r="AQ1138" s="18">
        <f>AP1138-AS1138</f>
        <v>44.0277475263103</v>
      </c>
      <c r="AR1138" s="18">
        <f>AQ1138*bess_capex_adj</f>
        <v>44.0277475263103</v>
      </c>
      <c r="AS1138" s="18">
        <v>10.156054981093</v>
      </c>
      <c r="AT1138" s="18">
        <f>AR1138+AS1138</f>
        <v>54.1838025074033</v>
      </c>
      <c r="AU1138" s="18">
        <v>7576.1326311351804</v>
      </c>
      <c r="AV1138" s="18"/>
      <c r="AW1138" s="18">
        <v>3702.7805772901202</v>
      </c>
      <c r="AX1138" s="18">
        <f>AW1138*solar_capex_adj</f>
        <v>4937.0407697201599</v>
      </c>
      <c r="AY1138" s="18">
        <v>482.62888857974798</v>
      </c>
      <c r="AZ1138" s="18">
        <f>AY1138*wind_capex_adj</f>
        <v>804.38148096624661</v>
      </c>
      <c r="BA1138" s="18">
        <v>1546.5647460601199</v>
      </c>
      <c r="BB1138" s="18">
        <f>BA1138*hdgt_capex_adj</f>
        <v>1933.2059325751497</v>
      </c>
      <c r="BC1138" s="18">
        <v>893.562015891295</v>
      </c>
      <c r="BD1138" s="18">
        <f>BC1138*aero_capex_adj</f>
        <v>1072.2744190695539</v>
      </c>
      <c r="BE1138" s="18">
        <v>950.59640331389096</v>
      </c>
      <c r="BF1138" s="18">
        <f>BE1138*bess_capex_adj</f>
        <v>950.59640331389096</v>
      </c>
      <c r="BG1138" s="1">
        <v>2961855505.0734301</v>
      </c>
      <c r="BH1138" s="1">
        <v>1768082187.9247999</v>
      </c>
      <c r="BI1138" s="1">
        <v>1554591720.7738199</v>
      </c>
      <c r="BJ1138" s="1">
        <v>2475470586.2279401</v>
      </c>
      <c r="BK1138" s="1">
        <f>SUM(BG1138:BJ1138)/1000000</f>
        <v>8759.9999999999909</v>
      </c>
      <c r="BL1138" s="1">
        <v>26.182392360851701</v>
      </c>
      <c r="BM1138" s="3">
        <f>0.815*BJ1138/(BK1138*1000)</f>
        <v>230.30919266846726</v>
      </c>
      <c r="BN1138" s="24">
        <v>4171.93846030233</v>
      </c>
      <c r="BO1138" s="1">
        <v>106</v>
      </c>
      <c r="BP1138" s="1">
        <v>3040</v>
      </c>
      <c r="BQ1138" s="24">
        <v>4611.9232000000002</v>
      </c>
      <c r="BR1138" s="1">
        <v>760</v>
      </c>
      <c r="BS1138" s="1">
        <v>190</v>
      </c>
      <c r="BT1138" s="1">
        <v>0.95801535192972898</v>
      </c>
    </row>
    <row r="1139" spans="1:72" s="11" customFormat="1" x14ac:dyDescent="0.25">
      <c r="A1139" s="1">
        <v>486</v>
      </c>
      <c r="B1139" s="24">
        <v>2678.2814806879101</v>
      </c>
      <c r="C1139" s="24">
        <v>801.8</v>
      </c>
      <c r="D1139" s="1">
        <v>1000</v>
      </c>
      <c r="E1139" s="1">
        <v>4000</v>
      </c>
      <c r="F1139" s="1">
        <v>3</v>
      </c>
      <c r="G1139" s="1">
        <v>4</v>
      </c>
      <c r="H1139" s="2">
        <f>SUM(BG1139:BI1139)/(BK1139*1000000)</f>
        <v>0.85263326711964815</v>
      </c>
      <c r="I1139" s="3">
        <v>100</v>
      </c>
      <c r="J1139" s="18">
        <v>91.385050104902007</v>
      </c>
      <c r="K1139" s="18">
        <f>(P1139*BG1139+U1139*BH1139+AP1139*BI1139+AN1139*BJ1139)/(BK1139*(1000000))</f>
        <v>87.704166268732862</v>
      </c>
      <c r="L1139" s="18">
        <f>(T1139*BG1139+Y1139*BH1139+AT1139*BI1139+AO1139*BJ1139)/(BK1139*(1000000))</f>
        <v>110.22761256427744</v>
      </c>
      <c r="M1139" s="18">
        <f>L1139/K1139</f>
        <v>1.2568115889333109</v>
      </c>
      <c r="N1139" s="18">
        <f>J1139*M1139</f>
        <v>114.85379002709212</v>
      </c>
      <c r="O1139" s="3">
        <v>100</v>
      </c>
      <c r="P1139" s="18">
        <v>120.465331061616</v>
      </c>
      <c r="Q1139" s="18">
        <f>P1139-S1139</f>
        <v>111.429117758529</v>
      </c>
      <c r="R1139" s="18">
        <f>Q1139*solar_capex_adj</f>
        <v>148.57215701137198</v>
      </c>
      <c r="S1139" s="18">
        <v>9.0362133030869956</v>
      </c>
      <c r="T1139" s="18">
        <f>R1139+S1139</f>
        <v>157.60837031445897</v>
      </c>
      <c r="U1139" s="18">
        <v>27.964271386913499</v>
      </c>
      <c r="V1139" s="18">
        <f>U1139-X1139</f>
        <v>23.167487909786399</v>
      </c>
      <c r="W1139" s="18">
        <f>V1139*wind_capex_adj</f>
        <v>38.612479849643996</v>
      </c>
      <c r="X1139" s="18">
        <v>4.7967834771271001</v>
      </c>
      <c r="Y1139" s="18">
        <f>W1139+X1139</f>
        <v>43.409263326771097</v>
      </c>
      <c r="Z1139" s="18">
        <v>222.92015041629199</v>
      </c>
      <c r="AA1139" s="18">
        <f>Z1139-AC1139-AD1139</f>
        <v>158.64292348080301</v>
      </c>
      <c r="AB1139" s="18">
        <f>AA1139*hdgt_capex_adj</f>
        <v>198.30365435100376</v>
      </c>
      <c r="AC1139" s="18">
        <v>27.40872826135498</v>
      </c>
      <c r="AD1139" s="18">
        <v>36.868498674134003</v>
      </c>
      <c r="AE1139" s="18">
        <f>AD1139*fuel_adj</f>
        <v>36.868498674134003</v>
      </c>
      <c r="AF1139" s="18">
        <f>AB1139+AC1139+AE1139</f>
        <v>262.58088128649274</v>
      </c>
      <c r="AG1139" s="18">
        <v>615.92523565316606</v>
      </c>
      <c r="AH1139" s="18">
        <f>AG1139-AJ1139-AK1139</f>
        <v>519.94526497716299</v>
      </c>
      <c r="AI1139" s="18">
        <f>AH1139*aero_capex_adj</f>
        <v>623.93431797259552</v>
      </c>
      <c r="AJ1139" s="18">
        <v>52.531004365500053</v>
      </c>
      <c r="AK1139" s="18">
        <v>43.44896631050301</v>
      </c>
      <c r="AL1139" s="18">
        <f>AK1139*fuel_adj</f>
        <v>43.44896631050301</v>
      </c>
      <c r="AM1139" s="18">
        <f>AI1139+AJ1139+AL1139</f>
        <v>719.91428864859859</v>
      </c>
      <c r="AN1139" s="18">
        <f>IF(F1139=0, 0, IF(F1139=3, Z1139, (Z1139*F1139*384+AG1139*G1139*32)/(F1139*384+G1139*32)))</f>
        <v>222.92015041629199</v>
      </c>
      <c r="AO1139" s="18">
        <f>IF(F1139=0, 0, IF(F1139=3, AF1139, (AF1139*F1139*384+AM1139*G1139*32)/(F1139*384+G1139*32)))</f>
        <v>262.58088128649274</v>
      </c>
      <c r="AP1139" s="18">
        <v>57.135703379480198</v>
      </c>
      <c r="AQ1139" s="18">
        <f>AP1139-AS1139</f>
        <v>46.526572989826697</v>
      </c>
      <c r="AR1139" s="18">
        <f>AQ1139*bess_capex_adj</f>
        <v>46.526572989826697</v>
      </c>
      <c r="AS1139" s="18">
        <v>10.609130389653501</v>
      </c>
      <c r="AT1139" s="18">
        <f>AR1139+AS1139</f>
        <v>57.135703379480198</v>
      </c>
      <c r="AU1139" s="18">
        <v>7763.8209583093103</v>
      </c>
      <c r="AV1139" s="18"/>
      <c r="AW1139" s="18">
        <v>3208.5246325161102</v>
      </c>
      <c r="AX1139" s="18">
        <f>AW1139*solar_capex_adj</f>
        <v>4278.0328433548129</v>
      </c>
      <c r="AY1139" s="18">
        <v>960.539461181148</v>
      </c>
      <c r="AZ1139" s="18">
        <f>AY1139*wind_capex_adj</f>
        <v>1600.89910196858</v>
      </c>
      <c r="BA1139" s="18">
        <v>2319.4481728729702</v>
      </c>
      <c r="BB1139" s="18">
        <f>BA1139*hdgt_capex_adj</f>
        <v>2899.3102160912126</v>
      </c>
      <c r="BC1139" s="18">
        <v>324.87576335250998</v>
      </c>
      <c r="BD1139" s="18">
        <f>BC1139*aero_capex_adj</f>
        <v>389.85091602301196</v>
      </c>
      <c r="BE1139" s="18">
        <v>950.43292838656305</v>
      </c>
      <c r="BF1139" s="18">
        <f>BE1139*bess_capex_adj</f>
        <v>950.43292838656305</v>
      </c>
      <c r="BG1139" s="1">
        <v>2470116992.7841802</v>
      </c>
      <c r="BH1139" s="1">
        <v>3519484355.2087998</v>
      </c>
      <c r="BI1139" s="1">
        <v>1479466071.9751301</v>
      </c>
      <c r="BJ1139" s="1">
        <v>1290932580.0318799</v>
      </c>
      <c r="BK1139" s="1">
        <f>SUM(BG1139:BJ1139)/1000000</f>
        <v>8759.9999999999909</v>
      </c>
      <c r="BL1139" s="1">
        <v>23.2114884726629</v>
      </c>
      <c r="BM1139" s="3">
        <f>0.815*BJ1139/(BK1139*1000)</f>
        <v>120.10388729748666</v>
      </c>
      <c r="BN1139" s="24">
        <v>3615.6799989286801</v>
      </c>
      <c r="BO1139" s="1">
        <v>211</v>
      </c>
      <c r="BP1139" s="1">
        <v>3040</v>
      </c>
      <c r="BQ1139" s="24">
        <v>4611.9232000000002</v>
      </c>
      <c r="BR1139" s="1">
        <v>760</v>
      </c>
      <c r="BS1139" s="1">
        <v>190</v>
      </c>
      <c r="BT1139" s="1">
        <v>0.91294835825436205</v>
      </c>
    </row>
    <row r="1140" spans="1:72" s="11" customFormat="1" x14ac:dyDescent="0.25">
      <c r="A1140" s="1">
        <v>1449</v>
      </c>
      <c r="B1140" s="22">
        <v>2266.2381759666901</v>
      </c>
      <c r="C1140" s="22">
        <v>600.4</v>
      </c>
      <c r="D1140" s="11">
        <v>3000</v>
      </c>
      <c r="E1140" s="11">
        <v>12000</v>
      </c>
      <c r="F1140" s="11">
        <v>2</v>
      </c>
      <c r="G1140" s="11">
        <v>6</v>
      </c>
      <c r="H1140" s="12">
        <f>SUM(BG1140:BI1140)/(BK1140*1000000)</f>
        <v>0.84510024592977839</v>
      </c>
      <c r="I1140" s="13">
        <v>100</v>
      </c>
      <c r="J1140" s="20">
        <v>96.700693436644201</v>
      </c>
      <c r="K1140" s="18">
        <f>(P1140*BG1140+U1140*BH1140+AP1140*BI1140+AN1140*BJ1140)/(BK1140*(1000000))</f>
        <v>105.23099044346311</v>
      </c>
      <c r="L1140" s="18">
        <f>(T1140*BG1140+Y1140*BH1140+AT1140*BI1140+AO1140*BJ1140)/(BK1140*(1000000))</f>
        <v>125.05767197791684</v>
      </c>
      <c r="M1140" s="18">
        <f>L1140/K1140</f>
        <v>1.1884110512587629</v>
      </c>
      <c r="N1140" s="18">
        <f>J1140*M1140</f>
        <v>114.92017274449368</v>
      </c>
      <c r="O1140" s="13">
        <v>100</v>
      </c>
      <c r="P1140" s="20">
        <v>104.926767653732</v>
      </c>
      <c r="Q1140" s="20">
        <f>P1140-S1140</f>
        <v>97.055846277100002</v>
      </c>
      <c r="R1140" s="18">
        <f>Q1140*solar_capex_adj</f>
        <v>129.40779503613334</v>
      </c>
      <c r="S1140" s="20">
        <v>7.8709213766319976</v>
      </c>
      <c r="T1140" s="18">
        <f>R1140+S1140</f>
        <v>137.27871641276533</v>
      </c>
      <c r="U1140" s="20">
        <v>27.963413005669999</v>
      </c>
      <c r="V1140" s="20">
        <f>U1140-X1140</f>
        <v>23.166629528542799</v>
      </c>
      <c r="W1140" s="18">
        <f>V1140*wind_capex_adj</f>
        <v>38.611049214238001</v>
      </c>
      <c r="X1140" s="20">
        <v>4.7967834771271995</v>
      </c>
      <c r="Y1140" s="18">
        <f>W1140+X1140</f>
        <v>43.407832691365201</v>
      </c>
      <c r="Z1140" s="20">
        <v>160.243506236614</v>
      </c>
      <c r="AA1140" s="20">
        <f>Z1140-AC1140-AD1140</f>
        <v>100.66507512980601</v>
      </c>
      <c r="AB1140" s="18">
        <f>AA1140*hdgt_capex_adj</f>
        <v>125.83134391225752</v>
      </c>
      <c r="AC1140" s="20">
        <v>21.750706317074986</v>
      </c>
      <c r="AD1140" s="20">
        <v>37.827724789732997</v>
      </c>
      <c r="AE1140" s="18">
        <f>AD1140*fuel_adj</f>
        <v>37.827724789732997</v>
      </c>
      <c r="AF1140" s="18">
        <f>AB1140+AC1140+AE1140</f>
        <v>185.40977501906551</v>
      </c>
      <c r="AG1140" s="20">
        <v>594.932851505793</v>
      </c>
      <c r="AH1140" s="20">
        <f>AG1140-AJ1140-AK1140</f>
        <v>500.83222218801802</v>
      </c>
      <c r="AI1140" s="18">
        <f>AH1140*aero_capex_adj</f>
        <v>600.99866662562158</v>
      </c>
      <c r="AJ1140" s="20">
        <v>50.991722790275958</v>
      </c>
      <c r="AK1140" s="20">
        <v>43.108906527499016</v>
      </c>
      <c r="AL1140" s="18">
        <f>AK1140*fuel_adj</f>
        <v>43.108906527499016</v>
      </c>
      <c r="AM1140" s="18">
        <f>AI1140+AJ1140+AL1140</f>
        <v>695.09929594339656</v>
      </c>
      <c r="AN1140" s="18">
        <f>IF(F1140=0, 0, IF(F1140=3, Z1140, (Z1140*F1140*384+AG1140*G1140*32)/(F1140*384+G1140*32)))</f>
        <v>247.18137529044981</v>
      </c>
      <c r="AO1140" s="18">
        <f>IF(F1140=0, 0, IF(F1140=3, AF1140, (AF1140*F1140*384+AM1140*G1140*32)/(F1140*384+G1140*32)))</f>
        <v>287.3476792039317</v>
      </c>
      <c r="AP1140" s="20">
        <v>110.25107923225001</v>
      </c>
      <c r="AQ1140" s="20">
        <f>AP1140-AS1140</f>
        <v>90.329577055746</v>
      </c>
      <c r="AR1140" s="18">
        <f>AQ1140*bess_capex_adj</f>
        <v>90.329577055746</v>
      </c>
      <c r="AS1140" s="20">
        <v>19.921502176504006</v>
      </c>
      <c r="AT1140" s="18">
        <f>AR1140+AS1140</f>
        <v>110.25107923225001</v>
      </c>
      <c r="AU1140" s="20">
        <v>8323.9144808541696</v>
      </c>
      <c r="AV1140" s="20"/>
      <c r="AW1140" s="20">
        <v>2714.8048680103102</v>
      </c>
      <c r="AX1140" s="18">
        <f>AW1140*solar_capex_adj</f>
        <v>3619.7398240137468</v>
      </c>
      <c r="AY1140" s="20">
        <v>719.23986632962794</v>
      </c>
      <c r="AZ1140" s="18">
        <f>AY1140*wind_capex_adj</f>
        <v>1198.7331105493799</v>
      </c>
      <c r="BA1140" s="20">
        <v>1546.2414898223401</v>
      </c>
      <c r="BB1140" s="18">
        <f>BA1140*hdgt_capex_adj</f>
        <v>1932.801862277925</v>
      </c>
      <c r="BC1140" s="20">
        <v>487.29558951518402</v>
      </c>
      <c r="BD1140" s="18">
        <f>BC1140*aero_capex_adj</f>
        <v>584.75470741822085</v>
      </c>
      <c r="BE1140" s="20">
        <v>2856.3326671767099</v>
      </c>
      <c r="BF1140" s="18">
        <f>BE1140*bess_capex_adj</f>
        <v>2856.3326671767099</v>
      </c>
      <c r="BG1140" s="11">
        <v>2425705598.2121801</v>
      </c>
      <c r="BH1140" s="11">
        <v>2635443261.2463999</v>
      </c>
      <c r="BI1140" s="11">
        <v>2341929294.88627</v>
      </c>
      <c r="BJ1140" s="11">
        <v>1356921845.6551399</v>
      </c>
      <c r="BK1140" s="11">
        <f>SUM(BG1140:BJ1140)/1000000</f>
        <v>8759.9999999999909</v>
      </c>
      <c r="BL1140" s="11">
        <v>7.1264708987261596</v>
      </c>
      <c r="BM1140" s="13">
        <f>0.815*BJ1140/(BK1140*1000)</f>
        <v>126.24329956723062</v>
      </c>
      <c r="BN1140" s="22">
        <v>3059.4215375550398</v>
      </c>
      <c r="BO1140" s="11">
        <v>158</v>
      </c>
      <c r="BP1140" s="11">
        <v>9120</v>
      </c>
      <c r="BQ1140" s="22">
        <v>13835.7696</v>
      </c>
      <c r="BR1140" s="11">
        <v>2280</v>
      </c>
      <c r="BS1140" s="11">
        <v>570</v>
      </c>
      <c r="BT1140" s="11">
        <v>0.48298045461572098</v>
      </c>
    </row>
    <row r="1141" spans="1:72" s="11" customFormat="1" x14ac:dyDescent="0.25">
      <c r="A1141" s="1">
        <v>232</v>
      </c>
      <c r="B1141" s="24">
        <v>2884.3031330485201</v>
      </c>
      <c r="C1141" s="24">
        <v>600.4</v>
      </c>
      <c r="D1141" s="1">
        <v>1000</v>
      </c>
      <c r="E1141" s="1">
        <v>4000</v>
      </c>
      <c r="F1141" s="1">
        <v>1</v>
      </c>
      <c r="G1141" s="1">
        <v>23</v>
      </c>
      <c r="H1141" s="2">
        <f>SUM(BG1141:BI1141)/(BK1141*1000000)</f>
        <v>0.78647813227121666</v>
      </c>
      <c r="I1141" s="3">
        <v>100</v>
      </c>
      <c r="J1141" s="18">
        <v>94.065344502631106</v>
      </c>
      <c r="K1141" s="18">
        <f>(P1141*BG1141+U1141*BH1141+AP1141*BI1141+AN1141*BJ1141)/(BK1141*(1000000))</f>
        <v>108.70516115206611</v>
      </c>
      <c r="L1141" s="18">
        <f>(T1141*BG1141+Y1141*BH1141+AT1141*BI1141+AO1141*BJ1141)/(BK1141*(1000000))</f>
        <v>132.8345277799213</v>
      </c>
      <c r="M1141" s="18">
        <f>L1141/K1141</f>
        <v>1.2219707543977691</v>
      </c>
      <c r="N1141" s="18">
        <f>J1141*M1141</f>
        <v>114.94509998456618</v>
      </c>
      <c r="O1141" s="3">
        <v>100</v>
      </c>
      <c r="P1141" s="18">
        <v>117.82685507741201</v>
      </c>
      <c r="Q1141" s="18">
        <f>P1141-S1141</f>
        <v>108.988538855958</v>
      </c>
      <c r="R1141" s="18">
        <f>Q1141*solar_capex_adj</f>
        <v>145.31805180794399</v>
      </c>
      <c r="S1141" s="18">
        <v>8.8383162214540079</v>
      </c>
      <c r="T1141" s="18">
        <f>R1141+S1141</f>
        <v>154.15636802939798</v>
      </c>
      <c r="U1141" s="18">
        <v>27.964222119870701</v>
      </c>
      <c r="V1141" s="18">
        <f>U1141-X1141</f>
        <v>23.167438642743601</v>
      </c>
      <c r="W1141" s="18">
        <f>V1141*wind_capex_adj</f>
        <v>38.612397737906001</v>
      </c>
      <c r="X1141" s="18">
        <v>4.7967834771271001</v>
      </c>
      <c r="Y1141" s="18">
        <f>W1141+X1141</f>
        <v>43.409181215033101</v>
      </c>
      <c r="Z1141" s="18">
        <v>105.302011251835</v>
      </c>
      <c r="AA1141" s="18">
        <f>Z1141-AC1141-AD1141</f>
        <v>52.829416542157205</v>
      </c>
      <c r="AB1141" s="18">
        <f>AA1141*hdgt_capex_adj</f>
        <v>66.036770677696509</v>
      </c>
      <c r="AC1141" s="18">
        <v>17.007043278807899</v>
      </c>
      <c r="AD1141" s="18">
        <v>35.465551430869894</v>
      </c>
      <c r="AE1141" s="18">
        <f>AD1141*fuel_adj</f>
        <v>35.465551430869894</v>
      </c>
      <c r="AF1141" s="18">
        <f>AB1141+AC1141+AE1141</f>
        <v>118.5093653873743</v>
      </c>
      <c r="AG1141" s="18">
        <v>330.20299618459802</v>
      </c>
      <c r="AH1141" s="18">
        <f>AG1141-AJ1141-AK1141</f>
        <v>257.68619277308096</v>
      </c>
      <c r="AI1141" s="18">
        <f>AH1141*aero_capex_adj</f>
        <v>309.22343132769714</v>
      </c>
      <c r="AJ1141" s="18">
        <v>31.930209088525032</v>
      </c>
      <c r="AK1141" s="18">
        <v>40.586594322992028</v>
      </c>
      <c r="AL1141" s="18">
        <f>AK1141*fuel_adj</f>
        <v>40.586594322992028</v>
      </c>
      <c r="AM1141" s="18">
        <f>AI1141+AJ1141+AL1141</f>
        <v>381.7402347392142</v>
      </c>
      <c r="AN1141" s="18">
        <f>IF(F1141=0, 0, IF(F1141=3, Z1141, (Z1141*F1141*384+AG1141*G1141*32)/(F1141*384+G1141*32)))</f>
        <v>253.09408706479357</v>
      </c>
      <c r="AO1141" s="18">
        <f>IF(F1141=0, 0, IF(F1141=3, AF1141, (AF1141*F1141*384+AM1141*G1141*32)/(F1141*384+G1141*32)))</f>
        <v>291.48965096144053</v>
      </c>
      <c r="AP1141" s="18">
        <v>55.151604851160101</v>
      </c>
      <c r="AQ1141" s="18">
        <f>AP1141-AS1141</f>
        <v>44.8557024974561</v>
      </c>
      <c r="AR1141" s="18">
        <f>AQ1141*bess_capex_adj</f>
        <v>44.8557024974561</v>
      </c>
      <c r="AS1141" s="18">
        <v>10.295902353704001</v>
      </c>
      <c r="AT1141" s="18">
        <f>AR1141+AS1141</f>
        <v>55.151604851160101</v>
      </c>
      <c r="AU1141" s="18">
        <v>7766.2021788828797</v>
      </c>
      <c r="AV1141" s="18"/>
      <c r="AW1141" s="18">
        <v>3455.3268716587399</v>
      </c>
      <c r="AX1141" s="18">
        <f>AW1141*solar_capex_adj</f>
        <v>4607.1024955449866</v>
      </c>
      <c r="AY1141" s="18">
        <v>719.26498639247097</v>
      </c>
      <c r="AZ1141" s="18">
        <f>AY1141*wind_capex_adj</f>
        <v>1198.774977320785</v>
      </c>
      <c r="BA1141" s="18">
        <v>773.14774680943401</v>
      </c>
      <c r="BB1141" s="18">
        <f>BA1141*hdgt_capex_adj</f>
        <v>966.43468351179251</v>
      </c>
      <c r="BC1141" s="18">
        <v>1868.0316667878899</v>
      </c>
      <c r="BD1141" s="18">
        <f>BC1141*aero_capex_adj</f>
        <v>2241.6380001454677</v>
      </c>
      <c r="BE1141" s="18">
        <v>950.43090723433897</v>
      </c>
      <c r="BF1141" s="18">
        <f>BE1141*bess_capex_adj</f>
        <v>950.43090723433897</v>
      </c>
      <c r="BG1141" s="1">
        <v>2720980487.2817402</v>
      </c>
      <c r="BH1141" s="1">
        <v>2635443261.2463999</v>
      </c>
      <c r="BI1141" s="1">
        <v>1533124690.1677101</v>
      </c>
      <c r="BJ1141" s="1">
        <v>1870451561.3041401</v>
      </c>
      <c r="BK1141" s="1">
        <f>SUM(BG1141:BJ1141)/1000000</f>
        <v>8759.9999999999909</v>
      </c>
      <c r="BL1141" s="1">
        <v>24.553295721076001</v>
      </c>
      <c r="BM1141" s="3">
        <f>0.815*BJ1141/(BK1141*1000)</f>
        <v>174.02032219895841</v>
      </c>
      <c r="BN1141" s="24">
        <v>3893.8092296155</v>
      </c>
      <c r="BO1141" s="1">
        <v>158</v>
      </c>
      <c r="BP1141" s="1">
        <v>3040</v>
      </c>
      <c r="BQ1141" s="24">
        <v>4611.9232000000002</v>
      </c>
      <c r="BR1141" s="1">
        <v>760</v>
      </c>
      <c r="BS1141" s="1">
        <v>190</v>
      </c>
      <c r="BT1141" s="1">
        <v>0.94528896769370097</v>
      </c>
    </row>
    <row r="1142" spans="1:72" s="11" customFormat="1" x14ac:dyDescent="0.25">
      <c r="A1142" s="1">
        <v>909</v>
      </c>
      <c r="B1142" s="25">
        <v>2678.2814806879101</v>
      </c>
      <c r="C1142" s="25">
        <v>600.4</v>
      </c>
      <c r="D1142" s="8">
        <v>2000</v>
      </c>
      <c r="E1142" s="8">
        <v>8000</v>
      </c>
      <c r="F1142" s="8">
        <v>2</v>
      </c>
      <c r="G1142" s="8">
        <v>11</v>
      </c>
      <c r="H1142" s="9">
        <f>SUM(BG1142:BI1142)/(BK1142*1000000)</f>
        <v>0.8727786353406447</v>
      </c>
      <c r="I1142" s="10">
        <v>100</v>
      </c>
      <c r="J1142" s="19">
        <v>95.060797597872096</v>
      </c>
      <c r="K1142" s="18">
        <f>(P1142*BG1142+U1142*BH1142+AP1142*BI1142+AN1142*BJ1142)/(BK1142*(1000000))</f>
        <v>123.86633378359969</v>
      </c>
      <c r="L1142" s="18">
        <f>(T1142*BG1142+Y1142*BH1142+AT1142*BI1142+AO1142*BJ1142)/(BK1142*(1000000))</f>
        <v>149.7940599721141</v>
      </c>
      <c r="M1142" s="18">
        <f>L1142/K1142</f>
        <v>1.2093202034526296</v>
      </c>
      <c r="N1142" s="18">
        <f>J1142*M1142</f>
        <v>114.95894309142793</v>
      </c>
      <c r="O1142" s="10">
        <v>100</v>
      </c>
      <c r="P1142" s="19">
        <v>114.93166243519801</v>
      </c>
      <c r="Q1142" s="19">
        <f>P1142-S1142</f>
        <v>106.308836427998</v>
      </c>
      <c r="R1142" s="18">
        <f>Q1142*solar_capex_adj</f>
        <v>141.74511523733065</v>
      </c>
      <c r="S1142" s="19">
        <v>8.622826007200004</v>
      </c>
      <c r="T1142" s="18">
        <f>R1142+S1142</f>
        <v>150.36794124453064</v>
      </c>
      <c r="U1142" s="19">
        <v>27.959338761940401</v>
      </c>
      <c r="V1142" s="19">
        <f>U1142-X1142</f>
        <v>23.162555284813301</v>
      </c>
      <c r="W1142" s="18">
        <f>V1142*wind_capex_adj</f>
        <v>38.604258808022173</v>
      </c>
      <c r="X1142" s="19">
        <v>4.7967834771271001</v>
      </c>
      <c r="Y1142" s="18">
        <f>W1142+X1142</f>
        <v>43.401042285149273</v>
      </c>
      <c r="Z1142" s="19">
        <v>183.70887889956899</v>
      </c>
      <c r="AA1142" s="19">
        <f>Z1142-AC1142-AD1142</f>
        <v>122.613749127576</v>
      </c>
      <c r="AB1142" s="18">
        <f>AA1142*hdgt_capex_adj</f>
        <v>153.26718640947001</v>
      </c>
      <c r="AC1142" s="19">
        <v>23.850851505500998</v>
      </c>
      <c r="AD1142" s="19">
        <v>37.244278266491989</v>
      </c>
      <c r="AE1142" s="18">
        <f>AD1142*fuel_adj</f>
        <v>37.244278266491989</v>
      </c>
      <c r="AF1142" s="18">
        <f>AB1142+AC1142+AE1142</f>
        <v>214.362316181463</v>
      </c>
      <c r="AG1142" s="19">
        <v>1145.5357394478599</v>
      </c>
      <c r="AH1142" s="19">
        <f>AG1142-AJ1142-AK1142</f>
        <v>1011.8251370199503</v>
      </c>
      <c r="AI1142" s="18">
        <f>AH1142*aero_capex_adj</f>
        <v>1214.1901644239404</v>
      </c>
      <c r="AJ1142" s="19">
        <v>90.885150118699812</v>
      </c>
      <c r="AK1142" s="19">
        <v>42.825452309209822</v>
      </c>
      <c r="AL1142" s="18">
        <f>AK1142*fuel_adj</f>
        <v>42.825452309209822</v>
      </c>
      <c r="AM1142" s="18">
        <f>AI1142+AJ1142+AL1142</f>
        <v>1347.90076685185</v>
      </c>
      <c r="AN1142" s="18">
        <f>IF(F1142=0, 0, IF(F1142=3, Z1142, (Z1142*F1142*384+AG1142*G1142*32)/(F1142*384+G1142*32)))</f>
        <v>485.99732078617461</v>
      </c>
      <c r="AO1142" s="18">
        <f>IF(F1142=0, 0, IF(F1142=3, AF1142, (AF1142*F1142*384+AM1142*G1142*32)/(F1142*384+G1142*32)))</f>
        <v>570.61725782072745</v>
      </c>
      <c r="AP1142" s="19">
        <v>70.929939767703104</v>
      </c>
      <c r="AQ1142" s="19">
        <f>AP1142-AS1142</f>
        <v>58.026709845751299</v>
      </c>
      <c r="AR1142" s="18">
        <f>AQ1142*bess_capex_adj</f>
        <v>58.026709845751299</v>
      </c>
      <c r="AS1142" s="19">
        <v>12.903229921951805</v>
      </c>
      <c r="AT1142" s="18">
        <f>AR1142+AS1142</f>
        <v>70.929939767703104</v>
      </c>
      <c r="AU1142" s="19">
        <v>8267.99159165739</v>
      </c>
      <c r="AV1142" s="19"/>
      <c r="AW1142" s="19">
        <v>3207.8415006724399</v>
      </c>
      <c r="AX1142" s="18">
        <f>AW1142*solar_capex_adj</f>
        <v>4277.1220008965865</v>
      </c>
      <c r="AY1142" s="19">
        <v>719.11337583122202</v>
      </c>
      <c r="AZ1142" s="18">
        <f>AY1142*wind_capex_adj</f>
        <v>1198.5222930520367</v>
      </c>
      <c r="BA1142" s="19">
        <v>1545.96955709745</v>
      </c>
      <c r="BB1142" s="18">
        <f>BA1142*hdgt_capex_adj</f>
        <v>1932.4619463718125</v>
      </c>
      <c r="BC1142" s="19">
        <v>893.21813229335203</v>
      </c>
      <c r="BD1142" s="18">
        <f>BC1142*aero_capex_adj</f>
        <v>1071.8617587520223</v>
      </c>
      <c r="BE1142" s="19">
        <v>1901.8490257629201</v>
      </c>
      <c r="BF1142" s="18">
        <f>BE1142*bess_capex_adj</f>
        <v>1901.8490257629201</v>
      </c>
      <c r="BG1142" s="8">
        <v>2599756169.1059699</v>
      </c>
      <c r="BH1142" s="8">
        <v>2635443261.2463999</v>
      </c>
      <c r="BI1142" s="8">
        <v>2410341415.2316699</v>
      </c>
      <c r="BJ1142" s="8">
        <v>1114459154.4159501</v>
      </c>
      <c r="BK1142" s="8">
        <f>SUM(BG1142:BJ1142)/1000000</f>
        <v>8759.9999999999909</v>
      </c>
      <c r="BL1142" s="8">
        <v>14.3287488157364</v>
      </c>
      <c r="BM1142" s="10">
        <f>0.815*BJ1142/(BK1142*1000)</f>
        <v>103.68541219737446</v>
      </c>
      <c r="BN1142" s="25">
        <v>3615.6799989286801</v>
      </c>
      <c r="BO1142" s="8">
        <v>158</v>
      </c>
      <c r="BP1142" s="8">
        <v>6080</v>
      </c>
      <c r="BQ1142" s="25">
        <v>9223.8464000000004</v>
      </c>
      <c r="BR1142" s="8">
        <v>1520</v>
      </c>
      <c r="BS1142" s="8">
        <v>380</v>
      </c>
      <c r="BT1142" s="8">
        <v>0.74424438643244994</v>
      </c>
    </row>
    <row r="1143" spans="1:72" s="11" customFormat="1" x14ac:dyDescent="0.25">
      <c r="A1143" s="1">
        <v>470</v>
      </c>
      <c r="B1143" s="24">
        <v>1648.17321888487</v>
      </c>
      <c r="C1143" s="24">
        <v>1801.19999999999</v>
      </c>
      <c r="D1143" s="1">
        <v>1000</v>
      </c>
      <c r="E1143" s="1">
        <v>4000</v>
      </c>
      <c r="F1143" s="1">
        <v>3</v>
      </c>
      <c r="G1143" s="1">
        <v>4</v>
      </c>
      <c r="H1143" s="2">
        <f>SUM(BG1143:BI1143)/(BK1143*1000000)</f>
        <v>0.94386465274090048</v>
      </c>
      <c r="I1143" s="3">
        <v>100</v>
      </c>
      <c r="J1143" s="18">
        <v>87.621133523975203</v>
      </c>
      <c r="K1143" s="18">
        <f>(P1143*BG1143+U1143*BH1143+AP1143*BI1143+AN1143*BJ1143)/(BK1143*(1000000))</f>
        <v>84.288833350146646</v>
      </c>
      <c r="L1143" s="18">
        <f>(T1143*BG1143+Y1143*BH1143+AT1143*BI1143+AO1143*BJ1143)/(BK1143*(1000000))</f>
        <v>110.61689722475293</v>
      </c>
      <c r="M1143" s="18">
        <f>L1143/K1143</f>
        <v>1.3123553005560786</v>
      </c>
      <c r="N1143" s="18">
        <f>J1143*M1143</f>
        <v>114.99005902092077</v>
      </c>
      <c r="O1143" s="3">
        <v>99.999999999999901</v>
      </c>
      <c r="P1143" s="18">
        <v>122.056922581039</v>
      </c>
      <c r="Q1143" s="18">
        <f>P1143-S1143</f>
        <v>112.901600316032</v>
      </c>
      <c r="R1143" s="18">
        <f>Q1143*solar_capex_adj</f>
        <v>150.53546708804265</v>
      </c>
      <c r="S1143" s="18">
        <v>9.1553222650070012</v>
      </c>
      <c r="T1143" s="18">
        <f>R1143+S1143</f>
        <v>159.69078935304964</v>
      </c>
      <c r="U1143" s="18">
        <v>36.701871828441703</v>
      </c>
      <c r="V1143" s="18">
        <f>U1143-X1143</f>
        <v>30.406476309905798</v>
      </c>
      <c r="W1143" s="18">
        <f>V1143*wind_capex_adj</f>
        <v>50.677460516509669</v>
      </c>
      <c r="X1143" s="18">
        <v>6.295395518535905</v>
      </c>
      <c r="Y1143" s="18">
        <f>W1143+X1143</f>
        <v>56.972856035045574</v>
      </c>
      <c r="Z1143" s="18">
        <v>516.02313965067196</v>
      </c>
      <c r="AA1143" s="18">
        <f>Z1143-AC1143-AD1143</f>
        <v>422.77232040932</v>
      </c>
      <c r="AB1143" s="18">
        <f>AA1143*hdgt_capex_adj</f>
        <v>528.46540051165005</v>
      </c>
      <c r="AC1143" s="18">
        <v>53.922865923275992</v>
      </c>
      <c r="AD1143" s="18">
        <v>39.32795331807597</v>
      </c>
      <c r="AE1143" s="18">
        <f>AD1143*fuel_adj</f>
        <v>39.32795331807597</v>
      </c>
      <c r="AF1143" s="18">
        <f>AB1143+AC1143+AE1143</f>
        <v>621.71621975300195</v>
      </c>
      <c r="AG1143" s="18">
        <v>1173.7327196112001</v>
      </c>
      <c r="AH1143" s="18">
        <f>AG1143-AJ1143-AK1143</f>
        <v>1033.0609291151598</v>
      </c>
      <c r="AI1143" s="18">
        <f>AH1143*aero_capex_adj</f>
        <v>1239.6731149381917</v>
      </c>
      <c r="AJ1143" s="18">
        <v>93.467513352990181</v>
      </c>
      <c r="AK1143" s="18">
        <v>47.204277143050149</v>
      </c>
      <c r="AL1143" s="18">
        <f>AK1143*fuel_adj</f>
        <v>47.204277143050149</v>
      </c>
      <c r="AM1143" s="18">
        <f>AI1143+AJ1143+AL1143</f>
        <v>1380.344905434232</v>
      </c>
      <c r="AN1143" s="18">
        <f>IF(F1143=0, 0, IF(F1143=3, Z1143, (Z1143*F1143*384+AG1143*G1143*32)/(F1143*384+G1143*32)))</f>
        <v>516.02313965067196</v>
      </c>
      <c r="AO1143" s="18">
        <f>IF(F1143=0, 0, IF(F1143=3, AF1143, (AF1143*F1143*384+AM1143*G1143*32)/(F1143*384+G1143*32)))</f>
        <v>621.71621975300195</v>
      </c>
      <c r="AP1143" s="18">
        <v>108.058511205467</v>
      </c>
      <c r="AQ1143" s="18">
        <f>AP1143-AS1143</f>
        <v>87.300801637308197</v>
      </c>
      <c r="AR1143" s="18">
        <f>AQ1143*bess_capex_adj</f>
        <v>87.300801637308197</v>
      </c>
      <c r="AS1143" s="18">
        <v>20.757709568158802</v>
      </c>
      <c r="AT1143" s="18">
        <f>AR1143+AS1143</f>
        <v>108.058511205467</v>
      </c>
      <c r="AU1143" s="18">
        <v>7727.2865437651699</v>
      </c>
      <c r="AV1143" s="18"/>
      <c r="AW1143" s="18">
        <v>1974.5414566173399</v>
      </c>
      <c r="AX1143" s="18">
        <f>AW1143*solar_capex_adj</f>
        <v>2632.7219421564532</v>
      </c>
      <c r="AY1143" s="18">
        <v>2157.8703202479301</v>
      </c>
      <c r="AZ1143" s="18">
        <f>AY1143*wind_capex_adj</f>
        <v>3596.4505337465503</v>
      </c>
      <c r="BA1143" s="18">
        <v>2319.5242470711501</v>
      </c>
      <c r="BB1143" s="18">
        <f>BA1143*hdgt_capex_adj</f>
        <v>2899.4053088389373</v>
      </c>
      <c r="BC1143" s="18">
        <v>324.88641875903897</v>
      </c>
      <c r="BD1143" s="18">
        <f>BC1143*aero_capex_adj</f>
        <v>389.86370251084674</v>
      </c>
      <c r="BE1143" s="18">
        <v>950.464101069702</v>
      </c>
      <c r="BF1143" s="18">
        <f>BE1143*bess_capex_adj</f>
        <v>950.464101069702</v>
      </c>
      <c r="BG1143" s="1">
        <v>1502439549.61853</v>
      </c>
      <c r="BH1143" s="1">
        <v>6024232317.72013</v>
      </c>
      <c r="BI1143" s="1">
        <v>741582490.67162001</v>
      </c>
      <c r="BJ1143" s="1">
        <v>491745641.98971099</v>
      </c>
      <c r="BK1143" s="1">
        <f>SUM(BG1143:BJ1143)/1000000</f>
        <v>8759.9999999999927</v>
      </c>
      <c r="BL1143" s="1">
        <v>29.8746182031398</v>
      </c>
      <c r="BM1143" s="3">
        <f>0.815*BJ1143/(BK1143*1000)</f>
        <v>45.750308016166066</v>
      </c>
      <c r="BN1143" s="24">
        <v>2225.03384549457</v>
      </c>
      <c r="BO1143" s="1">
        <v>474</v>
      </c>
      <c r="BP1143" s="1">
        <v>3040</v>
      </c>
      <c r="BQ1143" s="24">
        <v>4611.9232000000002</v>
      </c>
      <c r="BR1143" s="1">
        <v>760</v>
      </c>
      <c r="BS1143" s="1">
        <v>190</v>
      </c>
      <c r="BT1143" s="1">
        <v>0.45962277355519399</v>
      </c>
    </row>
    <row r="1144" spans="1:72" s="11" customFormat="1" x14ac:dyDescent="0.25">
      <c r="A1144" s="1">
        <v>200</v>
      </c>
      <c r="B1144" s="24">
        <v>1854.19487124548</v>
      </c>
      <c r="C1144" s="24">
        <v>1801.19999999999</v>
      </c>
      <c r="D1144" s="1">
        <v>1000</v>
      </c>
      <c r="E1144" s="1">
        <v>4000</v>
      </c>
      <c r="F1144" s="1">
        <v>1</v>
      </c>
      <c r="G1144" s="1">
        <v>23</v>
      </c>
      <c r="H1144" s="2">
        <f>SUM(BG1144:BI1144)/(BK1144*1000000)</f>
        <v>0.94820061612732187</v>
      </c>
      <c r="I1144" s="3">
        <v>100</v>
      </c>
      <c r="J1144" s="18">
        <v>89.593992958651995</v>
      </c>
      <c r="K1144" s="18">
        <f>(P1144*BG1144+U1144*BH1144+AP1144*BI1144+AN1144*BJ1144)/(BK1144*(1000000))</f>
        <v>103.12572984352501</v>
      </c>
      <c r="L1144" s="18">
        <f>(T1144*BG1144+Y1144*BH1144+AT1144*BI1144+AO1144*BJ1144)/(BK1144*(1000000))</f>
        <v>132.3650102266424</v>
      </c>
      <c r="M1144" s="18">
        <f>L1144/K1144</f>
        <v>1.283530409214876</v>
      </c>
      <c r="N1144" s="18">
        <f>J1144*M1144</f>
        <v>114.99661444541331</v>
      </c>
      <c r="O1144" s="3">
        <v>100</v>
      </c>
      <c r="P1144" s="18">
        <v>132.96981231494999</v>
      </c>
      <c r="Q1144" s="18">
        <f>P1144-S1144</f>
        <v>122.993978343436</v>
      </c>
      <c r="R1144" s="18">
        <f>Q1144*solar_capex_adj</f>
        <v>163.99197112458131</v>
      </c>
      <c r="S1144" s="18">
        <v>9.9758339715139925</v>
      </c>
      <c r="T1144" s="18">
        <f>R1144+S1144</f>
        <v>173.9678050960953</v>
      </c>
      <c r="U1144" s="18">
        <v>36.6953912614686</v>
      </c>
      <c r="V1144" s="18">
        <f>U1144-X1144</f>
        <v>30.400004707247799</v>
      </c>
      <c r="W1144" s="18">
        <f>V1144*wind_capex_adj</f>
        <v>50.666674512079666</v>
      </c>
      <c r="X1144" s="18">
        <v>6.2953865542208014</v>
      </c>
      <c r="Y1144" s="18">
        <f>W1144+X1144</f>
        <v>56.962061066300464</v>
      </c>
      <c r="Z1144" s="18">
        <v>290.26298746253099</v>
      </c>
      <c r="AA1144" s="18">
        <f>Z1144-AC1144-AD1144</f>
        <v>217.74745212029799</v>
      </c>
      <c r="AB1144" s="18">
        <f>AA1144*hdgt_capex_adj</f>
        <v>272.18431515037247</v>
      </c>
      <c r="AC1144" s="18">
        <v>33.803940478464995</v>
      </c>
      <c r="AD1144" s="18">
        <v>38.711594863767999</v>
      </c>
      <c r="AE1144" s="18">
        <f>AD1144*fuel_adj</f>
        <v>38.711594863767999</v>
      </c>
      <c r="AF1144" s="18">
        <f>AB1144+AC1144+AE1144</f>
        <v>344.69985049260549</v>
      </c>
      <c r="AG1144" s="18">
        <v>1178.63584469388</v>
      </c>
      <c r="AH1144" s="18">
        <f>AG1144-AJ1144-AK1144</f>
        <v>1041.7171810193199</v>
      </c>
      <c r="AI1144" s="18">
        <f>AH1144*aero_capex_adj</f>
        <v>1250.060617223184</v>
      </c>
      <c r="AJ1144" s="18">
        <v>93.80545063059003</v>
      </c>
      <c r="AK1144" s="18">
        <v>43.113213043970063</v>
      </c>
      <c r="AL1144" s="18">
        <f>AK1144*fuel_adj</f>
        <v>43.113213043970063</v>
      </c>
      <c r="AM1144" s="18">
        <f>AI1144+AJ1144+AL1144</f>
        <v>1386.979280897744</v>
      </c>
      <c r="AN1144" s="18">
        <f>IF(F1144=0, 0, IF(F1144=3, Z1144, (Z1144*F1144*384+AG1144*G1144*32)/(F1144*384+G1144*32)))</f>
        <v>874.05086507170313</v>
      </c>
      <c r="AO1144" s="18">
        <f>IF(F1144=0, 0, IF(F1144=3, AF1144, (AF1144*F1144*384+AM1144*G1144*32)/(F1144*384+G1144*32)))</f>
        <v>1029.6263333302679</v>
      </c>
      <c r="AP1144" s="18">
        <v>108.828928295328</v>
      </c>
      <c r="AQ1144" s="18">
        <f>AP1144-AS1144</f>
        <v>87.863235830087902</v>
      </c>
      <c r="AR1144" s="18">
        <f>AQ1144*bess_capex_adj</f>
        <v>87.863235830087902</v>
      </c>
      <c r="AS1144" s="18">
        <v>20.965692465240096</v>
      </c>
      <c r="AT1144" s="18">
        <f>AR1144+AS1144</f>
        <v>108.828928295328</v>
      </c>
      <c r="AU1144" s="18">
        <v>7969.2800538005404</v>
      </c>
      <c r="AV1144" s="18"/>
      <c r="AW1144" s="18">
        <v>2220.8895152110199</v>
      </c>
      <c r="AX1144" s="18">
        <f>AW1144*solar_capex_adj</f>
        <v>2961.1860202813596</v>
      </c>
      <c r="AY1144" s="18">
        <v>2157.4141191055401</v>
      </c>
      <c r="AZ1144" s="18">
        <f>AY1144*wind_capex_adj</f>
        <v>3595.6901985092336</v>
      </c>
      <c r="BA1144" s="18">
        <v>773.01129007975101</v>
      </c>
      <c r="BB1144" s="18">
        <f>BA1144*hdgt_capex_adj</f>
        <v>966.26411259968881</v>
      </c>
      <c r="BC1144" s="18">
        <v>1867.7019684951099</v>
      </c>
      <c r="BD1144" s="18">
        <f>BC1144*aero_capex_adj</f>
        <v>2241.2423621941316</v>
      </c>
      <c r="BE1144" s="18">
        <v>950.26316090910404</v>
      </c>
      <c r="BF1144" s="18">
        <f>BE1144*bess_capex_adj</f>
        <v>950.26316090910404</v>
      </c>
      <c r="BG1144" s="1">
        <v>1547642775.9435501</v>
      </c>
      <c r="BH1144" s="1">
        <v>6024251669.3078299</v>
      </c>
      <c r="BI1144" s="1">
        <v>734342952.02395403</v>
      </c>
      <c r="BJ1144" s="1">
        <v>453762602.72465903</v>
      </c>
      <c r="BK1144" s="1">
        <f>SUM(BG1144:BJ1144)/1000000</f>
        <v>8759.9999999999945</v>
      </c>
      <c r="BL1144" s="1">
        <v>32.445118975594703</v>
      </c>
      <c r="BM1144" s="3">
        <f>0.815*BJ1144/(BK1144*1000)</f>
        <v>42.216497856232571</v>
      </c>
      <c r="BN1144" s="24">
        <v>2503.1630761813899</v>
      </c>
      <c r="BO1144" s="1">
        <v>474</v>
      </c>
      <c r="BP1144" s="1">
        <v>3040</v>
      </c>
      <c r="BQ1144" s="24">
        <v>4611.9232000000002</v>
      </c>
      <c r="BR1144" s="1">
        <v>760</v>
      </c>
      <c r="BS1144" s="1">
        <v>190</v>
      </c>
      <c r="BT1144" s="1">
        <v>0.45516143709372697</v>
      </c>
    </row>
    <row r="1145" spans="1:72" s="11" customFormat="1" x14ac:dyDescent="0.25">
      <c r="A1145" s="1">
        <v>1482</v>
      </c>
      <c r="B1145" s="22">
        <v>1854.19487124548</v>
      </c>
      <c r="C1145" s="22">
        <v>201.39999999999901</v>
      </c>
      <c r="D1145" s="11">
        <v>3000</v>
      </c>
      <c r="E1145" s="11">
        <v>12000</v>
      </c>
      <c r="F1145" s="11">
        <v>2</v>
      </c>
      <c r="G1145" s="11">
        <v>8</v>
      </c>
      <c r="H1145" s="12">
        <f>SUM(BG1145:BI1145)/(BK1145*1000000)</f>
        <v>0.6044278977687878</v>
      </c>
      <c r="I1145" s="13">
        <v>100</v>
      </c>
      <c r="J1145" s="20">
        <v>99.676164203740299</v>
      </c>
      <c r="K1145" s="18">
        <f>(P1145*BG1145+U1145*BH1145+AP1145*BI1145+AN1145*BJ1145)/(BK1145*(1000000))</f>
        <v>148.12522457696485</v>
      </c>
      <c r="L1145" s="18">
        <f>(T1145*BG1145+Y1145*BH1145+AT1145*BI1145+AO1145*BJ1145)/(BK1145*(1000000))</f>
        <v>170.90580918847363</v>
      </c>
      <c r="M1145" s="18">
        <f>L1145/K1145</f>
        <v>1.1537927431102197</v>
      </c>
      <c r="N1145" s="18">
        <f>J1145*M1145</f>
        <v>115.00563491933821</v>
      </c>
      <c r="O1145" s="13">
        <v>100</v>
      </c>
      <c r="P1145" s="20">
        <v>100.97512699466</v>
      </c>
      <c r="Q1145" s="20">
        <f>P1145-S1145</f>
        <v>93.406199117223196</v>
      </c>
      <c r="R1145" s="18">
        <f>Q1145*solar_capex_adj</f>
        <v>124.54159882296426</v>
      </c>
      <c r="S1145" s="20">
        <v>7.5689278774368063</v>
      </c>
      <c r="T1145" s="18">
        <f>R1145+S1145</f>
        <v>132.11052670040107</v>
      </c>
      <c r="U1145" s="20">
        <v>27.981834729400401</v>
      </c>
      <c r="V1145" s="20">
        <f>U1145-X1145</f>
        <v>23.185051252273301</v>
      </c>
      <c r="W1145" s="18">
        <f>V1145*wind_capex_adj</f>
        <v>38.641752087122171</v>
      </c>
      <c r="X1145" s="20">
        <v>4.7967834771271001</v>
      </c>
      <c r="Y1145" s="18">
        <f>W1145+X1145</f>
        <v>43.438535564249271</v>
      </c>
      <c r="Z1145" s="20">
        <v>91.008971931273095</v>
      </c>
      <c r="AA1145" s="20">
        <f>Z1145-AC1145-AD1145</f>
        <v>39.13503459155821</v>
      </c>
      <c r="AB1145" s="18">
        <f>AA1145*hdgt_capex_adj</f>
        <v>48.918793239447766</v>
      </c>
      <c r="AC1145" s="20">
        <v>15.675392643405189</v>
      </c>
      <c r="AD1145" s="20">
        <v>36.198544696309696</v>
      </c>
      <c r="AE1145" s="18">
        <f>AD1145*fuel_adj</f>
        <v>36.198544696309696</v>
      </c>
      <c r="AF1145" s="18">
        <f>AB1145+AC1145+AE1145</f>
        <v>100.79273057916265</v>
      </c>
      <c r="AG1145" s="20">
        <v>645.31513019793601</v>
      </c>
      <c r="AH1145" s="20">
        <f>AG1145-AJ1145-AK1145</f>
        <v>547.97598546344796</v>
      </c>
      <c r="AI1145" s="18">
        <f>AH1145*aero_capex_adj</f>
        <v>657.5711825561375</v>
      </c>
      <c r="AJ1145" s="20">
        <v>54.533620519065039</v>
      </c>
      <c r="AK1145" s="20">
        <v>42.80552421542302</v>
      </c>
      <c r="AL1145" s="18">
        <f>AK1145*fuel_adj</f>
        <v>42.80552421542302</v>
      </c>
      <c r="AM1145" s="18">
        <f>AI1145+AJ1145+AL1145</f>
        <v>754.91032729062556</v>
      </c>
      <c r="AN1145" s="18">
        <f>IF(F1145=0, 0, IF(F1145=3, Z1145, (Z1145*F1145*384+AG1145*G1145*32)/(F1145*384+G1145*32)))</f>
        <v>229.58551149793882</v>
      </c>
      <c r="AO1145" s="18">
        <f>IF(F1145=0, 0, IF(F1145=3, AF1145, (AF1145*F1145*384+AM1145*G1145*32)/(F1145*384+G1145*32)))</f>
        <v>264.32212975702839</v>
      </c>
      <c r="AP1145" s="20">
        <v>114.807750890075</v>
      </c>
      <c r="AQ1145" s="20">
        <f>AP1145-AS1145</f>
        <v>94.209377575632004</v>
      </c>
      <c r="AR1145" s="18">
        <f>AQ1145*bess_capex_adj</f>
        <v>94.209377575632004</v>
      </c>
      <c r="AS1145" s="20">
        <v>20.598373314442995</v>
      </c>
      <c r="AT1145" s="18">
        <f>AR1145+AS1145</f>
        <v>114.807750890075</v>
      </c>
      <c r="AU1145" s="20">
        <v>7520.7452198952997</v>
      </c>
      <c r="AV1145" s="20"/>
      <c r="AW1145" s="20">
        <v>2222.9702478837698</v>
      </c>
      <c r="AX1145" s="18">
        <f>AW1145*solar_capex_adj</f>
        <v>2963.960330511693</v>
      </c>
      <c r="AY1145" s="20">
        <v>241.45585497335699</v>
      </c>
      <c r="AZ1145" s="18">
        <f>AY1145*wind_capex_adj</f>
        <v>402.426424955595</v>
      </c>
      <c r="BA1145" s="20">
        <v>1547.47103568748</v>
      </c>
      <c r="BB1145" s="18">
        <f>BA1145*hdgt_capex_adj</f>
        <v>1934.3387946093501</v>
      </c>
      <c r="BC1145" s="20">
        <v>650.24410529788997</v>
      </c>
      <c r="BD1145" s="18">
        <f>BC1145*aero_capex_adj</f>
        <v>780.29292635746799</v>
      </c>
      <c r="BE1145" s="20">
        <v>2858.6039760527901</v>
      </c>
      <c r="BF1145" s="18">
        <f>BE1145*bess_capex_adj</f>
        <v>2858.6039760527901</v>
      </c>
      <c r="BG1145" s="11">
        <v>2104480110.25473</v>
      </c>
      <c r="BH1145" s="11">
        <v>884041093.96239996</v>
      </c>
      <c r="BI1145" s="11">
        <v>2306267180.2374401</v>
      </c>
      <c r="BJ1145" s="11">
        <v>3465211615.5454102</v>
      </c>
      <c r="BK1145" s="11">
        <f>SUM(BG1145:BJ1145)/1000000</f>
        <v>8759.9999999999818</v>
      </c>
      <c r="BL1145" s="11">
        <v>4.0231643485959999E-17</v>
      </c>
      <c r="BM1145" s="13">
        <f>0.815*BJ1145/(BK1145*1000)</f>
        <v>322.39126331843778</v>
      </c>
      <c r="BN1145" s="22">
        <v>2503.1630761813899</v>
      </c>
      <c r="BO1145" s="11">
        <v>53</v>
      </c>
      <c r="BP1145" s="11">
        <v>9120</v>
      </c>
      <c r="BQ1145" s="22">
        <v>13835.7696</v>
      </c>
      <c r="BR1145" s="11">
        <v>2280</v>
      </c>
      <c r="BS1145" s="11">
        <v>570</v>
      </c>
      <c r="BT1145" s="11">
        <v>0.47450629396606597</v>
      </c>
    </row>
    <row r="1146" spans="1:72" s="11" customFormat="1" x14ac:dyDescent="0.25">
      <c r="A1146" s="1">
        <v>1328</v>
      </c>
      <c r="B1146" s="22">
        <v>1648.17321888487</v>
      </c>
      <c r="C1146" s="22">
        <v>402.79999999999899</v>
      </c>
      <c r="D1146" s="11">
        <v>3000</v>
      </c>
      <c r="E1146" s="11">
        <v>12000</v>
      </c>
      <c r="F1146" s="11">
        <v>1</v>
      </c>
      <c r="G1146" s="11">
        <v>20</v>
      </c>
      <c r="H1146" s="12">
        <f>SUM(BG1146:BI1146)/(BK1146*1000000)</f>
        <v>0.65067912517457271</v>
      </c>
      <c r="I1146" s="13">
        <v>100</v>
      </c>
      <c r="J1146" s="20">
        <v>99.722419506177999</v>
      </c>
      <c r="K1146" s="18">
        <f>(P1146*BG1146+U1146*BH1146+AP1146*BI1146+AN1146*BJ1146)/(BK1146*(1000000))</f>
        <v>126.0639581501846</v>
      </c>
      <c r="L1146" s="18">
        <f>(T1146*BG1146+Y1146*BH1146+AT1146*BI1146+AO1146*BJ1146)/(BK1146*(1000000))</f>
        <v>145.41567997985157</v>
      </c>
      <c r="M1146" s="18">
        <f>L1146/K1146</f>
        <v>1.1535071729749478</v>
      </c>
      <c r="N1146" s="18">
        <f>J1146*M1146</f>
        <v>115.03052620679317</v>
      </c>
      <c r="O1146" s="13">
        <v>100</v>
      </c>
      <c r="P1146" s="20">
        <v>95.948290072423404</v>
      </c>
      <c r="Q1146" s="20">
        <f>P1146-S1146</f>
        <v>88.754772059804907</v>
      </c>
      <c r="R1146" s="18">
        <f>Q1146*solar_capex_adj</f>
        <v>118.33969607973987</v>
      </c>
      <c r="S1146" s="20">
        <v>7.1935180126184974</v>
      </c>
      <c r="T1146" s="18">
        <f>R1146+S1146</f>
        <v>125.53321409235836</v>
      </c>
      <c r="U1146" s="20">
        <v>27.976979522065001</v>
      </c>
      <c r="V1146" s="20">
        <f>U1146-X1146</f>
        <v>23.180196044938</v>
      </c>
      <c r="W1146" s="18">
        <f>V1146*wind_capex_adj</f>
        <v>38.633660074896667</v>
      </c>
      <c r="X1146" s="20">
        <v>4.7967834771270006</v>
      </c>
      <c r="Y1146" s="18">
        <f>W1146+X1146</f>
        <v>43.430443552023668</v>
      </c>
      <c r="Z1146" s="20">
        <v>78.035005637775797</v>
      </c>
      <c r="AA1146" s="20">
        <f>Z1146-AC1146-AD1146</f>
        <v>27.817965475819108</v>
      </c>
      <c r="AB1146" s="18">
        <f>AA1146*hdgt_capex_adj</f>
        <v>34.772456844773885</v>
      </c>
      <c r="AC1146" s="20">
        <v>14.575703225442695</v>
      </c>
      <c r="AD1146" s="20">
        <v>35.641336936513994</v>
      </c>
      <c r="AE1146" s="18">
        <f>AD1146*fuel_adj</f>
        <v>35.641336936513994</v>
      </c>
      <c r="AF1146" s="18">
        <f>AB1146+AC1146+AE1146</f>
        <v>84.989497006730574</v>
      </c>
      <c r="AG1146" s="20">
        <v>267.90964522854199</v>
      </c>
      <c r="AH1146" s="20">
        <f>AG1146-AJ1146-AK1146</f>
        <v>199.31546747275902</v>
      </c>
      <c r="AI1146" s="18">
        <f>AH1146*aero_capex_adj</f>
        <v>239.17856096731083</v>
      </c>
      <c r="AJ1146" s="20">
        <v>27.432704887127983</v>
      </c>
      <c r="AK1146" s="20">
        <v>41.161472868654982</v>
      </c>
      <c r="AL1146" s="18">
        <f>AK1146*fuel_adj</f>
        <v>41.161472868654982</v>
      </c>
      <c r="AM1146" s="18">
        <f>AI1146+AJ1146+AL1146</f>
        <v>307.77273872309377</v>
      </c>
      <c r="AN1146" s="18">
        <f>IF(F1146=0, 0, IF(F1146=3, Z1146, (Z1146*F1146*384+AG1146*G1146*32)/(F1146*384+G1146*32)))</f>
        <v>196.70665538200467</v>
      </c>
      <c r="AO1146" s="18">
        <f>IF(F1146=0, 0, IF(F1146=3, AF1146, (AF1146*F1146*384+AM1146*G1146*32)/(F1146*384+G1146*32)))</f>
        <v>224.22902307945759</v>
      </c>
      <c r="AP1146" s="20">
        <v>134.31586313675999</v>
      </c>
      <c r="AQ1146" s="20">
        <f>AP1146-AS1146</f>
        <v>110.146290737871</v>
      </c>
      <c r="AR1146" s="18">
        <f>AQ1146*bess_capex_adj</f>
        <v>110.146290737871</v>
      </c>
      <c r="AS1146" s="20">
        <v>24.169572398888988</v>
      </c>
      <c r="AT1146" s="18">
        <f>AR1146+AS1146</f>
        <v>134.31586313675999</v>
      </c>
      <c r="AU1146" s="20">
        <v>7715.2190297693296</v>
      </c>
      <c r="AV1146" s="20"/>
      <c r="AW1146" s="20">
        <v>1975.55976285779</v>
      </c>
      <c r="AX1146" s="18">
        <f>AW1146*solar_capex_adj</f>
        <v>2634.0796838103865</v>
      </c>
      <c r="AY1146" s="20">
        <v>482.81058286914401</v>
      </c>
      <c r="AZ1146" s="18">
        <f>AY1146*wind_capex_adj</f>
        <v>804.68430478190669</v>
      </c>
      <c r="BA1146" s="20">
        <v>773.57348902953095</v>
      </c>
      <c r="BB1146" s="18">
        <f>BA1146*hdgt_capex_adj</f>
        <v>966.96686128691363</v>
      </c>
      <c r="BC1146" s="20">
        <v>1625.26984239386</v>
      </c>
      <c r="BD1146" s="18">
        <f>BC1146*aero_capex_adj</f>
        <v>1950.3238108726318</v>
      </c>
      <c r="BE1146" s="20">
        <v>2858.0053526189899</v>
      </c>
      <c r="BF1146" s="18">
        <f>BE1146*bess_capex_adj</f>
        <v>2858.0053526189899</v>
      </c>
      <c r="BG1146" s="11">
        <v>1959722582.2976201</v>
      </c>
      <c r="BH1146" s="11">
        <v>1768082187.9247999</v>
      </c>
      <c r="BI1146" s="11">
        <v>1972144366.3068299</v>
      </c>
      <c r="BJ1146" s="11">
        <v>3060050863.4707398</v>
      </c>
      <c r="BK1146" s="11">
        <f>SUM(BG1146:BJ1146)/1000000</f>
        <v>8759.9999999999891</v>
      </c>
      <c r="BL1146" s="11">
        <v>5.4507387948720001E-17</v>
      </c>
      <c r="BM1146" s="13">
        <f>0.815*BJ1146/(BK1146*1000)</f>
        <v>284.69651298272328</v>
      </c>
      <c r="BN1146" s="22">
        <v>2225.03384549457</v>
      </c>
      <c r="BO1146" s="11">
        <v>106</v>
      </c>
      <c r="BP1146" s="11">
        <v>9120</v>
      </c>
      <c r="BQ1146" s="22">
        <v>13835.7696</v>
      </c>
      <c r="BR1146" s="11">
        <v>2280</v>
      </c>
      <c r="BS1146" s="11">
        <v>570</v>
      </c>
      <c r="BT1146" s="11">
        <v>0.405869439076879</v>
      </c>
    </row>
    <row r="1147" spans="1:72" s="11" customFormat="1" x14ac:dyDescent="0.25">
      <c r="A1147" s="1">
        <v>1244</v>
      </c>
      <c r="B1147" s="22">
        <v>1442.15156652426</v>
      </c>
      <c r="C1147" s="22">
        <v>1200.8</v>
      </c>
      <c r="D1147" s="11">
        <v>3000</v>
      </c>
      <c r="E1147" s="11">
        <v>12000</v>
      </c>
      <c r="F1147" s="11">
        <v>1</v>
      </c>
      <c r="G1147" s="11">
        <v>20</v>
      </c>
      <c r="H1147" s="12">
        <f>SUM(BG1147:BI1147)/(BK1147*1000000)</f>
        <v>0.90130245611263349</v>
      </c>
      <c r="I1147" s="13">
        <v>100</v>
      </c>
      <c r="J1147" s="20">
        <v>95.758800867232694</v>
      </c>
      <c r="K1147" s="18">
        <f>(P1147*BG1147+U1147*BH1147+AP1147*BI1147+AN1147*BJ1147)/(BK1147*(1000000))</f>
        <v>136.47325282352821</v>
      </c>
      <c r="L1147" s="18">
        <f>(T1147*BG1147+Y1147*BH1147+AT1147*BI1147+AO1147*BJ1147)/(BK1147*(1000000))</f>
        <v>163.95355936645524</v>
      </c>
      <c r="M1147" s="18">
        <f>L1147/K1147</f>
        <v>1.2013603836237527</v>
      </c>
      <c r="N1147" s="18">
        <f>J1147*M1147</f>
        <v>115.04082974520922</v>
      </c>
      <c r="O1147" s="13">
        <v>100</v>
      </c>
      <c r="P1147" s="20">
        <v>98.2563581702275</v>
      </c>
      <c r="Q1147" s="20">
        <f>P1147-S1147</f>
        <v>90.8852406389381</v>
      </c>
      <c r="R1147" s="18">
        <f>Q1147*solar_capex_adj</f>
        <v>121.18032085191746</v>
      </c>
      <c r="S1147" s="20">
        <v>7.3711175312893999</v>
      </c>
      <c r="T1147" s="18">
        <f>R1147+S1147</f>
        <v>128.55143838320686</v>
      </c>
      <c r="U1147" s="20">
        <v>28.617070691638599</v>
      </c>
      <c r="V1147" s="20">
        <f>U1147-X1147</f>
        <v>23.7078221171348</v>
      </c>
      <c r="W1147" s="18">
        <f>V1147*wind_capex_adj</f>
        <v>39.513036861891337</v>
      </c>
      <c r="X1147" s="20">
        <v>4.909248574503799</v>
      </c>
      <c r="Y1147" s="18">
        <f>W1147+X1147</f>
        <v>44.422285436395136</v>
      </c>
      <c r="Z1147" s="20">
        <v>157.38898576375601</v>
      </c>
      <c r="AA1147" s="20">
        <f>Z1147-AC1147-AD1147</f>
        <v>91.060595424336981</v>
      </c>
      <c r="AB1147" s="18">
        <f>AA1147*hdgt_capex_adj</f>
        <v>113.82574428042122</v>
      </c>
      <c r="AC1147" s="20">
        <v>22.652157930378024</v>
      </c>
      <c r="AD1147" s="20">
        <v>43.676232409041006</v>
      </c>
      <c r="AE1147" s="18">
        <f>AD1147*fuel_adj</f>
        <v>43.676232409041006</v>
      </c>
      <c r="AF1147" s="18">
        <f>AB1147+AC1147+AE1147</f>
        <v>180.15413461984025</v>
      </c>
      <c r="AG1147" s="20">
        <v>1081.12385351286</v>
      </c>
      <c r="AH1147" s="20">
        <f>AG1147-AJ1147-AK1147</f>
        <v>945.09252127569403</v>
      </c>
      <c r="AI1147" s="18">
        <f>AH1147*aero_capex_adj</f>
        <v>1134.1110255308329</v>
      </c>
      <c r="AJ1147" s="20">
        <v>87.531737061596004</v>
      </c>
      <c r="AK1147" s="20">
        <v>48.499595175569993</v>
      </c>
      <c r="AL1147" s="18">
        <f>AK1147*fuel_adj</f>
        <v>48.499595175569993</v>
      </c>
      <c r="AM1147" s="18">
        <f>AI1147+AJ1147+AL1147</f>
        <v>1270.1423577679989</v>
      </c>
      <c r="AN1147" s="18">
        <f>IF(F1147=0, 0, IF(F1147=3, Z1147, (Z1147*F1147*384+AG1147*G1147*32)/(F1147*384+G1147*32)))</f>
        <v>734.72327810694594</v>
      </c>
      <c r="AO1147" s="18">
        <f>IF(F1147=0, 0, IF(F1147=3, AF1147, (AF1147*F1147*384+AM1147*G1147*32)/(F1147*384+G1147*32)))</f>
        <v>861.39677408743933</v>
      </c>
      <c r="AP1147" s="20">
        <v>228.25254250596501</v>
      </c>
      <c r="AQ1147" s="20">
        <f>AP1147-AS1147</f>
        <v>186.16159042507201</v>
      </c>
      <c r="AR1147" s="18">
        <f>AQ1147*bess_capex_adj</f>
        <v>186.16159042507201</v>
      </c>
      <c r="AS1147" s="20">
        <v>42.090952080893004</v>
      </c>
      <c r="AT1147" s="18">
        <f>AR1147+AS1147</f>
        <v>228.25254250596501</v>
      </c>
      <c r="AU1147" s="20">
        <v>8419.1549952554506</v>
      </c>
      <c r="AV1147" s="20"/>
      <c r="AW1147" s="20">
        <v>1727.45949520868</v>
      </c>
      <c r="AX1147" s="18">
        <f>AW1147*solar_capex_adj</f>
        <v>2303.2793269449066</v>
      </c>
      <c r="AY1147" s="20">
        <v>1438.3601626879999</v>
      </c>
      <c r="AZ1147" s="18">
        <f>AY1147*wind_capex_adj</f>
        <v>2397.2669378133332</v>
      </c>
      <c r="BA1147" s="20">
        <v>773.05648121447302</v>
      </c>
      <c r="BB1147" s="18">
        <f>BA1147*hdgt_capex_adj</f>
        <v>966.32060151809128</v>
      </c>
      <c r="BC1147" s="20">
        <v>1624.1836143599301</v>
      </c>
      <c r="BD1147" s="18">
        <f>BC1147*aero_capex_adj</f>
        <v>1949.0203372319161</v>
      </c>
      <c r="BE1147" s="20">
        <v>2856.09524178436</v>
      </c>
      <c r="BF1147" s="18">
        <f>BE1147*bess_capex_adj</f>
        <v>2856.09524178436</v>
      </c>
      <c r="BG1147" s="11">
        <v>1644082758.91043</v>
      </c>
      <c r="BH1147" s="11">
        <v>5150146221.7022696</v>
      </c>
      <c r="BI1147" s="11">
        <v>1101180534.93396</v>
      </c>
      <c r="BJ1147" s="11">
        <v>864590484.45332897</v>
      </c>
      <c r="BK1147" s="11">
        <f>SUM(BG1147:BJ1147)/1000000</f>
        <v>8759.9999999999891</v>
      </c>
      <c r="BL1147" s="11">
        <v>10.1830439018768</v>
      </c>
      <c r="BM1147" s="13">
        <f>0.815*BJ1147/(BK1147*1000)</f>
        <v>80.438498268203645</v>
      </c>
      <c r="BN1147" s="22">
        <v>1946.90461480775</v>
      </c>
      <c r="BO1147" s="11">
        <v>316</v>
      </c>
      <c r="BP1147" s="11">
        <v>9120</v>
      </c>
      <c r="BQ1147" s="22">
        <v>13835.7696</v>
      </c>
      <c r="BR1147" s="11">
        <v>2280</v>
      </c>
      <c r="BS1147" s="11">
        <v>570</v>
      </c>
      <c r="BT1147" s="11">
        <v>0.228819099164285</v>
      </c>
    </row>
    <row r="1148" spans="1:72" s="11" customFormat="1" x14ac:dyDescent="0.25">
      <c r="A1148" s="1">
        <v>1280</v>
      </c>
      <c r="B1148" s="22">
        <v>824.08660944243502</v>
      </c>
      <c r="C1148" s="22">
        <v>1801.19999999999</v>
      </c>
      <c r="D1148" s="11">
        <v>3000</v>
      </c>
      <c r="E1148" s="11">
        <v>12000</v>
      </c>
      <c r="F1148" s="11">
        <v>1</v>
      </c>
      <c r="G1148" s="11">
        <v>19</v>
      </c>
      <c r="H1148" s="12">
        <f>SUM(BG1148:BI1148)/(BK1148*1000000)</f>
        <v>0.91876950399068769</v>
      </c>
      <c r="I1148" s="13">
        <v>100</v>
      </c>
      <c r="J1148" s="20">
        <v>93.955749965472805</v>
      </c>
      <c r="K1148" s="18">
        <f>(P1148*BG1148+U1148*BH1148+AP1148*BI1148+AN1148*BJ1148)/(BK1148*(1000000))</f>
        <v>121.06151129923438</v>
      </c>
      <c r="L1148" s="18">
        <f>(T1148*BG1148+Y1148*BH1148+AT1148*BI1148+AO1148*BJ1148)/(BK1148*(1000000))</f>
        <v>148.2354828892075</v>
      </c>
      <c r="M1148" s="18">
        <f>L1148/K1148</f>
        <v>1.2244641694816258</v>
      </c>
      <c r="N1148" s="18">
        <f>J1148*M1148</f>
        <v>115.04544934949595</v>
      </c>
      <c r="O1148" s="13">
        <v>100</v>
      </c>
      <c r="P1148" s="20">
        <v>85.744618981022597</v>
      </c>
      <c r="Q1148" s="20">
        <f>P1148-S1148</f>
        <v>79.312650849269502</v>
      </c>
      <c r="R1148" s="18">
        <f>Q1148*solar_capex_adj</f>
        <v>105.75020113235934</v>
      </c>
      <c r="S1148" s="20">
        <v>6.431968131753095</v>
      </c>
      <c r="T1148" s="18">
        <f>R1148+S1148</f>
        <v>112.18216926411243</v>
      </c>
      <c r="U1148" s="20">
        <v>36.699846475310899</v>
      </c>
      <c r="V1148" s="20">
        <f>U1148-X1148</f>
        <v>30.404463549584701</v>
      </c>
      <c r="W1148" s="18">
        <f>V1148*wind_capex_adj</f>
        <v>50.674105915974501</v>
      </c>
      <c r="X1148" s="20">
        <v>6.295382925726198</v>
      </c>
      <c r="Y1148" s="18">
        <f>W1148+X1148</f>
        <v>56.969488841700695</v>
      </c>
      <c r="Z1148" s="20">
        <v>189.702817618973</v>
      </c>
      <c r="AA1148" s="20">
        <f>Z1148-AC1148-AD1148</f>
        <v>118.97588559741899</v>
      </c>
      <c r="AB1148" s="18">
        <f>AA1148*hdgt_capex_adj</f>
        <v>148.71985699677373</v>
      </c>
      <c r="AC1148" s="20">
        <v>25.820168852959</v>
      </c>
      <c r="AD1148" s="20">
        <v>44.906763168595006</v>
      </c>
      <c r="AE1148" s="18">
        <f>AD1148*fuel_adj</f>
        <v>44.906763168595006</v>
      </c>
      <c r="AF1148" s="18">
        <f>AB1148+AC1148+AE1148</f>
        <v>219.44678901832773</v>
      </c>
      <c r="AG1148" s="20">
        <v>1039.82390579094</v>
      </c>
      <c r="AH1148" s="20">
        <f>AG1148-AJ1148-AK1148</f>
        <v>905.61124475357701</v>
      </c>
      <c r="AI1148" s="18">
        <f>AH1148*aero_capex_adj</f>
        <v>1086.7334937042924</v>
      </c>
      <c r="AJ1148" s="20">
        <v>84.823179173699032</v>
      </c>
      <c r="AK1148" s="20">
        <v>49.389481863663946</v>
      </c>
      <c r="AL1148" s="18">
        <f>AK1148*fuel_adj</f>
        <v>49.389481863663946</v>
      </c>
      <c r="AM1148" s="18">
        <f>AI1148+AJ1148+AL1148</f>
        <v>1220.9461547416554</v>
      </c>
      <c r="AN1148" s="18">
        <f>IF(F1148=0, 0, IF(F1148=3, Z1148, (Z1148*F1148*384+AG1148*G1148*32)/(F1148*384+G1148*32)))</f>
        <v>710.74477488566242</v>
      </c>
      <c r="AO1148" s="18">
        <f>IF(F1148=0, 0, IF(F1148=3, AF1148, (AF1148*F1148*384+AM1148*G1148*32)/(F1148*384+G1148*32)))</f>
        <v>833.26898091327052</v>
      </c>
      <c r="AP1148" s="20">
        <v>256.65277373463101</v>
      </c>
      <c r="AQ1148" s="20">
        <f>AP1148-AS1148</f>
        <v>208.42429784952</v>
      </c>
      <c r="AR1148" s="18">
        <f>AQ1148*bess_capex_adj</f>
        <v>208.42429784952</v>
      </c>
      <c r="AS1148" s="20">
        <v>48.22847588511101</v>
      </c>
      <c r="AT1148" s="18">
        <f>AR1148+AS1148</f>
        <v>256.65277373463101</v>
      </c>
      <c r="AU1148" s="20">
        <v>8317.52449756032</v>
      </c>
      <c r="AV1148" s="20"/>
      <c r="AW1148" s="20">
        <v>987.20735053645603</v>
      </c>
      <c r="AX1148" s="18">
        <f>AW1148*solar_capex_adj</f>
        <v>1316.2764673819413</v>
      </c>
      <c r="AY1148" s="20">
        <v>2157.7317959205002</v>
      </c>
      <c r="AZ1148" s="18">
        <f>AY1148*wind_capex_adj</f>
        <v>3596.2196598675005</v>
      </c>
      <c r="BA1148" s="20">
        <v>773.12511512723802</v>
      </c>
      <c r="BB1148" s="18">
        <f>BA1148*hdgt_capex_adj</f>
        <v>966.40639390904755</v>
      </c>
      <c r="BC1148" s="20">
        <v>1543.1114228209201</v>
      </c>
      <c r="BD1148" s="18">
        <f>BC1148*aero_capex_adj</f>
        <v>1851.733707385104</v>
      </c>
      <c r="BE1148" s="20">
        <v>2856.3488131551899</v>
      </c>
      <c r="BF1148" s="18">
        <f>BE1148*bess_capex_adj</f>
        <v>2856.3488131551899</v>
      </c>
      <c r="BG1148" s="11">
        <v>1087426565.10552</v>
      </c>
      <c r="BH1148" s="11">
        <v>6024251669.3078299</v>
      </c>
      <c r="BI1148" s="11">
        <v>936742620.54506505</v>
      </c>
      <c r="BJ1148" s="11">
        <v>711579145.04157495</v>
      </c>
      <c r="BK1148" s="11">
        <f>SUM(BG1148:BJ1148)/1000000</f>
        <v>8759.9999999999909</v>
      </c>
      <c r="BL1148" s="11">
        <v>17.952984413797999</v>
      </c>
      <c r="BM1148" s="13">
        <f>0.815*BJ1148/(BK1148*1000)</f>
        <v>66.202854247589514</v>
      </c>
      <c r="BN1148" s="22">
        <v>1112.51692274728</v>
      </c>
      <c r="BO1148" s="11">
        <v>474</v>
      </c>
      <c r="BP1148" s="11">
        <v>9120</v>
      </c>
      <c r="BQ1148" s="22">
        <v>13835.7696</v>
      </c>
      <c r="BR1148" s="11">
        <v>2280</v>
      </c>
      <c r="BS1148" s="11">
        <v>570</v>
      </c>
      <c r="BT1148" s="11">
        <v>0.19504446566206701</v>
      </c>
    </row>
    <row r="1149" spans="1:72" s="11" customFormat="1" x14ac:dyDescent="0.25">
      <c r="A1149" s="1">
        <v>313</v>
      </c>
      <c r="B1149" s="24">
        <v>2472.2598283273001</v>
      </c>
      <c r="C1149" s="24">
        <v>1402.2</v>
      </c>
      <c r="D1149" s="1">
        <v>1000</v>
      </c>
      <c r="E1149" s="1">
        <v>4000</v>
      </c>
      <c r="F1149" s="1">
        <v>2</v>
      </c>
      <c r="G1149" s="1">
        <v>11</v>
      </c>
      <c r="H1149" s="2">
        <f>SUM(BG1149:BI1149)/(BK1149*1000000)</f>
        <v>0.93936865444395057</v>
      </c>
      <c r="I1149" s="3">
        <v>100</v>
      </c>
      <c r="J1149" s="18">
        <v>90.166412212011906</v>
      </c>
      <c r="K1149" s="18">
        <f>(P1149*BG1149+U1149*BH1149+AP1149*BI1149+AN1149*BJ1149)/(BK1149*(1000000))</f>
        <v>102.37476283264404</v>
      </c>
      <c r="L1149" s="18">
        <f>(T1149*BG1149+Y1149*BH1149+AT1149*BI1149+AO1149*BJ1149)/(BK1149*(1000000))</f>
        <v>130.65120061475707</v>
      </c>
      <c r="M1149" s="18">
        <f>L1149/K1149</f>
        <v>1.2762051603317277</v>
      </c>
      <c r="N1149" s="18">
        <f>J1149*M1149</f>
        <v>115.07084055356731</v>
      </c>
      <c r="O1149" s="3">
        <v>100</v>
      </c>
      <c r="P1149" s="18">
        <v>148.603495319638</v>
      </c>
      <c r="Q1149" s="18">
        <f>P1149-S1149</f>
        <v>137.45424671585499</v>
      </c>
      <c r="R1149" s="18">
        <f>Q1149*solar_capex_adj</f>
        <v>183.27232895447332</v>
      </c>
      <c r="S1149" s="18">
        <v>11.149248603783008</v>
      </c>
      <c r="T1149" s="18">
        <f>R1149+S1149</f>
        <v>194.42157755825633</v>
      </c>
      <c r="U1149" s="18">
        <v>31.0324382431792</v>
      </c>
      <c r="V1149" s="18">
        <f>U1149-X1149</f>
        <v>25.708352191236902</v>
      </c>
      <c r="W1149" s="18">
        <f>V1149*wind_capex_adj</f>
        <v>42.847253652061504</v>
      </c>
      <c r="X1149" s="18">
        <v>5.3240860519422988</v>
      </c>
      <c r="Y1149" s="18">
        <f>W1149+X1149</f>
        <v>48.171339704003799</v>
      </c>
      <c r="Z1149" s="18">
        <v>356.73405601274601</v>
      </c>
      <c r="AA1149" s="18">
        <f>Z1149-AC1149-AD1149</f>
        <v>278.84916815327097</v>
      </c>
      <c r="AB1149" s="18">
        <f>AA1149*hdgt_capex_adj</f>
        <v>348.56146019158871</v>
      </c>
      <c r="AC1149" s="18">
        <v>39.676871882020009</v>
      </c>
      <c r="AD1149" s="18">
        <v>38.208015977455034</v>
      </c>
      <c r="AE1149" s="18">
        <f>AD1149*fuel_adj</f>
        <v>38.208015977455034</v>
      </c>
      <c r="AF1149" s="18">
        <f>AB1149+AC1149+AE1149</f>
        <v>426.44634805106375</v>
      </c>
      <c r="AG1149" s="18">
        <v>1437.92909210371</v>
      </c>
      <c r="AH1149" s="18">
        <f>AG1149-AJ1149-AK1149</f>
        <v>1281.8770412904701</v>
      </c>
      <c r="AI1149" s="18">
        <f>AH1149*aero_capex_adj</f>
        <v>1538.2524495485641</v>
      </c>
      <c r="AJ1149" s="18">
        <v>112.41651778342998</v>
      </c>
      <c r="AK1149" s="18">
        <v>43.635533029809949</v>
      </c>
      <c r="AL1149" s="18">
        <f>AK1149*fuel_adj</f>
        <v>43.635533029809949</v>
      </c>
      <c r="AM1149" s="18">
        <f>AI1149+AJ1149+AL1149</f>
        <v>1694.304500361804</v>
      </c>
      <c r="AN1149" s="18">
        <f>IF(F1149=0, 0, IF(F1149=3, Z1149, (Z1149*F1149*384+AG1149*G1149*32)/(F1149*384+G1149*32)))</f>
        <v>696.53821021276326</v>
      </c>
      <c r="AO1149" s="18">
        <f>IF(F1149=0, 0, IF(F1149=3, AF1149, (AF1149*F1149*384+AM1149*G1149*32)/(F1149*384+G1149*32)))</f>
        <v>824.91605306301062</v>
      </c>
      <c r="AP1149" s="18">
        <v>96.190326323782202</v>
      </c>
      <c r="AQ1149" s="18">
        <f>AP1149-AS1149</f>
        <v>77.827325715133398</v>
      </c>
      <c r="AR1149" s="18">
        <f>AQ1149*bess_capex_adj</f>
        <v>77.827325715133398</v>
      </c>
      <c r="AS1149" s="18">
        <v>18.363000608648804</v>
      </c>
      <c r="AT1149" s="18">
        <f>AR1149+AS1149</f>
        <v>96.190326323782202</v>
      </c>
      <c r="AU1149" s="18">
        <v>8029.8183116269902</v>
      </c>
      <c r="AV1149" s="18"/>
      <c r="AW1149" s="18">
        <v>2961.0355146208099</v>
      </c>
      <c r="AX1149" s="18">
        <f>AW1149*solar_capex_adj</f>
        <v>3948.0473528277462</v>
      </c>
      <c r="AY1149" s="18">
        <v>1679.42056535799</v>
      </c>
      <c r="AZ1149" s="18">
        <f>AY1149*wind_capex_adj</f>
        <v>2799.0342755966499</v>
      </c>
      <c r="BA1149" s="18">
        <v>1545.9440017966199</v>
      </c>
      <c r="BB1149" s="18">
        <f>BA1149*hdgt_capex_adj</f>
        <v>1932.4300022457749</v>
      </c>
      <c r="BC1149" s="18">
        <v>893.20336715262204</v>
      </c>
      <c r="BD1149" s="18">
        <f>BC1149*aero_capex_adj</f>
        <v>1071.8440405831464</v>
      </c>
      <c r="BE1149" s="18">
        <v>950.21486269894399</v>
      </c>
      <c r="BF1149" s="18">
        <f>BE1149*bess_capex_adj</f>
        <v>950.21486269894399</v>
      </c>
      <c r="BG1149" s="1">
        <v>1843710586.81264</v>
      </c>
      <c r="BH1149" s="1">
        <v>5545332812.4791603</v>
      </c>
      <c r="BI1149" s="1">
        <v>839826013.63719904</v>
      </c>
      <c r="BJ1149" s="1">
        <v>531130587.07099301</v>
      </c>
      <c r="BK1149" s="1">
        <f>SUM(BG1149:BJ1149)/1000000</f>
        <v>8759.9999999999927</v>
      </c>
      <c r="BL1149" s="1">
        <v>31.818900044266801</v>
      </c>
      <c r="BM1149" s="3">
        <f>0.815*BJ1149/(BK1149*1000)</f>
        <v>49.414546628180325</v>
      </c>
      <c r="BN1149" s="24">
        <v>3337.5507682418602</v>
      </c>
      <c r="BO1149" s="1">
        <v>369</v>
      </c>
      <c r="BP1149" s="1">
        <v>3040</v>
      </c>
      <c r="BQ1149" s="24">
        <v>4611.9232000000002</v>
      </c>
      <c r="BR1149" s="1">
        <v>760</v>
      </c>
      <c r="BS1149" s="1">
        <v>190</v>
      </c>
      <c r="BT1149" s="1">
        <v>0.52016198717791096</v>
      </c>
    </row>
    <row r="1150" spans="1:72" s="11" customFormat="1" x14ac:dyDescent="0.25">
      <c r="A1150" s="1">
        <v>730</v>
      </c>
      <c r="B1150" s="25">
        <v>1648.17321888487</v>
      </c>
      <c r="C1150" s="25">
        <v>1603.6</v>
      </c>
      <c r="D1150" s="8">
        <v>2000</v>
      </c>
      <c r="E1150" s="8">
        <v>8000</v>
      </c>
      <c r="F1150" s="8">
        <v>1</v>
      </c>
      <c r="G1150" s="8">
        <v>22</v>
      </c>
      <c r="H1150" s="9">
        <f>SUM(BG1150:BI1150)/(BK1150*1000000)</f>
        <v>0.95281028233759757</v>
      </c>
      <c r="I1150" s="10">
        <v>100</v>
      </c>
      <c r="J1150" s="19">
        <v>92.643337215067504</v>
      </c>
      <c r="K1150" s="18">
        <f>(P1150*BG1150+U1150*BH1150+AP1150*BI1150+AN1150*BJ1150)/(BK1150*(1000000))</f>
        <v>123.81059280766851</v>
      </c>
      <c r="L1150" s="18">
        <f>(T1150*BG1150+Y1150*BH1150+AT1150*BI1150+AO1150*BJ1150)/(BK1150*(1000000))</f>
        <v>153.81219805012421</v>
      </c>
      <c r="M1150" s="18">
        <f>L1150/K1150</f>
        <v>1.2423185654967437</v>
      </c>
      <c r="N1150" s="18">
        <f>J1150*M1150</f>
        <v>115.09253779185376</v>
      </c>
      <c r="O1150" s="10">
        <v>100</v>
      </c>
      <c r="P1150" s="19">
        <v>117.496887812591</v>
      </c>
      <c r="Q1150" s="19">
        <f>P1150-S1150</f>
        <v>108.681013857165</v>
      </c>
      <c r="R1150" s="18">
        <f>Q1150*solar_capex_adj</f>
        <v>144.90801847621998</v>
      </c>
      <c r="S1150" s="19">
        <v>8.8158739554259995</v>
      </c>
      <c r="T1150" s="18">
        <f>R1150+S1150</f>
        <v>153.72389243164599</v>
      </c>
      <c r="U1150" s="19">
        <v>33.803871997069102</v>
      </c>
      <c r="V1150" s="19">
        <f>U1150-X1150</f>
        <v>28.004036073782299</v>
      </c>
      <c r="W1150" s="18">
        <f>V1150*wind_capex_adj</f>
        <v>46.673393456303835</v>
      </c>
      <c r="X1150" s="19">
        <v>5.7998359232868033</v>
      </c>
      <c r="Y1150" s="18">
        <f>W1150+X1150</f>
        <v>52.473229379590634</v>
      </c>
      <c r="Z1150" s="19">
        <v>275.61436307641998</v>
      </c>
      <c r="AA1150" s="19">
        <f>Z1150-AC1150-AD1150</f>
        <v>199.15183170318102</v>
      </c>
      <c r="AB1150" s="18">
        <f>AA1150*hdgt_capex_adj</f>
        <v>248.93978962897626</v>
      </c>
      <c r="AC1150" s="19">
        <v>32.985235960856983</v>
      </c>
      <c r="AD1150" s="19">
        <v>43.477295412381977</v>
      </c>
      <c r="AE1150" s="18">
        <f>AD1150*fuel_adj</f>
        <v>43.477295412381977</v>
      </c>
      <c r="AF1150" s="18">
        <f>AB1150+AC1150+AE1150</f>
        <v>325.40232100221522</v>
      </c>
      <c r="AG1150" s="19">
        <v>1879.32757246548</v>
      </c>
      <c r="AH1150" s="19">
        <f>AG1150-AJ1150-AK1150</f>
        <v>1686.8253523363901</v>
      </c>
      <c r="AI1150" s="18">
        <f>AH1150*aero_capex_adj</f>
        <v>2024.1904228036681</v>
      </c>
      <c r="AJ1150" s="19">
        <v>145.10703737055996</v>
      </c>
      <c r="AK1150" s="19">
        <v>47.395182758529927</v>
      </c>
      <c r="AL1150" s="18">
        <f>AK1150*fuel_adj</f>
        <v>47.395182758529927</v>
      </c>
      <c r="AM1150" s="18">
        <f>AI1150+AJ1150+AL1150</f>
        <v>2216.6926429327577</v>
      </c>
      <c r="AN1150" s="18">
        <f>IF(F1150=0, 0, IF(F1150=3, Z1150, (Z1150*F1150*384+AG1150*G1150*32)/(F1150*384+G1150*32)))</f>
        <v>1313.3111456222823</v>
      </c>
      <c r="AO1150" s="18">
        <f>IF(F1150=0, 0, IF(F1150=3, AF1150, (AF1150*F1150*384+AM1150*G1150*32)/(F1150*384+G1150*32)))</f>
        <v>1549.1784116631545</v>
      </c>
      <c r="AP1150" s="19">
        <v>167.61280557737501</v>
      </c>
      <c r="AQ1150" s="19">
        <f>AP1150-AS1150</f>
        <v>135.76629131263999</v>
      </c>
      <c r="AR1150" s="18">
        <f>AQ1150*bess_capex_adj</f>
        <v>135.76629131263999</v>
      </c>
      <c r="AS1150" s="19">
        <v>31.846514264735021</v>
      </c>
      <c r="AT1150" s="18">
        <f>AR1150+AS1150</f>
        <v>167.61280557737501</v>
      </c>
      <c r="AU1150" s="19">
        <v>8355.3915206671409</v>
      </c>
      <c r="AV1150" s="19"/>
      <c r="AW1150" s="19">
        <v>1973.9134372825799</v>
      </c>
      <c r="AX1150" s="18">
        <f>AW1150*solar_capex_adj</f>
        <v>2631.8845830434398</v>
      </c>
      <c r="AY1150" s="19">
        <v>1920.5308955135099</v>
      </c>
      <c r="AZ1150" s="18">
        <f>AY1150*wind_capex_adj</f>
        <v>3200.8848258558501</v>
      </c>
      <c r="BA1150" s="19">
        <v>772.928834363428</v>
      </c>
      <c r="BB1150" s="18">
        <f>BA1150*hdgt_capex_adj</f>
        <v>966.16104295428499</v>
      </c>
      <c r="BC1150" s="19">
        <v>1786.3069726210899</v>
      </c>
      <c r="BD1150" s="18">
        <f>BC1150*aero_capex_adj</f>
        <v>2143.568367145308</v>
      </c>
      <c r="BE1150" s="19">
        <v>1901.7113808865199</v>
      </c>
      <c r="BF1150" s="18">
        <f>BE1150*bess_capex_adj</f>
        <v>1901.7113808865199</v>
      </c>
      <c r="BG1150" s="8">
        <v>1563059715.6108301</v>
      </c>
      <c r="BH1150" s="8">
        <v>5821615777.8196297</v>
      </c>
      <c r="BI1150" s="8">
        <v>961942579.84688199</v>
      </c>
      <c r="BJ1150" s="8">
        <v>413381926.72264397</v>
      </c>
      <c r="BK1150" s="8">
        <f>SUM(BG1150:BJ1150)/1000000</f>
        <v>8759.9999999999873</v>
      </c>
      <c r="BL1150" s="8">
        <v>23.9827417755873</v>
      </c>
      <c r="BM1150" s="10">
        <f>0.815*BJ1150/(BK1150*1000)</f>
        <v>38.459619894857909</v>
      </c>
      <c r="BN1150" s="25">
        <v>2225.03384549457</v>
      </c>
      <c r="BO1150" s="8">
        <v>422</v>
      </c>
      <c r="BP1150" s="8">
        <v>6080</v>
      </c>
      <c r="BQ1150" s="25">
        <v>9223.8464000000004</v>
      </c>
      <c r="BR1150" s="8">
        <v>1520</v>
      </c>
      <c r="BS1150" s="8">
        <v>380</v>
      </c>
      <c r="BT1150" s="8">
        <v>0.29902035549547301</v>
      </c>
    </row>
    <row r="1151" spans="1:72" s="11" customFormat="1" x14ac:dyDescent="0.25">
      <c r="A1151" s="1">
        <v>300</v>
      </c>
      <c r="B1151" s="24">
        <v>2678.2814806879101</v>
      </c>
      <c r="C1151" s="24">
        <v>1200.8</v>
      </c>
      <c r="D1151" s="1">
        <v>1000</v>
      </c>
      <c r="E1151" s="1">
        <v>4000</v>
      </c>
      <c r="F1151" s="1">
        <v>2</v>
      </c>
      <c r="G1151" s="1">
        <v>11</v>
      </c>
      <c r="H1151" s="2">
        <f>SUM(BG1151:BI1151)/(BK1151*1000000)</f>
        <v>0.92691096132930995</v>
      </c>
      <c r="I1151" s="3">
        <v>100</v>
      </c>
      <c r="J1151" s="18">
        <v>90.702012977910499</v>
      </c>
      <c r="K1151" s="18">
        <f>(P1151*BG1151+U1151*BH1151+AP1151*BI1151+AN1151*BJ1151)/(BK1151*(1000000))</f>
        <v>100.77014310940912</v>
      </c>
      <c r="L1151" s="18">
        <f>(T1151*BG1151+Y1151*BH1151+AT1151*BI1151+AO1151*BJ1151)/(BK1151*(1000000))</f>
        <v>127.89397540445763</v>
      </c>
      <c r="M1151" s="18">
        <f>L1151/K1151</f>
        <v>1.269165364443309</v>
      </c>
      <c r="N1151" s="18">
        <f>J1151*M1151</f>
        <v>115.11585335685152</v>
      </c>
      <c r="O1151" s="3">
        <v>100</v>
      </c>
      <c r="P1151" s="18">
        <v>147.09996661410699</v>
      </c>
      <c r="Q1151" s="18">
        <f>P1151-S1151</f>
        <v>136.063476270645</v>
      </c>
      <c r="R1151" s="18">
        <f>Q1151*solar_capex_adj</f>
        <v>181.41796836085999</v>
      </c>
      <c r="S1151" s="18">
        <v>11.036490343461992</v>
      </c>
      <c r="T1151" s="18">
        <f>R1151+S1151</f>
        <v>192.45445870432198</v>
      </c>
      <c r="U1151" s="18">
        <v>28.614239591915702</v>
      </c>
      <c r="V1151" s="18">
        <f>U1151-X1151</f>
        <v>23.705013626889802</v>
      </c>
      <c r="W1151" s="18">
        <f>V1151*wind_capex_adj</f>
        <v>39.508356044816338</v>
      </c>
      <c r="X1151" s="18">
        <v>4.9092259650259003</v>
      </c>
      <c r="Y1151" s="18">
        <f>W1151+X1151</f>
        <v>44.417582009842235</v>
      </c>
      <c r="Z1151" s="18">
        <v>306.83611664085299</v>
      </c>
      <c r="AA1151" s="18">
        <f>Z1151-AC1151-AD1151</f>
        <v>233.546346802409</v>
      </c>
      <c r="AB1151" s="18">
        <f>AA1151*hdgt_capex_adj</f>
        <v>291.93293350301127</v>
      </c>
      <c r="AC1151" s="18">
        <v>35.228683448929985</v>
      </c>
      <c r="AD1151" s="18">
        <v>38.061086389514003</v>
      </c>
      <c r="AE1151" s="18">
        <f>AD1151*fuel_adj</f>
        <v>38.061086389514003</v>
      </c>
      <c r="AF1151" s="18">
        <f>AB1151+AC1151+AE1151</f>
        <v>365.22270334145526</v>
      </c>
      <c r="AG1151" s="18">
        <v>1102.41557946846</v>
      </c>
      <c r="AH1151" s="18">
        <f>AG1151-AJ1151-AK1151</f>
        <v>970.47155463329</v>
      </c>
      <c r="AI1151" s="18">
        <f>AH1151*aero_capex_adj</f>
        <v>1164.565865559948</v>
      </c>
      <c r="AJ1151" s="18">
        <v>88.150570472449999</v>
      </c>
      <c r="AK1151" s="18">
        <v>43.793454362720013</v>
      </c>
      <c r="AL1151" s="18">
        <f>AK1151*fuel_adj</f>
        <v>43.793454362720013</v>
      </c>
      <c r="AM1151" s="18">
        <f>AI1151+AJ1151+AL1151</f>
        <v>1296.509890395118</v>
      </c>
      <c r="AN1151" s="18">
        <f>IF(F1151=0, 0, IF(F1151=3, Z1151, (Z1151*F1151*384+AG1151*G1151*32)/(F1151*384+G1151*32)))</f>
        <v>556.87537638667231</v>
      </c>
      <c r="AO1151" s="18">
        <f>IF(F1151=0, 0, IF(F1151=3, AF1151, (AF1151*F1151*384+AM1151*G1151*32)/(F1151*384+G1151*32)))</f>
        <v>657.9129621297493</v>
      </c>
      <c r="AP1151" s="18">
        <v>86.158864521180703</v>
      </c>
      <c r="AQ1151" s="18">
        <f>AP1151-AS1151</f>
        <v>69.887072450427098</v>
      </c>
      <c r="AR1151" s="18">
        <f>AQ1151*bess_capex_adj</f>
        <v>69.887072450427098</v>
      </c>
      <c r="AS1151" s="18">
        <v>16.271792070753605</v>
      </c>
      <c r="AT1151" s="18">
        <f>AR1151+AS1151</f>
        <v>86.158864521180703</v>
      </c>
      <c r="AU1151" s="18">
        <v>8035.31690355914</v>
      </c>
      <c r="AV1151" s="18"/>
      <c r="AW1151" s="18">
        <v>3207.77379139513</v>
      </c>
      <c r="AX1151" s="18">
        <f>AW1151*solar_capex_adj</f>
        <v>4277.0317218601731</v>
      </c>
      <c r="AY1151" s="18">
        <v>1438.19639439761</v>
      </c>
      <c r="AZ1151" s="18">
        <f>AY1151*wind_capex_adj</f>
        <v>2396.9939906626832</v>
      </c>
      <c r="BA1151" s="18">
        <v>1545.93692565932</v>
      </c>
      <c r="BB1151" s="18">
        <f>BA1151*hdgt_capex_adj</f>
        <v>1932.42115707415</v>
      </c>
      <c r="BC1151" s="18">
        <v>893.19927875766302</v>
      </c>
      <c r="BD1151" s="18">
        <f>BC1151*aero_capex_adj</f>
        <v>1071.8391345091957</v>
      </c>
      <c r="BE1151" s="18">
        <v>950.21051334940398</v>
      </c>
      <c r="BF1151" s="18">
        <f>BE1151*bess_capex_adj</f>
        <v>950.21051334940398</v>
      </c>
      <c r="BG1151" s="1">
        <v>2017983810.9370301</v>
      </c>
      <c r="BH1151" s="1">
        <v>5150164785.3703899</v>
      </c>
      <c r="BI1151" s="1">
        <v>951591424.93731999</v>
      </c>
      <c r="BJ1151" s="1">
        <v>640259978.75524402</v>
      </c>
      <c r="BK1151" s="1">
        <f>SUM(BG1151:BJ1151)/1000000</f>
        <v>8759.9999999999836</v>
      </c>
      <c r="BL1151" s="1">
        <v>30.410143651401199</v>
      </c>
      <c r="BM1151" s="3">
        <f>0.815*BJ1151/(BK1151*1000)</f>
        <v>59.56756651661243</v>
      </c>
      <c r="BN1151" s="24">
        <v>3615.6799989286801</v>
      </c>
      <c r="BO1151" s="1">
        <v>316</v>
      </c>
      <c r="BP1151" s="1">
        <v>3040</v>
      </c>
      <c r="BQ1151" s="24">
        <v>4611.9232000000002</v>
      </c>
      <c r="BR1151" s="1">
        <v>760</v>
      </c>
      <c r="BS1151" s="1">
        <v>190</v>
      </c>
      <c r="BT1151" s="1">
        <v>0.58903681114435302</v>
      </c>
    </row>
    <row r="1152" spans="1:72" s="11" customFormat="1" x14ac:dyDescent="0.25">
      <c r="A1152" s="1">
        <v>1009</v>
      </c>
      <c r="B1152" s="25">
        <v>1030.10826180304</v>
      </c>
      <c r="C1152" s="25">
        <v>1801.19999999999</v>
      </c>
      <c r="D1152" s="8">
        <v>2000</v>
      </c>
      <c r="E1152" s="8">
        <v>8000</v>
      </c>
      <c r="F1152" s="8">
        <v>3</v>
      </c>
      <c r="G1152" s="8">
        <v>4</v>
      </c>
      <c r="H1152" s="9">
        <f>SUM(BG1152:BI1152)/(BK1152*1000000)</f>
        <v>0.93227393428765126</v>
      </c>
      <c r="I1152" s="10">
        <v>100</v>
      </c>
      <c r="J1152" s="19">
        <v>90.244451443359395</v>
      </c>
      <c r="K1152" s="18">
        <f>(P1152*BG1152+U1152*BH1152+AP1152*BI1152+AN1152*BJ1152)/(BK1152*(1000000))</f>
        <v>87.22690660620863</v>
      </c>
      <c r="L1152" s="18">
        <f>(T1152*BG1152+Y1152*BH1152+AT1152*BI1152+AO1152*BJ1152)/(BK1152*(1000000))</f>
        <v>111.27674134858907</v>
      </c>
      <c r="M1152" s="18">
        <f>L1152/K1152</f>
        <v>1.2757157817249549</v>
      </c>
      <c r="N1152" s="18">
        <f>J1152*M1152</f>
        <v>115.12627091940497</v>
      </c>
      <c r="O1152" s="10">
        <v>100</v>
      </c>
      <c r="P1152" s="19">
        <v>92.994594875693593</v>
      </c>
      <c r="Q1152" s="19">
        <f>P1152-S1152</f>
        <v>86.019469156012605</v>
      </c>
      <c r="R1152" s="18">
        <f>Q1152*solar_capex_adj</f>
        <v>114.69262554135014</v>
      </c>
      <c r="S1152" s="19">
        <v>6.9751257196809888</v>
      </c>
      <c r="T1152" s="18">
        <f>R1152+S1152</f>
        <v>121.66775126103113</v>
      </c>
      <c r="U1152" s="19">
        <v>36.703080470048398</v>
      </c>
      <c r="V1152" s="19">
        <f>U1152-X1152</f>
        <v>30.4076968869159</v>
      </c>
      <c r="W1152" s="18">
        <f>V1152*wind_capex_adj</f>
        <v>50.679494811526503</v>
      </c>
      <c r="X1152" s="19">
        <v>6.295383583132498</v>
      </c>
      <c r="Y1152" s="18">
        <f>W1152+X1152</f>
        <v>56.974878394659001</v>
      </c>
      <c r="Z1152" s="19">
        <v>449.08084801737601</v>
      </c>
      <c r="AA1152" s="19">
        <f>Z1152-AC1152-AD1152</f>
        <v>356.01728520469197</v>
      </c>
      <c r="AB1152" s="18">
        <f>AA1152*hdgt_capex_adj</f>
        <v>445.02160650586495</v>
      </c>
      <c r="AC1152" s="19">
        <v>48.603588823616008</v>
      </c>
      <c r="AD1152" s="19">
        <v>44.459973989068033</v>
      </c>
      <c r="AE1152" s="18">
        <f>AD1152*fuel_adj</f>
        <v>44.459973989068033</v>
      </c>
      <c r="AF1152" s="18">
        <f>AB1152+AC1152+AE1152</f>
        <v>538.08516931854899</v>
      </c>
      <c r="AG1152" s="19">
        <v>871.30479620526398</v>
      </c>
      <c r="AH1152" s="19">
        <f>AG1152-AJ1152-AK1152</f>
        <v>748.37131130439298</v>
      </c>
      <c r="AI1152" s="18">
        <f>AH1152*aero_capex_adj</f>
        <v>898.04557356527152</v>
      </c>
      <c r="AJ1152" s="19">
        <v>72.301427314056014</v>
      </c>
      <c r="AK1152" s="19">
        <v>50.632057586814994</v>
      </c>
      <c r="AL1152" s="18">
        <f>AK1152*fuel_adj</f>
        <v>50.632057586814994</v>
      </c>
      <c r="AM1152" s="18">
        <f>AI1152+AJ1152+AL1152</f>
        <v>1020.9790584661425</v>
      </c>
      <c r="AN1152" s="18">
        <f>IF(F1152=0, 0, IF(F1152=3, Z1152, (Z1152*F1152*384+AG1152*G1152*32)/(F1152*384+G1152*32)))</f>
        <v>449.08084801737601</v>
      </c>
      <c r="AO1152" s="18">
        <f>IF(F1152=0, 0, IF(F1152=3, AF1152, (AF1152*F1152*384+AM1152*G1152*32)/(F1152*384+G1152*32)))</f>
        <v>538.08516931854899</v>
      </c>
      <c r="AP1152" s="19">
        <v>179.33253805082899</v>
      </c>
      <c r="AQ1152" s="19">
        <f>AP1152-AS1152</f>
        <v>145.41111950831399</v>
      </c>
      <c r="AR1152" s="18">
        <f>AQ1152*bess_capex_adj</f>
        <v>145.41111950831399</v>
      </c>
      <c r="AS1152" s="19">
        <v>33.921418542514999</v>
      </c>
      <c r="AT1152" s="18">
        <f>AR1152+AS1152</f>
        <v>179.33253805082899</v>
      </c>
      <c r="AU1152" s="19">
        <v>7939.0195512433802</v>
      </c>
      <c r="AV1152" s="19"/>
      <c r="AW1152" s="19">
        <v>1234.1402889717999</v>
      </c>
      <c r="AX1152" s="18">
        <f>AW1152*solar_capex_adj</f>
        <v>1645.5203852957331</v>
      </c>
      <c r="AY1152" s="19">
        <v>2157.9610327608798</v>
      </c>
      <c r="AZ1152" s="18">
        <f>AY1152*wind_capex_adj</f>
        <v>3596.6017212681331</v>
      </c>
      <c r="BA1152" s="19">
        <v>2319.6217551889099</v>
      </c>
      <c r="BB1152" s="18">
        <f>BA1152*hdgt_capex_adj</f>
        <v>2899.5271939861373</v>
      </c>
      <c r="BC1152" s="19">
        <v>324.90007632835301</v>
      </c>
      <c r="BD1152" s="18">
        <f>BC1152*aero_capex_adj</f>
        <v>389.88009159402361</v>
      </c>
      <c r="BE1152" s="19">
        <v>1902.3963979934199</v>
      </c>
      <c r="BF1152" s="18">
        <f>BE1152*bess_capex_adj</f>
        <v>1902.3963979934199</v>
      </c>
      <c r="BG1152" s="8">
        <v>1246797728.1824999</v>
      </c>
      <c r="BH1152" s="8">
        <v>6024251669.3078299</v>
      </c>
      <c r="BI1152" s="8">
        <v>895670266.86948705</v>
      </c>
      <c r="BJ1152" s="8">
        <v>593280335.64017403</v>
      </c>
      <c r="BK1152" s="8">
        <f>SUM(BG1152:BJ1152)/1000000</f>
        <v>8759.9999999999909</v>
      </c>
      <c r="BL1152" s="8">
        <v>20.804758588644201</v>
      </c>
      <c r="BM1152" s="10">
        <f>0.815*BJ1152/(BK1152*1000)</f>
        <v>55.19674355556419</v>
      </c>
      <c r="BN1152" s="25">
        <v>1390.6461534341099</v>
      </c>
      <c r="BO1152" s="8">
        <v>474</v>
      </c>
      <c r="BP1152" s="8">
        <v>6080</v>
      </c>
      <c r="BQ1152" s="25">
        <v>9223.8464000000004</v>
      </c>
      <c r="BR1152" s="8">
        <v>1520</v>
      </c>
      <c r="BS1152" s="8">
        <v>380</v>
      </c>
      <c r="BT1152" s="8">
        <v>0.27860041916943901</v>
      </c>
    </row>
    <row r="1153" spans="1:72" s="11" customFormat="1" x14ac:dyDescent="0.25">
      <c r="A1153" s="1">
        <v>1466</v>
      </c>
      <c r="B1153" s="22">
        <v>2266.2381759666901</v>
      </c>
      <c r="C1153" s="22">
        <v>402.79999999999899</v>
      </c>
      <c r="D1153" s="11">
        <v>3000</v>
      </c>
      <c r="E1153" s="11">
        <v>12000</v>
      </c>
      <c r="F1153" s="11">
        <v>2</v>
      </c>
      <c r="G1153" s="11">
        <v>7</v>
      </c>
      <c r="H1153" s="12">
        <f>SUM(BG1153:BI1153)/(BK1153*1000000)</f>
        <v>0.78223763033884908</v>
      </c>
      <c r="I1153" s="13">
        <v>100</v>
      </c>
      <c r="J1153" s="20">
        <v>98.112560322998306</v>
      </c>
      <c r="K1153" s="18">
        <f>(P1153*BG1153+U1153*BH1153+AP1153*BI1153+AN1153*BJ1153)/(BK1153*(1000000))</f>
        <v>117.26419541395099</v>
      </c>
      <c r="L1153" s="18">
        <f>(T1153*BG1153+Y1153*BH1153+AT1153*BI1153+AO1153*BJ1153)/(BK1153*(1000000))</f>
        <v>137.68776897384839</v>
      </c>
      <c r="M1153" s="18">
        <f>L1153/K1153</f>
        <v>1.1741671742836826</v>
      </c>
      <c r="N1153" s="18">
        <f>J1153*M1153</f>
        <v>115.20054771619228</v>
      </c>
      <c r="O1153" s="13">
        <v>100</v>
      </c>
      <c r="P1153" s="20">
        <v>102.738228302327</v>
      </c>
      <c r="Q1153" s="20">
        <f>P1153-S1153</f>
        <v>95.032469777592695</v>
      </c>
      <c r="R1153" s="18">
        <f>Q1153*solar_capex_adj</f>
        <v>126.70995970345692</v>
      </c>
      <c r="S1153" s="20">
        <v>7.705758524734307</v>
      </c>
      <c r="T1153" s="18">
        <f>R1153+S1153</f>
        <v>134.41571822819122</v>
      </c>
      <c r="U1153" s="20">
        <v>27.966640182077199</v>
      </c>
      <c r="V1153" s="20">
        <f>U1153-X1153</f>
        <v>23.169856704950099</v>
      </c>
      <c r="W1153" s="18">
        <f>V1153*wind_capex_adj</f>
        <v>38.616427841583501</v>
      </c>
      <c r="X1153" s="20">
        <v>4.7967834771271001</v>
      </c>
      <c r="Y1153" s="18">
        <f>W1153+X1153</f>
        <v>43.413211318710601</v>
      </c>
      <c r="Z1153" s="20">
        <v>127.288385378692</v>
      </c>
      <c r="AA1153" s="20">
        <f>Z1153-AC1153-AD1153</f>
        <v>71.072482382127291</v>
      </c>
      <c r="AB1153" s="18">
        <f>AA1153*hdgt_capex_adj</f>
        <v>88.840602977659117</v>
      </c>
      <c r="AC1153" s="20">
        <v>18.817630726263005</v>
      </c>
      <c r="AD1153" s="20">
        <v>37.398272270301703</v>
      </c>
      <c r="AE1153" s="18">
        <f>AD1153*fuel_adj</f>
        <v>37.398272270301703</v>
      </c>
      <c r="AF1153" s="18">
        <f>AB1153+AC1153+AE1153</f>
        <v>145.05650597422382</v>
      </c>
      <c r="AG1153" s="20">
        <v>635.80041504407598</v>
      </c>
      <c r="AH1153" s="20">
        <f>AG1153-AJ1153-AK1153</f>
        <v>539.95635192211512</v>
      </c>
      <c r="AI1153" s="18">
        <f>AH1153*aero_capex_adj</f>
        <v>647.94762230653816</v>
      </c>
      <c r="AJ1153" s="20">
        <v>53.823978287862928</v>
      </c>
      <c r="AK1153" s="20">
        <v>42.020084834097929</v>
      </c>
      <c r="AL1153" s="18">
        <f>AK1153*fuel_adj</f>
        <v>42.020084834097929</v>
      </c>
      <c r="AM1153" s="18">
        <f>AI1153+AJ1153+AL1153</f>
        <v>743.79168542849902</v>
      </c>
      <c r="AN1153" s="18">
        <f>IF(F1153=0, 0, IF(F1153=3, Z1153, (Z1153*F1153*384+AG1153*G1153*32)/(F1153*384+G1153*32)))</f>
        <v>242.11368239990776</v>
      </c>
      <c r="AO1153" s="18">
        <f>IF(F1153=0, 0, IF(F1153=3, AF1153, (AF1153*F1153*384+AM1153*G1153*32)/(F1153*384+G1153*32)))</f>
        <v>280.25477230260856</v>
      </c>
      <c r="AP1153" s="20">
        <v>100.263645673355</v>
      </c>
      <c r="AQ1153" s="20">
        <f>AP1153-AS1153</f>
        <v>82.212648104598301</v>
      </c>
      <c r="AR1153" s="18">
        <f>AQ1153*bess_capex_adj</f>
        <v>82.212648104598301</v>
      </c>
      <c r="AS1153" s="20">
        <v>18.050997568756699</v>
      </c>
      <c r="AT1153" s="18">
        <f>AR1153+AS1153</f>
        <v>100.263645673355</v>
      </c>
      <c r="AU1153" s="20">
        <v>8169.5564412920103</v>
      </c>
      <c r="AV1153" s="20"/>
      <c r="AW1153" s="20">
        <v>2715.1830479354298</v>
      </c>
      <c r="AX1153" s="18">
        <f>AW1153*solar_capex_adj</f>
        <v>3620.2440639139063</v>
      </c>
      <c r="AY1153" s="20">
        <v>482.595229092311</v>
      </c>
      <c r="AZ1153" s="18">
        <f>AY1153*wind_capex_adj</f>
        <v>804.32538182051837</v>
      </c>
      <c r="BA1153" s="20">
        <v>1546.4568855945099</v>
      </c>
      <c r="BB1153" s="18">
        <f>BA1153*hdgt_capex_adj</f>
        <v>1933.0711069931374</v>
      </c>
      <c r="BC1153" s="20">
        <v>568.59071634893201</v>
      </c>
      <c r="BD1153" s="18">
        <f>BC1153*aero_capex_adj</f>
        <v>682.30885961871843</v>
      </c>
      <c r="BE1153" s="20">
        <v>2856.7305623208199</v>
      </c>
      <c r="BF1153" s="18">
        <f>BE1153*bess_capex_adj</f>
        <v>2856.7305623208199</v>
      </c>
      <c r="BG1153" s="11">
        <v>2488890906.39641</v>
      </c>
      <c r="BH1153" s="11">
        <v>1768082187.9247999</v>
      </c>
      <c r="BI1153" s="11">
        <v>2595428547.4471002</v>
      </c>
      <c r="BJ1153" s="11">
        <v>1907598358.2316799</v>
      </c>
      <c r="BK1153" s="11">
        <f>SUM(BG1153:BJ1153)/1000000</f>
        <v>8759.9999999999909</v>
      </c>
      <c r="BL1153" s="11">
        <v>3.6169365084321901</v>
      </c>
      <c r="BM1153" s="13">
        <f>0.815*BJ1153/(BK1153*1000)</f>
        <v>177.47633127383796</v>
      </c>
      <c r="BN1153" s="22">
        <v>3059.4215375550398</v>
      </c>
      <c r="BO1153" s="11">
        <v>106</v>
      </c>
      <c r="BP1153" s="11">
        <v>9120</v>
      </c>
      <c r="BQ1153" s="22">
        <v>13835.7696</v>
      </c>
      <c r="BR1153" s="11">
        <v>2280</v>
      </c>
      <c r="BS1153" s="11">
        <v>570</v>
      </c>
      <c r="BT1153" s="11">
        <v>0.53412617398263296</v>
      </c>
    </row>
    <row r="1154" spans="1:72" s="11" customFormat="1" x14ac:dyDescent="0.25">
      <c r="A1154" s="1">
        <v>1417</v>
      </c>
      <c r="B1154" s="22">
        <v>1236.12991416365</v>
      </c>
      <c r="C1154" s="22">
        <v>1801.19999999999</v>
      </c>
      <c r="D1154" s="11">
        <v>3000</v>
      </c>
      <c r="E1154" s="11">
        <v>12000</v>
      </c>
      <c r="F1154" s="11">
        <v>2</v>
      </c>
      <c r="G1154" s="11">
        <v>4</v>
      </c>
      <c r="H1154" s="12">
        <f>SUM(BG1154:BI1154)/(BK1154*1000000)</f>
        <v>0.94657078356264268</v>
      </c>
      <c r="I1154" s="13">
        <v>100</v>
      </c>
      <c r="J1154" s="20">
        <v>92.097832652637294</v>
      </c>
      <c r="K1154" s="18">
        <f>(P1154*BG1154+U1154*BH1154+AP1154*BI1154+AN1154*BJ1154)/(BK1154*(1000000))</f>
        <v>94.473306983808911</v>
      </c>
      <c r="L1154" s="18">
        <f>(T1154*BG1154+Y1154*BH1154+AT1154*BI1154+AO1154*BJ1154)/(BK1154*(1000000))</f>
        <v>118.20200605971849</v>
      </c>
      <c r="M1154" s="18">
        <f>L1154/K1154</f>
        <v>1.251168291165845</v>
      </c>
      <c r="N1154" s="18">
        <f>J1154*M1154</f>
        <v>115.22988790007817</v>
      </c>
      <c r="O1154" s="13">
        <v>100</v>
      </c>
      <c r="P1154" s="20">
        <v>102.156927731039</v>
      </c>
      <c r="Q1154" s="20">
        <f>P1154-S1154</f>
        <v>94.493521613386704</v>
      </c>
      <c r="R1154" s="18">
        <f>Q1154*solar_capex_adj</f>
        <v>125.99136215118227</v>
      </c>
      <c r="S1154" s="20">
        <v>7.6634061176523005</v>
      </c>
      <c r="T1154" s="18">
        <f>R1154+S1154</f>
        <v>133.65476826883457</v>
      </c>
      <c r="U1154" s="20">
        <v>36.698562973060803</v>
      </c>
      <c r="V1154" s="20">
        <f>U1154-X1154</f>
        <v>30.403179395130099</v>
      </c>
      <c r="W1154" s="18">
        <f>V1154*wind_capex_adj</f>
        <v>50.671965658550164</v>
      </c>
      <c r="X1154" s="20">
        <v>6.2953835779307035</v>
      </c>
      <c r="Y1154" s="18">
        <f>W1154+X1154</f>
        <v>56.967349236480871</v>
      </c>
      <c r="Z1154" s="20">
        <v>387.57927275406797</v>
      </c>
      <c r="AA1154" s="20">
        <f>Z1154-AC1154-AD1154</f>
        <v>299.69541942005702</v>
      </c>
      <c r="AB1154" s="18">
        <f>AA1154*hdgt_capex_adj</f>
        <v>374.61927427507129</v>
      </c>
      <c r="AC1154" s="20">
        <v>43.032132537964969</v>
      </c>
      <c r="AD1154" s="20">
        <v>44.851720796045981</v>
      </c>
      <c r="AE1154" s="18">
        <f>AD1154*fuel_adj</f>
        <v>44.851720796045981</v>
      </c>
      <c r="AF1154" s="18">
        <f>AB1154+AC1154+AE1154</f>
        <v>462.50312760908224</v>
      </c>
      <c r="AG1154" s="20">
        <v>1119.69815979074</v>
      </c>
      <c r="AH1154" s="20">
        <f>AG1154-AJ1154-AK1154</f>
        <v>979.54883483614003</v>
      </c>
      <c r="AI1154" s="18">
        <f>AH1154*aero_capex_adj</f>
        <v>1175.4586018033681</v>
      </c>
      <c r="AJ1154" s="20">
        <v>90.173141645489977</v>
      </c>
      <c r="AK1154" s="20">
        <v>49.976183309109956</v>
      </c>
      <c r="AL1154" s="18">
        <f>AK1154*fuel_adj</f>
        <v>49.976183309109956</v>
      </c>
      <c r="AM1154" s="18">
        <f>AI1154+AJ1154+AL1154</f>
        <v>1315.607926757968</v>
      </c>
      <c r="AN1154" s="18">
        <f>IF(F1154=0, 0, IF(F1154=3, Z1154, (Z1154*F1154*384+AG1154*G1154*32)/(F1154*384+G1154*32)))</f>
        <v>492.16768518787831</v>
      </c>
      <c r="AO1154" s="18">
        <f>IF(F1154=0, 0, IF(F1154=3, AF1154, (AF1154*F1154*384+AM1154*G1154*32)/(F1154*384+G1154*32)))</f>
        <v>584.37524177320881</v>
      </c>
      <c r="AP1154" s="20">
        <v>260.04007866453799</v>
      </c>
      <c r="AQ1154" s="20">
        <f>AP1154-AS1154</f>
        <v>210.164448967346</v>
      </c>
      <c r="AR1154" s="18">
        <f>AQ1154*bess_capex_adj</f>
        <v>210.164448967346</v>
      </c>
      <c r="AS1154" s="20">
        <v>49.875629697191982</v>
      </c>
      <c r="AT1154" s="18">
        <f>AR1154+AS1154</f>
        <v>260.04007866453799</v>
      </c>
      <c r="AU1154" s="20">
        <v>8365.6532167891091</v>
      </c>
      <c r="AV1154" s="20"/>
      <c r="AW1154" s="20">
        <v>1480.74832927647</v>
      </c>
      <c r="AX1154" s="18">
        <f>AW1154*solar_capex_adj</f>
        <v>1974.33110570196</v>
      </c>
      <c r="AY1154" s="20">
        <v>2157.6404390288599</v>
      </c>
      <c r="AZ1154" s="18">
        <f>AY1154*wind_capex_adj</f>
        <v>3596.0673983814331</v>
      </c>
      <c r="BA1154" s="20">
        <v>1546.1847630750001</v>
      </c>
      <c r="BB1154" s="18">
        <f>BA1154*hdgt_capex_adj</f>
        <v>1932.7309538437501</v>
      </c>
      <c r="BC1154" s="20">
        <v>324.851808112931</v>
      </c>
      <c r="BD1154" s="18">
        <f>BC1154*aero_capex_adj</f>
        <v>389.82216973551721</v>
      </c>
      <c r="BE1154" s="20">
        <v>2856.2278772958298</v>
      </c>
      <c r="BF1154" s="18">
        <f>BE1154*bess_capex_adj</f>
        <v>2856.2278772958298</v>
      </c>
      <c r="BG1154" s="11">
        <v>1352547184.6073999</v>
      </c>
      <c r="BH1154" s="11">
        <v>6024251669.3078299</v>
      </c>
      <c r="BI1154" s="11">
        <v>915161210.09351003</v>
      </c>
      <c r="BJ1154" s="11">
        <v>468039935.99124998</v>
      </c>
      <c r="BK1154" s="11">
        <f>SUM(BG1154:BJ1154)/1000000</f>
        <v>8759.9999999999891</v>
      </c>
      <c r="BL1154" s="11">
        <v>23.195835146218901</v>
      </c>
      <c r="BM1154" s="13">
        <f>0.815*BJ1154/(BK1154*1000)</f>
        <v>43.544811396446256</v>
      </c>
      <c r="BN1154" s="22">
        <v>1668.7753841209301</v>
      </c>
      <c r="BO1154" s="11">
        <v>474</v>
      </c>
      <c r="BP1154" s="11">
        <v>9120</v>
      </c>
      <c r="BQ1154" s="22">
        <v>13835.7696</v>
      </c>
      <c r="BR1154" s="11">
        <v>2280</v>
      </c>
      <c r="BS1154" s="11">
        <v>570</v>
      </c>
      <c r="BT1154" s="11">
        <v>0.19061147031997699</v>
      </c>
    </row>
    <row r="1155" spans="1:72" s="11" customFormat="1" x14ac:dyDescent="0.25">
      <c r="A1155" s="1">
        <v>1552</v>
      </c>
      <c r="B1155" s="22">
        <v>1236.12991416365</v>
      </c>
      <c r="C1155" s="22">
        <v>1801.19999999999</v>
      </c>
      <c r="D1155" s="11">
        <v>3000</v>
      </c>
      <c r="E1155" s="11">
        <v>12000</v>
      </c>
      <c r="F1155" s="11">
        <v>2</v>
      </c>
      <c r="G1155" s="11">
        <v>4</v>
      </c>
      <c r="H1155" s="12">
        <f>SUM(BG1155:BI1155)/(BK1155*1000000)</f>
        <v>0.94657078356264268</v>
      </c>
      <c r="I1155" s="13">
        <v>100</v>
      </c>
      <c r="J1155" s="20">
        <v>92.097832652637294</v>
      </c>
      <c r="K1155" s="18">
        <f>(P1155*BG1155+U1155*BH1155+AP1155*BI1155+AN1155*BJ1155)/(BK1155*(1000000))</f>
        <v>94.473306983808911</v>
      </c>
      <c r="L1155" s="18">
        <f>(T1155*BG1155+Y1155*BH1155+AT1155*BI1155+AO1155*BJ1155)/(BK1155*(1000000))</f>
        <v>118.20200605971849</v>
      </c>
      <c r="M1155" s="18">
        <f>L1155/K1155</f>
        <v>1.251168291165845</v>
      </c>
      <c r="N1155" s="18">
        <f>J1155*M1155</f>
        <v>115.22988790007817</v>
      </c>
      <c r="O1155" s="13">
        <v>100</v>
      </c>
      <c r="P1155" s="20">
        <v>102.156927731039</v>
      </c>
      <c r="Q1155" s="20">
        <f>P1155-S1155</f>
        <v>94.493521613386704</v>
      </c>
      <c r="R1155" s="18">
        <f>Q1155*solar_capex_adj</f>
        <v>125.99136215118227</v>
      </c>
      <c r="S1155" s="20">
        <v>7.6634061176523005</v>
      </c>
      <c r="T1155" s="18">
        <f>R1155+S1155</f>
        <v>133.65476826883457</v>
      </c>
      <c r="U1155" s="20">
        <v>36.698562973060803</v>
      </c>
      <c r="V1155" s="20">
        <f>U1155-X1155</f>
        <v>30.403179395130099</v>
      </c>
      <c r="W1155" s="18">
        <f>V1155*wind_capex_adj</f>
        <v>50.671965658550164</v>
      </c>
      <c r="X1155" s="20">
        <v>6.2953835779307035</v>
      </c>
      <c r="Y1155" s="18">
        <f>W1155+X1155</f>
        <v>56.967349236480871</v>
      </c>
      <c r="Z1155" s="20">
        <v>387.57927275406797</v>
      </c>
      <c r="AA1155" s="20">
        <f>Z1155-AC1155-AD1155</f>
        <v>299.69541942005702</v>
      </c>
      <c r="AB1155" s="18">
        <f>AA1155*hdgt_capex_adj</f>
        <v>374.61927427507129</v>
      </c>
      <c r="AC1155" s="20">
        <v>43.032132537964969</v>
      </c>
      <c r="AD1155" s="20">
        <v>44.851720796045981</v>
      </c>
      <c r="AE1155" s="18">
        <f>AD1155*fuel_adj</f>
        <v>44.851720796045981</v>
      </c>
      <c r="AF1155" s="18">
        <f>AB1155+AC1155+AE1155</f>
        <v>462.50312760908224</v>
      </c>
      <c r="AG1155" s="20">
        <v>1119.69815979074</v>
      </c>
      <c r="AH1155" s="20">
        <f>AG1155-AJ1155-AK1155</f>
        <v>979.54883483614003</v>
      </c>
      <c r="AI1155" s="18">
        <f>AH1155*aero_capex_adj</f>
        <v>1175.4586018033681</v>
      </c>
      <c r="AJ1155" s="20">
        <v>90.173141645489977</v>
      </c>
      <c r="AK1155" s="20">
        <v>49.976183309109956</v>
      </c>
      <c r="AL1155" s="18">
        <f>AK1155*fuel_adj</f>
        <v>49.976183309109956</v>
      </c>
      <c r="AM1155" s="18">
        <f>AI1155+AJ1155+AL1155</f>
        <v>1315.607926757968</v>
      </c>
      <c r="AN1155" s="18">
        <f>IF(F1155=0, 0, IF(F1155=3, Z1155, (Z1155*F1155*384+AG1155*G1155*32)/(F1155*384+G1155*32)))</f>
        <v>492.16768518787831</v>
      </c>
      <c r="AO1155" s="18">
        <f>IF(F1155=0, 0, IF(F1155=3, AF1155, (AF1155*F1155*384+AM1155*G1155*32)/(F1155*384+G1155*32)))</f>
        <v>584.37524177320881</v>
      </c>
      <c r="AP1155" s="20">
        <v>260.04007866453799</v>
      </c>
      <c r="AQ1155" s="20">
        <f>AP1155-AS1155</f>
        <v>210.164448967346</v>
      </c>
      <c r="AR1155" s="18">
        <f>AQ1155*bess_capex_adj</f>
        <v>210.164448967346</v>
      </c>
      <c r="AS1155" s="20">
        <v>49.875629697191982</v>
      </c>
      <c r="AT1155" s="18">
        <f>AR1155+AS1155</f>
        <v>260.04007866453799</v>
      </c>
      <c r="AU1155" s="20">
        <v>8365.6532167891091</v>
      </c>
      <c r="AV1155" s="20"/>
      <c r="AW1155" s="20">
        <v>1480.74832927647</v>
      </c>
      <c r="AX1155" s="18">
        <f>AW1155*solar_capex_adj</f>
        <v>1974.33110570196</v>
      </c>
      <c r="AY1155" s="20">
        <v>2157.6404390288599</v>
      </c>
      <c r="AZ1155" s="18">
        <f>AY1155*wind_capex_adj</f>
        <v>3596.0673983814331</v>
      </c>
      <c r="BA1155" s="20">
        <v>1546.1847630750001</v>
      </c>
      <c r="BB1155" s="18">
        <f>BA1155*hdgt_capex_adj</f>
        <v>1932.7309538437501</v>
      </c>
      <c r="BC1155" s="20">
        <v>324.851808112931</v>
      </c>
      <c r="BD1155" s="18">
        <f>BC1155*aero_capex_adj</f>
        <v>389.82216973551721</v>
      </c>
      <c r="BE1155" s="20">
        <v>2856.2278772958298</v>
      </c>
      <c r="BF1155" s="18">
        <f>BE1155*bess_capex_adj</f>
        <v>2856.2278772958298</v>
      </c>
      <c r="BG1155" s="11">
        <v>1352547184.6073999</v>
      </c>
      <c r="BH1155" s="11">
        <v>6024251669.3078299</v>
      </c>
      <c r="BI1155" s="11">
        <v>915161210.09351003</v>
      </c>
      <c r="BJ1155" s="11">
        <v>468039935.99124998</v>
      </c>
      <c r="BK1155" s="11">
        <f>SUM(BG1155:BJ1155)/1000000</f>
        <v>8759.9999999999891</v>
      </c>
      <c r="BL1155" s="11">
        <v>23.195835146218901</v>
      </c>
      <c r="BM1155" s="13">
        <f>0.815*BJ1155/(BK1155*1000)</f>
        <v>43.544811396446256</v>
      </c>
      <c r="BN1155" s="22">
        <v>1668.7753841209301</v>
      </c>
      <c r="BO1155" s="11">
        <v>474</v>
      </c>
      <c r="BP1155" s="11">
        <v>9120</v>
      </c>
      <c r="BQ1155" s="22">
        <v>13835.7696</v>
      </c>
      <c r="BR1155" s="11">
        <v>2280</v>
      </c>
      <c r="BS1155" s="11">
        <v>570</v>
      </c>
      <c r="BT1155" s="11">
        <v>0.19061147031997699</v>
      </c>
    </row>
    <row r="1156" spans="1:72" s="11" customFormat="1" x14ac:dyDescent="0.25">
      <c r="A1156" s="1">
        <v>1282</v>
      </c>
      <c r="B1156" s="22">
        <v>1236.12991416365</v>
      </c>
      <c r="C1156" s="22">
        <v>1801.19999999999</v>
      </c>
      <c r="D1156" s="11">
        <v>3000</v>
      </c>
      <c r="E1156" s="11">
        <v>12000</v>
      </c>
      <c r="F1156" s="11">
        <v>1</v>
      </c>
      <c r="G1156" s="11">
        <v>15</v>
      </c>
      <c r="H1156" s="12">
        <f>SUM(BG1156:BI1156)/(BK1156*1000000)</f>
        <v>0.94657078356264268</v>
      </c>
      <c r="I1156" s="13">
        <v>100</v>
      </c>
      <c r="J1156" s="20">
        <v>93.263294677830501</v>
      </c>
      <c r="K1156" s="18">
        <f>(P1156*BG1156+U1156*BH1156+AP1156*BI1156+AN1156*BJ1156)/(BK1156*(1000000))</f>
        <v>114.51136672244021</v>
      </c>
      <c r="L1156" s="18">
        <f>(T1156*BG1156+Y1156*BH1156+AT1156*BI1156+AO1156*BJ1156)/(BK1156*(1000000))</f>
        <v>141.49921906935302</v>
      </c>
      <c r="M1156" s="18">
        <f>L1156/K1156</f>
        <v>1.2356783707972645</v>
      </c>
      <c r="N1156" s="18">
        <f>J1156*M1156</f>
        <v>115.24343602268678</v>
      </c>
      <c r="O1156" s="13">
        <v>100</v>
      </c>
      <c r="P1156" s="20">
        <v>102.14722105712499</v>
      </c>
      <c r="Q1156" s="20">
        <f>P1156-S1156</f>
        <v>94.483814939472396</v>
      </c>
      <c r="R1156" s="18">
        <f>Q1156*solar_capex_adj</f>
        <v>125.97841991929653</v>
      </c>
      <c r="S1156" s="20">
        <v>7.6634061176525989</v>
      </c>
      <c r="T1156" s="18">
        <f>R1156+S1156</f>
        <v>133.64182603694911</v>
      </c>
      <c r="U1156" s="20">
        <v>36.695439862150003</v>
      </c>
      <c r="V1156" s="20">
        <f>U1156-X1156</f>
        <v>30.400056284219399</v>
      </c>
      <c r="W1156" s="18">
        <f>V1156*wind_capex_adj</f>
        <v>50.666760473699</v>
      </c>
      <c r="X1156" s="20">
        <v>6.295383577930604</v>
      </c>
      <c r="Y1156" s="18">
        <f>W1156+X1156</f>
        <v>56.962144051629608</v>
      </c>
      <c r="Z1156" s="20">
        <v>247.639992045095</v>
      </c>
      <c r="AA1156" s="20">
        <f>Z1156-AC1156-AD1156</f>
        <v>172.49382043083401</v>
      </c>
      <c r="AB1156" s="18">
        <f>AA1156*hdgt_capex_adj</f>
        <v>215.61727553854251</v>
      </c>
      <c r="AC1156" s="20">
        <v>30.627116809213987</v>
      </c>
      <c r="AD1156" s="20">
        <v>44.519054805047006</v>
      </c>
      <c r="AE1156" s="18">
        <f>AD1156*fuel_adj</f>
        <v>44.519054805047006</v>
      </c>
      <c r="AF1156" s="18">
        <f>AB1156+AC1156+AE1156</f>
        <v>290.76344715280351</v>
      </c>
      <c r="AG1156" s="20">
        <v>1363.04736521772</v>
      </c>
      <c r="AH1156" s="20">
        <f>AG1156-AJ1156-AK1156</f>
        <v>1206.6946565051501</v>
      </c>
      <c r="AI1156" s="18">
        <f>AH1156*aero_capex_adj</f>
        <v>1448.0335878061801</v>
      </c>
      <c r="AJ1156" s="20">
        <v>107.95033805495996</v>
      </c>
      <c r="AK1156" s="20">
        <v>48.402370657609936</v>
      </c>
      <c r="AL1156" s="18">
        <f>AK1156*fuel_adj</f>
        <v>48.402370657609936</v>
      </c>
      <c r="AM1156" s="18">
        <f>AI1156+AJ1156+AL1156</f>
        <v>1604.38629651875</v>
      </c>
      <c r="AN1156" s="18">
        <f>IF(F1156=0, 0, IF(F1156=3, Z1156, (Z1156*F1156*384+AG1156*G1156*32)/(F1156*384+G1156*32)))</f>
        <v>867.3107549187755</v>
      </c>
      <c r="AO1156" s="18">
        <f>IF(F1156=0, 0, IF(F1156=3, AF1156, (AF1156*F1156*384+AM1156*G1156*32)/(F1156*384+G1156*32)))</f>
        <v>1020.5539190227738</v>
      </c>
      <c r="AP1156" s="20">
        <v>260.02194864195297</v>
      </c>
      <c r="AQ1156" s="20">
        <f>AP1156-AS1156</f>
        <v>210.14631894476199</v>
      </c>
      <c r="AR1156" s="18">
        <f>AQ1156*bess_capex_adj</f>
        <v>210.14631894476199</v>
      </c>
      <c r="AS1156" s="20">
        <v>49.875629697190988</v>
      </c>
      <c r="AT1156" s="18">
        <f>AR1156+AS1156</f>
        <v>260.02194864195297</v>
      </c>
      <c r="AU1156" s="20">
        <v>8485.0316086893999</v>
      </c>
      <c r="AV1156" s="20"/>
      <c r="AW1156" s="20">
        <v>1480.5962221167799</v>
      </c>
      <c r="AX1156" s="18">
        <f>AW1156*solar_capex_adj</f>
        <v>1974.1282961557065</v>
      </c>
      <c r="AY1156" s="20">
        <v>2157.4187993671298</v>
      </c>
      <c r="AZ1156" s="18">
        <f>AY1156*wind_capex_adj</f>
        <v>3595.6979989452166</v>
      </c>
      <c r="BA1156" s="20">
        <v>773.01296703876301</v>
      </c>
      <c r="BB1156" s="18">
        <f>BA1156*hdgt_capex_adj</f>
        <v>966.26620879845382</v>
      </c>
      <c r="BC1156" s="20">
        <v>1218.0691436475199</v>
      </c>
      <c r="BD1156" s="18">
        <f>BC1156*aero_capex_adj</f>
        <v>1461.6829723770238</v>
      </c>
      <c r="BE1156" s="20">
        <v>2855.93447651918</v>
      </c>
      <c r="BF1156" s="18">
        <f>BE1156*bess_capex_adj</f>
        <v>2855.93447651918</v>
      </c>
      <c r="BG1156" s="11">
        <v>1352547184.6073999</v>
      </c>
      <c r="BH1156" s="11">
        <v>6024251669.3078299</v>
      </c>
      <c r="BI1156" s="11">
        <v>915161210.09351003</v>
      </c>
      <c r="BJ1156" s="11">
        <v>468039935.99124998</v>
      </c>
      <c r="BK1156" s="11">
        <f>SUM(BG1156:BJ1156)/1000000</f>
        <v>8759.9999999999891</v>
      </c>
      <c r="BL1156" s="11">
        <v>23.195835146218901</v>
      </c>
      <c r="BM1156" s="13">
        <f>0.815*BJ1156/(BK1156*1000)</f>
        <v>43.544811396446256</v>
      </c>
      <c r="BN1156" s="22">
        <v>1668.7753841209301</v>
      </c>
      <c r="BO1156" s="11">
        <v>474</v>
      </c>
      <c r="BP1156" s="11">
        <v>9120</v>
      </c>
      <c r="BQ1156" s="22">
        <v>13835.7696</v>
      </c>
      <c r="BR1156" s="11">
        <v>2280</v>
      </c>
      <c r="BS1156" s="11">
        <v>570</v>
      </c>
      <c r="BT1156" s="11">
        <v>0.19061147031997699</v>
      </c>
    </row>
    <row r="1157" spans="1:72" s="11" customFormat="1" x14ac:dyDescent="0.25">
      <c r="A1157" s="1">
        <v>1578</v>
      </c>
      <c r="B1157" s="22">
        <v>1030.10826180304</v>
      </c>
      <c r="C1157" s="22">
        <v>600.4</v>
      </c>
      <c r="D1157" s="11">
        <v>3000</v>
      </c>
      <c r="E1157" s="11">
        <v>12000</v>
      </c>
      <c r="F1157" s="11">
        <v>3</v>
      </c>
      <c r="G1157" s="11">
        <v>4</v>
      </c>
      <c r="H1157" s="12">
        <f>SUM(BG1157:BI1157)/(BK1157*1000000)</f>
        <v>0.5875345207545315</v>
      </c>
      <c r="I1157" s="13">
        <v>100</v>
      </c>
      <c r="J1157" s="20">
        <v>100.23957899246599</v>
      </c>
      <c r="K1157" s="18">
        <f>(P1157*BG1157+U1157*BH1157+AP1157*BI1157+AN1157*BJ1157)/(BK1157*(1000000))</f>
        <v>97.888880600206079</v>
      </c>
      <c r="L1157" s="18">
        <f>(T1157*BG1157+Y1157*BH1157+AT1157*BI1157+AO1157*BJ1157)/(BK1157*(1000000))</f>
        <v>112.63139887276675</v>
      </c>
      <c r="M1157" s="18">
        <f>L1157/K1157</f>
        <v>1.150604626206438</v>
      </c>
      <c r="N1157" s="18">
        <f>J1157*M1157</f>
        <v>115.33612331771705</v>
      </c>
      <c r="O1157" s="13">
        <v>99.999999998159296</v>
      </c>
      <c r="P1157" s="20">
        <v>86.248793192392299</v>
      </c>
      <c r="Q1157" s="20">
        <f>P1157-S1157</f>
        <v>79.784131514254398</v>
      </c>
      <c r="R1157" s="18">
        <f>Q1157*solar_capex_adj</f>
        <v>106.37884201900586</v>
      </c>
      <c r="S1157" s="20">
        <v>6.4646616781379009</v>
      </c>
      <c r="T1157" s="18">
        <f>R1157+S1157</f>
        <v>112.84350369714376</v>
      </c>
      <c r="U1157" s="20">
        <v>27.983403640485101</v>
      </c>
      <c r="V1157" s="20">
        <f>U1157-X1157</f>
        <v>23.186620163358</v>
      </c>
      <c r="W1157" s="18">
        <f>V1157*wind_capex_adj</f>
        <v>38.644366938930006</v>
      </c>
      <c r="X1157" s="20">
        <v>4.7967834771271001</v>
      </c>
      <c r="Y1157" s="18">
        <f>W1157+X1157</f>
        <v>43.441150416057106</v>
      </c>
      <c r="Z1157" s="20">
        <v>112.160132334107</v>
      </c>
      <c r="AA1157" s="20">
        <f>Z1157-AC1157-AD1157</f>
        <v>57.816940554094202</v>
      </c>
      <c r="AB1157" s="18">
        <f>AA1157*hdgt_capex_adj</f>
        <v>72.27117569261776</v>
      </c>
      <c r="AC1157" s="20">
        <v>17.635182321501702</v>
      </c>
      <c r="AD1157" s="20">
        <v>36.7080094585111</v>
      </c>
      <c r="AE1157" s="18">
        <f>AD1157*fuel_adj</f>
        <v>36.7080094585111</v>
      </c>
      <c r="AF1157" s="18">
        <f>AB1157+AC1157+AE1157</f>
        <v>126.61436747263056</v>
      </c>
      <c r="AG1157" s="20">
        <v>324.045377758195</v>
      </c>
      <c r="AH1157" s="20">
        <f>AG1157-AJ1157-AK1157</f>
        <v>249.25505808715297</v>
      </c>
      <c r="AI1157" s="18">
        <f>AH1157*aero_capex_adj</f>
        <v>299.10606970458355</v>
      </c>
      <c r="AJ1157" s="20">
        <v>31.39705525899501</v>
      </c>
      <c r="AK1157" s="20">
        <v>43.393264412047017</v>
      </c>
      <c r="AL1157" s="18">
        <f>AK1157*fuel_adj</f>
        <v>43.393264412047017</v>
      </c>
      <c r="AM1157" s="18">
        <f>AI1157+AJ1157+AL1157</f>
        <v>373.89638937562557</v>
      </c>
      <c r="AN1157" s="18">
        <f>IF(F1157=0, 0, IF(F1157=3, Z1157, (Z1157*F1157*384+AG1157*G1157*32)/(F1157*384+G1157*32)))</f>
        <v>112.160132334107</v>
      </c>
      <c r="AO1157" s="18">
        <f>IF(F1157=0, 0, IF(F1157=3, AF1157, (AF1157*F1157*384+AM1157*G1157*32)/(F1157*384+G1157*32)))</f>
        <v>126.61436747263056</v>
      </c>
      <c r="AP1157" s="20">
        <v>226.91821890687299</v>
      </c>
      <c r="AQ1157" s="20">
        <f>AP1157-AS1157</f>
        <v>185.61735938171</v>
      </c>
      <c r="AR1157" s="18">
        <f>AQ1157*bess_capex_adj</f>
        <v>185.61735938171</v>
      </c>
      <c r="AS1157" s="20">
        <v>41.300859525162991</v>
      </c>
      <c r="AT1157" s="18">
        <f>AR1157+AS1157</f>
        <v>226.91821890687299</v>
      </c>
      <c r="AU1157" s="20">
        <v>7460.2326402704402</v>
      </c>
      <c r="AV1157" s="20"/>
      <c r="AW1157" s="20">
        <v>1235.06704124166</v>
      </c>
      <c r="AX1157" s="18">
        <f>AW1157*solar_capex_adj</f>
        <v>1646.7560549888799</v>
      </c>
      <c r="AY1157" s="20">
        <v>719.86050307329401</v>
      </c>
      <c r="AZ1157" s="18">
        <f>AY1157*wind_capex_adj</f>
        <v>1199.7675051221568</v>
      </c>
      <c r="BA1157" s="20">
        <v>2321.36362744286</v>
      </c>
      <c r="BB1157" s="18">
        <f>BA1157*hdgt_capex_adj</f>
        <v>2901.7045343035752</v>
      </c>
      <c r="BC1157" s="20">
        <v>325.14405335908901</v>
      </c>
      <c r="BD1157" s="18">
        <f>BC1157*aero_capex_adj</f>
        <v>390.17286403090679</v>
      </c>
      <c r="BE1157" s="20">
        <v>2858.79741515352</v>
      </c>
      <c r="BF1157" s="18">
        <f>BE1157*bess_capex_adj</f>
        <v>2858.79741515352</v>
      </c>
      <c r="BG1157" s="11">
        <v>1360437362.15236</v>
      </c>
      <c r="BH1157" s="11">
        <v>2635443261.2463999</v>
      </c>
      <c r="BI1157" s="11">
        <v>1150921778.31619</v>
      </c>
      <c r="BJ1157" s="11">
        <v>3613197598.1237898</v>
      </c>
      <c r="BK1157" s="11">
        <f>SUM(BG1157:BJ1157)/1000000</f>
        <v>8759.9999998387393</v>
      </c>
      <c r="BL1157" s="11">
        <v>-1.94669242677583E-18</v>
      </c>
      <c r="BM1157" s="13">
        <f>0.815*BJ1157/(BK1157*1000)</f>
        <v>336.15936558505683</v>
      </c>
      <c r="BN1157" s="22">
        <v>1390.6461534341099</v>
      </c>
      <c r="BO1157" s="11">
        <v>158</v>
      </c>
      <c r="BP1157" s="11">
        <v>9120</v>
      </c>
      <c r="BQ1157" s="22">
        <v>13835.7696</v>
      </c>
      <c r="BR1157" s="11">
        <v>2280</v>
      </c>
      <c r="BS1157" s="11">
        <v>570</v>
      </c>
      <c r="BT1157" s="11">
        <v>0.23709216028958799</v>
      </c>
    </row>
    <row r="1158" spans="1:72" s="11" customFormat="1" x14ac:dyDescent="0.25">
      <c r="A1158" s="1">
        <v>325</v>
      </c>
      <c r="B1158" s="24">
        <v>2266.2381759666901</v>
      </c>
      <c r="C1158" s="24">
        <v>1603.6</v>
      </c>
      <c r="D1158" s="1">
        <v>1000</v>
      </c>
      <c r="E1158" s="1">
        <v>4000</v>
      </c>
      <c r="F1158" s="1">
        <v>2</v>
      </c>
      <c r="G1158" s="1">
        <v>11</v>
      </c>
      <c r="H1158" s="2">
        <f>SUM(BG1158:BI1158)/(BK1158*1000000)</f>
        <v>0.94688590870436051</v>
      </c>
      <c r="I1158" s="3">
        <v>100</v>
      </c>
      <c r="J1158" s="18">
        <v>89.937953887160006</v>
      </c>
      <c r="K1158" s="18">
        <f>(P1158*BG1158+U1158*BH1158+AP1158*BI1158+AN1158*BJ1158)/(BK1158*(1000000))</f>
        <v>103.49520720548266</v>
      </c>
      <c r="L1158" s="18">
        <f>(T1158*BG1158+Y1158*BH1158+AT1158*BI1158+AO1158*BJ1158)/(BK1158*(1000000))</f>
        <v>132.77254322315264</v>
      </c>
      <c r="M1158" s="18">
        <f>L1158/K1158</f>
        <v>1.2828859114175386</v>
      </c>
      <c r="N1158" s="18">
        <f>J1158*M1158</f>
        <v>115.38013394355782</v>
      </c>
      <c r="O1158" s="3">
        <v>100</v>
      </c>
      <c r="P1158" s="18">
        <v>147.494063227385</v>
      </c>
      <c r="Q1158" s="18">
        <f>P1158-S1158</f>
        <v>136.42809871026901</v>
      </c>
      <c r="R1158" s="18">
        <f>Q1158*solar_capex_adj</f>
        <v>181.90413161369202</v>
      </c>
      <c r="S1158" s="18">
        <v>11.065964517115987</v>
      </c>
      <c r="T1158" s="18">
        <f>R1158+S1158</f>
        <v>192.970096130808</v>
      </c>
      <c r="U1158" s="18">
        <v>33.805530726232902</v>
      </c>
      <c r="V1158" s="18">
        <f>U1158-X1158</f>
        <v>28.005700569424601</v>
      </c>
      <c r="W1158" s="18">
        <f>V1158*wind_capex_adj</f>
        <v>46.676167615707669</v>
      </c>
      <c r="X1158" s="18">
        <v>5.7998301568083015</v>
      </c>
      <c r="Y1158" s="18">
        <f>W1158+X1158</f>
        <v>52.475997772515967</v>
      </c>
      <c r="Z1158" s="18">
        <v>396.11398633770199</v>
      </c>
      <c r="AA1158" s="18">
        <f>Z1158-AC1158-AD1158</f>
        <v>314.81246410339304</v>
      </c>
      <c r="AB1158" s="18">
        <f>AA1158*hdgt_capex_adj</f>
        <v>393.5155801292413</v>
      </c>
      <c r="AC1158" s="18">
        <v>43.161565247851968</v>
      </c>
      <c r="AD1158" s="18">
        <v>38.13995698645698</v>
      </c>
      <c r="AE1158" s="18">
        <f>AD1158*fuel_adj</f>
        <v>38.13995698645698</v>
      </c>
      <c r="AF1158" s="18">
        <f>AB1158+AC1158+AE1158</f>
        <v>474.81710236355025</v>
      </c>
      <c r="AG1158" s="18">
        <v>1723.3737292440001</v>
      </c>
      <c r="AH1158" s="18">
        <f>AG1158-AJ1158-AK1158</f>
        <v>1546.5879447711297</v>
      </c>
      <c r="AI1158" s="18">
        <f>AH1158*aero_capex_adj</f>
        <v>1855.9055337253556</v>
      </c>
      <c r="AJ1158" s="18">
        <v>133.10783767657017</v>
      </c>
      <c r="AK1158" s="18">
        <v>43.677946796300148</v>
      </c>
      <c r="AL1158" s="18">
        <f>AK1158*fuel_adj</f>
        <v>43.677946796300148</v>
      </c>
      <c r="AM1158" s="18">
        <f>AI1158+AJ1158+AL1158</f>
        <v>2032.6913181982259</v>
      </c>
      <c r="AN1158" s="18">
        <f>IF(F1158=0, 0, IF(F1158=3, Z1158, (Z1158*F1158*384+AG1158*G1158*32)/(F1158*384+G1158*32)))</f>
        <v>813.2527626796815</v>
      </c>
      <c r="AO1158" s="18">
        <f>IF(F1158=0, 0, IF(F1158=3, AF1158, (AF1158*F1158*384+AM1158*G1158*32)/(F1158*384+G1158*32)))</f>
        <v>964.43471305444837</v>
      </c>
      <c r="AP1158" s="18">
        <v>104.211060882231</v>
      </c>
      <c r="AQ1158" s="18">
        <f>AP1158-AS1158</f>
        <v>84.172760987421498</v>
      </c>
      <c r="AR1158" s="18">
        <f>AQ1158*bess_capex_adj</f>
        <v>84.172760987421498</v>
      </c>
      <c r="AS1158" s="18">
        <v>20.038299894809498</v>
      </c>
      <c r="AT1158" s="18">
        <f>AR1158+AS1158</f>
        <v>104.211060882231</v>
      </c>
      <c r="AU1158" s="18">
        <v>8024.3197213685999</v>
      </c>
      <c r="AV1158" s="18"/>
      <c r="AW1158" s="18">
        <v>2714.2949966645001</v>
      </c>
      <c r="AX1158" s="18">
        <f>AW1158*solar_capex_adj</f>
        <v>3619.0599955526668</v>
      </c>
      <c r="AY1158" s="18">
        <v>1920.6469570633301</v>
      </c>
      <c r="AZ1158" s="18">
        <f>AY1158*wind_capex_adj</f>
        <v>3201.078261772217</v>
      </c>
      <c r="BA1158" s="18">
        <v>1545.9510880190101</v>
      </c>
      <c r="BB1158" s="18">
        <f>BA1158*hdgt_capex_adj</f>
        <v>1932.4388600237626</v>
      </c>
      <c r="BC1158" s="18">
        <v>893.20746137446599</v>
      </c>
      <c r="BD1158" s="18">
        <f>BC1158*aero_capex_adj</f>
        <v>1071.8489536493591</v>
      </c>
      <c r="BE1158" s="18">
        <v>950.21921824728804</v>
      </c>
      <c r="BF1158" s="18">
        <f>BE1158*bess_capex_adj</f>
        <v>950.21921824728804</v>
      </c>
      <c r="BG1158" s="1">
        <v>1702769634.0278201</v>
      </c>
      <c r="BH1158" s="1">
        <v>5821622039.2716398</v>
      </c>
      <c r="BI1158" s="1">
        <v>770328886.95073497</v>
      </c>
      <c r="BJ1158" s="1">
        <v>465279439.74980199</v>
      </c>
      <c r="BK1158" s="1">
        <f>SUM(BG1158:BJ1158)/1000000</f>
        <v>8759.9999999999964</v>
      </c>
      <c r="BL1158" s="1">
        <v>33.371534730231303</v>
      </c>
      <c r="BM1158" s="3">
        <f>0.815*BJ1158/(BK1158*1000)</f>
        <v>43.287984405946204</v>
      </c>
      <c r="BN1158" s="24">
        <v>3059.4215375550398</v>
      </c>
      <c r="BO1158" s="1">
        <v>422</v>
      </c>
      <c r="BP1158" s="1">
        <v>3040</v>
      </c>
      <c r="BQ1158" s="24">
        <v>4611.9232000000002</v>
      </c>
      <c r="BR1158" s="1">
        <v>760</v>
      </c>
      <c r="BS1158" s="1">
        <v>190</v>
      </c>
      <c r="BT1158" s="1">
        <v>0.47733796871836298</v>
      </c>
    </row>
    <row r="1159" spans="1:72" s="11" customFormat="1" x14ac:dyDescent="0.25">
      <c r="A1159" s="1">
        <v>286</v>
      </c>
      <c r="B1159" s="24">
        <v>2884.3031330485201</v>
      </c>
      <c r="C1159" s="24">
        <v>1003.19999999999</v>
      </c>
      <c r="D1159" s="1">
        <v>1000</v>
      </c>
      <c r="E1159" s="1">
        <v>4000</v>
      </c>
      <c r="F1159" s="1">
        <v>2</v>
      </c>
      <c r="G1159" s="1">
        <v>11</v>
      </c>
      <c r="H1159" s="2">
        <f>SUM(BG1159:BI1159)/(BK1159*1000000)</f>
        <v>0.90386977205780028</v>
      </c>
      <c r="I1159" s="3">
        <v>100</v>
      </c>
      <c r="J1159" s="18">
        <v>91.759098589145296</v>
      </c>
      <c r="K1159" s="18">
        <f>(P1159*BG1159+U1159*BH1159+AP1159*BI1159+AN1159*BJ1159)/(BK1159*(1000000))</f>
        <v>104.21931357505727</v>
      </c>
      <c r="L1159" s="18">
        <f>(T1159*BG1159+Y1159*BH1159+AT1159*BI1159+AO1159*BJ1159)/(BK1159*(1000000))</f>
        <v>131.05192778639173</v>
      </c>
      <c r="M1159" s="18">
        <f>L1159/K1159</f>
        <v>1.2574629719856099</v>
      </c>
      <c r="N1159" s="18">
        <f>J1159*M1159</f>
        <v>115.38366881862723</v>
      </c>
      <c r="O1159" s="3">
        <v>100</v>
      </c>
      <c r="P1159" s="18">
        <v>140.172279336564</v>
      </c>
      <c r="Q1159" s="18">
        <f>P1159-S1159</f>
        <v>129.65547260847899</v>
      </c>
      <c r="R1159" s="18">
        <f>Q1159*solar_capex_adj</f>
        <v>172.87396347797198</v>
      </c>
      <c r="S1159" s="18">
        <v>10.516806728085015</v>
      </c>
      <c r="T1159" s="18">
        <f>R1159+S1159</f>
        <v>183.390770206057</v>
      </c>
      <c r="U1159" s="18">
        <v>27.958657058749498</v>
      </c>
      <c r="V1159" s="18">
        <f>U1159-X1159</f>
        <v>23.161873581622402</v>
      </c>
      <c r="W1159" s="18">
        <f>V1159*wind_capex_adj</f>
        <v>38.603122636037341</v>
      </c>
      <c r="X1159" s="18">
        <v>4.7967834771270965</v>
      </c>
      <c r="Y1159" s="18">
        <f>W1159+X1159</f>
        <v>43.399906113164434</v>
      </c>
      <c r="Z1159" s="18">
        <v>241.80552296766601</v>
      </c>
      <c r="AA1159" s="18">
        <f>Z1159-AC1159-AD1159</f>
        <v>175.23994899330799</v>
      </c>
      <c r="AB1159" s="18">
        <f>AA1159*hdgt_capex_adj</f>
        <v>219.04993624163498</v>
      </c>
      <c r="AC1159" s="18">
        <v>29.222741564594997</v>
      </c>
      <c r="AD1159" s="18">
        <v>37.34283240976302</v>
      </c>
      <c r="AE1159" s="18">
        <f>AD1159*fuel_adj</f>
        <v>37.34283240976302</v>
      </c>
      <c r="AF1159" s="18">
        <f>AB1159+AC1159+AE1159</f>
        <v>285.61551021599303</v>
      </c>
      <c r="AG1159" s="18">
        <v>934.28666849994397</v>
      </c>
      <c r="AH1159" s="18">
        <f>AG1159-AJ1159-AK1159</f>
        <v>815.98796809505404</v>
      </c>
      <c r="AI1159" s="18">
        <f>AH1159*aero_capex_adj</f>
        <v>979.18556171406476</v>
      </c>
      <c r="AJ1159" s="18">
        <v>75.767029050732958</v>
      </c>
      <c r="AK1159" s="18">
        <v>42.53167135415697</v>
      </c>
      <c r="AL1159" s="18">
        <f>AK1159*fuel_adj</f>
        <v>42.53167135415697</v>
      </c>
      <c r="AM1159" s="18">
        <f>AI1159+AJ1159+AL1159</f>
        <v>1097.4842621189546</v>
      </c>
      <c r="AN1159" s="18">
        <f>IF(F1159=0, 0, IF(F1159=3, Z1159, (Z1159*F1159*384+AG1159*G1159*32)/(F1159*384+G1159*32)))</f>
        <v>459.44245442066767</v>
      </c>
      <c r="AO1159" s="18">
        <f>IF(F1159=0, 0, IF(F1159=3, AF1159, (AF1159*F1159*384+AM1159*G1159*32)/(F1159*384+G1159*32)))</f>
        <v>540.77426081406668</v>
      </c>
      <c r="AP1159" s="18">
        <v>67.487154276421705</v>
      </c>
      <c r="AQ1159" s="18">
        <f>AP1159-AS1159</f>
        <v>54.901715391374303</v>
      </c>
      <c r="AR1159" s="18">
        <f>AQ1159*bess_capex_adj</f>
        <v>54.901715391374303</v>
      </c>
      <c r="AS1159" s="18">
        <v>12.585438885047402</v>
      </c>
      <c r="AT1159" s="18">
        <f>AR1159+AS1159</f>
        <v>67.487154276421705</v>
      </c>
      <c r="AU1159" s="18">
        <v>8045.3365341909503</v>
      </c>
      <c r="AV1159" s="18"/>
      <c r="AW1159" s="18">
        <v>3454.4968659973001</v>
      </c>
      <c r="AX1159" s="18">
        <f>AW1159*solar_capex_adj</f>
        <v>4605.9958213297332</v>
      </c>
      <c r="AY1159" s="18">
        <v>1201.52116338258</v>
      </c>
      <c r="AZ1159" s="18">
        <f>AY1159*wind_capex_adj</f>
        <v>2002.5352723043</v>
      </c>
      <c r="BA1159" s="18">
        <v>1545.92405726519</v>
      </c>
      <c r="BB1159" s="18">
        <f>BA1159*hdgt_capex_adj</f>
        <v>1932.4050715814874</v>
      </c>
      <c r="BC1159" s="18">
        <v>893.19184375810801</v>
      </c>
      <c r="BD1159" s="18">
        <f>BC1159*aero_capex_adj</f>
        <v>1071.8302125097296</v>
      </c>
      <c r="BE1159" s="18">
        <v>950.20260378777198</v>
      </c>
      <c r="BF1159" s="18">
        <f>BE1159*bess_capex_adj</f>
        <v>950.20260378777198</v>
      </c>
      <c r="BG1159" s="1">
        <v>2280694822.12848</v>
      </c>
      <c r="BH1159" s="1">
        <v>4403525449.1711998</v>
      </c>
      <c r="BI1159" s="1">
        <v>1233678931.92664</v>
      </c>
      <c r="BJ1159" s="1">
        <v>842100796.773669</v>
      </c>
      <c r="BK1159" s="1">
        <f>SUM(BG1159:BJ1159)/1000000</f>
        <v>8759.9999999999891</v>
      </c>
      <c r="BL1159" s="1">
        <v>29.364659347516799</v>
      </c>
      <c r="BM1159" s="3">
        <f>0.815*BJ1159/(BK1159*1000)</f>
        <v>78.346135772892808</v>
      </c>
      <c r="BN1159" s="24">
        <v>3893.8092296155</v>
      </c>
      <c r="BO1159" s="1">
        <v>264</v>
      </c>
      <c r="BP1159" s="1">
        <v>3040</v>
      </c>
      <c r="BQ1159" s="24">
        <v>4611.9232000000002</v>
      </c>
      <c r="BR1159" s="1">
        <v>760</v>
      </c>
      <c r="BS1159" s="1">
        <v>190</v>
      </c>
      <c r="BT1159" s="1">
        <v>0.76221186259325102</v>
      </c>
    </row>
    <row r="1160" spans="1:72" s="11" customFormat="1" x14ac:dyDescent="0.25">
      <c r="A1160" s="1">
        <v>368</v>
      </c>
      <c r="B1160" s="24">
        <v>3090.3247854091301</v>
      </c>
      <c r="C1160" s="24">
        <v>600.4</v>
      </c>
      <c r="D1160" s="1">
        <v>1000</v>
      </c>
      <c r="E1160" s="1">
        <v>4000</v>
      </c>
      <c r="F1160" s="1">
        <v>2</v>
      </c>
      <c r="G1160" s="1">
        <v>11</v>
      </c>
      <c r="H1160" s="2">
        <f>SUM(BG1160:BI1160)/(BK1160*1000000)</f>
        <v>0.79356560496636941</v>
      </c>
      <c r="I1160" s="3">
        <v>100</v>
      </c>
      <c r="J1160" s="18">
        <v>94.043353577193301</v>
      </c>
      <c r="K1160" s="18">
        <f>(P1160*BG1160+U1160*BH1160+AP1160*BI1160+AN1160*BJ1160)/(BK1160*(1000000))</f>
        <v>114.32128763025312</v>
      </c>
      <c r="L1160" s="18">
        <f>(T1160*BG1160+Y1160*BH1160+AT1160*BI1160+AO1160*BJ1160)/(BK1160*(1000000))</f>
        <v>140.26792296395055</v>
      </c>
      <c r="M1160" s="18">
        <f>L1160/K1160</f>
        <v>1.2269624133137484</v>
      </c>
      <c r="N1160" s="18">
        <f>J1160*M1160</f>
        <v>115.38766006119123</v>
      </c>
      <c r="O1160" s="3">
        <v>100</v>
      </c>
      <c r="P1160" s="18">
        <v>123.742122306627</v>
      </c>
      <c r="Q1160" s="18">
        <f>P1160-S1160</f>
        <v>114.459752652048</v>
      </c>
      <c r="R1160" s="18">
        <f>Q1160*solar_capex_adj</f>
        <v>152.61300353606399</v>
      </c>
      <c r="S1160" s="18">
        <v>9.282369654579</v>
      </c>
      <c r="T1160" s="18">
        <f>R1160+S1160</f>
        <v>161.895373190643</v>
      </c>
      <c r="U1160" s="18">
        <v>27.963296559797801</v>
      </c>
      <c r="V1160" s="18">
        <f>U1160-X1160</f>
        <v>23.166513082670701</v>
      </c>
      <c r="W1160" s="18">
        <f>V1160*wind_capex_adj</f>
        <v>38.610855137784505</v>
      </c>
      <c r="X1160" s="18">
        <v>4.7967834771271001</v>
      </c>
      <c r="Y1160" s="18">
        <f>W1160+X1160</f>
        <v>43.407638614911605</v>
      </c>
      <c r="Z1160" s="18">
        <v>135.49473172464499</v>
      </c>
      <c r="AA1160" s="18">
        <f>Z1160-AC1160-AD1160</f>
        <v>79.90752635134811</v>
      </c>
      <c r="AB1160" s="18">
        <f>AA1160*hdgt_capex_adj</f>
        <v>99.884407939185138</v>
      </c>
      <c r="AC1160" s="18">
        <v>19.634402036751993</v>
      </c>
      <c r="AD1160" s="18">
        <v>35.952803336544889</v>
      </c>
      <c r="AE1160" s="18">
        <f>AD1160*fuel_adj</f>
        <v>35.952803336544889</v>
      </c>
      <c r="AF1160" s="18">
        <f>AB1160+AC1160+AE1160</f>
        <v>155.47161331248202</v>
      </c>
      <c r="AG1160" s="18">
        <v>584.66638932604201</v>
      </c>
      <c r="AH1160" s="18">
        <f>AG1160-AJ1160-AK1160</f>
        <v>492.95824861903895</v>
      </c>
      <c r="AI1160" s="18">
        <f>AH1160*aero_capex_adj</f>
        <v>591.54989834284675</v>
      </c>
      <c r="AJ1160" s="18">
        <v>50.285578391608055</v>
      </c>
      <c r="AK1160" s="18">
        <v>41.422562315394998</v>
      </c>
      <c r="AL1160" s="18">
        <f>AK1160*fuel_adj</f>
        <v>41.422562315394998</v>
      </c>
      <c r="AM1160" s="18">
        <f>AI1160+AJ1160+AL1160</f>
        <v>683.2580390498498</v>
      </c>
      <c r="AN1160" s="18">
        <f>IF(F1160=0, 0, IF(F1160=3, Z1160, (Z1160*F1160*384+AG1160*G1160*32)/(F1160*384+G1160*32)))</f>
        <v>276.66296697079838</v>
      </c>
      <c r="AO1160" s="18">
        <f>IF(F1160=0, 0, IF(F1160=3, AF1160, (AF1160*F1160*384+AM1160*G1160*32)/(F1160*384+G1160*32)))</f>
        <v>321.34734711565477</v>
      </c>
      <c r="AP1160" s="18">
        <v>54.653620864982102</v>
      </c>
      <c r="AQ1160" s="18">
        <f>AP1160-AS1160</f>
        <v>44.428392888886002</v>
      </c>
      <c r="AR1160" s="18">
        <f>AQ1160*bess_capex_adj</f>
        <v>44.428392888886002</v>
      </c>
      <c r="AS1160" s="18">
        <v>10.2252279760961</v>
      </c>
      <c r="AT1160" s="18">
        <f>AR1160+AS1160</f>
        <v>54.653620864982102</v>
      </c>
      <c r="AU1160" s="18">
        <v>7811.2216926782803</v>
      </c>
      <c r="AV1160" s="18"/>
      <c r="AW1160" s="18">
        <v>3701.98803024987</v>
      </c>
      <c r="AX1160" s="18">
        <f>AW1160*solar_capex_adj</f>
        <v>4935.98404033316</v>
      </c>
      <c r="AY1160" s="18">
        <v>719.23625110742398</v>
      </c>
      <c r="AZ1160" s="18">
        <f>AY1160*wind_capex_adj</f>
        <v>1198.7270851790399</v>
      </c>
      <c r="BA1160" s="18">
        <v>1546.233717719</v>
      </c>
      <c r="BB1160" s="18">
        <f>BA1160*hdgt_capex_adj</f>
        <v>1932.79214714875</v>
      </c>
      <c r="BC1160" s="18">
        <v>893.37075693975999</v>
      </c>
      <c r="BD1160" s="18">
        <f>BC1160*aero_capex_adj</f>
        <v>1072.0449083277119</v>
      </c>
      <c r="BE1160" s="18">
        <v>950.39293666222295</v>
      </c>
      <c r="BF1160" s="18">
        <f>BE1160*bess_capex_adj</f>
        <v>950.39293666222295</v>
      </c>
      <c r="BG1160" s="1">
        <v>2772611857.45784</v>
      </c>
      <c r="BH1160" s="1">
        <v>2635443261.2463999</v>
      </c>
      <c r="BI1160" s="1">
        <v>1543579580.8011401</v>
      </c>
      <c r="BJ1160" s="1">
        <v>1808365300.4946001</v>
      </c>
      <c r="BK1160" s="1">
        <f>SUM(BG1160:BJ1160)/1000000</f>
        <v>8759.9999999999782</v>
      </c>
      <c r="BL1160" s="1">
        <v>27.4106842354783</v>
      </c>
      <c r="BM1160" s="3">
        <f>0.815*BJ1160/(BK1160*1000)</f>
        <v>168.24403195240899</v>
      </c>
      <c r="BN1160" s="24">
        <v>4171.93846030233</v>
      </c>
      <c r="BO1160" s="1">
        <v>158</v>
      </c>
      <c r="BP1160" s="1">
        <v>3040</v>
      </c>
      <c r="BQ1160" s="24">
        <v>4611.9232000000002</v>
      </c>
      <c r="BR1160" s="1">
        <v>760</v>
      </c>
      <c r="BS1160" s="1">
        <v>190</v>
      </c>
      <c r="BT1160" s="1">
        <v>0.95173442560586297</v>
      </c>
    </row>
    <row r="1161" spans="1:72" s="11" customFormat="1" x14ac:dyDescent="0.25">
      <c r="A1161" s="1">
        <v>691</v>
      </c>
      <c r="B1161" s="25">
        <v>2266.2381759666901</v>
      </c>
      <c r="C1161" s="25">
        <v>1003.19999999999</v>
      </c>
      <c r="D1161" s="8">
        <v>2000</v>
      </c>
      <c r="E1161" s="8">
        <v>8000</v>
      </c>
      <c r="F1161" s="8">
        <v>1</v>
      </c>
      <c r="G1161" s="8">
        <v>23</v>
      </c>
      <c r="H1161" s="9">
        <f>SUM(BG1161:BI1161)/(BK1161*1000000)</f>
        <v>0.92599489819792036</v>
      </c>
      <c r="I1161" s="10">
        <v>100</v>
      </c>
      <c r="J1161" s="19">
        <v>94.895710571948996</v>
      </c>
      <c r="K1161" s="18">
        <f>(P1161*BG1161+U1161*BH1161+AP1161*BI1161+AN1161*BJ1161)/(BK1161*(1000000))</f>
        <v>145.36902031701268</v>
      </c>
      <c r="L1161" s="18">
        <f>(T1161*BG1161+Y1161*BH1161+AT1161*BI1161+AO1161*BJ1161)/(BK1161*(1000000))</f>
        <v>176.83783440406793</v>
      </c>
      <c r="M1161" s="18">
        <f>L1161/K1161</f>
        <v>1.2164753811949052</v>
      </c>
      <c r="N1161" s="18">
        <f>J1161*M1161</f>
        <v>115.43829569177305</v>
      </c>
      <c r="O1161" s="10">
        <v>100</v>
      </c>
      <c r="P1161" s="19">
        <v>118.649100309273</v>
      </c>
      <c r="Q1161" s="19">
        <f>P1161-S1161</f>
        <v>109.74609838698601</v>
      </c>
      <c r="R1161" s="18">
        <f>Q1161*solar_capex_adj</f>
        <v>146.32813118264801</v>
      </c>
      <c r="S1161" s="19">
        <v>8.9030019222869896</v>
      </c>
      <c r="T1161" s="18">
        <f>R1161+S1161</f>
        <v>155.231133104935</v>
      </c>
      <c r="U1161" s="19">
        <v>27.955759304227701</v>
      </c>
      <c r="V1161" s="19">
        <f>U1161-X1161</f>
        <v>23.158975827100601</v>
      </c>
      <c r="W1161" s="18">
        <f>V1161*wind_capex_adj</f>
        <v>38.598293045167672</v>
      </c>
      <c r="X1161" s="19">
        <v>4.7967834771271001</v>
      </c>
      <c r="Y1161" s="18">
        <f>W1161+X1161</f>
        <v>43.395076522294772</v>
      </c>
      <c r="Z1161" s="19">
        <v>183.68595265445401</v>
      </c>
      <c r="AA1161" s="19">
        <f>Z1161-AC1161-AD1161</f>
        <v>119.030321427003</v>
      </c>
      <c r="AB1161" s="18">
        <f>AA1161*hdgt_capex_adj</f>
        <v>148.78790178375374</v>
      </c>
      <c r="AC1161" s="19">
        <v>24.27077682222901</v>
      </c>
      <c r="AD1161" s="19">
        <v>40.384854405222001</v>
      </c>
      <c r="AE1161" s="18">
        <f>AD1161*fuel_adj</f>
        <v>40.384854405222001</v>
      </c>
      <c r="AF1161" s="18">
        <f>AB1161+AC1161+AE1161</f>
        <v>213.44353301120475</v>
      </c>
      <c r="AG1161" s="19">
        <v>1617.5555033283299</v>
      </c>
      <c r="AH1161" s="19">
        <f>AG1161-AJ1161-AK1161</f>
        <v>1447.6772355719102</v>
      </c>
      <c r="AI1161" s="18">
        <f>AH1161*aero_capex_adj</f>
        <v>1737.2126826862921</v>
      </c>
      <c r="AJ1161" s="19">
        <v>125.59421276369994</v>
      </c>
      <c r="AK1161" s="19">
        <v>44.284054992719803</v>
      </c>
      <c r="AL1161" s="18">
        <f>AK1161*fuel_adj</f>
        <v>44.284054992719803</v>
      </c>
      <c r="AM1161" s="18">
        <f>AI1161+AJ1161+AL1161</f>
        <v>1907.0909504427118</v>
      </c>
      <c r="AN1161" s="18">
        <f>IF(F1161=0, 0, IF(F1161=3, Z1161, (Z1161*F1161*384+AG1161*G1161*32)/(F1161*384+G1161*32)))</f>
        <v>1125.9430859544295</v>
      </c>
      <c r="AO1161" s="18">
        <f>IF(F1161=0, 0, IF(F1161=3, AF1161, (AF1161*F1161*384+AM1161*G1161*32)/(F1161*384+G1161*32)))</f>
        <v>1326.4118358947665</v>
      </c>
      <c r="AP1161" s="19">
        <v>106.287874294905</v>
      </c>
      <c r="AQ1161" s="19">
        <f>AP1161-AS1161</f>
        <v>86.811283719353099</v>
      </c>
      <c r="AR1161" s="18">
        <f>AQ1161*bess_capex_adj</f>
        <v>86.811283719353099</v>
      </c>
      <c r="AS1161" s="19">
        <v>19.476590575551896</v>
      </c>
      <c r="AT1161" s="18">
        <f>AR1161+AS1161</f>
        <v>106.287874294905</v>
      </c>
      <c r="AU1161" s="19">
        <v>8457.04854387663</v>
      </c>
      <c r="AV1161" s="19"/>
      <c r="AW1161" s="19">
        <v>2713.9079612803898</v>
      </c>
      <c r="AX1161" s="18">
        <f>AW1161*solar_capex_adj</f>
        <v>3618.5439483738528</v>
      </c>
      <c r="AY1161" s="19">
        <v>1201.37084249546</v>
      </c>
      <c r="AZ1161" s="18">
        <f>AY1161*wind_capex_adj</f>
        <v>2002.2847374924334</v>
      </c>
      <c r="BA1161" s="19">
        <v>772.86532427033001</v>
      </c>
      <c r="BB1161" s="18">
        <f>BA1161*hdgt_capex_adj</f>
        <v>966.08165533791248</v>
      </c>
      <c r="BC1161" s="19">
        <v>1867.3492949532199</v>
      </c>
      <c r="BD1161" s="18">
        <f>BC1161*aero_capex_adj</f>
        <v>2240.819153943864</v>
      </c>
      <c r="BE1161" s="19">
        <v>1901.5551208772199</v>
      </c>
      <c r="BF1161" s="18">
        <f>BE1161*bess_capex_adj</f>
        <v>1901.5551208772199</v>
      </c>
      <c r="BG1161" s="8">
        <v>2124500947.8094201</v>
      </c>
      <c r="BH1161" s="8">
        <v>4403525449.1711998</v>
      </c>
      <c r="BI1161" s="8">
        <v>1583688911.23315</v>
      </c>
      <c r="BJ1161" s="8">
        <v>648284691.78621602</v>
      </c>
      <c r="BK1161" s="8">
        <f>SUM(BG1161:BJ1161)/1000000</f>
        <v>8759.9999999999873</v>
      </c>
      <c r="BL1161" s="8">
        <v>17.494320383170901</v>
      </c>
      <c r="BM1161" s="10">
        <f>0.815*BJ1161/(BK1161*1000)</f>
        <v>60.314157968694843</v>
      </c>
      <c r="BN1161" s="25">
        <v>3059.4215375550398</v>
      </c>
      <c r="BO1161" s="8">
        <v>264</v>
      </c>
      <c r="BP1161" s="8">
        <v>6080</v>
      </c>
      <c r="BQ1161" s="25">
        <v>9223.8464000000004</v>
      </c>
      <c r="BR1161" s="8">
        <v>1520</v>
      </c>
      <c r="BS1161" s="8">
        <v>380</v>
      </c>
      <c r="BT1161" s="8">
        <v>0.49025953980542297</v>
      </c>
    </row>
    <row r="1162" spans="1:72" s="11" customFormat="1" x14ac:dyDescent="0.25">
      <c r="A1162" s="1">
        <v>1078</v>
      </c>
      <c r="B1162" s="25">
        <v>2472.2598283273001</v>
      </c>
      <c r="C1162" s="25">
        <v>201.39999999999901</v>
      </c>
      <c r="D1162" s="8">
        <v>2000</v>
      </c>
      <c r="E1162" s="8">
        <v>8000</v>
      </c>
      <c r="F1162" s="8">
        <v>3</v>
      </c>
      <c r="G1162" s="8">
        <v>4</v>
      </c>
      <c r="H1162" s="9">
        <f>SUM(BG1162:BI1162)/(BK1162*1000000)</f>
        <v>0.70847913010297681</v>
      </c>
      <c r="I1162" s="10">
        <v>100</v>
      </c>
      <c r="J1162" s="19">
        <v>97.638716021820002</v>
      </c>
      <c r="K1162" s="18">
        <f>(P1162*BG1162+U1162*BH1162+AP1162*BI1162+AN1162*BJ1162)/(BK1162*(1000000))</f>
        <v>93.761725185649382</v>
      </c>
      <c r="L1162" s="18">
        <f>(T1162*BG1162+Y1162*BH1162+AT1162*BI1162+AO1162*BJ1162)/(BK1162*(1000000))</f>
        <v>110.85708061452081</v>
      </c>
      <c r="M1162" s="18">
        <f>L1162/K1162</f>
        <v>1.1823276544349244</v>
      </c>
      <c r="N1162" s="18">
        <f>J1162*M1162</f>
        <v>115.44095409611612</v>
      </c>
      <c r="O1162" s="10">
        <v>100</v>
      </c>
      <c r="P1162" s="19">
        <v>104.014917803561</v>
      </c>
      <c r="Q1162" s="19">
        <f>P1162-S1162</f>
        <v>96.214473384595806</v>
      </c>
      <c r="R1162" s="18">
        <f>Q1162*solar_capex_adj</f>
        <v>128.28596451279441</v>
      </c>
      <c r="S1162" s="19">
        <v>7.8004444189651991</v>
      </c>
      <c r="T1162" s="18">
        <f>R1162+S1162</f>
        <v>136.08640893175959</v>
      </c>
      <c r="U1162" s="19">
        <v>27.970078330549899</v>
      </c>
      <c r="V1162" s="19">
        <f>U1162-X1162</f>
        <v>23.173294853422899</v>
      </c>
      <c r="W1162" s="18">
        <f>V1162*wind_capex_adj</f>
        <v>38.622158089038166</v>
      </c>
      <c r="X1162" s="19">
        <v>4.7967834771270006</v>
      </c>
      <c r="Y1162" s="18">
        <f>W1162+X1162</f>
        <v>43.418941566165167</v>
      </c>
      <c r="Z1162" s="19">
        <v>134.50456248230901</v>
      </c>
      <c r="AA1162" s="19">
        <f>Z1162-AC1162-AD1162</f>
        <v>78.503872941145588</v>
      </c>
      <c r="AB1162" s="18">
        <f>AA1162*hdgt_capex_adj</f>
        <v>98.129841176431981</v>
      </c>
      <c r="AC1162" s="19">
        <v>19.509442976897006</v>
      </c>
      <c r="AD1162" s="19">
        <v>36.491246564266419</v>
      </c>
      <c r="AE1162" s="18">
        <f>AD1162*fuel_adj</f>
        <v>36.491246564266419</v>
      </c>
      <c r="AF1162" s="18">
        <f>AB1162+AC1162+AE1162</f>
        <v>154.13053071759541</v>
      </c>
      <c r="AG1162" s="19">
        <v>472.40398311771298</v>
      </c>
      <c r="AH1162" s="19">
        <f>AG1162-AJ1162-AK1162</f>
        <v>387.46734773597007</v>
      </c>
      <c r="AI1162" s="18">
        <f>AH1162*aero_capex_adj</f>
        <v>464.96081728316403</v>
      </c>
      <c r="AJ1162" s="19">
        <v>42.093378611895957</v>
      </c>
      <c r="AK1162" s="19">
        <v>42.84325676984696</v>
      </c>
      <c r="AL1162" s="18">
        <f>AK1162*fuel_adj</f>
        <v>42.84325676984696</v>
      </c>
      <c r="AM1162" s="18">
        <f>AI1162+AJ1162+AL1162</f>
        <v>549.89745266490695</v>
      </c>
      <c r="AN1162" s="18">
        <f>IF(F1162=0, 0, IF(F1162=3, Z1162, (Z1162*F1162*384+AG1162*G1162*32)/(F1162*384+G1162*32)))</f>
        <v>134.50456248230901</v>
      </c>
      <c r="AO1162" s="18">
        <f>IF(F1162=0, 0, IF(F1162=3, AF1162, (AF1162*F1162*384+AM1162*G1162*32)/(F1162*384+G1162*32)))</f>
        <v>154.13053071759541</v>
      </c>
      <c r="AP1162" s="19">
        <v>65.984505579764104</v>
      </c>
      <c r="AQ1162" s="19">
        <f>AP1162-AS1162</f>
        <v>54.035898595554102</v>
      </c>
      <c r="AR1162" s="18">
        <f>AQ1162*bess_capex_adj</f>
        <v>54.035898595554102</v>
      </c>
      <c r="AS1162" s="19">
        <v>11.948606984210002</v>
      </c>
      <c r="AT1162" s="18">
        <f>AR1162+AS1162</f>
        <v>65.984505579764104</v>
      </c>
      <c r="AU1162" s="19">
        <v>7751.5083973923502</v>
      </c>
      <c r="AV1162" s="19"/>
      <c r="AW1162" s="19">
        <v>2962.4574009109201</v>
      </c>
      <c r="AX1162" s="18">
        <f>AW1162*solar_capex_adj</f>
        <v>3949.9432012145598</v>
      </c>
      <c r="AY1162" s="19">
        <v>241.333420422535</v>
      </c>
      <c r="AZ1162" s="18">
        <f>AY1162*wind_capex_adj</f>
        <v>402.22236737089167</v>
      </c>
      <c r="BA1162" s="19">
        <v>2320.02954383818</v>
      </c>
      <c r="BB1162" s="18">
        <f>BA1162*hdgt_capex_adj</f>
        <v>2900.036929797725</v>
      </c>
      <c r="BC1162" s="19">
        <v>324.95719364197402</v>
      </c>
      <c r="BD1162" s="18">
        <f>BC1162*aero_capex_adj</f>
        <v>389.94863237036878</v>
      </c>
      <c r="BE1162" s="19">
        <v>1902.7308385787301</v>
      </c>
      <c r="BF1162" s="18">
        <f>BE1162*bess_capex_adj</f>
        <v>1902.7308385787301</v>
      </c>
      <c r="BG1162" s="8">
        <v>2680842007.1599302</v>
      </c>
      <c r="BH1162" s="8">
        <v>884041093.96239996</v>
      </c>
      <c r="BI1162" s="8">
        <v>2641394078.57974</v>
      </c>
      <c r="BJ1162" s="8">
        <v>2553722820.2979202</v>
      </c>
      <c r="BK1162" s="8">
        <f>SUM(BG1162:BJ1162)/1000000</f>
        <v>8759.9999999999909</v>
      </c>
      <c r="BL1162" s="8">
        <v>6.4745627554037704</v>
      </c>
      <c r="BM1162" s="10">
        <f>0.815*BJ1162/(BK1162*1000)</f>
        <v>237.58950896607388</v>
      </c>
      <c r="BN1162" s="25">
        <v>3337.5507682418602</v>
      </c>
      <c r="BO1162" s="8">
        <v>53</v>
      </c>
      <c r="BP1162" s="8">
        <v>6080</v>
      </c>
      <c r="BQ1162" s="25">
        <v>9223.8464000000004</v>
      </c>
      <c r="BR1162" s="8">
        <v>1520</v>
      </c>
      <c r="BS1162" s="8">
        <v>380</v>
      </c>
      <c r="BT1162" s="8">
        <v>0.81513333224751106</v>
      </c>
    </row>
    <row r="1163" spans="1:72" s="11" customFormat="1" x14ac:dyDescent="0.25">
      <c r="A1163" s="1">
        <v>1562</v>
      </c>
      <c r="B1163" s="22">
        <v>1030.10826180304</v>
      </c>
      <c r="C1163" s="22">
        <v>801.8</v>
      </c>
      <c r="D1163" s="11">
        <v>3000</v>
      </c>
      <c r="E1163" s="11">
        <v>12000</v>
      </c>
      <c r="F1163" s="11">
        <v>3</v>
      </c>
      <c r="G1163" s="11">
        <v>4</v>
      </c>
      <c r="H1163" s="12">
        <f>SUM(BG1163:BI1163)/(BK1163*1000000)</f>
        <v>0.69339932371159207</v>
      </c>
      <c r="I1163" s="13">
        <v>100</v>
      </c>
      <c r="J1163" s="20">
        <v>98.729125535915301</v>
      </c>
      <c r="K1163" s="18">
        <f>(P1163*BG1163+U1163*BH1163+AP1163*BI1163+AN1163*BJ1163)/(BK1163*(1000000))</f>
        <v>96.364741895179506</v>
      </c>
      <c r="L1163" s="18">
        <f>(T1163*BG1163+Y1163*BH1163+AT1163*BI1163+AO1163*BJ1163)/(BK1163*(1000000))</f>
        <v>112.69379297922268</v>
      </c>
      <c r="M1163" s="18">
        <f>L1163/K1163</f>
        <v>1.1694504728898154</v>
      </c>
      <c r="N1163" s="18">
        <f>J1163*M1163</f>
        <v>115.4588225459741</v>
      </c>
      <c r="O1163" s="13">
        <v>100</v>
      </c>
      <c r="P1163" s="20">
        <v>82.142268641543296</v>
      </c>
      <c r="Q1163" s="20">
        <f>P1163-S1163</f>
        <v>75.983920338705204</v>
      </c>
      <c r="R1163" s="18">
        <f>Q1163*solar_capex_adj</f>
        <v>101.31189378494027</v>
      </c>
      <c r="S1163" s="20">
        <v>6.1583483028380925</v>
      </c>
      <c r="T1163" s="18">
        <f>R1163+S1163</f>
        <v>107.47024208777836</v>
      </c>
      <c r="U1163" s="20">
        <v>27.977356953951698</v>
      </c>
      <c r="V1163" s="20">
        <f>U1163-X1163</f>
        <v>23.180573476824598</v>
      </c>
      <c r="W1163" s="18">
        <f>V1163*wind_capex_adj</f>
        <v>38.634289128040997</v>
      </c>
      <c r="X1163" s="20">
        <v>4.7967834771271001</v>
      </c>
      <c r="Y1163" s="18">
        <f>W1163+X1163</f>
        <v>43.431072605168097</v>
      </c>
      <c r="Z1163" s="20">
        <v>136.603649305327</v>
      </c>
      <c r="AA1163" s="20">
        <f>Z1163-AC1163-AD1163</f>
        <v>78.33563794638971</v>
      </c>
      <c r="AB1163" s="18">
        <f>AA1163*hdgt_capex_adj</f>
        <v>97.919547432987144</v>
      </c>
      <c r="AC1163" s="20">
        <v>19.975211745298992</v>
      </c>
      <c r="AD1163" s="20">
        <v>38.292799613638294</v>
      </c>
      <c r="AE1163" s="18">
        <f>AD1163*fuel_adj</f>
        <v>38.292799613638294</v>
      </c>
      <c r="AF1163" s="18">
        <f>AB1163+AC1163+AE1163</f>
        <v>156.18755879192443</v>
      </c>
      <c r="AG1163" s="20">
        <v>320.788529270254</v>
      </c>
      <c r="AH1163" s="20">
        <f>AG1163-AJ1163-AK1163</f>
        <v>245.19167114197501</v>
      </c>
      <c r="AI1163" s="18">
        <f>AH1163*aero_capex_adj</f>
        <v>294.23000537037001</v>
      </c>
      <c r="AJ1163" s="20">
        <v>31.385994325981983</v>
      </c>
      <c r="AK1163" s="20">
        <v>44.210863802297013</v>
      </c>
      <c r="AL1163" s="18">
        <f>AK1163*fuel_adj</f>
        <v>44.210863802297013</v>
      </c>
      <c r="AM1163" s="18">
        <f>AI1163+AJ1163+AL1163</f>
        <v>369.826863498649</v>
      </c>
      <c r="AN1163" s="18">
        <f>IF(F1163=0, 0, IF(F1163=3, Z1163, (Z1163*F1163*384+AG1163*G1163*32)/(F1163*384+G1163*32)))</f>
        <v>136.603649305327</v>
      </c>
      <c r="AO1163" s="18">
        <f>IF(F1163=0, 0, IF(F1163=3, AF1163, (AF1163*F1163*384+AM1163*G1163*32)/(F1163*384+G1163*32)))</f>
        <v>156.18755879192443</v>
      </c>
      <c r="AP1163" s="20">
        <v>231.49645990497001</v>
      </c>
      <c r="AQ1163" s="20">
        <f>AP1163-AS1163</f>
        <v>189.800892909617</v>
      </c>
      <c r="AR1163" s="18">
        <f>AQ1163*bess_capex_adj</f>
        <v>189.800892909617</v>
      </c>
      <c r="AS1163" s="20">
        <v>41.695566995353005</v>
      </c>
      <c r="AT1163" s="18">
        <f>AR1163+AS1163</f>
        <v>231.49645990497001</v>
      </c>
      <c r="AU1163" s="20">
        <v>7699.6963572703198</v>
      </c>
      <c r="AV1163" s="20"/>
      <c r="AW1163" s="20">
        <v>1234.74495621187</v>
      </c>
      <c r="AX1163" s="18">
        <f>AW1163*solar_capex_adj</f>
        <v>1646.3266082824932</v>
      </c>
      <c r="AY1163" s="20">
        <v>961.08199749588096</v>
      </c>
      <c r="AZ1163" s="18">
        <f>AY1163*wind_capex_adj</f>
        <v>1601.8033291598017</v>
      </c>
      <c r="BA1163" s="20">
        <v>2320.7582542540899</v>
      </c>
      <c r="BB1163" s="18">
        <f>BA1163*hdgt_capex_adj</f>
        <v>2900.9478178176123</v>
      </c>
      <c r="BC1163" s="20">
        <v>325.05926117484597</v>
      </c>
      <c r="BD1163" s="18">
        <f>BC1163*aero_capex_adj</f>
        <v>390.07111340981515</v>
      </c>
      <c r="BE1163" s="20">
        <v>2858.0518881336202</v>
      </c>
      <c r="BF1163" s="18">
        <f>BE1163*bess_capex_adj</f>
        <v>2858.0518881336202</v>
      </c>
      <c r="BG1163" s="11">
        <v>1423504476.0334401</v>
      </c>
      <c r="BH1163" s="11">
        <v>3519484355.2087998</v>
      </c>
      <c r="BI1163" s="11">
        <v>1131189244.4712999</v>
      </c>
      <c r="BJ1163" s="11">
        <v>2685821924.2864499</v>
      </c>
      <c r="BK1163" s="11">
        <f>SUM(BG1163:BJ1163)/1000000</f>
        <v>8759.9999999999909</v>
      </c>
      <c r="BL1163" s="11">
        <v>0.15383151637088899</v>
      </c>
      <c r="BM1163" s="13">
        <f>0.815*BJ1163/(BK1163*1000)</f>
        <v>249.87955117505237</v>
      </c>
      <c r="BN1163" s="22">
        <v>1390.6461534341099</v>
      </c>
      <c r="BO1163" s="11">
        <v>211</v>
      </c>
      <c r="BP1163" s="11">
        <v>9120</v>
      </c>
      <c r="BQ1163" s="22">
        <v>13835.7696</v>
      </c>
      <c r="BR1163" s="11">
        <v>2280</v>
      </c>
      <c r="BS1163" s="11">
        <v>570</v>
      </c>
      <c r="BT1163" s="11">
        <v>0.23404222074233899</v>
      </c>
    </row>
    <row r="1164" spans="1:72" s="11" customFormat="1" x14ac:dyDescent="0.25">
      <c r="A1164" s="1">
        <v>1433</v>
      </c>
      <c r="B1164" s="22">
        <v>2266.2381759666901</v>
      </c>
      <c r="C1164" s="22">
        <v>801.8</v>
      </c>
      <c r="D1164" s="11">
        <v>3000</v>
      </c>
      <c r="E1164" s="11">
        <v>12000</v>
      </c>
      <c r="F1164" s="11">
        <v>2</v>
      </c>
      <c r="G1164" s="11">
        <v>5</v>
      </c>
      <c r="H1164" s="12">
        <f>SUM(BG1164:BI1164)/(BK1164*1000000)</f>
        <v>0.89568636724152118</v>
      </c>
      <c r="I1164" s="13">
        <v>100</v>
      </c>
      <c r="J1164" s="20">
        <v>95.875451741900207</v>
      </c>
      <c r="K1164" s="18">
        <f>(P1164*BG1164+U1164*BH1164+AP1164*BI1164+AN1164*BJ1164)/(BK1164*(1000000))</f>
        <v>98.760681746079513</v>
      </c>
      <c r="L1164" s="18">
        <f>(T1164*BG1164+Y1164*BH1164+AT1164*BI1164+AO1164*BJ1164)/(BK1164*(1000000))</f>
        <v>118.94628354896348</v>
      </c>
      <c r="M1164" s="18">
        <f>L1164/K1164</f>
        <v>1.204389048819879</v>
      </c>
      <c r="N1164" s="18">
        <f>J1164*M1164</f>
        <v>115.47134412860339</v>
      </c>
      <c r="O1164" s="13">
        <v>100</v>
      </c>
      <c r="P1164" s="20">
        <v>109.80553477293201</v>
      </c>
      <c r="Q1164" s="20">
        <f>P1164-S1164</f>
        <v>101.567592285361</v>
      </c>
      <c r="R1164" s="18">
        <f>Q1164*solar_capex_adj</f>
        <v>135.42345638048133</v>
      </c>
      <c r="S1164" s="20">
        <v>8.2379424875710043</v>
      </c>
      <c r="T1164" s="18">
        <f>R1164+S1164</f>
        <v>143.66139886805234</v>
      </c>
      <c r="U1164" s="20">
        <v>27.960227315792299</v>
      </c>
      <c r="V1164" s="20">
        <f>U1164-X1164</f>
        <v>23.163443838665302</v>
      </c>
      <c r="W1164" s="18">
        <f>V1164*wind_capex_adj</f>
        <v>38.605739731108841</v>
      </c>
      <c r="X1164" s="20">
        <v>4.796783477126997</v>
      </c>
      <c r="Y1164" s="18">
        <f>W1164+X1164</f>
        <v>43.402523208235834</v>
      </c>
      <c r="Z1164" s="20">
        <v>216.73913596908301</v>
      </c>
      <c r="AA1164" s="20">
        <f>Z1164-AC1164-AD1164</f>
        <v>151.24995250305099</v>
      </c>
      <c r="AB1164" s="18">
        <f>AA1164*hdgt_capex_adj</f>
        <v>189.06244062881373</v>
      </c>
      <c r="AC1164" s="20">
        <v>26.874892099492996</v>
      </c>
      <c r="AD1164" s="20">
        <v>38.614291366539021</v>
      </c>
      <c r="AE1164" s="18">
        <f>AD1164*fuel_adj</f>
        <v>38.614291366539021</v>
      </c>
      <c r="AF1164" s="18">
        <f>AB1164+AC1164+AE1164</f>
        <v>254.55162409484575</v>
      </c>
      <c r="AG1164" s="20">
        <v>597.36254576478802</v>
      </c>
      <c r="AH1164" s="20">
        <f>AG1164-AJ1164-AK1164</f>
        <v>501.69889345970898</v>
      </c>
      <c r="AI1164" s="18">
        <f>AH1164*aero_capex_adj</f>
        <v>602.03867215165076</v>
      </c>
      <c r="AJ1164" s="20">
        <v>51.420035007206025</v>
      </c>
      <c r="AK1164" s="20">
        <v>44.243617297873016</v>
      </c>
      <c r="AL1164" s="18">
        <f>AK1164*fuel_adj</f>
        <v>44.243617297873016</v>
      </c>
      <c r="AM1164" s="18">
        <f>AI1164+AJ1164+AL1164</f>
        <v>697.7023244567298</v>
      </c>
      <c r="AN1164" s="18">
        <f>IF(F1164=0, 0, IF(F1164=3, Z1164, (Z1164*F1164*384+AG1164*G1164*32)/(F1164*384+G1164*32)))</f>
        <v>282.3638617959287</v>
      </c>
      <c r="AO1164" s="18">
        <f>IF(F1164=0, 0, IF(F1164=3, AF1164, (AF1164*F1164*384+AM1164*G1164*32)/(F1164*384+G1164*32)))</f>
        <v>330.95691726068787</v>
      </c>
      <c r="AP1164" s="20">
        <v>126.44286741163999</v>
      </c>
      <c r="AQ1164" s="20">
        <f>AP1164-AS1164</f>
        <v>103.46903618093999</v>
      </c>
      <c r="AR1164" s="18">
        <f>AQ1164*bess_capex_adj</f>
        <v>103.46903618093999</v>
      </c>
      <c r="AS1164" s="20">
        <v>22.9738312307</v>
      </c>
      <c r="AT1164" s="18">
        <f>AR1164+AS1164</f>
        <v>126.44286741163999</v>
      </c>
      <c r="AU1164" s="20">
        <v>8482.7959082871403</v>
      </c>
      <c r="AV1164" s="20"/>
      <c r="AW1164" s="20">
        <v>2714.43154972604</v>
      </c>
      <c r="AX1164" s="18">
        <f>AW1164*solar_capex_adj</f>
        <v>3619.2420663013863</v>
      </c>
      <c r="AY1164" s="20">
        <v>960.37179130210097</v>
      </c>
      <c r="AZ1164" s="18">
        <f>AY1164*wind_capex_adj</f>
        <v>1600.6196521701684</v>
      </c>
      <c r="BA1164" s="20">
        <v>1546.02886304138</v>
      </c>
      <c r="BB1164" s="18">
        <f>BA1164*hdgt_capex_adj</f>
        <v>1932.5360788017249</v>
      </c>
      <c r="BC1164" s="20">
        <v>406.023817097826</v>
      </c>
      <c r="BD1164" s="18">
        <f>BC1164*aero_capex_adj</f>
        <v>487.22858051739115</v>
      </c>
      <c r="BE1164" s="20">
        <v>2855.93988711978</v>
      </c>
      <c r="BF1164" s="18">
        <f>BE1164*bess_capex_adj</f>
        <v>2855.93988711978</v>
      </c>
      <c r="BG1164" s="11">
        <v>2306047479.54</v>
      </c>
      <c r="BH1164" s="11">
        <v>3519484355.2087998</v>
      </c>
      <c r="BI1164" s="11">
        <v>2020680742.2869201</v>
      </c>
      <c r="BJ1164" s="11">
        <v>913787422.96427405</v>
      </c>
      <c r="BK1164" s="11">
        <f>SUM(BG1164:BJ1164)/1000000</f>
        <v>8759.9999999999945</v>
      </c>
      <c r="BL1164" s="11">
        <v>11.6835809471697</v>
      </c>
      <c r="BM1164" s="13">
        <f>0.815*BJ1164/(BK1164*1000)</f>
        <v>85.015610698160245</v>
      </c>
      <c r="BN1164" s="22">
        <v>3059.4215375550398</v>
      </c>
      <c r="BO1164" s="11">
        <v>211</v>
      </c>
      <c r="BP1164" s="11">
        <v>9120</v>
      </c>
      <c r="BQ1164" s="22">
        <v>13835.7696</v>
      </c>
      <c r="BR1164" s="11">
        <v>2280</v>
      </c>
      <c r="BS1164" s="11">
        <v>570</v>
      </c>
      <c r="BT1164" s="11">
        <v>0.41723369245773201</v>
      </c>
    </row>
    <row r="1165" spans="1:72" s="11" customFormat="1" x14ac:dyDescent="0.25">
      <c r="A1165" s="1">
        <v>1536</v>
      </c>
      <c r="B1165" s="22">
        <v>412.043304721217</v>
      </c>
      <c r="C1165" s="22">
        <v>1603.6</v>
      </c>
      <c r="D1165" s="11">
        <v>3000</v>
      </c>
      <c r="E1165" s="11">
        <v>12000</v>
      </c>
      <c r="F1165" s="11">
        <v>3</v>
      </c>
      <c r="G1165" s="11">
        <v>4</v>
      </c>
      <c r="H1165" s="12">
        <f>SUM(BG1165:BI1165)/(BK1165*1000000)</f>
        <v>0.85351798122694378</v>
      </c>
      <c r="I1165" s="13">
        <v>100</v>
      </c>
      <c r="J1165" s="20">
        <v>94.678764025087801</v>
      </c>
      <c r="K1165" s="18">
        <f>(P1165*BG1165+U1165*BH1165+AP1165*BI1165+AN1165*BJ1165)/(BK1165*(1000000))</f>
        <v>91.626020394518804</v>
      </c>
      <c r="L1165" s="18">
        <f>(T1165*BG1165+Y1165*BH1165+AT1165*BI1165+AO1165*BJ1165)/(BK1165*(1000000))</f>
        <v>111.77816702491175</v>
      </c>
      <c r="M1165" s="18">
        <f>L1165/K1165</f>
        <v>1.2199391236640293</v>
      </c>
      <c r="N1165" s="18">
        <f>J1165*M1165</f>
        <v>115.50232841435904</v>
      </c>
      <c r="O1165" s="13">
        <v>100</v>
      </c>
      <c r="P1165" s="20">
        <v>73.985465396332998</v>
      </c>
      <c r="Q1165" s="20">
        <f>P1165-S1165</f>
        <v>68.437504412087506</v>
      </c>
      <c r="R1165" s="18">
        <f>Q1165*solar_capex_adj</f>
        <v>91.250005882783341</v>
      </c>
      <c r="S1165" s="20">
        <v>5.547960984245492</v>
      </c>
      <c r="T1165" s="18">
        <f>R1165+S1165</f>
        <v>96.797966867028833</v>
      </c>
      <c r="U1165" s="20">
        <v>33.821503734992099</v>
      </c>
      <c r="V1165" s="20">
        <f>U1165-X1165</f>
        <v>28.021657913433</v>
      </c>
      <c r="W1165" s="18">
        <f>V1165*wind_capex_adj</f>
        <v>46.702763189054998</v>
      </c>
      <c r="X1165" s="20">
        <v>5.7998458215590993</v>
      </c>
      <c r="Y1165" s="18">
        <f>W1165+X1165</f>
        <v>52.502609010614094</v>
      </c>
      <c r="Z1165" s="20">
        <v>244.824127864498</v>
      </c>
      <c r="AA1165" s="20">
        <f>Z1165-AC1165-AD1165</f>
        <v>166.141726481072</v>
      </c>
      <c r="AB1165" s="18">
        <f>AA1165*hdgt_capex_adj</f>
        <v>207.67715810134001</v>
      </c>
      <c r="AC1165" s="20">
        <v>31.302619911405998</v>
      </c>
      <c r="AD1165" s="20">
        <v>47.379781472019999</v>
      </c>
      <c r="AE1165" s="18">
        <f>AD1165*fuel_adj</f>
        <v>47.379781472019999</v>
      </c>
      <c r="AF1165" s="18">
        <f>AB1165+AC1165+AE1165</f>
        <v>286.35955948476601</v>
      </c>
      <c r="AG1165" s="20">
        <v>725.71185781894997</v>
      </c>
      <c r="AH1165" s="20">
        <f>AG1165-AJ1165-AK1165</f>
        <v>608.05713681346504</v>
      </c>
      <c r="AI1165" s="18">
        <f>AH1165*aero_capex_adj</f>
        <v>729.66856417615804</v>
      </c>
      <c r="AJ1165" s="20">
        <v>62.477554818265958</v>
      </c>
      <c r="AK1165" s="20">
        <v>55.177166187218972</v>
      </c>
      <c r="AL1165" s="18">
        <f>AK1165*fuel_adj</f>
        <v>55.177166187218972</v>
      </c>
      <c r="AM1165" s="18">
        <f>AI1165+AJ1165+AL1165</f>
        <v>847.32328518164297</v>
      </c>
      <c r="AN1165" s="18">
        <f>IF(F1165=0, 0, IF(F1165=3, Z1165, (Z1165*F1165*384+AG1165*G1165*32)/(F1165*384+G1165*32)))</f>
        <v>244.824127864498</v>
      </c>
      <c r="AO1165" s="18">
        <f>IF(F1165=0, 0, IF(F1165=3, AF1165, (AF1165*F1165*384+AM1165*G1165*32)/(F1165*384+G1165*32)))</f>
        <v>286.35955948476601</v>
      </c>
      <c r="AP1165" s="20">
        <v>239.73358763085</v>
      </c>
      <c r="AQ1165" s="20">
        <f>AP1165-AS1165</f>
        <v>195.42836199153601</v>
      </c>
      <c r="AR1165" s="18">
        <f>AQ1165*bess_capex_adj</f>
        <v>195.42836199153601</v>
      </c>
      <c r="AS1165" s="20">
        <v>44.305225639313988</v>
      </c>
      <c r="AT1165" s="18">
        <f>AR1165+AS1165</f>
        <v>239.73358763085</v>
      </c>
      <c r="AU1165" s="20">
        <v>7918.1684419682497</v>
      </c>
      <c r="AV1165" s="20"/>
      <c r="AW1165" s="20">
        <v>493.78804314204098</v>
      </c>
      <c r="AX1165" s="18">
        <f>AW1165*solar_capex_adj</f>
        <v>658.38405752272126</v>
      </c>
      <c r="AY1165" s="20">
        <v>1921.7361304252299</v>
      </c>
      <c r="AZ1165" s="18">
        <f>AY1165*wind_capex_adj</f>
        <v>3202.8935507087167</v>
      </c>
      <c r="BA1165" s="20">
        <v>2320.2416645005301</v>
      </c>
      <c r="BB1165" s="18">
        <f>BA1165*hdgt_capex_adj</f>
        <v>2900.3020806256627</v>
      </c>
      <c r="BC1165" s="20">
        <v>324.98690452877401</v>
      </c>
      <c r="BD1165" s="18">
        <f>BC1165*aero_capex_adj</f>
        <v>389.98428543452877</v>
      </c>
      <c r="BE1165" s="20">
        <v>2857.4156993716701</v>
      </c>
      <c r="BF1165" s="18">
        <f>BE1165*bess_capex_adj</f>
        <v>2857.4156993716701</v>
      </c>
      <c r="BG1165" s="11">
        <v>634799520.75578403</v>
      </c>
      <c r="BH1165" s="11">
        <v>5821598858.1811705</v>
      </c>
      <c r="BI1165" s="11">
        <v>1020419136.61106</v>
      </c>
      <c r="BJ1165" s="11">
        <v>1283182484.4519701</v>
      </c>
      <c r="BK1165" s="11">
        <f>SUM(BG1165:BJ1165)/1000000</f>
        <v>8759.9999999999854</v>
      </c>
      <c r="BL1165" s="11">
        <v>8.3139493469152903</v>
      </c>
      <c r="BM1165" s="13">
        <f>0.815*BJ1165/(BK1165*1000)</f>
        <v>119.38284530004078</v>
      </c>
      <c r="BN1165" s="22">
        <v>556.25846137364397</v>
      </c>
      <c r="BO1165" s="11">
        <v>422</v>
      </c>
      <c r="BP1165" s="11">
        <v>9120</v>
      </c>
      <c r="BQ1165" s="22">
        <v>13835.7696</v>
      </c>
      <c r="BR1165" s="11">
        <v>2280</v>
      </c>
      <c r="BS1165" s="11">
        <v>570</v>
      </c>
      <c r="BT1165" s="11">
        <v>0.21223254635654801</v>
      </c>
    </row>
    <row r="1166" spans="1:72" s="11" customFormat="1" x14ac:dyDescent="0.25">
      <c r="A1166" s="1">
        <v>216</v>
      </c>
      <c r="B1166" s="24">
        <v>2884.3031330485201</v>
      </c>
      <c r="C1166" s="24">
        <v>801.8</v>
      </c>
      <c r="D1166" s="1">
        <v>1000</v>
      </c>
      <c r="E1166" s="1">
        <v>4000</v>
      </c>
      <c r="F1166" s="1">
        <v>1</v>
      </c>
      <c r="G1166" s="1">
        <v>23</v>
      </c>
      <c r="H1166" s="2">
        <f>SUM(BG1166:BI1166)/(BK1166*1000000)</f>
        <v>0.85964538051453632</v>
      </c>
      <c r="I1166" s="3">
        <v>100</v>
      </c>
      <c r="J1166" s="18">
        <v>93.357652684494994</v>
      </c>
      <c r="K1166" s="18">
        <f>(P1166*BG1166+U1166*BH1166+AP1166*BI1166+AN1166*BJ1166)/(BK1166*(1000000))</f>
        <v>107.93953530175038</v>
      </c>
      <c r="L1166" s="18">
        <f>(T1166*BG1166+Y1166*BH1166+AT1166*BI1166+AO1166*BJ1166)/(BK1166*(1000000))</f>
        <v>133.62740710796035</v>
      </c>
      <c r="M1166" s="18">
        <f>L1166/K1166</f>
        <v>1.2379839021392693</v>
      </c>
      <c r="N1166" s="18">
        <f>J1166*M1166</f>
        <v>115.57527116491374</v>
      </c>
      <c r="O1166" s="3">
        <v>100</v>
      </c>
      <c r="P1166" s="18">
        <v>127.16826081829799</v>
      </c>
      <c r="Q1166" s="18">
        <f>P1166-S1166</f>
        <v>117.627406837284</v>
      </c>
      <c r="R1166" s="18">
        <f>Q1166*solar_capex_adj</f>
        <v>156.836542449712</v>
      </c>
      <c r="S1166" s="18">
        <v>9.5408539810139956</v>
      </c>
      <c r="T1166" s="18">
        <f>R1166+S1166</f>
        <v>166.37739643072598</v>
      </c>
      <c r="U1166" s="18">
        <v>27.959420461517901</v>
      </c>
      <c r="V1166" s="18">
        <f>U1166-X1166</f>
        <v>23.162636984390801</v>
      </c>
      <c r="W1166" s="18">
        <f>V1166*wind_capex_adj</f>
        <v>38.604394973984668</v>
      </c>
      <c r="X1166" s="18">
        <v>4.7967834771271001</v>
      </c>
      <c r="Y1166" s="18">
        <f>W1166+X1166</f>
        <v>43.401178451111768</v>
      </c>
      <c r="Z1166" s="18">
        <v>134.95211836458199</v>
      </c>
      <c r="AA1166" s="18">
        <f>Z1166-AC1166-AD1166</f>
        <v>78.812331996827709</v>
      </c>
      <c r="AB1166" s="18">
        <f>AA1166*hdgt_capex_adj</f>
        <v>98.515414996034636</v>
      </c>
      <c r="AC1166" s="18">
        <v>19.620421837028985</v>
      </c>
      <c r="AD1166" s="18">
        <v>36.519364530725298</v>
      </c>
      <c r="AE1166" s="18">
        <f>AD1166*fuel_adj</f>
        <v>36.519364530725298</v>
      </c>
      <c r="AF1166" s="18">
        <f>AB1166+AC1166+AE1166</f>
        <v>154.65520136378893</v>
      </c>
      <c r="AG1166" s="18">
        <v>477.46791544599699</v>
      </c>
      <c r="AH1166" s="18">
        <f>AG1166-AJ1166-AK1166</f>
        <v>393.98103452851296</v>
      </c>
      <c r="AI1166" s="18">
        <f>AH1166*aero_capex_adj</f>
        <v>472.77724143421551</v>
      </c>
      <c r="AJ1166" s="18">
        <v>42.634603388147013</v>
      </c>
      <c r="AK1166" s="18">
        <v>40.852277529337016</v>
      </c>
      <c r="AL1166" s="18">
        <f>AK1166*fuel_adj</f>
        <v>40.852277529337016</v>
      </c>
      <c r="AM1166" s="18">
        <f>AI1166+AJ1166+AL1166</f>
        <v>556.2641223516996</v>
      </c>
      <c r="AN1166" s="18">
        <f>IF(F1166=0, 0, IF(F1166=3, Z1166, (Z1166*F1166*384+AG1166*G1166*32)/(F1166*384+G1166*32)))</f>
        <v>360.03392787522614</v>
      </c>
      <c r="AO1166" s="18">
        <f>IF(F1166=0, 0, IF(F1166=3, AF1166, (AF1166*F1166*384+AM1166*G1166*32)/(F1166*384+G1166*32)))</f>
        <v>418.56963515584448</v>
      </c>
      <c r="AP1166" s="18">
        <v>56.469679645318301</v>
      </c>
      <c r="AQ1166" s="18">
        <f>AP1166-AS1166</f>
        <v>45.959659981080399</v>
      </c>
      <c r="AR1166" s="18">
        <f>AQ1166*bess_capex_adj</f>
        <v>45.959659981080399</v>
      </c>
      <c r="AS1166" s="18">
        <v>10.510019664237902</v>
      </c>
      <c r="AT1166" s="18">
        <f>AR1166+AS1166</f>
        <v>56.469679645318301</v>
      </c>
      <c r="AU1166" s="18">
        <v>8005.81499047336</v>
      </c>
      <c r="AV1166" s="18"/>
      <c r="AW1166" s="18">
        <v>3454.6107243370202</v>
      </c>
      <c r="AX1166" s="18">
        <f>AW1166*solar_capex_adj</f>
        <v>4606.1476324493597</v>
      </c>
      <c r="AY1166" s="18">
        <v>960.33833858711296</v>
      </c>
      <c r="AZ1166" s="18">
        <f>AY1166*wind_capex_adj</f>
        <v>1600.5638976451883</v>
      </c>
      <c r="BA1166" s="18">
        <v>772.98750504107704</v>
      </c>
      <c r="BB1166" s="18">
        <f>BA1166*hdgt_capex_adj</f>
        <v>966.23438130134627</v>
      </c>
      <c r="BC1166" s="18">
        <v>1867.64450055884</v>
      </c>
      <c r="BD1166" s="18">
        <f>BC1166*aero_capex_adj</f>
        <v>2241.1734006706079</v>
      </c>
      <c r="BE1166" s="18">
        <v>950.23392194930705</v>
      </c>
      <c r="BF1166" s="18">
        <f>BE1166*bess_capex_adj</f>
        <v>950.23392194930705</v>
      </c>
      <c r="BG1166" s="1">
        <v>2517492395.21278</v>
      </c>
      <c r="BH1166" s="1">
        <v>3519484355.2087998</v>
      </c>
      <c r="BI1166" s="1">
        <v>1493516782.88574</v>
      </c>
      <c r="BJ1166" s="1">
        <v>1229506466.6926601</v>
      </c>
      <c r="BK1166" s="1">
        <f>SUM(BG1166:BJ1166)/1000000</f>
        <v>8759.9999999999782</v>
      </c>
      <c r="BL1166" s="1">
        <v>26.1598472150894</v>
      </c>
      <c r="BM1166" s="3">
        <f>0.815*BJ1166/(BK1166*1000)</f>
        <v>114.38901488065302</v>
      </c>
      <c r="BN1166" s="24">
        <v>3893.8092296155</v>
      </c>
      <c r="BO1166" s="1">
        <v>211</v>
      </c>
      <c r="BP1166" s="1">
        <v>3040</v>
      </c>
      <c r="BQ1166" s="24">
        <v>4611.9232000000002</v>
      </c>
      <c r="BR1166" s="1">
        <v>760</v>
      </c>
      <c r="BS1166" s="1">
        <v>190</v>
      </c>
      <c r="BT1166" s="1">
        <v>0.92160971484387799</v>
      </c>
    </row>
    <row r="1167" spans="1:72" s="11" customFormat="1" x14ac:dyDescent="0.25">
      <c r="A1167" s="1">
        <v>1595</v>
      </c>
      <c r="B1167" s="22">
        <v>1030.10826180304</v>
      </c>
      <c r="C1167" s="22">
        <v>402.79999999999899</v>
      </c>
      <c r="D1167" s="11">
        <v>3000</v>
      </c>
      <c r="E1167" s="11">
        <v>12000</v>
      </c>
      <c r="F1167" s="11">
        <v>3</v>
      </c>
      <c r="G1167" s="11">
        <v>4</v>
      </c>
      <c r="H1167" s="12">
        <f>SUM(BG1167:BI1167)/(BK1167*1000000)</f>
        <v>0.48415332403861977</v>
      </c>
      <c r="I1167" s="13">
        <v>100</v>
      </c>
      <c r="J1167" s="20">
        <v>102.070036035546</v>
      </c>
      <c r="K1167" s="18">
        <f>(P1167*BG1167+U1167*BH1167+AP1167*BI1167+AN1167*BJ1167)/(BK1167*(1000000))</f>
        <v>99.65800025257218</v>
      </c>
      <c r="L1167" s="18">
        <f>(T1167*BG1167+Y1167*BH1167+AT1167*BI1167+AO1167*BJ1167)/(BK1167*(1000000))</f>
        <v>112.84957583478855</v>
      </c>
      <c r="M1167" s="18">
        <f>L1167/K1167</f>
        <v>1.1323684556060103</v>
      </c>
      <c r="N1167" s="18">
        <f>J1167*M1167</f>
        <v>115.58088906922104</v>
      </c>
      <c r="O1167" s="13">
        <v>99.999999999999901</v>
      </c>
      <c r="P1167" s="20">
        <v>91.413677459573293</v>
      </c>
      <c r="Q1167" s="20">
        <f>P1167-S1167</f>
        <v>84.563630462869597</v>
      </c>
      <c r="R1167" s="18">
        <f>Q1167*solar_capex_adj</f>
        <v>112.75150728382613</v>
      </c>
      <c r="S1167" s="20">
        <v>6.8500469967036963</v>
      </c>
      <c r="T1167" s="18">
        <f>R1167+S1167</f>
        <v>119.60155428052983</v>
      </c>
      <c r="U1167" s="20">
        <v>27.9897764127623</v>
      </c>
      <c r="V1167" s="20">
        <f>U1167-X1167</f>
        <v>23.192992935635299</v>
      </c>
      <c r="W1167" s="18">
        <f>V1167*wind_capex_adj</f>
        <v>38.654988226058833</v>
      </c>
      <c r="X1167" s="20">
        <v>4.7967834771270006</v>
      </c>
      <c r="Y1167" s="18">
        <f>W1167+X1167</f>
        <v>43.451771703185834</v>
      </c>
      <c r="Z1167" s="20">
        <v>98.322333048101996</v>
      </c>
      <c r="AA1167" s="20">
        <f>Z1167-AC1167-AD1167</f>
        <v>46.000968853977312</v>
      </c>
      <c r="AB1167" s="18">
        <f>AA1167*hdgt_capex_adj</f>
        <v>57.501211067471644</v>
      </c>
      <c r="AC1167" s="20">
        <v>16.35094914863339</v>
      </c>
      <c r="AD1167" s="20">
        <v>35.970415045491293</v>
      </c>
      <c r="AE1167" s="18">
        <f>AD1167*fuel_adj</f>
        <v>35.970415045491293</v>
      </c>
      <c r="AF1167" s="18">
        <f>AB1167+AC1167+AE1167</f>
        <v>109.82257526159633</v>
      </c>
      <c r="AG1167" s="20">
        <v>361.93708083607601</v>
      </c>
      <c r="AH1167" s="20">
        <f>AG1167-AJ1167-AK1167</f>
        <v>285.18232064016399</v>
      </c>
      <c r="AI1167" s="18">
        <f>AH1167*aero_capex_adj</f>
        <v>342.21878476819677</v>
      </c>
      <c r="AJ1167" s="20">
        <v>34.034373135322994</v>
      </c>
      <c r="AK1167" s="20">
        <v>42.720387060589019</v>
      </c>
      <c r="AL1167" s="18">
        <f>AK1167*fuel_adj</f>
        <v>42.720387060589019</v>
      </c>
      <c r="AM1167" s="18">
        <f>AI1167+AJ1167+AL1167</f>
        <v>418.97354496410878</v>
      </c>
      <c r="AN1167" s="18">
        <f>IF(F1167=0, 0, IF(F1167=3, Z1167, (Z1167*F1167*384+AG1167*G1167*32)/(F1167*384+G1167*32)))</f>
        <v>98.322333048101996</v>
      </c>
      <c r="AO1167" s="18">
        <f>IF(F1167=0, 0, IF(F1167=3, AF1167, (AF1167*F1167*384+AM1167*G1167*32)/(F1167*384+G1167*32)))</f>
        <v>109.82257526159633</v>
      </c>
      <c r="AP1167" s="20">
        <v>220.42868457242801</v>
      </c>
      <c r="AQ1167" s="20">
        <f>AP1167-AS1167</f>
        <v>180.31723470168501</v>
      </c>
      <c r="AR1167" s="18">
        <f>AQ1167*bess_capex_adj</f>
        <v>180.31723470168501</v>
      </c>
      <c r="AS1167" s="20">
        <v>40.111449870743002</v>
      </c>
      <c r="AT1167" s="18">
        <f>AR1167+AS1167</f>
        <v>220.42868457242801</v>
      </c>
      <c r="AU1167" s="20">
        <v>7225.3018319892799</v>
      </c>
      <c r="AV1167" s="20"/>
      <c r="AW1167" s="20">
        <v>1235.4064956746699</v>
      </c>
      <c r="AX1167" s="18">
        <f>AW1167*solar_capex_adj</f>
        <v>1647.2086608995598</v>
      </c>
      <c r="AY1167" s="20">
        <v>483.07712393913698</v>
      </c>
      <c r="AZ1167" s="18">
        <f>AY1167*wind_capex_adj</f>
        <v>805.12853989856171</v>
      </c>
      <c r="BA1167" s="20">
        <v>2322.0016472002098</v>
      </c>
      <c r="BB1167" s="18">
        <f>BA1167*hdgt_capex_adj</f>
        <v>2902.5020590002623</v>
      </c>
      <c r="BC1167" s="20">
        <v>325.23341821669902</v>
      </c>
      <c r="BD1167" s="18">
        <f>BC1167*aero_capex_adj</f>
        <v>390.28010186003883</v>
      </c>
      <c r="BE1167" s="20">
        <v>2859.5831469585501</v>
      </c>
      <c r="BF1167" s="18">
        <f>BE1167*bess_capex_adj</f>
        <v>2859.5831469585501</v>
      </c>
      <c r="BG1167" s="11">
        <v>1286107329.50668</v>
      </c>
      <c r="BH1167" s="11">
        <v>1768082187.9247999</v>
      </c>
      <c r="BI1167" s="11">
        <v>1186993601.1468201</v>
      </c>
      <c r="BJ1167" s="11">
        <v>4518816881.4216805</v>
      </c>
      <c r="BK1167" s="11">
        <f>SUM(BG1167:BJ1167)/1000000</f>
        <v>8759.9999999999818</v>
      </c>
      <c r="BL1167" s="11">
        <v>0</v>
      </c>
      <c r="BM1167" s="13">
        <f>0.815*BJ1167/(BK1167*1000)</f>
        <v>420.41504090852476</v>
      </c>
      <c r="BN1167" s="22">
        <v>1390.6461534341099</v>
      </c>
      <c r="BO1167" s="11">
        <v>106</v>
      </c>
      <c r="BP1167" s="11">
        <v>9120</v>
      </c>
      <c r="BQ1167" s="22">
        <v>13835.7696</v>
      </c>
      <c r="BR1167" s="11">
        <v>2280</v>
      </c>
      <c r="BS1167" s="11">
        <v>570</v>
      </c>
      <c r="BT1167" s="11">
        <v>0.24437495723524899</v>
      </c>
    </row>
    <row r="1168" spans="1:72" s="11" customFormat="1" x14ac:dyDescent="0.25">
      <c r="A1168" s="1">
        <v>1230</v>
      </c>
      <c r="B1168" s="22">
        <v>1648.17321888487</v>
      </c>
      <c r="C1168" s="22">
        <v>1003.19999999999</v>
      </c>
      <c r="D1168" s="11">
        <v>3000</v>
      </c>
      <c r="E1168" s="11">
        <v>12000</v>
      </c>
      <c r="F1168" s="11">
        <v>1</v>
      </c>
      <c r="G1168" s="11">
        <v>20</v>
      </c>
      <c r="H1168" s="12">
        <f>SUM(BG1168:BI1168)/(BK1168*1000000)</f>
        <v>0.87975261038729891</v>
      </c>
      <c r="I1168" s="13">
        <v>100</v>
      </c>
      <c r="J1168" s="20">
        <v>96.792197667047802</v>
      </c>
      <c r="K1168" s="18">
        <f>(P1168*BG1168+U1168*BH1168+AP1168*BI1168+AN1168*BJ1168)/(BK1168*(1000000))</f>
        <v>138.08612043249917</v>
      </c>
      <c r="L1168" s="18">
        <f>(T1168*BG1168+Y1168*BH1168+AT1168*BI1168+AO1168*BJ1168)/(BK1168*(1000000))</f>
        <v>164.92751009501387</v>
      </c>
      <c r="M1168" s="18">
        <f>L1168/K1168</f>
        <v>1.1943815176966726</v>
      </c>
      <c r="N1168" s="18">
        <f>J1168*M1168</f>
        <v>115.60681195076488</v>
      </c>
      <c r="O1168" s="13">
        <v>100</v>
      </c>
      <c r="P1168" s="20">
        <v>98.294934020509899</v>
      </c>
      <c r="Q1168" s="20">
        <f>P1168-S1168</f>
        <v>90.920863759719495</v>
      </c>
      <c r="R1168" s="18">
        <f>Q1168*solar_capex_adj</f>
        <v>121.22781834629265</v>
      </c>
      <c r="S1168" s="20">
        <v>7.3740702607904041</v>
      </c>
      <c r="T1168" s="18">
        <f>R1168+S1168</f>
        <v>128.60188860708305</v>
      </c>
      <c r="U1168" s="20">
        <v>27.9612876501747</v>
      </c>
      <c r="V1168" s="20">
        <f>U1168-X1168</f>
        <v>23.1645041730476</v>
      </c>
      <c r="W1168" s="18">
        <f>V1168*wind_capex_adj</f>
        <v>38.607506955079337</v>
      </c>
      <c r="X1168" s="20">
        <v>4.7967834771271001</v>
      </c>
      <c r="Y1168" s="18">
        <f>W1168+X1168</f>
        <v>43.404290432206437</v>
      </c>
      <c r="Z1168" s="20">
        <v>134.570861622634</v>
      </c>
      <c r="AA1168" s="20">
        <f>Z1168-AC1168-AD1168</f>
        <v>74.026168555872601</v>
      </c>
      <c r="AB1168" s="18">
        <f>AA1168*hdgt_capex_adj</f>
        <v>92.532710694840745</v>
      </c>
      <c r="AC1168" s="20">
        <v>20.057408166762997</v>
      </c>
      <c r="AD1168" s="20">
        <v>40.4872848999984</v>
      </c>
      <c r="AE1168" s="18">
        <f>AD1168*fuel_adj</f>
        <v>40.4872848999984</v>
      </c>
      <c r="AF1168" s="18">
        <f>AB1168+AC1168+AE1168</f>
        <v>153.07740376160214</v>
      </c>
      <c r="AG1168" s="20">
        <v>900.24706580715304</v>
      </c>
      <c r="AH1168" s="20">
        <f>AG1168-AJ1168-AK1168</f>
        <v>781.030047610726</v>
      </c>
      <c r="AI1168" s="18">
        <f>AH1168*aero_capex_adj</f>
        <v>937.23605713287111</v>
      </c>
      <c r="AJ1168" s="20">
        <v>73.818825462874997</v>
      </c>
      <c r="AK1168" s="20">
        <v>45.398192733552037</v>
      </c>
      <c r="AL1168" s="18">
        <f>AK1168*fuel_adj</f>
        <v>45.398192733552037</v>
      </c>
      <c r="AM1168" s="18">
        <f>AI1168+AJ1168+AL1168</f>
        <v>1056.4530753292981</v>
      </c>
      <c r="AN1168" s="18">
        <f>IF(F1168=0, 0, IF(F1168=3, Z1168, (Z1168*F1168*384+AG1168*G1168*32)/(F1168*384+G1168*32)))</f>
        <v>613.11848923795833</v>
      </c>
      <c r="AO1168" s="18">
        <f>IF(F1168=0, 0, IF(F1168=3, AF1168, (AF1168*F1168*384+AM1168*G1168*32)/(F1168*384+G1168*32)))</f>
        <v>717.68719849141212</v>
      </c>
      <c r="AP1168" s="20">
        <v>179.79981463662801</v>
      </c>
      <c r="AQ1168" s="20">
        <f>AP1168-AS1168</f>
        <v>147.06907248389399</v>
      </c>
      <c r="AR1168" s="18">
        <f>AQ1168*bess_capex_adj</f>
        <v>147.06907248389399</v>
      </c>
      <c r="AS1168" s="20">
        <v>32.730742152734024</v>
      </c>
      <c r="AT1168" s="18">
        <f>AR1168+AS1168</f>
        <v>179.79981463662801</v>
      </c>
      <c r="AU1168" s="20">
        <v>8429.17008128622</v>
      </c>
      <c r="AV1168" s="20"/>
      <c r="AW1168" s="20">
        <v>1974.22240442258</v>
      </c>
      <c r="AX1168" s="18">
        <f>AW1168*solar_capex_adj</f>
        <v>2632.2965392301066</v>
      </c>
      <c r="AY1168" s="20">
        <v>1201.65762519593</v>
      </c>
      <c r="AZ1168" s="18">
        <f>AY1168*wind_capex_adj</f>
        <v>2002.7627086598834</v>
      </c>
      <c r="BA1168" s="20">
        <v>773.04981718205795</v>
      </c>
      <c r="BB1168" s="18">
        <f>BA1168*hdgt_capex_adj</f>
        <v>966.31227147757249</v>
      </c>
      <c r="BC1168" s="20">
        <v>1624.1696132972399</v>
      </c>
      <c r="BD1168" s="18">
        <f>BC1168*aero_capex_adj</f>
        <v>1949.0035359566878</v>
      </c>
      <c r="BE1168" s="20">
        <v>2856.0706211883999</v>
      </c>
      <c r="BF1168" s="18">
        <f>BE1168*bess_capex_adj</f>
        <v>2856.0706211883999</v>
      </c>
      <c r="BG1168" s="11">
        <v>1880019849.8991399</v>
      </c>
      <c r="BH1168" s="11">
        <v>4403525449.1711998</v>
      </c>
      <c r="BI1168" s="11">
        <v>1423087567.92238</v>
      </c>
      <c r="BJ1168" s="11">
        <v>1053367133.00726</v>
      </c>
      <c r="BK1168" s="11">
        <f>SUM(BG1168:BJ1168)/1000000</f>
        <v>8759.9999999999782</v>
      </c>
      <c r="BL1168" s="11">
        <v>7.9472281915832097</v>
      </c>
      <c r="BM1168" s="13">
        <f>0.815*BJ1168/(BK1168*1000)</f>
        <v>98.001622534351483</v>
      </c>
      <c r="BN1168" s="22">
        <v>2225.03384549457</v>
      </c>
      <c r="BO1168" s="11">
        <v>264</v>
      </c>
      <c r="BP1168" s="11">
        <v>9120</v>
      </c>
      <c r="BQ1168" s="22">
        <v>13835.7696</v>
      </c>
      <c r="BR1168" s="11">
        <v>2280</v>
      </c>
      <c r="BS1168" s="11">
        <v>570</v>
      </c>
      <c r="BT1168" s="11">
        <v>0.29471733830486102</v>
      </c>
    </row>
    <row r="1169" spans="1:72" s="11" customFormat="1" x14ac:dyDescent="0.25">
      <c r="A1169" s="1">
        <v>1483</v>
      </c>
      <c r="B1169" s="22">
        <v>2060.21652360608</v>
      </c>
      <c r="C1169" s="22">
        <v>201.39999999999901</v>
      </c>
      <c r="D1169" s="11">
        <v>3000</v>
      </c>
      <c r="E1169" s="11">
        <v>12000</v>
      </c>
      <c r="F1169" s="11">
        <v>2</v>
      </c>
      <c r="G1169" s="11">
        <v>8</v>
      </c>
      <c r="H1169" s="12">
        <f>SUM(BG1169:BI1169)/(BK1169*1000000)</f>
        <v>0.6587563991609523</v>
      </c>
      <c r="I1169" s="13">
        <v>100</v>
      </c>
      <c r="J1169" s="20">
        <v>99.797472668785105</v>
      </c>
      <c r="K1169" s="18">
        <f>(P1169*BG1169+U1169*BH1169+AP1169*BI1169+AN1169*BJ1169)/(BK1169*(1000000))</f>
        <v>144.86058800044384</v>
      </c>
      <c r="L1169" s="18">
        <f>(T1169*BG1169+Y1169*BH1169+AT1169*BI1169+AO1169*BJ1169)/(BK1169*(1000000))</f>
        <v>167.83719302727138</v>
      </c>
      <c r="M1169" s="18">
        <f>L1169/K1169</f>
        <v>1.158611844284086</v>
      </c>
      <c r="N1169" s="18">
        <f>J1169*M1169</f>
        <v>115.62653386367178</v>
      </c>
      <c r="O1169" s="13">
        <v>99.999999999999901</v>
      </c>
      <c r="P1169" s="20">
        <v>101.52345483555099</v>
      </c>
      <c r="Q1169" s="20">
        <f>P1169-S1169</f>
        <v>93.911581407567994</v>
      </c>
      <c r="R1169" s="18">
        <f>Q1169*solar_capex_adj</f>
        <v>125.21544187675732</v>
      </c>
      <c r="S1169" s="20">
        <v>7.6118734279829994</v>
      </c>
      <c r="T1169" s="18">
        <f>R1169+S1169</f>
        <v>132.82731530474032</v>
      </c>
      <c r="U1169" s="20">
        <v>27.9757635869795</v>
      </c>
      <c r="V1169" s="20">
        <f>U1169-X1169</f>
        <v>23.1789801098525</v>
      </c>
      <c r="W1169" s="18">
        <f>V1169*wind_capex_adj</f>
        <v>38.631633516420834</v>
      </c>
      <c r="X1169" s="20">
        <v>4.7967834771270006</v>
      </c>
      <c r="Y1169" s="18">
        <f>W1169+X1169</f>
        <v>43.428416993547835</v>
      </c>
      <c r="Z1169" s="20">
        <v>97.694332618965404</v>
      </c>
      <c r="AA1169" s="20">
        <f>Z1169-AC1169-AD1169</f>
        <v>44.925563980988706</v>
      </c>
      <c r="AB1169" s="18">
        <f>AA1169*hdgt_capex_adj</f>
        <v>56.15695497623588</v>
      </c>
      <c r="AC1169" s="20">
        <v>16.251752097636498</v>
      </c>
      <c r="AD1169" s="20">
        <v>36.517016540340201</v>
      </c>
      <c r="AE1169" s="18">
        <f>AD1169*fuel_adj</f>
        <v>36.517016540340201</v>
      </c>
      <c r="AF1169" s="18">
        <f>AB1169+AC1169+AE1169</f>
        <v>108.92572361421259</v>
      </c>
      <c r="AG1169" s="20">
        <v>703.02365042105305</v>
      </c>
      <c r="AH1169" s="20">
        <f>AG1169-AJ1169-AK1169</f>
        <v>601.52892863205295</v>
      </c>
      <c r="AI1169" s="18">
        <f>AH1169*aero_capex_adj</f>
        <v>721.83471435846354</v>
      </c>
      <c r="AJ1169" s="20">
        <v>58.737550325227062</v>
      </c>
      <c r="AK1169" s="20">
        <v>42.757171463773034</v>
      </c>
      <c r="AL1169" s="18">
        <f>AK1169*fuel_adj</f>
        <v>42.757171463773034</v>
      </c>
      <c r="AM1169" s="18">
        <f>AI1169+AJ1169+AL1169</f>
        <v>823.32943614746364</v>
      </c>
      <c r="AN1169" s="18">
        <f>IF(F1169=0, 0, IF(F1169=3, Z1169, (Z1169*F1169*384+AG1169*G1169*32)/(F1169*384+G1169*32)))</f>
        <v>249.02666206948732</v>
      </c>
      <c r="AO1169" s="18">
        <f>IF(F1169=0, 0, IF(F1169=3, AF1169, (AF1169*F1169*384+AM1169*G1169*32)/(F1169*384+G1169*32)))</f>
        <v>287.52665174752536</v>
      </c>
      <c r="AP1169" s="20">
        <v>102.971820058974</v>
      </c>
      <c r="AQ1169" s="20">
        <f>AP1169-AS1169</f>
        <v>84.493422129927893</v>
      </c>
      <c r="AR1169" s="18">
        <f>AQ1169*bess_capex_adj</f>
        <v>84.493422129927893</v>
      </c>
      <c r="AS1169" s="20">
        <v>18.47839792904611</v>
      </c>
      <c r="AT1169" s="18">
        <f>AR1169+AS1169</f>
        <v>102.971820058974</v>
      </c>
      <c r="AU1169" s="20">
        <v>7765.7078850685702</v>
      </c>
      <c r="AV1169" s="20"/>
      <c r="AW1169" s="20">
        <v>2469.32016668089</v>
      </c>
      <c r="AX1169" s="18">
        <f>AW1169*solar_capex_adj</f>
        <v>3292.426888907853</v>
      </c>
      <c r="AY1169" s="20">
        <v>241.39262833357299</v>
      </c>
      <c r="AZ1169" s="18">
        <f>AY1169*wind_capex_adj</f>
        <v>402.32104722262164</v>
      </c>
      <c r="BA1169" s="20">
        <v>1547.06582126947</v>
      </c>
      <c r="BB1169" s="18">
        <f>BA1169*hdgt_capex_adj</f>
        <v>1933.8322765868375</v>
      </c>
      <c r="BC1169" s="20">
        <v>650.07383504363804</v>
      </c>
      <c r="BD1169" s="18">
        <f>BC1169*aero_capex_adj</f>
        <v>780.08860205236567</v>
      </c>
      <c r="BE1169" s="20">
        <v>2857.8554337409901</v>
      </c>
      <c r="BF1169" s="18">
        <f>BE1169*bess_capex_adj</f>
        <v>2857.8554337409901</v>
      </c>
      <c r="BG1169" s="11">
        <v>2316854610.3324699</v>
      </c>
      <c r="BH1169" s="11">
        <v>884041093.96239996</v>
      </c>
      <c r="BI1169" s="11">
        <v>2569810352.3550601</v>
      </c>
      <c r="BJ1169" s="11">
        <v>2989293943.35005</v>
      </c>
      <c r="BK1169" s="11">
        <f>SUM(BG1169:BJ1169)/1000000</f>
        <v>8759.9999999999818</v>
      </c>
      <c r="BL1169" s="11">
        <v>0.14708897950687799</v>
      </c>
      <c r="BM1169" s="13">
        <f>0.815*BJ1169/(BK1169*1000)</f>
        <v>278.11353468382373</v>
      </c>
      <c r="BN1169" s="22">
        <v>2781.2923068682198</v>
      </c>
      <c r="BO1169" s="11">
        <v>53</v>
      </c>
      <c r="BP1169" s="11">
        <v>9120</v>
      </c>
      <c r="BQ1169" s="22">
        <v>13835.7696</v>
      </c>
      <c r="BR1169" s="11">
        <v>2280</v>
      </c>
      <c r="BS1169" s="11">
        <v>570</v>
      </c>
      <c r="BT1169" s="11">
        <v>0.52872793778298699</v>
      </c>
    </row>
    <row r="1170" spans="1:72" s="11" customFormat="1" x14ac:dyDescent="0.25">
      <c r="A1170" s="1">
        <v>1345</v>
      </c>
      <c r="B1170" s="22">
        <v>1442.15156652426</v>
      </c>
      <c r="C1170" s="22">
        <v>201.39999999999901</v>
      </c>
      <c r="D1170" s="11">
        <v>3000</v>
      </c>
      <c r="E1170" s="11">
        <v>12000</v>
      </c>
      <c r="F1170" s="11">
        <v>1</v>
      </c>
      <c r="G1170" s="11">
        <v>21</v>
      </c>
      <c r="H1170" s="12">
        <f>SUM(BG1170:BI1170)/(BK1170*1000000)</f>
        <v>0.49273556672454283</v>
      </c>
      <c r="I1170" s="13">
        <v>100</v>
      </c>
      <c r="J1170" s="20">
        <v>102.5699068759</v>
      </c>
      <c r="K1170" s="18">
        <f>(P1170*BG1170+U1170*BH1170+AP1170*BI1170+AN1170*BJ1170)/(BK1170*(1000000))</f>
        <v>116.88196230081962</v>
      </c>
      <c r="L1170" s="18">
        <f>(T1170*BG1170+Y1170*BH1170+AT1170*BI1170+AO1170*BJ1170)/(BK1170*(1000000))</f>
        <v>131.77853107940967</v>
      </c>
      <c r="M1170" s="18">
        <f>L1170/K1170</f>
        <v>1.127449680732179</v>
      </c>
      <c r="N1170" s="18">
        <f>J1170*M1170</f>
        <v>115.64240875996279</v>
      </c>
      <c r="O1170" s="13">
        <v>100</v>
      </c>
      <c r="P1170" s="20">
        <v>99.827786609741594</v>
      </c>
      <c r="Q1170" s="20">
        <f>P1170-S1170</f>
        <v>92.346518706557006</v>
      </c>
      <c r="R1170" s="18">
        <f>Q1170*solar_capex_adj</f>
        <v>123.12869160874267</v>
      </c>
      <c r="S1170" s="20">
        <v>7.4812679031845875</v>
      </c>
      <c r="T1170" s="18">
        <f>R1170+S1170</f>
        <v>130.60995951192726</v>
      </c>
      <c r="U1170" s="20">
        <v>27.9873868383158</v>
      </c>
      <c r="V1170" s="20">
        <f>U1170-X1170</f>
        <v>23.1906033611887</v>
      </c>
      <c r="W1170" s="18">
        <f>V1170*wind_capex_adj</f>
        <v>38.651005601981169</v>
      </c>
      <c r="X1170" s="20">
        <v>4.7967834771271001</v>
      </c>
      <c r="Y1170" s="18">
        <f>W1170+X1170</f>
        <v>43.447789079108269</v>
      </c>
      <c r="Z1170" s="20">
        <v>70.878094291254001</v>
      </c>
      <c r="AA1170" s="20">
        <f>Z1170-AC1170-AD1170</f>
        <v>22.606785454904198</v>
      </c>
      <c r="AB1170" s="18">
        <f>AA1170*hdgt_capex_adj</f>
        <v>28.258481818630248</v>
      </c>
      <c r="AC1170" s="20">
        <v>14.0268847652479</v>
      </c>
      <c r="AD1170" s="20">
        <v>34.244424071101903</v>
      </c>
      <c r="AE1170" s="18">
        <f>AD1170*fuel_adj</f>
        <v>34.244424071101903</v>
      </c>
      <c r="AF1170" s="18">
        <f>AB1170+AC1170+AE1170</f>
        <v>76.529790654980047</v>
      </c>
      <c r="AG1170" s="20">
        <v>160.990252645119</v>
      </c>
      <c r="AH1170" s="20">
        <f>AG1170-AJ1170-AK1170</f>
        <v>100.43240618605999</v>
      </c>
      <c r="AI1170" s="18">
        <f>AH1170*aero_capex_adj</f>
        <v>120.51888742327199</v>
      </c>
      <c r="AJ1170" s="20">
        <v>19.707311745063009</v>
      </c>
      <c r="AK1170" s="20">
        <v>40.850534713995998</v>
      </c>
      <c r="AL1170" s="18">
        <f>AK1170*fuel_adj</f>
        <v>40.850534713995998</v>
      </c>
      <c r="AM1170" s="18">
        <f>AI1170+AJ1170+AL1170</f>
        <v>181.07673388233098</v>
      </c>
      <c r="AN1170" s="18">
        <f>IF(F1170=0, 0, IF(F1170=3, Z1170, (Z1170*F1170*384+AG1170*G1170*32)/(F1170*384+G1170*32)))</f>
        <v>128.22219506189538</v>
      </c>
      <c r="AO1170" s="18">
        <f>IF(F1170=0, 0, IF(F1170=3, AF1170, (AF1170*F1170*384+AM1170*G1170*32)/(F1170*384+G1170*32)))</f>
        <v>143.05966361783973</v>
      </c>
      <c r="AP1170" s="20">
        <v>148.580916663257</v>
      </c>
      <c r="AQ1170" s="20">
        <f>AP1170-AS1170</f>
        <v>121.84237078002801</v>
      </c>
      <c r="AR1170" s="18">
        <f>AQ1170*bess_capex_adj</f>
        <v>121.84237078002801</v>
      </c>
      <c r="AS1170" s="20">
        <v>26.738545883228994</v>
      </c>
      <c r="AT1170" s="18">
        <f>AR1170+AS1170</f>
        <v>148.580916663257</v>
      </c>
      <c r="AU1170" s="20">
        <v>7311.4134249107401</v>
      </c>
      <c r="AV1170" s="20"/>
      <c r="AW1170" s="20">
        <v>1729.3908964121299</v>
      </c>
      <c r="AX1170" s="18">
        <f>AW1170*solar_capex_adj</f>
        <v>2305.8545285495065</v>
      </c>
      <c r="AY1170" s="20">
        <v>241.51367624752601</v>
      </c>
      <c r="AZ1170" s="18">
        <f>AY1170*wind_capex_adj</f>
        <v>402.5227937458767</v>
      </c>
      <c r="BA1170" s="20">
        <v>773.92080377733998</v>
      </c>
      <c r="BB1170" s="18">
        <f>BA1170*hdgt_capex_adj</f>
        <v>967.40100472167501</v>
      </c>
      <c r="BC1170" s="20">
        <v>1707.2995244142101</v>
      </c>
      <c r="BD1170" s="18">
        <f>BC1170*aero_capex_adj</f>
        <v>2048.7594292970521</v>
      </c>
      <c r="BE1170" s="20">
        <v>2859.2885240595301</v>
      </c>
      <c r="BF1170" s="18">
        <f>BE1170*bess_capex_adj</f>
        <v>2859.2885240595301</v>
      </c>
      <c r="BG1170" s="11">
        <v>1653359425.48455</v>
      </c>
      <c r="BH1170" s="11">
        <v>884041093.96239996</v>
      </c>
      <c r="BI1170" s="11">
        <v>1778963045.06004</v>
      </c>
      <c r="BJ1170" s="11">
        <v>4443636435.493</v>
      </c>
      <c r="BK1170" s="11">
        <f>SUM(BG1170:BJ1170)/1000000</f>
        <v>8759.9999999999909</v>
      </c>
      <c r="BL1170" s="11">
        <v>1.038235960928E-17</v>
      </c>
      <c r="BM1170" s="13">
        <f>0.815*BJ1170/(BK1170*1000)</f>
        <v>413.42051311949757</v>
      </c>
      <c r="BN1170" s="22">
        <v>1946.90461480775</v>
      </c>
      <c r="BO1170" s="11">
        <v>53</v>
      </c>
      <c r="BP1170" s="11">
        <v>9120</v>
      </c>
      <c r="BQ1170" s="22">
        <v>13835.7696</v>
      </c>
      <c r="BR1170" s="11">
        <v>2280</v>
      </c>
      <c r="BS1170" s="11">
        <v>570</v>
      </c>
      <c r="BT1170" s="11">
        <v>0.36603056451997601</v>
      </c>
    </row>
    <row r="1171" spans="1:72" s="11" customFormat="1" x14ac:dyDescent="0.25">
      <c r="A1171" s="1">
        <v>538</v>
      </c>
      <c r="B1171" s="24">
        <v>2884.3031330485201</v>
      </c>
      <c r="C1171" s="24">
        <v>201.39999999999901</v>
      </c>
      <c r="D1171" s="1">
        <v>1000</v>
      </c>
      <c r="E1171" s="1">
        <v>4000</v>
      </c>
      <c r="F1171" s="1">
        <v>3</v>
      </c>
      <c r="G1171" s="1">
        <v>4</v>
      </c>
      <c r="H1171" s="2">
        <f>SUM(BG1171:BI1171)/(BK1171*1000000)</f>
        <v>0.6278980878349848</v>
      </c>
      <c r="I1171" s="3">
        <v>100</v>
      </c>
      <c r="J1171" s="18">
        <v>96.197166187985303</v>
      </c>
      <c r="K1171" s="18">
        <f>(P1171*BG1171+U1171*BH1171+AP1171*BI1171+AN1171*BJ1171)/(BK1171*(1000000))</f>
        <v>92.755582598664475</v>
      </c>
      <c r="L1171" s="18">
        <f>(T1171*BG1171+Y1171*BH1171+AT1171*BI1171+AO1171*BJ1171)/(BK1171*(1000000))</f>
        <v>111.52685008549899</v>
      </c>
      <c r="M1171" s="18">
        <f>L1171/K1171</f>
        <v>1.2023734524751375</v>
      </c>
      <c r="N1171" s="18">
        <f>J1171*M1171</f>
        <v>115.66491882777245</v>
      </c>
      <c r="O1171" s="3">
        <v>100</v>
      </c>
      <c r="P1171" s="18">
        <v>105.04861546191199</v>
      </c>
      <c r="Q1171" s="18">
        <f>P1171-S1171</f>
        <v>97.172082878960893</v>
      </c>
      <c r="R1171" s="18">
        <f>Q1171*solar_capex_adj</f>
        <v>129.56277717194786</v>
      </c>
      <c r="S1171" s="18">
        <v>7.8765325829510999</v>
      </c>
      <c r="T1171" s="18">
        <f>R1171+S1171</f>
        <v>137.43930975489894</v>
      </c>
      <c r="U1171" s="18">
        <v>27.974634394920599</v>
      </c>
      <c r="V1171" s="18">
        <f>U1171-X1171</f>
        <v>23.1778509177934</v>
      </c>
      <c r="W1171" s="18">
        <f>V1171*wind_capex_adj</f>
        <v>38.629751529655671</v>
      </c>
      <c r="X1171" s="18">
        <v>4.7967834771271995</v>
      </c>
      <c r="Y1171" s="18">
        <f>W1171+X1171</f>
        <v>43.426535006782871</v>
      </c>
      <c r="Z1171" s="18">
        <v>117.15496949362399</v>
      </c>
      <c r="AA1171" s="18">
        <f>Z1171-AC1171-AD1171</f>
        <v>63.354804824897712</v>
      </c>
      <c r="AB1171" s="18">
        <f>AA1171*hdgt_capex_adj</f>
        <v>79.193506031122141</v>
      </c>
      <c r="AC1171" s="18">
        <v>18.007245611696789</v>
      </c>
      <c r="AD1171" s="18">
        <v>35.792919057029494</v>
      </c>
      <c r="AE1171" s="18">
        <f>AD1171*fuel_adj</f>
        <v>35.792919057029494</v>
      </c>
      <c r="AF1171" s="18">
        <f>AB1171+AC1171+AE1171</f>
        <v>132.99367069984842</v>
      </c>
      <c r="AG1171" s="18">
        <v>428.80580071075599</v>
      </c>
      <c r="AH1171" s="18">
        <f>AG1171-AJ1171-AK1171</f>
        <v>347.54821122102402</v>
      </c>
      <c r="AI1171" s="18">
        <f>AH1171*aero_capex_adj</f>
        <v>417.05785346522879</v>
      </c>
      <c r="AJ1171" s="18">
        <v>38.920338381473982</v>
      </c>
      <c r="AK1171" s="18">
        <v>42.337251108257988</v>
      </c>
      <c r="AL1171" s="18">
        <f>AK1171*fuel_adj</f>
        <v>42.337251108257988</v>
      </c>
      <c r="AM1171" s="18">
        <f>AI1171+AJ1171+AL1171</f>
        <v>498.31544295496076</v>
      </c>
      <c r="AN1171" s="18">
        <f>IF(F1171=0, 0, IF(F1171=3, Z1171, (Z1171*F1171*384+AG1171*G1171*32)/(F1171*384+G1171*32)))</f>
        <v>117.15496949362399</v>
      </c>
      <c r="AO1171" s="18">
        <f>IF(F1171=0, 0, IF(F1171=3, AF1171, (AF1171*F1171*384+AM1171*G1171*32)/(F1171*384+G1171*32)))</f>
        <v>132.99367069984842</v>
      </c>
      <c r="AP1171" s="18">
        <v>54.247831267913199</v>
      </c>
      <c r="AQ1171" s="18">
        <f>AP1171-AS1171</f>
        <v>44.097782246260699</v>
      </c>
      <c r="AR1171" s="18">
        <f>AQ1171*bess_capex_adj</f>
        <v>44.097782246260699</v>
      </c>
      <c r="AS1171" s="18">
        <v>10.150049021652499</v>
      </c>
      <c r="AT1171" s="18">
        <f>AR1171+AS1171</f>
        <v>54.247831267913199</v>
      </c>
      <c r="AU1171" s="18">
        <v>7294.6255166076198</v>
      </c>
      <c r="AV1171" s="18"/>
      <c r="AW1171" s="18">
        <v>3456.87981906607</v>
      </c>
      <c r="AX1171" s="18">
        <f>AW1171*solar_capex_adj</f>
        <v>4609.1730920880927</v>
      </c>
      <c r="AY1171" s="18">
        <v>241.38086859963701</v>
      </c>
      <c r="AZ1171" s="18">
        <f>AY1171*wind_capex_adj</f>
        <v>402.30144766606168</v>
      </c>
      <c r="BA1171" s="18">
        <v>2320.4856811294198</v>
      </c>
      <c r="BB1171" s="18">
        <f>BA1171*hdgt_capex_adj</f>
        <v>2900.6071014117747</v>
      </c>
      <c r="BC1171" s="18">
        <v>325.02108295513699</v>
      </c>
      <c r="BD1171" s="18">
        <f>BC1171*aero_capex_adj</f>
        <v>390.02529954616438</v>
      </c>
      <c r="BE1171" s="18">
        <v>950.85806485735395</v>
      </c>
      <c r="BF1171" s="18">
        <f>BE1171*bess_capex_adj</f>
        <v>950.85806485735395</v>
      </c>
      <c r="BG1171" s="1">
        <v>3061007422.7776399</v>
      </c>
      <c r="BH1171" s="1">
        <v>884041093.96239996</v>
      </c>
      <c r="BI1171" s="1">
        <v>1555338732.6944201</v>
      </c>
      <c r="BJ1171" s="1">
        <v>3259612750.5655298</v>
      </c>
      <c r="BK1171" s="1">
        <f>SUM(BG1171:BJ1171)/1000000</f>
        <v>8759.9999999999891</v>
      </c>
      <c r="BL1171" s="1">
        <v>22.109500811615501</v>
      </c>
      <c r="BM1171" s="3">
        <f>0.815*BJ1171/(BK1171*1000)</f>
        <v>303.26305841448743</v>
      </c>
      <c r="BN1171" s="24">
        <v>3893.8092296155</v>
      </c>
      <c r="BO1171" s="1">
        <v>53</v>
      </c>
      <c r="BP1171" s="1">
        <v>3040</v>
      </c>
      <c r="BQ1171" s="24">
        <v>4611.9232000000002</v>
      </c>
      <c r="BR1171" s="1">
        <v>760</v>
      </c>
      <c r="BS1171" s="1">
        <v>190</v>
      </c>
      <c r="BT1171" s="1">
        <v>0.95847569716278902</v>
      </c>
    </row>
    <row r="1172" spans="1:72" s="11" customFormat="1" x14ac:dyDescent="0.25">
      <c r="A1172" s="1">
        <v>1060</v>
      </c>
      <c r="B1172" s="25">
        <v>2472.2598283273001</v>
      </c>
      <c r="C1172" s="25">
        <v>402.79999999999899</v>
      </c>
      <c r="D1172" s="8">
        <v>2000</v>
      </c>
      <c r="E1172" s="8">
        <v>8000</v>
      </c>
      <c r="F1172" s="8">
        <v>3</v>
      </c>
      <c r="G1172" s="8">
        <v>4</v>
      </c>
      <c r="H1172" s="9">
        <f>SUM(BG1172:BI1172)/(BK1172*1000000)</f>
        <v>0.79486631147310594</v>
      </c>
      <c r="I1172" s="10">
        <v>100</v>
      </c>
      <c r="J1172" s="19">
        <v>96.281611819953895</v>
      </c>
      <c r="K1172" s="18">
        <f>(P1172*BG1172+U1172*BH1172+AP1172*BI1172+AN1172*BJ1172)/(BK1172*(1000000))</f>
        <v>92.522128854590932</v>
      </c>
      <c r="L1172" s="18">
        <f>(T1172*BG1172+Y1172*BH1172+AT1172*BI1172+AO1172*BJ1172)/(BK1172*(1000000))</f>
        <v>111.17323482914924</v>
      </c>
      <c r="M1172" s="18">
        <f>L1172/K1172</f>
        <v>1.2015853526659621</v>
      </c>
      <c r="N1172" s="18">
        <f>J1172*M1172</f>
        <v>115.69057449392656</v>
      </c>
      <c r="O1172" s="10">
        <v>100</v>
      </c>
      <c r="P1172" s="19">
        <v>106.00152562193</v>
      </c>
      <c r="Q1172" s="19">
        <f>P1172-S1172</f>
        <v>98.050458564161104</v>
      </c>
      <c r="R1172" s="18">
        <f>Q1172*solar_capex_adj</f>
        <v>130.7339447522148</v>
      </c>
      <c r="S1172" s="19">
        <v>7.9510670577688956</v>
      </c>
      <c r="T1172" s="18">
        <f>R1172+S1172</f>
        <v>138.68501180998368</v>
      </c>
      <c r="U1172" s="19">
        <v>27.964911267357198</v>
      </c>
      <c r="V1172" s="19">
        <f>U1172-X1172</f>
        <v>23.168127790230098</v>
      </c>
      <c r="W1172" s="18">
        <f>V1172*wind_capex_adj</f>
        <v>38.613546317050165</v>
      </c>
      <c r="X1172" s="19">
        <v>4.7967834771271001</v>
      </c>
      <c r="Y1172" s="18">
        <f>W1172+X1172</f>
        <v>43.410329794177265</v>
      </c>
      <c r="Z1172" s="19">
        <v>172.40252130048401</v>
      </c>
      <c r="AA1172" s="19">
        <f>Z1172-AC1172-AD1172</f>
        <v>112.471840418319</v>
      </c>
      <c r="AB1172" s="18">
        <f>AA1172*hdgt_capex_adj</f>
        <v>140.58980052289877</v>
      </c>
      <c r="AC1172" s="19">
        <v>22.837307899085005</v>
      </c>
      <c r="AD1172" s="19">
        <v>37.093372983080002</v>
      </c>
      <c r="AE1172" s="18">
        <f>AD1172*fuel_adj</f>
        <v>37.093372983080002</v>
      </c>
      <c r="AF1172" s="18">
        <f>AB1172+AC1172+AE1172</f>
        <v>200.52048140506378</v>
      </c>
      <c r="AG1172" s="19">
        <v>393.95731116562001</v>
      </c>
      <c r="AH1172" s="19">
        <f>AG1172-AJ1172-AK1172</f>
        <v>315.17526762494896</v>
      </c>
      <c r="AI1172" s="18">
        <f>AH1172*aero_capex_adj</f>
        <v>378.21032114993875</v>
      </c>
      <c r="AJ1172" s="19">
        <v>36.371031811724038</v>
      </c>
      <c r="AK1172" s="19">
        <v>42.411011728947017</v>
      </c>
      <c r="AL1172" s="18">
        <f>AK1172*fuel_adj</f>
        <v>42.411011728947017</v>
      </c>
      <c r="AM1172" s="18">
        <f>AI1172+AJ1172+AL1172</f>
        <v>456.9923646906098</v>
      </c>
      <c r="AN1172" s="18">
        <f>IF(F1172=0, 0, IF(F1172=3, Z1172, (Z1172*F1172*384+AG1172*G1172*32)/(F1172*384+G1172*32)))</f>
        <v>172.40252130048401</v>
      </c>
      <c r="AO1172" s="18">
        <f>IF(F1172=0, 0, IF(F1172=3, AF1172, (AF1172*F1172*384+AM1172*G1172*32)/(F1172*384+G1172*32)))</f>
        <v>200.52048140506378</v>
      </c>
      <c r="AP1172" s="19">
        <v>67.427093770136295</v>
      </c>
      <c r="AQ1172" s="19">
        <f>AP1172-AS1172</f>
        <v>55.2224850159119</v>
      </c>
      <c r="AR1172" s="18">
        <f>AQ1172*bess_capex_adj</f>
        <v>55.2224850159119</v>
      </c>
      <c r="AS1172" s="19">
        <v>12.204608754224395</v>
      </c>
      <c r="AT1172" s="18">
        <f>AR1172+AS1172</f>
        <v>67.427093770136295</v>
      </c>
      <c r="AU1172" s="19">
        <v>7991.0596146787602</v>
      </c>
      <c r="AV1172" s="19"/>
      <c r="AW1172" s="19">
        <v>2961.7968472566799</v>
      </c>
      <c r="AX1172" s="18">
        <f>AW1172*solar_capex_adj</f>
        <v>3949.0624630089064</v>
      </c>
      <c r="AY1172" s="19">
        <v>482.559218252623</v>
      </c>
      <c r="AZ1172" s="18">
        <f>AY1172*wind_capex_adj</f>
        <v>804.26536375437172</v>
      </c>
      <c r="BA1172" s="19">
        <v>2319.51223547362</v>
      </c>
      <c r="BB1172" s="18">
        <f>BA1172*hdgt_capex_adj</f>
        <v>2899.3902943420248</v>
      </c>
      <c r="BC1172" s="19">
        <v>324.88473634295298</v>
      </c>
      <c r="BD1172" s="18">
        <f>BC1172*aero_capex_adj</f>
        <v>389.86168361154358</v>
      </c>
      <c r="BE1172" s="19">
        <v>1902.3065773528699</v>
      </c>
      <c r="BF1172" s="18">
        <f>BE1172*bess_capex_adj</f>
        <v>1902.3065773528699</v>
      </c>
      <c r="BG1172" s="8">
        <v>2617461198.6150398</v>
      </c>
      <c r="BH1172" s="8">
        <v>1768082187.9247999</v>
      </c>
      <c r="BI1172" s="8">
        <v>2577485501.96456</v>
      </c>
      <c r="BJ1172" s="8">
        <v>1796971111.49559</v>
      </c>
      <c r="BK1172" s="8">
        <f>SUM(BG1172:BJ1172)/1000000</f>
        <v>8759.9999999999909</v>
      </c>
      <c r="BL1172" s="8">
        <v>7.8010545699026599</v>
      </c>
      <c r="BM1172" s="10">
        <f>0.815*BJ1172/(BK1172*1000)</f>
        <v>167.18395614941863</v>
      </c>
      <c r="BN1172" s="25">
        <v>3337.5507682418602</v>
      </c>
      <c r="BO1172" s="8">
        <v>106</v>
      </c>
      <c r="BP1172" s="8">
        <v>6080</v>
      </c>
      <c r="BQ1172" s="25">
        <v>9223.8464000000004</v>
      </c>
      <c r="BR1172" s="8">
        <v>1520</v>
      </c>
      <c r="BS1172" s="8">
        <v>380</v>
      </c>
      <c r="BT1172" s="8">
        <v>0.79538732943808399</v>
      </c>
    </row>
    <row r="1173" spans="1:72" s="11" customFormat="1" x14ac:dyDescent="0.25">
      <c r="A1173" s="1">
        <v>1497</v>
      </c>
      <c r="B1173" s="22">
        <v>1030.10826180304</v>
      </c>
      <c r="C1173" s="22">
        <v>1003.19999999999</v>
      </c>
      <c r="D1173" s="11">
        <v>3000</v>
      </c>
      <c r="E1173" s="11">
        <v>12000</v>
      </c>
      <c r="F1173" s="11">
        <v>3</v>
      </c>
      <c r="G1173" s="11">
        <v>4</v>
      </c>
      <c r="H1173" s="12">
        <f>SUM(BG1173:BI1173)/(BK1173*1000000)</f>
        <v>0.78680530651202485</v>
      </c>
      <c r="I1173" s="13">
        <v>100</v>
      </c>
      <c r="J1173" s="20">
        <v>97.327087482169802</v>
      </c>
      <c r="K1173" s="18">
        <f>(P1173*BG1173+U1173*BH1173+AP1173*BI1173+AN1173*BJ1173)/(BK1173*(1000000))</f>
        <v>94.819906366598076</v>
      </c>
      <c r="L1173" s="18">
        <f>(T1173*BG1173+Y1173*BH1173+AT1173*BI1173+AO1173*BJ1173)/(BK1173*(1000000))</f>
        <v>112.71824622345849</v>
      </c>
      <c r="M1173" s="18">
        <f>L1173/K1173</f>
        <v>1.1887614166972582</v>
      </c>
      <c r="N1173" s="18">
        <f>J1173*M1173</f>
        <v>115.69868639832215</v>
      </c>
      <c r="O1173" s="13">
        <v>100</v>
      </c>
      <c r="P1173" s="20">
        <v>81.099190274053399</v>
      </c>
      <c r="Q1173" s="20">
        <f>P1173-S1173</f>
        <v>75.017674801482698</v>
      </c>
      <c r="R1173" s="18">
        <f>Q1173*solar_capex_adj</f>
        <v>100.02356640197692</v>
      </c>
      <c r="S1173" s="20">
        <v>6.0815154725707004</v>
      </c>
      <c r="T1173" s="18">
        <f>R1173+S1173</f>
        <v>106.10508187454762</v>
      </c>
      <c r="U1173" s="20">
        <v>27.971717691513099</v>
      </c>
      <c r="V1173" s="20">
        <f>U1173-X1173</f>
        <v>23.174934214385999</v>
      </c>
      <c r="W1173" s="18">
        <f>V1173*wind_capex_adj</f>
        <v>38.624890357310001</v>
      </c>
      <c r="X1173" s="20">
        <v>4.7967834771271001</v>
      </c>
      <c r="Y1173" s="18">
        <f>W1173+X1173</f>
        <v>43.421673834437101</v>
      </c>
      <c r="Z1173" s="20">
        <v>178.54048848013599</v>
      </c>
      <c r="AA1173" s="20">
        <f>Z1173-AC1173-AD1173</f>
        <v>113.35120135716701</v>
      </c>
      <c r="AB1173" s="18">
        <f>AA1173*hdgt_capex_adj</f>
        <v>141.68900169645877</v>
      </c>
      <c r="AC1173" s="20">
        <v>24.155255726627985</v>
      </c>
      <c r="AD1173" s="20">
        <v>41.034031396340993</v>
      </c>
      <c r="AE1173" s="18">
        <f>AD1173*fuel_adj</f>
        <v>41.034031396340993</v>
      </c>
      <c r="AF1173" s="18">
        <f>AB1173+AC1173+AE1173</f>
        <v>206.87828881942775</v>
      </c>
      <c r="AG1173" s="20">
        <v>385.56950917226402</v>
      </c>
      <c r="AH1173" s="20">
        <f>AG1173-AJ1173-AK1173</f>
        <v>302.00504974974996</v>
      </c>
      <c r="AI1173" s="18">
        <f>AH1173*aero_capex_adj</f>
        <v>362.40605969969994</v>
      </c>
      <c r="AJ1173" s="20">
        <v>36.571742081034017</v>
      </c>
      <c r="AK1173" s="20">
        <v>46.992717341480045</v>
      </c>
      <c r="AL1173" s="18">
        <f>AK1173*fuel_adj</f>
        <v>46.992717341480045</v>
      </c>
      <c r="AM1173" s="18">
        <f>AI1173+AJ1173+AL1173</f>
        <v>445.970519122214</v>
      </c>
      <c r="AN1173" s="18">
        <f>IF(F1173=0, 0, IF(F1173=3, Z1173, (Z1173*F1173*384+AG1173*G1173*32)/(F1173*384+G1173*32)))</f>
        <v>178.54048848013599</v>
      </c>
      <c r="AO1173" s="18">
        <f>IF(F1173=0, 0, IF(F1173=3, AF1173, (AF1173*F1173*384+AM1173*G1173*32)/(F1173*384+G1173*32)))</f>
        <v>206.87828881942775</v>
      </c>
      <c r="AP1173" s="20">
        <v>244.13880700717399</v>
      </c>
      <c r="AQ1173" s="20">
        <f>AP1173-AS1173</f>
        <v>199.99992279073501</v>
      </c>
      <c r="AR1173" s="18">
        <f>AQ1173*bess_capex_adj</f>
        <v>199.99992279073501</v>
      </c>
      <c r="AS1173" s="20">
        <v>44.138884216438981</v>
      </c>
      <c r="AT1173" s="18">
        <f>AR1173+AS1173</f>
        <v>244.13880700717399</v>
      </c>
      <c r="AU1173" s="20">
        <v>7939.1737040437501</v>
      </c>
      <c r="AV1173" s="20"/>
      <c r="AW1173" s="20">
        <v>1234.44457318382</v>
      </c>
      <c r="AX1173" s="18">
        <f>AW1173*solar_capex_adj</f>
        <v>1645.9260975784266</v>
      </c>
      <c r="AY1173" s="20">
        <v>1202.1986831271399</v>
      </c>
      <c r="AZ1173" s="18">
        <f>AY1173*wind_capex_adj</f>
        <v>2003.6644718785667</v>
      </c>
      <c r="BA1173" s="20">
        <v>2320.1936709462002</v>
      </c>
      <c r="BB1173" s="18">
        <f>BA1173*hdgt_capex_adj</f>
        <v>2900.2420886827504</v>
      </c>
      <c r="BC1173" s="20">
        <v>324.98018226492599</v>
      </c>
      <c r="BD1173" s="18">
        <f>BC1173*aero_capex_adj</f>
        <v>389.97621871791119</v>
      </c>
      <c r="BE1173" s="20">
        <v>2857.3565945216501</v>
      </c>
      <c r="BF1173" s="18">
        <f>BE1173*bess_capex_adj</f>
        <v>2857.3565945216501</v>
      </c>
      <c r="BG1173" s="11">
        <v>1432938973.5539601</v>
      </c>
      <c r="BH1173" s="11">
        <v>4403525449.1711998</v>
      </c>
      <c r="BI1173" s="11">
        <v>1055950062.32017</v>
      </c>
      <c r="BJ1173" s="11">
        <v>1867585514.9546599</v>
      </c>
      <c r="BK1173" s="11">
        <f>SUM(BG1173:BJ1173)/1000000</f>
        <v>8759.9999999999909</v>
      </c>
      <c r="BL1173" s="11">
        <v>1.85168052887861</v>
      </c>
      <c r="BM1173" s="13">
        <f>0.815*BJ1173/(BK1173*1000)</f>
        <v>173.75367519269969</v>
      </c>
      <c r="BN1173" s="22">
        <v>1390.6461534341099</v>
      </c>
      <c r="BO1173" s="11">
        <v>264</v>
      </c>
      <c r="BP1173" s="11">
        <v>9120</v>
      </c>
      <c r="BQ1173" s="22">
        <v>13835.7696</v>
      </c>
      <c r="BR1173" s="11">
        <v>2280</v>
      </c>
      <c r="BS1173" s="11">
        <v>570</v>
      </c>
      <c r="BT1173" s="11">
        <v>0.21929766748690899</v>
      </c>
    </row>
    <row r="1174" spans="1:72" s="11" customFormat="1" x14ac:dyDescent="0.25">
      <c r="A1174" s="1">
        <v>1613</v>
      </c>
      <c r="B1174" s="22">
        <v>1030.10826180304</v>
      </c>
      <c r="C1174" s="22">
        <v>201.39999999999901</v>
      </c>
      <c r="D1174" s="11">
        <v>3000</v>
      </c>
      <c r="E1174" s="11">
        <v>12000</v>
      </c>
      <c r="F1174" s="11">
        <v>3</v>
      </c>
      <c r="G1174" s="11">
        <v>4</v>
      </c>
      <c r="H1174" s="12">
        <f>SUM(BG1174:BI1174)/(BK1174*1000000)</f>
        <v>0.3810940675300849</v>
      </c>
      <c r="I1174" s="13">
        <v>100</v>
      </c>
      <c r="J1174" s="20">
        <v>103.859284702027</v>
      </c>
      <c r="K1174" s="18">
        <f>(P1174*BG1174+U1174*BH1174+AP1174*BI1174+AN1174*BJ1174)/(BK1174*(1000000))</f>
        <v>101.4488654769023</v>
      </c>
      <c r="L1174" s="18">
        <f>(T1174*BG1174+Y1174*BH1174+AT1174*BI1174+AO1174*BJ1174)/(BK1174*(1000000))</f>
        <v>113.09105924344509</v>
      </c>
      <c r="M1174" s="18">
        <f>L1174/K1174</f>
        <v>1.114759230788968</v>
      </c>
      <c r="N1174" s="18">
        <f>J1174*M1174</f>
        <v>115.77809632472405</v>
      </c>
      <c r="O1174" s="13">
        <v>100</v>
      </c>
      <c r="P1174" s="20">
        <v>97.7703022719991</v>
      </c>
      <c r="Q1174" s="20">
        <f>P1174-S1174</f>
        <v>90.445967940809098</v>
      </c>
      <c r="R1174" s="18">
        <f>Q1174*solar_capex_adj</f>
        <v>120.59462392107879</v>
      </c>
      <c r="S1174" s="20">
        <v>7.324334331190002</v>
      </c>
      <c r="T1174" s="18">
        <f>R1174+S1174</f>
        <v>127.91895825226879</v>
      </c>
      <c r="U1174" s="20">
        <v>27.996772415547898</v>
      </c>
      <c r="V1174" s="20">
        <f>U1174-X1174</f>
        <v>23.199988938420798</v>
      </c>
      <c r="W1174" s="18">
        <f>V1174*wind_capex_adj</f>
        <v>38.666648230701334</v>
      </c>
      <c r="X1174" s="20">
        <v>4.7967834771271001</v>
      </c>
      <c r="Y1174" s="18">
        <f>W1174+X1174</f>
        <v>43.463431707828434</v>
      </c>
      <c r="Z1174" s="20">
        <v>89.336766970720106</v>
      </c>
      <c r="AA1174" s="20">
        <f>Z1174-AC1174-AD1174</f>
        <v>38.344405070164385</v>
      </c>
      <c r="AB1174" s="18">
        <f>AA1174*hdgt_capex_adj</f>
        <v>47.930506337705481</v>
      </c>
      <c r="AC1174" s="20">
        <v>15.566575279890813</v>
      </c>
      <c r="AD1174" s="20">
        <v>35.425786620664908</v>
      </c>
      <c r="AE1174" s="18">
        <f>AD1174*fuel_adj</f>
        <v>35.425786620664908</v>
      </c>
      <c r="AF1174" s="18">
        <f>AB1174+AC1174+AE1174</f>
        <v>98.922868238261202</v>
      </c>
      <c r="AG1174" s="20">
        <v>356.62443002891399</v>
      </c>
      <c r="AH1174" s="20">
        <f>AG1174-AJ1174-AK1174</f>
        <v>280.44452746032101</v>
      </c>
      <c r="AI1174" s="18">
        <f>AH1174*aero_capex_adj</f>
        <v>336.53343295238523</v>
      </c>
      <c r="AJ1174" s="20">
        <v>33.635575466813009</v>
      </c>
      <c r="AK1174" s="20">
        <v>42.54432710177997</v>
      </c>
      <c r="AL1174" s="18">
        <f>AK1174*fuel_adj</f>
        <v>42.54432710177997</v>
      </c>
      <c r="AM1174" s="18">
        <f>AI1174+AJ1174+AL1174</f>
        <v>412.71333552097821</v>
      </c>
      <c r="AN1174" s="18">
        <f>IF(F1174=0, 0, IF(F1174=3, Z1174, (Z1174*F1174*384+AG1174*G1174*32)/(F1174*384+G1174*32)))</f>
        <v>89.336766970720106</v>
      </c>
      <c r="AO1174" s="18">
        <f>IF(F1174=0, 0, IF(F1174=3, AF1174, (AF1174*F1174*384+AM1174*G1174*32)/(F1174*384+G1174*32)))</f>
        <v>98.922868238261202</v>
      </c>
      <c r="AP1174" s="20">
        <v>209.56640548553901</v>
      </c>
      <c r="AQ1174" s="20">
        <f>AP1174-AS1174</f>
        <v>171.46210266326699</v>
      </c>
      <c r="AR1174" s="18">
        <f>AQ1174*bess_capex_adj</f>
        <v>171.46210266326699</v>
      </c>
      <c r="AS1174" s="20">
        <v>38.104302822272018</v>
      </c>
      <c r="AT1174" s="18">
        <f>AR1174+AS1174</f>
        <v>209.56640548553901</v>
      </c>
      <c r="AU1174" s="20">
        <v>6985.8698729676798</v>
      </c>
      <c r="AV1174" s="20"/>
      <c r="AW1174" s="20">
        <v>1235.77914733325</v>
      </c>
      <c r="AX1174" s="18">
        <f>AW1174*solar_capex_adj</f>
        <v>1647.7055297776665</v>
      </c>
      <c r="AY1174" s="20">
        <v>241.61142037370101</v>
      </c>
      <c r="AZ1174" s="18">
        <f>AY1174*wind_capex_adj</f>
        <v>402.68570062283504</v>
      </c>
      <c r="BA1174" s="20">
        <v>2322.7020626246799</v>
      </c>
      <c r="BB1174" s="18">
        <f>BA1174*hdgt_capex_adj</f>
        <v>2903.3775782808498</v>
      </c>
      <c r="BC1174" s="20">
        <v>325.331522584087</v>
      </c>
      <c r="BD1174" s="18">
        <f>BC1174*aero_capex_adj</f>
        <v>390.39782710090441</v>
      </c>
      <c r="BE1174" s="20">
        <v>2860.44572005194</v>
      </c>
      <c r="BF1174" s="18">
        <f>BE1174*bess_capex_adj</f>
        <v>2860.44572005194</v>
      </c>
      <c r="BG1174" s="11">
        <v>1205370325.9891901</v>
      </c>
      <c r="BH1174" s="11">
        <v>884041093.96239996</v>
      </c>
      <c r="BI1174" s="11">
        <v>1248972611.6119499</v>
      </c>
      <c r="BJ1174" s="11">
        <v>5421615968.43645</v>
      </c>
      <c r="BK1174" s="11">
        <f>SUM(BG1174:BJ1174)/1000000</f>
        <v>8759.9999999999909</v>
      </c>
      <c r="BL1174" s="11">
        <v>2.4333655334249999E-18</v>
      </c>
      <c r="BM1174" s="13">
        <f>0.815*BJ1174/(BK1174*1000)</f>
        <v>504.40833496298069</v>
      </c>
      <c r="BN1174" s="22">
        <v>1390.6461534341099</v>
      </c>
      <c r="BO1174" s="11">
        <v>53</v>
      </c>
      <c r="BP1174" s="11">
        <v>9120</v>
      </c>
      <c r="BQ1174" s="22">
        <v>13835.7696</v>
      </c>
      <c r="BR1174" s="11">
        <v>2280</v>
      </c>
      <c r="BS1174" s="11">
        <v>570</v>
      </c>
      <c r="BT1174" s="11">
        <v>0.25701348656860601</v>
      </c>
    </row>
    <row r="1175" spans="1:72" s="11" customFormat="1" x14ac:dyDescent="0.25">
      <c r="A1175" s="1">
        <v>741</v>
      </c>
      <c r="B1175" s="25">
        <v>1442.15156652426</v>
      </c>
      <c r="C1175" s="25">
        <v>1801.19999999999</v>
      </c>
      <c r="D1175" s="8">
        <v>2000</v>
      </c>
      <c r="E1175" s="8">
        <v>8000</v>
      </c>
      <c r="F1175" s="8">
        <v>1</v>
      </c>
      <c r="G1175" s="8">
        <v>22</v>
      </c>
      <c r="H1175" s="9">
        <f>SUM(BG1175:BI1175)/(BK1175*1000000)</f>
        <v>0.95413026550064362</v>
      </c>
      <c r="I1175" s="10">
        <v>100</v>
      </c>
      <c r="J1175" s="19">
        <v>92.631893503443806</v>
      </c>
      <c r="K1175" s="18">
        <f>(P1175*BG1175+U1175*BH1175+AP1175*BI1175+AN1175*BJ1175)/(BK1175*(1000000))</f>
        <v>120.16457225417193</v>
      </c>
      <c r="L1175" s="18">
        <f>(T1175*BG1175+Y1175*BH1175+AT1175*BI1175+AO1175*BJ1175)/(BK1175*(1000000))</f>
        <v>150.22759902992073</v>
      </c>
      <c r="M1175" s="18">
        <f>L1175/K1175</f>
        <v>1.2501821145100864</v>
      </c>
      <c r="N1175" s="18">
        <f>J1175*M1175</f>
        <v>115.80673649120851</v>
      </c>
      <c r="O1175" s="10">
        <v>100</v>
      </c>
      <c r="P1175" s="19">
        <v>112.30683808895699</v>
      </c>
      <c r="Q1175" s="19">
        <f>P1175-S1175</f>
        <v>103.88044122307799</v>
      </c>
      <c r="R1175" s="18">
        <f>Q1175*solar_capex_adj</f>
        <v>138.50725496410399</v>
      </c>
      <c r="S1175" s="19">
        <v>8.4263968658789992</v>
      </c>
      <c r="T1175" s="18">
        <f>R1175+S1175</f>
        <v>146.93365182998298</v>
      </c>
      <c r="U1175" s="19">
        <v>36.6923732647439</v>
      </c>
      <c r="V1175" s="19">
        <f>U1175-X1175</f>
        <v>30.396990990013201</v>
      </c>
      <c r="W1175" s="18">
        <f>V1175*wind_capex_adj</f>
        <v>50.661651650022002</v>
      </c>
      <c r="X1175" s="19">
        <v>6.2953822747306987</v>
      </c>
      <c r="Y1175" s="18">
        <f>W1175+X1175</f>
        <v>56.9570339247527</v>
      </c>
      <c r="Z1175" s="19">
        <v>286.85032108077002</v>
      </c>
      <c r="AA1175" s="19">
        <f>Z1175-AC1175-AD1175</f>
        <v>209.77153084206998</v>
      </c>
      <c r="AB1175" s="18">
        <f>AA1175*hdgt_capex_adj</f>
        <v>262.21441355258747</v>
      </c>
      <c r="AC1175" s="19">
        <v>33.989273470025012</v>
      </c>
      <c r="AD1175" s="19">
        <v>43.089516768675026</v>
      </c>
      <c r="AE1175" s="18">
        <f>AD1175*fuel_adj</f>
        <v>43.089516768675026</v>
      </c>
      <c r="AF1175" s="18">
        <f>AB1175+AC1175+AE1175</f>
        <v>339.29320379128751</v>
      </c>
      <c r="AG1175" s="19">
        <v>1806.99311463595</v>
      </c>
      <c r="AH1175" s="19">
        <f>AG1175-AJ1175-AK1175</f>
        <v>1620.08214787938</v>
      </c>
      <c r="AI1175" s="18">
        <f>AH1175*aero_capex_adj</f>
        <v>1944.098577455256</v>
      </c>
      <c r="AJ1175" s="19">
        <v>139.83724561707004</v>
      </c>
      <c r="AK1175" s="19">
        <v>47.073721139499867</v>
      </c>
      <c r="AL1175" s="18">
        <f>AK1175*fuel_adj</f>
        <v>47.073721139499867</v>
      </c>
      <c r="AM1175" s="18">
        <f>AI1175+AJ1175+AL1175</f>
        <v>2131.0095442118259</v>
      </c>
      <c r="AN1175" s="18">
        <f>IF(F1175=0, 0, IF(F1175=3, Z1175, (Z1175*F1175*384+AG1175*G1175*32)/(F1175*384+G1175*32)))</f>
        <v>1270.4721286752983</v>
      </c>
      <c r="AO1175" s="18">
        <f>IF(F1175=0, 0, IF(F1175=3, AF1175, (AF1175*F1175*384+AM1175*G1175*32)/(F1175*384+G1175*32)))</f>
        <v>1498.6390711222241</v>
      </c>
      <c r="AP1175" s="19">
        <v>177.71245815821999</v>
      </c>
      <c r="AQ1175" s="19">
        <f>AP1175-AS1175</f>
        <v>143.78376017564801</v>
      </c>
      <c r="AR1175" s="18">
        <f>AQ1175*bess_capex_adj</f>
        <v>143.78376017564801</v>
      </c>
      <c r="AS1175" s="19">
        <v>33.928697982571975</v>
      </c>
      <c r="AT1175" s="18">
        <f>AR1175+AS1175</f>
        <v>177.71245815821999</v>
      </c>
      <c r="AU1175" s="19">
        <v>8345.3739801561605</v>
      </c>
      <c r="AV1175" s="19"/>
      <c r="AW1175" s="19">
        <v>1727.18844353074</v>
      </c>
      <c r="AX1175" s="18">
        <f>AW1175*solar_capex_adj</f>
        <v>2302.9179247076531</v>
      </c>
      <c r="AY1175" s="19">
        <v>2157.2017093774998</v>
      </c>
      <c r="AZ1175" s="18">
        <f>AY1175*wind_capex_adj</f>
        <v>3595.3361822958332</v>
      </c>
      <c r="BA1175" s="19">
        <v>772.93518270822301</v>
      </c>
      <c r="BB1175" s="18">
        <f>BA1175*hdgt_capex_adj</f>
        <v>966.16897838527871</v>
      </c>
      <c r="BC1175" s="19">
        <v>1786.321644208</v>
      </c>
      <c r="BD1175" s="18">
        <f>BC1175*aero_capex_adj</f>
        <v>2143.5859730495999</v>
      </c>
      <c r="BE1175" s="19">
        <v>1901.7270003316801</v>
      </c>
      <c r="BF1175" s="18">
        <f>BE1175*bess_capex_adj</f>
        <v>1901.7270003316801</v>
      </c>
      <c r="BG1175" s="8">
        <v>1432156031.7046299</v>
      </c>
      <c r="BH1175" s="8">
        <v>6024247457.1309404</v>
      </c>
      <c r="BI1175" s="8">
        <v>901777636.95006096</v>
      </c>
      <c r="BJ1175" s="8">
        <v>401818874.21436101</v>
      </c>
      <c r="BK1175" s="8">
        <f>SUM(BG1175:BJ1175)/1000000</f>
        <v>8759.9999999999927</v>
      </c>
      <c r="BL1175" s="8">
        <v>26.140233076373502</v>
      </c>
      <c r="BM1175" s="10">
        <f>0.815*BJ1175/(BK1175*1000)</f>
        <v>37.383833616975394</v>
      </c>
      <c r="BN1175" s="25">
        <v>1946.90461480775</v>
      </c>
      <c r="BO1175" s="8">
        <v>474</v>
      </c>
      <c r="BP1175" s="8">
        <v>6080</v>
      </c>
      <c r="BQ1175" s="25">
        <v>9223.8464000000004</v>
      </c>
      <c r="BR1175" s="8">
        <v>1520</v>
      </c>
      <c r="BS1175" s="8">
        <v>380</v>
      </c>
      <c r="BT1175" s="8">
        <v>0.28048242086709602</v>
      </c>
    </row>
    <row r="1176" spans="1:72" s="11" customFormat="1" x14ac:dyDescent="0.25">
      <c r="A1176" s="1">
        <v>757</v>
      </c>
      <c r="B1176" s="25">
        <v>2472.2598283273001</v>
      </c>
      <c r="C1176" s="25">
        <v>801.8</v>
      </c>
      <c r="D1176" s="8">
        <v>2000</v>
      </c>
      <c r="E1176" s="8">
        <v>8000</v>
      </c>
      <c r="F1176" s="8">
        <v>1</v>
      </c>
      <c r="G1176" s="8">
        <v>23</v>
      </c>
      <c r="H1176" s="9">
        <f>SUM(BG1176:BI1176)/(BK1176*1000000)</f>
        <v>0.90291410704413677</v>
      </c>
      <c r="I1176" s="10">
        <v>100</v>
      </c>
      <c r="J1176" s="19">
        <v>95.776481242635995</v>
      </c>
      <c r="K1176" s="18">
        <f>(P1176*BG1176+U1176*BH1176+AP1176*BI1176+AN1176*BJ1176)/(BK1176*(1000000))</f>
        <v>146.55377409721723</v>
      </c>
      <c r="L1176" s="18">
        <f>(T1176*BG1176+Y1176*BH1176+AT1176*BI1176+AO1176*BJ1176)/(BK1176*(1000000))</f>
        <v>177.32060103387593</v>
      </c>
      <c r="M1176" s="18">
        <f>L1176/K1176</f>
        <v>1.209935411941349</v>
      </c>
      <c r="N1176" s="18">
        <f>J1176*M1176</f>
        <v>115.88335628660167</v>
      </c>
      <c r="O1176" s="10">
        <v>100</v>
      </c>
      <c r="P1176" s="19">
        <v>115.902761474443</v>
      </c>
      <c r="Q1176" s="19">
        <f>P1176-S1176</f>
        <v>107.205799681478</v>
      </c>
      <c r="R1176" s="18">
        <f>Q1176*solar_capex_adj</f>
        <v>142.94106624197065</v>
      </c>
      <c r="S1176" s="19">
        <v>8.6969617929649985</v>
      </c>
      <c r="T1176" s="18">
        <f>R1176+S1176</f>
        <v>151.63802803493564</v>
      </c>
      <c r="U1176" s="19">
        <v>27.955657784697799</v>
      </c>
      <c r="V1176" s="19">
        <f>U1176-X1176</f>
        <v>23.158874307570699</v>
      </c>
      <c r="W1176" s="18">
        <f>V1176*wind_capex_adj</f>
        <v>38.598123845951164</v>
      </c>
      <c r="X1176" s="19">
        <v>4.7967834771271001</v>
      </c>
      <c r="Y1176" s="18">
        <f>W1176+X1176</f>
        <v>43.394907323078264</v>
      </c>
      <c r="Z1176" s="19">
        <v>149.70465583891999</v>
      </c>
      <c r="AA1176" s="19">
        <f>Z1176-AC1176-AD1176</f>
        <v>90.612791520428999</v>
      </c>
      <c r="AB1176" s="18">
        <f>AA1176*hdgt_capex_adj</f>
        <v>113.26598940053626</v>
      </c>
      <c r="AC1176" s="19">
        <v>20.916136931192995</v>
      </c>
      <c r="AD1176" s="19">
        <v>38.175727387297997</v>
      </c>
      <c r="AE1176" s="18">
        <f>AD1176*fuel_adj</f>
        <v>38.175727387297997</v>
      </c>
      <c r="AF1176" s="18">
        <f>AB1176+AC1176+AE1176</f>
        <v>172.35785371902725</v>
      </c>
      <c r="AG1176" s="19">
        <v>1247.4989577416</v>
      </c>
      <c r="AH1176" s="19">
        <f>AG1176-AJ1176-AK1176</f>
        <v>1106.89656213336</v>
      </c>
      <c r="AI1176" s="18">
        <f>AH1176*aero_capex_adj</f>
        <v>1328.275874560032</v>
      </c>
      <c r="AJ1176" s="19">
        <v>98.422861424309986</v>
      </c>
      <c r="AK1176" s="19">
        <v>42.179534183929945</v>
      </c>
      <c r="AL1176" s="18">
        <f>AK1176*fuel_adj</f>
        <v>42.179534183929945</v>
      </c>
      <c r="AM1176" s="18">
        <f>AI1176+AJ1176+AL1176</f>
        <v>1468.8782701682719</v>
      </c>
      <c r="AN1176" s="18">
        <f>IF(F1176=0, 0, IF(F1176=3, Z1176, (Z1176*F1176*384+AG1176*G1176*32)/(F1176*384+G1176*32)))</f>
        <v>871.11233994639542</v>
      </c>
      <c r="AO1176" s="18">
        <f>IF(F1176=0, 0, IF(F1176=3, AF1176, (AF1176*F1176*384+AM1176*G1176*32)/(F1176*384+G1176*32)))</f>
        <v>1024.3569845285308</v>
      </c>
      <c r="AP1176" s="19">
        <v>84.025720185379996</v>
      </c>
      <c r="AQ1176" s="19">
        <f>AP1176-AS1176</f>
        <v>68.688307065757996</v>
      </c>
      <c r="AR1176" s="18">
        <f>AQ1176*bess_capex_adj</f>
        <v>68.688307065757996</v>
      </c>
      <c r="AS1176" s="19">
        <v>15.337413119621999</v>
      </c>
      <c r="AT1176" s="18">
        <f>AR1176+AS1176</f>
        <v>84.025720185379996</v>
      </c>
      <c r="AU1176" s="19">
        <v>8462.5460550000298</v>
      </c>
      <c r="AV1176" s="19"/>
      <c r="AW1176" s="19">
        <v>2960.6138886674098</v>
      </c>
      <c r="AX1176" s="18">
        <f>AW1176*solar_capex_adj</f>
        <v>3947.4851848898797</v>
      </c>
      <c r="AY1176" s="19">
        <v>960.18233550298703</v>
      </c>
      <c r="AZ1176" s="18">
        <f>AY1176*wind_capex_adj</f>
        <v>1600.3038925049784</v>
      </c>
      <c r="BA1176" s="19">
        <v>772.86193634311701</v>
      </c>
      <c r="BB1176" s="18">
        <f>BA1176*hdgt_capex_adj</f>
        <v>966.07742042889629</v>
      </c>
      <c r="BC1176" s="19">
        <v>1867.34110925347</v>
      </c>
      <c r="BD1176" s="18">
        <f>BC1176*aero_capex_adj</f>
        <v>2240.8093311041639</v>
      </c>
      <c r="BE1176" s="19">
        <v>1901.5467852330401</v>
      </c>
      <c r="BF1176" s="18">
        <f>BE1176*bess_capex_adj</f>
        <v>1901.5467852330401</v>
      </c>
      <c r="BG1176" s="8">
        <v>2374373296.8592601</v>
      </c>
      <c r="BH1176" s="8">
        <v>3519484355.2087998</v>
      </c>
      <c r="BI1176" s="8">
        <v>2015669925.6385701</v>
      </c>
      <c r="BJ1176" s="8">
        <v>850472422.29336095</v>
      </c>
      <c r="BK1176" s="8">
        <f>SUM(BG1176:BJ1176)/1000000</f>
        <v>8759.9999999999909</v>
      </c>
      <c r="BL1176" s="8">
        <v>15.609391686882001</v>
      </c>
      <c r="BM1176" s="10">
        <f>0.815*BJ1176/(BK1176*1000)</f>
        <v>79.125002759028519</v>
      </c>
      <c r="BN1176" s="25">
        <v>3337.5507682418602</v>
      </c>
      <c r="BO1176" s="8">
        <v>211</v>
      </c>
      <c r="BP1176" s="8">
        <v>6080</v>
      </c>
      <c r="BQ1176" s="25">
        <v>9223.8464000000004</v>
      </c>
      <c r="BR1176" s="8">
        <v>1520</v>
      </c>
      <c r="BS1176" s="8">
        <v>380</v>
      </c>
      <c r="BT1176" s="8">
        <v>0.62299864982942998</v>
      </c>
    </row>
    <row r="1177" spans="1:72" s="11" customFormat="1" x14ac:dyDescent="0.25">
      <c r="A1177" s="1">
        <v>974</v>
      </c>
      <c r="B1177" s="25">
        <v>1854.19487124548</v>
      </c>
      <c r="C1177" s="25">
        <v>1200.8</v>
      </c>
      <c r="D1177" s="8">
        <v>2000</v>
      </c>
      <c r="E1177" s="8">
        <v>8000</v>
      </c>
      <c r="F1177" s="8">
        <v>3</v>
      </c>
      <c r="G1177" s="8">
        <v>4</v>
      </c>
      <c r="H1177" s="9">
        <f>SUM(BG1177:BI1177)/(BK1177*1000000)</f>
        <v>0.93094402362536766</v>
      </c>
      <c r="I1177" s="10">
        <v>100</v>
      </c>
      <c r="J1177" s="19">
        <v>92.623084971429805</v>
      </c>
      <c r="K1177" s="18">
        <f>(P1177*BG1177+U1177*BH1177+AP1177*BI1177+AN1177*BJ1177)/(BK1177*(1000000))</f>
        <v>89.52736101018624</v>
      </c>
      <c r="L1177" s="18">
        <f>(T1177*BG1177+Y1177*BH1177+AT1177*BI1177+AO1177*BJ1177)/(BK1177*(1000000))</f>
        <v>112.05247293794268</v>
      </c>
      <c r="M1177" s="18">
        <f>L1177/K1177</f>
        <v>1.2516003116096941</v>
      </c>
      <c r="N1177" s="18">
        <f>J1177*M1177</f>
        <v>115.92708201249272</v>
      </c>
      <c r="O1177" s="10">
        <v>100</v>
      </c>
      <c r="P1177" s="19">
        <v>113.93794711208</v>
      </c>
      <c r="Q1177" s="19">
        <f>P1177-S1177</f>
        <v>105.39009524108</v>
      </c>
      <c r="R1177" s="18">
        <f>Q1177*solar_capex_adj</f>
        <v>140.52012698810665</v>
      </c>
      <c r="S1177" s="19">
        <v>8.5478518709999918</v>
      </c>
      <c r="T1177" s="18">
        <f>R1177+S1177</f>
        <v>149.06797885910663</v>
      </c>
      <c r="U1177" s="19">
        <v>28.616054268973901</v>
      </c>
      <c r="V1177" s="19">
        <f>U1177-X1177</f>
        <v>23.706818841593201</v>
      </c>
      <c r="W1177" s="18">
        <f>V1177*wind_capex_adj</f>
        <v>39.511364735988671</v>
      </c>
      <c r="X1177" s="19">
        <v>4.9092354273807004</v>
      </c>
      <c r="Y1177" s="18">
        <f>W1177+X1177</f>
        <v>44.420600163369372</v>
      </c>
      <c r="Z1177" s="19">
        <v>436.43220821956203</v>
      </c>
      <c r="AA1177" s="19">
        <f>Z1177-AC1177-AD1177</f>
        <v>345.07500542496098</v>
      </c>
      <c r="AB1177" s="18">
        <f>AA1177*hdgt_capex_adj</f>
        <v>431.34375678120125</v>
      </c>
      <c r="AC1177" s="19">
        <v>47.229932307411048</v>
      </c>
      <c r="AD1177" s="19">
        <v>44.127270487190003</v>
      </c>
      <c r="AE1177" s="18">
        <f>AD1177*fuel_adj</f>
        <v>44.127270487190003</v>
      </c>
      <c r="AF1177" s="18">
        <f>AB1177+AC1177+AE1177</f>
        <v>522.70095957580224</v>
      </c>
      <c r="AG1177" s="19">
        <v>737.57835610506299</v>
      </c>
      <c r="AH1177" s="19">
        <f>AG1177-AJ1177-AK1177</f>
        <v>627.0307689355061</v>
      </c>
      <c r="AI1177" s="18">
        <f>AH1177*aero_capex_adj</f>
        <v>752.43692272260728</v>
      </c>
      <c r="AJ1177" s="19">
        <v>62.271753629387945</v>
      </c>
      <c r="AK1177" s="19">
        <v>48.275833540168946</v>
      </c>
      <c r="AL1177" s="18">
        <f>AK1177*fuel_adj</f>
        <v>48.275833540168946</v>
      </c>
      <c r="AM1177" s="18">
        <f>AI1177+AJ1177+AL1177</f>
        <v>862.98450989216417</v>
      </c>
      <c r="AN1177" s="18">
        <f>IF(F1177=0, 0, IF(F1177=3, Z1177, (Z1177*F1177*384+AG1177*G1177*32)/(F1177*384+G1177*32)))</f>
        <v>436.43220821956203</v>
      </c>
      <c r="AO1177" s="18">
        <f>IF(F1177=0, 0, IF(F1177=3, AF1177, (AF1177*F1177*384+AM1177*G1177*32)/(F1177*384+G1177*32)))</f>
        <v>522.70095957580224</v>
      </c>
      <c r="AP1177" s="19">
        <v>139.55346313289999</v>
      </c>
      <c r="AQ1177" s="19">
        <f>AP1177-AS1177</f>
        <v>113.645097752092</v>
      </c>
      <c r="AR1177" s="18">
        <f>AQ1177*bess_capex_adj</f>
        <v>113.645097752092</v>
      </c>
      <c r="AS1177" s="19">
        <v>25.908365380807993</v>
      </c>
      <c r="AT1177" s="18">
        <f>AR1177+AS1177</f>
        <v>139.55346313289999</v>
      </c>
      <c r="AU1177" s="19">
        <v>8205.08585708381</v>
      </c>
      <c r="AV1177" s="19"/>
      <c r="AW1177" s="19">
        <v>2220.9313088675699</v>
      </c>
      <c r="AX1177" s="18">
        <f>AW1177*solar_capex_adj</f>
        <v>2961.2417451567599</v>
      </c>
      <c r="AY1177" s="19">
        <v>1438.3031455031401</v>
      </c>
      <c r="AZ1177" s="18">
        <f>AY1177*wind_capex_adj</f>
        <v>2397.1719091719001</v>
      </c>
      <c r="BA1177" s="19">
        <v>2319.0775108185899</v>
      </c>
      <c r="BB1177" s="18">
        <f>BA1177*hdgt_capex_adj</f>
        <v>2898.8468885232373</v>
      </c>
      <c r="BC1177" s="19">
        <v>324.82384621149703</v>
      </c>
      <c r="BD1177" s="18">
        <f>BC1177*aero_capex_adj</f>
        <v>389.78861545379641</v>
      </c>
      <c r="BE1177" s="19">
        <v>1901.9500456830001</v>
      </c>
      <c r="BF1177" s="18">
        <f>BE1177*bess_capex_adj</f>
        <v>1901.9500456830001</v>
      </c>
      <c r="BG1177" s="8">
        <v>1814333039.5356801</v>
      </c>
      <c r="BH1177" s="8">
        <v>5150152211.77843</v>
      </c>
      <c r="BI1177" s="8">
        <v>1190584395.6441</v>
      </c>
      <c r="BJ1177" s="8">
        <v>604930353.04177797</v>
      </c>
      <c r="BK1177" s="8">
        <f>SUM(BG1177:BJ1177)/1000000</f>
        <v>8759.9999999999891</v>
      </c>
      <c r="BL1177" s="8">
        <v>16.425910619423</v>
      </c>
      <c r="BM1177" s="10">
        <f>0.815*BJ1177/(BK1177*1000)</f>
        <v>56.280620745325301</v>
      </c>
      <c r="BN1177" s="25">
        <v>2503.1630761813899</v>
      </c>
      <c r="BO1177" s="8">
        <v>316</v>
      </c>
      <c r="BP1177" s="8">
        <v>6080</v>
      </c>
      <c r="BQ1177" s="25">
        <v>9223.8464000000004</v>
      </c>
      <c r="BR1177" s="8">
        <v>1520</v>
      </c>
      <c r="BS1177" s="8">
        <v>380</v>
      </c>
      <c r="BT1177" s="8">
        <v>0.36946679930450799</v>
      </c>
    </row>
    <row r="1178" spans="1:72" s="11" customFormat="1" x14ac:dyDescent="0.25">
      <c r="A1178" s="1">
        <v>960</v>
      </c>
      <c r="B1178" s="25">
        <v>2060.21652360608</v>
      </c>
      <c r="C1178" s="25">
        <v>1003.19999999999</v>
      </c>
      <c r="D1178" s="8">
        <v>2000</v>
      </c>
      <c r="E1178" s="8">
        <v>8000</v>
      </c>
      <c r="F1178" s="8">
        <v>3</v>
      </c>
      <c r="G1178" s="8">
        <v>4</v>
      </c>
      <c r="H1178" s="9">
        <f>SUM(BG1178:BI1178)/(BK1178*1000000)</f>
        <v>0.9149980826337224</v>
      </c>
      <c r="I1178" s="10">
        <v>100</v>
      </c>
      <c r="J1178" s="19">
        <v>93.377300307367506</v>
      </c>
      <c r="K1178" s="18">
        <f>(P1178*BG1178+U1178*BH1178+AP1178*BI1178+AN1178*BJ1178)/(BK1178*(1000000))</f>
        <v>89.980378053119722</v>
      </c>
      <c r="L1178" s="18">
        <f>(T1178*BG1178+Y1178*BH1178+AT1178*BI1178+AO1178*BJ1178)/(BK1178*(1000000))</f>
        <v>111.71189521506741</v>
      </c>
      <c r="M1178" s="18">
        <f>L1178/K1178</f>
        <v>1.2415139570664899</v>
      </c>
      <c r="N1178" s="18">
        <f>J1178*M1178</f>
        <v>115.92922160478579</v>
      </c>
      <c r="O1178" s="10">
        <v>100</v>
      </c>
      <c r="P1178" s="19">
        <v>111.33935566892799</v>
      </c>
      <c r="Q1178" s="19">
        <f>P1178-S1178</f>
        <v>102.986389505055</v>
      </c>
      <c r="R1178" s="18">
        <f>Q1178*solar_capex_adj</f>
        <v>137.31518600673999</v>
      </c>
      <c r="S1178" s="19">
        <v>8.352966163872992</v>
      </c>
      <c r="T1178" s="18">
        <f>R1178+S1178</f>
        <v>145.66815217061298</v>
      </c>
      <c r="U1178" s="19">
        <v>27.960371803314001</v>
      </c>
      <c r="V1178" s="19">
        <f>U1178-X1178</f>
        <v>23.163588326187</v>
      </c>
      <c r="W1178" s="18">
        <f>V1178*wind_capex_adj</f>
        <v>38.605980543645003</v>
      </c>
      <c r="X1178" s="19">
        <v>4.7967834771270006</v>
      </c>
      <c r="Y1178" s="18">
        <f>W1178+X1178</f>
        <v>43.402764020772004</v>
      </c>
      <c r="Z1178" s="19">
        <v>357.28830365820801</v>
      </c>
      <c r="AA1178" s="19">
        <f>Z1178-AC1178-AD1178</f>
        <v>276.74802170592301</v>
      </c>
      <c r="AB1178" s="18">
        <f>AA1178*hdgt_capex_adj</f>
        <v>345.93502713240377</v>
      </c>
      <c r="AC1178" s="19">
        <v>39.715134999062002</v>
      </c>
      <c r="AD1178" s="19">
        <v>40.825146953222998</v>
      </c>
      <c r="AE1178" s="18">
        <f>AD1178*fuel_adj</f>
        <v>40.825146953222998</v>
      </c>
      <c r="AF1178" s="18">
        <f>AB1178+AC1178+AE1178</f>
        <v>426.47530908468877</v>
      </c>
      <c r="AG1178" s="19">
        <v>665.06642592546302</v>
      </c>
      <c r="AH1178" s="19">
        <f>AG1178-AJ1178-AK1178</f>
        <v>562.24029430598</v>
      </c>
      <c r="AI1178" s="18">
        <f>AH1178*aero_capex_adj</f>
        <v>674.68835316717593</v>
      </c>
      <c r="AJ1178" s="19">
        <v>56.598397288556043</v>
      </c>
      <c r="AK1178" s="19">
        <v>46.227734330926978</v>
      </c>
      <c r="AL1178" s="18">
        <f>AK1178*fuel_adj</f>
        <v>46.227734330926978</v>
      </c>
      <c r="AM1178" s="18">
        <f>AI1178+AJ1178+AL1178</f>
        <v>777.51448478665895</v>
      </c>
      <c r="AN1178" s="18">
        <f>IF(F1178=0, 0, IF(F1178=3, Z1178, (Z1178*F1178*384+AG1178*G1178*32)/(F1178*384+G1178*32)))</f>
        <v>357.28830365820801</v>
      </c>
      <c r="AO1178" s="18">
        <f>IF(F1178=0, 0, IF(F1178=3, AF1178, (AF1178*F1178*384+AM1178*G1178*32)/(F1178*384+G1178*32)))</f>
        <v>426.47530908468877</v>
      </c>
      <c r="AP1178" s="19">
        <v>109.349136725978</v>
      </c>
      <c r="AQ1178" s="19">
        <f>AP1178-AS1178</f>
        <v>89.362827262517001</v>
      </c>
      <c r="AR1178" s="18">
        <f>AQ1178*bess_capex_adj</f>
        <v>89.362827262517001</v>
      </c>
      <c r="AS1178" s="19">
        <v>19.986309463460998</v>
      </c>
      <c r="AT1178" s="18">
        <f>AR1178+AS1178</f>
        <v>109.349136725978</v>
      </c>
      <c r="AU1178" s="19">
        <v>8215.1032410253392</v>
      </c>
      <c r="AV1178" s="19"/>
      <c r="AW1178" s="19">
        <v>2467.6804378564898</v>
      </c>
      <c r="AX1178" s="18">
        <f>AW1178*solar_capex_adj</f>
        <v>3290.2405838086529</v>
      </c>
      <c r="AY1178" s="19">
        <v>1201.6101156807099</v>
      </c>
      <c r="AZ1178" s="18">
        <f>AY1178*wind_capex_adj</f>
        <v>2002.6835261345166</v>
      </c>
      <c r="BA1178" s="19">
        <v>2319.0577601493401</v>
      </c>
      <c r="BB1178" s="18">
        <f>BA1178*hdgt_capex_adj</f>
        <v>2898.8222001866752</v>
      </c>
      <c r="BC1178" s="19">
        <v>324.82107981480601</v>
      </c>
      <c r="BD1178" s="18">
        <f>BC1178*aero_capex_adj</f>
        <v>389.7852957777672</v>
      </c>
      <c r="BE1178" s="19">
        <v>1901.9338475239899</v>
      </c>
      <c r="BF1178" s="18">
        <f>BE1178*bess_capex_adj</f>
        <v>1901.9338475239899</v>
      </c>
      <c r="BG1178" s="8">
        <v>2063845054.8397999</v>
      </c>
      <c r="BH1178" s="8">
        <v>4403525449.1711998</v>
      </c>
      <c r="BI1178" s="8">
        <v>1548012699.8604</v>
      </c>
      <c r="BJ1178" s="8">
        <v>744616796.12859094</v>
      </c>
      <c r="BK1178" s="8">
        <f>SUM(BG1178:BJ1178)/1000000</f>
        <v>8759.9999999999909</v>
      </c>
      <c r="BL1178" s="8">
        <v>14.189459942925399</v>
      </c>
      <c r="BM1178" s="10">
        <f>0.815*BJ1178/(BK1178*1000)</f>
        <v>69.276562653516237</v>
      </c>
      <c r="BN1178" s="25">
        <v>2781.2923068682198</v>
      </c>
      <c r="BO1178" s="8">
        <v>264</v>
      </c>
      <c r="BP1178" s="8">
        <v>6080</v>
      </c>
      <c r="BQ1178" s="25">
        <v>9223.8464000000004</v>
      </c>
      <c r="BR1178" s="8">
        <v>1520</v>
      </c>
      <c r="BS1178" s="8">
        <v>380</v>
      </c>
      <c r="BT1178" s="8">
        <v>0.479262134853147</v>
      </c>
    </row>
    <row r="1179" spans="1:72" s="11" customFormat="1" x14ac:dyDescent="0.25">
      <c r="A1179" s="1">
        <v>1547</v>
      </c>
      <c r="B1179" s="22">
        <v>206.02165236060799</v>
      </c>
      <c r="C1179" s="22">
        <v>1801.19999999999</v>
      </c>
      <c r="D1179" s="11">
        <v>3000</v>
      </c>
      <c r="E1179" s="11">
        <v>12000</v>
      </c>
      <c r="F1179" s="11">
        <v>3</v>
      </c>
      <c r="G1179" s="11">
        <v>4</v>
      </c>
      <c r="H1179" s="12">
        <f>SUM(BG1179:BI1179)/(BK1179*1000000)</f>
        <v>0.86077571993569157</v>
      </c>
      <c r="I1179" s="13">
        <v>100</v>
      </c>
      <c r="J1179" s="20">
        <v>94.426524799456104</v>
      </c>
      <c r="K1179" s="18">
        <f>(P1179*BG1179+U1179*BH1179+AP1179*BI1179+AN1179*BJ1179)/(BK1179*(1000000))</f>
        <v>91.597169214656788</v>
      </c>
      <c r="L1179" s="18">
        <f>(T1179*BG1179+Y1179*BH1179+AT1179*BI1179+AO1179*BJ1179)/(BK1179*(1000000))</f>
        <v>112.49357498987742</v>
      </c>
      <c r="M1179" s="18">
        <f>L1179/K1179</f>
        <v>1.228133750795837</v>
      </c>
      <c r="N1179" s="18">
        <f>J1179*M1179</f>
        <v>115.96840207657215</v>
      </c>
      <c r="O1179" s="13">
        <v>100</v>
      </c>
      <c r="P1179" s="20">
        <v>73.450913128563798</v>
      </c>
      <c r="Q1179" s="20">
        <f>P1179-S1179</f>
        <v>67.943087170032896</v>
      </c>
      <c r="R1179" s="18">
        <f>Q1179*solar_capex_adj</f>
        <v>90.590782893377195</v>
      </c>
      <c r="S1179" s="20">
        <v>5.5078259585309013</v>
      </c>
      <c r="T1179" s="18">
        <f>R1179+S1179</f>
        <v>96.098608851908097</v>
      </c>
      <c r="U1179" s="20">
        <v>36.711589434292101</v>
      </c>
      <c r="V1179" s="20">
        <f>U1179-X1179</f>
        <v>30.416191896112402</v>
      </c>
      <c r="W1179" s="18">
        <f>V1179*wind_capex_adj</f>
        <v>50.693653160187338</v>
      </c>
      <c r="X1179" s="20">
        <v>6.2953975381796994</v>
      </c>
      <c r="Y1179" s="18">
        <f>W1179+X1179</f>
        <v>56.989050698367038</v>
      </c>
      <c r="Z1179" s="20">
        <v>256.69932677860601</v>
      </c>
      <c r="AA1179" s="20">
        <f>Z1179-AC1179-AD1179</f>
        <v>175.91964573267498</v>
      </c>
      <c r="AB1179" s="18">
        <f>AA1179*hdgt_capex_adj</f>
        <v>219.89955716584373</v>
      </c>
      <c r="AC1179" s="20">
        <v>32.562913522330007</v>
      </c>
      <c r="AD1179" s="20">
        <v>48.216767523601021</v>
      </c>
      <c r="AE1179" s="18">
        <f>AD1179*fuel_adj</f>
        <v>48.216767523601021</v>
      </c>
      <c r="AF1179" s="18">
        <f>AB1179+AC1179+AE1179</f>
        <v>300.67923821177476</v>
      </c>
      <c r="AG1179" s="20">
        <v>767.93466689001195</v>
      </c>
      <c r="AH1179" s="20">
        <f>AG1179-AJ1179-AK1179</f>
        <v>646.37627600484109</v>
      </c>
      <c r="AI1179" s="18">
        <f>AH1179*aero_capex_adj</f>
        <v>775.65153120580931</v>
      </c>
      <c r="AJ1179" s="20">
        <v>65.786699123421954</v>
      </c>
      <c r="AK1179" s="20">
        <v>55.771691761748912</v>
      </c>
      <c r="AL1179" s="18">
        <f>AK1179*fuel_adj</f>
        <v>55.771691761748912</v>
      </c>
      <c r="AM1179" s="18">
        <f>AI1179+AJ1179+AL1179</f>
        <v>897.20992209098017</v>
      </c>
      <c r="AN1179" s="18">
        <f>IF(F1179=0, 0, IF(F1179=3, Z1179, (Z1179*F1179*384+AG1179*G1179*32)/(F1179*384+G1179*32)))</f>
        <v>256.69932677860601</v>
      </c>
      <c r="AO1179" s="18">
        <f>IF(F1179=0, 0, IF(F1179=3, AF1179, (AF1179*F1179*384+AM1179*G1179*32)/(F1179*384+G1179*32)))</f>
        <v>300.67923821177476</v>
      </c>
      <c r="AP1179" s="20">
        <v>204.58754377118601</v>
      </c>
      <c r="AQ1179" s="20">
        <f>AP1179-AS1179</f>
        <v>166.67400356112401</v>
      </c>
      <c r="AR1179" s="18">
        <f>AQ1179*bess_capex_adj</f>
        <v>166.67400356112401</v>
      </c>
      <c r="AS1179" s="20">
        <v>37.913540210061996</v>
      </c>
      <c r="AT1179" s="18">
        <f>AR1179+AS1179</f>
        <v>204.58754377118601</v>
      </c>
      <c r="AU1179" s="20">
        <v>7908.1543546319399</v>
      </c>
      <c r="AV1179" s="20"/>
      <c r="AW1179" s="20">
        <v>246.89646693932801</v>
      </c>
      <c r="AX1179" s="18">
        <f>AW1179*solar_capex_adj</f>
        <v>329.19528925243731</v>
      </c>
      <c r="AY1179" s="20">
        <v>2158.5591182072499</v>
      </c>
      <c r="AZ1179" s="18">
        <f>AY1179*wind_capex_adj</f>
        <v>3597.5985303454167</v>
      </c>
      <c r="BA1179" s="20">
        <v>2320.2646453949101</v>
      </c>
      <c r="BB1179" s="18">
        <f>BA1179*hdgt_capex_adj</f>
        <v>2900.3308067436374</v>
      </c>
      <c r="BC1179" s="20">
        <v>324.99012337008702</v>
      </c>
      <c r="BD1179" s="18">
        <f>BC1179*aero_capex_adj</f>
        <v>389.98814804410443</v>
      </c>
      <c r="BE1179" s="20">
        <v>2857.4440007203598</v>
      </c>
      <c r="BF1179" s="18">
        <f>BE1179*bess_capex_adj</f>
        <v>2857.4440007203598</v>
      </c>
      <c r="BG1179" s="11">
        <v>320481711.95082599</v>
      </c>
      <c r="BH1179" s="11">
        <v>6024237171.7705097</v>
      </c>
      <c r="BI1179" s="11">
        <v>1195676422.9153099</v>
      </c>
      <c r="BJ1179" s="11">
        <v>1219604693.3633399</v>
      </c>
      <c r="BK1179" s="11">
        <f>SUM(BG1179:BJ1179)/1000000</f>
        <v>8759.9999999999854</v>
      </c>
      <c r="BL1179" s="11">
        <v>10.881070862129601</v>
      </c>
      <c r="BM1179" s="13">
        <f>0.815*BJ1179/(BK1179*1000)</f>
        <v>113.46778825241137</v>
      </c>
      <c r="BN1179" s="22">
        <v>278.12923068682198</v>
      </c>
      <c r="BO1179" s="11">
        <v>474</v>
      </c>
      <c r="BP1179" s="11">
        <v>9120</v>
      </c>
      <c r="BQ1179" s="22">
        <v>13835.7696</v>
      </c>
      <c r="BR1179" s="11">
        <v>2280</v>
      </c>
      <c r="BS1179" s="11">
        <v>570</v>
      </c>
      <c r="BT1179" s="11">
        <v>0.248233167660869</v>
      </c>
    </row>
    <row r="1180" spans="1:72" s="11" customFormat="1" x14ac:dyDescent="0.25">
      <c r="A1180" s="1">
        <v>1329</v>
      </c>
      <c r="B1180" s="22">
        <v>1854.19487124548</v>
      </c>
      <c r="C1180" s="22">
        <v>402.79999999999899</v>
      </c>
      <c r="D1180" s="11">
        <v>3000</v>
      </c>
      <c r="E1180" s="11">
        <v>12000</v>
      </c>
      <c r="F1180" s="11">
        <v>1</v>
      </c>
      <c r="G1180" s="11">
        <v>20</v>
      </c>
      <c r="H1180" s="12">
        <f>SUM(BG1180:BI1180)/(BK1180*1000000)</f>
        <v>0.70195577337651449</v>
      </c>
      <c r="I1180" s="13">
        <v>100</v>
      </c>
      <c r="J1180" s="20">
        <v>99.973562405367502</v>
      </c>
      <c r="K1180" s="18">
        <f>(P1180*BG1180+U1180*BH1180+AP1180*BI1180+AN1180*BJ1180)/(BK1180*(1000000))</f>
        <v>127.81300453430543</v>
      </c>
      <c r="L1180" s="18">
        <f>(T1180*BG1180+Y1180*BH1180+AT1180*BI1180+AO1180*BJ1180)/(BK1180*(1000000))</f>
        <v>148.30134498147618</v>
      </c>
      <c r="M1180" s="18">
        <f>L1180/K1180</f>
        <v>1.160299341384089</v>
      </c>
      <c r="N1180" s="18">
        <f>J1180*M1180</f>
        <v>115.99925861476903</v>
      </c>
      <c r="O1180" s="13">
        <v>100</v>
      </c>
      <c r="P1180" s="20">
        <v>97.488370449941499</v>
      </c>
      <c r="Q1180" s="20">
        <f>P1180-S1180</f>
        <v>90.1777140041103</v>
      </c>
      <c r="R1180" s="18">
        <f>Q1180*solar_capex_adj</f>
        <v>120.23695200548039</v>
      </c>
      <c r="S1180" s="20">
        <v>7.3106564458311993</v>
      </c>
      <c r="T1180" s="18">
        <f>R1180+S1180</f>
        <v>127.54760845131159</v>
      </c>
      <c r="U1180" s="20">
        <v>27.971240828096501</v>
      </c>
      <c r="V1180" s="20">
        <f>U1180-X1180</f>
        <v>23.174457350969401</v>
      </c>
      <c r="W1180" s="18">
        <f>V1180*wind_capex_adj</f>
        <v>38.624095584949004</v>
      </c>
      <c r="X1180" s="20">
        <v>4.7967834771271001</v>
      </c>
      <c r="Y1180" s="18">
        <f>W1180+X1180</f>
        <v>43.420879062076104</v>
      </c>
      <c r="Z1180" s="20">
        <v>82.984182469477005</v>
      </c>
      <c r="AA1180" s="20">
        <f>Z1180-AC1180-AD1180</f>
        <v>31.871508066862496</v>
      </c>
      <c r="AB1180" s="18">
        <f>AA1180*hdgt_capex_adj</f>
        <v>39.839385083578122</v>
      </c>
      <c r="AC1180" s="20">
        <v>14.980991236483604</v>
      </c>
      <c r="AD1180" s="20">
        <v>36.131683166130905</v>
      </c>
      <c r="AE1180" s="18">
        <f>AD1180*fuel_adj</f>
        <v>36.131683166130905</v>
      </c>
      <c r="AF1180" s="18">
        <f>AB1180+AC1180+AE1180</f>
        <v>90.952059486192638</v>
      </c>
      <c r="AG1180" s="20">
        <v>314.92489044237402</v>
      </c>
      <c r="AH1180" s="20">
        <f>AG1180-AJ1180-AK1180</f>
        <v>242.95724931329801</v>
      </c>
      <c r="AI1180" s="18">
        <f>AH1180*aero_capex_adj</f>
        <v>291.54869917595761</v>
      </c>
      <c r="AJ1180" s="20">
        <v>30.828211491828995</v>
      </c>
      <c r="AK1180" s="20">
        <v>41.139429637247019</v>
      </c>
      <c r="AL1180" s="18">
        <f>AK1180*fuel_adj</f>
        <v>41.139429637247019</v>
      </c>
      <c r="AM1180" s="18">
        <f>AI1180+AJ1180+AL1180</f>
        <v>363.51634030503362</v>
      </c>
      <c r="AN1180" s="18">
        <f>IF(F1180=0, 0, IF(F1180=3, Z1180, (Z1180*F1180*384+AG1180*G1180*32)/(F1180*384+G1180*32)))</f>
        <v>227.94712495253762</v>
      </c>
      <c r="AO1180" s="18">
        <f>IF(F1180=0, 0, IF(F1180=3, AF1180, (AF1180*F1180*384+AM1180*G1180*32)/(F1180*384+G1180*32)))</f>
        <v>261.30473499796824</v>
      </c>
      <c r="AP1180" s="20">
        <v>119.12094018377699</v>
      </c>
      <c r="AQ1180" s="20">
        <f>AP1180-AS1180</f>
        <v>97.734989738690004</v>
      </c>
      <c r="AR1180" s="18">
        <f>AQ1180*bess_capex_adj</f>
        <v>97.734989738690004</v>
      </c>
      <c r="AS1180" s="20">
        <v>21.385950445086991</v>
      </c>
      <c r="AT1180" s="18">
        <f>AR1180+AS1180</f>
        <v>119.12094018377699</v>
      </c>
      <c r="AU1180" s="20">
        <v>7960.1928165163599</v>
      </c>
      <c r="AV1180" s="20"/>
      <c r="AW1180" s="20">
        <v>2221.9545103228902</v>
      </c>
      <c r="AX1180" s="18">
        <f>AW1180*solar_capex_adj</f>
        <v>2962.6060137638533</v>
      </c>
      <c r="AY1180" s="20">
        <v>482.69105401897701</v>
      </c>
      <c r="AZ1180" s="18">
        <f>AY1180*wind_capex_adj</f>
        <v>804.48509003162837</v>
      </c>
      <c r="BA1180" s="20">
        <v>773.38197634744802</v>
      </c>
      <c r="BB1180" s="18">
        <f>BA1180*hdgt_capex_adj</f>
        <v>966.72747043431002</v>
      </c>
      <c r="BC1180" s="20">
        <v>1624.8674762437299</v>
      </c>
      <c r="BD1180" s="18">
        <f>BC1180*aero_capex_adj</f>
        <v>1949.8409714924758</v>
      </c>
      <c r="BE1180" s="20">
        <v>2857.2977995832998</v>
      </c>
      <c r="BF1180" s="18">
        <f>BE1180*bess_capex_adj</f>
        <v>2857.2977995832998</v>
      </c>
      <c r="BG1180" s="11">
        <v>2164703399.7336998</v>
      </c>
      <c r="BH1180" s="11">
        <v>1768082187.9247999</v>
      </c>
      <c r="BI1180" s="11">
        <v>2216346987.11976</v>
      </c>
      <c r="BJ1180" s="11">
        <v>2610867425.2217302</v>
      </c>
      <c r="BK1180" s="11">
        <f>SUM(BG1180:BJ1180)/1000000</f>
        <v>8759.9999999999891</v>
      </c>
      <c r="BL1180" s="11">
        <v>0.44772702936935499</v>
      </c>
      <c r="BM1180" s="13">
        <f>0.815*BJ1180/(BK1180*1000)</f>
        <v>242.90604469814073</v>
      </c>
      <c r="BN1180" s="22">
        <v>2503.1630761813899</v>
      </c>
      <c r="BO1180" s="11">
        <v>106</v>
      </c>
      <c r="BP1180" s="11">
        <v>9120</v>
      </c>
      <c r="BQ1180" s="22">
        <v>13835.7696</v>
      </c>
      <c r="BR1180" s="11">
        <v>2280</v>
      </c>
      <c r="BS1180" s="11">
        <v>570</v>
      </c>
      <c r="BT1180" s="11">
        <v>0.45623777681275002</v>
      </c>
    </row>
    <row r="1181" spans="1:72" s="11" customFormat="1" x14ac:dyDescent="0.25">
      <c r="A1181" s="1">
        <v>1297</v>
      </c>
      <c r="B1181" s="22">
        <v>2060.21652360608</v>
      </c>
      <c r="C1181" s="22">
        <v>801.8</v>
      </c>
      <c r="D1181" s="11">
        <v>3000</v>
      </c>
      <c r="E1181" s="11">
        <v>12000</v>
      </c>
      <c r="F1181" s="11">
        <v>1</v>
      </c>
      <c r="G1181" s="11">
        <v>18</v>
      </c>
      <c r="H1181" s="12">
        <f>SUM(BG1181:BI1181)/(BK1181*1000000)</f>
        <v>0.8746219227015557</v>
      </c>
      <c r="I1181" s="13">
        <v>100</v>
      </c>
      <c r="J1181" s="20">
        <v>97.376710428094398</v>
      </c>
      <c r="K1181" s="18">
        <f>(P1181*BG1181+U1181*BH1181+AP1181*BI1181+AN1181*BJ1181)/(BK1181*(1000000))</f>
        <v>133.41297700447419</v>
      </c>
      <c r="L1181" s="18">
        <f>(T1181*BG1181+Y1181*BH1181+AT1181*BI1181+AO1181*BJ1181)/(BK1181*(1000000))</f>
        <v>159.02636639222473</v>
      </c>
      <c r="M1181" s="18">
        <f>L1181/K1181</f>
        <v>1.1919857420383593</v>
      </c>
      <c r="N1181" s="18">
        <f>J1181*M1181</f>
        <v>116.07165043688654</v>
      </c>
      <c r="O1181" s="13">
        <v>100</v>
      </c>
      <c r="P1181" s="20">
        <v>104.159599015366</v>
      </c>
      <c r="Q1181" s="20">
        <f>P1181-S1181</f>
        <v>96.345014400046693</v>
      </c>
      <c r="R1181" s="18">
        <f>Q1181*solar_capex_adj</f>
        <v>128.46001920006225</v>
      </c>
      <c r="S1181" s="20">
        <v>7.8145846153193048</v>
      </c>
      <c r="T1181" s="18">
        <f>R1181+S1181</f>
        <v>136.27460381538157</v>
      </c>
      <c r="U1181" s="20">
        <v>27.959531092197299</v>
      </c>
      <c r="V1181" s="20">
        <f>U1181-X1181</f>
        <v>23.162747615070199</v>
      </c>
      <c r="W1181" s="18">
        <f>V1181*wind_capex_adj</f>
        <v>38.60457935845033</v>
      </c>
      <c r="X1181" s="20">
        <v>4.7967834771271001</v>
      </c>
      <c r="Y1181" s="18">
        <f>W1181+X1181</f>
        <v>43.40136283557743</v>
      </c>
      <c r="Z1181" s="20">
        <v>127.458689381889</v>
      </c>
      <c r="AA1181" s="20">
        <f>Z1181-AC1181-AD1181</f>
        <v>69.976024887696397</v>
      </c>
      <c r="AB1181" s="18">
        <f>AA1181*hdgt_capex_adj</f>
        <v>87.470031109620493</v>
      </c>
      <c r="AC1181" s="20">
        <v>18.986506806996999</v>
      </c>
      <c r="AD1181" s="20">
        <v>38.496157687195605</v>
      </c>
      <c r="AE1181" s="18">
        <f>AD1181*fuel_adj</f>
        <v>38.496157687195605</v>
      </c>
      <c r="AF1181" s="18">
        <f>AB1181+AC1181+AE1181</f>
        <v>144.95269560381308</v>
      </c>
      <c r="AG1181" s="20">
        <v>800.50082006399202</v>
      </c>
      <c r="AH1181" s="20">
        <f>AG1181-AJ1181-AK1181</f>
        <v>691.96822106940897</v>
      </c>
      <c r="AI1181" s="18">
        <f>AH1181*aero_capex_adj</f>
        <v>830.36186528329074</v>
      </c>
      <c r="AJ1181" s="20">
        <v>66.070916370600003</v>
      </c>
      <c r="AK1181" s="20">
        <v>42.461682623983052</v>
      </c>
      <c r="AL1181" s="18">
        <f>AK1181*fuel_adj</f>
        <v>42.461682623983052</v>
      </c>
      <c r="AM1181" s="18">
        <f>AI1181+AJ1181+AL1181</f>
        <v>938.89446427787379</v>
      </c>
      <c r="AN1181" s="18">
        <f>IF(F1181=0, 0, IF(F1181=3, Z1181, (Z1181*F1181*384+AG1181*G1181*32)/(F1181*384+G1181*32)))</f>
        <v>531.28396779115087</v>
      </c>
      <c r="AO1181" s="18">
        <f>IF(F1181=0, 0, IF(F1181=3, AF1181, (AF1181*F1181*384+AM1181*G1181*32)/(F1181*384+G1181*32)))</f>
        <v>621.31775680824956</v>
      </c>
      <c r="AP1181" s="20">
        <v>132.871756238833</v>
      </c>
      <c r="AQ1181" s="20">
        <f>AP1181-AS1181</f>
        <v>108.734513425047</v>
      </c>
      <c r="AR1181" s="18">
        <f>AQ1181*bess_capex_adj</f>
        <v>108.734513425047</v>
      </c>
      <c r="AS1181" s="20">
        <v>24.137242813786003</v>
      </c>
      <c r="AT1181" s="18">
        <f>AR1181+AS1181</f>
        <v>132.871756238833</v>
      </c>
      <c r="AU1181" s="20">
        <v>8518.4208508421598</v>
      </c>
      <c r="AV1181" s="20"/>
      <c r="AW1181" s="20">
        <v>2467.59087460111</v>
      </c>
      <c r="AX1181" s="18">
        <f>AW1181*solar_capex_adj</f>
        <v>3290.1211661348134</v>
      </c>
      <c r="AY1181" s="20">
        <v>960.34292540867898</v>
      </c>
      <c r="AZ1181" s="18">
        <f>AY1181*wind_capex_adj</f>
        <v>1600.5715423477984</v>
      </c>
      <c r="BA1181" s="20">
        <v>772.99119702713597</v>
      </c>
      <c r="BB1181" s="18">
        <f>BA1181*hdgt_capex_adj</f>
        <v>966.23899628391996</v>
      </c>
      <c r="BC1181" s="20">
        <v>1461.64180766614</v>
      </c>
      <c r="BD1181" s="18">
        <f>BC1181*aero_capex_adj</f>
        <v>1753.970169199368</v>
      </c>
      <c r="BE1181" s="20">
        <v>2855.8540461390799</v>
      </c>
      <c r="BF1181" s="18">
        <f>BE1181*bess_capex_adj</f>
        <v>2855.8540461390799</v>
      </c>
      <c r="BG1181" s="11">
        <v>2215189417.51721</v>
      </c>
      <c r="BH1181" s="11">
        <v>3519484355.2087998</v>
      </c>
      <c r="BI1181" s="11">
        <v>1927014270.1396101</v>
      </c>
      <c r="BJ1181" s="11">
        <v>1098311957.1343701</v>
      </c>
      <c r="BK1181" s="11">
        <f>SUM(BG1181:BJ1181)/1000000</f>
        <v>8759.9999999999909</v>
      </c>
      <c r="BL1181" s="11">
        <v>8.7584819371090603</v>
      </c>
      <c r="BM1181" s="13">
        <f>0.815*BJ1181/(BK1181*1000)</f>
        <v>102.18313299823203</v>
      </c>
      <c r="BN1181" s="22">
        <v>2781.2923068682198</v>
      </c>
      <c r="BO1181" s="11">
        <v>211</v>
      </c>
      <c r="BP1181" s="11">
        <v>9120</v>
      </c>
      <c r="BQ1181" s="22">
        <v>13835.7696</v>
      </c>
      <c r="BR1181" s="11">
        <v>2280</v>
      </c>
      <c r="BS1181" s="11">
        <v>570</v>
      </c>
      <c r="BT1181" s="11">
        <v>0.397991891899309</v>
      </c>
    </row>
    <row r="1182" spans="1:72" s="11" customFormat="1" x14ac:dyDescent="0.25">
      <c r="A1182" s="1">
        <v>336</v>
      </c>
      <c r="B1182" s="24">
        <v>2060.21652360608</v>
      </c>
      <c r="C1182" s="24">
        <v>1801.19999999999</v>
      </c>
      <c r="D1182" s="1">
        <v>1000</v>
      </c>
      <c r="E1182" s="1">
        <v>4000</v>
      </c>
      <c r="F1182" s="1">
        <v>2</v>
      </c>
      <c r="G1182" s="1">
        <v>11</v>
      </c>
      <c r="H1182" s="2">
        <f>SUM(BG1182:BI1182)/(BK1182*1000000)</f>
        <v>0.95159571269654053</v>
      </c>
      <c r="I1182" s="3">
        <v>100</v>
      </c>
      <c r="J1182" s="18">
        <v>89.820461707949704</v>
      </c>
      <c r="K1182" s="18">
        <f>(P1182*BG1182+U1182*BH1182+AP1182*BI1182+AN1182*BJ1182)/(BK1182*(1000000))</f>
        <v>101.5135789573189</v>
      </c>
      <c r="L1182" s="18">
        <f>(T1182*BG1182+Y1182*BH1182+AT1182*BI1182+AO1182*BJ1182)/(BK1182*(1000000))</f>
        <v>131.18382487014338</v>
      </c>
      <c r="M1182" s="18">
        <f>L1182/K1182</f>
        <v>1.2922785918650277</v>
      </c>
      <c r="N1182" s="18">
        <f>J1182*M1182</f>
        <v>116.07305977661588</v>
      </c>
      <c r="O1182" s="3">
        <v>100</v>
      </c>
      <c r="P1182" s="18">
        <v>144.21635927755199</v>
      </c>
      <c r="Q1182" s="18">
        <f>P1182-S1182</f>
        <v>133.39639320427801</v>
      </c>
      <c r="R1182" s="18">
        <f>Q1182*solar_capex_adj</f>
        <v>177.86185760570402</v>
      </c>
      <c r="S1182" s="18">
        <v>10.819966073273974</v>
      </c>
      <c r="T1182" s="18">
        <f>R1182+S1182</f>
        <v>188.68182367897799</v>
      </c>
      <c r="U1182" s="18">
        <v>36.694236907418698</v>
      </c>
      <c r="V1182" s="18">
        <f>U1182-X1182</f>
        <v>30.398850867061402</v>
      </c>
      <c r="W1182" s="18">
        <f>V1182*wind_capex_adj</f>
        <v>50.66475144510234</v>
      </c>
      <c r="X1182" s="18">
        <v>6.2953860403572968</v>
      </c>
      <c r="Y1182" s="18">
        <f>W1182+X1182</f>
        <v>56.96013748545964</v>
      </c>
      <c r="Z1182" s="18">
        <v>433.11939447120301</v>
      </c>
      <c r="AA1182" s="18">
        <f>Z1182-AC1182-AD1182</f>
        <v>348.70195301291199</v>
      </c>
      <c r="AB1182" s="18">
        <f>AA1182*hdgt_capex_adj</f>
        <v>435.87744126613995</v>
      </c>
      <c r="AC1182" s="18">
        <v>46.457335005844016</v>
      </c>
      <c r="AD1182" s="18">
        <v>37.960106452447008</v>
      </c>
      <c r="AE1182" s="18">
        <f>AD1182*fuel_adj</f>
        <v>37.960106452447008</v>
      </c>
      <c r="AF1182" s="18">
        <f>AB1182+AC1182+AE1182</f>
        <v>520.29488272443098</v>
      </c>
      <c r="AG1182" s="18">
        <v>1756.5304381747501</v>
      </c>
      <c r="AH1182" s="18">
        <f>AG1182-AJ1182-AK1182</f>
        <v>1577.57038319394</v>
      </c>
      <c r="AI1182" s="18">
        <f>AH1182*aero_capex_adj</f>
        <v>1893.0844598327278</v>
      </c>
      <c r="AJ1182" s="18">
        <v>135.46558225037006</v>
      </c>
      <c r="AK1182" s="18">
        <v>43.494472730440066</v>
      </c>
      <c r="AL1182" s="18">
        <f>AK1182*fuel_adj</f>
        <v>43.494472730440066</v>
      </c>
      <c r="AM1182" s="18">
        <f>AI1182+AJ1182+AL1182</f>
        <v>2072.0445148135377</v>
      </c>
      <c r="AN1182" s="18">
        <f>IF(F1182=0, 0, IF(F1182=3, Z1182, (Z1182*F1182*384+AG1182*G1182*32)/(F1182*384+G1182*32)))</f>
        <v>849.04857963517497</v>
      </c>
      <c r="AO1182" s="18">
        <f>IF(F1182=0, 0, IF(F1182=3, AF1182, (AF1182*F1182*384+AM1182*G1182*32)/(F1182*384+G1182*32)))</f>
        <v>1007.9876242381504</v>
      </c>
      <c r="AP1182" s="18">
        <v>109.59004206964801</v>
      </c>
      <c r="AQ1182" s="18">
        <f>AP1182-AS1182</f>
        <v>88.427261285100201</v>
      </c>
      <c r="AR1182" s="18">
        <f>AQ1182*bess_capex_adj</f>
        <v>88.427261285100201</v>
      </c>
      <c r="AS1182" s="18">
        <v>21.162780784547806</v>
      </c>
      <c r="AT1182" s="18">
        <f>AR1182+AS1182</f>
        <v>109.59004206964801</v>
      </c>
      <c r="AU1182" s="18">
        <v>8014.3001023943598</v>
      </c>
      <c r="AV1182" s="18"/>
      <c r="AW1182" s="18">
        <v>2467.5615578206398</v>
      </c>
      <c r="AX1182" s="18">
        <f>AW1182*solar_capex_adj</f>
        <v>3290.0820770941864</v>
      </c>
      <c r="AY1182" s="18">
        <v>2157.33240997747</v>
      </c>
      <c r="AZ1182" s="18">
        <f>AY1182*wind_capex_adj</f>
        <v>3595.5540166291166</v>
      </c>
      <c r="BA1182" s="18">
        <v>1545.9640266551501</v>
      </c>
      <c r="BB1182" s="18">
        <f>BA1182*hdgt_capex_adj</f>
        <v>1932.4550333189377</v>
      </c>
      <c r="BC1182" s="18">
        <v>893.21493695789695</v>
      </c>
      <c r="BD1182" s="18">
        <f>BC1182*aero_capex_adj</f>
        <v>1071.8579243494762</v>
      </c>
      <c r="BE1182" s="18">
        <v>950.22717098318799</v>
      </c>
      <c r="BF1182" s="18">
        <f>BE1182*bess_capex_adj</f>
        <v>950.22717098318799</v>
      </c>
      <c r="BG1182" s="1">
        <v>1583947324.6203201</v>
      </c>
      <c r="BH1182" s="1">
        <v>6024248427.7545404</v>
      </c>
      <c r="BI1182" s="1">
        <v>727782690.84682703</v>
      </c>
      <c r="BJ1182" s="1">
        <v>424021556.77830601</v>
      </c>
      <c r="BK1182" s="1">
        <f>SUM(BG1182:BJ1182)/1000000</f>
        <v>8759.9999999999927</v>
      </c>
      <c r="BL1182" s="1">
        <v>34.888905195640099</v>
      </c>
      <c r="BM1182" s="3">
        <f>0.815*BJ1182/(BK1182*1000)</f>
        <v>39.449494152319595</v>
      </c>
      <c r="BN1182" s="24">
        <v>2781.2923068682198</v>
      </c>
      <c r="BO1182" s="1">
        <v>474</v>
      </c>
      <c r="BP1182" s="1">
        <v>3040</v>
      </c>
      <c r="BQ1182" s="24">
        <v>4611.9232000000002</v>
      </c>
      <c r="BR1182" s="1">
        <v>760</v>
      </c>
      <c r="BS1182" s="1">
        <v>190</v>
      </c>
      <c r="BT1182" s="1">
        <v>0.45111864314387901</v>
      </c>
    </row>
    <row r="1183" spans="1:72" s="11" customFormat="1" x14ac:dyDescent="0.25">
      <c r="A1183" s="1">
        <v>1026</v>
      </c>
      <c r="B1183" s="25">
        <v>2266.2381759666901</v>
      </c>
      <c r="C1183" s="25">
        <v>801.8</v>
      </c>
      <c r="D1183" s="8">
        <v>2000</v>
      </c>
      <c r="E1183" s="8">
        <v>8000</v>
      </c>
      <c r="F1183" s="8">
        <v>3</v>
      </c>
      <c r="G1183" s="8">
        <v>4</v>
      </c>
      <c r="H1183" s="9">
        <f>SUM(BG1183:BI1183)/(BK1183*1000000)</f>
        <v>0.8900599657922067</v>
      </c>
      <c r="I1183" s="10">
        <v>100</v>
      </c>
      <c r="J1183" s="19">
        <v>94.3364131387291</v>
      </c>
      <c r="K1183" s="18">
        <f>(P1183*BG1183+U1183*BH1183+AP1183*BI1183+AN1183*BJ1183)/(BK1183*(1000000))</f>
        <v>90.991005612101475</v>
      </c>
      <c r="L1183" s="18">
        <f>(T1183*BG1183+Y1183*BH1183+AT1183*BI1183+AO1183*BJ1183)/(BK1183*(1000000))</f>
        <v>111.98917106600882</v>
      </c>
      <c r="M1183" s="18">
        <f>L1183/K1183</f>
        <v>1.2307718802825789</v>
      </c>
      <c r="N1183" s="18">
        <f>J1183*M1183</f>
        <v>116.1066045778678</v>
      </c>
      <c r="O1183" s="10">
        <v>100</v>
      </c>
      <c r="P1183" s="19">
        <v>109.61994880700099</v>
      </c>
      <c r="Q1183" s="19">
        <f>P1183-S1183</f>
        <v>101.39594150724599</v>
      </c>
      <c r="R1183" s="18">
        <f>Q1183*solar_capex_adj</f>
        <v>135.19458867632798</v>
      </c>
      <c r="S1183" s="19">
        <v>8.2240072997550016</v>
      </c>
      <c r="T1183" s="18">
        <f>R1183+S1183</f>
        <v>143.418595976083</v>
      </c>
      <c r="U1183" s="19">
        <v>27.960263760798</v>
      </c>
      <c r="V1183" s="19">
        <f>U1183-X1183</f>
        <v>23.1634802836709</v>
      </c>
      <c r="W1183" s="18">
        <f>V1183*wind_capex_adj</f>
        <v>38.605800472784836</v>
      </c>
      <c r="X1183" s="19">
        <v>4.7967834771271001</v>
      </c>
      <c r="Y1183" s="18">
        <f>W1183+X1183</f>
        <v>43.402583949911936</v>
      </c>
      <c r="Z1183" s="19">
        <v>285.498301299692</v>
      </c>
      <c r="AA1183" s="19">
        <f>Z1183-AC1183-AD1183</f>
        <v>214.121831101483</v>
      </c>
      <c r="AB1183" s="18">
        <f>AA1183*hdgt_capex_adj</f>
        <v>267.65228887685373</v>
      </c>
      <c r="AC1183" s="19">
        <v>32.98075234326501</v>
      </c>
      <c r="AD1183" s="19">
        <v>38.395717854943996</v>
      </c>
      <c r="AE1183" s="18">
        <f>AD1183*fuel_adj</f>
        <v>38.395717854943996</v>
      </c>
      <c r="AF1183" s="18">
        <f>AB1183+AC1183+AE1183</f>
        <v>339.02875907506274</v>
      </c>
      <c r="AG1183" s="19">
        <v>490.12021683411501</v>
      </c>
      <c r="AH1183" s="19">
        <f>AG1183-AJ1183-AK1183</f>
        <v>402.27836545648199</v>
      </c>
      <c r="AI1183" s="18">
        <f>AH1183*aero_capex_adj</f>
        <v>482.73403854777837</v>
      </c>
      <c r="AJ1183" s="19">
        <v>43.64656224796903</v>
      </c>
      <c r="AK1183" s="19">
        <v>44.19528912966399</v>
      </c>
      <c r="AL1183" s="18">
        <f>AK1183*fuel_adj</f>
        <v>44.19528912966399</v>
      </c>
      <c r="AM1183" s="18">
        <f>AI1183+AJ1183+AL1183</f>
        <v>570.57588992541127</v>
      </c>
      <c r="AN1183" s="18">
        <f>IF(F1183=0, 0, IF(F1183=3, Z1183, (Z1183*F1183*384+AG1183*G1183*32)/(F1183*384+G1183*32)))</f>
        <v>285.498301299692</v>
      </c>
      <c r="AO1183" s="18">
        <f>IF(F1183=0, 0, IF(F1183=3, AF1183, (AF1183*F1183*384+AM1183*G1183*32)/(F1183*384+G1183*32)))</f>
        <v>339.02875907506274</v>
      </c>
      <c r="AP1183" s="19">
        <v>86.6710444617147</v>
      </c>
      <c r="AQ1183" s="19">
        <f>AP1183-AS1183</f>
        <v>70.893483351200103</v>
      </c>
      <c r="AR1183" s="18">
        <f>AQ1183*bess_capex_adj</f>
        <v>70.893483351200103</v>
      </c>
      <c r="AS1183" s="19">
        <v>15.777561110514597</v>
      </c>
      <c r="AT1183" s="18">
        <f>AR1183+AS1183</f>
        <v>86.6710444617147</v>
      </c>
      <c r="AU1183" s="19">
        <v>8220.6006072451491</v>
      </c>
      <c r="AV1183" s="19"/>
      <c r="AW1183" s="19">
        <v>2714.4358205708299</v>
      </c>
      <c r="AX1183" s="18">
        <f>AW1183*solar_capex_adj</f>
        <v>3619.2477607611063</v>
      </c>
      <c r="AY1183" s="19">
        <v>960.37330233628199</v>
      </c>
      <c r="AZ1183" s="18">
        <f>AY1183*wind_capex_adj</f>
        <v>1600.6221705604701</v>
      </c>
      <c r="BA1183" s="19">
        <v>2319.0469433090602</v>
      </c>
      <c r="BB1183" s="18">
        <f>BA1183*hdgt_capex_adj</f>
        <v>2898.8086791363253</v>
      </c>
      <c r="BC1183" s="19">
        <v>324.81956474355599</v>
      </c>
      <c r="BD1183" s="18">
        <f>BC1183*aero_capex_adj</f>
        <v>389.78347769226718</v>
      </c>
      <c r="BE1183" s="19">
        <v>1901.9249762854199</v>
      </c>
      <c r="BF1183" s="18">
        <f>BE1183*bess_capex_adj</f>
        <v>1901.9249762854199</v>
      </c>
      <c r="BG1183" s="8">
        <v>2309000568.2006898</v>
      </c>
      <c r="BH1183" s="8">
        <v>3519484355.2087998</v>
      </c>
      <c r="BI1183" s="8">
        <v>1968440376.9302399</v>
      </c>
      <c r="BJ1183" s="8">
        <v>963074699.66026795</v>
      </c>
      <c r="BK1183" s="8">
        <f>SUM(BG1183:BJ1183)/1000000</f>
        <v>8759.9999999999982</v>
      </c>
      <c r="BL1183" s="8">
        <v>12.250811362290101</v>
      </c>
      <c r="BM1183" s="10">
        <f>0.815*BJ1183/(BK1183*1000)</f>
        <v>89.601127879351424</v>
      </c>
      <c r="BN1183" s="25">
        <v>3059.4215375550398</v>
      </c>
      <c r="BO1183" s="8">
        <v>211</v>
      </c>
      <c r="BP1183" s="8">
        <v>6080</v>
      </c>
      <c r="BQ1183" s="25">
        <v>9223.8464000000004</v>
      </c>
      <c r="BR1183" s="8">
        <v>1520</v>
      </c>
      <c r="BS1183" s="8">
        <v>380</v>
      </c>
      <c r="BT1183" s="8">
        <v>0.60844447349874797</v>
      </c>
    </row>
    <row r="1184" spans="1:72" s="11" customFormat="1" x14ac:dyDescent="0.25">
      <c r="A1184" s="1">
        <v>1381</v>
      </c>
      <c r="B1184" s="22">
        <v>1854.19487124548</v>
      </c>
      <c r="C1184" s="22">
        <v>1200.8</v>
      </c>
      <c r="D1184" s="11">
        <v>3000</v>
      </c>
      <c r="E1184" s="11">
        <v>12000</v>
      </c>
      <c r="F1184" s="11">
        <v>2</v>
      </c>
      <c r="G1184" s="11">
        <v>6</v>
      </c>
      <c r="H1184" s="12">
        <f>SUM(BG1184:BI1184)/(BK1184*1000000)</f>
        <v>0.93301098578316788</v>
      </c>
      <c r="I1184" s="13">
        <v>100</v>
      </c>
      <c r="J1184" s="20">
        <v>95.042401786273402</v>
      </c>
      <c r="K1184" s="18">
        <f>(P1184*BG1184+U1184*BH1184+AP1184*BI1184+AN1184*BJ1184)/(BK1184*(1000000))</f>
        <v>100.54979545457289</v>
      </c>
      <c r="L1184" s="18">
        <f>(T1184*BG1184+Y1184*BH1184+AT1184*BI1184+AO1184*BJ1184)/(BK1184*(1000000))</f>
        <v>122.85581841372861</v>
      </c>
      <c r="M1184" s="18">
        <f>L1184/K1184</f>
        <v>1.2218405602747675</v>
      </c>
      <c r="N1184" s="18">
        <f>J1184*M1184</f>
        <v>116.12666144839986</v>
      </c>
      <c r="O1184" s="13">
        <v>100</v>
      </c>
      <c r="P1184" s="20">
        <v>114.11427381597601</v>
      </c>
      <c r="Q1184" s="20">
        <f>P1184-S1184</f>
        <v>105.552643325405</v>
      </c>
      <c r="R1184" s="18">
        <f>Q1184*solar_capex_adj</f>
        <v>140.73685776720666</v>
      </c>
      <c r="S1184" s="20">
        <v>8.5616304905710052</v>
      </c>
      <c r="T1184" s="18">
        <f>R1184+S1184</f>
        <v>149.29848825777765</v>
      </c>
      <c r="U1184" s="20">
        <v>28.614407105796602</v>
      </c>
      <c r="V1184" s="20">
        <f>U1184-X1184</f>
        <v>23.705171678416001</v>
      </c>
      <c r="W1184" s="18">
        <f>V1184*wind_capex_adj</f>
        <v>39.508619464026673</v>
      </c>
      <c r="X1184" s="20">
        <v>4.9092354273806009</v>
      </c>
      <c r="Y1184" s="18">
        <f>W1184+X1184</f>
        <v>44.417854891407273</v>
      </c>
      <c r="Z1184" s="20">
        <v>319.074468129519</v>
      </c>
      <c r="AA1184" s="20">
        <f>Z1184-AC1184-AD1184</f>
        <v>237.61422031951901</v>
      </c>
      <c r="AB1184" s="18">
        <f>AA1184*hdgt_capex_adj</f>
        <v>297.01777539939877</v>
      </c>
      <c r="AC1184" s="20">
        <v>36.84849533232898</v>
      </c>
      <c r="AD1184" s="20">
        <v>44.611752477671018</v>
      </c>
      <c r="AE1184" s="18">
        <f>AD1184*fuel_adj</f>
        <v>44.611752477671018</v>
      </c>
      <c r="AF1184" s="18">
        <f>AB1184+AC1184+AE1184</f>
        <v>378.47802320939877</v>
      </c>
      <c r="AG1184" s="20">
        <v>1089.49882329611</v>
      </c>
      <c r="AH1184" s="20">
        <f>AG1184-AJ1184-AK1184</f>
        <v>953.08663756367002</v>
      </c>
      <c r="AI1184" s="18">
        <f>AH1184*aero_capex_adj</f>
        <v>1143.7039650764041</v>
      </c>
      <c r="AJ1184" s="20">
        <v>87.800222361409965</v>
      </c>
      <c r="AK1184" s="20">
        <v>48.611963371030015</v>
      </c>
      <c r="AL1184" s="18">
        <f>AK1184*fuel_adj</f>
        <v>48.611963371030015</v>
      </c>
      <c r="AM1184" s="18">
        <f>AI1184+AJ1184+AL1184</f>
        <v>1280.1161508088439</v>
      </c>
      <c r="AN1184" s="18">
        <f>IF(F1184=0, 0, IF(F1184=3, Z1184, (Z1184*F1184*384+AG1184*G1184*32)/(F1184*384+G1184*32)))</f>
        <v>473.15933916283723</v>
      </c>
      <c r="AO1184" s="18">
        <f>IF(F1184=0, 0, IF(F1184=3, AF1184, (AF1184*F1184*384+AM1184*G1184*32)/(F1184*384+G1184*32)))</f>
        <v>558.80564872928778</v>
      </c>
      <c r="AP1184" s="20">
        <v>205.61522745503399</v>
      </c>
      <c r="AQ1184" s="20">
        <f>AP1184-AS1184</f>
        <v>167.488573775357</v>
      </c>
      <c r="AR1184" s="18">
        <f>AQ1184*bess_capex_adj</f>
        <v>167.488573775357</v>
      </c>
      <c r="AS1184" s="20">
        <v>38.126653679676991</v>
      </c>
      <c r="AT1184" s="18">
        <f>AR1184+AS1184</f>
        <v>205.61522745503399</v>
      </c>
      <c r="AU1184" s="20">
        <v>8547.9099676824408</v>
      </c>
      <c r="AV1184" s="20"/>
      <c r="AW1184" s="20">
        <v>2220.7769973044801</v>
      </c>
      <c r="AX1184" s="18">
        <f>AW1184*solar_capex_adj</f>
        <v>2961.0359964059735</v>
      </c>
      <c r="AY1184" s="20">
        <v>1438.2032113873599</v>
      </c>
      <c r="AZ1184" s="18">
        <f>AY1184*wind_capex_adj</f>
        <v>2397.0053523122665</v>
      </c>
      <c r="BA1184" s="20">
        <v>1545.9442533346</v>
      </c>
      <c r="BB1184" s="18">
        <f>BA1184*hdgt_capex_adj</f>
        <v>1932.43031666825</v>
      </c>
      <c r="BC1184" s="20">
        <v>487.20191590050399</v>
      </c>
      <c r="BD1184" s="18">
        <f>BC1184*aero_capex_adj</f>
        <v>584.64229908060474</v>
      </c>
      <c r="BE1184" s="20">
        <v>2855.7835897554801</v>
      </c>
      <c r="BF1184" s="18">
        <f>BE1184*bess_capex_adj</f>
        <v>2855.7835897554801</v>
      </c>
      <c r="BG1184" s="11">
        <v>1811929320.2402401</v>
      </c>
      <c r="BH1184" s="11">
        <v>5150152211.77843</v>
      </c>
      <c r="BI1184" s="11">
        <v>1211094703.44187</v>
      </c>
      <c r="BJ1184" s="11">
        <v>586823764.53944802</v>
      </c>
      <c r="BK1184" s="11">
        <f>SUM(BG1184:BJ1184)/1000000</f>
        <v>8759.9999999999891</v>
      </c>
      <c r="BL1184" s="11">
        <v>16.166112960337799</v>
      </c>
      <c r="BM1184" s="13">
        <f>0.815*BJ1184/(BK1184*1000)</f>
        <v>54.596046586718117</v>
      </c>
      <c r="BN1184" s="22">
        <v>2503.1630761813899</v>
      </c>
      <c r="BO1184" s="11">
        <v>316</v>
      </c>
      <c r="BP1184" s="11">
        <v>9120</v>
      </c>
      <c r="BQ1184" s="22">
        <v>13835.7696</v>
      </c>
      <c r="BR1184" s="11">
        <v>2280</v>
      </c>
      <c r="BS1184" s="11">
        <v>570</v>
      </c>
      <c r="BT1184" s="11">
        <v>0.25139739164969499</v>
      </c>
    </row>
    <row r="1185" spans="1:72" s="11" customFormat="1" x14ac:dyDescent="0.25">
      <c r="A1185" s="1">
        <v>1258</v>
      </c>
      <c r="B1185" s="22">
        <v>1442.15156652426</v>
      </c>
      <c r="C1185" s="22">
        <v>1402.2</v>
      </c>
      <c r="D1185" s="11">
        <v>3000</v>
      </c>
      <c r="E1185" s="11">
        <v>12000</v>
      </c>
      <c r="F1185" s="11">
        <v>1</v>
      </c>
      <c r="G1185" s="11">
        <v>19</v>
      </c>
      <c r="H1185" s="12">
        <f>SUM(BG1185:BI1185)/(BK1185*1000000)</f>
        <v>0.92733207000325302</v>
      </c>
      <c r="I1185" s="13">
        <v>100</v>
      </c>
      <c r="J1185" s="20">
        <v>95.729470669172898</v>
      </c>
      <c r="K1185" s="18">
        <f>(P1185*BG1185+U1185*BH1185+AP1185*BI1185+AN1185*BJ1185)/(BK1185*(1000000))</f>
        <v>128.58581389478951</v>
      </c>
      <c r="L1185" s="18">
        <f>(T1185*BG1185+Y1185*BH1185+AT1185*BI1185+AO1185*BJ1185)/(BK1185*(1000000))</f>
        <v>156.040289124004</v>
      </c>
      <c r="M1185" s="18">
        <f>L1185/K1185</f>
        <v>1.2135109184880852</v>
      </c>
      <c r="N1185" s="18">
        <f>J1185*M1185</f>
        <v>116.16875787812621</v>
      </c>
      <c r="O1185" s="13">
        <v>99.999999999999901</v>
      </c>
      <c r="P1185" s="20">
        <v>103.170902235436</v>
      </c>
      <c r="Q1185" s="20">
        <f>P1185-S1185</f>
        <v>95.430138966323099</v>
      </c>
      <c r="R1185" s="18">
        <f>Q1185*solar_capex_adj</f>
        <v>127.24018528843079</v>
      </c>
      <c r="S1185" s="20">
        <v>7.7407632691129038</v>
      </c>
      <c r="T1185" s="18">
        <f>R1185+S1185</f>
        <v>134.98094855754368</v>
      </c>
      <c r="U1185" s="20">
        <v>31.031880942955699</v>
      </c>
      <c r="V1185" s="20">
        <f>U1185-X1185</f>
        <v>25.707780898715701</v>
      </c>
      <c r="W1185" s="18">
        <f>V1185*wind_capex_adj</f>
        <v>42.8463014978595</v>
      </c>
      <c r="X1185" s="20">
        <v>5.3241000442399979</v>
      </c>
      <c r="Y1185" s="18">
        <f>W1185+X1185</f>
        <v>48.170401542099498</v>
      </c>
      <c r="Z1185" s="20">
        <v>197.13190866004899</v>
      </c>
      <c r="AA1185" s="20">
        <f>Z1185-AC1185-AD1185</f>
        <v>126.227463922813</v>
      </c>
      <c r="AB1185" s="18">
        <f>AA1185*hdgt_capex_adj</f>
        <v>157.78432990351627</v>
      </c>
      <c r="AC1185" s="20">
        <v>26.247867949074987</v>
      </c>
      <c r="AD1185" s="20">
        <v>44.656576788161004</v>
      </c>
      <c r="AE1185" s="18">
        <f>AD1185*fuel_adj</f>
        <v>44.656576788161004</v>
      </c>
      <c r="AF1185" s="18">
        <f>AB1185+AC1185+AE1185</f>
        <v>228.68877464075226</v>
      </c>
      <c r="AG1185" s="20">
        <v>1278.89595544554</v>
      </c>
      <c r="AH1185" s="20">
        <f>AG1185-AJ1185-AK1185</f>
        <v>1128.0285059764001</v>
      </c>
      <c r="AI1185" s="18">
        <f>AH1185*aero_capex_adj</f>
        <v>1353.6342071716801</v>
      </c>
      <c r="AJ1185" s="20">
        <v>101.91266003187002</v>
      </c>
      <c r="AK1185" s="20">
        <v>48.954789437269937</v>
      </c>
      <c r="AL1185" s="18">
        <f>AK1185*fuel_adj</f>
        <v>48.954789437269937</v>
      </c>
      <c r="AM1185" s="18">
        <f>AI1185+AJ1185+AL1185</f>
        <v>1504.5016566408201</v>
      </c>
      <c r="AN1185" s="18">
        <f>IF(F1185=0, 0, IF(F1185=3, Z1185, (Z1185*F1185*384+AG1185*G1185*32)/(F1185*384+G1185*32)))</f>
        <v>860.14858249631766</v>
      </c>
      <c r="AO1185" s="18">
        <f>IF(F1185=0, 0, IF(F1185=3, AF1185, (AF1185*F1185*384+AM1185*G1185*32)/(F1185*384+G1185*32)))</f>
        <v>1010.6386055440197</v>
      </c>
      <c r="AP1185" s="20">
        <v>241.64351951075699</v>
      </c>
      <c r="AQ1185" s="20">
        <f>AP1185-AS1185</f>
        <v>196.411741125693</v>
      </c>
      <c r="AR1185" s="18">
        <f>AQ1185*bess_capex_adj</f>
        <v>196.411741125693</v>
      </c>
      <c r="AS1185" s="20">
        <v>45.23177838506399</v>
      </c>
      <c r="AT1185" s="18">
        <f>AR1185+AS1185</f>
        <v>241.64351951075699</v>
      </c>
      <c r="AU1185" s="20">
        <v>8578.0390537247695</v>
      </c>
      <c r="AV1185" s="20"/>
      <c r="AW1185" s="20">
        <v>1727.2277940010699</v>
      </c>
      <c r="AX1185" s="18">
        <f>AW1185*solar_capex_adj</f>
        <v>2302.9703920014263</v>
      </c>
      <c r="AY1185" s="20">
        <v>1679.3788315782799</v>
      </c>
      <c r="AZ1185" s="18">
        <f>AY1185*wind_capex_adj</f>
        <v>2798.9647192971333</v>
      </c>
      <c r="BA1185" s="20">
        <v>772.95279246185999</v>
      </c>
      <c r="BB1185" s="18">
        <f>BA1185*hdgt_capex_adj</f>
        <v>966.19099057732501</v>
      </c>
      <c r="BC1185" s="20">
        <v>1542.76747710224</v>
      </c>
      <c r="BD1185" s="18">
        <f>BC1185*aero_capex_adj</f>
        <v>1851.320972522688</v>
      </c>
      <c r="BE1185" s="20">
        <v>2855.7121585813002</v>
      </c>
      <c r="BF1185" s="18">
        <f>BE1185*bess_capex_adj</f>
        <v>2855.7121585813002</v>
      </c>
      <c r="BG1185" s="11">
        <v>1561293369.0534799</v>
      </c>
      <c r="BH1185" s="11">
        <v>5545332431.47789</v>
      </c>
      <c r="BI1185" s="11">
        <v>1016803132.6971101</v>
      </c>
      <c r="BJ1185" s="11">
        <v>636571066.77150297</v>
      </c>
      <c r="BK1185" s="11">
        <f>SUM(BG1185:BJ1185)/1000000</f>
        <v>8759.9999999999836</v>
      </c>
      <c r="BL1185" s="11">
        <v>15.583758103866099</v>
      </c>
      <c r="BM1185" s="13">
        <f>0.815*BJ1185/(BK1185*1000)</f>
        <v>59.224362947348844</v>
      </c>
      <c r="BN1185" s="22">
        <v>1946.90461480775</v>
      </c>
      <c r="BO1185" s="11">
        <v>369</v>
      </c>
      <c r="BP1185" s="11">
        <v>9120</v>
      </c>
      <c r="BQ1185" s="22">
        <v>13835.7696</v>
      </c>
      <c r="BR1185" s="11">
        <v>2280</v>
      </c>
      <c r="BS1185" s="11">
        <v>570</v>
      </c>
      <c r="BT1185" s="11">
        <v>0.211486925461815</v>
      </c>
    </row>
    <row r="1186" spans="1:72" s="11" customFormat="1" x14ac:dyDescent="0.25">
      <c r="A1186" s="1">
        <v>520</v>
      </c>
      <c r="B1186" s="24">
        <v>2884.3031330485201</v>
      </c>
      <c r="C1186" s="24">
        <v>402.79999999999899</v>
      </c>
      <c r="D1186" s="1">
        <v>1000</v>
      </c>
      <c r="E1186" s="1">
        <v>4000</v>
      </c>
      <c r="F1186" s="1">
        <v>3</v>
      </c>
      <c r="G1186" s="1">
        <v>4</v>
      </c>
      <c r="H1186" s="2">
        <f>SUM(BG1186:BI1186)/(BK1186*1000000)</f>
        <v>0.70903288114455221</v>
      </c>
      <c r="I1186" s="3">
        <v>100</v>
      </c>
      <c r="J1186" s="18">
        <v>95.102371007612803</v>
      </c>
      <c r="K1186" s="18">
        <f>(P1186*BG1186+U1186*BH1186+AP1186*BI1186+AN1186*BJ1186)/(BK1186*(1000000))</f>
        <v>91.509476631572596</v>
      </c>
      <c r="L1186" s="18">
        <f>(T1186*BG1186+Y1186*BH1186+AT1186*BI1186+AO1186*BJ1186)/(BK1186*(1000000))</f>
        <v>111.78684694735114</v>
      </c>
      <c r="M1186" s="18">
        <f>L1186/K1186</f>
        <v>1.2215876547673581</v>
      </c>
      <c r="N1186" s="18">
        <f>J1186*M1186</f>
        <v>116.17588236200491</v>
      </c>
      <c r="O1186" s="3">
        <v>100</v>
      </c>
      <c r="P1186" s="18">
        <v>110.78820114643</v>
      </c>
      <c r="Q1186" s="18">
        <f>P1186-S1186</f>
        <v>102.47950449671499</v>
      </c>
      <c r="R1186" s="18">
        <f>Q1186*solar_capex_adj</f>
        <v>136.63933932895333</v>
      </c>
      <c r="S1186" s="18">
        <v>8.308696649715003</v>
      </c>
      <c r="T1186" s="18">
        <f>R1186+S1186</f>
        <v>144.94803597866832</v>
      </c>
      <c r="U1186" s="18">
        <v>27.9691740938412</v>
      </c>
      <c r="V1186" s="18">
        <f>U1186-X1186</f>
        <v>23.1723906167141</v>
      </c>
      <c r="W1186" s="18">
        <f>V1186*wind_capex_adj</f>
        <v>38.620651027856837</v>
      </c>
      <c r="X1186" s="18">
        <v>4.7967834771271001</v>
      </c>
      <c r="Y1186" s="18">
        <f>W1186+X1186</f>
        <v>43.417434504983937</v>
      </c>
      <c r="Z1186" s="18">
        <v>136.00146589746601</v>
      </c>
      <c r="AA1186" s="18">
        <f>Z1186-AC1186-AD1186</f>
        <v>80.535081923448999</v>
      </c>
      <c r="AB1186" s="18">
        <f>AA1186*hdgt_capex_adj</f>
        <v>100.66885240431125</v>
      </c>
      <c r="AC1186" s="18">
        <v>19.684942604452999</v>
      </c>
      <c r="AD1186" s="18">
        <v>35.781441369564007</v>
      </c>
      <c r="AE1186" s="18">
        <f>AD1186*fuel_adj</f>
        <v>35.781441369564007</v>
      </c>
      <c r="AF1186" s="18">
        <f>AB1186+AC1186+AE1186</f>
        <v>156.13523637832827</v>
      </c>
      <c r="AG1186" s="18">
        <v>527.47603198734396</v>
      </c>
      <c r="AH1186" s="18">
        <f>AG1186-AJ1186-AK1186</f>
        <v>438.64428483229904</v>
      </c>
      <c r="AI1186" s="18">
        <f>AH1186*aero_capex_adj</f>
        <v>526.37314179875887</v>
      </c>
      <c r="AJ1186" s="18">
        <v>46.054317130647973</v>
      </c>
      <c r="AK1186" s="18">
        <v>42.777430024396949</v>
      </c>
      <c r="AL1186" s="18">
        <f>AK1186*fuel_adj</f>
        <v>42.777430024396949</v>
      </c>
      <c r="AM1186" s="18">
        <f>AI1186+AJ1186+AL1186</f>
        <v>615.20488895380379</v>
      </c>
      <c r="AN1186" s="18">
        <f>IF(F1186=0, 0, IF(F1186=3, Z1186, (Z1186*F1186*384+AG1186*G1186*32)/(F1186*384+G1186*32)))</f>
        <v>136.00146589746601</v>
      </c>
      <c r="AO1186" s="18">
        <f>IF(F1186=0, 0, IF(F1186=3, AF1186, (AF1186*F1186*384+AM1186*G1186*32)/(F1186*384+G1186*32)))</f>
        <v>156.13523637832827</v>
      </c>
      <c r="AP1186" s="18">
        <v>54.660384315081998</v>
      </c>
      <c r="AQ1186" s="18">
        <f>AP1186-AS1186</f>
        <v>44.4388062745696</v>
      </c>
      <c r="AR1186" s="18">
        <f>AQ1186*bess_capex_adj</f>
        <v>44.4388062745696</v>
      </c>
      <c r="AS1186" s="18">
        <v>10.221578040512398</v>
      </c>
      <c r="AT1186" s="18">
        <f>AR1186+AS1186</f>
        <v>54.660384315081998</v>
      </c>
      <c r="AU1186" s="18">
        <v>7534.2310323522697</v>
      </c>
      <c r="AV1186" s="18"/>
      <c r="AW1186" s="18">
        <v>3456.06543792805</v>
      </c>
      <c r="AX1186" s="18">
        <f>AW1186*solar_capex_adj</f>
        <v>4608.087250570733</v>
      </c>
      <c r="AY1186" s="18">
        <v>482.64800687785299</v>
      </c>
      <c r="AZ1186" s="18">
        <f>AY1186*wind_capex_adj</f>
        <v>804.41334479642171</v>
      </c>
      <c r="BA1186" s="18">
        <v>2319.9390148092998</v>
      </c>
      <c r="BB1186" s="18">
        <f>BA1186*hdgt_capex_adj</f>
        <v>2899.923768511625</v>
      </c>
      <c r="BC1186" s="18">
        <v>324.94451360553001</v>
      </c>
      <c r="BD1186" s="18">
        <f>BC1186*aero_capex_adj</f>
        <v>389.93341632663601</v>
      </c>
      <c r="BE1186" s="18">
        <v>950.63405913153099</v>
      </c>
      <c r="BF1186" s="18">
        <f>BE1186*bess_capex_adj</f>
        <v>950.63405913153099</v>
      </c>
      <c r="BG1186" s="1">
        <v>2898069248.0997801</v>
      </c>
      <c r="BH1186" s="1">
        <v>1768082187.9247999</v>
      </c>
      <c r="BI1186" s="1">
        <v>1544976602.8016901</v>
      </c>
      <c r="BJ1186" s="1">
        <v>2548871961.1737199</v>
      </c>
      <c r="BK1186" s="1">
        <f>SUM(BG1186:BJ1186)/1000000</f>
        <v>8759.9999999999909</v>
      </c>
      <c r="BL1186" s="1">
        <v>23.297404787661399</v>
      </c>
      <c r="BM1186" s="3">
        <f>0.815*BJ1186/(BK1186*1000)</f>
        <v>237.13820186718993</v>
      </c>
      <c r="BN1186" s="24">
        <v>3893.8092296155</v>
      </c>
      <c r="BO1186" s="1">
        <v>106</v>
      </c>
      <c r="BP1186" s="1">
        <v>3040</v>
      </c>
      <c r="BQ1186" s="24">
        <v>4611.9232000000002</v>
      </c>
      <c r="BR1186" s="1">
        <v>760</v>
      </c>
      <c r="BS1186" s="1">
        <v>190</v>
      </c>
      <c r="BT1186" s="1">
        <v>0.95209004658761098</v>
      </c>
    </row>
    <row r="1187" spans="1:72" s="11" customFormat="1" x14ac:dyDescent="0.25">
      <c r="A1187" s="1">
        <v>791</v>
      </c>
      <c r="B1187" s="25">
        <v>2678.2814806879101</v>
      </c>
      <c r="C1187" s="25">
        <v>402.79999999999899</v>
      </c>
      <c r="D1187" s="8">
        <v>2000</v>
      </c>
      <c r="E1187" s="8">
        <v>8000</v>
      </c>
      <c r="F1187" s="8">
        <v>1</v>
      </c>
      <c r="G1187" s="8">
        <v>23</v>
      </c>
      <c r="H1187" s="9">
        <f>SUM(BG1187:BI1187)/(BK1187*1000000)</f>
        <v>0.814944241599454</v>
      </c>
      <c r="I1187" s="10">
        <v>100</v>
      </c>
      <c r="J1187" s="19">
        <v>97.411488050836297</v>
      </c>
      <c r="K1187" s="18">
        <f>(P1187*BG1187+U1187*BH1187+AP1187*BI1187+AN1187*BJ1187)/(BK1187*(1000000))</f>
        <v>127.63501375604608</v>
      </c>
      <c r="L1187" s="18">
        <f>(T1187*BG1187+Y1187*BH1187+AT1187*BI1187+AO1187*BJ1187)/(BK1187*(1000000))</f>
        <v>152.31161754699778</v>
      </c>
      <c r="M1187" s="18">
        <f>L1187/K1187</f>
        <v>1.1933372596184075</v>
      </c>
      <c r="N1187" s="18">
        <f>J1187*M1187</f>
        <v>116.24475820593624</v>
      </c>
      <c r="O1187" s="10">
        <v>99.999999999999901</v>
      </c>
      <c r="P1187" s="19">
        <v>110.17450681711399</v>
      </c>
      <c r="Q1187" s="19">
        <f>P1187-S1187</f>
        <v>101.90881472366399</v>
      </c>
      <c r="R1187" s="18">
        <f>Q1187*solar_capex_adj</f>
        <v>135.87841963155199</v>
      </c>
      <c r="S1187" s="19">
        <v>8.2656920934499993</v>
      </c>
      <c r="T1187" s="18">
        <f>R1187+S1187</f>
        <v>144.14411172500201</v>
      </c>
      <c r="U1187" s="19">
        <v>27.960020663167601</v>
      </c>
      <c r="V1187" s="19">
        <f>U1187-X1187</f>
        <v>23.1632371860406</v>
      </c>
      <c r="W1187" s="18">
        <f>V1187*wind_capex_adj</f>
        <v>38.605395310067671</v>
      </c>
      <c r="X1187" s="19">
        <v>4.7967834771270006</v>
      </c>
      <c r="Y1187" s="18">
        <f>W1187+X1187</f>
        <v>43.402178787194671</v>
      </c>
      <c r="Z1187" s="19">
        <v>103.770772123046</v>
      </c>
      <c r="AA1187" s="19">
        <f>Z1187-AC1187-AD1187</f>
        <v>50.919126057021501</v>
      </c>
      <c r="AB1187" s="18">
        <f>AA1187*hdgt_capex_adj</f>
        <v>63.648907571276879</v>
      </c>
      <c r="AC1187" s="19">
        <v>16.829021589706898</v>
      </c>
      <c r="AD1187" s="19">
        <v>36.022624476317603</v>
      </c>
      <c r="AE1187" s="18">
        <f>AD1187*fuel_adj</f>
        <v>36.022624476317603</v>
      </c>
      <c r="AF1187" s="18">
        <f>AB1187+AC1187+AE1187</f>
        <v>116.50055363730138</v>
      </c>
      <c r="AG1187" s="19">
        <v>505.06838907692202</v>
      </c>
      <c r="AH1187" s="19">
        <f>AG1187-AJ1187-AK1187</f>
        <v>419.281436109776</v>
      </c>
      <c r="AI1187" s="18">
        <f>AH1187*aero_capex_adj</f>
        <v>503.13772333173119</v>
      </c>
      <c r="AJ1187" s="19">
        <v>44.587089127761033</v>
      </c>
      <c r="AK1187" s="19">
        <v>41.199863839384989</v>
      </c>
      <c r="AL1187" s="18">
        <f>AK1187*fuel_adj</f>
        <v>41.199863839384989</v>
      </c>
      <c r="AM1187" s="18">
        <f>AI1187+AJ1187+AL1187</f>
        <v>588.92467629887722</v>
      </c>
      <c r="AN1187" s="18">
        <f>IF(F1187=0, 0, IF(F1187=3, Z1187, (Z1187*F1187*384+AG1187*G1187*32)/(F1187*384+G1187*32)))</f>
        <v>367.48063469273592</v>
      </c>
      <c r="AO1187" s="18">
        <f>IF(F1187=0, 0, IF(F1187=3, AF1187, (AF1187*F1187*384+AM1187*G1187*32)/(F1187*384+G1187*32)))</f>
        <v>426.95069138633693</v>
      </c>
      <c r="AP1187" s="19">
        <v>65.328221902668602</v>
      </c>
      <c r="AQ1187" s="19">
        <f>AP1187-AS1187</f>
        <v>53.468562579002999</v>
      </c>
      <c r="AR1187" s="18">
        <f>AQ1187*bess_capex_adj</f>
        <v>53.468562579002999</v>
      </c>
      <c r="AS1187" s="19">
        <v>11.859659323665603</v>
      </c>
      <c r="AT1187" s="18">
        <f>AR1187+AS1187</f>
        <v>65.328221902668602</v>
      </c>
      <c r="AU1187" s="19">
        <v>8232.9987396186898</v>
      </c>
      <c r="AV1187" s="19"/>
      <c r="AW1187" s="19">
        <v>3207.9359389168098</v>
      </c>
      <c r="AX1187" s="18">
        <f>AW1187*solar_capex_adj</f>
        <v>4277.2479185557459</v>
      </c>
      <c r="AY1187" s="19">
        <v>482.45735390881998</v>
      </c>
      <c r="AZ1187" s="18">
        <f>AY1187*wind_capex_adj</f>
        <v>804.09558984803334</v>
      </c>
      <c r="BA1187" s="19">
        <v>773.00753507375703</v>
      </c>
      <c r="BB1187" s="18">
        <f>BA1187*hdgt_capex_adj</f>
        <v>966.25941884219628</v>
      </c>
      <c r="BC1187" s="19">
        <v>1867.6928958823601</v>
      </c>
      <c r="BD1187" s="18">
        <f>BC1187*aero_capex_adj</f>
        <v>2241.2314750588321</v>
      </c>
      <c r="BE1187" s="19">
        <v>1901.90501583693</v>
      </c>
      <c r="BF1187" s="18">
        <f>BE1187*bess_capex_adj</f>
        <v>1901.90501583693</v>
      </c>
      <c r="BG1187" s="8">
        <v>2721780930.0893602</v>
      </c>
      <c r="BH1187" s="8">
        <v>1768082187.9247999</v>
      </c>
      <c r="BI1187" s="8">
        <v>2649048438.3970399</v>
      </c>
      <c r="BJ1187" s="8">
        <v>1621088443.5887799</v>
      </c>
      <c r="BK1187" s="8">
        <f>SUM(BG1187:BJ1187)/1000000</f>
        <v>8759.9999999999782</v>
      </c>
      <c r="BL1187" s="8">
        <v>10.9451885846615</v>
      </c>
      <c r="BM1187" s="10">
        <f>0.815*BJ1187/(BK1187*1000)</f>
        <v>150.8204430964451</v>
      </c>
      <c r="BN1187" s="25">
        <v>3615.6799989286801</v>
      </c>
      <c r="BO1187" s="8">
        <v>106</v>
      </c>
      <c r="BP1187" s="8">
        <v>6080</v>
      </c>
      <c r="BQ1187" s="25">
        <v>9223.8464000000004</v>
      </c>
      <c r="BR1187" s="8">
        <v>1520</v>
      </c>
      <c r="BS1187" s="8">
        <v>380</v>
      </c>
      <c r="BT1187" s="8">
        <v>0.81743899580151602</v>
      </c>
    </row>
    <row r="1188" spans="1:72" s="11" customFormat="1" x14ac:dyDescent="0.25">
      <c r="A1188" s="1">
        <v>987</v>
      </c>
      <c r="B1188" s="25">
        <v>1648.17321888487</v>
      </c>
      <c r="C1188" s="25">
        <v>1402.2</v>
      </c>
      <c r="D1188" s="8">
        <v>2000</v>
      </c>
      <c r="E1188" s="8">
        <v>8000</v>
      </c>
      <c r="F1188" s="8">
        <v>3</v>
      </c>
      <c r="G1188" s="8">
        <v>4</v>
      </c>
      <c r="H1188" s="9">
        <f>SUM(BG1188:BI1188)/(BK1188*1000000)</f>
        <v>0.93869231353167526</v>
      </c>
      <c r="I1188" s="10">
        <v>100</v>
      </c>
      <c r="J1188" s="19">
        <v>92.171353228570396</v>
      </c>
      <c r="K1188" s="18">
        <f>(P1188*BG1188+U1188*BH1188+AP1188*BI1188+AN1188*BJ1188)/(BK1188*(1000000))</f>
        <v>89.588051332346879</v>
      </c>
      <c r="L1188" s="18">
        <f>(T1188*BG1188+Y1188*BH1188+AT1188*BI1188+AO1188*BJ1188)/(BK1188*(1000000))</f>
        <v>112.99451636987114</v>
      </c>
      <c r="M1188" s="18">
        <f>L1188/K1188</f>
        <v>1.2612677102518142</v>
      </c>
      <c r="N1188" s="18">
        <f>J1188*M1188</f>
        <v>116.25275163741014</v>
      </c>
      <c r="O1188" s="10">
        <v>99.999999999999901</v>
      </c>
      <c r="P1188" s="19">
        <v>111.988558526909</v>
      </c>
      <c r="Q1188" s="19">
        <f>P1188-S1188</f>
        <v>103.58699006758501</v>
      </c>
      <c r="R1188" s="18">
        <f>Q1188*solar_capex_adj</f>
        <v>138.11598675677999</v>
      </c>
      <c r="S1188" s="19">
        <v>8.4015684593239968</v>
      </c>
      <c r="T1188" s="18">
        <f>R1188+S1188</f>
        <v>146.51755521610397</v>
      </c>
      <c r="U1188" s="19">
        <v>31.0343547615049</v>
      </c>
      <c r="V1188" s="19">
        <f>U1188-X1188</f>
        <v>25.710267753530299</v>
      </c>
      <c r="W1188" s="18">
        <f>V1188*wind_capex_adj</f>
        <v>42.850446255883831</v>
      </c>
      <c r="X1188" s="19">
        <v>5.324087007974601</v>
      </c>
      <c r="Y1188" s="18">
        <f>W1188+X1188</f>
        <v>48.174533263858436</v>
      </c>
      <c r="Z1188" s="19">
        <v>494.13025159098299</v>
      </c>
      <c r="AA1188" s="19">
        <f>Z1188-AC1188-AD1188</f>
        <v>397.13466246819803</v>
      </c>
      <c r="AB1188" s="18">
        <f>AA1188*hdgt_capex_adj</f>
        <v>496.41832808524754</v>
      </c>
      <c r="AC1188" s="19">
        <v>52.491851939772971</v>
      </c>
      <c r="AD1188" s="19">
        <v>44.503737183011992</v>
      </c>
      <c r="AE1188" s="18">
        <f>AD1188*fuel_adj</f>
        <v>44.503737183011992</v>
      </c>
      <c r="AF1188" s="18">
        <f>AB1188+AC1188+AE1188</f>
        <v>593.41391720803244</v>
      </c>
      <c r="AG1188" s="19">
        <v>692.48969102134902</v>
      </c>
      <c r="AH1188" s="19">
        <f>AG1188-AJ1188-AK1188</f>
        <v>583.59692795471096</v>
      </c>
      <c r="AI1188" s="18">
        <f>AH1188*aero_capex_adj</f>
        <v>700.31631354565309</v>
      </c>
      <c r="AJ1188" s="19">
        <v>59.210069286404064</v>
      </c>
      <c r="AK1188" s="19">
        <v>49.68269378023399</v>
      </c>
      <c r="AL1188" s="18">
        <f>AK1188*fuel_adj</f>
        <v>49.68269378023399</v>
      </c>
      <c r="AM1188" s="18">
        <f>AI1188+AJ1188+AL1188</f>
        <v>809.20907661229114</v>
      </c>
      <c r="AN1188" s="18">
        <f>IF(F1188=0, 0, IF(F1188=3, Z1188, (Z1188*F1188*384+AG1188*G1188*32)/(F1188*384+G1188*32)))</f>
        <v>494.13025159098299</v>
      </c>
      <c r="AO1188" s="18">
        <f>IF(F1188=0, 0, IF(F1188=3, AF1188, (AF1188*F1188*384+AM1188*G1188*32)/(F1188*384+G1188*32)))</f>
        <v>593.41391720803244</v>
      </c>
      <c r="AP1188" s="19">
        <v>157.78333882187599</v>
      </c>
      <c r="AQ1188" s="19">
        <f>AP1188-AS1188</f>
        <v>128.11407822952901</v>
      </c>
      <c r="AR1188" s="18">
        <f>AQ1188*bess_capex_adj</f>
        <v>128.11407822952901</v>
      </c>
      <c r="AS1188" s="19">
        <v>29.669260592346973</v>
      </c>
      <c r="AT1188" s="18">
        <f>AR1188+AS1188</f>
        <v>157.78333882187599</v>
      </c>
      <c r="AU1188" s="19">
        <v>8199.58850062887</v>
      </c>
      <c r="AV1188" s="19"/>
      <c r="AW1188" s="19">
        <v>1974.1704089530799</v>
      </c>
      <c r="AX1188" s="18">
        <f>AW1188*solar_capex_adj</f>
        <v>2632.2272119374397</v>
      </c>
      <c r="AY1188" s="19">
        <v>1679.5453995466</v>
      </c>
      <c r="AZ1188" s="18">
        <f>AY1188*wind_capex_adj</f>
        <v>2799.2423325776667</v>
      </c>
      <c r="BA1188" s="19">
        <v>2319.0883716676799</v>
      </c>
      <c r="BB1188" s="18">
        <f>BA1188*hdgt_capex_adj</f>
        <v>2898.8604645845999</v>
      </c>
      <c r="BC1188" s="19">
        <v>324.825367446884</v>
      </c>
      <c r="BD1188" s="18">
        <f>BC1188*aero_capex_adj</f>
        <v>389.79044093626078</v>
      </c>
      <c r="BE1188" s="19">
        <v>1901.95895301461</v>
      </c>
      <c r="BF1188" s="18">
        <f>BE1188*bess_capex_adj</f>
        <v>1901.95895301461</v>
      </c>
      <c r="BG1188" s="8">
        <v>1641281053.8608601</v>
      </c>
      <c r="BH1188" s="8">
        <v>5545334518.8624897</v>
      </c>
      <c r="BI1188" s="8">
        <v>1036329093.81411</v>
      </c>
      <c r="BJ1188" s="8">
        <v>537055333.46252406</v>
      </c>
      <c r="BK1188" s="8">
        <f>SUM(BG1188:BJ1188)/1000000</f>
        <v>8759.9999999999836</v>
      </c>
      <c r="BL1188" s="8">
        <v>18.787956181746299</v>
      </c>
      <c r="BM1188" s="10">
        <f>0.815*BJ1188/(BK1188*1000)</f>
        <v>49.965764471684693</v>
      </c>
      <c r="BN1188" s="25">
        <v>2225.03384549457</v>
      </c>
      <c r="BO1188" s="8">
        <v>369</v>
      </c>
      <c r="BP1188" s="8">
        <v>6080</v>
      </c>
      <c r="BQ1188" s="25">
        <v>9223.8464000000004</v>
      </c>
      <c r="BR1188" s="8">
        <v>1520</v>
      </c>
      <c r="BS1188" s="8">
        <v>380</v>
      </c>
      <c r="BT1188" s="8">
        <v>0.32193732230072403</v>
      </c>
    </row>
    <row r="1189" spans="1:72" s="11" customFormat="1" x14ac:dyDescent="0.25">
      <c r="A1189" s="1">
        <v>352</v>
      </c>
      <c r="B1189" s="24">
        <v>3090.3247854091301</v>
      </c>
      <c r="C1189" s="24">
        <v>801.8</v>
      </c>
      <c r="D1189" s="1">
        <v>1000</v>
      </c>
      <c r="E1189" s="1">
        <v>4000</v>
      </c>
      <c r="F1189" s="1">
        <v>2</v>
      </c>
      <c r="G1189" s="1">
        <v>11</v>
      </c>
      <c r="H1189" s="2">
        <f>SUM(BG1189:BI1189)/(BK1189*1000000)</f>
        <v>0.86541129731523592</v>
      </c>
      <c r="I1189" s="3">
        <v>100</v>
      </c>
      <c r="J1189" s="18">
        <v>93.409933467792698</v>
      </c>
      <c r="K1189" s="18">
        <f>(P1189*BG1189+U1189*BH1189+AP1189*BI1189+AN1189*BJ1189)/(BK1189*(1000000))</f>
        <v>108.46806967019111</v>
      </c>
      <c r="L1189" s="18">
        <f>(T1189*BG1189+Y1189*BH1189+AT1189*BI1189+AO1189*BJ1189)/(BK1189*(1000000))</f>
        <v>135.01168555115376</v>
      </c>
      <c r="M1189" s="18">
        <f>L1189/K1189</f>
        <v>1.2447136374941619</v>
      </c>
      <c r="N1189" s="18">
        <f>J1189*M1189</f>
        <v>116.26861806478389</v>
      </c>
      <c r="O1189" s="3">
        <v>100</v>
      </c>
      <c r="P1189" s="18">
        <v>133.98725466450799</v>
      </c>
      <c r="Q1189" s="18">
        <f>P1189-S1189</f>
        <v>123.93445385295399</v>
      </c>
      <c r="R1189" s="18">
        <f>Q1189*solar_capex_adj</f>
        <v>165.24593847060532</v>
      </c>
      <c r="S1189" s="18">
        <v>10.052800811553993</v>
      </c>
      <c r="T1189" s="18">
        <f>R1189+S1189</f>
        <v>175.29873928215932</v>
      </c>
      <c r="U1189" s="18">
        <v>27.958551464920699</v>
      </c>
      <c r="V1189" s="18">
        <f>U1189-X1189</f>
        <v>23.161767987793699</v>
      </c>
      <c r="W1189" s="18">
        <f>V1189*wind_capex_adj</f>
        <v>38.602946646322835</v>
      </c>
      <c r="X1189" s="18">
        <v>4.7967834771270006</v>
      </c>
      <c r="Y1189" s="18">
        <f>W1189+X1189</f>
        <v>43.399730123449835</v>
      </c>
      <c r="Z1189" s="18">
        <v>183.33224823128799</v>
      </c>
      <c r="AA1189" s="18">
        <f>Z1189-AC1189-AD1189</f>
        <v>123.04127292658401</v>
      </c>
      <c r="AB1189" s="18">
        <f>AA1189*hdgt_capex_adj</f>
        <v>153.80159115823002</v>
      </c>
      <c r="AC1189" s="18">
        <v>23.907146593174986</v>
      </c>
      <c r="AD1189" s="18">
        <v>36.383828711528992</v>
      </c>
      <c r="AE1189" s="18">
        <f>AD1189*fuel_adj</f>
        <v>36.383828711528992</v>
      </c>
      <c r="AF1189" s="18">
        <f>AB1189+AC1189+AE1189</f>
        <v>214.092566462934</v>
      </c>
      <c r="AG1189" s="18">
        <v>747.01510925990306</v>
      </c>
      <c r="AH1189" s="18">
        <f>AG1189-AJ1189-AK1189</f>
        <v>643.21189202303992</v>
      </c>
      <c r="AI1189" s="18">
        <f>AH1189*aero_capex_adj</f>
        <v>771.85427042764786</v>
      </c>
      <c r="AJ1189" s="18">
        <v>62.067450126968083</v>
      </c>
      <c r="AK1189" s="18">
        <v>41.73576710989505</v>
      </c>
      <c r="AL1189" s="18">
        <f>AK1189*fuel_adj</f>
        <v>41.73576710989505</v>
      </c>
      <c r="AM1189" s="18">
        <f>AI1189+AJ1189+AL1189</f>
        <v>875.657487664511</v>
      </c>
      <c r="AN1189" s="18">
        <f>IF(F1189=0, 0, IF(F1189=3, Z1189, (Z1189*F1189*384+AG1189*G1189*32)/(F1189*384+G1189*32)))</f>
        <v>360.48971884028134</v>
      </c>
      <c r="AO1189" s="18">
        <f>IF(F1189=0, 0, IF(F1189=3, AF1189, (AF1189*F1189*384+AM1189*G1189*32)/(F1189*384+G1189*32)))</f>
        <v>422.01297026914386</v>
      </c>
      <c r="AP1189" s="18">
        <v>55.9275070270944</v>
      </c>
      <c r="AQ1189" s="18">
        <f>AP1189-AS1189</f>
        <v>45.498171768867103</v>
      </c>
      <c r="AR1189" s="18">
        <f>AQ1189*bess_capex_adj</f>
        <v>45.498171768867103</v>
      </c>
      <c r="AS1189" s="18">
        <v>10.429335258227297</v>
      </c>
      <c r="AT1189" s="18">
        <f>AR1189+AS1189</f>
        <v>55.9275070270944</v>
      </c>
      <c r="AU1189" s="18">
        <v>8050.8351308275596</v>
      </c>
      <c r="AV1189" s="18"/>
      <c r="AW1189" s="18">
        <v>3701.2297683407501</v>
      </c>
      <c r="AX1189" s="18">
        <f>AW1189*solar_capex_adj</f>
        <v>4934.9730244543334</v>
      </c>
      <c r="AY1189" s="18">
        <v>960.30230941008597</v>
      </c>
      <c r="AZ1189" s="18">
        <f>AY1189*wind_capex_adj</f>
        <v>1600.5038490168099</v>
      </c>
      <c r="BA1189" s="18">
        <v>1545.9170094743599</v>
      </c>
      <c r="BB1189" s="18">
        <f>BA1189*hdgt_capex_adj</f>
        <v>1932.39626184295</v>
      </c>
      <c r="BC1189" s="18">
        <v>893.18777174095203</v>
      </c>
      <c r="BD1189" s="18">
        <f>BC1189*aero_capex_adj</f>
        <v>1071.8253260891424</v>
      </c>
      <c r="BE1189" s="18">
        <v>950.19827186140003</v>
      </c>
      <c r="BF1189" s="18">
        <f>BE1189*bess_capex_adj</f>
        <v>950.19827186140003</v>
      </c>
      <c r="BG1189" s="1">
        <v>2557191016.7403498</v>
      </c>
      <c r="BH1189" s="1">
        <v>3519484355.2087998</v>
      </c>
      <c r="BI1189" s="1">
        <v>1504327592.5323</v>
      </c>
      <c r="BJ1189" s="1">
        <v>1178997035.5185299</v>
      </c>
      <c r="BK1189" s="1">
        <f>SUM(BG1189:BJ1189)/1000000</f>
        <v>8759.9999999999818</v>
      </c>
      <c r="BL1189" s="1">
        <v>28.958142015714898</v>
      </c>
      <c r="BM1189" s="3">
        <f>0.815*BJ1189/(BK1189*1000)</f>
        <v>109.68979268808263</v>
      </c>
      <c r="BN1189" s="24">
        <v>4171.93846030233</v>
      </c>
      <c r="BO1189" s="1">
        <v>211</v>
      </c>
      <c r="BP1189" s="1">
        <v>3040</v>
      </c>
      <c r="BQ1189" s="24">
        <v>4611.9232000000002</v>
      </c>
      <c r="BR1189" s="1">
        <v>760</v>
      </c>
      <c r="BS1189" s="1">
        <v>190</v>
      </c>
      <c r="BT1189" s="1">
        <v>0.92827453886838995</v>
      </c>
    </row>
    <row r="1190" spans="1:72" s="11" customFormat="1" x14ac:dyDescent="0.25">
      <c r="A1190" s="1">
        <v>1313</v>
      </c>
      <c r="B1190" s="22">
        <v>2060.21652360608</v>
      </c>
      <c r="C1190" s="22">
        <v>600.4</v>
      </c>
      <c r="D1190" s="11">
        <v>3000</v>
      </c>
      <c r="E1190" s="11">
        <v>12000</v>
      </c>
      <c r="F1190" s="11">
        <v>1</v>
      </c>
      <c r="G1190" s="11">
        <v>19</v>
      </c>
      <c r="H1190" s="12">
        <f>SUM(BG1190:BI1190)/(BK1190*1000000)</f>
        <v>0.81620127416474642</v>
      </c>
      <c r="I1190" s="13">
        <v>100</v>
      </c>
      <c r="J1190" s="20">
        <v>98.573866569136797</v>
      </c>
      <c r="K1190" s="18">
        <f>(P1190*BG1190+U1190*BH1190+AP1190*BI1190+AN1190*BJ1190)/(BK1190*(1000000))</f>
        <v>135.3420117135569</v>
      </c>
      <c r="L1190" s="18">
        <f>(T1190*BG1190+Y1190*BH1190+AT1190*BI1190+AO1190*BJ1190)/(BK1190*(1000000))</f>
        <v>159.68607760556441</v>
      </c>
      <c r="M1190" s="18">
        <f>L1190/K1190</f>
        <v>1.1798707259023919</v>
      </c>
      <c r="N1190" s="18">
        <f>J1190*M1190</f>
        <v>116.30441950393296</v>
      </c>
      <c r="O1190" s="13">
        <v>100</v>
      </c>
      <c r="P1190" s="20">
        <v>100.59803138784601</v>
      </c>
      <c r="Q1190" s="20">
        <f>P1190-S1190</f>
        <v>93.051604809969007</v>
      </c>
      <c r="R1190" s="18">
        <f>Q1190*solar_capex_adj</f>
        <v>124.06880641329201</v>
      </c>
      <c r="S1190" s="20">
        <v>7.5464265778769999</v>
      </c>
      <c r="T1190" s="18">
        <f>R1190+S1190</f>
        <v>131.61523299116902</v>
      </c>
      <c r="U1190" s="20">
        <v>27.962687018492499</v>
      </c>
      <c r="V1190" s="20">
        <f>U1190-X1190</f>
        <v>23.165903541365399</v>
      </c>
      <c r="W1190" s="18">
        <f>V1190*wind_capex_adj</f>
        <v>38.609839235609002</v>
      </c>
      <c r="X1190" s="20">
        <v>4.7967834771271001</v>
      </c>
      <c r="Y1190" s="18">
        <f>W1190+X1190</f>
        <v>43.406622712736102</v>
      </c>
      <c r="Z1190" s="20">
        <v>102.306535905766</v>
      </c>
      <c r="AA1190" s="20">
        <f>Z1190-AC1190-AD1190</f>
        <v>48.389207166845011</v>
      </c>
      <c r="AB1190" s="18">
        <f>AA1190*hdgt_capex_adj</f>
        <v>60.486508958556264</v>
      </c>
      <c r="AC1190" s="20">
        <v>16.659634815039794</v>
      </c>
      <c r="AD1190" s="20">
        <v>37.257693923881192</v>
      </c>
      <c r="AE1190" s="18">
        <f>AD1190*fuel_adj</f>
        <v>37.257693923881192</v>
      </c>
      <c r="AF1190" s="18">
        <f>AB1190+AC1190+AE1190</f>
        <v>114.40383769747726</v>
      </c>
      <c r="AG1190" s="20">
        <v>564.228449924139</v>
      </c>
      <c r="AH1190" s="20">
        <f>AG1190-AJ1190-AK1190</f>
        <v>473.78076981514403</v>
      </c>
      <c r="AI1190" s="18">
        <f>AH1190*aero_capex_adj</f>
        <v>568.53692377817276</v>
      </c>
      <c r="AJ1190" s="20">
        <v>48.858413197400978</v>
      </c>
      <c r="AK1190" s="20">
        <v>41.589266911593995</v>
      </c>
      <c r="AL1190" s="18">
        <f>AK1190*fuel_adj</f>
        <v>41.589266911593995</v>
      </c>
      <c r="AM1190" s="18">
        <f>AI1190+AJ1190+AL1190</f>
        <v>658.98460388716774</v>
      </c>
      <c r="AN1190" s="18">
        <f>IF(F1190=0, 0, IF(F1190=3, Z1190, (Z1190*F1190*384+AG1190*G1190*32)/(F1190*384+G1190*32)))</f>
        <v>385.41996707831714</v>
      </c>
      <c r="AO1190" s="18">
        <f>IF(F1190=0, 0, IF(F1190=3, AF1190, (AF1190*F1190*384+AM1190*G1190*32)/(F1190*384+G1190*32)))</f>
        <v>448.17914600728756</v>
      </c>
      <c r="AP1190" s="20">
        <v>117.43646330957201</v>
      </c>
      <c r="AQ1190" s="20">
        <f>AP1190-AS1190</f>
        <v>96.254803470033806</v>
      </c>
      <c r="AR1190" s="18">
        <f>AQ1190*bess_capex_adj</f>
        <v>96.254803470033806</v>
      </c>
      <c r="AS1190" s="20">
        <v>21.181659839538199</v>
      </c>
      <c r="AT1190" s="18">
        <f>AR1190+AS1190</f>
        <v>117.43646330957201</v>
      </c>
      <c r="AU1190" s="20">
        <v>8359.5384277123394</v>
      </c>
      <c r="AV1190" s="20"/>
      <c r="AW1190" s="20">
        <v>2467.92708406367</v>
      </c>
      <c r="AX1190" s="18">
        <f>AW1190*solar_capex_adj</f>
        <v>3290.5694454182267</v>
      </c>
      <c r="AY1190" s="20">
        <v>719.21732705952002</v>
      </c>
      <c r="AZ1190" s="18">
        <f>AY1190*wind_capex_adj</f>
        <v>1198.6955450992</v>
      </c>
      <c r="BA1190" s="20">
        <v>773.096517142229</v>
      </c>
      <c r="BB1190" s="18">
        <f>BA1190*hdgt_capex_adj</f>
        <v>966.37064642778626</v>
      </c>
      <c r="BC1190" s="20">
        <v>1543.0543429557399</v>
      </c>
      <c r="BD1190" s="18">
        <f>BC1190*aero_capex_adj</f>
        <v>1851.6652115468878</v>
      </c>
      <c r="BE1190" s="20">
        <v>2856.2431564911599</v>
      </c>
      <c r="BF1190" s="18">
        <f>BE1190*bess_capex_adj</f>
        <v>2856.2431564911599</v>
      </c>
      <c r="BG1190" s="11">
        <v>2305343386.2483401</v>
      </c>
      <c r="BH1190" s="11">
        <v>2635443261.2463999</v>
      </c>
      <c r="BI1190" s="11">
        <v>2209136514.1884298</v>
      </c>
      <c r="BJ1190" s="11">
        <v>1610076838.3168199</v>
      </c>
      <c r="BK1190" s="11">
        <f>SUM(BG1190:BJ1190)/1000000</f>
        <v>8759.9999999999891</v>
      </c>
      <c r="BL1190" s="11">
        <v>4.6309859638088202</v>
      </c>
      <c r="BM1190" s="13">
        <f>0.815*BJ1190/(BK1190*1000)</f>
        <v>149.79596155573171</v>
      </c>
      <c r="BN1190" s="22">
        <v>2781.2923068682198</v>
      </c>
      <c r="BO1190" s="11">
        <v>158</v>
      </c>
      <c r="BP1190" s="11">
        <v>9120</v>
      </c>
      <c r="BQ1190" s="22">
        <v>13835.7696</v>
      </c>
      <c r="BR1190" s="11">
        <v>2280</v>
      </c>
      <c r="BS1190" s="11">
        <v>570</v>
      </c>
      <c r="BT1190" s="11">
        <v>0.45549301258501701</v>
      </c>
    </row>
    <row r="1191" spans="1:72" s="11" customFormat="1" x14ac:dyDescent="0.25">
      <c r="A1191" s="1">
        <v>927</v>
      </c>
      <c r="B1191" s="25">
        <v>2884.3031330485201</v>
      </c>
      <c r="C1191" s="25">
        <v>402.79999999999899</v>
      </c>
      <c r="D1191" s="8">
        <v>2000</v>
      </c>
      <c r="E1191" s="8">
        <v>8000</v>
      </c>
      <c r="F1191" s="8">
        <v>2</v>
      </c>
      <c r="G1191" s="8">
        <v>11</v>
      </c>
      <c r="H1191" s="9">
        <f>SUM(BG1191:BI1191)/(BK1191*1000000)</f>
        <v>0.83047428706989135</v>
      </c>
      <c r="I1191" s="10">
        <v>100</v>
      </c>
      <c r="J1191" s="19">
        <v>97.0592379109479</v>
      </c>
      <c r="K1191" s="18">
        <f>(P1191*BG1191+U1191*BH1191+AP1191*BI1191+AN1191*BJ1191)/(BK1191*(1000000))</f>
        <v>134.73413320418757</v>
      </c>
      <c r="L1191" s="18">
        <f>(T1191*BG1191+Y1191*BH1191+AT1191*BI1191+AO1191*BJ1191)/(BK1191*(1000000))</f>
        <v>161.56898350647606</v>
      </c>
      <c r="M1191" s="18">
        <f>L1191/K1191</f>
        <v>1.199168908903141</v>
      </c>
      <c r="N1191" s="18">
        <f>J1191*M1191</f>
        <v>116.39042042464177</v>
      </c>
      <c r="O1191" s="10">
        <v>100</v>
      </c>
      <c r="P1191" s="19">
        <v>114.877275521578</v>
      </c>
      <c r="Q1191" s="19">
        <f>P1191-S1191</f>
        <v>106.258463134135</v>
      </c>
      <c r="R1191" s="18">
        <f>Q1191*solar_capex_adj</f>
        <v>141.67795084551332</v>
      </c>
      <c r="S1191" s="19">
        <v>8.6188123874430005</v>
      </c>
      <c r="T1191" s="18">
        <f>R1191+S1191</f>
        <v>150.29676323295632</v>
      </c>
      <c r="U1191" s="19">
        <v>27.959144693155501</v>
      </c>
      <c r="V1191" s="19">
        <f>U1191-X1191</f>
        <v>23.162361216028401</v>
      </c>
      <c r="W1191" s="18">
        <f>V1191*wind_capex_adj</f>
        <v>38.603935360047338</v>
      </c>
      <c r="X1191" s="19">
        <v>4.7967834771271001</v>
      </c>
      <c r="Y1191" s="18">
        <f>W1191+X1191</f>
        <v>43.400718837174438</v>
      </c>
      <c r="Z1191" s="19">
        <v>148.14545942231001</v>
      </c>
      <c r="AA1191" s="19">
        <f>Z1191-AC1191-AD1191</f>
        <v>90.643591440224</v>
      </c>
      <c r="AB1191" s="18">
        <f>AA1191*hdgt_capex_adj</f>
        <v>113.30448930028</v>
      </c>
      <c r="AC1191" s="19">
        <v>20.703998702079005</v>
      </c>
      <c r="AD1191" s="19">
        <v>36.797869280007006</v>
      </c>
      <c r="AE1191" s="18">
        <f>AD1191*fuel_adj</f>
        <v>36.797869280007006</v>
      </c>
      <c r="AF1191" s="18">
        <f>AB1191+AC1191+AE1191</f>
        <v>170.80635728236601</v>
      </c>
      <c r="AG1191" s="19">
        <v>1040.2440897572101</v>
      </c>
      <c r="AH1191" s="19">
        <f>AG1191-AJ1191-AK1191</f>
        <v>914.75314771344995</v>
      </c>
      <c r="AI1191" s="18">
        <f>AH1191*aero_capex_adj</f>
        <v>1097.7037772561398</v>
      </c>
      <c r="AJ1191" s="19">
        <v>83.218233330337057</v>
      </c>
      <c r="AK1191" s="19">
        <v>42.272708713423071</v>
      </c>
      <c r="AL1191" s="18">
        <f>AK1191*fuel_adj</f>
        <v>42.272708713423071</v>
      </c>
      <c r="AM1191" s="18">
        <f>AI1191+AJ1191+AL1191</f>
        <v>1223.1947192999</v>
      </c>
      <c r="AN1191" s="18">
        <f>IF(F1191=0, 0, IF(F1191=3, Z1191, (Z1191*F1191*384+AG1191*G1191*32)/(F1191*384+G1191*32)))</f>
        <v>428.51931467042141</v>
      </c>
      <c r="AO1191" s="18">
        <f>IF(F1191=0, 0, IF(F1191=3, AF1191, (AF1191*F1191*384+AM1191*G1191*32)/(F1191*384+G1191*32)))</f>
        <v>501.55698534501954</v>
      </c>
      <c r="AP1191" s="19">
        <v>63.7705702986148</v>
      </c>
      <c r="AQ1191" s="19">
        <f>AP1191-AS1191</f>
        <v>52.163153560955401</v>
      </c>
      <c r="AR1191" s="18">
        <f>AQ1191*bess_capex_adj</f>
        <v>52.163153560955401</v>
      </c>
      <c r="AS1191" s="19">
        <v>11.607416737659399</v>
      </c>
      <c r="AT1191" s="18">
        <f>AR1191+AS1191</f>
        <v>63.7705702986148</v>
      </c>
      <c r="AU1191" s="19">
        <v>8278.0090468634899</v>
      </c>
      <c r="AV1191" s="19"/>
      <c r="AW1191" s="19">
        <v>3454.56959463564</v>
      </c>
      <c r="AX1191" s="18">
        <f>AW1191*solar_capex_adj</f>
        <v>4606.0927928475194</v>
      </c>
      <c r="AY1191" s="19">
        <v>482.439108696772</v>
      </c>
      <c r="AZ1191" s="18">
        <f>AY1191*wind_capex_adj</f>
        <v>804.06518116128666</v>
      </c>
      <c r="BA1191" s="19">
        <v>1545.9566041037101</v>
      </c>
      <c r="BB1191" s="18">
        <f>BA1191*hdgt_capex_adj</f>
        <v>1932.4457551296377</v>
      </c>
      <c r="BC1191" s="19">
        <v>893.21064841450197</v>
      </c>
      <c r="BD1191" s="18">
        <f>BC1191*aero_capex_adj</f>
        <v>1071.8527780974023</v>
      </c>
      <c r="BE1191" s="19">
        <v>1901.83309101285</v>
      </c>
      <c r="BF1191" s="18">
        <f>BE1191*bess_capex_adj</f>
        <v>1901.83309101285</v>
      </c>
      <c r="BG1191" s="8">
        <v>2803741028.0736899</v>
      </c>
      <c r="BH1191" s="8">
        <v>1768082187.9247999</v>
      </c>
      <c r="BI1191" s="8">
        <v>2703131538.7337499</v>
      </c>
      <c r="BJ1191" s="8">
        <v>1485045245.26775</v>
      </c>
      <c r="BK1191" s="8">
        <f>SUM(BG1191:BJ1191)/1000000</f>
        <v>8759.9999999999891</v>
      </c>
      <c r="BL1191" s="8">
        <v>14.236680302808701</v>
      </c>
      <c r="BM1191" s="10">
        <f>0.815*BJ1191/(BK1191*1000)</f>
        <v>138.16345603803856</v>
      </c>
      <c r="BN1191" s="25">
        <v>3893.8092296155</v>
      </c>
      <c r="BO1191" s="8">
        <v>106</v>
      </c>
      <c r="BP1191" s="8">
        <v>6080</v>
      </c>
      <c r="BQ1191" s="25">
        <v>9223.8464000000004</v>
      </c>
      <c r="BR1191" s="8">
        <v>1520</v>
      </c>
      <c r="BS1191" s="8">
        <v>380</v>
      </c>
      <c r="BT1191" s="8">
        <v>0.83410464016127495</v>
      </c>
    </row>
    <row r="1192" spans="1:72" s="11" customFormat="1" x14ac:dyDescent="0.25">
      <c r="A1192" s="1">
        <v>1394</v>
      </c>
      <c r="B1192" s="22">
        <v>1648.17321888487</v>
      </c>
      <c r="C1192" s="22">
        <v>1402.2</v>
      </c>
      <c r="D1192" s="11">
        <v>3000</v>
      </c>
      <c r="E1192" s="11">
        <v>12000</v>
      </c>
      <c r="F1192" s="11">
        <v>2</v>
      </c>
      <c r="G1192" s="11">
        <v>6</v>
      </c>
      <c r="H1192" s="12">
        <f>SUM(BG1192:BI1192)/(BK1192*1000000)</f>
        <v>0.94053166410402844</v>
      </c>
      <c r="I1192" s="13">
        <v>100</v>
      </c>
      <c r="J1192" s="20">
        <v>94.480825958082704</v>
      </c>
      <c r="K1192" s="18">
        <f>(P1192*BG1192+U1192*BH1192+AP1192*BI1192+AN1192*BJ1192)/(BK1192*(1000000))</f>
        <v>97.724800787131386</v>
      </c>
      <c r="L1192" s="18">
        <f>(T1192*BG1192+Y1192*BH1192+AT1192*BI1192+AO1192*BJ1192)/(BK1192*(1000000))</f>
        <v>120.39337538440503</v>
      </c>
      <c r="M1192" s="18">
        <f>L1192/K1192</f>
        <v>1.2319633748515013</v>
      </c>
      <c r="N1192" s="18">
        <f>J1192*M1192</f>
        <v>116.39691720607689</v>
      </c>
      <c r="O1192" s="13">
        <v>100</v>
      </c>
      <c r="P1192" s="20">
        <v>112.145369262633</v>
      </c>
      <c r="Q1192" s="20">
        <f>P1192-S1192</f>
        <v>103.731495084732</v>
      </c>
      <c r="R1192" s="18">
        <f>Q1192*solar_capex_adj</f>
        <v>138.30866011297599</v>
      </c>
      <c r="S1192" s="20">
        <v>8.4138741779009933</v>
      </c>
      <c r="T1192" s="18">
        <f>R1192+S1192</f>
        <v>146.72253429087698</v>
      </c>
      <c r="U1192" s="20">
        <v>31.032561752961399</v>
      </c>
      <c r="V1192" s="20">
        <f>U1192-X1192</f>
        <v>25.708475447074498</v>
      </c>
      <c r="W1192" s="18">
        <f>V1192*wind_capex_adj</f>
        <v>42.847459078457497</v>
      </c>
      <c r="X1192" s="20">
        <v>5.324086305886901</v>
      </c>
      <c r="Y1192" s="18">
        <f>W1192+X1192</f>
        <v>48.171545384344398</v>
      </c>
      <c r="Z1192" s="20">
        <v>359.67582400735398</v>
      </c>
      <c r="AA1192" s="20">
        <f>Z1192-AC1192-AD1192</f>
        <v>274.20745405719401</v>
      </c>
      <c r="AB1192" s="18">
        <f>AA1192*hdgt_capex_adj</f>
        <v>342.75931757149249</v>
      </c>
      <c r="AC1192" s="20">
        <v>40.576616274287005</v>
      </c>
      <c r="AD1192" s="20">
        <v>44.891753675872963</v>
      </c>
      <c r="AE1192" s="18">
        <f>AD1192*fuel_adj</f>
        <v>44.891753675872963</v>
      </c>
      <c r="AF1192" s="18">
        <f>AB1192+AC1192+AE1192</f>
        <v>428.22768752165246</v>
      </c>
      <c r="AG1192" s="20">
        <v>1009.54932790843</v>
      </c>
      <c r="AH1192" s="20">
        <f>AG1192-AJ1192-AK1192</f>
        <v>877.44095996314695</v>
      </c>
      <c r="AI1192" s="18">
        <f>AH1192*aero_capex_adj</f>
        <v>1052.9291519557762</v>
      </c>
      <c r="AJ1192" s="20">
        <v>82.194736572701004</v>
      </c>
      <c r="AK1192" s="20">
        <v>49.913631372582017</v>
      </c>
      <c r="AL1192" s="18">
        <f>AK1192*fuel_adj</f>
        <v>49.913631372582017</v>
      </c>
      <c r="AM1192" s="18">
        <f>AI1192+AJ1192+AL1192</f>
        <v>1185.0375199010591</v>
      </c>
      <c r="AN1192" s="18">
        <f>IF(F1192=0, 0, IF(F1192=3, Z1192, (Z1192*F1192*384+AG1192*G1192*32)/(F1192*384+G1192*32)))</f>
        <v>489.65052478756917</v>
      </c>
      <c r="AO1192" s="18">
        <f>IF(F1192=0, 0, IF(F1192=3, AF1192, (AF1192*F1192*384+AM1192*G1192*32)/(F1192*384+G1192*32)))</f>
        <v>579.58965399753367</v>
      </c>
      <c r="AP1192" s="20">
        <v>232.41561050866801</v>
      </c>
      <c r="AQ1192" s="20">
        <f>AP1192-AS1192</f>
        <v>188.78481151199799</v>
      </c>
      <c r="AR1192" s="18">
        <f>AQ1192*bess_capex_adj</f>
        <v>188.78481151199799</v>
      </c>
      <c r="AS1192" s="20">
        <v>43.630798996670023</v>
      </c>
      <c r="AT1192" s="18">
        <f>AR1192+AS1192</f>
        <v>232.41561050866801</v>
      </c>
      <c r="AU1192" s="20">
        <v>8542.4137533018493</v>
      </c>
      <c r="AV1192" s="20"/>
      <c r="AW1192" s="20">
        <v>1974.03304649495</v>
      </c>
      <c r="AX1192" s="18">
        <f>AW1192*solar_capex_adj</f>
        <v>2632.0440619932665</v>
      </c>
      <c r="AY1192" s="20">
        <v>1679.42853704904</v>
      </c>
      <c r="AZ1192" s="18">
        <f>AY1192*wind_capex_adj</f>
        <v>2799.0475617483999</v>
      </c>
      <c r="BA1192" s="20">
        <v>1545.9513399156201</v>
      </c>
      <c r="BB1192" s="18">
        <f>BA1192*hdgt_capex_adj</f>
        <v>1932.4391748945252</v>
      </c>
      <c r="BC1192" s="20">
        <v>487.20414922544001</v>
      </c>
      <c r="BD1192" s="18">
        <f>BC1192*aero_capex_adj</f>
        <v>584.64497907052794</v>
      </c>
      <c r="BE1192" s="20">
        <v>2855.7966806167801</v>
      </c>
      <c r="BF1192" s="18">
        <f>BE1192*bess_capex_adj</f>
        <v>2855.7966806167801</v>
      </c>
      <c r="BG1192" s="11">
        <v>1639290961.6375301</v>
      </c>
      <c r="BH1192" s="11">
        <v>5545343619.8424997</v>
      </c>
      <c r="BI1192" s="11">
        <v>1054422796.07125</v>
      </c>
      <c r="BJ1192" s="11">
        <v>520942622.44871002</v>
      </c>
      <c r="BK1192" s="11">
        <f>SUM(BG1192:BJ1192)/1000000</f>
        <v>8759.9999999999909</v>
      </c>
      <c r="BL1192" s="11">
        <v>18.518276216679102</v>
      </c>
      <c r="BM1192" s="13">
        <f>0.815*BJ1192/(BK1192*1000)</f>
        <v>48.466693755216788</v>
      </c>
      <c r="BN1192" s="22">
        <v>2225.03384549457</v>
      </c>
      <c r="BO1192" s="11">
        <v>369</v>
      </c>
      <c r="BP1192" s="11">
        <v>9120</v>
      </c>
      <c r="BQ1192" s="22">
        <v>13835.7696</v>
      </c>
      <c r="BR1192" s="11">
        <v>2280</v>
      </c>
      <c r="BS1192" s="11">
        <v>570</v>
      </c>
      <c r="BT1192" s="11">
        <v>0.21921467868600999</v>
      </c>
    </row>
    <row r="1193" spans="1:72" s="11" customFormat="1" x14ac:dyDescent="0.25">
      <c r="A1193" s="1">
        <v>1525</v>
      </c>
      <c r="B1193" s="22">
        <v>824.08660944243502</v>
      </c>
      <c r="C1193" s="22">
        <v>1402.2</v>
      </c>
      <c r="D1193" s="11">
        <v>3000</v>
      </c>
      <c r="E1193" s="11">
        <v>12000</v>
      </c>
      <c r="F1193" s="11">
        <v>3</v>
      </c>
      <c r="G1193" s="11">
        <v>4</v>
      </c>
      <c r="H1193" s="12">
        <f>SUM(BG1193:BI1193)/(BK1193*1000000)</f>
        <v>0.86802587151194033</v>
      </c>
      <c r="I1193" s="13">
        <v>100</v>
      </c>
      <c r="J1193" s="20">
        <v>95.6195523218055</v>
      </c>
      <c r="K1193" s="18">
        <f>(P1193*BG1193+U1193*BH1193+AP1193*BI1193+AN1193*BJ1193)/(BK1193*(1000000))</f>
        <v>92.507614749586281</v>
      </c>
      <c r="L1193" s="18">
        <f>(T1193*BG1193+Y1193*BH1193+AT1193*BI1193+AO1193*BJ1193)/(BK1193*(1000000))</f>
        <v>112.66156979066808</v>
      </c>
      <c r="M1193" s="18">
        <f>L1193/K1193</f>
        <v>1.2178626602322156</v>
      </c>
      <c r="N1193" s="18">
        <f>J1193*M1193</f>
        <v>116.45148236084756</v>
      </c>
      <c r="O1193" s="13">
        <v>100</v>
      </c>
      <c r="P1193" s="20">
        <v>80.455489638041996</v>
      </c>
      <c r="Q1193" s="20">
        <f>P1193-S1193</f>
        <v>74.421026072449905</v>
      </c>
      <c r="R1193" s="18">
        <f>Q1193*solar_capex_adj</f>
        <v>99.228034763266535</v>
      </c>
      <c r="S1193" s="20">
        <v>6.0344635655920911</v>
      </c>
      <c r="T1193" s="18">
        <f>R1193+S1193</f>
        <v>105.26249832885863</v>
      </c>
      <c r="U1193" s="20">
        <v>31.041136265790801</v>
      </c>
      <c r="V1193" s="20">
        <f>U1193-X1193</f>
        <v>25.7170249173077</v>
      </c>
      <c r="W1193" s="18">
        <f>V1193*wind_capex_adj</f>
        <v>42.861708195512833</v>
      </c>
      <c r="X1193" s="20">
        <v>5.3241113484831004</v>
      </c>
      <c r="Y1193" s="18">
        <f>W1193+X1193</f>
        <v>48.185819543995933</v>
      </c>
      <c r="Z1193" s="20">
        <v>260.422564076443</v>
      </c>
      <c r="AA1193" s="20">
        <f>Z1193-AC1193-AD1193</f>
        <v>182.50537990142601</v>
      </c>
      <c r="AB1193" s="18">
        <f>AA1193*hdgt_capex_adj</f>
        <v>228.13172487678253</v>
      </c>
      <c r="AC1193" s="20">
        <v>32.230687831257001</v>
      </c>
      <c r="AD1193" s="20">
        <v>45.686496343759984</v>
      </c>
      <c r="AE1193" s="18">
        <f>AD1193*fuel_adj</f>
        <v>45.686496343759984</v>
      </c>
      <c r="AF1193" s="18">
        <f>AB1193+AC1193+AE1193</f>
        <v>306.04890905179951</v>
      </c>
      <c r="AG1193" s="20">
        <v>684.858316808258</v>
      </c>
      <c r="AH1193" s="20">
        <f>AG1193-AJ1193-AK1193</f>
        <v>572.92575202073795</v>
      </c>
      <c r="AI1193" s="18">
        <f>AH1193*aero_capex_adj</f>
        <v>687.51090242488556</v>
      </c>
      <c r="AJ1193" s="20">
        <v>59.138245253858031</v>
      </c>
      <c r="AK1193" s="20">
        <v>52.794319533662019</v>
      </c>
      <c r="AL1193" s="18">
        <f>AK1193*fuel_adj</f>
        <v>52.794319533662019</v>
      </c>
      <c r="AM1193" s="18">
        <f>AI1193+AJ1193+AL1193</f>
        <v>799.44346721240561</v>
      </c>
      <c r="AN1193" s="18">
        <f>IF(F1193=0, 0, IF(F1193=3, Z1193, (Z1193*F1193*384+AG1193*G1193*32)/(F1193*384+G1193*32)))</f>
        <v>260.422564076443</v>
      </c>
      <c r="AO1193" s="18">
        <f>IF(F1193=0, 0, IF(F1193=3, AF1193, (AF1193*F1193*384+AM1193*G1193*32)/(F1193*384+G1193*32)))</f>
        <v>306.04890905179951</v>
      </c>
      <c r="AP1193" s="20">
        <v>270.93504840312102</v>
      </c>
      <c r="AQ1193" s="20">
        <f>AP1193-AS1193</f>
        <v>220.33283509529099</v>
      </c>
      <c r="AR1193" s="18">
        <f>AQ1193*bess_capex_adj</f>
        <v>220.33283509529099</v>
      </c>
      <c r="AS1193" s="20">
        <v>50.602213307830027</v>
      </c>
      <c r="AT1193" s="18">
        <f>AR1193+AS1193</f>
        <v>270.93504840312102</v>
      </c>
      <c r="AU1193" s="20">
        <v>8168.6487254410404</v>
      </c>
      <c r="AV1193" s="20"/>
      <c r="AW1193" s="20">
        <v>987.34011597911501</v>
      </c>
      <c r="AX1193" s="18">
        <f>AW1193*solar_capex_adj</f>
        <v>1316.4534879721532</v>
      </c>
      <c r="AY1193" s="20">
        <v>1679.9791366135801</v>
      </c>
      <c r="AZ1193" s="18">
        <f>AY1193*wind_capex_adj</f>
        <v>2799.9652276893003</v>
      </c>
      <c r="BA1193" s="20">
        <v>2319.6872686005299</v>
      </c>
      <c r="BB1193" s="18">
        <f>BA1193*hdgt_capex_adj</f>
        <v>2899.6090857506624</v>
      </c>
      <c r="BC1193" s="20">
        <v>324.90925252804499</v>
      </c>
      <c r="BD1193" s="18">
        <f>BC1193*aero_capex_adj</f>
        <v>389.89110303365396</v>
      </c>
      <c r="BE1193" s="20">
        <v>2856.73295171976</v>
      </c>
      <c r="BF1193" s="18">
        <f>BE1193*bess_capex_adj</f>
        <v>2856.73295171976</v>
      </c>
      <c r="BG1193" s="11">
        <v>1158049598.57323</v>
      </c>
      <c r="BH1193" s="11">
        <v>5545310078.9549799</v>
      </c>
      <c r="BI1193" s="11">
        <v>900546956.91637099</v>
      </c>
      <c r="BJ1193" s="11">
        <v>1156093365.5553999</v>
      </c>
      <c r="BK1193" s="11">
        <f>SUM(BG1193:BJ1193)/1000000</f>
        <v>8759.9999999999818</v>
      </c>
      <c r="BL1193" s="11">
        <v>7.7812071902330304</v>
      </c>
      <c r="BM1193" s="13">
        <f>0.815*BJ1193/(BK1193*1000)</f>
        <v>107.55891471776859</v>
      </c>
      <c r="BN1193" s="22">
        <v>1112.51692274728</v>
      </c>
      <c r="BO1193" s="11">
        <v>369</v>
      </c>
      <c r="BP1193" s="11">
        <v>9120</v>
      </c>
      <c r="BQ1193" s="22">
        <v>13835.7696</v>
      </c>
      <c r="BR1193" s="11">
        <v>2280</v>
      </c>
      <c r="BS1193" s="11">
        <v>570</v>
      </c>
      <c r="BT1193" s="11">
        <v>0.18760594120166099</v>
      </c>
    </row>
    <row r="1194" spans="1:72" s="11" customFormat="1" x14ac:dyDescent="0.25">
      <c r="A1194" s="1">
        <v>1484</v>
      </c>
      <c r="B1194" s="22">
        <v>2266.2381759666901</v>
      </c>
      <c r="C1194" s="22">
        <v>201.39999999999901</v>
      </c>
      <c r="D1194" s="11">
        <v>3000</v>
      </c>
      <c r="E1194" s="11">
        <v>12000</v>
      </c>
      <c r="F1194" s="11">
        <v>2</v>
      </c>
      <c r="G1194" s="11">
        <v>8</v>
      </c>
      <c r="H1194" s="12">
        <f>SUM(BG1194:BI1194)/(BK1194*1000000)</f>
        <v>0.70527098564996271</v>
      </c>
      <c r="I1194" s="13">
        <v>100</v>
      </c>
      <c r="J1194" s="20">
        <v>100.09665925983199</v>
      </c>
      <c r="K1194" s="18">
        <f>(P1194*BG1194+U1194*BH1194+AP1194*BI1194+AN1194*BJ1194)/(BK1194*(1000000))</f>
        <v>142.30593325578701</v>
      </c>
      <c r="L1194" s="18">
        <f>(T1194*BG1194+Y1194*BH1194+AT1194*BI1194+AO1194*BJ1194)/(BK1194*(1000000))</f>
        <v>165.57916031082644</v>
      </c>
      <c r="M1194" s="18">
        <f>L1194/K1194</f>
        <v>1.1635436170690585</v>
      </c>
      <c r="N1194" s="18">
        <f>J1194*M1194</f>
        <v>116.46682897171399</v>
      </c>
      <c r="O1194" s="13">
        <v>100</v>
      </c>
      <c r="P1194" s="20">
        <v>102.913486569811</v>
      </c>
      <c r="Q1194" s="20">
        <f>P1194-S1194</f>
        <v>95.195651102803396</v>
      </c>
      <c r="R1194" s="18">
        <f>Q1194*solar_capex_adj</f>
        <v>126.92753480373786</v>
      </c>
      <c r="S1194" s="20">
        <v>7.7178354670076033</v>
      </c>
      <c r="T1194" s="18">
        <f>R1194+S1194</f>
        <v>134.64537027074545</v>
      </c>
      <c r="U1194" s="20">
        <v>27.970106736009502</v>
      </c>
      <c r="V1194" s="20">
        <f>U1194-X1194</f>
        <v>23.173323258882299</v>
      </c>
      <c r="W1194" s="18">
        <f>V1194*wind_capex_adj</f>
        <v>38.622205431470498</v>
      </c>
      <c r="X1194" s="20">
        <v>4.7967834771272031</v>
      </c>
      <c r="Y1194" s="18">
        <f>W1194+X1194</f>
        <v>43.418988908597697</v>
      </c>
      <c r="Z1194" s="20">
        <v>105.44797775274</v>
      </c>
      <c r="AA1194" s="20">
        <f>Z1194-AC1194-AD1194</f>
        <v>51.800167290121692</v>
      </c>
      <c r="AB1194" s="18">
        <f>AA1194*hdgt_capex_adj</f>
        <v>64.750209112652115</v>
      </c>
      <c r="AC1194" s="20">
        <v>16.927627403866708</v>
      </c>
      <c r="AD1194" s="20">
        <v>36.720183058751601</v>
      </c>
      <c r="AE1194" s="18">
        <f>AD1194*fuel_adj</f>
        <v>36.720183058751601</v>
      </c>
      <c r="AF1194" s="18">
        <f>AB1194+AC1194+AE1194</f>
        <v>118.39801957527042</v>
      </c>
      <c r="AG1194" s="20">
        <v>770.398091309606</v>
      </c>
      <c r="AH1194" s="20">
        <f>AG1194-AJ1194-AK1194</f>
        <v>664.02913492144398</v>
      </c>
      <c r="AI1194" s="18">
        <f>AH1194*aero_capex_adj</f>
        <v>796.83496190573271</v>
      </c>
      <c r="AJ1194" s="20">
        <v>63.63440967507097</v>
      </c>
      <c r="AK1194" s="20">
        <v>42.734546713091049</v>
      </c>
      <c r="AL1194" s="18">
        <f>AK1194*fuel_adj</f>
        <v>42.734546713091049</v>
      </c>
      <c r="AM1194" s="18">
        <f>AI1194+AJ1194+AL1194</f>
        <v>903.20391829389473</v>
      </c>
      <c r="AN1194" s="18">
        <f>IF(F1194=0, 0, IF(F1194=3, Z1194, (Z1194*F1194*384+AG1194*G1194*32)/(F1194*384+G1194*32)))</f>
        <v>271.68550614195647</v>
      </c>
      <c r="AO1194" s="18">
        <f>IF(F1194=0, 0, IF(F1194=3, AF1194, (AF1194*F1194*384+AM1194*G1194*32)/(F1194*384+G1194*32)))</f>
        <v>314.59949425492653</v>
      </c>
      <c r="AP1194" s="20">
        <v>94.168763055178601</v>
      </c>
      <c r="AQ1194" s="20">
        <f>AP1194-AS1194</f>
        <v>77.257800942572104</v>
      </c>
      <c r="AR1194" s="18">
        <f>AQ1194*bess_capex_adj</f>
        <v>77.257800942572104</v>
      </c>
      <c r="AS1194" s="20">
        <v>16.910962112606498</v>
      </c>
      <c r="AT1194" s="18">
        <f>AR1194+AS1194</f>
        <v>94.168763055178601</v>
      </c>
      <c r="AU1194" s="20">
        <v>8010.68440975269</v>
      </c>
      <c r="AV1194" s="20"/>
      <c r="AW1194" s="20">
        <v>2715.58927955746</v>
      </c>
      <c r="AX1194" s="18">
        <f>AW1194*solar_capex_adj</f>
        <v>3620.7857060766132</v>
      </c>
      <c r="AY1194" s="20">
        <v>241.33371624523701</v>
      </c>
      <c r="AZ1194" s="18">
        <f>AY1194*wind_capex_adj</f>
        <v>402.22286040872837</v>
      </c>
      <c r="BA1194" s="20">
        <v>1546.68825846254</v>
      </c>
      <c r="BB1194" s="18">
        <f>BA1194*hdgt_capex_adj</f>
        <v>1933.360323078175</v>
      </c>
      <c r="BC1194" s="20">
        <v>649.91518393875697</v>
      </c>
      <c r="BD1194" s="18">
        <f>BC1194*aero_capex_adj</f>
        <v>779.89822072650838</v>
      </c>
      <c r="BE1194" s="20">
        <v>2857.1579715486801</v>
      </c>
      <c r="BF1194" s="18">
        <f>BE1194*bess_capex_adj</f>
        <v>2857.1579715486801</v>
      </c>
      <c r="BG1194" s="11">
        <v>2502831715.5523601</v>
      </c>
      <c r="BH1194" s="11">
        <v>884041093.96239996</v>
      </c>
      <c r="BI1194" s="11">
        <v>2791301024.7789001</v>
      </c>
      <c r="BJ1194" s="11">
        <v>2581826165.7063198</v>
      </c>
      <c r="BK1194" s="11">
        <f>SUM(BG1194:BJ1194)/1000000</f>
        <v>8759.9999999999818</v>
      </c>
      <c r="BL1194" s="11">
        <v>1.10928458532218</v>
      </c>
      <c r="BM1194" s="13">
        <f>0.815*BJ1194/(BK1194*1000)</f>
        <v>240.20414669528026</v>
      </c>
      <c r="BN1194" s="22">
        <v>3059.4215375550398</v>
      </c>
      <c r="BO1194" s="11">
        <v>53</v>
      </c>
      <c r="BP1194" s="11">
        <v>9120</v>
      </c>
      <c r="BQ1194" s="22">
        <v>13835.7696</v>
      </c>
      <c r="BR1194" s="11">
        <v>2280</v>
      </c>
      <c r="BS1194" s="11">
        <v>570</v>
      </c>
      <c r="BT1194" s="11">
        <v>0.57431131348202402</v>
      </c>
    </row>
    <row r="1195" spans="1:72" s="11" customFormat="1" x14ac:dyDescent="0.25">
      <c r="A1195" s="1">
        <v>809</v>
      </c>
      <c r="B1195" s="25">
        <v>2678.2814806879101</v>
      </c>
      <c r="C1195" s="25">
        <v>201.39999999999901</v>
      </c>
      <c r="D1195" s="8">
        <v>2000</v>
      </c>
      <c r="E1195" s="8">
        <v>8000</v>
      </c>
      <c r="F1195" s="8">
        <v>1</v>
      </c>
      <c r="G1195" s="8">
        <v>23</v>
      </c>
      <c r="H1195" s="9">
        <f>SUM(BG1195:BI1195)/(BK1195*1000000)</f>
        <v>0.73061704007681327</v>
      </c>
      <c r="I1195" s="10">
        <v>100</v>
      </c>
      <c r="J1195" s="19">
        <v>98.831495791376099</v>
      </c>
      <c r="K1195" s="18">
        <f>(P1195*BG1195+U1195*BH1195+AP1195*BI1195+AN1195*BJ1195)/(BK1195*(1000000))</f>
        <v>116.35630826128624</v>
      </c>
      <c r="L1195" s="18">
        <f>(T1195*BG1195+Y1195*BH1195+AT1195*BI1195+AO1195*BJ1195)/(BK1195*(1000000))</f>
        <v>137.14895128532788</v>
      </c>
      <c r="M1195" s="18">
        <f>L1195/K1195</f>
        <v>1.1786980296534528</v>
      </c>
      <c r="N1195" s="18">
        <f>J1195*M1195</f>
        <v>116.49248935699852</v>
      </c>
      <c r="O1195" s="10">
        <v>100</v>
      </c>
      <c r="P1195" s="19">
        <v>107.17047870237</v>
      </c>
      <c r="Q1195" s="19">
        <f>P1195-S1195</f>
        <v>99.131713714583796</v>
      </c>
      <c r="R1195" s="18">
        <f>Q1195*solar_capex_adj</f>
        <v>132.17561828611173</v>
      </c>
      <c r="S1195" s="19">
        <v>8.0387649877862088</v>
      </c>
      <c r="T1195" s="18">
        <f>R1195+S1195</f>
        <v>140.21438327389794</v>
      </c>
      <c r="U1195" s="19">
        <v>27.9648615909183</v>
      </c>
      <c r="V1195" s="19">
        <f>U1195-X1195</f>
        <v>23.1680781137912</v>
      </c>
      <c r="W1195" s="18">
        <f>V1195*wind_capex_adj</f>
        <v>38.613463522985334</v>
      </c>
      <c r="X1195" s="19">
        <v>4.7967834771271001</v>
      </c>
      <c r="Y1195" s="18">
        <f>W1195+X1195</f>
        <v>43.410247000112435</v>
      </c>
      <c r="Z1195" s="19">
        <v>90.7060946775605</v>
      </c>
      <c r="AA1195" s="19">
        <f>Z1195-AC1195-AD1195</f>
        <v>39.443490801915104</v>
      </c>
      <c r="AB1195" s="18">
        <f>AA1195*hdgt_capex_adj</f>
        <v>49.304363502393883</v>
      </c>
      <c r="AC1195" s="19">
        <v>15.707816034929493</v>
      </c>
      <c r="AD1195" s="19">
        <v>35.554787840715903</v>
      </c>
      <c r="AE1195" s="18">
        <f>AD1195*fuel_adj</f>
        <v>35.554787840715903</v>
      </c>
      <c r="AF1195" s="18">
        <f>AB1195+AC1195+AE1195</f>
        <v>100.56696737803928</v>
      </c>
      <c r="AG1195" s="19">
        <v>288.027923400541</v>
      </c>
      <c r="AH1195" s="19">
        <f>AG1195-AJ1195-AK1195</f>
        <v>218.40897976700103</v>
      </c>
      <c r="AI1195" s="18">
        <f>AH1195*aero_capex_adj</f>
        <v>262.09077572040121</v>
      </c>
      <c r="AJ1195" s="19">
        <v>28.875061202531981</v>
      </c>
      <c r="AK1195" s="19">
        <v>40.743882431007989</v>
      </c>
      <c r="AL1195" s="18">
        <f>AK1195*fuel_adj</f>
        <v>40.743882431007989</v>
      </c>
      <c r="AM1195" s="18">
        <f>AI1195+AJ1195+AL1195</f>
        <v>331.70971935394118</v>
      </c>
      <c r="AN1195" s="18">
        <f>IF(F1195=0, 0, IF(F1195=3, Z1195, (Z1195*F1195*384+AG1195*G1195*32)/(F1195*384+G1195*32)))</f>
        <v>220.37472498123338</v>
      </c>
      <c r="AO1195" s="18">
        <f>IF(F1195=0, 0, IF(F1195=3, AF1195, (AF1195*F1195*384+AM1195*G1195*32)/(F1195*384+G1195*32)))</f>
        <v>252.46077581934622</v>
      </c>
      <c r="AP1195" s="19">
        <v>64.1040742311055</v>
      </c>
      <c r="AQ1195" s="19">
        <f>AP1195-AS1195</f>
        <v>52.457837604792999</v>
      </c>
      <c r="AR1195" s="18">
        <f>AQ1195*bess_capex_adj</f>
        <v>52.457837604792999</v>
      </c>
      <c r="AS1195" s="19">
        <v>11.646236626312501</v>
      </c>
      <c r="AT1195" s="18">
        <f>AR1195+AS1195</f>
        <v>64.1040742311055</v>
      </c>
      <c r="AU1195" s="19">
        <v>7993.4402774603604</v>
      </c>
      <c r="AV1195" s="19"/>
      <c r="AW1195" s="19">
        <v>3208.6063713777098</v>
      </c>
      <c r="AX1195" s="18">
        <f>AW1195*solar_capex_adj</f>
        <v>4278.1418285036125</v>
      </c>
      <c r="AY1195" s="19">
        <v>241.27909178145501</v>
      </c>
      <c r="AZ1195" s="18">
        <f>AY1195*wind_capex_adj</f>
        <v>402.13181963575835</v>
      </c>
      <c r="BA1195" s="19">
        <v>773.16908734721403</v>
      </c>
      <c r="BB1195" s="18">
        <f>BA1195*hdgt_capex_adj</f>
        <v>966.46135918401751</v>
      </c>
      <c r="BC1195" s="19">
        <v>1868.08322847261</v>
      </c>
      <c r="BD1195" s="18">
        <f>BC1195*aero_capex_adj</f>
        <v>2241.6998741671318</v>
      </c>
      <c r="BE1195" s="19">
        <v>1902.3024984813601</v>
      </c>
      <c r="BF1195" s="18">
        <f>BE1195*bess_capex_adj</f>
        <v>1902.3024984813601</v>
      </c>
      <c r="BG1195" s="8">
        <v>2807558762.8000998</v>
      </c>
      <c r="BH1195" s="8">
        <v>884041093.96239996</v>
      </c>
      <c r="BI1195" s="8">
        <v>2708605414.31037</v>
      </c>
      <c r="BJ1195" s="8">
        <v>2359794728.9271102</v>
      </c>
      <c r="BK1195" s="8">
        <f>SUM(BG1195:BJ1195)/1000000</f>
        <v>8759.9999999999818</v>
      </c>
      <c r="BL1195" s="8">
        <v>9.5495900704203205</v>
      </c>
      <c r="BM1195" s="10">
        <f>0.815*BJ1195/(BK1195*1000)</f>
        <v>219.54711233739712</v>
      </c>
      <c r="BN1195" s="25">
        <v>3615.6799989286801</v>
      </c>
      <c r="BO1195" s="8">
        <v>53</v>
      </c>
      <c r="BP1195" s="8">
        <v>6080</v>
      </c>
      <c r="BQ1195" s="25">
        <v>9223.8464000000004</v>
      </c>
      <c r="BR1195" s="8">
        <v>1520</v>
      </c>
      <c r="BS1195" s="8">
        <v>380</v>
      </c>
      <c r="BT1195" s="8">
        <v>0.83572990683517701</v>
      </c>
    </row>
    <row r="1196" spans="1:72" s="11" customFormat="1" x14ac:dyDescent="0.25">
      <c r="A1196" s="1">
        <v>1270</v>
      </c>
      <c r="B1196" s="22">
        <v>1236.12991416365</v>
      </c>
      <c r="C1196" s="22">
        <v>1603.6</v>
      </c>
      <c r="D1196" s="11">
        <v>3000</v>
      </c>
      <c r="E1196" s="11">
        <v>12000</v>
      </c>
      <c r="F1196" s="11">
        <v>1</v>
      </c>
      <c r="G1196" s="11">
        <v>19</v>
      </c>
      <c r="H1196" s="12">
        <f>SUM(BG1196:BI1196)/(BK1196*1000000)</f>
        <v>0.93241033878240431</v>
      </c>
      <c r="I1196" s="13">
        <v>100</v>
      </c>
      <c r="J1196" s="20">
        <v>95.458283416554906</v>
      </c>
      <c r="K1196" s="18">
        <f>(P1196*BG1196+U1196*BH1196+AP1196*BI1196+AN1196*BJ1196)/(BK1196*(1000000))</f>
        <v>126.88538621579286</v>
      </c>
      <c r="L1196" s="18">
        <f>(T1196*BG1196+Y1196*BH1196+AT1196*BI1196+AO1196*BJ1196)/(BK1196*(1000000))</f>
        <v>154.85870788229801</v>
      </c>
      <c r="M1196" s="18">
        <f>L1196/K1196</f>
        <v>1.2204613352315543</v>
      </c>
      <c r="N1196" s="18">
        <f>J1196*M1196</f>
        <v>116.50314403748074</v>
      </c>
      <c r="O1196" s="13">
        <v>100</v>
      </c>
      <c r="P1196" s="20">
        <v>98.488281979198206</v>
      </c>
      <c r="Q1196" s="20">
        <f>P1196-S1196</f>
        <v>91.098880010340693</v>
      </c>
      <c r="R1196" s="18">
        <f>Q1196*solar_capex_adj</f>
        <v>121.46517334712092</v>
      </c>
      <c r="S1196" s="20">
        <v>7.3894019688575128</v>
      </c>
      <c r="T1196" s="18">
        <f>R1196+S1196</f>
        <v>128.85457531597842</v>
      </c>
      <c r="U1196" s="20">
        <v>33.8049160570948</v>
      </c>
      <c r="V1196" s="20">
        <f>U1196-X1196</f>
        <v>28.005071786647601</v>
      </c>
      <c r="W1196" s="18">
        <f>V1196*wind_capex_adj</f>
        <v>46.675119644412668</v>
      </c>
      <c r="X1196" s="20">
        <v>5.7998442704471991</v>
      </c>
      <c r="Y1196" s="18">
        <f>W1196+X1196</f>
        <v>52.47496391485987</v>
      </c>
      <c r="Z1196" s="20">
        <v>209.36615319373399</v>
      </c>
      <c r="AA1196" s="20">
        <f>Z1196-AC1196-AD1196</f>
        <v>137.439500620693</v>
      </c>
      <c r="AB1196" s="18">
        <f>AA1196*hdgt_capex_adj</f>
        <v>171.79937577586625</v>
      </c>
      <c r="AC1196" s="20">
        <v>27.361675068599993</v>
      </c>
      <c r="AD1196" s="20">
        <v>44.564977504441003</v>
      </c>
      <c r="AE1196" s="18">
        <f>AD1196*fuel_adj</f>
        <v>44.564977504441003</v>
      </c>
      <c r="AF1196" s="18">
        <f>AB1196+AC1196+AE1196</f>
        <v>243.72602834890725</v>
      </c>
      <c r="AG1196" s="20">
        <v>1338.03608993237</v>
      </c>
      <c r="AH1196" s="20">
        <f>AG1196-AJ1196-AK1196</f>
        <v>1182.6141267542</v>
      </c>
      <c r="AI1196" s="18">
        <f>AH1196*aero_capex_adj</f>
        <v>1419.1369521050399</v>
      </c>
      <c r="AJ1196" s="20">
        <v>106.26247168791997</v>
      </c>
      <c r="AK1196" s="20">
        <v>49.159491490250048</v>
      </c>
      <c r="AL1196" s="18">
        <f>AK1196*fuel_adj</f>
        <v>49.159491490250048</v>
      </c>
      <c r="AM1196" s="18">
        <f>AI1196+AJ1196+AL1196</f>
        <v>1574.5589152832099</v>
      </c>
      <c r="AN1196" s="18">
        <f>IF(F1196=0, 0, IF(F1196=3, Z1196, (Z1196*F1196*384+AG1196*G1196*32)/(F1196*384+G1196*32)))</f>
        <v>901.1315982916077</v>
      </c>
      <c r="AO1196" s="18">
        <f>IF(F1196=0, 0, IF(F1196=3, AF1196, (AF1196*F1196*384+AM1196*G1196*32)/(F1196*384+G1196*32)))</f>
        <v>1059.397797760254</v>
      </c>
      <c r="AP1196" s="20">
        <v>257.84907252533202</v>
      </c>
      <c r="AQ1196" s="20">
        <f>AP1196-AS1196</f>
        <v>209.289578338474</v>
      </c>
      <c r="AR1196" s="18">
        <f>AQ1196*bess_capex_adj</f>
        <v>209.289578338474</v>
      </c>
      <c r="AS1196" s="20">
        <v>48.559494186858018</v>
      </c>
      <c r="AT1196" s="18">
        <f>AR1196+AS1196</f>
        <v>257.84907252533202</v>
      </c>
      <c r="AU1196" s="20">
        <v>8572.5428117646497</v>
      </c>
      <c r="AV1196" s="20"/>
      <c r="AW1196" s="20">
        <v>1480.48770025866</v>
      </c>
      <c r="AX1196" s="18">
        <f>AW1196*solar_capex_adj</f>
        <v>1973.98360034488</v>
      </c>
      <c r="AY1196" s="20">
        <v>1920.5991610850001</v>
      </c>
      <c r="AZ1196" s="18">
        <f>AY1196*wind_capex_adj</f>
        <v>3200.9986018083337</v>
      </c>
      <c r="BA1196" s="20">
        <v>772.95630823990598</v>
      </c>
      <c r="BB1196" s="18">
        <f>BA1196*hdgt_capex_adj</f>
        <v>966.19538529988245</v>
      </c>
      <c r="BC1196" s="20">
        <v>1542.7744943846401</v>
      </c>
      <c r="BD1196" s="18">
        <f>BC1196*aero_capex_adj</f>
        <v>1851.3293932615679</v>
      </c>
      <c r="BE1196" s="20">
        <v>2855.7251477964401</v>
      </c>
      <c r="BF1196" s="18">
        <f>BE1196*bess_capex_adj</f>
        <v>2855.7251477964401</v>
      </c>
      <c r="BG1196" s="11">
        <v>1404498595.96541</v>
      </c>
      <c r="BH1196" s="11">
        <v>5821611767.9465904</v>
      </c>
      <c r="BI1196" s="11">
        <v>941804203.82185304</v>
      </c>
      <c r="BJ1196" s="11">
        <v>592085432.266137</v>
      </c>
      <c r="BK1196" s="11">
        <f>SUM(BG1196:BJ1196)/1000000</f>
        <v>8759.9999999999909</v>
      </c>
      <c r="BL1196" s="11">
        <v>18.075721515127501</v>
      </c>
      <c r="BM1196" s="13">
        <f>0.815*BJ1196/(BK1196*1000)</f>
        <v>55.085573892340427</v>
      </c>
      <c r="BN1196" s="22">
        <v>1668.7753841209301</v>
      </c>
      <c r="BO1196" s="11">
        <v>422</v>
      </c>
      <c r="BP1196" s="11">
        <v>9120</v>
      </c>
      <c r="BQ1196" s="22">
        <v>13835.7696</v>
      </c>
      <c r="BR1196" s="11">
        <v>2280</v>
      </c>
      <c r="BS1196" s="11">
        <v>570</v>
      </c>
      <c r="BT1196" s="11">
        <v>0.19608408941539501</v>
      </c>
    </row>
    <row r="1197" spans="1:72" s="11" customFormat="1" x14ac:dyDescent="0.25">
      <c r="A1197" s="1">
        <v>1563</v>
      </c>
      <c r="B1197" s="22">
        <v>1236.12991416365</v>
      </c>
      <c r="C1197" s="22">
        <v>801.8</v>
      </c>
      <c r="D1197" s="11">
        <v>3000</v>
      </c>
      <c r="E1197" s="11">
        <v>12000</v>
      </c>
      <c r="F1197" s="11">
        <v>3</v>
      </c>
      <c r="G1197" s="11">
        <v>4</v>
      </c>
      <c r="H1197" s="12">
        <f>SUM(BG1197:BI1197)/(BK1197*1000000)</f>
        <v>0.74039516765602598</v>
      </c>
      <c r="I1197" s="13">
        <v>100</v>
      </c>
      <c r="J1197" s="20">
        <v>98.966628303356799</v>
      </c>
      <c r="K1197" s="18">
        <f>(P1197*BG1197+U1197*BH1197+AP1197*BI1197+AN1197*BJ1197)/(BK1197*(1000000))</f>
        <v>96.35282385523125</v>
      </c>
      <c r="L1197" s="18">
        <f>(T1197*BG1197+Y1197*BH1197+AT1197*BI1197+AO1197*BJ1197)/(BK1197*(1000000))</f>
        <v>113.43449038005279</v>
      </c>
      <c r="M1197" s="18">
        <f>L1197/K1197</f>
        <v>1.1772824691727406</v>
      </c>
      <c r="N1197" s="18">
        <f>J1197*M1197</f>
        <v>116.51167653467672</v>
      </c>
      <c r="O1197" s="13">
        <v>100</v>
      </c>
      <c r="P1197" s="20">
        <v>85.832703247675198</v>
      </c>
      <c r="Q1197" s="20">
        <f>P1197-S1197</f>
        <v>79.396196120265003</v>
      </c>
      <c r="R1197" s="18">
        <f>Q1197*solar_capex_adj</f>
        <v>105.86159482702</v>
      </c>
      <c r="S1197" s="20">
        <v>6.436507127410195</v>
      </c>
      <c r="T1197" s="18">
        <f>R1197+S1197</f>
        <v>112.29810195443019</v>
      </c>
      <c r="U1197" s="20">
        <v>27.971592740142199</v>
      </c>
      <c r="V1197" s="20">
        <f>U1197-X1197</f>
        <v>23.174809263015099</v>
      </c>
      <c r="W1197" s="18">
        <f>V1197*wind_capex_adj</f>
        <v>38.624682105025165</v>
      </c>
      <c r="X1197" s="20">
        <v>4.7967834771271001</v>
      </c>
      <c r="Y1197" s="18">
        <f>W1197+X1197</f>
        <v>43.421465582152265</v>
      </c>
      <c r="Z1197" s="20">
        <v>151.21030656048299</v>
      </c>
      <c r="AA1197" s="20">
        <f>Z1197-AC1197-AD1197</f>
        <v>91.578562061848999</v>
      </c>
      <c r="AB1197" s="18">
        <f>AA1197*hdgt_capex_adj</f>
        <v>114.47320257731124</v>
      </c>
      <c r="AC1197" s="20">
        <v>21.198405025113999</v>
      </c>
      <c r="AD1197" s="20">
        <v>38.433339473519993</v>
      </c>
      <c r="AE1197" s="18">
        <f>AD1197*fuel_adj</f>
        <v>38.433339473519993</v>
      </c>
      <c r="AF1197" s="18">
        <f>AB1197+AC1197+AE1197</f>
        <v>174.10494707594523</v>
      </c>
      <c r="AG1197" s="20">
        <v>365.08866649977398</v>
      </c>
      <c r="AH1197" s="20">
        <f>AG1197-AJ1197-AK1197</f>
        <v>286.21099619997898</v>
      </c>
      <c r="AI1197" s="18">
        <f>AH1197*aero_capex_adj</f>
        <v>343.45319543997476</v>
      </c>
      <c r="AJ1197" s="20">
        <v>34.565423952950994</v>
      </c>
      <c r="AK1197" s="20">
        <v>44.312246346844006</v>
      </c>
      <c r="AL1197" s="18">
        <f>AK1197*fuel_adj</f>
        <v>44.312246346844006</v>
      </c>
      <c r="AM1197" s="18">
        <f>AI1197+AJ1197+AL1197</f>
        <v>422.33086573976976</v>
      </c>
      <c r="AN1197" s="18">
        <f>IF(F1197=0, 0, IF(F1197=3, Z1197, (Z1197*F1197*384+AG1197*G1197*32)/(F1197*384+G1197*32)))</f>
        <v>151.21030656048299</v>
      </c>
      <c r="AO1197" s="18">
        <f>IF(F1197=0, 0, IF(F1197=3, AF1197, (AF1197*F1197*384+AM1197*G1197*32)/(F1197*384+G1197*32)))</f>
        <v>174.10494707594523</v>
      </c>
      <c r="AP1197" s="20">
        <v>196.094677016492</v>
      </c>
      <c r="AQ1197" s="20">
        <f>AP1197-AS1197</f>
        <v>160.739413322187</v>
      </c>
      <c r="AR1197" s="18">
        <f>AQ1197*bess_capex_adj</f>
        <v>160.739413322187</v>
      </c>
      <c r="AS1197" s="20">
        <v>35.355263694304995</v>
      </c>
      <c r="AT1197" s="18">
        <f>AR1197+AS1197</f>
        <v>196.094677016492</v>
      </c>
      <c r="AU1197" s="20">
        <v>7944.6692902886298</v>
      </c>
      <c r="AV1197" s="20"/>
      <c r="AW1197" s="20">
        <v>1481.32550097375</v>
      </c>
      <c r="AX1197" s="18">
        <f>AW1197*solar_capex_adj</f>
        <v>1975.100667965</v>
      </c>
      <c r="AY1197" s="20">
        <v>960.84300935662702</v>
      </c>
      <c r="AZ1197" s="18">
        <f>AY1197*wind_capex_adj</f>
        <v>1601.4050155943785</v>
      </c>
      <c r="BA1197" s="20">
        <v>2320.1811612502802</v>
      </c>
      <c r="BB1197" s="18">
        <f>BA1197*hdgt_capex_adj</f>
        <v>2900.2264515628503</v>
      </c>
      <c r="BC1197" s="20">
        <v>324.97843008220502</v>
      </c>
      <c r="BD1197" s="18">
        <f>BC1197*aero_capex_adj</f>
        <v>389.97411609864599</v>
      </c>
      <c r="BE1197" s="20">
        <v>2857.34118862576</v>
      </c>
      <c r="BF1197" s="18">
        <f>BE1197*bess_capex_adj</f>
        <v>2857.34118862576</v>
      </c>
      <c r="BG1197" s="11">
        <v>1632102123.2408199</v>
      </c>
      <c r="BH1197" s="11">
        <v>3519484355.2087998</v>
      </c>
      <c r="BI1197" s="11">
        <v>1334275190.21716</v>
      </c>
      <c r="BJ1197" s="11">
        <v>2274138331.33321</v>
      </c>
      <c r="BK1197" s="11">
        <f>SUM(BG1197:BJ1197)/1000000</f>
        <v>8759.9999999999891</v>
      </c>
      <c r="BL1197" s="11">
        <v>0.76584059919181202</v>
      </c>
      <c r="BM1197" s="13">
        <f>0.815*BJ1197/(BK1197*1000)</f>
        <v>211.57793836033886</v>
      </c>
      <c r="BN1197" s="22">
        <v>1668.7753841209301</v>
      </c>
      <c r="BO1197" s="11">
        <v>211</v>
      </c>
      <c r="BP1197" s="11">
        <v>9120</v>
      </c>
      <c r="BQ1197" s="22">
        <v>13835.7696</v>
      </c>
      <c r="BR1197" s="11">
        <v>2280</v>
      </c>
      <c r="BS1197" s="11">
        <v>570</v>
      </c>
      <c r="BT1197" s="11">
        <v>0.27566594897229402</v>
      </c>
    </row>
    <row r="1198" spans="1:72" s="11" customFormat="1" x14ac:dyDescent="0.25">
      <c r="A1198" s="1">
        <v>1579</v>
      </c>
      <c r="B1198" s="22">
        <v>1236.12991416365</v>
      </c>
      <c r="C1198" s="22">
        <v>600.4</v>
      </c>
      <c r="D1198" s="11">
        <v>3000</v>
      </c>
      <c r="E1198" s="11">
        <v>12000</v>
      </c>
      <c r="F1198" s="11">
        <v>3</v>
      </c>
      <c r="G1198" s="11">
        <v>4</v>
      </c>
      <c r="H1198" s="12">
        <f>SUM(BG1198:BI1198)/(BK1198*1000000)</f>
        <v>0.64185877197558372</v>
      </c>
      <c r="I1198" s="13">
        <v>100</v>
      </c>
      <c r="J1198" s="20">
        <v>100.61763258971401</v>
      </c>
      <c r="K1198" s="18">
        <f>(P1198*BG1198+U1198*BH1198+AP1198*BI1198+AN1198*BJ1198)/(BK1198*(1000000))</f>
        <v>98.114872866242052</v>
      </c>
      <c r="L1198" s="18">
        <f>(T1198*BG1198+Y1198*BH1198+AT1198*BI1198+AO1198*BJ1198)/(BK1198*(1000000))</f>
        <v>113.63494358207558</v>
      </c>
      <c r="M1198" s="18">
        <f>L1198/K1198</f>
        <v>1.1581826512377151</v>
      </c>
      <c r="N1198" s="18">
        <f>J1198*M1198</f>
        <v>116.5335964740173</v>
      </c>
      <c r="O1198" s="13">
        <v>100</v>
      </c>
      <c r="P1198" s="20">
        <v>88.661850148318294</v>
      </c>
      <c r="Q1198" s="20">
        <f>P1198-S1198</f>
        <v>82.014682021188804</v>
      </c>
      <c r="R1198" s="18">
        <f>Q1198*solar_capex_adj</f>
        <v>109.35290936158506</v>
      </c>
      <c r="S1198" s="20">
        <v>6.6471681271294898</v>
      </c>
      <c r="T1198" s="18">
        <f>R1198+S1198</f>
        <v>116.00007748871455</v>
      </c>
      <c r="U1198" s="20">
        <v>27.9772231415829</v>
      </c>
      <c r="V1198" s="20">
        <f>U1198-X1198</f>
        <v>23.1804396644559</v>
      </c>
      <c r="W1198" s="18">
        <f>V1198*wind_capex_adj</f>
        <v>38.634066107426499</v>
      </c>
      <c r="X1198" s="20">
        <v>4.7967834771270006</v>
      </c>
      <c r="Y1198" s="18">
        <f>W1198+X1198</f>
        <v>43.430849584553499</v>
      </c>
      <c r="Z1198" s="20">
        <v>121.28667973495899</v>
      </c>
      <c r="AA1198" s="20">
        <f>Z1198-AC1198-AD1198</f>
        <v>66.056738464687399</v>
      </c>
      <c r="AB1198" s="18">
        <f>AA1198*hdgt_capex_adj</f>
        <v>82.570923080859245</v>
      </c>
      <c r="AC1198" s="20">
        <v>18.409845261558999</v>
      </c>
      <c r="AD1198" s="20">
        <v>36.820096008712596</v>
      </c>
      <c r="AE1198" s="18">
        <f>AD1198*fuel_adj</f>
        <v>36.820096008712596</v>
      </c>
      <c r="AF1198" s="18">
        <f>AB1198+AC1198+AE1198</f>
        <v>137.80086435113083</v>
      </c>
      <c r="AG1198" s="20">
        <v>340.94754282012599</v>
      </c>
      <c r="AH1198" s="20">
        <f>AG1198-AJ1198-AK1198</f>
        <v>264.77021619134501</v>
      </c>
      <c r="AI1198" s="18">
        <f>AH1198*aero_capex_adj</f>
        <v>317.72425942961399</v>
      </c>
      <c r="AJ1198" s="20">
        <v>32.648879782729011</v>
      </c>
      <c r="AK1198" s="20">
        <v>43.528446846051963</v>
      </c>
      <c r="AL1198" s="18">
        <f>AK1198*fuel_adj</f>
        <v>43.528446846051963</v>
      </c>
      <c r="AM1198" s="18">
        <f>AI1198+AJ1198+AL1198</f>
        <v>393.90158605839497</v>
      </c>
      <c r="AN1198" s="18">
        <f>IF(F1198=0, 0, IF(F1198=3, Z1198, (Z1198*F1198*384+AG1198*G1198*32)/(F1198*384+G1198*32)))</f>
        <v>121.28667973495899</v>
      </c>
      <c r="AO1198" s="18">
        <f>IF(F1198=0, 0, IF(F1198=3, AF1198, (AF1198*F1198*384+AM1198*G1198*32)/(F1198*384+G1198*32)))</f>
        <v>137.80086435113083</v>
      </c>
      <c r="AP1198" s="20">
        <v>189.00526251155301</v>
      </c>
      <c r="AQ1198" s="20">
        <f>AP1198-AS1198</f>
        <v>154.972744420992</v>
      </c>
      <c r="AR1198" s="18">
        <f>AQ1198*bess_capex_adj</f>
        <v>154.972744420992</v>
      </c>
      <c r="AS1198" s="20">
        <v>34.032518090561013</v>
      </c>
      <c r="AT1198" s="18">
        <f>AR1198+AS1198</f>
        <v>189.00526251155301</v>
      </c>
      <c r="AU1198" s="20">
        <v>7705.1916470835604</v>
      </c>
      <c r="AV1198" s="20"/>
      <c r="AW1198" s="20">
        <v>1481.6853942155999</v>
      </c>
      <c r="AX1198" s="18">
        <f>AW1198*solar_capex_adj</f>
        <v>1975.5805256207998</v>
      </c>
      <c r="AY1198" s="20">
        <v>719.668620987091</v>
      </c>
      <c r="AZ1198" s="18">
        <f>AY1198*wind_capex_adj</f>
        <v>1199.4477016451517</v>
      </c>
      <c r="BA1198" s="20">
        <v>2320.7448574259402</v>
      </c>
      <c r="BB1198" s="18">
        <f>BA1198*hdgt_capex_adj</f>
        <v>2900.9310717824251</v>
      </c>
      <c r="BC1198" s="20">
        <v>325.057384735087</v>
      </c>
      <c r="BD1198" s="18">
        <f>BC1198*aero_capex_adj</f>
        <v>390.0688616821044</v>
      </c>
      <c r="BE1198" s="20">
        <v>2858.0353897198302</v>
      </c>
      <c r="BF1198" s="18">
        <f>BE1198*bess_capex_adj</f>
        <v>2858.0353897198302</v>
      </c>
      <c r="BG1198" s="11">
        <v>1588194747.26003</v>
      </c>
      <c r="BH1198" s="11">
        <v>2635443261.2463999</v>
      </c>
      <c r="BI1198" s="11">
        <v>1399044833.99967</v>
      </c>
      <c r="BJ1198" s="11">
        <v>3137317157.4938798</v>
      </c>
      <c r="BK1198" s="11">
        <f>SUM(BG1198:BJ1198)/1000000</f>
        <v>8759.9999999999782</v>
      </c>
      <c r="BL1198" s="11">
        <v>1.038235960928E-17</v>
      </c>
      <c r="BM1198" s="13">
        <f>0.815*BJ1198/(BK1198*1000)</f>
        <v>291.88510083989939</v>
      </c>
      <c r="BN1198" s="22">
        <v>1668.7753841209301</v>
      </c>
      <c r="BO1198" s="11">
        <v>158</v>
      </c>
      <c r="BP1198" s="11">
        <v>9120</v>
      </c>
      <c r="BQ1198" s="22">
        <v>13835.7696</v>
      </c>
      <c r="BR1198" s="11">
        <v>2280</v>
      </c>
      <c r="BS1198" s="11">
        <v>570</v>
      </c>
      <c r="BT1198" s="11">
        <v>0.28811780987316499</v>
      </c>
    </row>
    <row r="1199" spans="1:72" s="11" customFormat="1" x14ac:dyDescent="0.25">
      <c r="A1199" s="1">
        <v>945</v>
      </c>
      <c r="B1199" s="25">
        <v>2884.3031330485201</v>
      </c>
      <c r="C1199" s="25">
        <v>201.39999999999901</v>
      </c>
      <c r="D1199" s="8">
        <v>2000</v>
      </c>
      <c r="E1199" s="8">
        <v>8000</v>
      </c>
      <c r="F1199" s="8">
        <v>2</v>
      </c>
      <c r="G1199" s="8">
        <v>11</v>
      </c>
      <c r="H1199" s="9">
        <f>SUM(BG1199:BI1199)/(BK1199*1000000)</f>
        <v>0.74850260852088635</v>
      </c>
      <c r="I1199" s="10">
        <v>100</v>
      </c>
      <c r="J1199" s="19">
        <v>98.266263986823006</v>
      </c>
      <c r="K1199" s="18">
        <f>(P1199*BG1199+U1199*BH1199+AP1199*BI1199+AN1199*BJ1199)/(BK1199*(1000000))</f>
        <v>138.01228135895519</v>
      </c>
      <c r="L1199" s="18">
        <f>(T1199*BG1199+Y1199*BH1199+AT1199*BI1199+AO1199*BJ1199)/(BK1199*(1000000))</f>
        <v>163.6821080115466</v>
      </c>
      <c r="M1199" s="18">
        <f>L1199/K1199</f>
        <v>1.185996683772127</v>
      </c>
      <c r="N1199" s="18">
        <f>J1199*M1199</f>
        <v>116.54346321504848</v>
      </c>
      <c r="O1199" s="10">
        <v>100</v>
      </c>
      <c r="P1199" s="19">
        <v>110.98008819034099</v>
      </c>
      <c r="Q1199" s="19">
        <f>P1199-S1199</f>
        <v>102.655257509912</v>
      </c>
      <c r="R1199" s="18">
        <f>Q1199*solar_capex_adj</f>
        <v>136.87367667988266</v>
      </c>
      <c r="S1199" s="19">
        <v>8.3248306804289882</v>
      </c>
      <c r="T1199" s="18">
        <f>R1199+S1199</f>
        <v>145.19850736031165</v>
      </c>
      <c r="U1199" s="19">
        <v>27.963928364135</v>
      </c>
      <c r="V1199" s="19">
        <f>U1199-X1199</f>
        <v>23.167144887008</v>
      </c>
      <c r="W1199" s="18">
        <f>V1199*wind_capex_adj</f>
        <v>38.611908145013338</v>
      </c>
      <c r="X1199" s="19">
        <v>4.7967834771270006</v>
      </c>
      <c r="Y1199" s="18">
        <f>W1199+X1199</f>
        <v>43.408691622140338</v>
      </c>
      <c r="Z1199" s="19">
        <v>116.304742165845</v>
      </c>
      <c r="AA1199" s="19">
        <f>Z1199-AC1199-AD1199</f>
        <v>62.007623500223502</v>
      </c>
      <c r="AB1199" s="18">
        <f>AA1199*hdgt_capex_adj</f>
        <v>77.509529375279385</v>
      </c>
      <c r="AC1199" s="19">
        <v>17.903041597901392</v>
      </c>
      <c r="AD1199" s="19">
        <v>36.394077067720104</v>
      </c>
      <c r="AE1199" s="18">
        <f>AD1199*fuel_adj</f>
        <v>36.394077067720104</v>
      </c>
      <c r="AF1199" s="18">
        <f>AB1199+AC1199+AE1199</f>
        <v>131.80664804090088</v>
      </c>
      <c r="AG1199" s="19">
        <v>740.167673158703</v>
      </c>
      <c r="AH1199" s="19">
        <f>AG1199-AJ1199-AK1199</f>
        <v>637.04878182908897</v>
      </c>
      <c r="AI1199" s="18">
        <f>AH1199*aero_capex_adj</f>
        <v>764.45853819490674</v>
      </c>
      <c r="AJ1199" s="19">
        <v>61.488837459274009</v>
      </c>
      <c r="AK1199" s="19">
        <v>41.630053870340021</v>
      </c>
      <c r="AL1199" s="18">
        <f>AK1199*fuel_adj</f>
        <v>41.630053870340021</v>
      </c>
      <c r="AM1199" s="18">
        <f>AI1199+AJ1199+AL1199</f>
        <v>867.57742952452077</v>
      </c>
      <c r="AN1199" s="18">
        <f>IF(F1199=0, 0, IF(F1199=3, Z1199, (Z1199*F1199*384+AG1199*G1199*32)/(F1199*384+G1199*32)))</f>
        <v>312.37594904931467</v>
      </c>
      <c r="AO1199" s="18">
        <f>IF(F1199=0, 0, IF(F1199=3, AF1199, (AF1199*F1199*384+AM1199*G1199*32)/(F1199*384+G1199*32)))</f>
        <v>363.04889365003856</v>
      </c>
      <c r="AP1199" s="19">
        <v>62.657833046218201</v>
      </c>
      <c r="AQ1199" s="19">
        <f>AP1199-AS1199</f>
        <v>51.241780992976899</v>
      </c>
      <c r="AR1199" s="18">
        <f>AQ1199*bess_capex_adj</f>
        <v>51.241780992976899</v>
      </c>
      <c r="AS1199" s="19">
        <v>11.416052053241302</v>
      </c>
      <c r="AT1199" s="18">
        <f>AR1199+AS1199</f>
        <v>62.657833046218201</v>
      </c>
      <c r="AU1199" s="19">
        <v>8038.4493127858304</v>
      </c>
      <c r="AV1199" s="19"/>
      <c r="AW1199" s="19">
        <v>3455.2830592156402</v>
      </c>
      <c r="AX1199" s="18">
        <f>AW1199*solar_capex_adj</f>
        <v>4607.0440789541863</v>
      </c>
      <c r="AY1199" s="19">
        <v>241.26937288679301</v>
      </c>
      <c r="AZ1199" s="18">
        <f>AY1199*wind_capex_adj</f>
        <v>402.11562147798838</v>
      </c>
      <c r="BA1199" s="19">
        <v>1546.275887085</v>
      </c>
      <c r="BB1199" s="18">
        <f>BA1199*hdgt_capex_adj</f>
        <v>1932.8448588562501</v>
      </c>
      <c r="BC1199" s="19">
        <v>893.39512122440397</v>
      </c>
      <c r="BD1199" s="18">
        <f>BC1199*aero_capex_adj</f>
        <v>1072.0741454692848</v>
      </c>
      <c r="BE1199" s="19">
        <v>1902.2258723739801</v>
      </c>
      <c r="BF1199" s="18">
        <f>BE1199*bess_capex_adj</f>
        <v>1902.2258723739801</v>
      </c>
      <c r="BG1199" s="8">
        <v>2909995412.6231098</v>
      </c>
      <c r="BH1199" s="8">
        <v>884041093.96239996</v>
      </c>
      <c r="BI1199" s="8">
        <v>2762846344.0574398</v>
      </c>
      <c r="BJ1199" s="8">
        <v>2203117149.3570299</v>
      </c>
      <c r="BK1199" s="8">
        <f>SUM(BG1199:BJ1199)/1000000</f>
        <v>8759.9999999999818</v>
      </c>
      <c r="BL1199" s="8">
        <v>12.7685870580993</v>
      </c>
      <c r="BM1199" s="10">
        <f>0.815*BJ1199/(BK1199*1000)</f>
        <v>204.97037405547752</v>
      </c>
      <c r="BN1199" s="25">
        <v>3893.8092296155</v>
      </c>
      <c r="BO1199" s="8">
        <v>53</v>
      </c>
      <c r="BP1199" s="8">
        <v>6080</v>
      </c>
      <c r="BQ1199" s="25">
        <v>9223.8464000000004</v>
      </c>
      <c r="BR1199" s="8">
        <v>1520</v>
      </c>
      <c r="BS1199" s="8">
        <v>380</v>
      </c>
      <c r="BT1199" s="8">
        <v>0.85232990842408396</v>
      </c>
    </row>
    <row r="1200" spans="1:72" s="11" customFormat="1" x14ac:dyDescent="0.25">
      <c r="A1200" s="1">
        <v>1512</v>
      </c>
      <c r="B1200" s="22">
        <v>1030.10826180304</v>
      </c>
      <c r="C1200" s="22">
        <v>1200.8</v>
      </c>
      <c r="D1200" s="11">
        <v>3000</v>
      </c>
      <c r="E1200" s="11">
        <v>12000</v>
      </c>
      <c r="F1200" s="11">
        <v>3</v>
      </c>
      <c r="G1200" s="11">
        <v>4</v>
      </c>
      <c r="H1200" s="12">
        <f>SUM(BG1200:BI1200)/(BK1200*1000000)</f>
        <v>0.85376924437908763</v>
      </c>
      <c r="I1200" s="13">
        <v>100</v>
      </c>
      <c r="J1200" s="20">
        <v>96.610650759029994</v>
      </c>
      <c r="K1200" s="18">
        <f>(P1200*BG1200+U1200*BH1200+AP1200*BI1200+AN1200*BJ1200)/(BK1200*(1000000))</f>
        <v>93.842093627045813</v>
      </c>
      <c r="L1200" s="18">
        <f>(T1200*BG1200+Y1200*BH1200+AT1200*BI1200+AO1200*BJ1200)/(BK1200*(1000000))</f>
        <v>113.24857306590586</v>
      </c>
      <c r="M1200" s="18">
        <f>L1200/K1200</f>
        <v>1.2067993017716199</v>
      </c>
      <c r="N1200" s="18">
        <f>J1200*M1200</f>
        <v>116.58966587969921</v>
      </c>
      <c r="O1200" s="13">
        <v>100</v>
      </c>
      <c r="P1200" s="20">
        <v>84.185645406353501</v>
      </c>
      <c r="Q1200" s="20">
        <f>P1200-S1200</f>
        <v>77.871376604460494</v>
      </c>
      <c r="R1200" s="18">
        <f>Q1200*solar_capex_adj</f>
        <v>103.82850213928066</v>
      </c>
      <c r="S1200" s="20">
        <v>6.3142688018930073</v>
      </c>
      <c r="T1200" s="18">
        <f>R1200+S1200</f>
        <v>110.14277094117367</v>
      </c>
      <c r="U1200" s="20">
        <v>28.6223541816866</v>
      </c>
      <c r="V1200" s="20">
        <f>U1200-X1200</f>
        <v>23.713086738391201</v>
      </c>
      <c r="W1200" s="18">
        <f>V1200*wind_capex_adj</f>
        <v>39.521811230652006</v>
      </c>
      <c r="X1200" s="20">
        <v>4.9092674432953984</v>
      </c>
      <c r="Y1200" s="18">
        <f>W1200+X1200</f>
        <v>44.431078673947404</v>
      </c>
      <c r="Z1200" s="20">
        <v>239.234239461654</v>
      </c>
      <c r="AA1200" s="20">
        <f>Z1200-AC1200-AD1200</f>
        <v>164.90644949703801</v>
      </c>
      <c r="AB1200" s="18">
        <f>AA1200*hdgt_capex_adj</f>
        <v>206.13306187129751</v>
      </c>
      <c r="AC1200" s="20">
        <v>30.12339561944799</v>
      </c>
      <c r="AD1200" s="20">
        <v>44.204394345167998</v>
      </c>
      <c r="AE1200" s="18">
        <f>AD1200*fuel_adj</f>
        <v>44.204394345167998</v>
      </c>
      <c r="AF1200" s="18">
        <f>AB1200+AC1200+AE1200</f>
        <v>280.4608518359135</v>
      </c>
      <c r="AG1200" s="20">
        <v>525.05428037680497</v>
      </c>
      <c r="AH1200" s="20">
        <f>AG1200-AJ1200-AK1200</f>
        <v>426.31943638011808</v>
      </c>
      <c r="AI1200" s="18">
        <f>AH1200*aero_capex_adj</f>
        <v>511.58332365614166</v>
      </c>
      <c r="AJ1200" s="20">
        <v>47.368359879258946</v>
      </c>
      <c r="AK1200" s="20">
        <v>51.366484117427945</v>
      </c>
      <c r="AL1200" s="18">
        <f>AK1200*fuel_adj</f>
        <v>51.366484117427945</v>
      </c>
      <c r="AM1200" s="18">
        <f>AI1200+AJ1200+AL1200</f>
        <v>610.31816765282861</v>
      </c>
      <c r="AN1200" s="18">
        <f>IF(F1200=0, 0, IF(F1200=3, Z1200, (Z1200*F1200*384+AG1200*G1200*32)/(F1200*384+G1200*32)))</f>
        <v>239.234239461654</v>
      </c>
      <c r="AO1200" s="18">
        <f>IF(F1200=0, 0, IF(F1200=3, AF1200, (AF1200*F1200*384+AM1200*G1200*32)/(F1200*384+G1200*32)))</f>
        <v>280.4608518359135</v>
      </c>
      <c r="AP1200" s="20">
        <v>265.24033209535298</v>
      </c>
      <c r="AQ1200" s="20">
        <f>AP1200-AS1200</f>
        <v>216.65048969381201</v>
      </c>
      <c r="AR1200" s="18">
        <f>AQ1200*bess_capex_adj</f>
        <v>216.65048969381201</v>
      </c>
      <c r="AS1200" s="20">
        <v>48.589842401540977</v>
      </c>
      <c r="AT1200" s="18">
        <f>AR1200+AS1200</f>
        <v>265.24033209535298</v>
      </c>
      <c r="AU1200" s="20">
        <v>8174.1445689381799</v>
      </c>
      <c r="AV1200" s="20"/>
      <c r="AW1200" s="20">
        <v>1234.1688988780099</v>
      </c>
      <c r="AX1200" s="18">
        <f>AW1200*solar_capex_adj</f>
        <v>1645.5585318373464</v>
      </c>
      <c r="AY1200" s="20">
        <v>1438.67403915266</v>
      </c>
      <c r="AZ1200" s="18">
        <f>AY1200*wind_capex_adj</f>
        <v>2397.7900652544336</v>
      </c>
      <c r="BA1200" s="20">
        <v>2319.6755287845499</v>
      </c>
      <c r="BB1200" s="18">
        <f>BA1200*hdgt_capex_adj</f>
        <v>2899.5944109806874</v>
      </c>
      <c r="BC1200" s="20">
        <v>324.90760817930499</v>
      </c>
      <c r="BD1200" s="18">
        <f>BC1200*aero_capex_adj</f>
        <v>389.88912981516597</v>
      </c>
      <c r="BE1200" s="20">
        <v>2856.7184939436502</v>
      </c>
      <c r="BF1200" s="18">
        <f>BE1200*bess_capex_adj</f>
        <v>2856.7184939436502</v>
      </c>
      <c r="BG1200" s="11">
        <v>1378174827.9149401</v>
      </c>
      <c r="BH1200" s="11">
        <v>5150116853.3584995</v>
      </c>
      <c r="BI1200" s="11">
        <v>950726899.48736203</v>
      </c>
      <c r="BJ1200" s="11">
        <v>1280981419.2391901</v>
      </c>
      <c r="BK1200" s="11">
        <f>SUM(BG1200:BJ1200)/1000000</f>
        <v>8759.9999999999927</v>
      </c>
      <c r="BL1200" s="11">
        <v>5.2601940405262599</v>
      </c>
      <c r="BM1200" s="13">
        <f>0.815*BJ1200/(BK1200*1000)</f>
        <v>119.17806583104347</v>
      </c>
      <c r="BN1200" s="22">
        <v>1390.6461534341099</v>
      </c>
      <c r="BO1200" s="11">
        <v>316</v>
      </c>
      <c r="BP1200" s="11">
        <v>9120</v>
      </c>
      <c r="BQ1200" s="22">
        <v>13835.7696</v>
      </c>
      <c r="BR1200" s="11">
        <v>2280</v>
      </c>
      <c r="BS1200" s="11">
        <v>570</v>
      </c>
      <c r="BT1200" s="11">
        <v>0.197913369872939</v>
      </c>
    </row>
    <row r="1201" spans="1:72" s="11" customFormat="1" x14ac:dyDescent="0.25">
      <c r="A1201" s="1">
        <v>1346</v>
      </c>
      <c r="B1201" s="22">
        <v>1648.17321888487</v>
      </c>
      <c r="C1201" s="22">
        <v>201.39999999999901</v>
      </c>
      <c r="D1201" s="11">
        <v>3000</v>
      </c>
      <c r="E1201" s="11">
        <v>12000</v>
      </c>
      <c r="F1201" s="11">
        <v>1</v>
      </c>
      <c r="G1201" s="11">
        <v>21</v>
      </c>
      <c r="H1201" s="12">
        <f>SUM(BG1201:BI1201)/(BK1201*1000000)</f>
        <v>0.5485631609350069</v>
      </c>
      <c r="I1201" s="13">
        <v>100</v>
      </c>
      <c r="J1201" s="20">
        <v>102.641560435237</v>
      </c>
      <c r="K1201" s="18">
        <f>(P1201*BG1201+U1201*BH1201+AP1201*BI1201+AN1201*BJ1201)/(BK1201*(1000000))</f>
        <v>120.67610535008404</v>
      </c>
      <c r="L1201" s="18">
        <f>(T1201*BG1201+Y1201*BH1201+AT1201*BI1201+AO1201*BJ1201)/(BK1201*(1000000))</f>
        <v>137.09532694128839</v>
      </c>
      <c r="M1201" s="18">
        <f>L1201/K1201</f>
        <v>1.1360602543773834</v>
      </c>
      <c r="N1201" s="18">
        <f>J1201*M1201</f>
        <v>116.60699725774693</v>
      </c>
      <c r="O1201" s="13">
        <v>99.999999996767897</v>
      </c>
      <c r="P1201" s="20">
        <v>100.48623644406</v>
      </c>
      <c r="Q1201" s="20">
        <f>P1201-S1201</f>
        <v>92.953681427936303</v>
      </c>
      <c r="R1201" s="18">
        <f>Q1201*solar_capex_adj</f>
        <v>123.93824190391507</v>
      </c>
      <c r="S1201" s="20">
        <v>7.5325550161236947</v>
      </c>
      <c r="T1201" s="18">
        <f>R1201+S1201</f>
        <v>131.47079692003877</v>
      </c>
      <c r="U1201" s="20">
        <v>27.980924478075998</v>
      </c>
      <c r="V1201" s="20">
        <f>U1201-X1201</f>
        <v>23.184141000948902</v>
      </c>
      <c r="W1201" s="18">
        <f>V1201*wind_capex_adj</f>
        <v>38.640235001581502</v>
      </c>
      <c r="X1201" s="20">
        <v>4.7967834771270965</v>
      </c>
      <c r="Y1201" s="18">
        <f>W1201+X1201</f>
        <v>43.437018478708595</v>
      </c>
      <c r="Z1201" s="20">
        <v>72.805719682213194</v>
      </c>
      <c r="AA1201" s="20">
        <f>Z1201-AC1201-AD1201</f>
        <v>23.851595724254409</v>
      </c>
      <c r="AB1201" s="18">
        <f>AA1201*hdgt_capex_adj</f>
        <v>29.814494655318011</v>
      </c>
      <c r="AC1201" s="20">
        <v>14.161550757653792</v>
      </c>
      <c r="AD1201" s="20">
        <v>34.792573200304993</v>
      </c>
      <c r="AE1201" s="18">
        <f>AD1201*fuel_adj</f>
        <v>34.792573200304993</v>
      </c>
      <c r="AF1201" s="18">
        <f>AB1201+AC1201+AE1201</f>
        <v>78.7686186132768</v>
      </c>
      <c r="AG1201" s="20">
        <v>188.643001172764</v>
      </c>
      <c r="AH1201" s="20">
        <f>AG1201-AJ1201-AK1201</f>
        <v>126.02699200356901</v>
      </c>
      <c r="AI1201" s="18">
        <f>AH1201*aero_capex_adj</f>
        <v>151.2323904042828</v>
      </c>
      <c r="AJ1201" s="20">
        <v>21.707712641922001</v>
      </c>
      <c r="AK1201" s="20">
        <v>40.908296527272995</v>
      </c>
      <c r="AL1201" s="18">
        <f>AK1201*fuel_adj</f>
        <v>40.908296527272995</v>
      </c>
      <c r="AM1201" s="18">
        <f>AI1201+AJ1201+AL1201</f>
        <v>213.84839957347779</v>
      </c>
      <c r="AN1201" s="18">
        <f>IF(F1201=0, 0, IF(F1201=3, Z1201, (Z1201*F1201*384+AG1201*G1201*32)/(F1201*384+G1201*32)))</f>
        <v>146.52035335801827</v>
      </c>
      <c r="AO1201" s="18">
        <f>IF(F1201=0, 0, IF(F1201=3, AF1201, (AF1201*F1201*384+AM1201*G1201*32)/(F1201*384+G1201*32)))</f>
        <v>164.72847922431382</v>
      </c>
      <c r="AP1201" s="20">
        <v>129.30662556169901</v>
      </c>
      <c r="AQ1201" s="20">
        <f>AP1201-AS1201</f>
        <v>106.04205751949399</v>
      </c>
      <c r="AR1201" s="18">
        <f>AQ1201*bess_capex_adj</f>
        <v>106.04205751949399</v>
      </c>
      <c r="AS1201" s="20">
        <v>23.264568042205013</v>
      </c>
      <c r="AT1201" s="18">
        <f>AR1201+AS1201</f>
        <v>129.30662556169901</v>
      </c>
      <c r="AU1201" s="20">
        <v>7556.3630024675704</v>
      </c>
      <c r="AV1201" s="20"/>
      <c r="AW1201" s="20">
        <v>1975.8959764233</v>
      </c>
      <c r="AX1201" s="18">
        <f>AW1201*solar_capex_adj</f>
        <v>2634.5279685644</v>
      </c>
      <c r="AY1201" s="20">
        <v>241.44637535179399</v>
      </c>
      <c r="AZ1201" s="18">
        <f>AY1201*wind_capex_adj</f>
        <v>402.41062558632331</v>
      </c>
      <c r="BA1201" s="20">
        <v>773.70514077999599</v>
      </c>
      <c r="BB1201" s="18">
        <f>BA1201*hdgt_capex_adj</f>
        <v>967.13142597499495</v>
      </c>
      <c r="BC1201" s="20">
        <v>1706.8237634177301</v>
      </c>
      <c r="BD1201" s="18">
        <f>BC1201*aero_capex_adj</f>
        <v>2048.188516101276</v>
      </c>
      <c r="BE1201" s="20">
        <v>2858.4917464947398</v>
      </c>
      <c r="BF1201" s="18">
        <f>BE1201*bess_capex_adj</f>
        <v>2858.4917464947398</v>
      </c>
      <c r="BG1201" s="11">
        <v>1877158992.27759</v>
      </c>
      <c r="BH1201" s="11">
        <v>884041093.96239996</v>
      </c>
      <c r="BI1201" s="11">
        <v>2044213203.39535</v>
      </c>
      <c r="BJ1201" s="11">
        <v>3954586710.0815201</v>
      </c>
      <c r="BK1201" s="11">
        <f>SUM(BG1201:BJ1201)/1000000</f>
        <v>8759.9999997168597</v>
      </c>
      <c r="BL1201" s="11">
        <v>6.4889747560097299E-18</v>
      </c>
      <c r="BM1201" s="13">
        <f>0.815*BJ1201/(BK1201*1000)</f>
        <v>367.92102383796941</v>
      </c>
      <c r="BN1201" s="22">
        <v>2225.03384549457</v>
      </c>
      <c r="BO1201" s="11">
        <v>53</v>
      </c>
      <c r="BP1201" s="11">
        <v>9120</v>
      </c>
      <c r="BQ1201" s="22">
        <v>13835.7696</v>
      </c>
      <c r="BR1201" s="11">
        <v>2280</v>
      </c>
      <c r="BS1201" s="11">
        <v>570</v>
      </c>
      <c r="BT1201" s="11">
        <v>0.42059094714875001</v>
      </c>
    </row>
    <row r="1202" spans="1:72" s="11" customFormat="1" x14ac:dyDescent="0.25">
      <c r="A1202" s="1">
        <v>435</v>
      </c>
      <c r="B1202" s="24">
        <v>2472.2598283273001</v>
      </c>
      <c r="C1202" s="24">
        <v>1200.8</v>
      </c>
      <c r="D1202" s="1">
        <v>1000</v>
      </c>
      <c r="E1202" s="1">
        <v>4000</v>
      </c>
      <c r="F1202" s="1">
        <v>3</v>
      </c>
      <c r="G1202" s="1">
        <v>4</v>
      </c>
      <c r="H1202" s="2">
        <f>SUM(BG1202:BI1202)/(BK1202*1000000)</f>
        <v>0.92286747576014216</v>
      </c>
      <c r="I1202" s="3">
        <v>100</v>
      </c>
      <c r="J1202" s="18">
        <v>90.808275190924803</v>
      </c>
      <c r="K1202" s="18">
        <f>(P1202*BG1202+U1202*BH1202+AP1202*BI1202+AN1202*BJ1202)/(BK1202*(1000000))</f>
        <v>87.499265584016655</v>
      </c>
      <c r="L1202" s="18">
        <f>(T1202*BG1202+Y1202*BH1202+AT1202*BI1202+AO1202*BJ1202)/(BK1202*(1000000))</f>
        <v>112.36763608260611</v>
      </c>
      <c r="M1202" s="18">
        <f>L1202/K1202</f>
        <v>1.2842123340419456</v>
      </c>
      <c r="N1202" s="18">
        <f>J1202*M1202</f>
        <v>116.61710703326084</v>
      </c>
      <c r="O1202" s="3">
        <v>99.999999999999901</v>
      </c>
      <c r="P1202" s="18">
        <v>138.17825517707101</v>
      </c>
      <c r="Q1202" s="18">
        <f>P1202-S1202</f>
        <v>127.81147142395101</v>
      </c>
      <c r="R1202" s="18">
        <f>Q1202*solar_capex_adj</f>
        <v>170.41529523193466</v>
      </c>
      <c r="S1202" s="18">
        <v>10.366783753120004</v>
      </c>
      <c r="T1202" s="18">
        <f>R1202+S1202</f>
        <v>180.78207898505468</v>
      </c>
      <c r="U1202" s="18">
        <v>28.6151466501953</v>
      </c>
      <c r="V1202" s="18">
        <f>U1202-X1202</f>
        <v>23.705907599704901</v>
      </c>
      <c r="W1202" s="18">
        <f>V1202*wind_capex_adj</f>
        <v>39.509845999508173</v>
      </c>
      <c r="X1202" s="18">
        <v>4.9092390504903989</v>
      </c>
      <c r="Y1202" s="18">
        <f>W1202+X1202</f>
        <v>44.419085049998571</v>
      </c>
      <c r="Z1202" s="18">
        <v>388.93423553245498</v>
      </c>
      <c r="AA1202" s="18">
        <f>Z1202-AC1202-AD1202</f>
        <v>307.44423343076505</v>
      </c>
      <c r="AB1202" s="18">
        <f>AA1202*hdgt_capex_adj</f>
        <v>384.30529178845632</v>
      </c>
      <c r="AC1202" s="18">
        <v>42.542398442202966</v>
      </c>
      <c r="AD1202" s="18">
        <v>38.947603659486958</v>
      </c>
      <c r="AE1202" s="18">
        <f>AD1202*fuel_adj</f>
        <v>38.947603659486958</v>
      </c>
      <c r="AF1202" s="18">
        <f>AB1202+AC1202+AE1202</f>
        <v>465.79529389014624</v>
      </c>
      <c r="AG1202" s="18">
        <v>931.49742271239802</v>
      </c>
      <c r="AH1202" s="18">
        <f>AG1202-AJ1202-AK1202</f>
        <v>809.94920869029704</v>
      </c>
      <c r="AI1202" s="18">
        <f>AH1202*aero_capex_adj</f>
        <v>971.93905042835638</v>
      </c>
      <c r="AJ1202" s="18">
        <v>75.751167746122974</v>
      </c>
      <c r="AK1202" s="18">
        <v>45.797046275978005</v>
      </c>
      <c r="AL1202" s="18">
        <f>AK1202*fuel_adj</f>
        <v>45.797046275978005</v>
      </c>
      <c r="AM1202" s="18">
        <f>AI1202+AJ1202+AL1202</f>
        <v>1093.4872644504576</v>
      </c>
      <c r="AN1202" s="18">
        <f>IF(F1202=0, 0, IF(F1202=3, Z1202, (Z1202*F1202*384+AG1202*G1202*32)/(F1202*384+G1202*32)))</f>
        <v>388.93423553245498</v>
      </c>
      <c r="AO1202" s="18">
        <f>IF(F1202=0, 0, IF(F1202=3, AF1202, (AF1202*F1202*384+AM1202*G1202*32)/(F1202*384+G1202*32)))</f>
        <v>465.79529389014624</v>
      </c>
      <c r="AP1202" s="18">
        <v>86.496949861124804</v>
      </c>
      <c r="AQ1202" s="18">
        <f>AP1202-AS1202</f>
        <v>70.198971699882406</v>
      </c>
      <c r="AR1202" s="18">
        <f>AQ1202*bess_capex_adj</f>
        <v>70.198971699882406</v>
      </c>
      <c r="AS1202" s="18">
        <v>16.297978161242398</v>
      </c>
      <c r="AT1202" s="18">
        <f>AR1202+AS1202</f>
        <v>86.496949861124804</v>
      </c>
      <c r="AU1202" s="18">
        <v>7993.4141291532096</v>
      </c>
      <c r="AV1202" s="18"/>
      <c r="AW1202" s="18">
        <v>2961.12573568075</v>
      </c>
      <c r="AX1202" s="18">
        <f>AW1202*solar_capex_adj</f>
        <v>3948.1676475743334</v>
      </c>
      <c r="AY1202" s="18">
        <v>1438.2467986025499</v>
      </c>
      <c r="AZ1202" s="18">
        <f>AY1202*wind_capex_adj</f>
        <v>2397.0779976709168</v>
      </c>
      <c r="BA1202" s="18">
        <v>2318.9866587403098</v>
      </c>
      <c r="BB1202" s="18">
        <f>BA1202*hdgt_capex_adj</f>
        <v>2898.7333234253874</v>
      </c>
      <c r="BC1202" s="18">
        <v>324.811120926824</v>
      </c>
      <c r="BD1202" s="18">
        <f>BC1202*aero_capex_adj</f>
        <v>389.77334511218879</v>
      </c>
      <c r="BE1202" s="18">
        <v>950.24381520277598</v>
      </c>
      <c r="BF1202" s="18">
        <f>BE1202*bess_capex_adj</f>
        <v>950.24381520277598</v>
      </c>
      <c r="BG1202" s="1">
        <v>1983875616.64398</v>
      </c>
      <c r="BH1202" s="1">
        <v>5150152211.77843</v>
      </c>
      <c r="BI1202" s="1">
        <v>950291259.23643196</v>
      </c>
      <c r="BJ1202" s="1">
        <v>675680912.34115398</v>
      </c>
      <c r="BK1202" s="1">
        <f>SUM(BG1202:BJ1202)/1000000</f>
        <v>8759.9999999999964</v>
      </c>
      <c r="BL1202" s="1">
        <v>27.665807853173</v>
      </c>
      <c r="BM1202" s="3">
        <f>0.815*BJ1202/(BK1202*1000)</f>
        <v>62.863007255484099</v>
      </c>
      <c r="BN1202" s="24">
        <v>3337.5507682418602</v>
      </c>
      <c r="BO1202" s="1">
        <v>316</v>
      </c>
      <c r="BP1202" s="1">
        <v>3040</v>
      </c>
      <c r="BQ1202" s="24">
        <v>4611.9232000000002</v>
      </c>
      <c r="BR1202" s="1">
        <v>760</v>
      </c>
      <c r="BS1202" s="1">
        <v>190</v>
      </c>
      <c r="BT1202" s="1">
        <v>0.58823555832903496</v>
      </c>
    </row>
    <row r="1203" spans="1:72" s="11" customFormat="1" x14ac:dyDescent="0.25">
      <c r="A1203" s="1">
        <v>1232</v>
      </c>
      <c r="B1203" s="22">
        <v>2060.21652360608</v>
      </c>
      <c r="C1203" s="22">
        <v>1003.19999999999</v>
      </c>
      <c r="D1203" s="11">
        <v>3000</v>
      </c>
      <c r="E1203" s="11">
        <v>12000</v>
      </c>
      <c r="F1203" s="11">
        <v>1</v>
      </c>
      <c r="G1203" s="11">
        <v>17</v>
      </c>
      <c r="H1203" s="12">
        <f>SUM(BG1203:BI1203)/(BK1203*1000000)</f>
        <v>0.91799699893553954</v>
      </c>
      <c r="I1203" s="13">
        <v>100</v>
      </c>
      <c r="J1203" s="20">
        <v>96.968855745083403</v>
      </c>
      <c r="K1203" s="18">
        <f>(P1203*BG1203+U1203*BH1203+AP1203*BI1203+AN1203*BJ1203)/(BK1203*(1000000))</f>
        <v>132.33197053681639</v>
      </c>
      <c r="L1203" s="18">
        <f>(T1203*BG1203+Y1203*BH1203+AT1203*BI1203+AO1203*BJ1203)/(BK1203*(1000000))</f>
        <v>159.21721942934076</v>
      </c>
      <c r="M1203" s="18">
        <f>L1203/K1203</f>
        <v>1.203165182105745</v>
      </c>
      <c r="N1203" s="18">
        <f>J1203*M1203</f>
        <v>116.66955098111899</v>
      </c>
      <c r="O1203" s="13">
        <v>100</v>
      </c>
      <c r="P1203" s="20">
        <v>111.564668458029</v>
      </c>
      <c r="Q1203" s="20">
        <f>P1203-S1203</f>
        <v>103.193505467554</v>
      </c>
      <c r="R1203" s="18">
        <f>Q1203*solar_capex_adj</f>
        <v>137.59134062340533</v>
      </c>
      <c r="S1203" s="20">
        <v>8.3711629904749998</v>
      </c>
      <c r="T1203" s="18">
        <f>R1203+S1203</f>
        <v>145.96250361388033</v>
      </c>
      <c r="U1203" s="20">
        <v>27.956502960180899</v>
      </c>
      <c r="V1203" s="20">
        <f>U1203-X1203</f>
        <v>23.159719483053799</v>
      </c>
      <c r="W1203" s="18">
        <f>V1203*wind_capex_adj</f>
        <v>38.599532471756334</v>
      </c>
      <c r="X1203" s="20">
        <v>4.7967834771271001</v>
      </c>
      <c r="Y1203" s="18">
        <f>W1203+X1203</f>
        <v>43.396315948883434</v>
      </c>
      <c r="Z1203" s="20">
        <v>169.231704664505</v>
      </c>
      <c r="AA1203" s="20">
        <f>Z1203-AC1203-AD1203</f>
        <v>105.51105292654498</v>
      </c>
      <c r="AB1203" s="18">
        <f>AA1203*hdgt_capex_adj</f>
        <v>131.88881615818121</v>
      </c>
      <c r="AC1203" s="20">
        <v>23.057240209667015</v>
      </c>
      <c r="AD1203" s="20">
        <v>40.663411528293011</v>
      </c>
      <c r="AE1203" s="18">
        <f>AD1203*fuel_adj</f>
        <v>40.663411528293011</v>
      </c>
      <c r="AF1203" s="18">
        <f>AB1203+AC1203+AE1203</f>
        <v>195.60946789614124</v>
      </c>
      <c r="AG1203" s="20">
        <v>1194.57661289473</v>
      </c>
      <c r="AH1203" s="20">
        <f>AG1203-AJ1203-AK1203</f>
        <v>1054.3680163178901</v>
      </c>
      <c r="AI1203" s="18">
        <f>AH1203*aero_capex_adj</f>
        <v>1265.2416195814681</v>
      </c>
      <c r="AJ1203" s="20">
        <v>95.066516598099952</v>
      </c>
      <c r="AK1203" s="20">
        <v>45.142079978739957</v>
      </c>
      <c r="AL1203" s="18">
        <f>AK1203*fuel_adj</f>
        <v>45.142079978739957</v>
      </c>
      <c r="AM1203" s="18">
        <f>AI1203+AJ1203+AL1203</f>
        <v>1405.450216158308</v>
      </c>
      <c r="AN1203" s="18">
        <f>IF(F1203=0, 0, IF(F1203=3, Z1203, (Z1203*F1203*384+AG1203*G1203*32)/(F1203*384+G1203*32)))</f>
        <v>770.29596121325767</v>
      </c>
      <c r="AO1203" s="18">
        <f>IF(F1203=0, 0, IF(F1203=3, AF1203, (AF1203*F1203*384+AM1203*G1203*32)/(F1203*384+G1203*32)))</f>
        <v>904.82645825672171</v>
      </c>
      <c r="AP1203" s="20">
        <v>160.31363819839299</v>
      </c>
      <c r="AQ1203" s="20">
        <f>AP1203-AS1203</f>
        <v>130.976289971879</v>
      </c>
      <c r="AR1203" s="18">
        <f>AQ1203*bess_capex_adj</f>
        <v>130.976289971879</v>
      </c>
      <c r="AS1203" s="20">
        <v>29.337348226513996</v>
      </c>
      <c r="AT1203" s="18">
        <f>AR1203+AS1203</f>
        <v>160.31363819839299</v>
      </c>
      <c r="AU1203" s="20">
        <v>8677.3075491415202</v>
      </c>
      <c r="AV1203" s="20"/>
      <c r="AW1203" s="20">
        <v>2467.2682794127099</v>
      </c>
      <c r="AX1203" s="18">
        <f>AW1203*solar_capex_adj</f>
        <v>3289.6910392169466</v>
      </c>
      <c r="AY1203" s="20">
        <v>1201.4094196149999</v>
      </c>
      <c r="AZ1203" s="18">
        <f>AY1203*wind_capex_adj</f>
        <v>2002.3490326916667</v>
      </c>
      <c r="BA1203" s="20">
        <v>772.89014168469703</v>
      </c>
      <c r="BB1203" s="18">
        <f>BA1203*hdgt_capex_adj</f>
        <v>966.11267710587128</v>
      </c>
      <c r="BC1203" s="20">
        <v>1380.25901622948</v>
      </c>
      <c r="BD1203" s="18">
        <f>BC1203*aero_capex_adj</f>
        <v>1656.3108194753761</v>
      </c>
      <c r="BE1203" s="20">
        <v>2855.4806921996101</v>
      </c>
      <c r="BF1203" s="18">
        <f>BE1203*bess_capex_adj</f>
        <v>2855.4806921996101</v>
      </c>
      <c r="BG1203" s="11">
        <v>2060760137.9263899</v>
      </c>
      <c r="BH1203" s="11">
        <v>4403525449.1711998</v>
      </c>
      <c r="BI1203" s="11">
        <v>1577368123.5777299</v>
      </c>
      <c r="BJ1203" s="11">
        <v>718346289.32467306</v>
      </c>
      <c r="BK1203" s="11">
        <f>SUM(BG1203:BJ1203)/1000000</f>
        <v>8759.9999999999927</v>
      </c>
      <c r="BL1203" s="11">
        <v>13.854186260447401</v>
      </c>
      <c r="BM1203" s="13">
        <f>0.815*BJ1203/(BK1203*1000)</f>
        <v>66.83244586753527</v>
      </c>
      <c r="BN1203" s="22">
        <v>2781.2923068682198</v>
      </c>
      <c r="BO1203" s="11">
        <v>264</v>
      </c>
      <c r="BP1203" s="11">
        <v>9120</v>
      </c>
      <c r="BQ1203" s="22">
        <v>13835.7696</v>
      </c>
      <c r="BR1203" s="11">
        <v>2280</v>
      </c>
      <c r="BS1203" s="11">
        <v>570</v>
      </c>
      <c r="BT1203" s="11">
        <v>0.32641115266825699</v>
      </c>
    </row>
    <row r="1204" spans="1:72" s="11" customFormat="1" x14ac:dyDescent="0.25">
      <c r="A1204" s="1">
        <v>827</v>
      </c>
      <c r="B1204" s="25">
        <v>2472.2598283273001</v>
      </c>
      <c r="C1204" s="25">
        <v>1003.19999999999</v>
      </c>
      <c r="D1204" s="8">
        <v>2000</v>
      </c>
      <c r="E1204" s="8">
        <v>8000</v>
      </c>
      <c r="F1204" s="8">
        <v>2</v>
      </c>
      <c r="G1204" s="8">
        <v>11</v>
      </c>
      <c r="H1204" s="9">
        <f>SUM(BG1204:BI1204)/(BK1204*1000000)</f>
        <v>0.9352225644742681</v>
      </c>
      <c r="I1204" s="10">
        <v>100</v>
      </c>
      <c r="J1204" s="19">
        <v>94.846212463166793</v>
      </c>
      <c r="K1204" s="18">
        <f>(P1204*BG1204+U1204*BH1204+AP1204*BI1204+AN1204*BJ1204)/(BK1204*(1000000))</f>
        <v>118.50428894702704</v>
      </c>
      <c r="L1204" s="18">
        <f>(T1204*BG1204+Y1204*BH1204+AT1204*BI1204+AO1204*BJ1204)/(BK1204*(1000000))</f>
        <v>145.78618248014863</v>
      </c>
      <c r="M1204" s="18">
        <f>L1204/K1204</f>
        <v>1.230218617195509</v>
      </c>
      <c r="N1204" s="18">
        <f>J1204*M1204</f>
        <v>116.68157634266851</v>
      </c>
      <c r="O1204" s="10">
        <v>100</v>
      </c>
      <c r="P1204" s="19">
        <v>126.232805130961</v>
      </c>
      <c r="Q1204" s="19">
        <f>P1204-S1204</f>
        <v>116.760436367133</v>
      </c>
      <c r="R1204" s="18">
        <f>Q1204*solar_capex_adj</f>
        <v>155.68058182284398</v>
      </c>
      <c r="S1204" s="19">
        <v>9.4723687638280012</v>
      </c>
      <c r="T1204" s="18">
        <f>R1204+S1204</f>
        <v>165.15295058667198</v>
      </c>
      <c r="U1204" s="19">
        <v>27.954932244586399</v>
      </c>
      <c r="V1204" s="19">
        <f>U1204-X1204</f>
        <v>23.158148767459199</v>
      </c>
      <c r="W1204" s="18">
        <f>V1204*wind_capex_adj</f>
        <v>38.596914612432002</v>
      </c>
      <c r="X1204" s="19">
        <v>4.7967834771271995</v>
      </c>
      <c r="Y1204" s="18">
        <f>W1204+X1204</f>
        <v>43.393698089559201</v>
      </c>
      <c r="Z1204" s="19">
        <v>320.038924808677</v>
      </c>
      <c r="AA1204" s="19">
        <f>Z1204-AC1204-AD1204</f>
        <v>243.29840416097801</v>
      </c>
      <c r="AB1204" s="18">
        <f>AA1204*hdgt_capex_adj</f>
        <v>304.1230052012225</v>
      </c>
      <c r="AC1204" s="19">
        <v>36.326116798572968</v>
      </c>
      <c r="AD1204" s="19">
        <v>40.414403849126018</v>
      </c>
      <c r="AE1204" s="18">
        <f>AD1204*fuel_adj</f>
        <v>40.414403849126018</v>
      </c>
      <c r="AF1204" s="18">
        <f>AB1204+AC1204+AE1204</f>
        <v>380.86352584892148</v>
      </c>
      <c r="AG1204" s="19">
        <v>1950.492121384</v>
      </c>
      <c r="AH1204" s="19">
        <f>AG1204-AJ1204-AK1204</f>
        <v>1755.52872362883</v>
      </c>
      <c r="AI1204" s="18">
        <f>AH1204*aero_capex_adj</f>
        <v>2106.6344683545958</v>
      </c>
      <c r="AJ1204" s="19">
        <v>149.54496629015011</v>
      </c>
      <c r="AK1204" s="19">
        <v>45.418431465019921</v>
      </c>
      <c r="AL1204" s="18">
        <f>AK1204*fuel_adj</f>
        <v>45.418431465019921</v>
      </c>
      <c r="AM1204" s="18">
        <f>AI1204+AJ1204+AL1204</f>
        <v>2301.5978661097661</v>
      </c>
      <c r="AN1204" s="18">
        <f>IF(F1204=0, 0, IF(F1204=3, Z1204, (Z1204*F1204*384+AG1204*G1204*32)/(F1204*384+G1204*32)))</f>
        <v>832.46707230377854</v>
      </c>
      <c r="AO1204" s="18">
        <f>IF(F1204=0, 0, IF(F1204=3, AF1204, (AF1204*F1204*384+AM1204*G1204*32)/(F1204*384+G1204*32)))</f>
        <v>984.52288993090121</v>
      </c>
      <c r="AP1204" s="19">
        <v>104.098831177878</v>
      </c>
      <c r="AQ1204" s="19">
        <f>AP1204-AS1204</f>
        <v>84.979352305805193</v>
      </c>
      <c r="AR1204" s="18">
        <f>AQ1204*bess_capex_adj</f>
        <v>84.979352305805193</v>
      </c>
      <c r="AS1204" s="19">
        <v>19.119478872072804</v>
      </c>
      <c r="AT1204" s="18">
        <f>AR1204+AS1204</f>
        <v>104.098831177878</v>
      </c>
      <c r="AU1204" s="19">
        <v>8502.0599376312894</v>
      </c>
      <c r="AV1204" s="19"/>
      <c r="AW1204" s="19">
        <v>2960.5211361397101</v>
      </c>
      <c r="AX1204" s="18">
        <f>AW1204*solar_capex_adj</f>
        <v>3947.3615148529466</v>
      </c>
      <c r="AY1204" s="19">
        <v>1201.3279388132901</v>
      </c>
      <c r="AZ1204" s="18">
        <f>AY1204*wind_capex_adj</f>
        <v>2002.2132313554835</v>
      </c>
      <c r="BA1204" s="19">
        <v>1545.67544698747</v>
      </c>
      <c r="BB1204" s="18">
        <f>BA1204*hdgt_capex_adj</f>
        <v>1932.0943087343376</v>
      </c>
      <c r="BC1204" s="19">
        <v>893.04820366706497</v>
      </c>
      <c r="BD1204" s="18">
        <f>BC1204*aero_capex_adj</f>
        <v>1071.6578444004779</v>
      </c>
      <c r="BE1204" s="19">
        <v>1901.4872120237301</v>
      </c>
      <c r="BF1204" s="18">
        <f>BE1204*bess_capex_adj</f>
        <v>1901.4872120237301</v>
      </c>
      <c r="BG1204" s="8">
        <v>2176771524.7101302</v>
      </c>
      <c r="BH1204" s="8">
        <v>4403525449.1711998</v>
      </c>
      <c r="BI1204" s="8">
        <v>1612252690.91324</v>
      </c>
      <c r="BJ1204" s="8">
        <v>567450335.20541096</v>
      </c>
      <c r="BK1204" s="8">
        <f>SUM(BG1204:BJ1204)/1000000</f>
        <v>8759.9999999999818</v>
      </c>
      <c r="BL1204" s="8">
        <v>20.688480144935099</v>
      </c>
      <c r="BM1204" s="10">
        <f>0.815*BJ1204/(BK1204*1000)</f>
        <v>52.793609953471559</v>
      </c>
      <c r="BN1204" s="25">
        <v>3337.5507682418602</v>
      </c>
      <c r="BO1204" s="8">
        <v>264</v>
      </c>
      <c r="BP1204" s="8">
        <v>6080</v>
      </c>
      <c r="BQ1204" s="25">
        <v>9223.8464000000004</v>
      </c>
      <c r="BR1204" s="8">
        <v>1520</v>
      </c>
      <c r="BS1204" s="8">
        <v>380</v>
      </c>
      <c r="BT1204" s="8">
        <v>0.49906223829920898</v>
      </c>
    </row>
    <row r="1205" spans="1:72" s="11" customFormat="1" x14ac:dyDescent="0.25">
      <c r="A1205" s="1">
        <v>1043</v>
      </c>
      <c r="B1205" s="25">
        <v>2472.2598283273001</v>
      </c>
      <c r="C1205" s="25">
        <v>600.4</v>
      </c>
      <c r="D1205" s="8">
        <v>2000</v>
      </c>
      <c r="E1205" s="8">
        <v>8000</v>
      </c>
      <c r="F1205" s="8">
        <v>3</v>
      </c>
      <c r="G1205" s="8">
        <v>4</v>
      </c>
      <c r="H1205" s="9">
        <f>SUM(BG1205:BI1205)/(BK1205*1000000)</f>
        <v>0.85718501931534119</v>
      </c>
      <c r="I1205" s="10">
        <v>100</v>
      </c>
      <c r="J1205" s="19">
        <v>95.756504315887298</v>
      </c>
      <c r="K1205" s="18">
        <f>(P1205*BG1205+U1205*BH1205+AP1205*BI1205+AN1205*BJ1205)/(BK1205*(1000000))</f>
        <v>92.159687190995896</v>
      </c>
      <c r="L1205" s="18">
        <f>(T1205*BG1205+Y1205*BH1205+AT1205*BI1205+AO1205*BJ1205)/(BK1205*(1000000))</f>
        <v>112.35470693941785</v>
      </c>
      <c r="M1205" s="18">
        <f>L1205/K1205</f>
        <v>1.2191307323620673</v>
      </c>
      <c r="N1205" s="18">
        <f>J1205*M1205</f>
        <v>116.73969723505914</v>
      </c>
      <c r="O1205" s="10">
        <v>99.999999193330098</v>
      </c>
      <c r="P1205" s="19">
        <v>109.507434355434</v>
      </c>
      <c r="Q1205" s="19">
        <f>P1205-S1205</f>
        <v>101.291832822372</v>
      </c>
      <c r="R1205" s="18">
        <f>Q1205*solar_capex_adj</f>
        <v>135.055777096496</v>
      </c>
      <c r="S1205" s="19">
        <v>8.2156015330619994</v>
      </c>
      <c r="T1205" s="18">
        <f>R1205+S1205</f>
        <v>143.271378629558</v>
      </c>
      <c r="U1205" s="19">
        <v>27.960155873396701</v>
      </c>
      <c r="V1205" s="19">
        <f>U1205-X1205</f>
        <v>23.163372396269601</v>
      </c>
      <c r="W1205" s="18">
        <f>V1205*wind_capex_adj</f>
        <v>38.60562066044934</v>
      </c>
      <c r="X1205" s="19">
        <v>4.7967834771271001</v>
      </c>
      <c r="Y1205" s="18">
        <f>W1205+X1205</f>
        <v>43.40240413757644</v>
      </c>
      <c r="Z1205" s="19">
        <v>228.259466375177</v>
      </c>
      <c r="AA1205" s="19">
        <f>Z1205-AC1205-AD1205</f>
        <v>163.05010916316903</v>
      </c>
      <c r="AB1205" s="18">
        <f>AA1205*hdgt_capex_adj</f>
        <v>203.81263645396129</v>
      </c>
      <c r="AC1205" s="19">
        <v>27.811914547834988</v>
      </c>
      <c r="AD1205" s="19">
        <v>37.397442664172985</v>
      </c>
      <c r="AE1205" s="18">
        <f>AD1205*fuel_adj</f>
        <v>37.397442664172985</v>
      </c>
      <c r="AF1205" s="18">
        <f>AB1205+AC1205+AE1205</f>
        <v>269.02199366596926</v>
      </c>
      <c r="AG1205" s="19">
        <v>458.60290590544599</v>
      </c>
      <c r="AH1205" s="19">
        <f>AG1205-AJ1205-AK1205</f>
        <v>374.68671629528001</v>
      </c>
      <c r="AI1205" s="18">
        <f>AH1205*aero_capex_adj</f>
        <v>449.62405955433599</v>
      </c>
      <c r="AJ1205" s="19">
        <v>41.106913830967983</v>
      </c>
      <c r="AK1205" s="19">
        <v>42.809275779198003</v>
      </c>
      <c r="AL1205" s="18">
        <f>AK1205*fuel_adj</f>
        <v>42.809275779198003</v>
      </c>
      <c r="AM1205" s="18">
        <f>AI1205+AJ1205+AL1205</f>
        <v>533.54024916450203</v>
      </c>
      <c r="AN1205" s="18">
        <f>IF(F1205=0, 0, IF(F1205=3, Z1205, (Z1205*F1205*384+AG1205*G1205*32)/(F1205*384+G1205*32)))</f>
        <v>228.259466375177</v>
      </c>
      <c r="AO1205" s="18">
        <f>IF(F1205=0, 0, IF(F1205=3, AF1205, (AF1205*F1205*384+AM1205*G1205*32)/(F1205*384+G1205*32)))</f>
        <v>269.02199366596926</v>
      </c>
      <c r="AP1205" s="19">
        <v>73.068530184208797</v>
      </c>
      <c r="AQ1205" s="19">
        <f>AP1205-AS1205</f>
        <v>59.810568398058898</v>
      </c>
      <c r="AR1205" s="18">
        <f>AQ1205*bess_capex_adj</f>
        <v>59.810568398058898</v>
      </c>
      <c r="AS1205" s="19">
        <v>13.257961786149899</v>
      </c>
      <c r="AT1205" s="18">
        <f>AR1205+AS1205</f>
        <v>73.068530184208797</v>
      </c>
      <c r="AU1205" s="19">
        <v>8226.0979769107198</v>
      </c>
      <c r="AV1205" s="19"/>
      <c r="AW1205" s="19">
        <v>2961.1889211019502</v>
      </c>
      <c r="AX1205" s="18">
        <f>AW1205*solar_capex_adj</f>
        <v>3948.2518948026</v>
      </c>
      <c r="AY1205" s="19">
        <v>719.13874417985801</v>
      </c>
      <c r="AZ1205" s="18">
        <f>AY1205*wind_capex_adj</f>
        <v>1198.5645736330966</v>
      </c>
      <c r="BA1205" s="19">
        <v>2319.0361419983201</v>
      </c>
      <c r="BB1205" s="18">
        <f>BA1205*hdgt_capex_adj</f>
        <v>2898.7951774979001</v>
      </c>
      <c r="BC1205" s="19">
        <v>324.81805184746599</v>
      </c>
      <c r="BD1205" s="18">
        <f>BC1205*aero_capex_adj</f>
        <v>389.78166221695921</v>
      </c>
      <c r="BE1205" s="19">
        <v>1901.9161177831199</v>
      </c>
      <c r="BF1205" s="18">
        <f>BE1205*bess_capex_adj</f>
        <v>1901.9161177831199</v>
      </c>
      <c r="BG1205" s="8">
        <v>2523842182.78896</v>
      </c>
      <c r="BH1205" s="8">
        <v>2635443261.2463999</v>
      </c>
      <c r="BI1205" s="8">
        <v>2349655264.5946498</v>
      </c>
      <c r="BJ1205" s="8">
        <v>1251059220.7056899</v>
      </c>
      <c r="BK1205" s="8">
        <f>SUM(BG1205:BJ1205)/1000000</f>
        <v>8759.9999293357014</v>
      </c>
      <c r="BL1205" s="8">
        <v>11.067984282306799</v>
      </c>
      <c r="BM1205" s="10">
        <f>0.815*BJ1205/(BK1205*1000)</f>
        <v>116.39420925799683</v>
      </c>
      <c r="BN1205" s="25">
        <v>3337.5507682418602</v>
      </c>
      <c r="BO1205" s="8">
        <v>158</v>
      </c>
      <c r="BP1205" s="8">
        <v>6080</v>
      </c>
      <c r="BQ1205" s="25">
        <v>9223.8464000000004</v>
      </c>
      <c r="BR1205" s="8">
        <v>1520</v>
      </c>
      <c r="BS1205" s="8">
        <v>380</v>
      </c>
      <c r="BT1205" s="8">
        <v>0.725543957442912</v>
      </c>
    </row>
    <row r="1206" spans="1:72" s="11" customFormat="1" x14ac:dyDescent="0.25">
      <c r="A1206" s="1">
        <v>1406</v>
      </c>
      <c r="B1206" s="22">
        <v>1442.15156652426</v>
      </c>
      <c r="C1206" s="22">
        <v>1603.6</v>
      </c>
      <c r="D1206" s="11">
        <v>3000</v>
      </c>
      <c r="E1206" s="11">
        <v>12000</v>
      </c>
      <c r="F1206" s="11">
        <v>2</v>
      </c>
      <c r="G1206" s="11">
        <v>6</v>
      </c>
      <c r="H1206" s="12">
        <f>SUM(BG1206:BI1206)/(BK1206*1000000)</f>
        <v>0.94469865955209575</v>
      </c>
      <c r="I1206" s="13">
        <v>100</v>
      </c>
      <c r="J1206" s="20">
        <v>94.221262684372704</v>
      </c>
      <c r="K1206" s="18">
        <f>(P1206*BG1206+U1206*BH1206+AP1206*BI1206+AN1206*BJ1206)/(BK1206*(1000000))</f>
        <v>99.563386556200498</v>
      </c>
      <c r="L1206" s="18">
        <f>(T1206*BG1206+Y1206*BH1206+AT1206*BI1206+AO1206*BJ1206)/(BK1206*(1000000))</f>
        <v>123.39152425287352</v>
      </c>
      <c r="M1206" s="18">
        <f>L1206/K1206</f>
        <v>1.2393263078011389</v>
      </c>
      <c r="N1206" s="18">
        <f>J1206*M1206</f>
        <v>116.77088959898485</v>
      </c>
      <c r="O1206" s="13">
        <v>100</v>
      </c>
      <c r="P1206" s="20">
        <v>107.99028482614401</v>
      </c>
      <c r="Q1206" s="20">
        <f>P1206-S1206</f>
        <v>99.888186479282894</v>
      </c>
      <c r="R1206" s="18">
        <f>Q1206*solar_capex_adj</f>
        <v>133.18424863904386</v>
      </c>
      <c r="S1206" s="20">
        <v>8.1020983468611121</v>
      </c>
      <c r="T1206" s="18">
        <f>R1206+S1206</f>
        <v>141.28634698590497</v>
      </c>
      <c r="U1206" s="20">
        <v>33.805697229280597</v>
      </c>
      <c r="V1206" s="20">
        <f>U1206-X1206</f>
        <v>28.0058613457321</v>
      </c>
      <c r="W1206" s="18">
        <f>V1206*wind_capex_adj</f>
        <v>46.676435576220172</v>
      </c>
      <c r="X1206" s="20">
        <v>5.7998358835484964</v>
      </c>
      <c r="Y1206" s="18">
        <f>W1206+X1206</f>
        <v>52.476271459768668</v>
      </c>
      <c r="Z1206" s="20">
        <v>379.60440463908702</v>
      </c>
      <c r="AA1206" s="20">
        <f>Z1206-AC1206-AD1206</f>
        <v>292.46970196232996</v>
      </c>
      <c r="AB1206" s="18">
        <f>AA1206*hdgt_capex_adj</f>
        <v>365.58712745291245</v>
      </c>
      <c r="AC1206" s="20">
        <v>42.328157872108022</v>
      </c>
      <c r="AD1206" s="20">
        <v>44.806544804649036</v>
      </c>
      <c r="AE1206" s="18">
        <f>AD1206*fuel_adj</f>
        <v>44.806544804649036</v>
      </c>
      <c r="AF1206" s="18">
        <f>AB1206+AC1206+AE1206</f>
        <v>452.72183012966951</v>
      </c>
      <c r="AG1206" s="20">
        <v>1291.31600148487</v>
      </c>
      <c r="AH1206" s="20">
        <f>AG1206-AJ1206-AK1206</f>
        <v>1138.7476715646101</v>
      </c>
      <c r="AI1206" s="18">
        <f>AH1206*aero_capex_adj</f>
        <v>1366.497205877532</v>
      </c>
      <c r="AJ1206" s="20">
        <v>102.58545511765988</v>
      </c>
      <c r="AK1206" s="20">
        <v>49.982874802600008</v>
      </c>
      <c r="AL1206" s="18">
        <f>AK1206*fuel_adj</f>
        <v>49.982874802600008</v>
      </c>
      <c r="AM1206" s="18">
        <f>AI1206+AJ1206+AL1206</f>
        <v>1519.0655357977919</v>
      </c>
      <c r="AN1206" s="18">
        <f>IF(F1206=0, 0, IF(F1206=3, Z1206, (Z1206*F1206*384+AG1206*G1206*32)/(F1206*384+G1206*32)))</f>
        <v>561.94672400824356</v>
      </c>
      <c r="AO1206" s="18">
        <f>IF(F1206=0, 0, IF(F1206=3, AF1206, (AF1206*F1206*384+AM1206*G1206*32)/(F1206*384+G1206*32)))</f>
        <v>665.99057126329399</v>
      </c>
      <c r="AP1206" s="20">
        <v>251.418370581673</v>
      </c>
      <c r="AQ1206" s="20">
        <f>AP1206-AS1206</f>
        <v>203.883133766942</v>
      </c>
      <c r="AR1206" s="18">
        <f>AQ1206*bess_capex_adj</f>
        <v>203.883133766942</v>
      </c>
      <c r="AS1206" s="20">
        <v>47.535236814731007</v>
      </c>
      <c r="AT1206" s="18">
        <f>AR1206+AS1206</f>
        <v>251.418370581673</v>
      </c>
      <c r="AU1206" s="20">
        <v>8536.9175439872997</v>
      </c>
      <c r="AV1206" s="20"/>
      <c r="AW1206" s="20">
        <v>1727.28684475564</v>
      </c>
      <c r="AX1206" s="18">
        <f>AW1206*solar_capex_adj</f>
        <v>2303.049126340853</v>
      </c>
      <c r="AY1206" s="20">
        <v>1920.6560867425601</v>
      </c>
      <c r="AZ1206" s="18">
        <f>AY1206*wind_capex_adj</f>
        <v>3201.0934779042668</v>
      </c>
      <c r="BA1206" s="20">
        <v>1545.9584366040799</v>
      </c>
      <c r="BB1206" s="18">
        <f>BA1206*hdgt_capex_adj</f>
        <v>1932.4480457550999</v>
      </c>
      <c r="BC1206" s="20">
        <v>487.20638573571898</v>
      </c>
      <c r="BD1206" s="18">
        <f>BC1206*aero_capex_adj</f>
        <v>584.64766288286273</v>
      </c>
      <c r="BE1206" s="20">
        <v>2855.8097901492802</v>
      </c>
      <c r="BF1206" s="18">
        <f>BE1206*bess_capex_adj</f>
        <v>2855.8097901492802</v>
      </c>
      <c r="BG1206" s="11">
        <v>1490831606.3477099</v>
      </c>
      <c r="BH1206" s="11">
        <v>5821604011.3045597</v>
      </c>
      <c r="BI1206" s="11">
        <v>963124640.02407598</v>
      </c>
      <c r="BJ1206" s="11">
        <v>484439742.32363999</v>
      </c>
      <c r="BK1206" s="11">
        <f>SUM(BG1206:BJ1206)/1000000</f>
        <v>8759.9999999999873</v>
      </c>
      <c r="BL1206" s="11">
        <v>20.908539846016801</v>
      </c>
      <c r="BM1206" s="13">
        <f>0.815*BJ1206/(BK1206*1000)</f>
        <v>45.070592465041912</v>
      </c>
      <c r="BN1206" s="22">
        <v>1946.90461480775</v>
      </c>
      <c r="BO1206" s="11">
        <v>422</v>
      </c>
      <c r="BP1206" s="11">
        <v>9120</v>
      </c>
      <c r="BQ1206" s="22">
        <v>13835.7696</v>
      </c>
      <c r="BR1206" s="11">
        <v>2280</v>
      </c>
      <c r="BS1206" s="11">
        <v>570</v>
      </c>
      <c r="BT1206" s="11">
        <v>0.20046369691265001</v>
      </c>
    </row>
    <row r="1207" spans="1:72" s="11" customFormat="1" x14ac:dyDescent="0.25">
      <c r="A1207" s="1">
        <v>1368</v>
      </c>
      <c r="B1207" s="22">
        <v>2266.2381759666901</v>
      </c>
      <c r="C1207" s="22">
        <v>1003.19999999999</v>
      </c>
      <c r="D1207" s="11">
        <v>3000</v>
      </c>
      <c r="E1207" s="11">
        <v>12000</v>
      </c>
      <c r="F1207" s="11">
        <v>2</v>
      </c>
      <c r="G1207" s="11">
        <v>4</v>
      </c>
      <c r="H1207" s="12">
        <f>SUM(BG1207:BI1207)/(BK1207*1000000)</f>
        <v>0.93024855647621296</v>
      </c>
      <c r="I1207" s="13">
        <v>100</v>
      </c>
      <c r="J1207" s="20">
        <v>95.795519600610106</v>
      </c>
      <c r="K1207" s="18">
        <f>(P1207*BG1207+U1207*BH1207+AP1207*BI1207+AN1207*BJ1207)/(BK1207*(1000000))</f>
        <v>97.3579296407855</v>
      </c>
      <c r="L1207" s="18">
        <f>(T1207*BG1207+Y1207*BH1207+AT1207*BI1207+AO1207*BJ1207)/(BK1207*(1000000))</f>
        <v>118.71501764542445</v>
      </c>
      <c r="M1207" s="18">
        <f>L1207/K1207</f>
        <v>1.2193667026757724</v>
      </c>
      <c r="N1207" s="18">
        <f>J1207*M1207</f>
        <v>116.80986686650827</v>
      </c>
      <c r="O1207" s="13">
        <v>99.999999999999901</v>
      </c>
      <c r="P1207" s="20">
        <v>118.790553294858</v>
      </c>
      <c r="Q1207" s="20">
        <f>P1207-S1207</f>
        <v>109.877439871181</v>
      </c>
      <c r="R1207" s="18">
        <f>Q1207*solar_capex_adj</f>
        <v>146.50325316157466</v>
      </c>
      <c r="S1207" s="20">
        <v>8.9131134236770038</v>
      </c>
      <c r="T1207" s="18">
        <f>R1207+S1207</f>
        <v>155.41636658525167</v>
      </c>
      <c r="U1207" s="20">
        <v>27.9571712137144</v>
      </c>
      <c r="V1207" s="20">
        <f>U1207-X1207</f>
        <v>23.1603877365873</v>
      </c>
      <c r="W1207" s="18">
        <f>V1207*wind_capex_adj</f>
        <v>38.600646227645498</v>
      </c>
      <c r="X1207" s="20">
        <v>4.7967834771271001</v>
      </c>
      <c r="Y1207" s="18">
        <f>W1207+X1207</f>
        <v>43.397429704772598</v>
      </c>
      <c r="Z1207" s="20">
        <v>302.78487388784902</v>
      </c>
      <c r="AA1207" s="20">
        <f>Z1207-AC1207-AD1207</f>
        <v>226.91804174967302</v>
      </c>
      <c r="AB1207" s="18">
        <f>AA1207*hdgt_capex_adj</f>
        <v>283.64755218709126</v>
      </c>
      <c r="AC1207" s="20">
        <v>34.85310972023899</v>
      </c>
      <c r="AD1207" s="20">
        <v>41.013722417937004</v>
      </c>
      <c r="AE1207" s="18">
        <f>AD1207*fuel_adj</f>
        <v>41.013722417937004</v>
      </c>
      <c r="AF1207" s="18">
        <f>AB1207+AC1207+AE1207</f>
        <v>359.51438432526726</v>
      </c>
      <c r="AG1207" s="20">
        <v>777.45810528743596</v>
      </c>
      <c r="AH1207" s="20">
        <f>AG1207-AJ1207-AK1207</f>
        <v>666.74739094463507</v>
      </c>
      <c r="AI1207" s="18">
        <f>AH1207*aero_capex_adj</f>
        <v>800.09686913356211</v>
      </c>
      <c r="AJ1207" s="20">
        <v>64.722598620159943</v>
      </c>
      <c r="AK1207" s="20">
        <v>45.988115722640941</v>
      </c>
      <c r="AL1207" s="18">
        <f>AK1207*fuel_adj</f>
        <v>45.988115722640941</v>
      </c>
      <c r="AM1207" s="18">
        <f>AI1207+AJ1207+AL1207</f>
        <v>910.80758347636299</v>
      </c>
      <c r="AN1207" s="18">
        <f>IF(F1207=0, 0, IF(F1207=3, Z1207, (Z1207*F1207*384+AG1207*G1207*32)/(F1207*384+G1207*32)))</f>
        <v>370.59533551636144</v>
      </c>
      <c r="AO1207" s="18">
        <f>IF(F1207=0, 0, IF(F1207=3, AF1207, (AF1207*F1207*384+AM1207*G1207*32)/(F1207*384+G1207*32)))</f>
        <v>438.2705556325667</v>
      </c>
      <c r="AP1207" s="20">
        <v>154.765688637225</v>
      </c>
      <c r="AQ1207" s="20">
        <f>AP1207-AS1207</f>
        <v>126.37987777195799</v>
      </c>
      <c r="AR1207" s="18">
        <f>AQ1207*bess_capex_adj</f>
        <v>126.37987777195799</v>
      </c>
      <c r="AS1207" s="20">
        <v>28.385810865267004</v>
      </c>
      <c r="AT1207" s="18">
        <f>AR1207+AS1207</f>
        <v>154.765688637225</v>
      </c>
      <c r="AU1207" s="20">
        <v>8641.6816708892602</v>
      </c>
      <c r="AV1207" s="20"/>
      <c r="AW1207" s="20">
        <v>2714.0734173188998</v>
      </c>
      <c r="AX1207" s="18">
        <f>AW1207*solar_capex_adj</f>
        <v>3618.7645564251998</v>
      </c>
      <c r="AY1207" s="20">
        <v>1201.44408523737</v>
      </c>
      <c r="AZ1207" s="18">
        <f>AY1207*wind_capex_adj</f>
        <v>2002.4068087289502</v>
      </c>
      <c r="BA1207" s="20">
        <v>1545.8248855130801</v>
      </c>
      <c r="BB1207" s="18">
        <f>BA1207*hdgt_capex_adj</f>
        <v>1932.2811068913502</v>
      </c>
      <c r="BC1207" s="20">
        <v>324.77619821204303</v>
      </c>
      <c r="BD1207" s="18">
        <f>BC1207*aero_capex_adj</f>
        <v>389.7314378544516</v>
      </c>
      <c r="BE1207" s="20">
        <v>2855.5630846078402</v>
      </c>
      <c r="BF1207" s="18">
        <f>BE1207*bess_capex_adj</f>
        <v>2855.5630846078402</v>
      </c>
      <c r="BG1207" s="11">
        <v>2122694916.9030099</v>
      </c>
      <c r="BH1207" s="11">
        <v>4403525449.1711998</v>
      </c>
      <c r="BI1207" s="11">
        <v>1622756988.6574099</v>
      </c>
      <c r="BJ1207" s="11">
        <v>611022645.26837397</v>
      </c>
      <c r="BK1207" s="11">
        <f>SUM(BG1207:BJ1207)/1000000</f>
        <v>8759.9999999999927</v>
      </c>
      <c r="BL1207" s="11">
        <v>17.081792489624402</v>
      </c>
      <c r="BM1207" s="13">
        <f>0.815*BJ1207/(BK1207*1000)</f>
        <v>56.847426471886436</v>
      </c>
      <c r="BN1207" s="22">
        <v>3059.4215375550398</v>
      </c>
      <c r="BO1207" s="11">
        <v>264</v>
      </c>
      <c r="BP1207" s="11">
        <v>9120</v>
      </c>
      <c r="BQ1207" s="22">
        <v>13835.7696</v>
      </c>
      <c r="BR1207" s="11">
        <v>2280</v>
      </c>
      <c r="BS1207" s="11">
        <v>570</v>
      </c>
      <c r="BT1207" s="11">
        <v>0.33573898038233901</v>
      </c>
    </row>
    <row r="1208" spans="1:72" s="11" customFormat="1" x14ac:dyDescent="0.25">
      <c r="A1208" s="1">
        <v>1503</v>
      </c>
      <c r="B1208" s="22">
        <v>2266.2381759666901</v>
      </c>
      <c r="C1208" s="22">
        <v>1003.19999999999</v>
      </c>
      <c r="D1208" s="11">
        <v>3000</v>
      </c>
      <c r="E1208" s="11">
        <v>12000</v>
      </c>
      <c r="F1208" s="11">
        <v>2</v>
      </c>
      <c r="G1208" s="11">
        <v>4</v>
      </c>
      <c r="H1208" s="12">
        <f>SUM(BG1208:BI1208)/(BK1208*1000000)</f>
        <v>0.93024855647621296</v>
      </c>
      <c r="I1208" s="13">
        <v>100</v>
      </c>
      <c r="J1208" s="20">
        <v>95.795519600610106</v>
      </c>
      <c r="K1208" s="18">
        <f>(P1208*BG1208+U1208*BH1208+AP1208*BI1208+AN1208*BJ1208)/(BK1208*(1000000))</f>
        <v>97.3579296407855</v>
      </c>
      <c r="L1208" s="18">
        <f>(T1208*BG1208+Y1208*BH1208+AT1208*BI1208+AO1208*BJ1208)/(BK1208*(1000000))</f>
        <v>118.71501764542445</v>
      </c>
      <c r="M1208" s="18">
        <f>L1208/K1208</f>
        <v>1.2193667026757724</v>
      </c>
      <c r="N1208" s="18">
        <f>J1208*M1208</f>
        <v>116.80986686650827</v>
      </c>
      <c r="O1208" s="13">
        <v>99.999999999999901</v>
      </c>
      <c r="P1208" s="20">
        <v>118.790553294858</v>
      </c>
      <c r="Q1208" s="20">
        <f>P1208-S1208</f>
        <v>109.877439871181</v>
      </c>
      <c r="R1208" s="18">
        <f>Q1208*solar_capex_adj</f>
        <v>146.50325316157466</v>
      </c>
      <c r="S1208" s="20">
        <v>8.9131134236770038</v>
      </c>
      <c r="T1208" s="18">
        <f>R1208+S1208</f>
        <v>155.41636658525167</v>
      </c>
      <c r="U1208" s="20">
        <v>27.9571712137144</v>
      </c>
      <c r="V1208" s="20">
        <f>U1208-X1208</f>
        <v>23.1603877365873</v>
      </c>
      <c r="W1208" s="18">
        <f>V1208*wind_capex_adj</f>
        <v>38.600646227645498</v>
      </c>
      <c r="X1208" s="20">
        <v>4.7967834771271001</v>
      </c>
      <c r="Y1208" s="18">
        <f>W1208+X1208</f>
        <v>43.397429704772598</v>
      </c>
      <c r="Z1208" s="20">
        <v>302.78487388784902</v>
      </c>
      <c r="AA1208" s="20">
        <f>Z1208-AC1208-AD1208</f>
        <v>226.91804174967302</v>
      </c>
      <c r="AB1208" s="18">
        <f>AA1208*hdgt_capex_adj</f>
        <v>283.64755218709126</v>
      </c>
      <c r="AC1208" s="20">
        <v>34.85310972023899</v>
      </c>
      <c r="AD1208" s="20">
        <v>41.013722417937004</v>
      </c>
      <c r="AE1208" s="18">
        <f>AD1208*fuel_adj</f>
        <v>41.013722417937004</v>
      </c>
      <c r="AF1208" s="18">
        <f>AB1208+AC1208+AE1208</f>
        <v>359.51438432526726</v>
      </c>
      <c r="AG1208" s="20">
        <v>777.45810528743596</v>
      </c>
      <c r="AH1208" s="20">
        <f>AG1208-AJ1208-AK1208</f>
        <v>666.74739094463507</v>
      </c>
      <c r="AI1208" s="18">
        <f>AH1208*aero_capex_adj</f>
        <v>800.09686913356211</v>
      </c>
      <c r="AJ1208" s="20">
        <v>64.722598620159943</v>
      </c>
      <c r="AK1208" s="20">
        <v>45.988115722640941</v>
      </c>
      <c r="AL1208" s="18">
        <f>AK1208*fuel_adj</f>
        <v>45.988115722640941</v>
      </c>
      <c r="AM1208" s="18">
        <f>AI1208+AJ1208+AL1208</f>
        <v>910.80758347636299</v>
      </c>
      <c r="AN1208" s="18">
        <f>IF(F1208=0, 0, IF(F1208=3, Z1208, (Z1208*F1208*384+AG1208*G1208*32)/(F1208*384+G1208*32)))</f>
        <v>370.59533551636144</v>
      </c>
      <c r="AO1208" s="18">
        <f>IF(F1208=0, 0, IF(F1208=3, AF1208, (AF1208*F1208*384+AM1208*G1208*32)/(F1208*384+G1208*32)))</f>
        <v>438.2705556325667</v>
      </c>
      <c r="AP1208" s="20">
        <v>154.765688637225</v>
      </c>
      <c r="AQ1208" s="20">
        <f>AP1208-AS1208</f>
        <v>126.37987777195799</v>
      </c>
      <c r="AR1208" s="18">
        <f>AQ1208*bess_capex_adj</f>
        <v>126.37987777195799</v>
      </c>
      <c r="AS1208" s="20">
        <v>28.385810865267004</v>
      </c>
      <c r="AT1208" s="18">
        <f>AR1208+AS1208</f>
        <v>154.765688637225</v>
      </c>
      <c r="AU1208" s="20">
        <v>8641.6816708892602</v>
      </c>
      <c r="AV1208" s="20"/>
      <c r="AW1208" s="20">
        <v>2714.0734173188998</v>
      </c>
      <c r="AX1208" s="18">
        <f>AW1208*solar_capex_adj</f>
        <v>3618.7645564251998</v>
      </c>
      <c r="AY1208" s="20">
        <v>1201.44408523737</v>
      </c>
      <c r="AZ1208" s="18">
        <f>AY1208*wind_capex_adj</f>
        <v>2002.4068087289502</v>
      </c>
      <c r="BA1208" s="20">
        <v>1545.8248855130801</v>
      </c>
      <c r="BB1208" s="18">
        <f>BA1208*hdgt_capex_adj</f>
        <v>1932.2811068913502</v>
      </c>
      <c r="BC1208" s="20">
        <v>324.77619821204303</v>
      </c>
      <c r="BD1208" s="18">
        <f>BC1208*aero_capex_adj</f>
        <v>389.7314378544516</v>
      </c>
      <c r="BE1208" s="20">
        <v>2855.5630846078402</v>
      </c>
      <c r="BF1208" s="18">
        <f>BE1208*bess_capex_adj</f>
        <v>2855.5630846078402</v>
      </c>
      <c r="BG1208" s="11">
        <v>2122694916.9030099</v>
      </c>
      <c r="BH1208" s="11">
        <v>4403525449.1711998</v>
      </c>
      <c r="BI1208" s="11">
        <v>1622756988.6574099</v>
      </c>
      <c r="BJ1208" s="11">
        <v>611022645.26837397</v>
      </c>
      <c r="BK1208" s="11">
        <f>SUM(BG1208:BJ1208)/1000000</f>
        <v>8759.9999999999927</v>
      </c>
      <c r="BL1208" s="11">
        <v>17.081792489624402</v>
      </c>
      <c r="BM1208" s="13">
        <f>0.815*BJ1208/(BK1208*1000)</f>
        <v>56.847426471886436</v>
      </c>
      <c r="BN1208" s="22">
        <v>3059.4215375550398</v>
      </c>
      <c r="BO1208" s="11">
        <v>264</v>
      </c>
      <c r="BP1208" s="11">
        <v>9120</v>
      </c>
      <c r="BQ1208" s="22">
        <v>13835.7696</v>
      </c>
      <c r="BR1208" s="11">
        <v>2280</v>
      </c>
      <c r="BS1208" s="11">
        <v>570</v>
      </c>
      <c r="BT1208" s="11">
        <v>0.33573898038233901</v>
      </c>
    </row>
    <row r="1209" spans="1:72" s="11" customFormat="1" x14ac:dyDescent="0.25">
      <c r="A1209" s="1">
        <v>1596</v>
      </c>
      <c r="B1209" s="22">
        <v>1236.12991416365</v>
      </c>
      <c r="C1209" s="22">
        <v>402.79999999999899</v>
      </c>
      <c r="D1209" s="11">
        <v>3000</v>
      </c>
      <c r="E1209" s="11">
        <v>12000</v>
      </c>
      <c r="F1209" s="11">
        <v>3</v>
      </c>
      <c r="G1209" s="11">
        <v>4</v>
      </c>
      <c r="H1209" s="12">
        <f>SUM(BG1209:BI1209)/(BK1209*1000000)</f>
        <v>0.53950328853098239</v>
      </c>
      <c r="I1209" s="13">
        <v>100</v>
      </c>
      <c r="J1209" s="20">
        <v>102.461729762239</v>
      </c>
      <c r="K1209" s="18">
        <f>(P1209*BG1209+U1209*BH1209+AP1209*BI1209+AN1209*BJ1209)/(BK1209*(1000000))</f>
        <v>99.991269176400039</v>
      </c>
      <c r="L1209" s="18">
        <f>(T1209*BG1209+Y1209*BH1209+AT1209*BI1209+AO1209*BJ1209)/(BK1209*(1000000))</f>
        <v>113.99467273512658</v>
      </c>
      <c r="M1209" s="18">
        <f>L1209/K1209</f>
        <v>1.140046262779427</v>
      </c>
      <c r="N1209" s="18">
        <f>J1209*M1209</f>
        <v>116.81111209335616</v>
      </c>
      <c r="O1209" s="13">
        <v>100</v>
      </c>
      <c r="P1209" s="20">
        <v>93.340552094747693</v>
      </c>
      <c r="Q1209" s="20">
        <f>P1209-S1209</f>
        <v>86.344264202898202</v>
      </c>
      <c r="R1209" s="18">
        <f>Q1209*solar_capex_adj</f>
        <v>115.12568560386427</v>
      </c>
      <c r="S1209" s="20">
        <v>6.9962878918494908</v>
      </c>
      <c r="T1209" s="18">
        <f>R1209+S1209</f>
        <v>122.12197349571376</v>
      </c>
      <c r="U1209" s="20">
        <v>27.983142056315302</v>
      </c>
      <c r="V1209" s="20">
        <f>U1209-X1209</f>
        <v>23.186358579188301</v>
      </c>
      <c r="W1209" s="18">
        <f>V1209*wind_capex_adj</f>
        <v>38.643930965313835</v>
      </c>
      <c r="X1209" s="20">
        <v>4.7967834771270006</v>
      </c>
      <c r="Y1209" s="18">
        <f>W1209+X1209</f>
        <v>43.440714442440836</v>
      </c>
      <c r="Z1209" s="20">
        <v>104.31426830121499</v>
      </c>
      <c r="AA1209" s="20">
        <f>Z1209-AC1209-AD1209</f>
        <v>51.384287396880808</v>
      </c>
      <c r="AB1209" s="18">
        <f>AA1209*hdgt_capex_adj</f>
        <v>64.230359246101017</v>
      </c>
      <c r="AC1209" s="20">
        <v>16.870912743232992</v>
      </c>
      <c r="AD1209" s="20">
        <v>36.059068161101195</v>
      </c>
      <c r="AE1209" s="18">
        <f>AD1209*fuel_adj</f>
        <v>36.059068161101195</v>
      </c>
      <c r="AF1209" s="18">
        <f>AB1209+AC1209+AE1209</f>
        <v>117.1603401504352</v>
      </c>
      <c r="AG1209" s="20">
        <v>336.71007656556401</v>
      </c>
      <c r="AH1209" s="20">
        <f>AG1209-AJ1209-AK1209</f>
        <v>261.71858735254699</v>
      </c>
      <c r="AI1209" s="18">
        <f>AH1209*aero_capex_adj</f>
        <v>314.06230482305637</v>
      </c>
      <c r="AJ1209" s="20">
        <v>32.23996138374099</v>
      </c>
      <c r="AK1209" s="20">
        <v>42.751527829276029</v>
      </c>
      <c r="AL1209" s="18">
        <f>AK1209*fuel_adj</f>
        <v>42.751527829276029</v>
      </c>
      <c r="AM1209" s="18">
        <f>AI1209+AJ1209+AL1209</f>
        <v>389.05379403607338</v>
      </c>
      <c r="AN1209" s="18">
        <f>IF(F1209=0, 0, IF(F1209=3, Z1209, (Z1209*F1209*384+AG1209*G1209*32)/(F1209*384+G1209*32)))</f>
        <v>104.31426830121499</v>
      </c>
      <c r="AO1209" s="18">
        <f>IF(F1209=0, 0, IF(F1209=3, AF1209, (AF1209*F1209*384+AM1209*G1209*32)/(F1209*384+G1209*32)))</f>
        <v>117.1603401504352</v>
      </c>
      <c r="AP1209" s="20">
        <v>182.93816957457301</v>
      </c>
      <c r="AQ1209" s="20">
        <f>AP1209-AS1209</f>
        <v>150.00462217490099</v>
      </c>
      <c r="AR1209" s="18">
        <f>AQ1209*bess_capex_adj</f>
        <v>150.00462217490099</v>
      </c>
      <c r="AS1209" s="20">
        <v>32.933547399672022</v>
      </c>
      <c r="AT1209" s="18">
        <f>AR1209+AS1209</f>
        <v>182.93816957457301</v>
      </c>
      <c r="AU1209" s="20">
        <v>7470.2456556661</v>
      </c>
      <c r="AV1209" s="20"/>
      <c r="AW1209" s="20">
        <v>1482.0637291236301</v>
      </c>
      <c r="AX1209" s="18">
        <f>AW1209*solar_capex_adj</f>
        <v>1976.0849721648401</v>
      </c>
      <c r="AY1209" s="20">
        <v>482.938939710802</v>
      </c>
      <c r="AZ1209" s="18">
        <f>AY1209*wind_capex_adj</f>
        <v>804.89823285133673</v>
      </c>
      <c r="BA1209" s="20">
        <v>2321.3374385471602</v>
      </c>
      <c r="BB1209" s="18">
        <f>BA1209*hdgt_capex_adj</f>
        <v>2901.6717981839502</v>
      </c>
      <c r="BC1209" s="20">
        <v>325.140385185951</v>
      </c>
      <c r="BD1209" s="18">
        <f>BC1209*aero_capex_adj</f>
        <v>390.1684622231412</v>
      </c>
      <c r="BE1209" s="20">
        <v>2858.7651630985401</v>
      </c>
      <c r="BF1209" s="18">
        <f>BE1209*bess_capex_adj</f>
        <v>2858.7651630985401</v>
      </c>
      <c r="BG1209" s="11">
        <v>1512056312.6120601</v>
      </c>
      <c r="BH1209" s="11">
        <v>1768082187.9247999</v>
      </c>
      <c r="BI1209" s="11">
        <v>1445910306.99454</v>
      </c>
      <c r="BJ1209" s="11">
        <v>4033951192.4685898</v>
      </c>
      <c r="BK1209" s="11">
        <f>SUM(BG1209:BJ1209)/1000000</f>
        <v>8759.9999999999891</v>
      </c>
      <c r="BL1209" s="11">
        <v>-6.4889747558E-19</v>
      </c>
      <c r="BM1209" s="13">
        <f>0.815*BJ1209/(BK1209*1000)</f>
        <v>375.30481984724935</v>
      </c>
      <c r="BN1209" s="22">
        <v>1668.7753841209301</v>
      </c>
      <c r="BO1209" s="11">
        <v>106</v>
      </c>
      <c r="BP1209" s="11">
        <v>9120</v>
      </c>
      <c r="BQ1209" s="22">
        <v>13835.7696</v>
      </c>
      <c r="BR1209" s="11">
        <v>2280</v>
      </c>
      <c r="BS1209" s="11">
        <v>570</v>
      </c>
      <c r="BT1209" s="11">
        <v>0.29762071183077998</v>
      </c>
    </row>
    <row r="1210" spans="1:72" s="11" customFormat="1" hidden="1" x14ac:dyDescent="0.25">
      <c r="A1210" s="1">
        <v>1208</v>
      </c>
      <c r="B1210" s="22">
        <v>1236.12991416365</v>
      </c>
      <c r="C1210" s="22">
        <v>201.39999999999901</v>
      </c>
      <c r="D1210" s="11">
        <v>3000</v>
      </c>
      <c r="E1210" s="11">
        <v>12000</v>
      </c>
      <c r="F1210" s="11">
        <v>0</v>
      </c>
      <c r="G1210" s="11">
        <v>0</v>
      </c>
      <c r="H1210" s="12">
        <f>SUM(BG1210:BI1210)/(BK1210*1000000)</f>
        <v>1</v>
      </c>
      <c r="I1210" s="13">
        <v>24.977168949771599</v>
      </c>
      <c r="J1210" s="20">
        <v>104.055606037511</v>
      </c>
      <c r="K1210" s="18">
        <f>(P1210*BG1210+U1210*BH1210+AP1210*BI1210+AN1210*BJ1210)/(BK1210*(1000000))</f>
        <v>117.56753017703436</v>
      </c>
      <c r="L1210" s="18">
        <f>(T1210*BG1210+Y1210*BH1210+AT1210*BI1210+AO1210*BJ1210)/(BK1210*(1000000))</f>
        <v>132.02056660364394</v>
      </c>
      <c r="M1210" s="18">
        <f>L1210/K1210</f>
        <v>1.1229339121511361</v>
      </c>
      <c r="N1210" s="18">
        <f>J1210*M1210</f>
        <v>116.8475687689596</v>
      </c>
      <c r="O1210" s="13">
        <v>44.785293262556301</v>
      </c>
      <c r="P1210" s="20">
        <v>51.375175504955401</v>
      </c>
      <c r="Q1210" s="20">
        <f>P1210-S1210</f>
        <v>47.544457324717499</v>
      </c>
      <c r="R1210" s="18">
        <f>Q1210*solar_capex_adj</f>
        <v>63.392609766289993</v>
      </c>
      <c r="S1210" s="20">
        <v>3.830718180237902</v>
      </c>
      <c r="T1210" s="18">
        <f>R1210+S1210</f>
        <v>67.223327946527888</v>
      </c>
      <c r="U1210" s="20">
        <v>28.114540016920401</v>
      </c>
      <c r="V1210" s="20">
        <f>U1210-X1210</f>
        <v>23.317753383588698</v>
      </c>
      <c r="W1210" s="18">
        <f>V1210*wind_capex_adj</f>
        <v>38.862922305981165</v>
      </c>
      <c r="X1210" s="20">
        <v>4.7967866333317026</v>
      </c>
      <c r="Y1210" s="18">
        <f>W1210+X1210</f>
        <v>43.659708939312864</v>
      </c>
      <c r="Z1210" s="20">
        <v>0</v>
      </c>
      <c r="AA1210" s="20">
        <f>Z1210-AC1210-AD1210</f>
        <v>0</v>
      </c>
      <c r="AB1210" s="18">
        <f>AA1210*hdgt_capex_adj</f>
        <v>0</v>
      </c>
      <c r="AC1210" s="20">
        <v>0</v>
      </c>
      <c r="AD1210" s="20">
        <v>0</v>
      </c>
      <c r="AE1210" s="18">
        <f>AD1210*fuel_adj</f>
        <v>0</v>
      </c>
      <c r="AF1210" s="18">
        <f>AB1210+AC1210+AE1210</f>
        <v>0</v>
      </c>
      <c r="AG1210" s="20">
        <v>0</v>
      </c>
      <c r="AH1210" s="20">
        <f>AG1210-AJ1210-AK1210</f>
        <v>0</v>
      </c>
      <c r="AI1210" s="18">
        <f>AH1210*aero_capex_adj</f>
        <v>0</v>
      </c>
      <c r="AJ1210" s="20">
        <v>0</v>
      </c>
      <c r="AK1210" s="20">
        <v>0</v>
      </c>
      <c r="AL1210" s="18">
        <f>AK1210*fuel_adj</f>
        <v>0</v>
      </c>
      <c r="AM1210" s="18">
        <f>AI1210+AJ1210+AL1210</f>
        <v>0</v>
      </c>
      <c r="AN1210" s="18">
        <f>IF(F1210=0, 0, IF(F1210=3, Z1210, (Z1210*F1210*384+AG1210*G1210*32)/(F1210*384+G1210*32)))</f>
        <v>0</v>
      </c>
      <c r="AO1210" s="18">
        <f>IF(F1210=0, 0, IF(F1210=3, AF1210, (AF1210*F1210*384+AM1210*G1210*32)/(F1210*384+G1210*32)))</f>
        <v>0</v>
      </c>
      <c r="AP1210" s="20">
        <v>904.59953930674203</v>
      </c>
      <c r="AQ1210" s="20">
        <f>AP1210-AS1210</f>
        <v>728.44594374267399</v>
      </c>
      <c r="AR1210" s="18">
        <f>AQ1210*bess_capex_adj</f>
        <v>728.44594374267399</v>
      </c>
      <c r="AS1210" s="20">
        <v>176.15359556406804</v>
      </c>
      <c r="AT1210" s="18">
        <f>AR1210+AS1210</f>
        <v>904.59953930674203</v>
      </c>
      <c r="AU1210" s="20">
        <v>4608.2627622294904</v>
      </c>
      <c r="AV1210" s="20"/>
      <c r="AW1210" s="20">
        <v>1490.4614572227099</v>
      </c>
      <c r="AX1210" s="18">
        <f>AW1210*solar_capex_adj</f>
        <v>1987.2819429636131</v>
      </c>
      <c r="AY1210" s="20">
        <v>242.83769371259899</v>
      </c>
      <c r="AZ1210" s="18">
        <f>AY1210*wind_capex_adj</f>
        <v>404.72948952099836</v>
      </c>
      <c r="BA1210" s="20">
        <v>0</v>
      </c>
      <c r="BB1210" s="18">
        <f>BA1210*hdgt_capex_adj</f>
        <v>0</v>
      </c>
      <c r="BC1210" s="20">
        <v>0</v>
      </c>
      <c r="BD1210" s="18">
        <f>BC1210*aero_capex_adj</f>
        <v>0</v>
      </c>
      <c r="BE1210" s="20">
        <v>2874.9636112941698</v>
      </c>
      <c r="BF1210" s="18">
        <f>BE1210*bess_capex_adj</f>
        <v>2874.9636112941698</v>
      </c>
      <c r="BG1210" s="11">
        <v>2710692373.4077702</v>
      </c>
      <c r="BH1210" s="11">
        <v>884040984.944224</v>
      </c>
      <c r="BI1210" s="11">
        <v>328458331.44793499</v>
      </c>
      <c r="BJ1210" s="11">
        <v>0</v>
      </c>
      <c r="BK1210" s="11">
        <f>SUM(BG1210:BJ1210)/1000000</f>
        <v>3923.191689799929</v>
      </c>
      <c r="BL1210" s="11">
        <v>0.110966244133372</v>
      </c>
      <c r="BM1210" s="13">
        <f>0.815*BJ1210/(BK1210*1000)</f>
        <v>0</v>
      </c>
      <c r="BN1210" s="22">
        <v>1668.7753841209301</v>
      </c>
      <c r="BO1210" s="11">
        <v>53</v>
      </c>
      <c r="BP1210" s="11">
        <v>9120</v>
      </c>
      <c r="BQ1210" s="22">
        <v>13835.7696</v>
      </c>
      <c r="BR1210" s="11">
        <v>2280</v>
      </c>
      <c r="BS1210" s="11">
        <v>570</v>
      </c>
      <c r="BT1210" s="11">
        <v>6.7470689097223605E-2</v>
      </c>
    </row>
    <row r="1211" spans="1:72" s="11" customFormat="1" x14ac:dyDescent="0.25">
      <c r="A1211" s="1">
        <v>448</v>
      </c>
      <c r="B1211" s="24">
        <v>2266.2381759666901</v>
      </c>
      <c r="C1211" s="24">
        <v>1402.2</v>
      </c>
      <c r="D1211" s="1">
        <v>1000</v>
      </c>
      <c r="E1211" s="1">
        <v>4000</v>
      </c>
      <c r="F1211" s="1">
        <v>3</v>
      </c>
      <c r="G1211" s="1">
        <v>4</v>
      </c>
      <c r="H1211" s="2">
        <f>SUM(BG1211:BI1211)/(BK1211*1000000)</f>
        <v>0.93570562632670051</v>
      </c>
      <c r="I1211" s="3">
        <v>100</v>
      </c>
      <c r="J1211" s="18">
        <v>90.241019829050998</v>
      </c>
      <c r="K1211" s="18">
        <f>(P1211*BG1211+U1211*BH1211+AP1211*BI1211+AN1211*BJ1211)/(BK1211*(1000000))</f>
        <v>86.773923218837794</v>
      </c>
      <c r="L1211" s="18">
        <f>(T1211*BG1211+Y1211*BH1211+AT1211*BI1211+AO1211*BJ1211)/(BK1211*(1000000))</f>
        <v>112.36590431725435</v>
      </c>
      <c r="M1211" s="18">
        <f>L1211/K1211</f>
        <v>1.2949270950199561</v>
      </c>
      <c r="N1211" s="18">
        <f>J1211*M1211</f>
        <v>116.85554165887126</v>
      </c>
      <c r="O1211" s="3">
        <v>100</v>
      </c>
      <c r="P1211" s="18">
        <v>138.85214350653101</v>
      </c>
      <c r="Q1211" s="18">
        <f>P1211-S1211</f>
        <v>128.43484606186701</v>
      </c>
      <c r="R1211" s="18">
        <f>Q1211*solar_capex_adj</f>
        <v>171.24646141582267</v>
      </c>
      <c r="S1211" s="18">
        <v>10.417297444664001</v>
      </c>
      <c r="T1211" s="18">
        <f>R1211+S1211</f>
        <v>181.66375886048667</v>
      </c>
      <c r="U1211" s="18">
        <v>31.033351684299902</v>
      </c>
      <c r="V1211" s="18">
        <f>U1211-X1211</f>
        <v>25.709263717371002</v>
      </c>
      <c r="W1211" s="18">
        <f>V1211*wind_capex_adj</f>
        <v>42.848772862285003</v>
      </c>
      <c r="X1211" s="18">
        <v>5.3240879669289001</v>
      </c>
      <c r="Y1211" s="18">
        <f>W1211+X1211</f>
        <v>48.172860829213903</v>
      </c>
      <c r="Z1211" s="18">
        <v>453.96423176954499</v>
      </c>
      <c r="AA1211" s="18">
        <f>Z1211-AC1211-AD1211</f>
        <v>366.75480456609</v>
      </c>
      <c r="AB1211" s="18">
        <f>AA1211*hdgt_capex_adj</f>
        <v>458.44350570761253</v>
      </c>
      <c r="AC1211" s="18">
        <v>48.340633823105975</v>
      </c>
      <c r="AD1211" s="18">
        <v>38.868793380349018</v>
      </c>
      <c r="AE1211" s="18">
        <f>AD1211*fuel_adj</f>
        <v>38.868793380349018</v>
      </c>
      <c r="AF1211" s="18">
        <f>AB1211+AC1211+AE1211</f>
        <v>545.65293291106752</v>
      </c>
      <c r="AG1211" s="18">
        <v>1248.5842212073701</v>
      </c>
      <c r="AH1211" s="18">
        <f>AG1211-AJ1211-AK1211</f>
        <v>1103.02481461149</v>
      </c>
      <c r="AI1211" s="18">
        <f>AH1211*aero_capex_adj</f>
        <v>1323.629777533788</v>
      </c>
      <c r="AJ1211" s="18">
        <v>98.779256950140052</v>
      </c>
      <c r="AK1211" s="18">
        <v>46.780149645740039</v>
      </c>
      <c r="AL1211" s="18">
        <f>AK1211*fuel_adj</f>
        <v>46.780149645740039</v>
      </c>
      <c r="AM1211" s="18">
        <f>AI1211+AJ1211+AL1211</f>
        <v>1469.1891841296681</v>
      </c>
      <c r="AN1211" s="18">
        <f>IF(F1211=0, 0, IF(F1211=3, Z1211, (Z1211*F1211*384+AG1211*G1211*32)/(F1211*384+G1211*32)))</f>
        <v>453.96423176954499</v>
      </c>
      <c r="AO1211" s="18">
        <f>IF(F1211=0, 0, IF(F1211=3, AF1211, (AF1211*F1211*384+AM1211*G1211*32)/(F1211*384+G1211*32)))</f>
        <v>545.65293291106752</v>
      </c>
      <c r="AP1211" s="18">
        <v>96.303210300997705</v>
      </c>
      <c r="AQ1211" s="18">
        <f>AP1211-AS1211</f>
        <v>77.960933162684896</v>
      </c>
      <c r="AR1211" s="18">
        <f>AQ1211*bess_capex_adj</f>
        <v>77.960933162684896</v>
      </c>
      <c r="AS1211" s="18">
        <v>18.342277138312809</v>
      </c>
      <c r="AT1211" s="18">
        <f>AR1211+AS1211</f>
        <v>96.303210300997705</v>
      </c>
      <c r="AU1211" s="18">
        <v>7987.9155500669503</v>
      </c>
      <c r="AV1211" s="18"/>
      <c r="AW1211" s="18">
        <v>2714.3778174942499</v>
      </c>
      <c r="AX1211" s="18">
        <f>AW1211*solar_capex_adj</f>
        <v>3619.1704233256664</v>
      </c>
      <c r="AY1211" s="18">
        <v>1679.4795075177301</v>
      </c>
      <c r="AZ1211" s="18">
        <f>AY1211*wind_capex_adj</f>
        <v>2799.1325125295502</v>
      </c>
      <c r="BA1211" s="18">
        <v>2318.9973890494198</v>
      </c>
      <c r="BB1211" s="18">
        <f>BA1211*hdgt_capex_adj</f>
        <v>2898.7467363117748</v>
      </c>
      <c r="BC1211" s="18">
        <v>324.812623878002</v>
      </c>
      <c r="BD1211" s="18">
        <f>BC1211*aero_capex_adj</f>
        <v>389.7751486536024</v>
      </c>
      <c r="BE1211" s="18">
        <v>950.24821212754102</v>
      </c>
      <c r="BF1211" s="18">
        <f>BE1211*bess_capex_adj</f>
        <v>950.24821212754102</v>
      </c>
      <c r="BG1211" s="1">
        <v>1810272260.0410299</v>
      </c>
      <c r="BH1211" s="1">
        <v>5545332812.4791603</v>
      </c>
      <c r="BI1211" s="1">
        <v>841176214.10169899</v>
      </c>
      <c r="BJ1211" s="1">
        <v>563218713.37810397</v>
      </c>
      <c r="BK1211" s="1">
        <f>SUM(BG1211:BJ1211)/1000000</f>
        <v>8759.9999999999927</v>
      </c>
      <c r="BL1211" s="1">
        <v>29.1576372877465</v>
      </c>
      <c r="BM1211" s="3">
        <f>0.815*BJ1211/(BK1211*1000)</f>
        <v>52.399914543739172</v>
      </c>
      <c r="BN1211" s="24">
        <v>3059.4215375550398</v>
      </c>
      <c r="BO1211" s="1">
        <v>369</v>
      </c>
      <c r="BP1211" s="1">
        <v>3040</v>
      </c>
      <c r="BQ1211" s="24">
        <v>4611.9232000000002</v>
      </c>
      <c r="BR1211" s="1">
        <v>760</v>
      </c>
      <c r="BS1211" s="1">
        <v>190</v>
      </c>
      <c r="BT1211" s="1">
        <v>0.52099403369145603</v>
      </c>
    </row>
    <row r="1212" spans="1:72" s="11" customFormat="1" x14ac:dyDescent="0.25">
      <c r="A1212" s="1">
        <v>841</v>
      </c>
      <c r="B1212" s="25">
        <v>2266.2381759666901</v>
      </c>
      <c r="C1212" s="25">
        <v>1200.8</v>
      </c>
      <c r="D1212" s="8">
        <v>2000</v>
      </c>
      <c r="E1212" s="8">
        <v>8000</v>
      </c>
      <c r="F1212" s="8">
        <v>2</v>
      </c>
      <c r="G1212" s="8">
        <v>11</v>
      </c>
      <c r="H1212" s="9">
        <f>SUM(BG1212:BI1212)/(BK1212*1000000)</f>
        <v>0.9493773779831749</v>
      </c>
      <c r="I1212" s="10">
        <v>100</v>
      </c>
      <c r="J1212" s="19">
        <v>94.080136842851402</v>
      </c>
      <c r="K1212" s="18">
        <f>(P1212*BG1212+U1212*BH1212+AP1212*BI1212+AN1212*BJ1212)/(BK1212*(1000000))</f>
        <v>109.21573280233778</v>
      </c>
      <c r="L1212" s="18">
        <f>(T1212*BG1212+Y1212*BH1212+AT1212*BI1212+AO1212*BJ1212)/(BK1212*(1000000))</f>
        <v>135.65989350169016</v>
      </c>
      <c r="M1212" s="18">
        <f>L1212/K1212</f>
        <v>1.242127759626096</v>
      </c>
      <c r="N1212" s="18">
        <f>J1212*M1212</f>
        <v>116.85954960192754</v>
      </c>
      <c r="O1212" s="10">
        <v>100</v>
      </c>
      <c r="P1212" s="19">
        <v>130.669618970052</v>
      </c>
      <c r="Q1212" s="19">
        <f>P1212-S1212</f>
        <v>120.86438841822</v>
      </c>
      <c r="R1212" s="18">
        <f>Q1212*solar_capex_adj</f>
        <v>161.15251789095998</v>
      </c>
      <c r="S1212" s="19">
        <v>9.8052305518319969</v>
      </c>
      <c r="T1212" s="18">
        <f>R1212+S1212</f>
        <v>170.95774844279197</v>
      </c>
      <c r="U1212" s="19">
        <v>28.6104804529052</v>
      </c>
      <c r="V1212" s="19">
        <f>U1212-X1212</f>
        <v>23.701243719329501</v>
      </c>
      <c r="W1212" s="18">
        <f>V1212*wind_capex_adj</f>
        <v>39.502072865549167</v>
      </c>
      <c r="X1212" s="19">
        <v>4.9092367335756997</v>
      </c>
      <c r="Y1212" s="18">
        <f>W1212+X1212</f>
        <v>44.411309599124863</v>
      </c>
      <c r="Z1212" s="19">
        <v>408.203319944432</v>
      </c>
      <c r="AA1212" s="19">
        <f>Z1212-AC1212-AD1212</f>
        <v>320.65453274080397</v>
      </c>
      <c r="AB1212" s="18">
        <f>AA1212*hdgt_capex_adj</f>
        <v>400.81816592600495</v>
      </c>
      <c r="AC1212" s="19">
        <v>44.653681181718014</v>
      </c>
      <c r="AD1212" s="19">
        <v>42.89510602191001</v>
      </c>
      <c r="AE1212" s="18">
        <f>AD1212*fuel_adj</f>
        <v>42.89510602191001</v>
      </c>
      <c r="AF1212" s="18">
        <f>AB1212+AC1212+AE1212</f>
        <v>488.36695312963298</v>
      </c>
      <c r="AG1212" s="19">
        <v>1929.1499476224401</v>
      </c>
      <c r="AH1212" s="19">
        <f>AG1212-AJ1212-AK1212</f>
        <v>1732.1785849569799</v>
      </c>
      <c r="AI1212" s="18">
        <f>AH1212*aero_capex_adj</f>
        <v>2078.6143019483757</v>
      </c>
      <c r="AJ1212" s="19">
        <v>148.58008378475006</v>
      </c>
      <c r="AK1212" s="19">
        <v>48.391278880710161</v>
      </c>
      <c r="AL1212" s="18">
        <f>AK1212*fuel_adj</f>
        <v>48.391278880710161</v>
      </c>
      <c r="AM1212" s="18">
        <f>AI1212+AJ1212+AL1212</f>
        <v>2275.5856646138359</v>
      </c>
      <c r="AN1212" s="18">
        <f>IF(F1212=0, 0, IF(F1212=3, Z1212, (Z1212*F1212*384+AG1212*G1212*32)/(F1212*384+G1212*32)))</f>
        <v>886.21511721466311</v>
      </c>
      <c r="AO1212" s="18">
        <f>IF(F1212=0, 0, IF(F1212=3, AF1212, (AF1212*F1212*384+AM1212*G1212*32)/(F1212*384+G1212*32)))</f>
        <v>1050.0642624532397</v>
      </c>
      <c r="AP1212" s="19">
        <v>132.79417869514199</v>
      </c>
      <c r="AQ1212" s="19">
        <f>AP1212-AS1212</f>
        <v>108.00363106453599</v>
      </c>
      <c r="AR1212" s="18">
        <f>AQ1212*bess_capex_adj</f>
        <v>108.00363106453599</v>
      </c>
      <c r="AS1212" s="19">
        <v>24.790547630606</v>
      </c>
      <c r="AT1212" s="18">
        <f>AR1212+AS1212</f>
        <v>132.79417869514199</v>
      </c>
      <c r="AU1212" s="19">
        <v>8492.0422422372594</v>
      </c>
      <c r="AV1212" s="19"/>
      <c r="AW1212" s="19">
        <v>2713.8325165565002</v>
      </c>
      <c r="AX1212" s="18">
        <f>AW1212*solar_capex_adj</f>
        <v>3618.4433554086668</v>
      </c>
      <c r="AY1212" s="19">
        <v>1437.9645177810901</v>
      </c>
      <c r="AZ1212" s="18">
        <f>AY1212*wind_capex_adj</f>
        <v>2396.6075296351501</v>
      </c>
      <c r="BA1212" s="19">
        <v>1545.6876783207199</v>
      </c>
      <c r="BB1212" s="18">
        <f>BA1212*hdgt_capex_adj</f>
        <v>1932.1095979008999</v>
      </c>
      <c r="BC1212" s="19">
        <v>893.05527059059398</v>
      </c>
      <c r="BD1212" s="18">
        <f>BC1212*aero_capex_adj</f>
        <v>1071.6663247087126</v>
      </c>
      <c r="BE1212" s="19">
        <v>1901.5022589883499</v>
      </c>
      <c r="BF1212" s="18">
        <f>BE1212*bess_capex_adj</f>
        <v>1901.5022589883499</v>
      </c>
      <c r="BG1212" s="8">
        <v>1926487703.5827999</v>
      </c>
      <c r="BH1212" s="8">
        <v>5150152211.77843</v>
      </c>
      <c r="BI1212" s="8">
        <v>1239905915.7713699</v>
      </c>
      <c r="BJ1212" s="8">
        <v>443454168.867387</v>
      </c>
      <c r="BK1212" s="8">
        <f>SUM(BG1212:BJ1212)/1000000</f>
        <v>8759.9999999999873</v>
      </c>
      <c r="BL1212" s="8">
        <v>22.648989362656</v>
      </c>
      <c r="BM1212" s="10">
        <f>0.815*BJ1212/(BK1212*1000)</f>
        <v>41.257436943712435</v>
      </c>
      <c r="BN1212" s="25">
        <v>3059.4215375550398</v>
      </c>
      <c r="BO1212" s="8">
        <v>316</v>
      </c>
      <c r="BP1212" s="8">
        <v>6080</v>
      </c>
      <c r="BQ1212" s="25">
        <v>9223.8464000000004</v>
      </c>
      <c r="BR1212" s="8">
        <v>1520</v>
      </c>
      <c r="BS1212" s="8">
        <v>380</v>
      </c>
      <c r="BT1212" s="8">
        <v>0.384664307706575</v>
      </c>
    </row>
    <row r="1213" spans="1:72" s="11" customFormat="1" x14ac:dyDescent="0.25">
      <c r="A1213" s="1">
        <v>1467</v>
      </c>
      <c r="B1213" s="22">
        <v>2472.2598283273001</v>
      </c>
      <c r="C1213" s="22">
        <v>402.79999999999899</v>
      </c>
      <c r="D1213" s="11">
        <v>3000</v>
      </c>
      <c r="E1213" s="11">
        <v>12000</v>
      </c>
      <c r="F1213" s="11">
        <v>2</v>
      </c>
      <c r="G1213" s="11">
        <v>7</v>
      </c>
      <c r="H1213" s="12">
        <f>SUM(BG1213:BI1213)/(BK1213*1000000)</f>
        <v>0.81160424073192561</v>
      </c>
      <c r="I1213" s="13">
        <v>100</v>
      </c>
      <c r="J1213" s="20">
        <v>99.095259984983002</v>
      </c>
      <c r="K1213" s="18">
        <f>(P1213*BG1213+U1213*BH1213+AP1213*BI1213+AN1213*BJ1213)/(BK1213*(1000000))</f>
        <v>114.53473120773829</v>
      </c>
      <c r="L1213" s="18">
        <f>(T1213*BG1213+Y1213*BH1213+AT1213*BI1213+AO1213*BJ1213)/(BK1213*(1000000))</f>
        <v>135.06889768222896</v>
      </c>
      <c r="M1213" s="18">
        <f>L1213/K1213</f>
        <v>1.1792833165797252</v>
      </c>
      <c r="N1213" s="18">
        <f>J1213*M1213</f>
        <v>116.86138685242088</v>
      </c>
      <c r="O1213" s="13">
        <v>99.999999999999901</v>
      </c>
      <c r="P1213" s="20">
        <v>106.51105100505301</v>
      </c>
      <c r="Q1213" s="20">
        <f>P1213-S1213</f>
        <v>98.520702006055203</v>
      </c>
      <c r="R1213" s="18">
        <f>Q1213*solar_capex_adj</f>
        <v>131.36093600807359</v>
      </c>
      <c r="S1213" s="20">
        <v>7.9903489989978027</v>
      </c>
      <c r="T1213" s="18">
        <f>R1213+S1213</f>
        <v>139.3512850070714</v>
      </c>
      <c r="U1213" s="20">
        <v>27.9615792754213</v>
      </c>
      <c r="V1213" s="20">
        <f>U1213-X1213</f>
        <v>23.1647957982942</v>
      </c>
      <c r="W1213" s="18">
        <f>V1213*wind_capex_adj</f>
        <v>38.607992997157005</v>
      </c>
      <c r="X1213" s="20">
        <v>4.7967834771271001</v>
      </c>
      <c r="Y1213" s="18">
        <f>W1213+X1213</f>
        <v>43.404776474284105</v>
      </c>
      <c r="Z1213" s="20">
        <v>139.950424272579</v>
      </c>
      <c r="AA1213" s="20">
        <f>Z1213-AC1213-AD1213</f>
        <v>82.629965078865993</v>
      </c>
      <c r="AB1213" s="18">
        <f>AA1213*hdgt_capex_adj</f>
        <v>103.2874563485825</v>
      </c>
      <c r="AC1213" s="20">
        <v>19.946039777533002</v>
      </c>
      <c r="AD1213" s="20">
        <v>37.374419416180004</v>
      </c>
      <c r="AE1213" s="18">
        <f>AD1213*fuel_adj</f>
        <v>37.374419416180004</v>
      </c>
      <c r="AF1213" s="18">
        <f>AB1213+AC1213+AE1213</f>
        <v>160.6079155422955</v>
      </c>
      <c r="AG1213" s="20">
        <v>640.69238288146801</v>
      </c>
      <c r="AH1213" s="20">
        <f>AG1213-AJ1213-AK1213</f>
        <v>544.10620157194603</v>
      </c>
      <c r="AI1213" s="18">
        <f>AH1213*aero_capex_adj</f>
        <v>652.92744188633526</v>
      </c>
      <c r="AJ1213" s="20">
        <v>54.22687092853198</v>
      </c>
      <c r="AK1213" s="20">
        <v>42.359310380989996</v>
      </c>
      <c r="AL1213" s="18">
        <f>AK1213*fuel_adj</f>
        <v>42.359310380989996</v>
      </c>
      <c r="AM1213" s="18">
        <f>AI1213+AJ1213+AL1213</f>
        <v>749.51362319585724</v>
      </c>
      <c r="AN1213" s="18">
        <f>IF(F1213=0, 0, IF(F1213=3, Z1213, (Z1213*F1213*384+AG1213*G1213*32)/(F1213*384+G1213*32)))</f>
        <v>253.0211891197475</v>
      </c>
      <c r="AO1213" s="18">
        <f>IF(F1213=0, 0, IF(F1213=3, AF1213, (AF1213*F1213*384+AM1213*G1213*32)/(F1213*384+G1213*32)))</f>
        <v>293.58662372213206</v>
      </c>
      <c r="AP1213" s="20">
        <v>94.579423480352105</v>
      </c>
      <c r="AQ1213" s="20">
        <f>AP1213-AS1213</f>
        <v>77.520186390401406</v>
      </c>
      <c r="AR1213" s="18">
        <f>AQ1213*bess_capex_adj</f>
        <v>77.520186390401406</v>
      </c>
      <c r="AS1213" s="20">
        <v>17.059237089950699</v>
      </c>
      <c r="AT1213" s="18">
        <f>AR1213+AS1213</f>
        <v>94.579423480352105</v>
      </c>
      <c r="AU1213" s="20">
        <v>8414.5529024162097</v>
      </c>
      <c r="AV1213" s="20"/>
      <c r="AW1213" s="20">
        <v>2961.3708877963199</v>
      </c>
      <c r="AX1213" s="18">
        <f>AW1213*solar_capex_adj</f>
        <v>3948.4945170617598</v>
      </c>
      <c r="AY1213" s="20">
        <v>482.48981758985099</v>
      </c>
      <c r="AZ1213" s="18">
        <f>AY1213*wind_capex_adj</f>
        <v>804.14969598308505</v>
      </c>
      <c r="BA1213" s="20">
        <v>1546.1190986998799</v>
      </c>
      <c r="BB1213" s="18">
        <f>BA1213*hdgt_capex_adj</f>
        <v>1932.6488733748499</v>
      </c>
      <c r="BC1213" s="20">
        <v>568.46652116820496</v>
      </c>
      <c r="BD1213" s="18">
        <f>BC1213*aero_capex_adj</f>
        <v>682.15982540184598</v>
      </c>
      <c r="BE1213" s="20">
        <v>2856.1065771619401</v>
      </c>
      <c r="BF1213" s="18">
        <f>BE1213*bess_capex_adj</f>
        <v>2856.1065771619401</v>
      </c>
      <c r="BG1213" s="11">
        <v>2607393697.5060601</v>
      </c>
      <c r="BH1213" s="11">
        <v>1768082187.9247999</v>
      </c>
      <c r="BI1213" s="11">
        <v>2734177263.3807998</v>
      </c>
      <c r="BJ1213" s="11">
        <v>1650346851.1883299</v>
      </c>
      <c r="BK1213" s="11">
        <f>SUM(BG1213:BJ1213)/1000000</f>
        <v>8759.9999999999909</v>
      </c>
      <c r="BL1213" s="11">
        <v>6.1453496891721597</v>
      </c>
      <c r="BM1213" s="13">
        <f>0.815*BJ1213/(BK1213*1000)</f>
        <v>153.54254380348061</v>
      </c>
      <c r="BN1213" s="22">
        <v>3337.5507682418602</v>
      </c>
      <c r="BO1213" s="11">
        <v>106</v>
      </c>
      <c r="BP1213" s="11">
        <v>9120</v>
      </c>
      <c r="BQ1213" s="22">
        <v>13835.7696</v>
      </c>
      <c r="BR1213" s="11">
        <v>2280</v>
      </c>
      <c r="BS1213" s="11">
        <v>570</v>
      </c>
      <c r="BT1213" s="11">
        <v>0.56266910164949202</v>
      </c>
    </row>
    <row r="1214" spans="1:72" s="11" customFormat="1" x14ac:dyDescent="0.25">
      <c r="A1214" s="1">
        <v>999</v>
      </c>
      <c r="B1214" s="25">
        <v>1442.15156652426</v>
      </c>
      <c r="C1214" s="25">
        <v>1603.6</v>
      </c>
      <c r="D1214" s="8">
        <v>2000</v>
      </c>
      <c r="E1214" s="8">
        <v>8000</v>
      </c>
      <c r="F1214" s="8">
        <v>3</v>
      </c>
      <c r="G1214" s="8">
        <v>4</v>
      </c>
      <c r="H1214" s="9">
        <f>SUM(BG1214:BI1214)/(BK1214*1000000)</f>
        <v>0.9427297803614979</v>
      </c>
      <c r="I1214" s="10">
        <v>100</v>
      </c>
      <c r="J1214" s="19">
        <v>91.981954636077603</v>
      </c>
      <c r="K1214" s="18">
        <f>(P1214*BG1214+U1214*BH1214+AP1214*BI1214+AN1214*BJ1214)/(BK1214*(1000000))</f>
        <v>89.085956968033187</v>
      </c>
      <c r="L1214" s="18">
        <f>(T1214*BG1214+Y1214*BH1214+AT1214*BI1214+AO1214*BJ1214)/(BK1214*(1000000))</f>
        <v>113.19174988357197</v>
      </c>
      <c r="M1214" s="18">
        <f>L1214/K1214</f>
        <v>1.2705902673772556</v>
      </c>
      <c r="N1214" s="18">
        <f>J1214*M1214</f>
        <v>116.87137633493643</v>
      </c>
      <c r="O1214" s="10">
        <v>99.999999999999901</v>
      </c>
      <c r="P1214" s="19">
        <v>107.89357687549</v>
      </c>
      <c r="Q1214" s="19">
        <f>P1214-S1214</f>
        <v>99.799255884458503</v>
      </c>
      <c r="R1214" s="18">
        <f>Q1214*solar_capex_adj</f>
        <v>133.06567451261134</v>
      </c>
      <c r="S1214" s="19">
        <v>8.0943209910314948</v>
      </c>
      <c r="T1214" s="18">
        <f>R1214+S1214</f>
        <v>141.15999550364285</v>
      </c>
      <c r="U1214" s="19">
        <v>33.807648547139898</v>
      </c>
      <c r="V1214" s="19">
        <f>U1214-X1214</f>
        <v>28.0078127060718</v>
      </c>
      <c r="W1214" s="18">
        <f>V1214*wind_capex_adj</f>
        <v>46.679687843453003</v>
      </c>
      <c r="X1214" s="19">
        <v>5.7998358410680986</v>
      </c>
      <c r="Y1214" s="18">
        <f>W1214+X1214</f>
        <v>52.479523684521098</v>
      </c>
      <c r="Z1214" s="19">
        <v>520.27112188004105</v>
      </c>
      <c r="AA1214" s="19">
        <f>Z1214-AC1214-AD1214</f>
        <v>421.16116056834096</v>
      </c>
      <c r="AB1214" s="18">
        <f>AA1214*hdgt_capex_adj</f>
        <v>526.45145071042623</v>
      </c>
      <c r="AC1214" s="19">
        <v>54.781169775710055</v>
      </c>
      <c r="AD1214" s="19">
        <v>44.328791535990035</v>
      </c>
      <c r="AE1214" s="18">
        <f>AD1214*fuel_adj</f>
        <v>44.328791535990035</v>
      </c>
      <c r="AF1214" s="18">
        <f>AB1214+AC1214+AE1214</f>
        <v>625.56141202212632</v>
      </c>
      <c r="AG1214" s="19">
        <v>886.80104271842094</v>
      </c>
      <c r="AH1214" s="19">
        <f>AG1214-AJ1214-AK1214</f>
        <v>763.84052236453306</v>
      </c>
      <c r="AI1214" s="18">
        <f>AH1214*aero_capex_adj</f>
        <v>916.6086268374396</v>
      </c>
      <c r="AJ1214" s="19">
        <v>73.249227120200999</v>
      </c>
      <c r="AK1214" s="19">
        <v>49.711293233686888</v>
      </c>
      <c r="AL1214" s="18">
        <f>AK1214*fuel_adj</f>
        <v>49.711293233686888</v>
      </c>
      <c r="AM1214" s="18">
        <f>AI1214+AJ1214+AL1214</f>
        <v>1039.5691471913274</v>
      </c>
      <c r="AN1214" s="18">
        <f>IF(F1214=0, 0, IF(F1214=3, Z1214, (Z1214*F1214*384+AG1214*G1214*32)/(F1214*384+G1214*32)))</f>
        <v>520.27112188004105</v>
      </c>
      <c r="AO1214" s="18">
        <f>IF(F1214=0, 0, IF(F1214=3, AF1214, (AF1214*F1214*384+AM1214*G1214*32)/(F1214*384+G1214*32)))</f>
        <v>625.56141202212632</v>
      </c>
      <c r="AP1214" s="19">
        <v>171.065481534284</v>
      </c>
      <c r="AQ1214" s="19">
        <f>AP1214-AS1214</f>
        <v>138.66993786559499</v>
      </c>
      <c r="AR1214" s="18">
        <f>AQ1214*bess_capex_adj</f>
        <v>138.66993786559499</v>
      </c>
      <c r="AS1214" s="19">
        <v>32.395543668689015</v>
      </c>
      <c r="AT1214" s="18">
        <f>AR1214+AS1214</f>
        <v>171.065481534284</v>
      </c>
      <c r="AU1214" s="19">
        <v>8194.0911476482506</v>
      </c>
      <c r="AV1214" s="19"/>
      <c r="AW1214" s="19">
        <v>1727.4072093229399</v>
      </c>
      <c r="AX1214" s="18">
        <f>AW1214*solar_capex_adj</f>
        <v>2303.2096124305863</v>
      </c>
      <c r="AY1214" s="19">
        <v>1920.7899260869201</v>
      </c>
      <c r="AZ1214" s="18">
        <f>AY1214*wind_capex_adj</f>
        <v>3201.3165434782004</v>
      </c>
      <c r="BA1214" s="19">
        <v>2319.0992481749399</v>
      </c>
      <c r="BB1214" s="18">
        <f>BA1214*hdgt_capex_adj</f>
        <v>2898.8740602186749</v>
      </c>
      <c r="BC1214" s="19">
        <v>324.82689087544702</v>
      </c>
      <c r="BD1214" s="18">
        <f>BC1214*aero_capex_adj</f>
        <v>389.79226905053639</v>
      </c>
      <c r="BE1214" s="19">
        <v>1901.9678731879901</v>
      </c>
      <c r="BF1214" s="18">
        <f>BE1214*bess_capex_adj</f>
        <v>1901.9678731879901</v>
      </c>
      <c r="BG1214" s="8">
        <v>1492306714.6680601</v>
      </c>
      <c r="BH1214" s="8">
        <v>5821604011.3045597</v>
      </c>
      <c r="BI1214" s="8">
        <v>944402149.99408901</v>
      </c>
      <c r="BJ1214" s="8">
        <v>501687124.03327799</v>
      </c>
      <c r="BK1214" s="8">
        <f>SUM(BG1214:BJ1214)/1000000</f>
        <v>8759.9999999999873</v>
      </c>
      <c r="BL1214" s="8">
        <v>21.1803027798274</v>
      </c>
      <c r="BM1214" s="10">
        <f>0.815*BJ1214/(BK1214*1000)</f>
        <v>46.675229005379244</v>
      </c>
      <c r="BN1214" s="25">
        <v>1946.90461480775</v>
      </c>
      <c r="BO1214" s="8">
        <v>422</v>
      </c>
      <c r="BP1214" s="8">
        <v>6080</v>
      </c>
      <c r="BQ1214" s="25">
        <v>9223.8464000000004</v>
      </c>
      <c r="BR1214" s="8">
        <v>1520</v>
      </c>
      <c r="BS1214" s="8">
        <v>380</v>
      </c>
      <c r="BT1214" s="8">
        <v>0.29361567001773298</v>
      </c>
    </row>
    <row r="1215" spans="1:72" s="11" customFormat="1" x14ac:dyDescent="0.25">
      <c r="A1215" s="1">
        <v>1281</v>
      </c>
      <c r="B1215" s="22">
        <v>1030.10826180304</v>
      </c>
      <c r="C1215" s="22">
        <v>1801.19999999999</v>
      </c>
      <c r="D1215" s="11">
        <v>3000</v>
      </c>
      <c r="E1215" s="11">
        <v>12000</v>
      </c>
      <c r="F1215" s="11">
        <v>1</v>
      </c>
      <c r="G1215" s="11">
        <v>19</v>
      </c>
      <c r="H1215" s="12">
        <f>SUM(BG1215:BI1215)/(BK1215*1000000)</f>
        <v>0.93433239534262325</v>
      </c>
      <c r="I1215" s="13">
        <v>100</v>
      </c>
      <c r="J1215" s="20">
        <v>95.147188605368598</v>
      </c>
      <c r="K1215" s="18">
        <f>(P1215*BG1215+U1215*BH1215+AP1215*BI1215+AN1215*BJ1215)/(BK1215*(1000000))</f>
        <v>121.84195683899823</v>
      </c>
      <c r="L1215" s="18">
        <f>(T1215*BG1215+Y1215*BH1215+AT1215*BI1215+AO1215*BJ1215)/(BK1215*(1000000))</f>
        <v>149.70534275017769</v>
      </c>
      <c r="M1215" s="18">
        <f>L1215/K1215</f>
        <v>1.2286846553851569</v>
      </c>
      <c r="N1215" s="18">
        <f>J1215*M1215</f>
        <v>116.90589064245384</v>
      </c>
      <c r="O1215" s="13">
        <v>100</v>
      </c>
      <c r="P1215" s="20">
        <v>92.966347703610296</v>
      </c>
      <c r="Q1215" s="20">
        <f>P1215-S1215</f>
        <v>85.991300298654096</v>
      </c>
      <c r="R1215" s="18">
        <f>Q1215*solar_capex_adj</f>
        <v>114.65506706487213</v>
      </c>
      <c r="S1215" s="20">
        <v>6.9750474049562001</v>
      </c>
      <c r="T1215" s="18">
        <f>R1215+S1215</f>
        <v>121.63011446982833</v>
      </c>
      <c r="U1215" s="20">
        <v>36.693465544203001</v>
      </c>
      <c r="V1215" s="20">
        <f>U1215-X1215</f>
        <v>30.398081720275002</v>
      </c>
      <c r="W1215" s="18">
        <f>V1215*wind_capex_adj</f>
        <v>50.66346953379167</v>
      </c>
      <c r="X1215" s="20">
        <v>6.2953838239279989</v>
      </c>
      <c r="Y1215" s="18">
        <f>W1215+X1215</f>
        <v>56.958853357719669</v>
      </c>
      <c r="Z1215" s="20">
        <v>217.43399380137299</v>
      </c>
      <c r="AA1215" s="20">
        <f>Z1215-AC1215-AD1215</f>
        <v>144.91377709932701</v>
      </c>
      <c r="AB1215" s="18">
        <f>AA1215*hdgt_capex_adj</f>
        <v>181.14222137415877</v>
      </c>
      <c r="AC1215" s="20">
        <v>28.11883277744198</v>
      </c>
      <c r="AD1215" s="20">
        <v>44.401383924604005</v>
      </c>
      <c r="AE1215" s="18">
        <f>AD1215*fuel_adj</f>
        <v>44.401383924604005</v>
      </c>
      <c r="AF1215" s="18">
        <f>AB1215+AC1215+AE1215</f>
        <v>253.66243807620475</v>
      </c>
      <c r="AG1215" s="20">
        <v>1258.50055461067</v>
      </c>
      <c r="AH1215" s="20">
        <f>AG1215-AJ1215-AK1215</f>
        <v>1108.9149221487201</v>
      </c>
      <c r="AI1215" s="18">
        <f>AH1215*aero_capex_adj</f>
        <v>1330.697906578464</v>
      </c>
      <c r="AJ1215" s="20">
        <v>100.52240660962002</v>
      </c>
      <c r="AK1215" s="20">
        <v>49.063225852329879</v>
      </c>
      <c r="AL1215" s="18">
        <f>AK1215*fuel_adj</f>
        <v>49.063225852329879</v>
      </c>
      <c r="AM1215" s="18">
        <f>AI1215+AJ1215+AL1215</f>
        <v>1480.2835390404139</v>
      </c>
      <c r="AN1215" s="18">
        <f>IF(F1215=0, 0, IF(F1215=3, Z1215, (Z1215*F1215*384+AG1215*G1215*32)/(F1215*384+G1215*32)))</f>
        <v>855.50704720061947</v>
      </c>
      <c r="AO1215" s="18">
        <f>IF(F1215=0, 0, IF(F1215=3, AF1215, (AF1215*F1215*384+AM1215*G1215*32)/(F1215*384+G1215*32)))</f>
        <v>1005.4624676994297</v>
      </c>
      <c r="AP1215" s="20">
        <v>260.74721959587299</v>
      </c>
      <c r="AQ1215" s="20">
        <f>AP1215-AS1215</f>
        <v>210.977961902787</v>
      </c>
      <c r="AR1215" s="18">
        <f>AQ1215*bess_capex_adj</f>
        <v>210.977961902787</v>
      </c>
      <c r="AS1215" s="20">
        <v>49.76925769308599</v>
      </c>
      <c r="AT1215" s="18">
        <f>AR1215+AS1215</f>
        <v>260.74721959587299</v>
      </c>
      <c r="AU1215" s="20">
        <v>8562.5274804658893</v>
      </c>
      <c r="AV1215" s="20"/>
      <c r="AW1215" s="20">
        <v>1233.74999635835</v>
      </c>
      <c r="AX1215" s="18">
        <f>AW1215*solar_capex_adj</f>
        <v>1644.9999951444665</v>
      </c>
      <c r="AY1215" s="20">
        <v>2157.2785850207601</v>
      </c>
      <c r="AZ1215" s="18">
        <f>AY1215*wind_capex_adj</f>
        <v>3595.4643083679339</v>
      </c>
      <c r="BA1215" s="20">
        <v>772.96272760081001</v>
      </c>
      <c r="BB1215" s="18">
        <f>BA1215*hdgt_capex_adj</f>
        <v>966.20340950101252</v>
      </c>
      <c r="BC1215" s="20">
        <v>1542.78730704451</v>
      </c>
      <c r="BD1215" s="18">
        <f>BC1215*aero_capex_adj</f>
        <v>1851.3447684534119</v>
      </c>
      <c r="BE1215" s="20">
        <v>2855.7488644414402</v>
      </c>
      <c r="BF1215" s="18">
        <f>BE1215*bess_capex_adj</f>
        <v>2855.7488644414402</v>
      </c>
      <c r="BG1215" s="11">
        <v>1246797063.8942599</v>
      </c>
      <c r="BH1215" s="11">
        <v>6024250471.7825003</v>
      </c>
      <c r="BI1215" s="11">
        <v>913704247.52460599</v>
      </c>
      <c r="BJ1215" s="11">
        <v>575248216.79861903</v>
      </c>
      <c r="BK1215" s="11">
        <f>SUM(BG1215:BJ1215)/1000000</f>
        <v>8759.9999999999854</v>
      </c>
      <c r="BL1215" s="11">
        <v>20.531091546663799</v>
      </c>
      <c r="BM1215" s="13">
        <f>0.815*BJ1215/(BK1215*1000)</f>
        <v>53.519097795762015</v>
      </c>
      <c r="BN1215" s="22">
        <v>1390.6461534341099</v>
      </c>
      <c r="BO1215" s="11">
        <v>474</v>
      </c>
      <c r="BP1215" s="11">
        <v>9120</v>
      </c>
      <c r="BQ1215" s="22">
        <v>13835.7696</v>
      </c>
      <c r="BR1215" s="11">
        <v>2280</v>
      </c>
      <c r="BS1215" s="11">
        <v>570</v>
      </c>
      <c r="BT1215" s="11">
        <v>0.19031210219633701</v>
      </c>
    </row>
    <row r="1216" spans="1:72" s="11" customFormat="1" x14ac:dyDescent="0.25">
      <c r="A1216" s="1">
        <v>503</v>
      </c>
      <c r="B1216" s="24">
        <v>2884.3031330485201</v>
      </c>
      <c r="C1216" s="24">
        <v>600.4</v>
      </c>
      <c r="D1216" s="1">
        <v>1000</v>
      </c>
      <c r="E1216" s="1">
        <v>4000</v>
      </c>
      <c r="F1216" s="1">
        <v>3</v>
      </c>
      <c r="G1216" s="1">
        <v>4</v>
      </c>
      <c r="H1216" s="2">
        <f>SUM(BG1216:BI1216)/(BK1216*1000000)</f>
        <v>0.78647813227121666</v>
      </c>
      <c r="I1216" s="3">
        <v>100</v>
      </c>
      <c r="J1216" s="18">
        <v>94.260052364767503</v>
      </c>
      <c r="K1216" s="18">
        <f>(P1216*BG1216+U1216*BH1216+AP1216*BI1216+AN1216*BJ1216)/(BK1216*(1000000))</f>
        <v>90.655853186000328</v>
      </c>
      <c r="L1216" s="18">
        <f>(T1216*BG1216+Y1216*BH1216+AT1216*BI1216+AO1216*BJ1216)/(BK1216*(1000000))</f>
        <v>112.4447620629886</v>
      </c>
      <c r="M1216" s="18">
        <f>L1216/K1216</f>
        <v>1.2403475132740029</v>
      </c>
      <c r="N1216" s="18">
        <f>J1216*M1216</f>
        <v>116.91522155171667</v>
      </c>
      <c r="O1216" s="3">
        <v>100</v>
      </c>
      <c r="P1216" s="18">
        <v>117.826551886564</v>
      </c>
      <c r="Q1216" s="18">
        <f>P1216-S1216</f>
        <v>108.98823566511</v>
      </c>
      <c r="R1216" s="18">
        <f>Q1216*solar_capex_adj</f>
        <v>145.31764755347999</v>
      </c>
      <c r="S1216" s="18">
        <v>8.8383162214540079</v>
      </c>
      <c r="T1216" s="18">
        <f>R1216+S1216</f>
        <v>154.15596377493398</v>
      </c>
      <c r="U1216" s="18">
        <v>27.964157671301798</v>
      </c>
      <c r="V1216" s="18">
        <f>U1216-X1216</f>
        <v>23.167374194174698</v>
      </c>
      <c r="W1216" s="18">
        <f>V1216*wind_capex_adj</f>
        <v>38.612290323624499</v>
      </c>
      <c r="X1216" s="18">
        <v>4.7967834771271001</v>
      </c>
      <c r="Y1216" s="18">
        <f>W1216+X1216</f>
        <v>43.409073800751599</v>
      </c>
      <c r="Z1216" s="18">
        <v>168.56327583885599</v>
      </c>
      <c r="AA1216" s="18">
        <f>Z1216-AC1216-AD1216</f>
        <v>109.73825107791203</v>
      </c>
      <c r="AB1216" s="18">
        <f>AA1216*hdgt_capex_adj</f>
        <v>137.17281384739005</v>
      </c>
      <c r="AC1216" s="18">
        <v>22.546040500615987</v>
      </c>
      <c r="AD1216" s="18">
        <v>36.278984260327974</v>
      </c>
      <c r="AE1216" s="18">
        <f>AD1216*fuel_adj</f>
        <v>36.278984260327974</v>
      </c>
      <c r="AF1216" s="18">
        <f>AB1216+AC1216+AE1216</f>
        <v>195.99783860833401</v>
      </c>
      <c r="AG1216" s="18">
        <v>522.91647442479803</v>
      </c>
      <c r="AH1216" s="18">
        <f>AG1216-AJ1216-AK1216</f>
        <v>434.34504825382101</v>
      </c>
      <c r="AI1216" s="18">
        <f>AH1216*aero_capex_adj</f>
        <v>521.21405790458516</v>
      </c>
      <c r="AJ1216" s="18">
        <v>45.753578663016015</v>
      </c>
      <c r="AK1216" s="18">
        <v>42.817847507961005</v>
      </c>
      <c r="AL1216" s="18">
        <f>AK1216*fuel_adj</f>
        <v>42.817847507961005</v>
      </c>
      <c r="AM1216" s="18">
        <f>AI1216+AJ1216+AL1216</f>
        <v>609.78548407556218</v>
      </c>
      <c r="AN1216" s="18">
        <f>IF(F1216=0, 0, IF(F1216=3, Z1216, (Z1216*F1216*384+AG1216*G1216*32)/(F1216*384+G1216*32)))</f>
        <v>168.56327583885599</v>
      </c>
      <c r="AO1216" s="18">
        <f>IF(F1216=0, 0, IF(F1216=3, AF1216, (AF1216*F1216*384+AM1216*G1216*32)/(F1216*384+G1216*32)))</f>
        <v>195.99783860833401</v>
      </c>
      <c r="AP1216" s="18">
        <v>55.151503672209301</v>
      </c>
      <c r="AQ1216" s="18">
        <f>AP1216-AS1216</f>
        <v>44.8556013185054</v>
      </c>
      <c r="AR1216" s="18">
        <f>AQ1216*bess_capex_adj</f>
        <v>44.8556013185054</v>
      </c>
      <c r="AS1216" s="18">
        <v>10.295902353703902</v>
      </c>
      <c r="AT1216" s="18">
        <f>AR1216+AS1216</f>
        <v>55.151503672209301</v>
      </c>
      <c r="AU1216" s="18">
        <v>7769.3194649801799</v>
      </c>
      <c r="AV1216" s="18"/>
      <c r="AW1216" s="18">
        <v>3455.3172594234102</v>
      </c>
      <c r="AX1216" s="18">
        <f>AW1216*solar_capex_adj</f>
        <v>4607.0896792312133</v>
      </c>
      <c r="AY1216" s="18">
        <v>719.26298549803505</v>
      </c>
      <c r="AZ1216" s="18">
        <f>AY1216*wind_capex_adj</f>
        <v>1198.7716424967252</v>
      </c>
      <c r="BA1216" s="18">
        <v>2319.4367880621198</v>
      </c>
      <c r="BB1216" s="18">
        <f>BA1216*hdgt_capex_adj</f>
        <v>2899.2959850776497</v>
      </c>
      <c r="BC1216" s="18">
        <v>324.87416872790902</v>
      </c>
      <c r="BD1216" s="18">
        <f>BC1216*aero_capex_adj</f>
        <v>389.84900247349083</v>
      </c>
      <c r="BE1216" s="18">
        <v>950.42826326869499</v>
      </c>
      <c r="BF1216" s="18">
        <f>BE1216*bess_capex_adj</f>
        <v>950.42826326869499</v>
      </c>
      <c r="BG1216" s="1">
        <v>2720980487.2817402</v>
      </c>
      <c r="BH1216" s="1">
        <v>2635443261.2463999</v>
      </c>
      <c r="BI1216" s="1">
        <v>1533124690.1677101</v>
      </c>
      <c r="BJ1216" s="1">
        <v>1870451561.3041401</v>
      </c>
      <c r="BK1216" s="1">
        <f>SUM(BG1216:BJ1216)/1000000</f>
        <v>8759.9999999999909</v>
      </c>
      <c r="BL1216" s="1">
        <v>24.553295721076001</v>
      </c>
      <c r="BM1216" s="3">
        <f>0.815*BJ1216/(BK1216*1000)</f>
        <v>174.02032219895841</v>
      </c>
      <c r="BN1216" s="24">
        <v>3893.8092296155</v>
      </c>
      <c r="BO1216" s="1">
        <v>158</v>
      </c>
      <c r="BP1216" s="1">
        <v>3040</v>
      </c>
      <c r="BQ1216" s="24">
        <v>4611.9232000000002</v>
      </c>
      <c r="BR1216" s="1">
        <v>760</v>
      </c>
      <c r="BS1216" s="1">
        <v>190</v>
      </c>
      <c r="BT1216" s="1">
        <v>0.94528896769370097</v>
      </c>
    </row>
    <row r="1217" spans="1:72" s="11" customFormat="1" x14ac:dyDescent="0.25">
      <c r="A1217" s="1">
        <v>774</v>
      </c>
      <c r="B1217" s="25">
        <v>2678.2814806879101</v>
      </c>
      <c r="C1217" s="25">
        <v>600.4</v>
      </c>
      <c r="D1217" s="8">
        <v>2000</v>
      </c>
      <c r="E1217" s="8">
        <v>8000</v>
      </c>
      <c r="F1217" s="8">
        <v>1</v>
      </c>
      <c r="G1217" s="8">
        <v>23</v>
      </c>
      <c r="H1217" s="9">
        <f>SUM(BG1217:BI1217)/(BK1217*1000000)</f>
        <v>0.8727786353406447</v>
      </c>
      <c r="I1217" s="10">
        <v>100</v>
      </c>
      <c r="J1217" s="19">
        <v>97.119458655352602</v>
      </c>
      <c r="K1217" s="18">
        <f>(P1217*BG1217+U1217*BH1217+AP1217*BI1217+AN1217*BJ1217)/(BK1217*(1000000))</f>
        <v>140.16358024625572</v>
      </c>
      <c r="L1217" s="18">
        <f>(T1217*BG1217+Y1217*BH1217+AT1217*BI1217+AO1217*BJ1217)/(BK1217*(1000000))</f>
        <v>168.73827186654378</v>
      </c>
      <c r="M1217" s="18">
        <f>L1217/K1217</f>
        <v>1.2038667360671347</v>
      </c>
      <c r="N1217" s="18">
        <f>J1217*M1217</f>
        <v>116.91888570002637</v>
      </c>
      <c r="O1217" s="10">
        <v>100</v>
      </c>
      <c r="P1217" s="19">
        <v>114.914302614324</v>
      </c>
      <c r="Q1217" s="19">
        <f>P1217-S1217</f>
        <v>106.29147660712501</v>
      </c>
      <c r="R1217" s="18">
        <f>Q1217*solar_capex_adj</f>
        <v>141.7219688095</v>
      </c>
      <c r="S1217" s="19">
        <v>8.6228260071989951</v>
      </c>
      <c r="T1217" s="18">
        <f>R1217+S1217</f>
        <v>150.34479481669899</v>
      </c>
      <c r="U1217" s="19">
        <v>27.955556406454001</v>
      </c>
      <c r="V1217" s="19">
        <f>U1217-X1217</f>
        <v>23.158772929326901</v>
      </c>
      <c r="W1217" s="18">
        <f>V1217*wind_capex_adj</f>
        <v>38.597954882211504</v>
      </c>
      <c r="X1217" s="19">
        <v>4.7967834771271001</v>
      </c>
      <c r="Y1217" s="18">
        <f>W1217+X1217</f>
        <v>43.394738359338604</v>
      </c>
      <c r="Z1217" s="19">
        <v>125.661198805932</v>
      </c>
      <c r="AA1217" s="19">
        <f>Z1217-AC1217-AD1217</f>
        <v>70.112664154365405</v>
      </c>
      <c r="AB1217" s="18">
        <f>AA1217*hdgt_capex_adj</f>
        <v>87.640830192956756</v>
      </c>
      <c r="AC1217" s="19">
        <v>18.733022066052996</v>
      </c>
      <c r="AD1217" s="19">
        <v>36.815512585513602</v>
      </c>
      <c r="AE1217" s="18">
        <f>AD1217*fuel_adj</f>
        <v>36.815512585513602</v>
      </c>
      <c r="AF1217" s="18">
        <f>AB1217+AC1217+AE1217</f>
        <v>143.18936484452337</v>
      </c>
      <c r="AG1217" s="19">
        <v>869.03557253387703</v>
      </c>
      <c r="AH1217" s="19">
        <f>AG1217-AJ1217-AK1217</f>
        <v>756.57615959766497</v>
      </c>
      <c r="AI1217" s="18">
        <f>AH1217*aero_capex_adj</f>
        <v>907.89139151719792</v>
      </c>
      <c r="AJ1217" s="19">
        <v>70.942886214486975</v>
      </c>
      <c r="AK1217" s="19">
        <v>41.516526721725086</v>
      </c>
      <c r="AL1217" s="18">
        <f>AK1217*fuel_adj</f>
        <v>41.516526721725086</v>
      </c>
      <c r="AM1217" s="18">
        <f>AI1217+AJ1217+AL1217</f>
        <v>1020.35080445341</v>
      </c>
      <c r="AN1217" s="18">
        <f>IF(F1217=0, 0, IF(F1217=3, Z1217, (Z1217*F1217*384+AG1217*G1217*32)/(F1217*384+G1217*32)))</f>
        <v>614.16435868429585</v>
      </c>
      <c r="AO1217" s="18">
        <f>IF(F1217=0, 0, IF(F1217=3, AF1217, (AF1217*F1217*384+AM1217*G1217*32)/(F1217*384+G1217*32)))</f>
        <v>719.60973944464877</v>
      </c>
      <c r="AP1217" s="19">
        <v>70.922492614255503</v>
      </c>
      <c r="AQ1217" s="19">
        <f>AP1217-AS1217</f>
        <v>58.019262692303698</v>
      </c>
      <c r="AR1217" s="18">
        <f>AQ1217*bess_capex_adj</f>
        <v>58.019262692303698</v>
      </c>
      <c r="AS1217" s="19">
        <v>12.903229921951805</v>
      </c>
      <c r="AT1217" s="18">
        <f>AR1217+AS1217</f>
        <v>70.922492614255503</v>
      </c>
      <c r="AU1217" s="19">
        <v>8468.0435692620104</v>
      </c>
      <c r="AV1217" s="19"/>
      <c r="AW1217" s="19">
        <v>3207.3176725908502</v>
      </c>
      <c r="AX1217" s="18">
        <f>AW1217*solar_capex_adj</f>
        <v>4276.4235634544666</v>
      </c>
      <c r="AY1217" s="19">
        <v>718.99594740465398</v>
      </c>
      <c r="AZ1217" s="18">
        <f>AY1217*wind_capex_adj</f>
        <v>1198.3265790077567</v>
      </c>
      <c r="BA1217" s="19">
        <v>772.85855313092998</v>
      </c>
      <c r="BB1217" s="18">
        <f>BA1217*hdgt_capex_adj</f>
        <v>966.07319141366247</v>
      </c>
      <c r="BC1217" s="19">
        <v>1867.33293494587</v>
      </c>
      <c r="BD1217" s="18">
        <f>BC1217*aero_capex_adj</f>
        <v>2240.7995219350437</v>
      </c>
      <c r="BE1217" s="19">
        <v>1901.53846118969</v>
      </c>
      <c r="BF1217" s="18">
        <f>BE1217*bess_capex_adj</f>
        <v>1901.53846118969</v>
      </c>
      <c r="BG1217" s="8">
        <v>2599756169.1059699</v>
      </c>
      <c r="BH1217" s="8">
        <v>2635443261.2463999</v>
      </c>
      <c r="BI1217" s="8">
        <v>2410341415.2316699</v>
      </c>
      <c r="BJ1217" s="8">
        <v>1114459154.4159501</v>
      </c>
      <c r="BK1217" s="8">
        <f>SUM(BG1217:BJ1217)/1000000</f>
        <v>8759.9999999999909</v>
      </c>
      <c r="BL1217" s="8">
        <v>14.3287488157364</v>
      </c>
      <c r="BM1217" s="10">
        <f>0.815*BJ1217/(BK1217*1000)</f>
        <v>103.68541219737446</v>
      </c>
      <c r="BN1217" s="25">
        <v>3615.6799989286801</v>
      </c>
      <c r="BO1217" s="8">
        <v>158</v>
      </c>
      <c r="BP1217" s="8">
        <v>6080</v>
      </c>
      <c r="BQ1217" s="25">
        <v>9223.8464000000004</v>
      </c>
      <c r="BR1217" s="8">
        <v>1520</v>
      </c>
      <c r="BS1217" s="8">
        <v>380</v>
      </c>
      <c r="BT1217" s="8">
        <v>0.74424438643244994</v>
      </c>
    </row>
    <row r="1218" spans="1:72" s="11" customFormat="1" x14ac:dyDescent="0.25">
      <c r="A1218" s="1">
        <v>1450</v>
      </c>
      <c r="B1218" s="22">
        <v>2472.2598283273001</v>
      </c>
      <c r="C1218" s="22">
        <v>600.4</v>
      </c>
      <c r="D1218" s="11">
        <v>3000</v>
      </c>
      <c r="E1218" s="11">
        <v>12000</v>
      </c>
      <c r="F1218" s="11">
        <v>2</v>
      </c>
      <c r="G1218" s="11">
        <v>6</v>
      </c>
      <c r="H1218" s="12">
        <f>SUM(BG1218:BI1218)/(BK1218*1000000)</f>
        <v>0.86721251992275672</v>
      </c>
      <c r="I1218" s="13">
        <v>100</v>
      </c>
      <c r="J1218" s="20">
        <v>97.957845257213407</v>
      </c>
      <c r="K1218" s="18">
        <f>(P1218*BG1218+U1218*BH1218+AP1218*BI1218+AN1218*BJ1218)/(BK1218*(1000000))</f>
        <v>106.10629057438368</v>
      </c>
      <c r="L1218" s="18">
        <f>(T1218*BG1218+Y1218*BH1218+AT1218*BI1218+AO1218*BJ1218)/(BK1218*(1000000))</f>
        <v>126.66211883382783</v>
      </c>
      <c r="M1218" s="18">
        <f>L1218/K1218</f>
        <v>1.1937286483974663</v>
      </c>
      <c r="N1218" s="18">
        <f>J1218*M1218</f>
        <v>116.93508621882151</v>
      </c>
      <c r="O1218" s="13">
        <v>100</v>
      </c>
      <c r="P1218" s="20">
        <v>109.75375458803801</v>
      </c>
      <c r="Q1218" s="20">
        <f>P1218-S1218</f>
        <v>101.519146969563</v>
      </c>
      <c r="R1218" s="18">
        <f>Q1218*solar_capex_adj</f>
        <v>135.35886262608398</v>
      </c>
      <c r="S1218" s="20">
        <v>8.2346076184750103</v>
      </c>
      <c r="T1218" s="18">
        <f>R1218+S1218</f>
        <v>143.593470244559</v>
      </c>
      <c r="U1218" s="20">
        <v>27.958555213167202</v>
      </c>
      <c r="V1218" s="20">
        <f>U1218-X1218</f>
        <v>23.161771736040102</v>
      </c>
      <c r="W1218" s="18">
        <f>V1218*wind_capex_adj</f>
        <v>38.602952893400172</v>
      </c>
      <c r="X1218" s="20">
        <v>4.7967834771271001</v>
      </c>
      <c r="Y1218" s="18">
        <f>W1218+X1218</f>
        <v>43.399736370527272</v>
      </c>
      <c r="Z1218" s="20">
        <v>179.041636997616</v>
      </c>
      <c r="AA1218" s="20">
        <f>Z1218-AC1218-AD1218</f>
        <v>117.98100857040498</v>
      </c>
      <c r="AB1218" s="18">
        <f>AA1218*hdgt_capex_adj</f>
        <v>147.47626071300624</v>
      </c>
      <c r="AC1218" s="20">
        <v>23.432565434915006</v>
      </c>
      <c r="AD1218" s="20">
        <v>37.628062992296009</v>
      </c>
      <c r="AE1218" s="18">
        <f>AD1218*fuel_adj</f>
        <v>37.628062992296009</v>
      </c>
      <c r="AF1218" s="18">
        <f>AB1218+AC1218+AE1218</f>
        <v>208.53688914021726</v>
      </c>
      <c r="AG1218" s="20">
        <v>673.03284854344099</v>
      </c>
      <c r="AH1218" s="20">
        <f>AG1218-AJ1218-AK1218</f>
        <v>573.47945080290503</v>
      </c>
      <c r="AI1218" s="18">
        <f>AH1218*aero_capex_adj</f>
        <v>688.17534096348606</v>
      </c>
      <c r="AJ1218" s="20">
        <v>56.645451367593978</v>
      </c>
      <c r="AK1218" s="20">
        <v>42.907946372941979</v>
      </c>
      <c r="AL1218" s="18">
        <f>AK1218*fuel_adj</f>
        <v>42.907946372941979</v>
      </c>
      <c r="AM1218" s="18">
        <f>AI1218+AJ1218+AL1218</f>
        <v>787.72873870402202</v>
      </c>
      <c r="AN1218" s="18">
        <f>IF(F1218=0, 0, IF(F1218=3, Z1218, (Z1218*F1218*384+AG1218*G1218*32)/(F1218*384+G1218*32)))</f>
        <v>277.83987930678097</v>
      </c>
      <c r="AO1218" s="18">
        <f>IF(F1218=0, 0, IF(F1218=3, AF1218, (AF1218*F1218*384+AM1218*G1218*32)/(F1218*384+G1218*32)))</f>
        <v>324.37525905297821</v>
      </c>
      <c r="AP1218" s="20">
        <v>104.878805354234</v>
      </c>
      <c r="AQ1218" s="20">
        <f>AP1218-AS1218</f>
        <v>85.881149614425794</v>
      </c>
      <c r="AR1218" s="18">
        <f>AQ1218*bess_capex_adj</f>
        <v>85.881149614425794</v>
      </c>
      <c r="AS1218" s="20">
        <v>18.997655739808209</v>
      </c>
      <c r="AT1218" s="18">
        <f>AR1218+AS1218</f>
        <v>104.878805354234</v>
      </c>
      <c r="AU1218" s="20">
        <v>8568.9177368634791</v>
      </c>
      <c r="AV1218" s="20"/>
      <c r="AW1218" s="20">
        <v>2960.98429384574</v>
      </c>
      <c r="AX1218" s="18">
        <f>AW1218*solar_capex_adj</f>
        <v>3947.9790584609864</v>
      </c>
      <c r="AY1218" s="20">
        <v>719.08904948222903</v>
      </c>
      <c r="AZ1218" s="18">
        <f>AY1218*wind_capex_adj</f>
        <v>1198.4817491370484</v>
      </c>
      <c r="BA1218" s="20">
        <v>1545.9172596486101</v>
      </c>
      <c r="BB1218" s="18">
        <f>BA1218*hdgt_capex_adj</f>
        <v>1932.3965745607625</v>
      </c>
      <c r="BC1218" s="20">
        <v>487.193408882543</v>
      </c>
      <c r="BD1218" s="18">
        <f>BC1218*aero_capex_adj</f>
        <v>584.63209065905153</v>
      </c>
      <c r="BE1218" s="20">
        <v>2855.7337250043502</v>
      </c>
      <c r="BF1218" s="18">
        <f>BE1218*bess_capex_adj</f>
        <v>2855.7337250043502</v>
      </c>
      <c r="BG1218" s="11">
        <v>2519048714.4552202</v>
      </c>
      <c r="BH1218" s="11">
        <v>2635443261.2463999</v>
      </c>
      <c r="BI1218" s="11">
        <v>2442289698.8217201</v>
      </c>
      <c r="BJ1218" s="11">
        <v>1163218325.47665</v>
      </c>
      <c r="BK1218" s="11">
        <f>SUM(BG1218:BJ1218)/1000000</f>
        <v>8759.9999999999909</v>
      </c>
      <c r="BL1218" s="11">
        <v>10.0949817920032</v>
      </c>
      <c r="BM1218" s="13">
        <f>0.815*BJ1218/(BK1218*1000)</f>
        <v>108.22179626295328</v>
      </c>
      <c r="BN1218" s="22">
        <v>3337.5507682418602</v>
      </c>
      <c r="BO1218" s="11">
        <v>158</v>
      </c>
      <c r="BP1218" s="11">
        <v>9120</v>
      </c>
      <c r="BQ1218" s="22">
        <v>13835.7696</v>
      </c>
      <c r="BR1218" s="11">
        <v>2280</v>
      </c>
      <c r="BS1218" s="11">
        <v>570</v>
      </c>
      <c r="BT1218" s="11">
        <v>0.50359756919003995</v>
      </c>
    </row>
    <row r="1219" spans="1:72" s="11" customFormat="1" x14ac:dyDescent="0.25">
      <c r="A1219" s="1">
        <v>421</v>
      </c>
      <c r="B1219" s="24">
        <v>2678.2814806879101</v>
      </c>
      <c r="C1219" s="24">
        <v>1003.19999999999</v>
      </c>
      <c r="D1219" s="1">
        <v>1000</v>
      </c>
      <c r="E1219" s="1">
        <v>4000</v>
      </c>
      <c r="F1219" s="1">
        <v>3</v>
      </c>
      <c r="G1219" s="1">
        <v>4</v>
      </c>
      <c r="H1219" s="2">
        <f>SUM(BG1219:BI1219)/(BK1219*1000000)</f>
        <v>0.89916731804733752</v>
      </c>
      <c r="I1219" s="3">
        <v>100</v>
      </c>
      <c r="J1219" s="18">
        <v>91.880859905613704</v>
      </c>
      <c r="K1219" s="18">
        <f>(P1219*BG1219+U1219*BH1219+AP1219*BI1219+AN1219*BJ1219)/(BK1219*(1000000))</f>
        <v>88.327592608846274</v>
      </c>
      <c r="L1219" s="18">
        <f>(T1219*BG1219+Y1219*BH1219+AT1219*BI1219+AO1219*BJ1219)/(BK1219*(1000000))</f>
        <v>112.42001209360539</v>
      </c>
      <c r="M1219" s="18">
        <f>L1219/K1219</f>
        <v>1.272762098152624</v>
      </c>
      <c r="N1219" s="18">
        <f>J1219*M1219</f>
        <v>116.9424760335362</v>
      </c>
      <c r="O1219" s="3">
        <v>100</v>
      </c>
      <c r="P1219" s="18">
        <v>132.37773156733499</v>
      </c>
      <c r="Q1219" s="18">
        <f>P1219-S1219</f>
        <v>122.44605312365501</v>
      </c>
      <c r="R1219" s="18">
        <f>Q1219*solar_capex_adj</f>
        <v>163.26140416487334</v>
      </c>
      <c r="S1219" s="18">
        <v>9.931678443679985</v>
      </c>
      <c r="T1219" s="18">
        <f>R1219+S1219</f>
        <v>173.19308260855331</v>
      </c>
      <c r="U1219" s="18">
        <v>27.9594667086191</v>
      </c>
      <c r="V1219" s="18">
        <f>U1219-X1219</f>
        <v>23.162683231492</v>
      </c>
      <c r="W1219" s="18">
        <f>V1219*wind_capex_adj</f>
        <v>38.60447205248667</v>
      </c>
      <c r="X1219" s="18">
        <v>4.7967834771271001</v>
      </c>
      <c r="Y1219" s="18">
        <f>W1219+X1219</f>
        <v>43.401255529613771</v>
      </c>
      <c r="Z1219" s="18">
        <v>305.68378171186401</v>
      </c>
      <c r="AA1219" s="18">
        <f>Z1219-AC1219-AD1219</f>
        <v>232.87479834509799</v>
      </c>
      <c r="AB1219" s="18">
        <f>AA1219*hdgt_capex_adj</f>
        <v>291.0934979313725</v>
      </c>
      <c r="AC1219" s="18">
        <v>34.896956732308013</v>
      </c>
      <c r="AD1219" s="18">
        <v>37.912026634458016</v>
      </c>
      <c r="AE1219" s="18">
        <f>AD1219*fuel_adj</f>
        <v>37.912026634458016</v>
      </c>
      <c r="AF1219" s="18">
        <f>AB1219+AC1219+AE1219</f>
        <v>363.90248129813853</v>
      </c>
      <c r="AG1219" s="18">
        <v>845.23435742925801</v>
      </c>
      <c r="AH1219" s="18">
        <f>AG1219-AJ1219-AK1219</f>
        <v>731.92713414392995</v>
      </c>
      <c r="AI1219" s="18">
        <f>AH1219*aero_capex_adj</f>
        <v>878.31256097271591</v>
      </c>
      <c r="AJ1219" s="18">
        <v>69.277005857171048</v>
      </c>
      <c r="AK1219" s="18">
        <v>44.030217428157016</v>
      </c>
      <c r="AL1219" s="18">
        <f>AK1219*fuel_adj</f>
        <v>44.030217428157016</v>
      </c>
      <c r="AM1219" s="18">
        <f>AI1219+AJ1219+AL1219</f>
        <v>991.61978425804398</v>
      </c>
      <c r="AN1219" s="18">
        <f>IF(F1219=0, 0, IF(F1219=3, Z1219, (Z1219*F1219*384+AG1219*G1219*32)/(F1219*384+G1219*32)))</f>
        <v>305.68378171186401</v>
      </c>
      <c r="AO1219" s="18">
        <f>IF(F1219=0, 0, IF(F1219=3, AF1219, (AF1219*F1219*384+AM1219*G1219*32)/(F1219*384+G1219*32)))</f>
        <v>363.90248129813853</v>
      </c>
      <c r="AP1219" s="18">
        <v>67.936400574314305</v>
      </c>
      <c r="AQ1219" s="18">
        <f>AP1219-AS1219</f>
        <v>55.292631605279603</v>
      </c>
      <c r="AR1219" s="18">
        <f>AQ1219*bess_capex_adj</f>
        <v>55.292631605279603</v>
      </c>
      <c r="AS1219" s="18">
        <v>12.643768969034703</v>
      </c>
      <c r="AT1219" s="18">
        <f>AR1219+AS1219</f>
        <v>67.936400574314305</v>
      </c>
      <c r="AU1219" s="18">
        <v>8003.4337364476196</v>
      </c>
      <c r="AV1219" s="18"/>
      <c r="AW1219" s="18">
        <v>3207.85922033509</v>
      </c>
      <c r="AX1219" s="18">
        <f>AW1219*solar_capex_adj</f>
        <v>4277.145627113453</v>
      </c>
      <c r="AY1219" s="18">
        <v>1201.5631639336</v>
      </c>
      <c r="AZ1219" s="18">
        <f>AY1219*wind_capex_adj</f>
        <v>2002.6052732226667</v>
      </c>
      <c r="BA1219" s="18">
        <v>2318.9671452218699</v>
      </c>
      <c r="BB1219" s="18">
        <f>BA1219*hdgt_capex_adj</f>
        <v>2898.7089315273374</v>
      </c>
      <c r="BC1219" s="18">
        <v>324.80838774689198</v>
      </c>
      <c r="BD1219" s="18">
        <f>BC1219*aero_capex_adj</f>
        <v>389.77006529627039</v>
      </c>
      <c r="BE1219" s="18">
        <v>950.23581921015705</v>
      </c>
      <c r="BF1219" s="18">
        <f>BE1219*bess_capex_adj</f>
        <v>950.23581921015705</v>
      </c>
      <c r="BG1219" s="1">
        <v>2244916119.84021</v>
      </c>
      <c r="BH1219" s="1">
        <v>4403525449.1711998</v>
      </c>
      <c r="BI1219" s="1">
        <v>1228264137.0832601</v>
      </c>
      <c r="BJ1219" s="1">
        <v>883294293.90532398</v>
      </c>
      <c r="BK1219" s="1">
        <f>SUM(BG1219:BJ1219)/1000000</f>
        <v>8759.9999999999927</v>
      </c>
      <c r="BL1219" s="1">
        <v>26.558675918284798</v>
      </c>
      <c r="BM1219" s="3">
        <f>0.815*BJ1219/(BK1219*1000)</f>
        <v>82.178635791420035</v>
      </c>
      <c r="BN1219" s="24">
        <v>3615.6799989286801</v>
      </c>
      <c r="BO1219" s="1">
        <v>264</v>
      </c>
      <c r="BP1219" s="1">
        <v>3040</v>
      </c>
      <c r="BQ1219" s="24">
        <v>4611.9232000000002</v>
      </c>
      <c r="BR1219" s="1">
        <v>760</v>
      </c>
      <c r="BS1219" s="1">
        <v>190</v>
      </c>
      <c r="BT1219" s="1">
        <v>0.75887235973471701</v>
      </c>
    </row>
    <row r="1220" spans="1:72" s="11" customFormat="1" x14ac:dyDescent="0.25">
      <c r="A1220" s="1">
        <v>893</v>
      </c>
      <c r="B1220" s="25">
        <v>2678.2814806879101</v>
      </c>
      <c r="C1220" s="25">
        <v>801.8</v>
      </c>
      <c r="D1220" s="8">
        <v>2000</v>
      </c>
      <c r="E1220" s="8">
        <v>8000</v>
      </c>
      <c r="F1220" s="8">
        <v>2</v>
      </c>
      <c r="G1220" s="8">
        <v>11</v>
      </c>
      <c r="H1220" s="9">
        <f>SUM(BG1220:BI1220)/(BK1220*1000000)</f>
        <v>0.91430443555122853</v>
      </c>
      <c r="I1220" s="10">
        <v>100</v>
      </c>
      <c r="J1220" s="19">
        <v>95.649486023149095</v>
      </c>
      <c r="K1220" s="18">
        <f>(P1220*BG1220+U1220*BH1220+AP1220*BI1220+AN1220*BJ1220)/(BK1220*(1000000))</f>
        <v>117.94500743027824</v>
      </c>
      <c r="L1220" s="18">
        <f>(T1220*BG1220+Y1220*BH1220+AT1220*BI1220+AO1220*BJ1220)/(BK1220*(1000000))</f>
        <v>144.22054531913784</v>
      </c>
      <c r="M1220" s="18">
        <f>L1220/K1220</f>
        <v>1.2227778730218155</v>
      </c>
      <c r="N1220" s="18">
        <f>J1220*M1220</f>
        <v>116.95807507501613</v>
      </c>
      <c r="O1220" s="10">
        <v>100</v>
      </c>
      <c r="P1220" s="19">
        <v>122.46455113586801</v>
      </c>
      <c r="Q1220" s="19">
        <f>P1220-S1220</f>
        <v>113.27491110404</v>
      </c>
      <c r="R1220" s="18">
        <f>Q1220*solar_capex_adj</f>
        <v>151.03321480538665</v>
      </c>
      <c r="S1220" s="19">
        <v>9.1896400318280058</v>
      </c>
      <c r="T1220" s="18">
        <f>R1220+S1220</f>
        <v>160.22285483721464</v>
      </c>
      <c r="U1220" s="19">
        <v>27.954831873224698</v>
      </c>
      <c r="V1220" s="19">
        <f>U1220-X1220</f>
        <v>23.158048396097598</v>
      </c>
      <c r="W1220" s="18">
        <f>V1220*wind_capex_adj</f>
        <v>38.59674732682933</v>
      </c>
      <c r="X1220" s="19">
        <v>4.7967834771271001</v>
      </c>
      <c r="Y1220" s="18">
        <f>W1220+X1220</f>
        <v>43.39353080395643</v>
      </c>
      <c r="Z1220" s="19">
        <v>252.33477269468099</v>
      </c>
      <c r="AA1220" s="19">
        <f>Z1220-AC1220-AD1220</f>
        <v>184.084140540547</v>
      </c>
      <c r="AB1220" s="18">
        <f>AA1220*hdgt_capex_adj</f>
        <v>230.10517567568374</v>
      </c>
      <c r="AC1220" s="19">
        <v>30.00624567110799</v>
      </c>
      <c r="AD1220" s="19">
        <v>38.244386483026005</v>
      </c>
      <c r="AE1220" s="18">
        <f>AD1220*fuel_adj</f>
        <v>38.244386483026005</v>
      </c>
      <c r="AF1220" s="18">
        <f>AB1220+AC1220+AE1220</f>
        <v>298.35580782981776</v>
      </c>
      <c r="AG1220" s="19">
        <v>1432.79103305077</v>
      </c>
      <c r="AH1220" s="19">
        <f>AG1220-AJ1220-AK1220</f>
        <v>1277.75595636056</v>
      </c>
      <c r="AI1220" s="18">
        <f>AH1220*aero_capex_adj</f>
        <v>1533.307147632672</v>
      </c>
      <c r="AJ1220" s="19">
        <v>111.7405073489499</v>
      </c>
      <c r="AK1220" s="19">
        <v>43.294569341260058</v>
      </c>
      <c r="AL1220" s="18">
        <f>AK1220*fuel_adj</f>
        <v>43.294569341260058</v>
      </c>
      <c r="AM1220" s="18">
        <f>AI1220+AJ1220+AL1220</f>
        <v>1688.342224322882</v>
      </c>
      <c r="AN1220" s="18">
        <f>IF(F1220=0, 0, IF(F1220=3, Z1220, (Z1220*F1220*384+AG1220*G1220*32)/(F1220*384+G1220*32)))</f>
        <v>623.33531166373757</v>
      </c>
      <c r="AO1220" s="18">
        <f>IF(F1220=0, 0, IF(F1220=3, AF1220, (AF1220*F1220*384+AM1220*G1220*32)/(F1220*384+G1220*32)))</f>
        <v>735.20868158478072</v>
      </c>
      <c r="AP1220" s="19">
        <v>82.1333392549178</v>
      </c>
      <c r="AQ1220" s="19">
        <f>AP1220-AS1220</f>
        <v>67.106613582347805</v>
      </c>
      <c r="AR1220" s="18">
        <f>AQ1220*bess_capex_adj</f>
        <v>67.106613582347805</v>
      </c>
      <c r="AS1220" s="19">
        <v>15.026725672569995</v>
      </c>
      <c r="AT1220" s="18">
        <f>AR1220+AS1220</f>
        <v>82.1333392549178</v>
      </c>
      <c r="AU1220" s="19">
        <v>8507.5574742604495</v>
      </c>
      <c r="AV1220" s="19"/>
      <c r="AW1220" s="19">
        <v>3207.2173301315202</v>
      </c>
      <c r="AX1220" s="18">
        <f>AW1220*solar_capex_adj</f>
        <v>4276.2897735086935</v>
      </c>
      <c r="AY1220" s="19">
        <v>960.14809266386601</v>
      </c>
      <c r="AZ1220" s="18">
        <f>AY1220*wind_capex_adj</f>
        <v>1600.2468211064433</v>
      </c>
      <c r="BA1220" s="19">
        <v>1545.6687477667799</v>
      </c>
      <c r="BB1220" s="18">
        <f>BA1220*hdgt_capex_adj</f>
        <v>1932.085934708475</v>
      </c>
      <c r="BC1220" s="19">
        <v>893.04433304402198</v>
      </c>
      <c r="BD1220" s="18">
        <f>BC1220*aero_capex_adj</f>
        <v>1071.6531996528263</v>
      </c>
      <c r="BE1220" s="19">
        <v>1901.4789706542399</v>
      </c>
      <c r="BF1220" s="18">
        <f>BE1220*bess_capex_adj</f>
        <v>1901.4789706542399</v>
      </c>
      <c r="BG1220" s="8">
        <v>2432706760.9193301</v>
      </c>
      <c r="BH1220" s="8">
        <v>3519484355.2087998</v>
      </c>
      <c r="BI1220" s="8">
        <v>2057115739.3006201</v>
      </c>
      <c r="BJ1220" s="8">
        <v>750693144.57123697</v>
      </c>
      <c r="BK1220" s="8">
        <f>SUM(BG1220:BJ1220)/1000000</f>
        <v>8759.9999999999873</v>
      </c>
      <c r="BL1220" s="8">
        <v>18.833732695120801</v>
      </c>
      <c r="BM1220" s="10">
        <f>0.815*BJ1220/(BK1220*1000)</f>
        <v>69.841885025748738</v>
      </c>
      <c r="BN1220" s="25">
        <v>3615.6799989286801</v>
      </c>
      <c r="BO1220" s="8">
        <v>211</v>
      </c>
      <c r="BP1220" s="8">
        <v>6080</v>
      </c>
      <c r="BQ1220" s="25">
        <v>9223.8464000000004</v>
      </c>
      <c r="BR1220" s="8">
        <v>1520</v>
      </c>
      <c r="BS1220" s="8">
        <v>380</v>
      </c>
      <c r="BT1220" s="8">
        <v>0.63577061648583</v>
      </c>
    </row>
    <row r="1221" spans="1:72" s="11" customFormat="1" x14ac:dyDescent="0.25">
      <c r="A1221" s="1">
        <v>1330</v>
      </c>
      <c r="B1221" s="22">
        <v>2060.21652360608</v>
      </c>
      <c r="C1221" s="22">
        <v>402.79999999999899</v>
      </c>
      <c r="D1221" s="11">
        <v>3000</v>
      </c>
      <c r="E1221" s="11">
        <v>12000</v>
      </c>
      <c r="F1221" s="11">
        <v>1</v>
      </c>
      <c r="G1221" s="11">
        <v>20</v>
      </c>
      <c r="H1221" s="12">
        <f>SUM(BG1221:BI1221)/(BK1221*1000000)</f>
        <v>0.74677304773275655</v>
      </c>
      <c r="I1221" s="13">
        <v>100</v>
      </c>
      <c r="J1221" s="20">
        <v>100.336277486781</v>
      </c>
      <c r="K1221" s="18">
        <f>(P1221*BG1221+U1221*BH1221+AP1221*BI1221+AN1221*BJ1221)/(BK1221*(1000000))</f>
        <v>128.47033082930997</v>
      </c>
      <c r="L1221" s="18">
        <f>(T1221*BG1221+Y1221*BH1221+AT1221*BI1221+AO1221*BJ1221)/(BK1221*(1000000))</f>
        <v>149.84088956021282</v>
      </c>
      <c r="M1221" s="18">
        <f>L1221/K1221</f>
        <v>1.1663462574817878</v>
      </c>
      <c r="N1221" s="18">
        <f>J1221*M1221</f>
        <v>117.02684173636118</v>
      </c>
      <c r="O1221" s="13">
        <v>100</v>
      </c>
      <c r="P1221" s="20">
        <v>99.649694579681096</v>
      </c>
      <c r="Q1221" s="20">
        <f>P1221-S1221</f>
        <v>92.175362035330394</v>
      </c>
      <c r="R1221" s="18">
        <f>Q1221*solar_capex_adj</f>
        <v>122.90048271377385</v>
      </c>
      <c r="S1221" s="20">
        <v>7.4743325443507018</v>
      </c>
      <c r="T1221" s="18">
        <f>R1221+S1221</f>
        <v>130.37481525812456</v>
      </c>
      <c r="U1221" s="20">
        <v>27.965883411611699</v>
      </c>
      <c r="V1221" s="20">
        <f>U1221-X1221</f>
        <v>23.169099934484599</v>
      </c>
      <c r="W1221" s="18">
        <f>V1221*wind_capex_adj</f>
        <v>38.615166557474332</v>
      </c>
      <c r="X1221" s="20">
        <v>4.7967834771271001</v>
      </c>
      <c r="Y1221" s="18">
        <f>W1221+X1221</f>
        <v>43.411950034601432</v>
      </c>
      <c r="Z1221" s="20">
        <v>88.742475022368595</v>
      </c>
      <c r="AA1221" s="20">
        <f>Z1221-AC1221-AD1221</f>
        <v>36.983796373530097</v>
      </c>
      <c r="AB1221" s="18">
        <f>AA1221*hdgt_capex_adj</f>
        <v>46.229745466912618</v>
      </c>
      <c r="AC1221" s="20">
        <v>15.481151412252501</v>
      </c>
      <c r="AD1221" s="20">
        <v>36.277527236585996</v>
      </c>
      <c r="AE1221" s="18">
        <f>AD1221*fuel_adj</f>
        <v>36.277527236585996</v>
      </c>
      <c r="AF1221" s="18">
        <f>AB1221+AC1221+AE1221</f>
        <v>97.988424115751116</v>
      </c>
      <c r="AG1221" s="20">
        <v>364.85473343588001</v>
      </c>
      <c r="AH1221" s="20">
        <f>AG1221-AJ1221-AK1221</f>
        <v>289.076549686509</v>
      </c>
      <c r="AI1221" s="18">
        <f>AH1221*aero_capex_adj</f>
        <v>346.89185962381077</v>
      </c>
      <c r="AJ1221" s="20">
        <v>34.446797973792002</v>
      </c>
      <c r="AK1221" s="20">
        <v>41.331385775579008</v>
      </c>
      <c r="AL1221" s="18">
        <f>AK1221*fuel_adj</f>
        <v>41.331385775579008</v>
      </c>
      <c r="AM1221" s="18">
        <f>AI1221+AJ1221+AL1221</f>
        <v>422.67004337318178</v>
      </c>
      <c r="AN1221" s="18">
        <f>IF(F1221=0, 0, IF(F1221=3, Z1221, (Z1221*F1221*384+AG1221*G1221*32)/(F1221*384+G1221*32)))</f>
        <v>261.31263653081322</v>
      </c>
      <c r="AO1221" s="18">
        <f>IF(F1221=0, 0, IF(F1221=3, AF1221, (AF1221*F1221*384+AM1221*G1221*32)/(F1221*384+G1221*32)))</f>
        <v>300.91443615164525</v>
      </c>
      <c r="AP1221" s="20">
        <v>108.131545083674</v>
      </c>
      <c r="AQ1221" s="20">
        <f>AP1221-AS1221</f>
        <v>88.697776183773399</v>
      </c>
      <c r="AR1221" s="18">
        <f>AQ1221*bess_capex_adj</f>
        <v>88.697776183773399</v>
      </c>
      <c r="AS1221" s="20">
        <v>19.433768899900599</v>
      </c>
      <c r="AT1221" s="18">
        <f>AR1221+AS1221</f>
        <v>108.131545083674</v>
      </c>
      <c r="AU1221" s="20">
        <v>8205.1793583405706</v>
      </c>
      <c r="AV1221" s="20"/>
      <c r="AW1221" s="20">
        <v>2468.2676045676899</v>
      </c>
      <c r="AX1221" s="18">
        <f>AW1221*solar_capex_adj</f>
        <v>3291.0234727569195</v>
      </c>
      <c r="AY1221" s="20">
        <v>482.57946663763403</v>
      </c>
      <c r="AZ1221" s="18">
        <f>AY1221*wind_capex_adj</f>
        <v>804.29911106272345</v>
      </c>
      <c r="BA1221" s="20">
        <v>773.20318772312999</v>
      </c>
      <c r="BB1221" s="18">
        <f>BA1221*hdgt_capex_adj</f>
        <v>966.50398465391254</v>
      </c>
      <c r="BC1221" s="20">
        <v>1624.4918432064201</v>
      </c>
      <c r="BD1221" s="18">
        <f>BC1221*aero_capex_adj</f>
        <v>1949.390211847704</v>
      </c>
      <c r="BE1221" s="20">
        <v>2856.6372562056799</v>
      </c>
      <c r="BF1221" s="18">
        <f>BE1221*bess_capex_adj</f>
        <v>2856.6372562056799</v>
      </c>
      <c r="BG1221" s="11">
        <v>2344946699.8665099</v>
      </c>
      <c r="BH1221" s="11">
        <v>1768082187.9247999</v>
      </c>
      <c r="BI1221" s="11">
        <v>2428703010.34763</v>
      </c>
      <c r="BJ1221" s="11">
        <v>2218268101.8610501</v>
      </c>
      <c r="BK1221" s="11">
        <f>SUM(BG1221:BJ1221)/1000000</f>
        <v>8759.9999999999909</v>
      </c>
      <c r="BL1221" s="11">
        <v>1.58116558806795</v>
      </c>
      <c r="BM1221" s="13">
        <f>0.815*BJ1221/(BK1221*1000)</f>
        <v>206.37996609780339</v>
      </c>
      <c r="BN1221" s="22">
        <v>2781.2923068682198</v>
      </c>
      <c r="BO1221" s="11">
        <v>106</v>
      </c>
      <c r="BP1221" s="11">
        <v>9120</v>
      </c>
      <c r="BQ1221" s="22">
        <v>13835.7696</v>
      </c>
      <c r="BR1221" s="11">
        <v>2280</v>
      </c>
      <c r="BS1221" s="11">
        <v>570</v>
      </c>
      <c r="BT1221" s="11">
        <v>0.49980349524038398</v>
      </c>
    </row>
    <row r="1222" spans="1:72" s="11" customFormat="1" x14ac:dyDescent="0.25">
      <c r="A1222" s="1">
        <v>1614</v>
      </c>
      <c r="B1222" s="22">
        <v>1236.12991416365</v>
      </c>
      <c r="C1222" s="22">
        <v>201.39999999999901</v>
      </c>
      <c r="D1222" s="11">
        <v>3000</v>
      </c>
      <c r="E1222" s="11">
        <v>12000</v>
      </c>
      <c r="F1222" s="11">
        <v>3</v>
      </c>
      <c r="G1222" s="11">
        <v>4</v>
      </c>
      <c r="H1222" s="12">
        <f>SUM(BG1222:BI1222)/(BK1222*1000000)</f>
        <v>0.43690896772845828</v>
      </c>
      <c r="I1222" s="13">
        <v>100</v>
      </c>
      <c r="J1222" s="20">
        <v>104.30009457089299</v>
      </c>
      <c r="K1222" s="18">
        <f>(P1222*BG1222+U1222*BH1222+AP1222*BI1222+AN1222*BJ1222)/(BK1222*(1000000))</f>
        <v>101.87286041905894</v>
      </c>
      <c r="L1222" s="18">
        <f>(T1222*BG1222+Y1222*BH1222+AT1222*BI1222+AO1222*BJ1222)/(BK1222*(1000000))</f>
        <v>114.33989698866941</v>
      </c>
      <c r="M1222" s="18">
        <f>L1222/K1222</f>
        <v>1.1223783892817647</v>
      </c>
      <c r="N1222" s="18">
        <f>J1222*M1222</f>
        <v>117.06417214641461</v>
      </c>
      <c r="O1222" s="13">
        <v>99.999999999999901</v>
      </c>
      <c r="P1222" s="20">
        <v>98.946442754741398</v>
      </c>
      <c r="Q1222" s="20">
        <f>P1222-S1222</f>
        <v>91.531885373018795</v>
      </c>
      <c r="R1222" s="18">
        <f>Q1222*solar_capex_adj</f>
        <v>122.04251383069172</v>
      </c>
      <c r="S1222" s="20">
        <v>7.4145573817226023</v>
      </c>
      <c r="T1222" s="18">
        <f>R1222+S1222</f>
        <v>129.45707121241432</v>
      </c>
      <c r="U1222" s="20">
        <v>27.989622016265699</v>
      </c>
      <c r="V1222" s="20">
        <f>U1222-X1222</f>
        <v>23.192838539138599</v>
      </c>
      <c r="W1222" s="18">
        <f>V1222*wind_capex_adj</f>
        <v>38.654730898564331</v>
      </c>
      <c r="X1222" s="20">
        <v>4.7967834771271001</v>
      </c>
      <c r="Y1222" s="18">
        <f>W1222+X1222</f>
        <v>43.451514375691431</v>
      </c>
      <c r="Z1222" s="20">
        <v>93.627487537996203</v>
      </c>
      <c r="AA1222" s="20">
        <f>Z1222-AC1222-AD1222</f>
        <v>42.109843637284001</v>
      </c>
      <c r="AB1222" s="18">
        <f>AA1222*hdgt_capex_adj</f>
        <v>52.637304546605002</v>
      </c>
      <c r="AC1222" s="20">
        <v>15.9402827997922</v>
      </c>
      <c r="AD1222" s="20">
        <v>35.577361100920001</v>
      </c>
      <c r="AE1222" s="18">
        <f>AD1222*fuel_adj</f>
        <v>35.577361100920001</v>
      </c>
      <c r="AF1222" s="18">
        <f>AB1222+AC1222+AE1222</f>
        <v>104.1549484473172</v>
      </c>
      <c r="AG1222" s="20">
        <v>315.04424835292599</v>
      </c>
      <c r="AH1222" s="20">
        <f>AG1222-AJ1222-AK1222</f>
        <v>242.00655805548303</v>
      </c>
      <c r="AI1222" s="18">
        <f>AH1222*aero_capex_adj</f>
        <v>290.40786966657964</v>
      </c>
      <c r="AJ1222" s="20">
        <v>30.617576998069978</v>
      </c>
      <c r="AK1222" s="20">
        <v>42.420113299372986</v>
      </c>
      <c r="AL1222" s="18">
        <f>AK1222*fuel_adj</f>
        <v>42.420113299372986</v>
      </c>
      <c r="AM1222" s="18">
        <f>AI1222+AJ1222+AL1222</f>
        <v>363.44555996402261</v>
      </c>
      <c r="AN1222" s="18">
        <f>IF(F1222=0, 0, IF(F1222=3, Z1222, (Z1222*F1222*384+AG1222*G1222*32)/(F1222*384+G1222*32)))</f>
        <v>93.627487537996203</v>
      </c>
      <c r="AO1222" s="18">
        <f>IF(F1222=0, 0, IF(F1222=3, AF1222, (AF1222*F1222*384+AM1222*G1222*32)/(F1222*384+G1222*32)))</f>
        <v>104.1549484473172</v>
      </c>
      <c r="AP1222" s="20">
        <v>174.64946181124401</v>
      </c>
      <c r="AQ1222" s="20">
        <f>AP1222-AS1222</f>
        <v>143.22029437284701</v>
      </c>
      <c r="AR1222" s="18">
        <f>AQ1222*bess_capex_adj</f>
        <v>143.22029437284701</v>
      </c>
      <c r="AS1222" s="20">
        <v>31.429167438397002</v>
      </c>
      <c r="AT1222" s="18">
        <f>AR1222+AS1222</f>
        <v>174.64946181124401</v>
      </c>
      <c r="AU1222" s="20">
        <v>7230.7964331908097</v>
      </c>
      <c r="AV1222" s="20"/>
      <c r="AW1222" s="20">
        <v>1482.4779258408801</v>
      </c>
      <c r="AX1222" s="18">
        <f>AW1222*solar_capex_adj</f>
        <v>1976.6372344545066</v>
      </c>
      <c r="AY1222" s="20">
        <v>241.53695403962701</v>
      </c>
      <c r="AZ1222" s="18">
        <f>AY1222*wind_capex_adj</f>
        <v>402.56159006604503</v>
      </c>
      <c r="BA1222" s="20">
        <v>2321.9861895608901</v>
      </c>
      <c r="BB1222" s="18">
        <f>BA1222*hdgt_capex_adj</f>
        <v>2902.4827369511127</v>
      </c>
      <c r="BC1222" s="20">
        <v>325.23125312742002</v>
      </c>
      <c r="BD1222" s="18">
        <f>BC1222*aero_capex_adj</f>
        <v>390.27750375290401</v>
      </c>
      <c r="BE1222" s="20">
        <v>2859.56411062198</v>
      </c>
      <c r="BF1222" s="18">
        <f>BE1222*bess_capex_adj</f>
        <v>2859.56411062198</v>
      </c>
      <c r="BG1222" s="11">
        <v>1429460006.6280799</v>
      </c>
      <c r="BH1222" s="11">
        <v>884041093.96239996</v>
      </c>
      <c r="BI1222" s="11">
        <v>1513821456.7108099</v>
      </c>
      <c r="BJ1222" s="11">
        <v>4932677442.6987</v>
      </c>
      <c r="BK1222" s="11">
        <f>SUM(BG1222:BJ1222)/1000000</f>
        <v>8759.9999999999891</v>
      </c>
      <c r="BL1222" s="11">
        <v>6.4889747558E-18</v>
      </c>
      <c r="BM1222" s="13">
        <f>0.815*BJ1222/(BK1222*1000)</f>
        <v>458.91919130130657</v>
      </c>
      <c r="BN1222" s="22">
        <v>1668.7753841209301</v>
      </c>
      <c r="BO1222" s="11">
        <v>53</v>
      </c>
      <c r="BP1222" s="11">
        <v>9120</v>
      </c>
      <c r="BQ1222" s="22">
        <v>13835.7696</v>
      </c>
      <c r="BR1222" s="11">
        <v>2280</v>
      </c>
      <c r="BS1222" s="11">
        <v>570</v>
      </c>
      <c r="BT1222" s="11">
        <v>0.31149234424160099</v>
      </c>
    </row>
    <row r="1223" spans="1:72" s="11" customFormat="1" x14ac:dyDescent="0.25">
      <c r="A1223" s="1">
        <v>1283</v>
      </c>
      <c r="B1223" s="22">
        <v>1442.15156652426</v>
      </c>
      <c r="C1223" s="22">
        <v>1801.19999999999</v>
      </c>
      <c r="D1223" s="11">
        <v>3000</v>
      </c>
      <c r="E1223" s="11">
        <v>12000</v>
      </c>
      <c r="F1223" s="11">
        <v>1</v>
      </c>
      <c r="G1223" s="11">
        <v>14</v>
      </c>
      <c r="H1223" s="12">
        <f>SUM(BG1223:BI1223)/(BK1223*1000000)</f>
        <v>0.95671118781953823</v>
      </c>
      <c r="I1223" s="13">
        <v>100</v>
      </c>
      <c r="J1223" s="20">
        <v>94.215338832452204</v>
      </c>
      <c r="K1223" s="18">
        <f>(P1223*BG1223+U1223*BH1223+AP1223*BI1223+AN1223*BJ1223)/(BK1223*(1000000))</f>
        <v>108.53079830011548</v>
      </c>
      <c r="L1223" s="18">
        <f>(T1223*BG1223+Y1223*BH1223+AT1223*BI1223+AO1223*BJ1223)/(BK1223*(1000000))</f>
        <v>134.86060701686981</v>
      </c>
      <c r="M1223" s="18">
        <f>L1223/K1223</f>
        <v>1.2426021841647719</v>
      </c>
      <c r="N1223" s="18">
        <f>J1223*M1223</f>
        <v>117.07218581502916</v>
      </c>
      <c r="O1223" s="13">
        <v>100</v>
      </c>
      <c r="P1223" s="20">
        <v>112.41172954207499</v>
      </c>
      <c r="Q1223" s="20">
        <f>P1223-S1223</f>
        <v>103.97718410003699</v>
      </c>
      <c r="R1223" s="18">
        <f>Q1223*solar_capex_adj</f>
        <v>138.63624546671599</v>
      </c>
      <c r="S1223" s="20">
        <v>8.4345454420380008</v>
      </c>
      <c r="T1223" s="18">
        <f>R1223+S1223</f>
        <v>147.07079090875399</v>
      </c>
      <c r="U1223" s="20">
        <v>36.691286955409502</v>
      </c>
      <c r="V1223" s="20">
        <f>U1223-X1223</f>
        <v>30.395904851720299</v>
      </c>
      <c r="W1223" s="18">
        <f>V1223*wind_capex_adj</f>
        <v>50.659841419533834</v>
      </c>
      <c r="X1223" s="20">
        <v>6.295382103689203</v>
      </c>
      <c r="Y1223" s="18">
        <f>W1223+X1223</f>
        <v>56.95522352322304</v>
      </c>
      <c r="Z1223" s="20">
        <v>294.20910471353699</v>
      </c>
      <c r="AA1223" s="20">
        <f>Z1223-AC1223-AD1223</f>
        <v>215.74307899762803</v>
      </c>
      <c r="AB1223" s="18">
        <f>AA1223*hdgt_capex_adj</f>
        <v>269.67884874703503</v>
      </c>
      <c r="AC1223" s="20">
        <v>34.707460691194967</v>
      </c>
      <c r="AD1223" s="20">
        <v>43.758565024713988</v>
      </c>
      <c r="AE1223" s="18">
        <f>AD1223*fuel_adj</f>
        <v>43.758565024713988</v>
      </c>
      <c r="AF1223" s="18">
        <f>AB1223+AC1223+AE1223</f>
        <v>348.14487446294402</v>
      </c>
      <c r="AG1223" s="20">
        <v>1368.8255105291801</v>
      </c>
      <c r="AH1223" s="20">
        <f>AG1223-AJ1223-AK1223</f>
        <v>1212.8415973169101</v>
      </c>
      <c r="AI1223" s="18">
        <f>AH1223*aero_capex_adj</f>
        <v>1455.4099167802922</v>
      </c>
      <c r="AJ1223" s="20">
        <v>108.21236614637996</v>
      </c>
      <c r="AK1223" s="20">
        <v>47.77154706588999</v>
      </c>
      <c r="AL1223" s="18">
        <f>AK1223*fuel_adj</f>
        <v>47.77154706588999</v>
      </c>
      <c r="AM1223" s="18">
        <f>AI1223+AJ1223+AL1223</f>
        <v>1611.3938299925621</v>
      </c>
      <c r="AN1223" s="18">
        <f>IF(F1223=0, 0, IF(F1223=3, Z1223, (Z1223*F1223*384+AG1223*G1223*32)/(F1223*384+G1223*32)))</f>
        <v>872.84870784503721</v>
      </c>
      <c r="AO1223" s="18">
        <f>IF(F1223=0, 0, IF(F1223=3, AF1223, (AF1223*F1223*384+AM1223*G1223*32)/(F1223*384+G1223*32)))</f>
        <v>1028.3558505173537</v>
      </c>
      <c r="AP1223" s="20">
        <v>257.00406930567499</v>
      </c>
      <c r="AQ1223" s="20">
        <f>AP1223-AS1223</f>
        <v>207.506774829996</v>
      </c>
      <c r="AR1223" s="18">
        <f>AQ1223*bess_capex_adj</f>
        <v>207.506774829996</v>
      </c>
      <c r="AS1223" s="20">
        <v>49.497294475678984</v>
      </c>
      <c r="AT1223" s="18">
        <f>AR1223+AS1223</f>
        <v>257.00406930567499</v>
      </c>
      <c r="AU1223" s="20">
        <v>8649.4137364200105</v>
      </c>
      <c r="AV1223" s="20"/>
      <c r="AW1223" s="20">
        <v>1727.1267749553599</v>
      </c>
      <c r="AX1223" s="18">
        <f>AW1223*solar_capex_adj</f>
        <v>2302.8356999404796</v>
      </c>
      <c r="AY1223" s="20">
        <v>2157.1246873497398</v>
      </c>
      <c r="AZ1223" s="18">
        <f>AY1223*wind_capex_adj</f>
        <v>3595.2078122495664</v>
      </c>
      <c r="BA1223" s="20">
        <v>772.90758536540704</v>
      </c>
      <c r="BB1223" s="18">
        <f>BA1223*hdgt_capex_adj</f>
        <v>966.13448170675883</v>
      </c>
      <c r="BC1223" s="20">
        <v>1136.7095500124201</v>
      </c>
      <c r="BD1223" s="18">
        <f>BC1223*aero_capex_adj</f>
        <v>1364.051460014904</v>
      </c>
      <c r="BE1223" s="20">
        <v>2855.5451387370699</v>
      </c>
      <c r="BF1223" s="18">
        <f>BE1223*bess_capex_adj</f>
        <v>2855.5451387370699</v>
      </c>
      <c r="BG1223" s="11">
        <v>1431207058.52788</v>
      </c>
      <c r="BH1223" s="11">
        <v>6024247457.1309404</v>
      </c>
      <c r="BI1223" s="11">
        <v>925335489.640329</v>
      </c>
      <c r="BJ1223" s="11">
        <v>379209994.70084399</v>
      </c>
      <c r="BK1223" s="11">
        <f>SUM(BG1223:BJ1223)/1000000</f>
        <v>8759.9999999999945</v>
      </c>
      <c r="BL1223" s="11">
        <v>25.853982469175801</v>
      </c>
      <c r="BM1223" s="13">
        <f>0.815*BJ1223/(BK1223*1000)</f>
        <v>35.280381927076256</v>
      </c>
      <c r="BN1223" s="22">
        <v>1946.90461480775</v>
      </c>
      <c r="BO1223" s="11">
        <v>474</v>
      </c>
      <c r="BP1223" s="11">
        <v>9120</v>
      </c>
      <c r="BQ1223" s="22">
        <v>13835.7696</v>
      </c>
      <c r="BR1223" s="11">
        <v>2280</v>
      </c>
      <c r="BS1223" s="11">
        <v>570</v>
      </c>
      <c r="BT1223" s="11">
        <v>0.19270151549113099</v>
      </c>
    </row>
    <row r="1224" spans="1:72" s="11" customFormat="1" x14ac:dyDescent="0.25">
      <c r="A1224" s="1">
        <v>1245</v>
      </c>
      <c r="B1224" s="22">
        <v>1648.17321888487</v>
      </c>
      <c r="C1224" s="22">
        <v>1200.8</v>
      </c>
      <c r="D1224" s="11">
        <v>3000</v>
      </c>
      <c r="E1224" s="11">
        <v>12000</v>
      </c>
      <c r="F1224" s="11">
        <v>1</v>
      </c>
      <c r="G1224" s="11">
        <v>20</v>
      </c>
      <c r="H1224" s="12">
        <f>SUM(BG1224:BI1224)/(BK1224*1000000)</f>
        <v>0.918440350969291</v>
      </c>
      <c r="I1224" s="13">
        <v>100</v>
      </c>
      <c r="J1224" s="20">
        <v>97.231301299385194</v>
      </c>
      <c r="K1224" s="18">
        <f>(P1224*BG1224+U1224*BH1224+AP1224*BI1224+AN1224*BJ1224)/(BK1224*(1000000))</f>
        <v>141.7940460310071</v>
      </c>
      <c r="L1224" s="18">
        <f>(T1224*BG1224+Y1224*BH1224+AT1224*BI1224+AO1224*BJ1224)/(BK1224*(1000000))</f>
        <v>170.79791790068791</v>
      </c>
      <c r="M1224" s="18">
        <f>L1224/K1224</f>
        <v>1.2045492930171293</v>
      </c>
      <c r="N1224" s="18">
        <f>J1224*M1224</f>
        <v>117.11989523930993</v>
      </c>
      <c r="O1224" s="13">
        <v>100</v>
      </c>
      <c r="P1224" s="20">
        <v>106.019265024963</v>
      </c>
      <c r="Q1224" s="20">
        <f>P1224-S1224</f>
        <v>98.064274926920106</v>
      </c>
      <c r="R1224" s="18">
        <f>Q1224*solar_capex_adj</f>
        <v>130.75236656922681</v>
      </c>
      <c r="S1224" s="20">
        <v>7.9549900980428987</v>
      </c>
      <c r="T1224" s="18">
        <f>R1224+S1224</f>
        <v>138.70735666726972</v>
      </c>
      <c r="U1224" s="20">
        <v>28.6121473724649</v>
      </c>
      <c r="V1224" s="20">
        <f>U1224-X1224</f>
        <v>23.702911444607</v>
      </c>
      <c r="W1224" s="18">
        <f>V1224*wind_capex_adj</f>
        <v>39.504852407678335</v>
      </c>
      <c r="X1224" s="20">
        <v>4.9092359278578996</v>
      </c>
      <c r="Y1224" s="18">
        <f>W1224+X1224</f>
        <v>44.414088335536235</v>
      </c>
      <c r="Z1224" s="20">
        <v>176.869996757568</v>
      </c>
      <c r="AA1224" s="20">
        <f>Z1224-AC1224-AD1224</f>
        <v>108.44431099908797</v>
      </c>
      <c r="AB1224" s="18">
        <f>AA1224*hdgt_capex_adj</f>
        <v>135.55538874885997</v>
      </c>
      <c r="AC1224" s="20">
        <v>24.290531795272017</v>
      </c>
      <c r="AD1224" s="20">
        <v>44.135153963208012</v>
      </c>
      <c r="AE1224" s="18">
        <f>AD1224*fuel_adj</f>
        <v>44.135153963208012</v>
      </c>
      <c r="AF1224" s="18">
        <f>AB1224+AC1224+AE1224</f>
        <v>203.98107450734</v>
      </c>
      <c r="AG1224" s="20">
        <v>1373.8222806362201</v>
      </c>
      <c r="AH1224" s="20">
        <f>AG1224-AJ1224-AK1224</f>
        <v>1217.0397334237398</v>
      </c>
      <c r="AI1224" s="18">
        <f>AH1224*aero_capex_adj</f>
        <v>1460.4476801084877</v>
      </c>
      <c r="AJ1224" s="20">
        <v>108.63577137000016</v>
      </c>
      <c r="AK1224" s="20">
        <v>48.14677584248011</v>
      </c>
      <c r="AL1224" s="18">
        <f>AK1224*fuel_adj</f>
        <v>48.14677584248011</v>
      </c>
      <c r="AM1224" s="18">
        <f>AI1224+AJ1224+AL1224</f>
        <v>1617.230227320968</v>
      </c>
      <c r="AN1224" s="18">
        <f>IF(F1224=0, 0, IF(F1224=3, Z1224, (Z1224*F1224*384+AG1224*G1224*32)/(F1224*384+G1224*32)))</f>
        <v>924.9651741817255</v>
      </c>
      <c r="AO1224" s="18">
        <f>IF(F1224=0, 0, IF(F1224=3, AF1224, (AF1224*F1224*384+AM1224*G1224*32)/(F1224*384+G1224*32)))</f>
        <v>1087.2617950158574</v>
      </c>
      <c r="AP1224" s="20">
        <v>215.47914775516199</v>
      </c>
      <c r="AQ1224" s="20">
        <f>AP1224-AS1224</f>
        <v>175.630017984402</v>
      </c>
      <c r="AR1224" s="18">
        <f>AQ1224*bess_capex_adj</f>
        <v>175.630017984402</v>
      </c>
      <c r="AS1224" s="20">
        <v>39.849129770759987</v>
      </c>
      <c r="AT1224" s="18">
        <f>AR1224+AS1224</f>
        <v>215.47914775516199</v>
      </c>
      <c r="AU1224" s="20">
        <v>8664.1622415933707</v>
      </c>
      <c r="AV1224" s="20"/>
      <c r="AW1224" s="20">
        <v>1973.8355777137201</v>
      </c>
      <c r="AX1224" s="18">
        <f>AW1224*solar_capex_adj</f>
        <v>2631.78077028496</v>
      </c>
      <c r="AY1224" s="20">
        <v>1438.06593540105</v>
      </c>
      <c r="AZ1224" s="18">
        <f>AY1224*wind_capex_adj</f>
        <v>2396.7765590017502</v>
      </c>
      <c r="BA1224" s="20">
        <v>772.89834675203304</v>
      </c>
      <c r="BB1224" s="18">
        <f>BA1224*hdgt_capex_adj</f>
        <v>966.12293344004127</v>
      </c>
      <c r="BC1224" s="20">
        <v>1623.8513755015699</v>
      </c>
      <c r="BD1224" s="18">
        <f>BC1224*aero_capex_adj</f>
        <v>1948.6216506018839</v>
      </c>
      <c r="BE1224" s="20">
        <v>2855.5110062249701</v>
      </c>
      <c r="BF1224" s="18">
        <f>BE1224*bess_capex_adj</f>
        <v>2855.5110062249701</v>
      </c>
      <c r="BG1224" s="11">
        <v>1735698772.45627</v>
      </c>
      <c r="BH1224" s="11">
        <v>5150151087.6650696</v>
      </c>
      <c r="BI1224" s="11">
        <v>1159687614.3696301</v>
      </c>
      <c r="BJ1224" s="11">
        <v>714462525.50900996</v>
      </c>
      <c r="BK1224" s="11">
        <f>SUM(BG1224:BJ1224)/1000000</f>
        <v>8759.9999999999782</v>
      </c>
      <c r="BL1224" s="11">
        <v>13.1505037142962</v>
      </c>
      <c r="BM1224" s="13">
        <f>0.815*BJ1224/(BK1224*1000)</f>
        <v>66.471113960027921</v>
      </c>
      <c r="BN1224" s="22">
        <v>2225.03384549457</v>
      </c>
      <c r="BO1224" s="11">
        <v>316</v>
      </c>
      <c r="BP1224" s="11">
        <v>9120</v>
      </c>
      <c r="BQ1224" s="22">
        <v>13835.7696</v>
      </c>
      <c r="BR1224" s="11">
        <v>2280</v>
      </c>
      <c r="BS1224" s="11">
        <v>570</v>
      </c>
      <c r="BT1224" s="11">
        <v>0.24083744693811901</v>
      </c>
    </row>
    <row r="1225" spans="1:72" s="11" customFormat="1" x14ac:dyDescent="0.25">
      <c r="A1225" s="1">
        <v>854</v>
      </c>
      <c r="B1225" s="25">
        <v>2060.21652360608</v>
      </c>
      <c r="C1225" s="25">
        <v>1402.2</v>
      </c>
      <c r="D1225" s="8">
        <v>2000</v>
      </c>
      <c r="E1225" s="8">
        <v>8000</v>
      </c>
      <c r="F1225" s="8">
        <v>2</v>
      </c>
      <c r="G1225" s="8">
        <v>11</v>
      </c>
      <c r="H1225" s="9">
        <f>SUM(BG1225:BI1225)/(BK1225*1000000)</f>
        <v>0.95640265378532929</v>
      </c>
      <c r="I1225" s="10">
        <v>100</v>
      </c>
      <c r="J1225" s="19">
        <v>93.661878854342305</v>
      </c>
      <c r="K1225" s="18">
        <f>(P1225*BG1225+U1225*BH1225+AP1225*BI1225+AN1225*BJ1225)/(BK1225*(1000000))</f>
        <v>108.14752107898531</v>
      </c>
      <c r="L1225" s="18">
        <f>(T1225*BG1225+Y1225*BH1225+AT1225*BI1225+AO1225*BJ1225)/(BK1225*(1000000))</f>
        <v>135.24107645777403</v>
      </c>
      <c r="M1225" s="18">
        <f>L1225/K1225</f>
        <v>1.2505240537043933</v>
      </c>
      <c r="N1225" s="18">
        <f>J1225*M1225</f>
        <v>117.12643242250194</v>
      </c>
      <c r="O1225" s="10">
        <v>100</v>
      </c>
      <c r="P1225" s="19">
        <v>130.29716575054701</v>
      </c>
      <c r="Q1225" s="19">
        <f>P1225-S1225</f>
        <v>120.51992281768599</v>
      </c>
      <c r="R1225" s="18">
        <f>Q1225*solar_capex_adj</f>
        <v>160.69323042358133</v>
      </c>
      <c r="S1225" s="19">
        <v>9.7772429328610144</v>
      </c>
      <c r="T1225" s="18">
        <f>R1225+S1225</f>
        <v>170.47047335644234</v>
      </c>
      <c r="U1225" s="19">
        <v>31.028265266220998</v>
      </c>
      <c r="V1225" s="19">
        <f>U1225-X1225</f>
        <v>25.704183036385398</v>
      </c>
      <c r="W1225" s="18">
        <f>V1225*wind_capex_adj</f>
        <v>42.840305060642329</v>
      </c>
      <c r="X1225" s="19">
        <v>5.3240822298356001</v>
      </c>
      <c r="Y1225" s="18">
        <f>W1225+X1225</f>
        <v>48.164387290477933</v>
      </c>
      <c r="Z1225" s="19">
        <v>467.97064371955599</v>
      </c>
      <c r="AA1225" s="19">
        <f>Z1225-AC1225-AD1225</f>
        <v>374.91284296992501</v>
      </c>
      <c r="AB1225" s="18">
        <f>AA1225*hdgt_capex_adj</f>
        <v>468.64105371240623</v>
      </c>
      <c r="AC1225" s="19">
        <v>50.044283462231988</v>
      </c>
      <c r="AD1225" s="19">
        <v>43.013517287398997</v>
      </c>
      <c r="AE1225" s="18">
        <f>AD1225*fuel_adj</f>
        <v>43.013517287398997</v>
      </c>
      <c r="AF1225" s="18">
        <f>AB1225+AC1225+AE1225</f>
        <v>561.69885446203716</v>
      </c>
      <c r="AG1225" s="19">
        <v>2180.4570794628098</v>
      </c>
      <c r="AH1225" s="19">
        <f>AG1225-AJ1225-AK1225</f>
        <v>1964.59135909733</v>
      </c>
      <c r="AI1225" s="18">
        <f>AH1225*aero_capex_adj</f>
        <v>2357.5096309167961</v>
      </c>
      <c r="AJ1225" s="19">
        <v>166.84023077396978</v>
      </c>
      <c r="AK1225" s="19">
        <v>49.025489591509995</v>
      </c>
      <c r="AL1225" s="18">
        <f>AK1225*fuel_adj</f>
        <v>49.025489591509995</v>
      </c>
      <c r="AM1225" s="18">
        <f>AI1225+AJ1225+AL1225</f>
        <v>2573.3753512822759</v>
      </c>
      <c r="AN1225" s="18">
        <f>IF(F1225=0, 0, IF(F1225=3, Z1225, (Z1225*F1225*384+AG1225*G1225*32)/(F1225*384+G1225*32)))</f>
        <v>1006.1806663817215</v>
      </c>
      <c r="AO1225" s="18">
        <f>IF(F1225=0, 0, IF(F1225=3, AF1225, (AF1225*F1225*384+AM1225*G1225*32)/(F1225*384+G1225*32)))</f>
        <v>1193.9400391769693</v>
      </c>
      <c r="AP1225" s="19">
        <v>150.70091068513401</v>
      </c>
      <c r="AQ1225" s="19">
        <f>AP1225-AS1225</f>
        <v>122.21732599526401</v>
      </c>
      <c r="AR1225" s="18">
        <f>AQ1225*bess_capex_adj</f>
        <v>122.21732599526401</v>
      </c>
      <c r="AS1225" s="19">
        <v>28.48358468987</v>
      </c>
      <c r="AT1225" s="18">
        <f>AR1225+AS1225</f>
        <v>150.70091068513401</v>
      </c>
      <c r="AU1225" s="19">
        <v>8486.5447143507208</v>
      </c>
      <c r="AV1225" s="19"/>
      <c r="AW1225" s="19">
        <v>2467.1312043593898</v>
      </c>
      <c r="AX1225" s="18">
        <f>AW1225*solar_capex_adj</f>
        <v>3289.5082724791864</v>
      </c>
      <c r="AY1225" s="19">
        <v>1679.1494171193101</v>
      </c>
      <c r="AZ1225" s="18">
        <f>AY1225*wind_capex_adj</f>
        <v>2798.5823618655168</v>
      </c>
      <c r="BA1225" s="19">
        <v>1545.6944038091799</v>
      </c>
      <c r="BB1225" s="18">
        <f>BA1225*hdgt_capex_adj</f>
        <v>1932.1180047614748</v>
      </c>
      <c r="BC1225" s="19">
        <v>893.059156390422</v>
      </c>
      <c r="BD1225" s="18">
        <f>BC1225*aero_capex_adj</f>
        <v>1071.6709876685063</v>
      </c>
      <c r="BE1225" s="19">
        <v>1901.5105326723999</v>
      </c>
      <c r="BF1225" s="18">
        <f>BE1225*bess_capex_adj</f>
        <v>1901.5105326723999</v>
      </c>
      <c r="BG1225" s="8">
        <v>1757539158.5613501</v>
      </c>
      <c r="BH1225" s="8">
        <v>5545343619.8424997</v>
      </c>
      <c r="BI1225" s="8">
        <v>1075204468.75563</v>
      </c>
      <c r="BJ1225" s="8">
        <v>381912752.84051502</v>
      </c>
      <c r="BK1225" s="8">
        <f>SUM(BG1225:BJ1225)/1000000</f>
        <v>8759.9999999999945</v>
      </c>
      <c r="BL1225" s="8">
        <v>24.701718105618699</v>
      </c>
      <c r="BM1225" s="10">
        <f>0.815*BJ1225/(BK1225*1000)</f>
        <v>35.531837164956613</v>
      </c>
      <c r="BN1225" s="25">
        <v>2781.2923068682198</v>
      </c>
      <c r="BO1225" s="8">
        <v>369</v>
      </c>
      <c r="BP1225" s="8">
        <v>6080</v>
      </c>
      <c r="BQ1225" s="25">
        <v>9223.8464000000004</v>
      </c>
      <c r="BR1225" s="8">
        <v>1520</v>
      </c>
      <c r="BS1225" s="8">
        <v>380</v>
      </c>
      <c r="BT1225" s="8">
        <v>0.33391594020911602</v>
      </c>
    </row>
    <row r="1226" spans="1:72" s="11" customFormat="1" x14ac:dyDescent="0.25">
      <c r="A1226" s="1">
        <v>1498</v>
      </c>
      <c r="B1226" s="22">
        <v>1236.12991416365</v>
      </c>
      <c r="C1226" s="22">
        <v>1003.19999999999</v>
      </c>
      <c r="D1226" s="11">
        <v>3000</v>
      </c>
      <c r="E1226" s="11">
        <v>12000</v>
      </c>
      <c r="F1226" s="11">
        <v>3</v>
      </c>
      <c r="G1226" s="11">
        <v>4</v>
      </c>
      <c r="H1226" s="12">
        <f>SUM(BG1226:BI1226)/(BK1226*1000000)</f>
        <v>0.8217057992706287</v>
      </c>
      <c r="I1226" s="13">
        <v>100</v>
      </c>
      <c r="J1226" s="20">
        <v>97.965696197595605</v>
      </c>
      <c r="K1226" s="18">
        <f>(P1226*BG1226+U1226*BH1226+AP1226*BI1226+AN1226*BJ1226)/(BK1226*(1000000))</f>
        <v>95.373223735858843</v>
      </c>
      <c r="L1226" s="18">
        <f>(T1226*BG1226+Y1226*BH1226+AT1226*BI1226+AO1226*BJ1226)/(BK1226*(1000000))</f>
        <v>114.04131418701961</v>
      </c>
      <c r="M1226" s="18">
        <f>L1226/K1226</f>
        <v>1.1957372281224656</v>
      </c>
      <c r="N1226" s="18">
        <f>J1226*M1226</f>
        <v>117.14123002240053</v>
      </c>
      <c r="O1226" s="13">
        <v>100</v>
      </c>
      <c r="P1226" s="20">
        <v>86.630728607583094</v>
      </c>
      <c r="Q1226" s="20">
        <f>P1226-S1226</f>
        <v>80.133013222147397</v>
      </c>
      <c r="R1226" s="18">
        <f>Q1226*solar_capex_adj</f>
        <v>106.84401762952986</v>
      </c>
      <c r="S1226" s="20">
        <v>6.497715385435697</v>
      </c>
      <c r="T1226" s="18">
        <f>R1226+S1226</f>
        <v>113.34173301496556</v>
      </c>
      <c r="U1226" s="20">
        <v>27.966329074805699</v>
      </c>
      <c r="V1226" s="20">
        <f>U1226-X1226</f>
        <v>23.169545597678699</v>
      </c>
      <c r="W1226" s="18">
        <f>V1226*wind_capex_adj</f>
        <v>38.6159093294645</v>
      </c>
      <c r="X1226" s="20">
        <v>4.7967834771270006</v>
      </c>
      <c r="Y1226" s="18">
        <f>W1226+X1226</f>
        <v>43.412692806591501</v>
      </c>
      <c r="Z1226" s="20">
        <v>201.75872778969699</v>
      </c>
      <c r="AA1226" s="20">
        <f>Z1226-AC1226-AD1226</f>
        <v>134.66419617520501</v>
      </c>
      <c r="AB1226" s="18">
        <f>AA1226*hdgt_capex_adj</f>
        <v>168.33024521900626</v>
      </c>
      <c r="AC1226" s="20">
        <v>26.100044837992982</v>
      </c>
      <c r="AD1226" s="20">
        <v>40.994486776499002</v>
      </c>
      <c r="AE1226" s="18">
        <f>AD1226*fuel_adj</f>
        <v>40.994486776499002</v>
      </c>
      <c r="AF1226" s="18">
        <f>AB1226+AC1226+AE1226</f>
        <v>235.42477683349824</v>
      </c>
      <c r="AG1226" s="20">
        <v>412.56783629234098</v>
      </c>
      <c r="AH1226" s="20">
        <f>AG1226-AJ1226-AK1226</f>
        <v>326.98940641696203</v>
      </c>
      <c r="AI1226" s="18">
        <f>AH1226*aero_capex_adj</f>
        <v>392.38728770035442</v>
      </c>
      <c r="AJ1226" s="20">
        <v>38.456416832255002</v>
      </c>
      <c r="AK1226" s="20">
        <v>47.122013043123957</v>
      </c>
      <c r="AL1226" s="18">
        <f>AK1226*fuel_adj</f>
        <v>47.122013043123957</v>
      </c>
      <c r="AM1226" s="18">
        <f>AI1226+AJ1226+AL1226</f>
        <v>477.96571757573338</v>
      </c>
      <c r="AN1226" s="18">
        <f>IF(F1226=0, 0, IF(F1226=3, Z1226, (Z1226*F1226*384+AG1226*G1226*32)/(F1226*384+G1226*32)))</f>
        <v>201.75872778969699</v>
      </c>
      <c r="AO1226" s="18">
        <f>IF(F1226=0, 0, IF(F1226=3, AF1226, (AF1226*F1226*384+AM1226*G1226*32)/(F1226*384+G1226*32)))</f>
        <v>235.42477683349824</v>
      </c>
      <c r="AP1226" s="20">
        <v>217.26155386103301</v>
      </c>
      <c r="AQ1226" s="20">
        <f>AP1226-AS1226</f>
        <v>177.89632777100499</v>
      </c>
      <c r="AR1226" s="18">
        <f>AQ1226*bess_capex_adj</f>
        <v>177.89632777100499</v>
      </c>
      <c r="AS1226" s="20">
        <v>39.365226090028017</v>
      </c>
      <c r="AT1226" s="18">
        <f>AR1226+AS1226</f>
        <v>217.26155386103301</v>
      </c>
      <c r="AU1226" s="20">
        <v>8184.1592021104198</v>
      </c>
      <c r="AV1226" s="20"/>
      <c r="AW1226" s="20">
        <v>1480.9890493722301</v>
      </c>
      <c r="AX1226" s="18">
        <f>AW1226*solar_capex_adj</f>
        <v>1974.6520658296399</v>
      </c>
      <c r="AY1226" s="20">
        <v>1201.9191488747699</v>
      </c>
      <c r="AZ1226" s="18">
        <f>AY1226*wind_capex_adj</f>
        <v>2003.19858145795</v>
      </c>
      <c r="BA1226" s="20">
        <v>2319.6541814156599</v>
      </c>
      <c r="BB1226" s="18">
        <f>BA1226*hdgt_capex_adj</f>
        <v>2899.5677267695746</v>
      </c>
      <c r="BC1226" s="20">
        <v>324.90461813932802</v>
      </c>
      <c r="BD1226" s="18">
        <f>BC1226*aero_capex_adj</f>
        <v>389.88554176719362</v>
      </c>
      <c r="BE1226" s="20">
        <v>2856.6922043084201</v>
      </c>
      <c r="BF1226" s="18">
        <f>BE1226*bess_capex_adj</f>
        <v>2856.6922043084201</v>
      </c>
      <c r="BG1226" s="11">
        <v>1607294688.99494</v>
      </c>
      <c r="BH1226" s="11">
        <v>4403525449.1711998</v>
      </c>
      <c r="BI1226" s="11">
        <v>1187322663.4445601</v>
      </c>
      <c r="BJ1226" s="11">
        <v>1561857198.3892901</v>
      </c>
      <c r="BK1226" s="11">
        <f>SUM(BG1226:BJ1226)/1000000</f>
        <v>8759.9999999999909</v>
      </c>
      <c r="BL1226" s="11">
        <v>3.4538841936390501</v>
      </c>
      <c r="BM1226" s="13">
        <f>0.815*BJ1226/(BK1226*1000)</f>
        <v>145.30977359443753</v>
      </c>
      <c r="BN1226" s="22">
        <v>1668.7753841209301</v>
      </c>
      <c r="BO1226" s="11">
        <v>264</v>
      </c>
      <c r="BP1226" s="11">
        <v>9120</v>
      </c>
      <c r="BQ1226" s="22">
        <v>13835.7696</v>
      </c>
      <c r="BR1226" s="11">
        <v>2280</v>
      </c>
      <c r="BS1226" s="11">
        <v>570</v>
      </c>
      <c r="BT1226" s="11">
        <v>0.24628512952619699</v>
      </c>
    </row>
    <row r="1227" spans="1:72" s="11" customFormat="1" hidden="1" x14ac:dyDescent="0.25">
      <c r="A1227" s="1">
        <v>136</v>
      </c>
      <c r="B1227" s="24">
        <v>3914.4113948515701</v>
      </c>
      <c r="C1227" s="24">
        <v>201.39999999999901</v>
      </c>
      <c r="D1227" s="1">
        <v>1000</v>
      </c>
      <c r="E1227" s="1">
        <v>4000</v>
      </c>
      <c r="F1227" s="1">
        <v>0</v>
      </c>
      <c r="G1227" s="1">
        <v>0</v>
      </c>
      <c r="H1227" s="2">
        <f>SUM(BG1227:BI1227)/(BK1227*1000000)</f>
        <v>1</v>
      </c>
      <c r="I1227" s="3">
        <v>57.363013698630098</v>
      </c>
      <c r="J1227" s="18">
        <v>92.083422950041097</v>
      </c>
      <c r="K1227" s="18">
        <f>(P1227*BG1227+U1227*BH1227+AP1227*BI1227+AN1227*BJ1227)/(BK1227*(1000000))</f>
        <v>91.786754063087841</v>
      </c>
      <c r="L1227" s="18">
        <f>(T1227*BG1227+Y1227*BH1227+AT1227*BI1227+AO1227*BJ1227)/(BK1227*(1000000))</f>
        <v>116.76414929739751</v>
      </c>
      <c r="M1227" s="18">
        <f>L1227/K1227</f>
        <v>1.2721241805450703</v>
      </c>
      <c r="N1227" s="18">
        <f>J1227*M1227</f>
        <v>117.14154896210614</v>
      </c>
      <c r="O1227" s="3">
        <v>67.336163614622706</v>
      </c>
      <c r="P1227" s="18">
        <v>121.91389432327399</v>
      </c>
      <c r="Q1227" s="18">
        <f>P1227-S1227</f>
        <v>112.78784299280299</v>
      </c>
      <c r="R1227" s="18">
        <f>Q1227*solar_capex_adj</f>
        <v>150.38379065707065</v>
      </c>
      <c r="S1227" s="18">
        <v>9.1260513304710003</v>
      </c>
      <c r="T1227" s="18">
        <f>R1227+S1227</f>
        <v>159.50984198754165</v>
      </c>
      <c r="U1227" s="18">
        <v>28.015922455000801</v>
      </c>
      <c r="V1227" s="18">
        <f>U1227-X1227</f>
        <v>23.219138977873602</v>
      </c>
      <c r="W1227" s="18">
        <f>V1227*wind_capex_adj</f>
        <v>38.698564963122671</v>
      </c>
      <c r="X1227" s="18">
        <v>4.7967834771271995</v>
      </c>
      <c r="Y1227" s="18">
        <f>W1227+X1227</f>
        <v>43.49534844024987</v>
      </c>
      <c r="Z1227" s="18">
        <v>0</v>
      </c>
      <c r="AA1227" s="18">
        <f>Z1227-AC1227-AD1227</f>
        <v>0</v>
      </c>
      <c r="AB1227" s="18">
        <f>AA1227*hdgt_capex_adj</f>
        <v>0</v>
      </c>
      <c r="AC1227" s="18">
        <v>0</v>
      </c>
      <c r="AD1227" s="18">
        <v>0</v>
      </c>
      <c r="AE1227" s="18">
        <f>AD1227*fuel_adj</f>
        <v>0</v>
      </c>
      <c r="AF1227" s="18">
        <f>AB1227+AC1227+AE1227</f>
        <v>0</v>
      </c>
      <c r="AG1227" s="18">
        <v>0</v>
      </c>
      <c r="AH1227" s="18">
        <f>AG1227-AJ1227-AK1227</f>
        <v>0</v>
      </c>
      <c r="AI1227" s="18">
        <f>AH1227*aero_capex_adj</f>
        <v>0</v>
      </c>
      <c r="AJ1227" s="18">
        <v>0</v>
      </c>
      <c r="AK1227" s="18">
        <v>0</v>
      </c>
      <c r="AL1227" s="18">
        <f>AK1227*fuel_adj</f>
        <v>0</v>
      </c>
      <c r="AM1227" s="18">
        <f>AI1227+AJ1227+AL1227</f>
        <v>0</v>
      </c>
      <c r="AN1227" s="18">
        <f>IF(F1227=0, 0, IF(F1227=3, Z1227, (Z1227*F1227*384+AG1227*G1227*32)/(F1227*384+G1227*32)))</f>
        <v>0</v>
      </c>
      <c r="AO1227" s="18">
        <f>IF(F1227=0, 0, IF(F1227=3, AF1227, (AF1227*F1227*384+AM1227*G1227*32)/(F1227*384+G1227*32)))</f>
        <v>0</v>
      </c>
      <c r="AP1227" s="18">
        <v>57.0397215703561</v>
      </c>
      <c r="AQ1227" s="18">
        <f>AP1227-AS1227</f>
        <v>46.137318331486703</v>
      </c>
      <c r="AR1227" s="18">
        <f>AQ1227*bess_capex_adj</f>
        <v>46.137318331486703</v>
      </c>
      <c r="AS1227" s="18">
        <v>10.902403238869397</v>
      </c>
      <c r="AT1227" s="18">
        <f>AR1227+AS1227</f>
        <v>57.0397215703561</v>
      </c>
      <c r="AU1227" s="18">
        <v>5894.1996997777096</v>
      </c>
      <c r="AV1227" s="18"/>
      <c r="AW1227" s="18">
        <v>4699.8369614481699</v>
      </c>
      <c r="AX1227" s="18">
        <f>AW1227*solar_capex_adj</f>
        <v>6266.4492819308925</v>
      </c>
      <c r="AY1227" s="18">
        <v>241.810854444325</v>
      </c>
      <c r="AZ1227" s="18">
        <f>AY1227*wind_capex_adj</f>
        <v>403.01809074054171</v>
      </c>
      <c r="BA1227" s="18">
        <v>0</v>
      </c>
      <c r="BB1227" s="18">
        <f>BA1227*hdgt_capex_adj</f>
        <v>0</v>
      </c>
      <c r="BC1227" s="18">
        <v>0</v>
      </c>
      <c r="BD1227" s="18">
        <f>BC1227*aero_capex_adj</f>
        <v>0</v>
      </c>
      <c r="BE1227" s="18">
        <v>952.55188388521901</v>
      </c>
      <c r="BF1227" s="18">
        <f>BE1227*bess_capex_adj</f>
        <v>952.55188388521901</v>
      </c>
      <c r="BG1227" s="1">
        <v>3554862169.5398898</v>
      </c>
      <c r="BH1227" s="1">
        <v>884041093.96239996</v>
      </c>
      <c r="BI1227" s="1">
        <v>1459744669.1386499</v>
      </c>
      <c r="BJ1227" s="1">
        <v>0</v>
      </c>
      <c r="BK1227" s="1">
        <f>SUM(BG1227:BJ1227)/1000000</f>
        <v>5898.6479326409399</v>
      </c>
      <c r="BL1227" s="1">
        <v>44.351870203146397</v>
      </c>
      <c r="BM1227" s="3">
        <f>0.815*BJ1227/(BK1227*1000)</f>
        <v>0</v>
      </c>
      <c r="BN1227" s="24">
        <v>5284.4553830496197</v>
      </c>
      <c r="BO1227" s="1">
        <v>53</v>
      </c>
      <c r="BP1227" s="1">
        <v>3040</v>
      </c>
      <c r="BQ1227" s="24">
        <v>4611.9232000000002</v>
      </c>
      <c r="BR1227" s="1">
        <v>760</v>
      </c>
      <c r="BS1227" s="1">
        <v>190</v>
      </c>
      <c r="BT1227" s="1">
        <v>0.89956596593497096</v>
      </c>
    </row>
    <row r="1228" spans="1:72" s="11" customFormat="1" x14ac:dyDescent="0.25">
      <c r="A1228" s="1">
        <v>877</v>
      </c>
      <c r="B1228" s="25">
        <v>1648.17321888487</v>
      </c>
      <c r="C1228" s="25">
        <v>1801.19999999999</v>
      </c>
      <c r="D1228" s="8">
        <v>2000</v>
      </c>
      <c r="E1228" s="8">
        <v>8000</v>
      </c>
      <c r="F1228" s="8">
        <v>2</v>
      </c>
      <c r="G1228" s="8">
        <v>10</v>
      </c>
      <c r="H1228" s="9">
        <f>SUM(BG1228:BI1228)/(BK1228*1000000)</f>
        <v>0.96202475386690833</v>
      </c>
      <c r="I1228" s="10">
        <v>100</v>
      </c>
      <c r="J1228" s="19">
        <v>92.573487125694896</v>
      </c>
      <c r="K1228" s="18">
        <f>(P1228*BG1228+U1228*BH1228+AP1228*BI1228+AN1228*BJ1228)/(BK1228*(1000000))</f>
        <v>106.1247652350456</v>
      </c>
      <c r="L1228" s="18">
        <f>(T1228*BG1228+Y1228*BH1228+AT1228*BI1228+AO1228*BJ1228)/(BK1228*(1000000))</f>
        <v>134.37635924168342</v>
      </c>
      <c r="M1228" s="18">
        <f>L1228/K1228</f>
        <v>1.2662111331324604</v>
      </c>
      <c r="N1228" s="18">
        <f>J1228*M1228</f>
        <v>117.21758003144937</v>
      </c>
      <c r="O1228" s="10">
        <v>100</v>
      </c>
      <c r="P1228" s="19">
        <v>122.826622345158</v>
      </c>
      <c r="Q1228" s="19">
        <f>P1228-S1228</f>
        <v>113.610611498192</v>
      </c>
      <c r="R1228" s="18">
        <f>Q1228*solar_capex_adj</f>
        <v>151.48081533092267</v>
      </c>
      <c r="S1228" s="19">
        <v>9.2160108469660003</v>
      </c>
      <c r="T1228" s="18">
        <f>R1228+S1228</f>
        <v>160.69682617788868</v>
      </c>
      <c r="U1228" s="19">
        <v>36.691267007891597</v>
      </c>
      <c r="V1228" s="19">
        <f>U1228-X1228</f>
        <v>30.395882932610899</v>
      </c>
      <c r="W1228" s="18">
        <f>V1228*wind_capex_adj</f>
        <v>50.659804887684835</v>
      </c>
      <c r="X1228" s="19">
        <v>6.2953840752806975</v>
      </c>
      <c r="Y1228" s="18">
        <f>W1228+X1228</f>
        <v>56.955188962965536</v>
      </c>
      <c r="Z1228" s="19">
        <v>522.17668327037404</v>
      </c>
      <c r="AA1228" s="19">
        <f>Z1228-AC1228-AD1228</f>
        <v>425.25944402135798</v>
      </c>
      <c r="AB1228" s="18">
        <f>AA1228*hdgt_capex_adj</f>
        <v>531.57430502669752</v>
      </c>
      <c r="AC1228" s="19">
        <v>54.792977116728025</v>
      </c>
      <c r="AD1228" s="19">
        <v>42.124262132288038</v>
      </c>
      <c r="AE1228" s="18">
        <f>AD1228*fuel_adj</f>
        <v>42.124262132288038</v>
      </c>
      <c r="AF1228" s="18">
        <f>AB1228+AC1228+AE1228</f>
        <v>628.49154427571352</v>
      </c>
      <c r="AG1228" s="19">
        <v>2480.5279211115999</v>
      </c>
      <c r="AH1228" s="19">
        <f>AG1228-AJ1228-AK1228</f>
        <v>2242.8378505800802</v>
      </c>
      <c r="AI1228" s="18">
        <f>AH1228*aero_capex_adj</f>
        <v>2691.4054206960959</v>
      </c>
      <c r="AJ1228" s="19">
        <v>188.47335117787998</v>
      </c>
      <c r="AK1228" s="19">
        <v>49.216719353639746</v>
      </c>
      <c r="AL1228" s="18">
        <f>AK1228*fuel_adj</f>
        <v>49.216719353639746</v>
      </c>
      <c r="AM1228" s="18">
        <f>AI1228+AJ1228+AL1228</f>
        <v>2929.0954912276156</v>
      </c>
      <c r="AN1228" s="18">
        <f>IF(F1228=0, 0, IF(F1228=3, Z1228, (Z1228*F1228*384+AG1228*G1228*32)/(F1228*384+G1228*32)))</f>
        <v>1098.1623414589699</v>
      </c>
      <c r="AO1228" s="18">
        <f>IF(F1228=0, 0, IF(F1228=3, AF1228, (AF1228*F1228*384+AM1228*G1228*32)/(F1228*384+G1228*32)))</f>
        <v>1305.1397639674494</v>
      </c>
      <c r="AP1228" s="19">
        <v>175.73692992126101</v>
      </c>
      <c r="AQ1228" s="19">
        <f>AP1228-AS1228</f>
        <v>142.07940752893799</v>
      </c>
      <c r="AR1228" s="18">
        <f>AQ1228*bess_capex_adj</f>
        <v>142.07940752893799</v>
      </c>
      <c r="AS1228" s="19">
        <v>33.657522392323017</v>
      </c>
      <c r="AT1228" s="18">
        <f>AR1228+AS1228</f>
        <v>175.73692992126101</v>
      </c>
      <c r="AU1228" s="19">
        <v>8390.3848440605107</v>
      </c>
      <c r="AV1228" s="19"/>
      <c r="AW1228" s="19">
        <v>1973.85712981354</v>
      </c>
      <c r="AX1228" s="18">
        <f>AW1228*solar_capex_adj</f>
        <v>2631.8095064180534</v>
      </c>
      <c r="AY1228" s="19">
        <v>2157.1224562340699</v>
      </c>
      <c r="AZ1228" s="18">
        <f>AY1228*wind_capex_adj</f>
        <v>3595.2040937234501</v>
      </c>
      <c r="BA1228" s="19">
        <v>1545.81357189303</v>
      </c>
      <c r="BB1228" s="18">
        <f>BA1228*hdgt_capex_adj</f>
        <v>1932.2669648662875</v>
      </c>
      <c r="BC1228" s="19">
        <v>811.93455308063801</v>
      </c>
      <c r="BD1228" s="18">
        <f>BC1228*aero_capex_adj</f>
        <v>974.32146369676559</v>
      </c>
      <c r="BE1228" s="19">
        <v>1901.6571330392301</v>
      </c>
      <c r="BF1228" s="18">
        <f>BE1228*bess_capex_adj</f>
        <v>1901.6571330392301</v>
      </c>
      <c r="BG1228" s="8">
        <v>1493409355.9680099</v>
      </c>
      <c r="BH1228" s="8">
        <v>6024227907.8109903</v>
      </c>
      <c r="BI1228" s="8">
        <v>909699580.09510601</v>
      </c>
      <c r="BJ1228" s="8">
        <v>332663156.12588298</v>
      </c>
      <c r="BK1228" s="8">
        <f>SUM(BG1228:BJ1228)/1000000</f>
        <v>8759.9999999999891</v>
      </c>
      <c r="BL1228" s="8">
        <v>28.7551541226061</v>
      </c>
      <c r="BM1228" s="10">
        <f>0.815*BJ1228/(BK1228*1000)</f>
        <v>30.949825598469744</v>
      </c>
      <c r="BN1228" s="25">
        <v>2225.03384549457</v>
      </c>
      <c r="BO1228" s="8">
        <v>474</v>
      </c>
      <c r="BP1228" s="8">
        <v>6080</v>
      </c>
      <c r="BQ1228" s="25">
        <v>9223.8464000000004</v>
      </c>
      <c r="BR1228" s="8">
        <v>1520</v>
      </c>
      <c r="BS1228" s="8">
        <v>380</v>
      </c>
      <c r="BT1228" s="8">
        <v>0.282923418962929</v>
      </c>
    </row>
    <row r="1229" spans="1:72" s="11" customFormat="1" x14ac:dyDescent="0.25">
      <c r="A1229" s="1">
        <v>1537</v>
      </c>
      <c r="B1229" s="22">
        <v>618.06495708182604</v>
      </c>
      <c r="C1229" s="22">
        <v>1603.6</v>
      </c>
      <c r="D1229" s="11">
        <v>3000</v>
      </c>
      <c r="E1229" s="11">
        <v>12000</v>
      </c>
      <c r="F1229" s="11">
        <v>3</v>
      </c>
      <c r="G1229" s="11">
        <v>4</v>
      </c>
      <c r="H1229" s="12">
        <f>SUM(BG1229:BI1229)/(BK1229*1000000)</f>
        <v>0.87622285471529782</v>
      </c>
      <c r="I1229" s="13">
        <v>100</v>
      </c>
      <c r="J1229" s="20">
        <v>95.577500702294103</v>
      </c>
      <c r="K1229" s="18">
        <f>(P1229*BG1229+U1229*BH1229+AP1229*BI1229+AN1229*BJ1229)/(BK1229*(1000000))</f>
        <v>92.843673460340312</v>
      </c>
      <c r="L1229" s="18">
        <f>(T1229*BG1229+Y1229*BH1229+AT1229*BI1229+AO1229*BJ1229)/(BK1229*(1000000))</f>
        <v>113.87799219623395</v>
      </c>
      <c r="M1229" s="18">
        <f>L1229/K1229</f>
        <v>1.2265562956734881</v>
      </c>
      <c r="N1229" s="18">
        <f>J1229*M1229</f>
        <v>117.23118521113607</v>
      </c>
      <c r="O1229" s="13">
        <v>100</v>
      </c>
      <c r="P1229" s="20">
        <v>77.9332186901173</v>
      </c>
      <c r="Q1229" s="20">
        <f>P1229-S1229</f>
        <v>72.087962313110197</v>
      </c>
      <c r="R1229" s="18">
        <f>Q1229*solar_capex_adj</f>
        <v>96.117283084146919</v>
      </c>
      <c r="S1229" s="20">
        <v>5.8452563770071038</v>
      </c>
      <c r="T1229" s="18">
        <f>R1229+S1229</f>
        <v>101.96253946115402</v>
      </c>
      <c r="U1229" s="20">
        <v>33.814944506790397</v>
      </c>
      <c r="V1229" s="20">
        <f>U1229-X1229</f>
        <v>28.015099673165501</v>
      </c>
      <c r="W1229" s="18">
        <f>V1229*wind_capex_adj</f>
        <v>46.691832788609169</v>
      </c>
      <c r="X1229" s="20">
        <v>5.7998448336248956</v>
      </c>
      <c r="Y1229" s="18">
        <f>W1229+X1229</f>
        <v>52.491677622234064</v>
      </c>
      <c r="Z1229" s="20">
        <v>279.21693712962201</v>
      </c>
      <c r="AA1229" s="20">
        <f>Z1229-AC1229-AD1229</f>
        <v>198.75832039212199</v>
      </c>
      <c r="AB1229" s="18">
        <f>AA1229*hdgt_capex_adj</f>
        <v>248.44790049015248</v>
      </c>
      <c r="AC1229" s="20">
        <v>34.096591908598015</v>
      </c>
      <c r="AD1229" s="20">
        <v>46.362024828902008</v>
      </c>
      <c r="AE1229" s="18">
        <f>AD1229*fuel_adj</f>
        <v>46.362024828902008</v>
      </c>
      <c r="AF1229" s="18">
        <f>AB1229+AC1229+AE1229</f>
        <v>328.9065172276525</v>
      </c>
      <c r="AG1229" s="20">
        <v>576.13995281914697</v>
      </c>
      <c r="AH1229" s="20">
        <f>AG1229-AJ1229-AK1229</f>
        <v>471.82268999008704</v>
      </c>
      <c r="AI1229" s="18">
        <f>AH1229*aero_capex_adj</f>
        <v>566.18722798810438</v>
      </c>
      <c r="AJ1229" s="20">
        <v>51.456208863838924</v>
      </c>
      <c r="AK1229" s="20">
        <v>52.861053965221004</v>
      </c>
      <c r="AL1229" s="18">
        <f>AK1229*fuel_adj</f>
        <v>52.861053965221004</v>
      </c>
      <c r="AM1229" s="18">
        <f>AI1229+AJ1229+AL1229</f>
        <v>670.50449081716431</v>
      </c>
      <c r="AN1229" s="18">
        <f>IF(F1229=0, 0, IF(F1229=3, Z1229, (Z1229*F1229*384+AG1229*G1229*32)/(F1229*384+G1229*32)))</f>
        <v>279.21693712962201</v>
      </c>
      <c r="AO1229" s="18">
        <f>IF(F1229=0, 0, IF(F1229=3, AF1229, (AF1229*F1229*384+AM1229*G1229*32)/(F1229*384+G1229*32)))</f>
        <v>328.9065172276525</v>
      </c>
      <c r="AP1229" s="20">
        <v>255.493694039491</v>
      </c>
      <c r="AQ1229" s="20">
        <f>AP1229-AS1229</f>
        <v>208.04703368684201</v>
      </c>
      <c r="AR1229" s="18">
        <f>AQ1229*bess_capex_adj</f>
        <v>208.04703368684201</v>
      </c>
      <c r="AS1229" s="20">
        <v>47.446660352648991</v>
      </c>
      <c r="AT1229" s="18">
        <f>AR1229+AS1229</f>
        <v>255.493694039491</v>
      </c>
      <c r="AU1229" s="20">
        <v>8163.1528878240897</v>
      </c>
      <c r="AV1229" s="20"/>
      <c r="AW1229" s="20">
        <v>740.508840259512</v>
      </c>
      <c r="AX1229" s="18">
        <f>AW1229*solar_capex_adj</f>
        <v>987.34512034601596</v>
      </c>
      <c r="AY1229" s="20">
        <v>1921.28669104102</v>
      </c>
      <c r="AZ1229" s="18">
        <f>AY1229*wind_capex_adj</f>
        <v>3202.144485068367</v>
      </c>
      <c r="BA1229" s="20">
        <v>2319.6990260142102</v>
      </c>
      <c r="BB1229" s="18">
        <f>BA1229*hdgt_capex_adj</f>
        <v>2899.6237825177627</v>
      </c>
      <c r="BC1229" s="20">
        <v>324.91089934162301</v>
      </c>
      <c r="BD1229" s="18">
        <f>BC1229*aero_capex_adj</f>
        <v>389.89307920994759</v>
      </c>
      <c r="BE1229" s="20">
        <v>2856.7474311677202</v>
      </c>
      <c r="BF1229" s="18">
        <f>BE1229*bess_capex_adj</f>
        <v>2856.7474311677202</v>
      </c>
      <c r="BG1229" s="11">
        <v>901155617.12443304</v>
      </c>
      <c r="BH1229" s="11">
        <v>5821610714.3294601</v>
      </c>
      <c r="BI1229" s="11">
        <v>952945875.85210502</v>
      </c>
      <c r="BJ1229" s="11">
        <v>1084287792.69399</v>
      </c>
      <c r="BK1229" s="11">
        <f>SUM(BG1229:BJ1229)/1000000</f>
        <v>8759.9999999999891</v>
      </c>
      <c r="BL1229" s="11">
        <v>10.507095496729599</v>
      </c>
      <c r="BM1229" s="13">
        <f>0.815*BJ1229/(BK1229*1000)</f>
        <v>100.8783734070323</v>
      </c>
      <c r="BN1229" s="22">
        <v>834.38769206046595</v>
      </c>
      <c r="BO1229" s="11">
        <v>422</v>
      </c>
      <c r="BP1229" s="11">
        <v>9120</v>
      </c>
      <c r="BQ1229" s="22">
        <v>13835.7696</v>
      </c>
      <c r="BR1229" s="11">
        <v>2280</v>
      </c>
      <c r="BS1229" s="11">
        <v>570</v>
      </c>
      <c r="BT1229" s="11">
        <v>0.198372552114984</v>
      </c>
    </row>
    <row r="1230" spans="1:72" s="11" customFormat="1" x14ac:dyDescent="0.25">
      <c r="A1230" s="1">
        <v>165</v>
      </c>
      <c r="B1230" s="24">
        <v>2678.2814806879101</v>
      </c>
      <c r="C1230" s="24">
        <v>1200.8</v>
      </c>
      <c r="D1230" s="1">
        <v>1000</v>
      </c>
      <c r="E1230" s="1">
        <v>4000</v>
      </c>
      <c r="F1230" s="1">
        <v>1</v>
      </c>
      <c r="G1230" s="1">
        <v>23</v>
      </c>
      <c r="H1230" s="2">
        <f>SUM(BG1230:BI1230)/(BK1230*1000000)</f>
        <v>0.92691096132930995</v>
      </c>
      <c r="I1230" s="3">
        <v>100</v>
      </c>
      <c r="J1230" s="18">
        <v>92.844819517777907</v>
      </c>
      <c r="K1230" s="18">
        <f>(P1230*BG1230+U1230*BH1230+AP1230*BI1230+AN1230*BJ1230)/(BK1230*(1000000))</f>
        <v>102.96634540214181</v>
      </c>
      <c r="L1230" s="18">
        <f>(T1230*BG1230+Y1230*BH1230+AT1230*BI1230+AO1230*BJ1230)/(BK1230*(1000000))</f>
        <v>130.12441883393925</v>
      </c>
      <c r="M1230" s="18">
        <f>L1230/K1230</f>
        <v>1.2637567967060479</v>
      </c>
      <c r="N1230" s="18">
        <f>J1230*M1230</f>
        <v>117.33327170453816</v>
      </c>
      <c r="O1230" s="3">
        <v>100</v>
      </c>
      <c r="P1230" s="18">
        <v>147.07789089026201</v>
      </c>
      <c r="Q1230" s="18">
        <f>P1230-S1230</f>
        <v>136.04140054679999</v>
      </c>
      <c r="R1230" s="18">
        <f>Q1230*solar_capex_adj</f>
        <v>181.38853406239997</v>
      </c>
      <c r="S1230" s="18">
        <v>11.03649034346202</v>
      </c>
      <c r="T1230" s="18">
        <f>R1230+S1230</f>
        <v>192.42502440586199</v>
      </c>
      <c r="U1230" s="18">
        <v>28.6103935536627</v>
      </c>
      <c r="V1230" s="18">
        <f>U1230-X1230</f>
        <v>23.701167588636899</v>
      </c>
      <c r="W1230" s="18">
        <f>V1230*wind_capex_adj</f>
        <v>39.501945981061503</v>
      </c>
      <c r="X1230" s="18">
        <v>4.9092259650258008</v>
      </c>
      <c r="Y1230" s="18">
        <f>W1230+X1230</f>
        <v>44.411171946087308</v>
      </c>
      <c r="Z1230" s="18">
        <v>229.88388991267399</v>
      </c>
      <c r="AA1230" s="18">
        <f>Z1230-AC1230-AD1230</f>
        <v>163.145602098181</v>
      </c>
      <c r="AB1230" s="18">
        <f>AA1230*hdgt_capex_adj</f>
        <v>203.93200262272626</v>
      </c>
      <c r="AC1230" s="18">
        <v>28.381423713520007</v>
      </c>
      <c r="AD1230" s="18">
        <v>38.356864100972984</v>
      </c>
      <c r="AE1230" s="18">
        <f>AD1230*fuel_adj</f>
        <v>38.356864100972984</v>
      </c>
      <c r="AF1230" s="18">
        <f>AB1230+AC1230+AE1230</f>
        <v>270.67029043721925</v>
      </c>
      <c r="AG1230" s="18">
        <v>773.37937008185895</v>
      </c>
      <c r="AH1230" s="18">
        <f>AG1230-AJ1230-AK1230</f>
        <v>666.26288991478805</v>
      </c>
      <c r="AI1230" s="18">
        <f>AH1230*aero_capex_adj</f>
        <v>799.51546789774568</v>
      </c>
      <c r="AJ1230" s="18">
        <v>64.409456511153962</v>
      </c>
      <c r="AK1230" s="18">
        <v>42.707023655916942</v>
      </c>
      <c r="AL1230" s="18">
        <f>AK1230*fuel_adj</f>
        <v>42.707023655916942</v>
      </c>
      <c r="AM1230" s="18">
        <f>AI1230+AJ1230+AL1230</f>
        <v>906.63194806481658</v>
      </c>
      <c r="AN1230" s="18">
        <f>IF(F1230=0, 0, IF(F1230=3, Z1230, (Z1230*F1230*384+AG1230*G1230*32)/(F1230*384+G1230*32)))</f>
        <v>587.0380625952813</v>
      </c>
      <c r="AO1230" s="18">
        <f>IF(F1230=0, 0, IF(F1230=3, AF1230, (AF1230*F1230*384+AM1230*G1230*32)/(F1230*384+G1230*32)))</f>
        <v>688.58795116392605</v>
      </c>
      <c r="AP1230" s="18">
        <v>86.149540600802098</v>
      </c>
      <c r="AQ1230" s="18">
        <f>AP1230-AS1230</f>
        <v>69.877748530048507</v>
      </c>
      <c r="AR1230" s="18">
        <f>AQ1230*bess_capex_adj</f>
        <v>69.877748530048507</v>
      </c>
      <c r="AS1230" s="18">
        <v>16.271792070753591</v>
      </c>
      <c r="AT1230" s="18">
        <f>AR1230+AS1230</f>
        <v>86.149540600802098</v>
      </c>
      <c r="AU1230" s="18">
        <v>8235.4112764319398</v>
      </c>
      <c r="AV1230" s="18"/>
      <c r="AW1230" s="18">
        <v>3207.25334365767</v>
      </c>
      <c r="AX1230" s="18">
        <f>AW1230*solar_capex_adj</f>
        <v>4276.3377915435594</v>
      </c>
      <c r="AY1230" s="18">
        <v>1437.9630531123</v>
      </c>
      <c r="AZ1230" s="18">
        <f>AY1230*wind_capex_adj</f>
        <v>2396.6050885205</v>
      </c>
      <c r="BA1230" s="18">
        <v>772.84305196413004</v>
      </c>
      <c r="BB1230" s="18">
        <f>BA1230*hdgt_capex_adj</f>
        <v>966.05381495516258</v>
      </c>
      <c r="BC1230" s="18">
        <v>1867.2954819874001</v>
      </c>
      <c r="BD1230" s="18">
        <f>BC1230*aero_capex_adj</f>
        <v>2240.75457838488</v>
      </c>
      <c r="BE1230" s="18">
        <v>950.05634571042901</v>
      </c>
      <c r="BF1230" s="18">
        <f>BE1230*bess_capex_adj</f>
        <v>950.05634571042901</v>
      </c>
      <c r="BG1230" s="1">
        <v>2017983810.9370301</v>
      </c>
      <c r="BH1230" s="1">
        <v>5150164785.3703899</v>
      </c>
      <c r="BI1230" s="1">
        <v>951591424.93731999</v>
      </c>
      <c r="BJ1230" s="1">
        <v>640259978.75524402</v>
      </c>
      <c r="BK1230" s="1">
        <f>SUM(BG1230:BJ1230)/1000000</f>
        <v>8759.9999999999836</v>
      </c>
      <c r="BL1230" s="1">
        <v>30.410143651401199</v>
      </c>
      <c r="BM1230" s="3">
        <f>0.815*BJ1230/(BK1230*1000)</f>
        <v>59.56756651661243</v>
      </c>
      <c r="BN1230" s="24">
        <v>3615.6799989286801</v>
      </c>
      <c r="BO1230" s="1">
        <v>316</v>
      </c>
      <c r="BP1230" s="1">
        <v>3040</v>
      </c>
      <c r="BQ1230" s="24">
        <v>4611.9232000000002</v>
      </c>
      <c r="BR1230" s="1">
        <v>760</v>
      </c>
      <c r="BS1230" s="1">
        <v>190</v>
      </c>
      <c r="BT1230" s="1">
        <v>0.58903681114435302</v>
      </c>
    </row>
    <row r="1231" spans="1:72" s="11" customFormat="1" x14ac:dyDescent="0.25">
      <c r="A1231" s="1">
        <v>178</v>
      </c>
      <c r="B1231" s="24">
        <v>2472.2598283273001</v>
      </c>
      <c r="C1231" s="24">
        <v>1402.2</v>
      </c>
      <c r="D1231" s="1">
        <v>1000</v>
      </c>
      <c r="E1231" s="1">
        <v>4000</v>
      </c>
      <c r="F1231" s="1">
        <v>1</v>
      </c>
      <c r="G1231" s="1">
        <v>23</v>
      </c>
      <c r="H1231" s="2">
        <f>SUM(BG1231:BI1231)/(BK1231*1000000)</f>
        <v>0.93936865444395057</v>
      </c>
      <c r="I1231" s="3">
        <v>100</v>
      </c>
      <c r="J1231" s="18">
        <v>92.292807488543303</v>
      </c>
      <c r="K1231" s="18">
        <f>(P1231*BG1231+U1231*BH1231+AP1231*BI1231+AN1231*BJ1231)/(BK1231*(1000000))</f>
        <v>103.18353746010581</v>
      </c>
      <c r="L1231" s="18">
        <f>(T1231*BG1231+Y1231*BH1231+AT1231*BI1231+AO1231*BJ1231)/(BK1231*(1000000))</f>
        <v>131.24300069684142</v>
      </c>
      <c r="M1231" s="18">
        <f>L1231/K1231</f>
        <v>1.2719374032663333</v>
      </c>
      <c r="N1231" s="18">
        <f>J1231*M1231</f>
        <v>117.39067389713738</v>
      </c>
      <c r="O1231" s="3">
        <v>100</v>
      </c>
      <c r="P1231" s="18">
        <v>148.581162679653</v>
      </c>
      <c r="Q1231" s="18">
        <f>P1231-S1231</f>
        <v>137.43191407587</v>
      </c>
      <c r="R1231" s="18">
        <f>Q1231*solar_capex_adj</f>
        <v>183.24255210115999</v>
      </c>
      <c r="S1231" s="18">
        <v>11.149248603783008</v>
      </c>
      <c r="T1231" s="18">
        <f>R1231+S1231</f>
        <v>194.39180070494299</v>
      </c>
      <c r="U1231" s="18">
        <v>31.028261323311</v>
      </c>
      <c r="V1231" s="18">
        <f>U1231-X1231</f>
        <v>25.704175271368701</v>
      </c>
      <c r="W1231" s="18">
        <f>V1231*wind_capex_adj</f>
        <v>42.840292118947836</v>
      </c>
      <c r="X1231" s="18">
        <v>5.3240860519422988</v>
      </c>
      <c r="Y1231" s="18">
        <f>W1231+X1231</f>
        <v>48.164378170890132</v>
      </c>
      <c r="Z1231" s="18">
        <v>264.538445031089</v>
      </c>
      <c r="AA1231" s="18">
        <f>Z1231-AC1231-AD1231</f>
        <v>194.56639169725602</v>
      </c>
      <c r="AB1231" s="18">
        <f>AA1231*hdgt_capex_adj</f>
        <v>243.20798962157002</v>
      </c>
      <c r="AC1231" s="18">
        <v>31.477704514812984</v>
      </c>
      <c r="AD1231" s="18">
        <v>38.49434881901999</v>
      </c>
      <c r="AE1231" s="18">
        <f>AD1231*fuel_adj</f>
        <v>38.49434881901999</v>
      </c>
      <c r="AF1231" s="18">
        <f>AB1231+AC1231+AE1231</f>
        <v>313.180042955403</v>
      </c>
      <c r="AG1231" s="18">
        <v>942.43788578994804</v>
      </c>
      <c r="AH1231" s="18">
        <f>AG1231-AJ1231-AK1231</f>
        <v>823.08625533197289</v>
      </c>
      <c r="AI1231" s="18">
        <f>AH1231*aero_capex_adj</f>
        <v>987.70350639836738</v>
      </c>
      <c r="AJ1231" s="18">
        <v>76.655317001784056</v>
      </c>
      <c r="AK1231" s="18">
        <v>42.696313456191092</v>
      </c>
      <c r="AL1231" s="18">
        <f>AK1231*fuel_adj</f>
        <v>42.696313456191092</v>
      </c>
      <c r="AM1231" s="18">
        <f>AI1231+AJ1231+AL1231</f>
        <v>1107.0551368563424</v>
      </c>
      <c r="AN1231" s="18">
        <f>IF(F1231=0, 0, IF(F1231=3, Z1231, (Z1231*F1231*384+AG1231*G1231*32)/(F1231*384+G1231*32)))</f>
        <v>710.01522038691064</v>
      </c>
      <c r="AO1231" s="18">
        <f>IF(F1231=0, 0, IF(F1231=3, AF1231, (AF1231*F1231*384+AM1231*G1231*32)/(F1231*384+G1231*32)))</f>
        <v>834.86939037602031</v>
      </c>
      <c r="AP1231" s="18">
        <v>96.179789315549797</v>
      </c>
      <c r="AQ1231" s="18">
        <f>AP1231-AS1231</f>
        <v>77.816788706900994</v>
      </c>
      <c r="AR1231" s="18">
        <f>AQ1231*bess_capex_adj</f>
        <v>77.816788706900994</v>
      </c>
      <c r="AS1231" s="18">
        <v>18.363000608648804</v>
      </c>
      <c r="AT1231" s="18">
        <f>AR1231+AS1231</f>
        <v>96.179789315549797</v>
      </c>
      <c r="AU1231" s="18">
        <v>8229.9126259421701</v>
      </c>
      <c r="AV1231" s="18"/>
      <c r="AW1231" s="18">
        <v>2960.5544255187301</v>
      </c>
      <c r="AX1231" s="18">
        <f>AW1231*solar_capex_adj</f>
        <v>3947.40590069164</v>
      </c>
      <c r="AY1231" s="18">
        <v>1679.14770441869</v>
      </c>
      <c r="AZ1231" s="18">
        <f>AY1231*wind_capex_adj</f>
        <v>2798.5795073644836</v>
      </c>
      <c r="BA1231" s="18">
        <v>772.84641361507602</v>
      </c>
      <c r="BB1231" s="18">
        <f>BA1231*hdgt_capex_adj</f>
        <v>966.05801701884502</v>
      </c>
      <c r="BC1231" s="18">
        <v>1867.3036042000599</v>
      </c>
      <c r="BD1231" s="18">
        <f>BC1231*aero_capex_adj</f>
        <v>2240.764325040072</v>
      </c>
      <c r="BE1231" s="18">
        <v>950.06047818959803</v>
      </c>
      <c r="BF1231" s="18">
        <f>BE1231*bess_capex_adj</f>
        <v>950.06047818959803</v>
      </c>
      <c r="BG1231" s="1">
        <v>1843710586.81264</v>
      </c>
      <c r="BH1231" s="1">
        <v>5545332812.4791603</v>
      </c>
      <c r="BI1231" s="1">
        <v>839826013.63719904</v>
      </c>
      <c r="BJ1231" s="1">
        <v>531130587.07099301</v>
      </c>
      <c r="BK1231" s="1">
        <f>SUM(BG1231:BJ1231)/1000000</f>
        <v>8759.9999999999927</v>
      </c>
      <c r="BL1231" s="1">
        <v>31.818900044266801</v>
      </c>
      <c r="BM1231" s="3">
        <f>0.815*BJ1231/(BK1231*1000)</f>
        <v>49.414546628180325</v>
      </c>
      <c r="BN1231" s="24">
        <v>3337.5507682418602</v>
      </c>
      <c r="BO1231" s="1">
        <v>369</v>
      </c>
      <c r="BP1231" s="1">
        <v>3040</v>
      </c>
      <c r="BQ1231" s="24">
        <v>4611.9232000000002</v>
      </c>
      <c r="BR1231" s="1">
        <v>760</v>
      </c>
      <c r="BS1231" s="1">
        <v>190</v>
      </c>
      <c r="BT1231" s="1">
        <v>0.52016198717791096</v>
      </c>
    </row>
    <row r="1232" spans="1:72" s="11" customFormat="1" x14ac:dyDescent="0.25">
      <c r="A1232" s="1">
        <v>719</v>
      </c>
      <c r="B1232" s="25">
        <v>2060.21652360608</v>
      </c>
      <c r="C1232" s="25">
        <v>1402.2</v>
      </c>
      <c r="D1232" s="8">
        <v>2000</v>
      </c>
      <c r="E1232" s="8">
        <v>8000</v>
      </c>
      <c r="F1232" s="8">
        <v>1</v>
      </c>
      <c r="G1232" s="8">
        <v>22</v>
      </c>
      <c r="H1232" s="9">
        <f>SUM(BG1232:BI1232)/(BK1232*1000000)</f>
        <v>0.95640265378532929</v>
      </c>
      <c r="I1232" s="10">
        <v>100</v>
      </c>
      <c r="J1232" s="19">
        <v>94.843449508979802</v>
      </c>
      <c r="K1232" s="18">
        <f>(P1232*BG1232+U1232*BH1232+AP1232*BI1232+AN1232*BJ1232)/(BK1232*(1000000))</f>
        <v>127.4101880867814</v>
      </c>
      <c r="L1232" s="18">
        <f>(T1232*BG1232+Y1232*BH1232+AT1232*BI1232+AO1232*BJ1232)/(BK1232*(1000000))</f>
        <v>157.7005046039325</v>
      </c>
      <c r="M1232" s="18">
        <f>L1232/K1232</f>
        <v>1.2377385746932561</v>
      </c>
      <c r="N1232" s="18">
        <f>J1232*M1232</f>
        <v>117.39139601423646</v>
      </c>
      <c r="O1232" s="10">
        <v>100</v>
      </c>
      <c r="P1232" s="19">
        <v>130.28593699674599</v>
      </c>
      <c r="Q1232" s="19">
        <f>P1232-S1232</f>
        <v>120.508694063885</v>
      </c>
      <c r="R1232" s="18">
        <f>Q1232*solar_capex_adj</f>
        <v>160.67825875184667</v>
      </c>
      <c r="S1232" s="19">
        <v>9.777242932860986</v>
      </c>
      <c r="T1232" s="18">
        <f>R1232+S1232</f>
        <v>170.45550168470766</v>
      </c>
      <c r="U1232" s="19">
        <v>31.0258704261296</v>
      </c>
      <c r="V1232" s="19">
        <f>U1232-X1232</f>
        <v>25.701788196293901</v>
      </c>
      <c r="W1232" s="18">
        <f>V1232*wind_capex_adj</f>
        <v>42.836313660489836</v>
      </c>
      <c r="X1232" s="19">
        <v>5.3240822298356996</v>
      </c>
      <c r="Y1232" s="18">
        <f>W1232+X1232</f>
        <v>48.160395890325532</v>
      </c>
      <c r="Z1232" s="19">
        <v>290.68982485661002</v>
      </c>
      <c r="AA1232" s="19">
        <f>Z1232-AC1232-AD1232</f>
        <v>213.26509081922796</v>
      </c>
      <c r="AB1232" s="18">
        <f>AA1232*hdgt_capex_adj</f>
        <v>266.58136352403494</v>
      </c>
      <c r="AC1232" s="19">
        <v>34.283975083780035</v>
      </c>
      <c r="AD1232" s="19">
        <v>43.140758953602017</v>
      </c>
      <c r="AE1232" s="18">
        <f>AD1232*fuel_adj</f>
        <v>43.140758953602017</v>
      </c>
      <c r="AF1232" s="18">
        <f>AB1232+AC1232+AE1232</f>
        <v>344.00609756141699</v>
      </c>
      <c r="AG1232" s="19">
        <v>2079.4528091171301</v>
      </c>
      <c r="AH1232" s="19">
        <f>AG1232-AJ1232-AK1232</f>
        <v>1872.37184008999</v>
      </c>
      <c r="AI1232" s="18">
        <f>AH1232*aero_capex_adj</f>
        <v>2246.8462081079879</v>
      </c>
      <c r="AJ1232" s="19">
        <v>159.60694494005998</v>
      </c>
      <c r="AK1232" s="19">
        <v>47.474024087080124</v>
      </c>
      <c r="AL1232" s="18">
        <f>AK1232*fuel_adj</f>
        <v>47.474024087080124</v>
      </c>
      <c r="AM1232" s="18">
        <f>AI1232+AJ1232+AL1232</f>
        <v>2453.9271771351282</v>
      </c>
      <c r="AN1232" s="18">
        <f>IF(F1232=0, 0, IF(F1232=3, Z1232, (Z1232*F1232*384+AG1232*G1232*32)/(F1232*384+G1232*32)))</f>
        <v>1448.1246970251818</v>
      </c>
      <c r="AO1232" s="18">
        <f>IF(F1232=0, 0, IF(F1232=3, AF1232, (AF1232*F1232*384+AM1232*G1232*32)/(F1232*384+G1232*32)))</f>
        <v>1709.2491490502889</v>
      </c>
      <c r="AP1232" s="19">
        <v>150.691532775399</v>
      </c>
      <c r="AQ1232" s="19">
        <f>AP1232-AS1232</f>
        <v>122.207948085529</v>
      </c>
      <c r="AR1232" s="18">
        <f>AQ1232*bess_capex_adj</f>
        <v>122.207948085529</v>
      </c>
      <c r="AS1232" s="19">
        <v>28.48358468987</v>
      </c>
      <c r="AT1232" s="18">
        <f>AR1232+AS1232</f>
        <v>150.691532775399</v>
      </c>
      <c r="AU1232" s="19">
        <v>8605.9547835597896</v>
      </c>
      <c r="AV1232" s="19"/>
      <c r="AW1232" s="19">
        <v>2466.90134353438</v>
      </c>
      <c r="AX1232" s="18">
        <f>AW1232*solar_capex_adj</f>
        <v>3289.2017913791733</v>
      </c>
      <c r="AY1232" s="19">
        <v>1678.9929719859299</v>
      </c>
      <c r="AZ1232" s="18">
        <f>AY1232*wind_capex_adj</f>
        <v>2798.3216199765498</v>
      </c>
      <c r="BA1232" s="19">
        <v>772.77519629129904</v>
      </c>
      <c r="BB1232" s="18">
        <f>BA1232*hdgt_capex_adj</f>
        <v>965.96899536412377</v>
      </c>
      <c r="BC1232" s="19">
        <v>1785.9519014330299</v>
      </c>
      <c r="BD1232" s="18">
        <f>BC1232*aero_capex_adj</f>
        <v>2143.1422817196358</v>
      </c>
      <c r="BE1232" s="19">
        <v>1901.33337031515</v>
      </c>
      <c r="BF1232" s="18">
        <f>BE1232*bess_capex_adj</f>
        <v>1901.33337031515</v>
      </c>
      <c r="BG1232" s="8">
        <v>1757539158.5613501</v>
      </c>
      <c r="BH1232" s="8">
        <v>5545343619.8424997</v>
      </c>
      <c r="BI1232" s="8">
        <v>1075204468.75563</v>
      </c>
      <c r="BJ1232" s="8">
        <v>381912752.84051502</v>
      </c>
      <c r="BK1232" s="8">
        <f>SUM(BG1232:BJ1232)/1000000</f>
        <v>8759.9999999999945</v>
      </c>
      <c r="BL1232" s="8">
        <v>24.701718105618699</v>
      </c>
      <c r="BM1232" s="10">
        <f>0.815*BJ1232/(BK1232*1000)</f>
        <v>35.531837164956613</v>
      </c>
      <c r="BN1232" s="25">
        <v>2781.2923068682198</v>
      </c>
      <c r="BO1232" s="8">
        <v>369</v>
      </c>
      <c r="BP1232" s="8">
        <v>6080</v>
      </c>
      <c r="BQ1232" s="25">
        <v>9223.8464000000004</v>
      </c>
      <c r="BR1232" s="8">
        <v>1520</v>
      </c>
      <c r="BS1232" s="8">
        <v>380</v>
      </c>
      <c r="BT1232" s="8">
        <v>0.33391594020911602</v>
      </c>
    </row>
    <row r="1233" spans="1:72" s="11" customFormat="1" x14ac:dyDescent="0.25">
      <c r="A1233" s="1">
        <v>460</v>
      </c>
      <c r="B1233" s="24">
        <v>2060.21652360608</v>
      </c>
      <c r="C1233" s="24">
        <v>1603.6</v>
      </c>
      <c r="D1233" s="1">
        <v>1000</v>
      </c>
      <c r="E1233" s="1">
        <v>4000</v>
      </c>
      <c r="F1233" s="1">
        <v>3</v>
      </c>
      <c r="G1233" s="1">
        <v>4</v>
      </c>
      <c r="H1233" s="2">
        <f>SUM(BG1233:BI1233)/(BK1233*1000000)</f>
        <v>0.94347219980050689</v>
      </c>
      <c r="I1233" s="3">
        <v>100</v>
      </c>
      <c r="J1233" s="18">
        <v>89.986511083203496</v>
      </c>
      <c r="K1233" s="18">
        <f>(P1233*BG1233+U1233*BH1233+AP1233*BI1233+AN1233*BJ1233)/(BK1233*(1000000))</f>
        <v>86.436548744043392</v>
      </c>
      <c r="L1233" s="18">
        <f>(T1233*BG1233+Y1233*BH1233+AT1233*BI1233+AO1233*BJ1233)/(BK1233*(1000000))</f>
        <v>112.76689551032493</v>
      </c>
      <c r="M1233" s="18">
        <f>L1233/K1233</f>
        <v>1.3046205239435367</v>
      </c>
      <c r="N1233" s="18">
        <f>J1233*M1233</f>
        <v>117.39824923721982</v>
      </c>
      <c r="O1233" s="3">
        <v>100</v>
      </c>
      <c r="P1233" s="18">
        <v>136.91476051397899</v>
      </c>
      <c r="Q1233" s="18">
        <f>P1233-S1233</f>
        <v>126.64285807420301</v>
      </c>
      <c r="R1233" s="18">
        <f>Q1233*solar_capex_adj</f>
        <v>168.85714409893734</v>
      </c>
      <c r="S1233" s="18">
        <v>10.271902439775985</v>
      </c>
      <c r="T1233" s="18">
        <f>R1233+S1233</f>
        <v>179.12904653871334</v>
      </c>
      <c r="U1233" s="18">
        <v>33.806500426633498</v>
      </c>
      <c r="V1233" s="18">
        <f>U1233-X1233</f>
        <v>28.006672776073</v>
      </c>
      <c r="W1233" s="18">
        <f>V1233*wind_capex_adj</f>
        <v>46.67778796012167</v>
      </c>
      <c r="X1233" s="18">
        <v>5.7998276505604984</v>
      </c>
      <c r="Y1233" s="18">
        <f>W1233+X1233</f>
        <v>52.477615610682165</v>
      </c>
      <c r="Z1233" s="18">
        <v>507.66178975695601</v>
      </c>
      <c r="AA1233" s="18">
        <f>Z1233-AC1233-AD1233</f>
        <v>415.86142212360602</v>
      </c>
      <c r="AB1233" s="18">
        <f>AA1233*hdgt_capex_adj</f>
        <v>519.82677765450751</v>
      </c>
      <c r="AC1233" s="18">
        <v>53.112781882489003</v>
      </c>
      <c r="AD1233" s="18">
        <v>38.68758575086099</v>
      </c>
      <c r="AE1233" s="18">
        <f>AD1233*fuel_adj</f>
        <v>38.68758575086099</v>
      </c>
      <c r="AF1233" s="18">
        <f>AB1233+AC1233+AE1233</f>
        <v>611.6271452878575</v>
      </c>
      <c r="AG1233" s="18">
        <v>1416.5182449471199</v>
      </c>
      <c r="AH1233" s="18">
        <f>AG1233-AJ1233-AK1233</f>
        <v>1259.4009928361202</v>
      </c>
      <c r="AI1233" s="18">
        <f>AH1233*aero_capex_adj</f>
        <v>1511.2811914033441</v>
      </c>
      <c r="AJ1233" s="18">
        <v>110.90169426237981</v>
      </c>
      <c r="AK1233" s="18">
        <v>46.215557848619937</v>
      </c>
      <c r="AL1233" s="18">
        <f>AK1233*fuel_adj</f>
        <v>46.215557848619937</v>
      </c>
      <c r="AM1233" s="18">
        <f>AI1233+AJ1233+AL1233</f>
        <v>1668.3984435143439</v>
      </c>
      <c r="AN1233" s="18">
        <f>IF(F1233=0, 0, IF(F1233=3, Z1233, (Z1233*F1233*384+AG1233*G1233*32)/(F1233*384+G1233*32)))</f>
        <v>507.66178975695601</v>
      </c>
      <c r="AO1233" s="18">
        <f>IF(F1233=0, 0, IF(F1233=3, AF1233, (AF1233*F1233*384+AM1233*G1233*32)/(F1233*384+G1233*32)))</f>
        <v>611.6271452878575</v>
      </c>
      <c r="AP1233" s="18">
        <v>103.931827654393</v>
      </c>
      <c r="AQ1233" s="18">
        <f>AP1233-AS1233</f>
        <v>83.996127117982198</v>
      </c>
      <c r="AR1233" s="18">
        <f>AQ1233*bess_capex_adj</f>
        <v>83.996127117982198</v>
      </c>
      <c r="AS1233" s="18">
        <v>19.935700536410806</v>
      </c>
      <c r="AT1233" s="18">
        <f>AR1233+AS1233</f>
        <v>103.931827654393</v>
      </c>
      <c r="AU1233" s="18">
        <v>7982.4169726820001</v>
      </c>
      <c r="AV1233" s="18"/>
      <c r="AW1233" s="18">
        <v>2467.6276320722</v>
      </c>
      <c r="AX1233" s="18">
        <f>AW1233*solar_capex_adj</f>
        <v>3290.1701760962665</v>
      </c>
      <c r="AY1233" s="18">
        <v>1920.7144615385901</v>
      </c>
      <c r="AZ1233" s="18">
        <f>AY1233*wind_capex_adj</f>
        <v>3201.1907692309837</v>
      </c>
      <c r="BA1233" s="18">
        <v>2319.0081347351402</v>
      </c>
      <c r="BB1233" s="18">
        <f>BA1233*hdgt_capex_adj</f>
        <v>2898.7601684189253</v>
      </c>
      <c r="BC1233" s="18">
        <v>324.81412898292001</v>
      </c>
      <c r="BD1233" s="18">
        <f>BC1233*aero_capex_adj</f>
        <v>389.77695477950402</v>
      </c>
      <c r="BE1233" s="18">
        <v>950.252615353132</v>
      </c>
      <c r="BF1233" s="18">
        <f>BE1233*bess_capex_adj</f>
        <v>950.252615353132</v>
      </c>
      <c r="BG1233" s="1">
        <v>1669475154.9177001</v>
      </c>
      <c r="BH1233" s="1">
        <v>5821623570.7952604</v>
      </c>
      <c r="BI1233" s="1">
        <v>773717744.53946996</v>
      </c>
      <c r="BJ1233" s="1">
        <v>495183529.74755901</v>
      </c>
      <c r="BK1233" s="1">
        <f>SUM(BG1233:BJ1233)/1000000</f>
        <v>8759.9999999999891</v>
      </c>
      <c r="BL1233" s="1">
        <v>30.8158148455069</v>
      </c>
      <c r="BM1233" s="3">
        <f>0.815*BJ1233/(BK1233*1000)</f>
        <v>46.070157162586881</v>
      </c>
      <c r="BN1233" s="24">
        <v>2781.2923068682198</v>
      </c>
      <c r="BO1233" s="1">
        <v>422</v>
      </c>
      <c r="BP1233" s="1">
        <v>3040</v>
      </c>
      <c r="BQ1233" s="24">
        <v>4611.9232000000002</v>
      </c>
      <c r="BR1233" s="1">
        <v>760</v>
      </c>
      <c r="BS1233" s="1">
        <v>190</v>
      </c>
      <c r="BT1233" s="1">
        <v>0.47942627268525601</v>
      </c>
    </row>
    <row r="1234" spans="1:72" s="11" customFormat="1" x14ac:dyDescent="0.25">
      <c r="A1234" s="1">
        <v>910</v>
      </c>
      <c r="B1234" s="25">
        <v>2884.3031330485201</v>
      </c>
      <c r="C1234" s="25">
        <v>600.4</v>
      </c>
      <c r="D1234" s="8">
        <v>2000</v>
      </c>
      <c r="E1234" s="8">
        <v>8000</v>
      </c>
      <c r="F1234" s="8">
        <v>2</v>
      </c>
      <c r="G1234" s="8">
        <v>11</v>
      </c>
      <c r="H1234" s="9">
        <f>SUM(BG1234:BI1234)/(BK1234*1000000)</f>
        <v>0.88547634682658438</v>
      </c>
      <c r="I1234" s="10">
        <v>100</v>
      </c>
      <c r="J1234" s="19">
        <v>96.930813811396305</v>
      </c>
      <c r="K1234" s="18">
        <f>(P1234*BG1234+U1234*BH1234+AP1234*BI1234+AN1234*BJ1234)/(BK1234*(1000000))</f>
        <v>127.81081223237737</v>
      </c>
      <c r="L1234" s="18">
        <f>(T1234*BG1234+Y1234*BH1234+AT1234*BI1234+AO1234*BJ1234)/(BK1234*(1000000))</f>
        <v>154.91472714182018</v>
      </c>
      <c r="M1234" s="18">
        <f>L1234/K1234</f>
        <v>1.2120627702464186</v>
      </c>
      <c r="N1234" s="18">
        <f>J1234*M1234</f>
        <v>117.48623071048083</v>
      </c>
      <c r="O1234" s="10">
        <v>100</v>
      </c>
      <c r="P1234" s="19">
        <v>120.593832624943</v>
      </c>
      <c r="Q1234" s="19">
        <f>P1234-S1234</f>
        <v>111.54453355633601</v>
      </c>
      <c r="R1234" s="18">
        <f>Q1234*solar_capex_adj</f>
        <v>148.72604474178132</v>
      </c>
      <c r="S1234" s="19">
        <v>9.0492990686069987</v>
      </c>
      <c r="T1234" s="18">
        <f>R1234+S1234</f>
        <v>157.77534381038834</v>
      </c>
      <c r="U1234" s="19">
        <v>27.954731640759899</v>
      </c>
      <c r="V1234" s="19">
        <f>U1234-X1234</f>
        <v>23.157948163632799</v>
      </c>
      <c r="W1234" s="18">
        <f>V1234*wind_capex_adj</f>
        <v>38.596580272721333</v>
      </c>
      <c r="X1234" s="19">
        <v>4.7967834771271001</v>
      </c>
      <c r="Y1234" s="18">
        <f>W1234+X1234</f>
        <v>43.393363749848433</v>
      </c>
      <c r="Z1234" s="19">
        <v>197.630901031489</v>
      </c>
      <c r="AA1234" s="19">
        <f>Z1234-AC1234-AD1234</f>
        <v>135.217679823758</v>
      </c>
      <c r="AB1234" s="18">
        <f>AA1234*hdgt_capex_adj</f>
        <v>169.0220997796975</v>
      </c>
      <c r="AC1234" s="19">
        <v>25.079086501098004</v>
      </c>
      <c r="AD1234" s="19">
        <v>37.334134706632994</v>
      </c>
      <c r="AE1234" s="18">
        <f>AD1234*fuel_adj</f>
        <v>37.334134706632994</v>
      </c>
      <c r="AF1234" s="18">
        <f>AB1234+AC1234+AE1234</f>
        <v>231.4353209874285</v>
      </c>
      <c r="AG1234" s="19">
        <v>1327.2414705712099</v>
      </c>
      <c r="AH1234" s="19">
        <f>AG1234-AJ1234-AK1234</f>
        <v>1180.7385164001</v>
      </c>
      <c r="AI1234" s="18">
        <f>AH1234*aero_capex_adj</f>
        <v>1416.8862196801199</v>
      </c>
      <c r="AJ1234" s="19">
        <v>103.99850842498995</v>
      </c>
      <c r="AK1234" s="19">
        <v>42.504445746119927</v>
      </c>
      <c r="AL1234" s="18">
        <f>AK1234*fuel_adj</f>
        <v>42.504445746119927</v>
      </c>
      <c r="AM1234" s="18">
        <f>AI1234+AJ1234+AL1234</f>
        <v>1563.3891738512298</v>
      </c>
      <c r="AN1234" s="18">
        <f>IF(F1234=0, 0, IF(F1234=3, Z1234, (Z1234*F1234*384+AG1234*G1234*32)/(F1234*384+G1234*32)))</f>
        <v>552.65136574397263</v>
      </c>
      <c r="AO1234" s="18">
        <f>IF(F1234=0, 0, IF(F1234=3, AF1234, (AF1234*F1234*384+AM1234*G1234*32)/(F1234*384+G1234*32)))</f>
        <v>650.04938903033747</v>
      </c>
      <c r="AP1234" s="19">
        <v>69.295570469407394</v>
      </c>
      <c r="AQ1234" s="19">
        <f>AP1234-AS1234</f>
        <v>56.6579440351681</v>
      </c>
      <c r="AR1234" s="18">
        <f>AQ1234*bess_capex_adj</f>
        <v>56.6579440351681</v>
      </c>
      <c r="AS1234" s="19">
        <v>12.637626434239294</v>
      </c>
      <c r="AT1234" s="18">
        <f>AR1234+AS1234</f>
        <v>69.295570469407394</v>
      </c>
      <c r="AU1234" s="19">
        <v>8513.0550139751103</v>
      </c>
      <c r="AV1234" s="19"/>
      <c r="AW1234" s="19">
        <v>3453.9114062720701</v>
      </c>
      <c r="AX1234" s="18">
        <f>AW1234*solar_capex_adj</f>
        <v>4605.2152083627598</v>
      </c>
      <c r="AY1234" s="19">
        <v>718.97034141968095</v>
      </c>
      <c r="AZ1234" s="18">
        <f>AY1234*wind_capex_adj</f>
        <v>1198.283902366135</v>
      </c>
      <c r="BA1234" s="19">
        <v>1545.6620578166801</v>
      </c>
      <c r="BB1234" s="18">
        <f>BA1234*hdgt_capex_adj</f>
        <v>1932.0775722708502</v>
      </c>
      <c r="BC1234" s="19">
        <v>893.04046777726296</v>
      </c>
      <c r="BD1234" s="18">
        <f>BC1234*aero_capex_adj</f>
        <v>1071.6485613327154</v>
      </c>
      <c r="BE1234" s="19">
        <v>1901.4707406894099</v>
      </c>
      <c r="BF1234" s="18">
        <f>BE1234*bess_capex_adj</f>
        <v>1901.4707406894099</v>
      </c>
      <c r="BG1234" s="8">
        <v>2663428842.24617</v>
      </c>
      <c r="BH1234" s="8">
        <v>2635443261.2463999</v>
      </c>
      <c r="BI1234" s="8">
        <v>2457900694.7083001</v>
      </c>
      <c r="BJ1234" s="8">
        <v>1003227201.7991199</v>
      </c>
      <c r="BK1234" s="8">
        <f>SUM(BG1234:BJ1234)/1000000</f>
        <v>8759.9999999999909</v>
      </c>
      <c r="BL1234" s="8">
        <v>17.5724900053496</v>
      </c>
      <c r="BM1234" s="10">
        <f>0.815*BJ1234/(BK1234*1000)</f>
        <v>93.336777336333739</v>
      </c>
      <c r="BN1234" s="25">
        <v>3893.8092296155</v>
      </c>
      <c r="BO1234" s="8">
        <v>158</v>
      </c>
      <c r="BP1234" s="8">
        <v>6080</v>
      </c>
      <c r="BQ1234" s="25">
        <v>9223.8464000000004</v>
      </c>
      <c r="BR1234" s="8">
        <v>1520</v>
      </c>
      <c r="BS1234" s="8">
        <v>380</v>
      </c>
      <c r="BT1234" s="8">
        <v>0.75890002151074398</v>
      </c>
    </row>
    <row r="1235" spans="1:72" s="11" customFormat="1" x14ac:dyDescent="0.25">
      <c r="A1235" s="1">
        <v>866</v>
      </c>
      <c r="B1235" s="25">
        <v>1854.19487124548</v>
      </c>
      <c r="C1235" s="25">
        <v>1603.6</v>
      </c>
      <c r="D1235" s="8">
        <v>2000</v>
      </c>
      <c r="E1235" s="8">
        <v>8000</v>
      </c>
      <c r="F1235" s="8">
        <v>2</v>
      </c>
      <c r="G1235" s="8">
        <v>11</v>
      </c>
      <c r="H1235" s="9">
        <f>SUM(BG1235:BI1235)/(BK1235*1000000)</f>
        <v>0.96042953726022862</v>
      </c>
      <c r="I1235" s="10">
        <v>100</v>
      </c>
      <c r="J1235" s="19">
        <v>93.486773449489505</v>
      </c>
      <c r="K1235" s="18">
        <f>(P1235*BG1235+U1235*BH1235+AP1235*BI1235+AN1235*BJ1235)/(BK1235*(1000000))</f>
        <v>109.5548692306608</v>
      </c>
      <c r="L1235" s="18">
        <f>(T1235*BG1235+Y1235*BH1235+AT1235*BI1235+AO1235*BJ1235)/(BK1235*(1000000))</f>
        <v>137.69695895498648</v>
      </c>
      <c r="M1235" s="18">
        <f>L1235/K1235</f>
        <v>1.2568766675726144</v>
      </c>
      <c r="N1235" s="18">
        <f>J1235*M1235</f>
        <v>117.50134427531033</v>
      </c>
      <c r="O1235" s="10">
        <v>100</v>
      </c>
      <c r="P1235" s="19">
        <v>127.442863661564</v>
      </c>
      <c r="Q1235" s="19">
        <f>P1235-S1235</f>
        <v>117.879840482003</v>
      </c>
      <c r="R1235" s="18">
        <f>Q1235*solar_capex_adj</f>
        <v>157.17312064267065</v>
      </c>
      <c r="S1235" s="19">
        <v>9.5630231795610001</v>
      </c>
      <c r="T1235" s="18">
        <f>R1235+S1235</f>
        <v>166.73614382223167</v>
      </c>
      <c r="U1235" s="19">
        <v>33.800982229551202</v>
      </c>
      <c r="V1235" s="19">
        <f>U1235-X1235</f>
        <v>28.001155596279698</v>
      </c>
      <c r="W1235" s="18">
        <f>V1235*wind_capex_adj</f>
        <v>46.668592660466167</v>
      </c>
      <c r="X1235" s="19">
        <v>5.7998266332715041</v>
      </c>
      <c r="Y1235" s="18">
        <f>W1235+X1235</f>
        <v>52.468419293737668</v>
      </c>
      <c r="Z1235" s="19">
        <v>506.161656258422</v>
      </c>
      <c r="AA1235" s="19">
        <f>Z1235-AC1235-AD1235</f>
        <v>410.11695384665103</v>
      </c>
      <c r="AB1235" s="18">
        <f>AA1235*hdgt_capex_adj</f>
        <v>512.64619230831374</v>
      </c>
      <c r="AC1235" s="19">
        <v>53.388852082431981</v>
      </c>
      <c r="AD1235" s="19">
        <v>42.655850329338989</v>
      </c>
      <c r="AE1235" s="18">
        <f>AD1235*fuel_adj</f>
        <v>42.655850329338989</v>
      </c>
      <c r="AF1235" s="18">
        <f>AB1235+AC1235+AE1235</f>
        <v>608.69089472008477</v>
      </c>
      <c r="AG1235" s="19">
        <v>2531.2741708561098</v>
      </c>
      <c r="AH1235" s="19">
        <f>AG1235-AJ1235-AK1235</f>
        <v>2290.71210443784</v>
      </c>
      <c r="AI1235" s="18">
        <f>AH1235*aero_capex_adj</f>
        <v>2748.8545253254078</v>
      </c>
      <c r="AJ1235" s="19">
        <v>192.08000089457983</v>
      </c>
      <c r="AK1235" s="19">
        <v>48.482065523689926</v>
      </c>
      <c r="AL1235" s="18">
        <f>AK1235*fuel_adj</f>
        <v>48.482065523689926</v>
      </c>
      <c r="AM1235" s="18">
        <f>AI1235+AJ1235+AL1235</f>
        <v>2989.4165917436776</v>
      </c>
      <c r="AN1235" s="18">
        <f>IF(F1235=0, 0, IF(F1235=3, Z1235, (Z1235*F1235*384+AG1235*G1235*32)/(F1235*384+G1235*32)))</f>
        <v>1142.6255894176952</v>
      </c>
      <c r="AO1235" s="18">
        <f>IF(F1235=0, 0, IF(F1235=3, AF1235, (AF1235*F1235*384+AM1235*G1235*32)/(F1235*384+G1235*32)))</f>
        <v>1356.9189709274997</v>
      </c>
      <c r="AP1235" s="19">
        <v>164.96914600174301</v>
      </c>
      <c r="AQ1235" s="19">
        <f>AP1235-AS1235</f>
        <v>133.538258823045</v>
      </c>
      <c r="AR1235" s="18">
        <f>AQ1235*bess_capex_adj</f>
        <v>133.538258823045</v>
      </c>
      <c r="AS1235" s="19">
        <v>31.430887178698015</v>
      </c>
      <c r="AT1235" s="18">
        <f>AR1235+AS1235</f>
        <v>164.96914600174301</v>
      </c>
      <c r="AU1235" s="19">
        <v>8481.0471895742903</v>
      </c>
      <c r="AV1235" s="19"/>
      <c r="AW1235" s="19">
        <v>2220.4277586334201</v>
      </c>
      <c r="AX1235" s="18">
        <f>AW1235*solar_capex_adj</f>
        <v>2960.5703448445602</v>
      </c>
      <c r="AY1235" s="19">
        <v>1920.33642685723</v>
      </c>
      <c r="AZ1235" s="18">
        <f>AY1235*wind_capex_adj</f>
        <v>3200.5607114287168</v>
      </c>
      <c r="BA1235" s="19">
        <v>1545.70113864221</v>
      </c>
      <c r="BB1235" s="18">
        <f>BA1235*hdgt_capex_adj</f>
        <v>1932.1264233027625</v>
      </c>
      <c r="BC1235" s="19">
        <v>893.063047589284</v>
      </c>
      <c r="BD1235" s="18">
        <f>BC1235*aero_capex_adj</f>
        <v>1071.6756571071408</v>
      </c>
      <c r="BE1235" s="19">
        <v>1901.51881785213</v>
      </c>
      <c r="BF1235" s="18">
        <f>BE1235*bess_capex_adj</f>
        <v>1901.51881785213</v>
      </c>
      <c r="BG1235" s="8">
        <v>1617777776.2031801</v>
      </c>
      <c r="BH1235" s="8">
        <v>5821626235.1424303</v>
      </c>
      <c r="BI1235" s="8">
        <v>973958735.05398095</v>
      </c>
      <c r="BJ1235" s="8">
        <v>346637253.600398</v>
      </c>
      <c r="BK1235" s="8">
        <f>SUM(BG1235:BJ1235)/1000000</f>
        <v>8759.9999999999891</v>
      </c>
      <c r="BL1235" s="8">
        <v>26.767702727340399</v>
      </c>
      <c r="BM1235" s="10">
        <f>0.815*BJ1235/(BK1235*1000)</f>
        <v>32.249927132913783</v>
      </c>
      <c r="BN1235" s="25">
        <v>2503.1630761813899</v>
      </c>
      <c r="BO1235" s="8">
        <v>422</v>
      </c>
      <c r="BP1235" s="8">
        <v>6080</v>
      </c>
      <c r="BQ1235" s="25">
        <v>9223.8464000000004</v>
      </c>
      <c r="BR1235" s="8">
        <v>1520</v>
      </c>
      <c r="BS1235" s="8">
        <v>380</v>
      </c>
      <c r="BT1235" s="8">
        <v>0.30272291337760099</v>
      </c>
    </row>
    <row r="1236" spans="1:72" s="11" customFormat="1" x14ac:dyDescent="0.25">
      <c r="A1236" s="1">
        <v>268</v>
      </c>
      <c r="B1236" s="24">
        <v>3090.3247854091301</v>
      </c>
      <c r="C1236" s="24">
        <v>201.39999999999901</v>
      </c>
      <c r="D1236" s="1">
        <v>1000</v>
      </c>
      <c r="E1236" s="1">
        <v>4000</v>
      </c>
      <c r="F1236" s="1">
        <v>1</v>
      </c>
      <c r="G1236" s="1">
        <v>23</v>
      </c>
      <c r="H1236" s="2">
        <f>SUM(BG1236:BI1236)/(BK1236*1000000)</f>
        <v>0.63772917301652365</v>
      </c>
      <c r="I1236" s="3">
        <v>100</v>
      </c>
      <c r="J1236" s="18">
        <v>98.408302514404099</v>
      </c>
      <c r="K1236" s="18">
        <f>(P1236*BG1236+U1236*BH1236+AP1236*BI1236+AN1236*BJ1236)/(BK1236*(1000000))</f>
        <v>103.69953677002363</v>
      </c>
      <c r="L1236" s="18">
        <f>(T1236*BG1236+Y1236*BH1236+AT1236*BI1236+AO1236*BJ1236)/(BK1236*(1000000))</f>
        <v>123.86593849695846</v>
      </c>
      <c r="M1236" s="18">
        <f>L1236/K1236</f>
        <v>1.1944695449475173</v>
      </c>
      <c r="N1236" s="18">
        <f>J1236*M1236</f>
        <v>117.54572032343789</v>
      </c>
      <c r="O1236" s="3">
        <v>100</v>
      </c>
      <c r="P1236" s="18">
        <v>109.593948181035</v>
      </c>
      <c r="Q1236" s="18">
        <f>P1236-S1236</f>
        <v>101.37479878554601</v>
      </c>
      <c r="R1236" s="18">
        <f>Q1236*solar_capex_adj</f>
        <v>135.166398380728</v>
      </c>
      <c r="S1236" s="18">
        <v>8.2191493954889978</v>
      </c>
      <c r="T1236" s="18">
        <f>R1236+S1236</f>
        <v>143.38554777621698</v>
      </c>
      <c r="U1236" s="18">
        <v>27.969121646823801</v>
      </c>
      <c r="V1236" s="18">
        <f>U1236-X1236</f>
        <v>23.172338169696701</v>
      </c>
      <c r="W1236" s="18">
        <f>V1236*wind_capex_adj</f>
        <v>38.620563616161171</v>
      </c>
      <c r="X1236" s="18">
        <v>4.7967834771271001</v>
      </c>
      <c r="Y1236" s="18">
        <f>W1236+X1236</f>
        <v>43.417347093288271</v>
      </c>
      <c r="Z1236" s="18">
        <v>89.521018679356402</v>
      </c>
      <c r="AA1236" s="18">
        <f>Z1236-AC1236-AD1236</f>
        <v>39.210516771418298</v>
      </c>
      <c r="AB1236" s="18">
        <f>AA1236*hdgt_capex_adj</f>
        <v>49.013145964272873</v>
      </c>
      <c r="AC1236" s="18">
        <v>15.6630936218708</v>
      </c>
      <c r="AD1236" s="18">
        <v>34.647408286067304</v>
      </c>
      <c r="AE1236" s="18">
        <f>AD1236*fuel_adj</f>
        <v>34.647408286067304</v>
      </c>
      <c r="AF1236" s="18">
        <f>AB1236+AC1236+AE1236</f>
        <v>99.323647872210984</v>
      </c>
      <c r="AG1236" s="18">
        <v>171.71664195893001</v>
      </c>
      <c r="AH1236" s="18">
        <f>AG1236-AJ1236-AK1236</f>
        <v>110.90306232548599</v>
      </c>
      <c r="AI1236" s="18">
        <f>AH1236*aero_capex_adj</f>
        <v>133.08367479058319</v>
      </c>
      <c r="AJ1236" s="18">
        <v>20.47034031703501</v>
      </c>
      <c r="AK1236" s="18">
        <v>40.343239316409012</v>
      </c>
      <c r="AL1236" s="18">
        <f>AK1236*fuel_adj</f>
        <v>40.343239316409012</v>
      </c>
      <c r="AM1236" s="18">
        <f>AI1236+AJ1236+AL1236</f>
        <v>193.89725442402721</v>
      </c>
      <c r="AN1236" s="18">
        <f>IF(F1236=0, 0, IF(F1236=3, Z1236, (Z1236*F1236*384+AG1236*G1236*32)/(F1236*384+G1236*32)))</f>
        <v>143.53528540593334</v>
      </c>
      <c r="AO1236" s="18">
        <f>IF(F1236=0, 0, IF(F1236=3, AF1236, (AF1236*F1236*384+AM1236*G1236*32)/(F1236*384+G1236*32)))</f>
        <v>161.47201789197592</v>
      </c>
      <c r="AP1236" s="18">
        <v>53.8208915457054</v>
      </c>
      <c r="AQ1236" s="18">
        <f>AP1236-AS1236</f>
        <v>43.724119425740902</v>
      </c>
      <c r="AR1236" s="18">
        <f>AQ1236*bess_capex_adj</f>
        <v>43.724119425740902</v>
      </c>
      <c r="AS1236" s="18">
        <v>10.096772119964498</v>
      </c>
      <c r="AT1236" s="18">
        <f>AR1236+AS1236</f>
        <v>53.8208915457054</v>
      </c>
      <c r="AU1236" s="18">
        <v>7536.6122177009802</v>
      </c>
      <c r="AV1236" s="18"/>
      <c r="AW1236" s="18">
        <v>3702.91887393653</v>
      </c>
      <c r="AX1236" s="18">
        <f>AW1236*solar_capex_adj</f>
        <v>4937.2251652487066</v>
      </c>
      <c r="AY1236" s="18">
        <v>241.32345724046101</v>
      </c>
      <c r="AZ1236" s="18">
        <f>AY1236*wind_capex_adj</f>
        <v>402.20576206743505</v>
      </c>
      <c r="BA1236" s="18">
        <v>773.31125466555102</v>
      </c>
      <c r="BB1236" s="18">
        <f>BA1236*hdgt_capex_adj</f>
        <v>966.6390683319388</v>
      </c>
      <c r="BC1236" s="18">
        <v>1868.4267243357599</v>
      </c>
      <c r="BD1236" s="18">
        <f>BC1236*aero_capex_adj</f>
        <v>2242.1120692029117</v>
      </c>
      <c r="BE1236" s="18">
        <v>950.63190752266803</v>
      </c>
      <c r="BF1236" s="18">
        <f>BE1236*bess_capex_adj</f>
        <v>950.63190752266803</v>
      </c>
      <c r="BG1236" s="1">
        <v>3139204099.6593499</v>
      </c>
      <c r="BH1236" s="1">
        <v>884041093.96239996</v>
      </c>
      <c r="BI1236" s="1">
        <v>1563262362.00299</v>
      </c>
      <c r="BJ1236" s="1">
        <v>3173492444.3752499</v>
      </c>
      <c r="BK1236" s="1">
        <f>SUM(BG1236:BJ1236)/1000000</f>
        <v>8759.9999999999891</v>
      </c>
      <c r="BL1236" s="1">
        <v>25.002434267013399</v>
      </c>
      <c r="BM1236" s="3">
        <f>0.815*BJ1236/(BK1236*1000)</f>
        <v>295.25072399153333</v>
      </c>
      <c r="BN1236" s="24">
        <v>4171.93846030233</v>
      </c>
      <c r="BO1236" s="1">
        <v>53</v>
      </c>
      <c r="BP1236" s="1">
        <v>3040</v>
      </c>
      <c r="BQ1236" s="24">
        <v>4611.9232000000002</v>
      </c>
      <c r="BR1236" s="1">
        <v>760</v>
      </c>
      <c r="BS1236" s="1">
        <v>190</v>
      </c>
      <c r="BT1236" s="1">
        <v>0.96335862457013799</v>
      </c>
    </row>
    <row r="1237" spans="1:72" s="11" customFormat="1" x14ac:dyDescent="0.25">
      <c r="A1237" s="1">
        <v>1580</v>
      </c>
      <c r="B1237" s="22">
        <v>1442.15156652426</v>
      </c>
      <c r="C1237" s="22">
        <v>600.4</v>
      </c>
      <c r="D1237" s="11">
        <v>3000</v>
      </c>
      <c r="E1237" s="11">
        <v>12000</v>
      </c>
      <c r="F1237" s="11">
        <v>3</v>
      </c>
      <c r="G1237" s="11">
        <v>4</v>
      </c>
      <c r="H1237" s="12">
        <f>SUM(BG1237:BI1237)/(BK1237*1000000)</f>
        <v>0.69400216280368987</v>
      </c>
      <c r="I1237" s="13">
        <v>100</v>
      </c>
      <c r="J1237" s="20">
        <v>100.797554897941</v>
      </c>
      <c r="K1237" s="18">
        <f>(P1237*BG1237+U1237*BH1237+AP1237*BI1237+AN1237*BJ1237)/(BK1237*(1000000))</f>
        <v>97.975397959930973</v>
      </c>
      <c r="L1237" s="18">
        <f>(T1237*BG1237+Y1237*BH1237+AT1237*BI1237+AO1237*BJ1237)/(BK1237*(1000000))</f>
        <v>114.25923518717894</v>
      </c>
      <c r="M1237" s="18">
        <f>L1237/K1237</f>
        <v>1.1662033282468276</v>
      </c>
      <c r="N1237" s="18">
        <f>J1237*M1237</f>
        <v>117.55044400112111</v>
      </c>
      <c r="O1237" s="13">
        <v>100</v>
      </c>
      <c r="P1237" s="20">
        <v>91.027277783510101</v>
      </c>
      <c r="Q1237" s="20">
        <f>P1237-S1237</f>
        <v>84.201200802747906</v>
      </c>
      <c r="R1237" s="18">
        <f>Q1237*solar_capex_adj</f>
        <v>112.2682677369972</v>
      </c>
      <c r="S1237" s="20">
        <v>6.8260769807621955</v>
      </c>
      <c r="T1237" s="18">
        <f>R1237+S1237</f>
        <v>119.0943447177594</v>
      </c>
      <c r="U1237" s="20">
        <v>27.971467981673399</v>
      </c>
      <c r="V1237" s="20">
        <f>U1237-X1237</f>
        <v>23.174684504546399</v>
      </c>
      <c r="W1237" s="18">
        <f>V1237*wind_capex_adj</f>
        <v>38.624474174244</v>
      </c>
      <c r="X1237" s="20">
        <v>4.7967834771270006</v>
      </c>
      <c r="Y1237" s="18">
        <f>W1237+X1237</f>
        <v>43.421257651371</v>
      </c>
      <c r="Z1237" s="20">
        <v>133.281470759511</v>
      </c>
      <c r="AA1237" s="20">
        <f>Z1237-AC1237-AD1237</f>
        <v>76.632427157097808</v>
      </c>
      <c r="AB1237" s="18">
        <f>AA1237*hdgt_capex_adj</f>
        <v>95.790533946372264</v>
      </c>
      <c r="AC1237" s="20">
        <v>19.429235007486994</v>
      </c>
      <c r="AD1237" s="20">
        <v>37.219808594926192</v>
      </c>
      <c r="AE1237" s="18">
        <f>AD1237*fuel_adj</f>
        <v>37.219808594926192</v>
      </c>
      <c r="AF1237" s="18">
        <f>AB1237+AC1237+AE1237</f>
        <v>152.43957754878545</v>
      </c>
      <c r="AG1237" s="20">
        <v>383.63804675953998</v>
      </c>
      <c r="AH1237" s="20">
        <f>AG1237-AJ1237-AK1237</f>
        <v>304.68437009168599</v>
      </c>
      <c r="AI1237" s="18">
        <f>AH1237*aero_capex_adj</f>
        <v>365.62124411002316</v>
      </c>
      <c r="AJ1237" s="20">
        <v>35.667457090176981</v>
      </c>
      <c r="AK1237" s="20">
        <v>43.286219577677002</v>
      </c>
      <c r="AL1237" s="18">
        <f>AK1237*fuel_adj</f>
        <v>43.286219577677002</v>
      </c>
      <c r="AM1237" s="18">
        <f>AI1237+AJ1237+AL1237</f>
        <v>444.57492077787714</v>
      </c>
      <c r="AN1237" s="18">
        <f>IF(F1237=0, 0, IF(F1237=3, Z1237, (Z1237*F1237*384+AG1237*G1237*32)/(F1237*384+G1237*32)))</f>
        <v>133.281470759511</v>
      </c>
      <c r="AO1237" s="18">
        <f>IF(F1237=0, 0, IF(F1237=3, AF1237, (AF1237*F1237*384+AM1237*G1237*32)/(F1237*384+G1237*32)))</f>
        <v>152.43957754878545</v>
      </c>
      <c r="AP1237" s="20">
        <v>160.31866897485199</v>
      </c>
      <c r="AQ1237" s="20">
        <f>AP1237-AS1237</f>
        <v>131.45058415406899</v>
      </c>
      <c r="AR1237" s="18">
        <f>AQ1237*bess_capex_adj</f>
        <v>131.45058415406899</v>
      </c>
      <c r="AS1237" s="20">
        <v>28.868084820782997</v>
      </c>
      <c r="AT1237" s="18">
        <f>AR1237+AS1237</f>
        <v>160.31866897485199</v>
      </c>
      <c r="AU1237" s="20">
        <v>7950.16488298677</v>
      </c>
      <c r="AV1237" s="20"/>
      <c r="AW1237" s="20">
        <v>1728.2037808666701</v>
      </c>
      <c r="AX1237" s="18">
        <f>AW1237*solar_capex_adj</f>
        <v>2304.2717078222267</v>
      </c>
      <c r="AY1237" s="20">
        <v>719.48994413472701</v>
      </c>
      <c r="AZ1237" s="18">
        <f>AY1237*wind_capex_adj</f>
        <v>1199.1499068912117</v>
      </c>
      <c r="BA1237" s="20">
        <v>2320.16867086705</v>
      </c>
      <c r="BB1237" s="18">
        <f>BA1237*hdgt_capex_adj</f>
        <v>2900.2108385838123</v>
      </c>
      <c r="BC1237" s="20">
        <v>324.97668060453498</v>
      </c>
      <c r="BD1237" s="18">
        <f>BC1237*aero_capex_adj</f>
        <v>389.97201672544196</v>
      </c>
      <c r="BE1237" s="20">
        <v>2857.3258065137702</v>
      </c>
      <c r="BF1237" s="18">
        <f>BE1237*bess_capex_adj</f>
        <v>2857.3258065137702</v>
      </c>
      <c r="BG1237" s="11">
        <v>1801943836.66799</v>
      </c>
      <c r="BH1237" s="11">
        <v>2635443261.2463999</v>
      </c>
      <c r="BI1237" s="11">
        <v>1642071848.2459199</v>
      </c>
      <c r="BJ1237" s="11">
        <v>2680541053.8396702</v>
      </c>
      <c r="BK1237" s="11">
        <f>SUM(BG1237:BJ1237)/1000000</f>
        <v>8759.9999999999818</v>
      </c>
      <c r="BL1237" s="11">
        <v>0.234836995960468</v>
      </c>
      <c r="BM1237" s="13">
        <f>0.815*BJ1237/(BK1237*1000)</f>
        <v>249.38823731499267</v>
      </c>
      <c r="BN1237" s="22">
        <v>1946.90461480775</v>
      </c>
      <c r="BO1237" s="11">
        <v>158</v>
      </c>
      <c r="BP1237" s="11">
        <v>9120</v>
      </c>
      <c r="BQ1237" s="22">
        <v>13835.7696</v>
      </c>
      <c r="BR1237" s="11">
        <v>2280</v>
      </c>
      <c r="BS1237" s="11">
        <v>570</v>
      </c>
      <c r="BT1237" s="11">
        <v>0.33877941251444199</v>
      </c>
    </row>
    <row r="1238" spans="1:72" s="11" customFormat="1" x14ac:dyDescent="0.25">
      <c r="A1238" s="1">
        <v>1347</v>
      </c>
      <c r="B1238" s="22">
        <v>1854.19487124548</v>
      </c>
      <c r="C1238" s="22">
        <v>201.39999999999901</v>
      </c>
      <c r="D1238" s="11">
        <v>3000</v>
      </c>
      <c r="E1238" s="11">
        <v>12000</v>
      </c>
      <c r="F1238" s="11">
        <v>1</v>
      </c>
      <c r="G1238" s="11">
        <v>21</v>
      </c>
      <c r="H1238" s="12">
        <f>SUM(BG1238:BI1238)/(BK1238*1000000)</f>
        <v>0.6044278977687878</v>
      </c>
      <c r="I1238" s="13">
        <v>100</v>
      </c>
      <c r="J1238" s="20">
        <v>102.82994717329601</v>
      </c>
      <c r="K1238" s="18">
        <f>(P1238*BG1238+U1238*BH1238+AP1238*BI1238+AN1238*BJ1238)/(BK1238*(1000000))</f>
        <v>122.87973701327563</v>
      </c>
      <c r="L1238" s="18">
        <f>(T1238*BG1238+Y1238*BH1238+AT1238*BI1238+AO1238*BJ1238)/(BK1238*(1000000))</f>
        <v>140.53242537322762</v>
      </c>
      <c r="M1238" s="18">
        <f>L1238/K1238</f>
        <v>1.143658253093794</v>
      </c>
      <c r="N1238" s="18">
        <f>J1238*M1238</f>
        <v>117.60231774993883</v>
      </c>
      <c r="O1238" s="13">
        <v>100</v>
      </c>
      <c r="P1238" s="20">
        <v>100.947254747779</v>
      </c>
      <c r="Q1238" s="20">
        <f>P1238-S1238</f>
        <v>93.378326870342804</v>
      </c>
      <c r="R1238" s="18">
        <f>Q1238*solar_capex_adj</f>
        <v>124.50443582712373</v>
      </c>
      <c r="S1238" s="20">
        <v>7.5689278774361952</v>
      </c>
      <c r="T1238" s="18">
        <f>R1238+S1238</f>
        <v>132.07336370455994</v>
      </c>
      <c r="U1238" s="20">
        <v>27.974916350550298</v>
      </c>
      <c r="V1238" s="20">
        <f>U1238-X1238</f>
        <v>23.178132873423198</v>
      </c>
      <c r="W1238" s="18">
        <f>V1238*wind_capex_adj</f>
        <v>38.630221455705332</v>
      </c>
      <c r="X1238" s="20">
        <v>4.7967834771271001</v>
      </c>
      <c r="Y1238" s="18">
        <f>W1238+X1238</f>
        <v>43.427004932832432</v>
      </c>
      <c r="Z1238" s="20">
        <v>75.981202270021498</v>
      </c>
      <c r="AA1238" s="20">
        <f>Z1238-AC1238-AD1238</f>
        <v>26.190863594027299</v>
      </c>
      <c r="AB1238" s="18">
        <f>AA1238*hdgt_capex_adj</f>
        <v>32.738579492534122</v>
      </c>
      <c r="AC1238" s="20">
        <v>14.408335462890399</v>
      </c>
      <c r="AD1238" s="20">
        <v>35.3820032131038</v>
      </c>
      <c r="AE1238" s="18">
        <f>AD1238*fuel_adj</f>
        <v>35.3820032131038</v>
      </c>
      <c r="AF1238" s="18">
        <f>AB1238+AC1238+AE1238</f>
        <v>82.528918168528321</v>
      </c>
      <c r="AG1238" s="20">
        <v>217.12266976629201</v>
      </c>
      <c r="AH1238" s="20">
        <f>AG1238-AJ1238-AK1238</f>
        <v>152.422359340925</v>
      </c>
      <c r="AI1238" s="18">
        <f>AH1238*aero_capex_adj</f>
        <v>182.90683120910998</v>
      </c>
      <c r="AJ1238" s="20">
        <v>23.759607388955004</v>
      </c>
      <c r="AK1238" s="20">
        <v>40.940703036412003</v>
      </c>
      <c r="AL1238" s="18">
        <f>AK1238*fuel_adj</f>
        <v>40.940703036412003</v>
      </c>
      <c r="AM1238" s="18">
        <f>AI1238+AJ1238+AL1238</f>
        <v>247.60714163447699</v>
      </c>
      <c r="AN1238" s="18">
        <f>IF(F1238=0, 0, IF(F1238=3, Z1238, (Z1238*F1238*384+AG1238*G1238*32)/(F1238*384+G1238*32)))</f>
        <v>165.79849976764817</v>
      </c>
      <c r="AO1238" s="18">
        <f>IF(F1238=0, 0, IF(F1238=3, AF1238, (AF1238*F1238*384+AM1238*G1238*32)/(F1238*384+G1238*32)))</f>
        <v>187.57869673776838</v>
      </c>
      <c r="AP1238" s="20">
        <v>114.785982220245</v>
      </c>
      <c r="AQ1238" s="20">
        <f>AP1238-AS1238</f>
        <v>94.187608905801397</v>
      </c>
      <c r="AR1238" s="18">
        <f>AQ1238*bess_capex_adj</f>
        <v>94.187608905801397</v>
      </c>
      <c r="AS1238" s="20">
        <v>20.598373314443606</v>
      </c>
      <c r="AT1238" s="18">
        <f>AR1238+AS1238</f>
        <v>114.785982220245</v>
      </c>
      <c r="AU1238" s="20">
        <v>7801.3277757114402</v>
      </c>
      <c r="AV1238" s="20"/>
      <c r="AW1238" s="20">
        <v>2222.30691743951</v>
      </c>
      <c r="AX1238" s="18">
        <f>AW1238*solar_capex_adj</f>
        <v>2963.0758899193465</v>
      </c>
      <c r="AY1238" s="20">
        <v>241.383804967424</v>
      </c>
      <c r="AZ1238" s="18">
        <f>AY1238*wind_capex_adj</f>
        <v>402.30634161237333</v>
      </c>
      <c r="BA1238" s="20">
        <v>773.50463651490895</v>
      </c>
      <c r="BB1238" s="18">
        <f>BA1238*hdgt_capex_adj</f>
        <v>966.88079564363625</v>
      </c>
      <c r="BC1238" s="20">
        <v>1706.3814431767501</v>
      </c>
      <c r="BD1238" s="18">
        <f>BC1238*aero_capex_adj</f>
        <v>2047.6577318120999</v>
      </c>
      <c r="BE1238" s="20">
        <v>2857.75097361283</v>
      </c>
      <c r="BF1238" s="18">
        <f>BE1238*bess_capex_adj</f>
        <v>2857.75097361283</v>
      </c>
      <c r="BG1238" s="11">
        <v>2104480110.25473</v>
      </c>
      <c r="BH1238" s="11">
        <v>884041093.96239996</v>
      </c>
      <c r="BI1238" s="11">
        <v>2306267180.2374401</v>
      </c>
      <c r="BJ1238" s="11">
        <v>3465211615.5454102</v>
      </c>
      <c r="BK1238" s="11">
        <f>SUM(BG1238:BJ1238)/1000000</f>
        <v>8759.9999999999818</v>
      </c>
      <c r="BL1238" s="11">
        <v>4.8018413192919997E-17</v>
      </c>
      <c r="BM1238" s="13">
        <f>0.815*BJ1238/(BK1238*1000)</f>
        <v>322.39126331843778</v>
      </c>
      <c r="BN1238" s="22">
        <v>2503.1630761813899</v>
      </c>
      <c r="BO1238" s="11">
        <v>53</v>
      </c>
      <c r="BP1238" s="11">
        <v>9120</v>
      </c>
      <c r="BQ1238" s="22">
        <v>13835.7696</v>
      </c>
      <c r="BR1238" s="11">
        <v>2280</v>
      </c>
      <c r="BS1238" s="11">
        <v>570</v>
      </c>
      <c r="BT1238" s="11">
        <v>0.47450629396606597</v>
      </c>
    </row>
    <row r="1239" spans="1:72" s="11" customFormat="1" x14ac:dyDescent="0.25">
      <c r="A1239" s="1">
        <v>404</v>
      </c>
      <c r="B1239" s="24">
        <v>3296.3464377697401</v>
      </c>
      <c r="C1239" s="24">
        <v>201.39999999999901</v>
      </c>
      <c r="D1239" s="1">
        <v>1000</v>
      </c>
      <c r="E1239" s="1">
        <v>4000</v>
      </c>
      <c r="F1239" s="1">
        <v>2</v>
      </c>
      <c r="G1239" s="1">
        <v>11</v>
      </c>
      <c r="H1239" s="2">
        <f>SUM(BG1239:BI1239)/(BK1239*1000000)</f>
        <v>0.64618396083041518</v>
      </c>
      <c r="I1239" s="3">
        <v>100</v>
      </c>
      <c r="J1239" s="18">
        <v>97.8964309265248</v>
      </c>
      <c r="K1239" s="18">
        <f>(P1239*BG1239+U1239*BH1239+AP1239*BI1239+AN1239*BJ1239)/(BK1239*(1000000))</f>
        <v>110.00562814640257</v>
      </c>
      <c r="L1239" s="18">
        <f>(T1239*BG1239+Y1239*BH1239+AT1239*BI1239+AO1239*BJ1239)/(BK1239*(1000000))</f>
        <v>132.16719148139288</v>
      </c>
      <c r="M1239" s="18">
        <f>L1239/K1239</f>
        <v>1.2014584499758165</v>
      </c>
      <c r="N1239" s="18">
        <f>J1239*M1239</f>
        <v>117.61849415914708</v>
      </c>
      <c r="O1239" s="3">
        <v>100</v>
      </c>
      <c r="P1239" s="18">
        <v>114.300000521279</v>
      </c>
      <c r="Q1239" s="18">
        <f>P1239-S1239</f>
        <v>105.727577135527</v>
      </c>
      <c r="R1239" s="18">
        <f>Q1239*solar_capex_adj</f>
        <v>140.97010284736933</v>
      </c>
      <c r="S1239" s="18">
        <v>8.5724233857520034</v>
      </c>
      <c r="T1239" s="18">
        <f>R1239+S1239</f>
        <v>149.54252623312135</v>
      </c>
      <c r="U1239" s="18">
        <v>27.9681365435926</v>
      </c>
      <c r="V1239" s="18">
        <f>U1239-X1239</f>
        <v>23.1713530664655</v>
      </c>
      <c r="W1239" s="18">
        <f>V1239*wind_capex_adj</f>
        <v>38.618921777442502</v>
      </c>
      <c r="X1239" s="18">
        <v>4.7967834771271001</v>
      </c>
      <c r="Y1239" s="18">
        <f>W1239+X1239</f>
        <v>43.415705254569602</v>
      </c>
      <c r="Z1239" s="18">
        <v>100.674220576538</v>
      </c>
      <c r="AA1239" s="18">
        <f>Z1239-AC1239-AD1239</f>
        <v>49.090541437998894</v>
      </c>
      <c r="AB1239" s="18">
        <f>AA1239*hdgt_capex_adj</f>
        <v>61.363176797498618</v>
      </c>
      <c r="AC1239" s="18">
        <v>16.619588543096711</v>
      </c>
      <c r="AD1239" s="18">
        <v>34.9640905954424</v>
      </c>
      <c r="AE1239" s="18">
        <f>AD1239*fuel_adj</f>
        <v>34.9640905954424</v>
      </c>
      <c r="AF1239" s="18">
        <f>AB1239+AC1239+AE1239</f>
        <v>112.94685593603774</v>
      </c>
      <c r="AG1239" s="18">
        <v>281.76131061983</v>
      </c>
      <c r="AH1239" s="18">
        <f>AG1239-AJ1239-AK1239</f>
        <v>212.42254529877201</v>
      </c>
      <c r="AI1239" s="18">
        <f>AH1239*aero_capex_adj</f>
        <v>254.90705435852641</v>
      </c>
      <c r="AJ1239" s="18">
        <v>28.376839914610002</v>
      </c>
      <c r="AK1239" s="18">
        <v>40.961925406447989</v>
      </c>
      <c r="AL1239" s="18">
        <f>AK1239*fuel_adj</f>
        <v>40.961925406447989</v>
      </c>
      <c r="AM1239" s="18">
        <f>AI1239+AJ1239+AL1239</f>
        <v>324.24581967958443</v>
      </c>
      <c r="AN1239" s="18">
        <f>IF(F1239=0, 0, IF(F1239=3, Z1239, (Z1239*F1239*384+AG1239*G1239*32)/(F1239*384+G1239*32)))</f>
        <v>157.58730601871548</v>
      </c>
      <c r="AO1239" s="18">
        <f>IF(F1239=0, 0, IF(F1239=3, AF1239, (AF1239*F1239*384+AM1239*G1239*32)/(F1239*384+G1239*32)))</f>
        <v>179.35510168400955</v>
      </c>
      <c r="AP1239" s="18">
        <v>53.489546072153999</v>
      </c>
      <c r="AQ1239" s="18">
        <f>AP1239-AS1239</f>
        <v>43.4352066953698</v>
      </c>
      <c r="AR1239" s="18">
        <f>AQ1239*bess_capex_adj</f>
        <v>43.4352066953698</v>
      </c>
      <c r="AS1239" s="18">
        <v>10.054339376784199</v>
      </c>
      <c r="AT1239" s="18">
        <f>AR1239+AS1239</f>
        <v>53.489546072153999</v>
      </c>
      <c r="AU1239" s="18">
        <v>7581.6310719313497</v>
      </c>
      <c r="AV1239" s="18"/>
      <c r="AW1239" s="18">
        <v>3949.6122190111801</v>
      </c>
      <c r="AX1239" s="18">
        <f>AW1239*solar_capex_adj</f>
        <v>5266.1496253482401</v>
      </c>
      <c r="AY1239" s="18">
        <v>241.31319808941001</v>
      </c>
      <c r="AZ1239" s="18">
        <f>AY1239*wind_capex_adj</f>
        <v>402.18866348235002</v>
      </c>
      <c r="BA1239" s="18">
        <v>1546.5567592621901</v>
      </c>
      <c r="BB1239" s="18">
        <f>BA1239*hdgt_capex_adj</f>
        <v>1933.1959490777376</v>
      </c>
      <c r="BC1239" s="18">
        <v>893.55740134200005</v>
      </c>
      <c r="BD1239" s="18">
        <f>BC1239*aero_capex_adj</f>
        <v>1072.2688816104001</v>
      </c>
      <c r="BE1239" s="18">
        <v>950.59149422656901</v>
      </c>
      <c r="BF1239" s="18">
        <f>BE1239*bess_capex_adj</f>
        <v>950.59149422656901</v>
      </c>
      <c r="BG1239" s="1">
        <v>3206673774.2069201</v>
      </c>
      <c r="BH1239" s="1">
        <v>884041093.96239996</v>
      </c>
      <c r="BI1239" s="1">
        <v>1569856628.7051101</v>
      </c>
      <c r="BJ1239" s="1">
        <v>3099428503.1255598</v>
      </c>
      <c r="BK1239" s="1">
        <f>SUM(BG1239:BJ1239)/1000000</f>
        <v>8759.9999999999891</v>
      </c>
      <c r="BL1239" s="1">
        <v>27.762242558735</v>
      </c>
      <c r="BM1239" s="3">
        <f>0.815*BJ1239/(BK1239*1000)</f>
        <v>288.36007192321165</v>
      </c>
      <c r="BN1239" s="24">
        <v>4450.0676909891499</v>
      </c>
      <c r="BO1239" s="1">
        <v>53</v>
      </c>
      <c r="BP1239" s="1">
        <v>3040</v>
      </c>
      <c r="BQ1239" s="24">
        <v>4611.9232000000002</v>
      </c>
      <c r="BR1239" s="1">
        <v>760</v>
      </c>
      <c r="BS1239" s="1">
        <v>190</v>
      </c>
      <c r="BT1239" s="1">
        <v>0.96742233380706399</v>
      </c>
    </row>
    <row r="1240" spans="1:72" s="11" customFormat="1" x14ac:dyDescent="0.25">
      <c r="A1240" s="1">
        <v>1010</v>
      </c>
      <c r="B1240" s="25">
        <v>1236.12991416365</v>
      </c>
      <c r="C1240" s="25">
        <v>1801.19999999999</v>
      </c>
      <c r="D1240" s="8">
        <v>2000</v>
      </c>
      <c r="E1240" s="8">
        <v>8000</v>
      </c>
      <c r="F1240" s="8">
        <v>3</v>
      </c>
      <c r="G1240" s="8">
        <v>4</v>
      </c>
      <c r="H1240" s="9">
        <f>SUM(BG1240:BI1240)/(BK1240*1000000)</f>
        <v>0.94435875563309868</v>
      </c>
      <c r="I1240" s="10">
        <v>100</v>
      </c>
      <c r="J1240" s="19">
        <v>91.965201190167093</v>
      </c>
      <c r="K1240" s="18">
        <f>(P1240*BG1240+U1240*BH1240+AP1240*BI1240+AN1240*BJ1240)/(BK1240*(1000000))</f>
        <v>88.773604179809851</v>
      </c>
      <c r="L1240" s="18">
        <f>(T1240*BG1240+Y1240*BH1240+AT1240*BI1240+AO1240*BJ1240)/(BK1240*(1000000))</f>
        <v>113.55029442575082</v>
      </c>
      <c r="M1240" s="18">
        <f>L1240/K1240</f>
        <v>1.2790997445113987</v>
      </c>
      <c r="N1240" s="18">
        <f>J1240*M1240</f>
        <v>117.63266534628211</v>
      </c>
      <c r="O1240" s="10">
        <v>100</v>
      </c>
      <c r="P1240" s="19">
        <v>102.108883553301</v>
      </c>
      <c r="Q1240" s="19">
        <f>P1240-S1240</f>
        <v>94.4485986995156</v>
      </c>
      <c r="R1240" s="18">
        <f>Q1240*solar_capex_adj</f>
        <v>125.93146493268746</v>
      </c>
      <c r="S1240" s="19">
        <v>7.6602848537853987</v>
      </c>
      <c r="T1240" s="18">
        <f>R1240+S1240</f>
        <v>133.59174978647286</v>
      </c>
      <c r="U1240" s="19">
        <v>36.696491534679701</v>
      </c>
      <c r="V1240" s="19">
        <f>U1240-X1240</f>
        <v>30.401107913939398</v>
      </c>
      <c r="W1240" s="18">
        <f>V1240*wind_capex_adj</f>
        <v>50.668513189899002</v>
      </c>
      <c r="X1240" s="19">
        <v>6.2953836207403029</v>
      </c>
      <c r="Y1240" s="18">
        <f>W1240+X1240</f>
        <v>56.963896810639305</v>
      </c>
      <c r="Z1240" s="19">
        <v>529.362492055487</v>
      </c>
      <c r="AA1240" s="19">
        <f>Z1240-AC1240-AD1240</f>
        <v>429.50806655630299</v>
      </c>
      <c r="AB1240" s="18">
        <f>AA1240*hdgt_capex_adj</f>
        <v>536.88508319537868</v>
      </c>
      <c r="AC1240" s="19">
        <v>55.577889807527015</v>
      </c>
      <c r="AD1240" s="19">
        <v>44.276535691656989</v>
      </c>
      <c r="AE1240" s="18">
        <f>AD1240*fuel_adj</f>
        <v>44.276535691656989</v>
      </c>
      <c r="AF1240" s="18">
        <f>AB1240+AC1240+AE1240</f>
        <v>636.7395086945628</v>
      </c>
      <c r="AG1240" s="19">
        <v>1117.4735226166799</v>
      </c>
      <c r="AH1240" s="19">
        <f>AG1240-AJ1240-AK1240</f>
        <v>977.90263627622016</v>
      </c>
      <c r="AI1240" s="18">
        <f>AH1240*aero_capex_adj</f>
        <v>1173.4831635314642</v>
      </c>
      <c r="AJ1240" s="19">
        <v>89.946825368989948</v>
      </c>
      <c r="AK1240" s="19">
        <v>49.624060971469817</v>
      </c>
      <c r="AL1240" s="18">
        <f>AK1240*fuel_adj</f>
        <v>49.624060971469817</v>
      </c>
      <c r="AM1240" s="18">
        <f>AI1240+AJ1240+AL1240</f>
        <v>1313.054049871924</v>
      </c>
      <c r="AN1240" s="18">
        <f>IF(F1240=0, 0, IF(F1240=3, Z1240, (Z1240*F1240*384+AG1240*G1240*32)/(F1240*384+G1240*32)))</f>
        <v>529.362492055487</v>
      </c>
      <c r="AO1240" s="18">
        <f>IF(F1240=0, 0, IF(F1240=3, AF1240, (AF1240*F1240*384+AM1240*G1240*32)/(F1240*384+G1240*32)))</f>
        <v>636.7395086945628</v>
      </c>
      <c r="AP1240" s="19">
        <v>179.20600916071001</v>
      </c>
      <c r="AQ1240" s="19">
        <f>AP1240-AS1240</f>
        <v>145.13342115403699</v>
      </c>
      <c r="AR1240" s="18">
        <f>AQ1240*bess_capex_adj</f>
        <v>145.13342115403699</v>
      </c>
      <c r="AS1240" s="19">
        <v>34.072588006673016</v>
      </c>
      <c r="AT1240" s="18">
        <f>AR1240+AS1240</f>
        <v>179.20600916071001</v>
      </c>
      <c r="AU1240" s="19">
        <v>8184.0737879050203</v>
      </c>
      <c r="AV1240" s="19"/>
      <c r="AW1240" s="19">
        <v>1480.6474303411501</v>
      </c>
      <c r="AX1240" s="18">
        <f>AW1240*solar_capex_adj</f>
        <v>1974.1965737882001</v>
      </c>
      <c r="AY1240" s="19">
        <v>2157.49341632501</v>
      </c>
      <c r="AZ1240" s="18">
        <f>AY1240*wind_capex_adj</f>
        <v>3595.8223605416833</v>
      </c>
      <c r="BA1240" s="19">
        <v>2319.1191079023001</v>
      </c>
      <c r="BB1240" s="18">
        <f>BA1240*hdgt_capex_adj</f>
        <v>2898.8988848778754</v>
      </c>
      <c r="BC1240" s="19">
        <v>324.82967254746899</v>
      </c>
      <c r="BD1240" s="18">
        <f>BC1240*aero_capex_adj</f>
        <v>389.79560705696275</v>
      </c>
      <c r="BE1240" s="19">
        <v>1901.9841607890701</v>
      </c>
      <c r="BF1240" s="18">
        <f>BE1240*bess_capex_adj</f>
        <v>1901.9841607890701</v>
      </c>
      <c r="BG1240" s="8">
        <v>1353448589.1505201</v>
      </c>
      <c r="BH1240" s="8">
        <v>6024251669.3078299</v>
      </c>
      <c r="BI1240" s="8">
        <v>894882440.88759005</v>
      </c>
      <c r="BJ1240" s="8">
        <v>487417300.654055</v>
      </c>
      <c r="BK1240" s="8">
        <f>SUM(BG1240:BJ1240)/1000000</f>
        <v>8759.9999999999964</v>
      </c>
      <c r="BL1240" s="8">
        <v>23.472165143238801</v>
      </c>
      <c r="BM1240" s="10">
        <f>0.815*BJ1240/(BK1240*1000)</f>
        <v>45.347614159024538</v>
      </c>
      <c r="BN1240" s="25">
        <v>1668.7753841209301</v>
      </c>
      <c r="BO1240" s="8">
        <v>474</v>
      </c>
      <c r="BP1240" s="8">
        <v>6080</v>
      </c>
      <c r="BQ1240" s="25">
        <v>9223.8464000000004</v>
      </c>
      <c r="BR1240" s="8">
        <v>1520</v>
      </c>
      <c r="BS1240" s="8">
        <v>380</v>
      </c>
      <c r="BT1240" s="8">
        <v>0.27835775429968102</v>
      </c>
    </row>
    <row r="1241" spans="1:72" s="11" customFormat="1" x14ac:dyDescent="0.25">
      <c r="A1241" s="1">
        <v>1079</v>
      </c>
      <c r="B1241" s="25">
        <v>2678.2814806879101</v>
      </c>
      <c r="C1241" s="25">
        <v>201.39999999999901</v>
      </c>
      <c r="D1241" s="8">
        <v>2000</v>
      </c>
      <c r="E1241" s="8">
        <v>8000</v>
      </c>
      <c r="F1241" s="8">
        <v>3</v>
      </c>
      <c r="G1241" s="8">
        <v>4</v>
      </c>
      <c r="H1241" s="9">
        <f>SUM(BG1241:BI1241)/(BK1241*1000000)</f>
        <v>0.73061704007681327</v>
      </c>
      <c r="I1241" s="10">
        <v>100</v>
      </c>
      <c r="J1241" s="19">
        <v>99.044241439302297</v>
      </c>
      <c r="K1241" s="18">
        <f>(P1241*BG1241+U1241*BH1241+AP1241*BI1241+AN1241*BJ1241)/(BK1241*(1000000))</f>
        <v>95.127738594511726</v>
      </c>
      <c r="L1241" s="18">
        <f>(T1241*BG1241+Y1241*BH1241+AT1241*BI1241+AO1241*BJ1241)/(BK1241*(1000000))</f>
        <v>112.99646266997624</v>
      </c>
      <c r="M1241" s="18">
        <f>L1241/K1241</f>
        <v>1.1878392605508172</v>
      </c>
      <c r="N1241" s="18">
        <f>J1241*M1241</f>
        <v>117.64863851307744</v>
      </c>
      <c r="O1241" s="10">
        <v>100</v>
      </c>
      <c r="P1241" s="19">
        <v>107.170200648773</v>
      </c>
      <c r="Q1241" s="19">
        <f>P1241-S1241</f>
        <v>99.131435660987194</v>
      </c>
      <c r="R1241" s="18">
        <f>Q1241*solar_capex_adj</f>
        <v>132.17524754798291</v>
      </c>
      <c r="S1241" s="19">
        <v>8.0387649877858109</v>
      </c>
      <c r="T1241" s="18">
        <f>R1241+S1241</f>
        <v>140.21401253576872</v>
      </c>
      <c r="U1241" s="19">
        <v>27.9647966069974</v>
      </c>
      <c r="V1241" s="19">
        <f>U1241-X1241</f>
        <v>23.1680131298703</v>
      </c>
      <c r="W1241" s="18">
        <f>V1241*wind_capex_adj</f>
        <v>38.613355216450501</v>
      </c>
      <c r="X1241" s="19">
        <v>4.7967834771271001</v>
      </c>
      <c r="Y1241" s="18">
        <f>W1241+X1241</f>
        <v>43.410138693577601</v>
      </c>
      <c r="Z1241" s="19">
        <v>141.57078618898399</v>
      </c>
      <c r="AA1241" s="19">
        <f>Z1241-AC1241-AD1241</f>
        <v>84.928170323275012</v>
      </c>
      <c r="AB1241" s="18">
        <f>AA1241*hdgt_capex_adj</f>
        <v>106.16021290409377</v>
      </c>
      <c r="AC1241" s="19">
        <v>20.137283498103983</v>
      </c>
      <c r="AD1241" s="19">
        <v>36.505332367604993</v>
      </c>
      <c r="AE1241" s="18">
        <f>AD1241*fuel_adj</f>
        <v>36.505332367604993</v>
      </c>
      <c r="AF1241" s="18">
        <f>AB1241+AC1241+AE1241</f>
        <v>162.80282876980274</v>
      </c>
      <c r="AG1241" s="19">
        <v>469.24760140547301</v>
      </c>
      <c r="AH1241" s="19">
        <f>AG1241-AJ1241-AK1241</f>
        <v>385.04076726182103</v>
      </c>
      <c r="AI1241" s="18">
        <f>AH1241*aero_capex_adj</f>
        <v>462.04892071418521</v>
      </c>
      <c r="AJ1241" s="19">
        <v>41.827721672276994</v>
      </c>
      <c r="AK1241" s="19">
        <v>42.379112471374981</v>
      </c>
      <c r="AL1241" s="18">
        <f>AK1241*fuel_adj</f>
        <v>42.379112471374981</v>
      </c>
      <c r="AM1241" s="18">
        <f>AI1241+AJ1241+AL1241</f>
        <v>546.25575485783725</v>
      </c>
      <c r="AN1241" s="18">
        <f>IF(F1241=0, 0, IF(F1241=3, Z1241, (Z1241*F1241*384+AG1241*G1241*32)/(F1241*384+G1241*32)))</f>
        <v>141.57078618898399</v>
      </c>
      <c r="AO1241" s="18">
        <f>IF(F1241=0, 0, IF(F1241=3, AF1241, (AF1241*F1241*384+AM1241*G1241*32)/(F1241*384+G1241*32)))</f>
        <v>162.80282876980274</v>
      </c>
      <c r="AP1241" s="19">
        <v>64.103958747311296</v>
      </c>
      <c r="AQ1241" s="19">
        <f>AP1241-AS1241</f>
        <v>52.457722120998802</v>
      </c>
      <c r="AR1241" s="18">
        <f>AQ1241*bess_capex_adj</f>
        <v>52.457722120998802</v>
      </c>
      <c r="AS1241" s="19">
        <v>11.646236626312493</v>
      </c>
      <c r="AT1241" s="18">
        <f>AR1241+AS1241</f>
        <v>64.103958747311296</v>
      </c>
      <c r="AU1241" s="19">
        <v>7996.5568338877702</v>
      </c>
      <c r="AV1241" s="19"/>
      <c r="AW1241" s="19">
        <v>3208.5973715883501</v>
      </c>
      <c r="AX1241" s="18">
        <f>AW1241*solar_capex_adj</f>
        <v>4278.1298287844666</v>
      </c>
      <c r="AY1241" s="19">
        <v>241.278415020035</v>
      </c>
      <c r="AZ1241" s="18">
        <f>AY1241*wind_capex_adj</f>
        <v>402.13069170005832</v>
      </c>
      <c r="BA1241" s="19">
        <v>2319.5007560778799</v>
      </c>
      <c r="BB1241" s="18">
        <f>BA1241*hdgt_capex_adj</f>
        <v>2899.3759450973498</v>
      </c>
      <c r="BC1241" s="19">
        <v>324.88312847022797</v>
      </c>
      <c r="BD1241" s="18">
        <f>BC1241*aero_capex_adj</f>
        <v>389.85975416427357</v>
      </c>
      <c r="BE1241" s="19">
        <v>1902.29716273126</v>
      </c>
      <c r="BF1241" s="18">
        <f>BE1241*bess_capex_adj</f>
        <v>1902.29716273126</v>
      </c>
      <c r="BG1241" s="8">
        <v>2807558762.8000998</v>
      </c>
      <c r="BH1241" s="8">
        <v>884041093.96239996</v>
      </c>
      <c r="BI1241" s="8">
        <v>2708605414.31037</v>
      </c>
      <c r="BJ1241" s="8">
        <v>2359794728.9271102</v>
      </c>
      <c r="BK1241" s="8">
        <f>SUM(BG1241:BJ1241)/1000000</f>
        <v>8759.9999999999818</v>
      </c>
      <c r="BL1241" s="8">
        <v>9.5495900704203205</v>
      </c>
      <c r="BM1241" s="10">
        <f>0.815*BJ1241/(BK1241*1000)</f>
        <v>219.54711233739712</v>
      </c>
      <c r="BN1241" s="25">
        <v>3615.6799989286801</v>
      </c>
      <c r="BO1241" s="8">
        <v>53</v>
      </c>
      <c r="BP1241" s="8">
        <v>6080</v>
      </c>
      <c r="BQ1241" s="25">
        <v>9223.8464000000004</v>
      </c>
      <c r="BR1241" s="8">
        <v>1520</v>
      </c>
      <c r="BS1241" s="8">
        <v>380</v>
      </c>
      <c r="BT1241" s="8">
        <v>0.83572990683517701</v>
      </c>
    </row>
    <row r="1242" spans="1:72" s="11" customFormat="1" x14ac:dyDescent="0.25">
      <c r="A1242" s="1">
        <v>1485</v>
      </c>
      <c r="B1242" s="22">
        <v>2472.2598283273001</v>
      </c>
      <c r="C1242" s="22">
        <v>201.39999999999901</v>
      </c>
      <c r="D1242" s="11">
        <v>3000</v>
      </c>
      <c r="E1242" s="11">
        <v>12000</v>
      </c>
      <c r="F1242" s="11">
        <v>2</v>
      </c>
      <c r="G1242" s="11">
        <v>8</v>
      </c>
      <c r="H1242" s="12">
        <f>SUM(BG1242:BI1242)/(BK1242*1000000)</f>
        <v>0.74370997055686006</v>
      </c>
      <c r="I1242" s="13">
        <v>100</v>
      </c>
      <c r="J1242" s="20">
        <v>100.685063295554</v>
      </c>
      <c r="K1242" s="18">
        <f>(P1242*BG1242+U1242*BH1242+AP1242*BI1242+AN1242*BJ1242)/(BK1242*(1000000))</f>
        <v>143.78363624982489</v>
      </c>
      <c r="L1242" s="18">
        <f>(T1242*BG1242+Y1242*BH1242+AT1242*BI1242+AO1242*BJ1242)/(BK1242*(1000000))</f>
        <v>168.02699822039733</v>
      </c>
      <c r="M1242" s="18">
        <f>L1242/K1242</f>
        <v>1.1686100212992907</v>
      </c>
      <c r="N1242" s="18">
        <f>J1242*M1242</f>
        <v>117.6615739623378</v>
      </c>
      <c r="O1242" s="13">
        <v>100</v>
      </c>
      <c r="P1242" s="20">
        <v>105.193231429142</v>
      </c>
      <c r="Q1242" s="20">
        <f>P1242-S1242</f>
        <v>97.302765946560797</v>
      </c>
      <c r="R1242" s="18">
        <f>Q1242*solar_capex_adj</f>
        <v>129.73702126208104</v>
      </c>
      <c r="S1242" s="20">
        <v>7.8904654825812059</v>
      </c>
      <c r="T1242" s="18">
        <f>R1242+S1242</f>
        <v>137.62748674466224</v>
      </c>
      <c r="U1242" s="20">
        <v>27.964823169116201</v>
      </c>
      <c r="V1242" s="20">
        <f>U1242-X1242</f>
        <v>23.168039691989101</v>
      </c>
      <c r="W1242" s="18">
        <f>V1242*wind_capex_adj</f>
        <v>38.613399486648504</v>
      </c>
      <c r="X1242" s="20">
        <v>4.7967834771271001</v>
      </c>
      <c r="Y1242" s="18">
        <f>W1242+X1242</f>
        <v>43.410182963775604</v>
      </c>
      <c r="Z1242" s="20">
        <v>114.00729231573</v>
      </c>
      <c r="AA1242" s="20">
        <f>Z1242-AC1242-AD1242</f>
        <v>59.462658072218304</v>
      </c>
      <c r="AB1242" s="18">
        <f>AA1242*hdgt_capex_adj</f>
        <v>74.328322590272876</v>
      </c>
      <c r="AC1242" s="20">
        <v>17.6775688973174</v>
      </c>
      <c r="AD1242" s="20">
        <v>36.867065346194295</v>
      </c>
      <c r="AE1242" s="18">
        <f>AD1242*fuel_adj</f>
        <v>36.867065346194295</v>
      </c>
      <c r="AF1242" s="18">
        <f>AB1242+AC1242+AE1242</f>
        <v>128.87295683378457</v>
      </c>
      <c r="AG1242" s="20">
        <v>895.32851839493901</v>
      </c>
      <c r="AH1242" s="20">
        <f>AG1242-AJ1242-AK1242</f>
        <v>779.69863873735596</v>
      </c>
      <c r="AI1242" s="18">
        <f>AH1242*aero_capex_adj</f>
        <v>935.63836648482709</v>
      </c>
      <c r="AJ1242" s="20">
        <v>72.722534945062989</v>
      </c>
      <c r="AK1242" s="20">
        <v>42.907344712520057</v>
      </c>
      <c r="AL1242" s="18">
        <f>AK1242*fuel_adj</f>
        <v>42.907344712520057</v>
      </c>
      <c r="AM1242" s="18">
        <f>AI1242+AJ1242+AL1242</f>
        <v>1051.2682461424101</v>
      </c>
      <c r="AN1242" s="18">
        <f>IF(F1242=0, 0, IF(F1242=3, Z1242, (Z1242*F1242*384+AG1242*G1242*32)/(F1242*384+G1242*32)))</f>
        <v>309.33759883553228</v>
      </c>
      <c r="AO1242" s="18">
        <f>IF(F1242=0, 0, IF(F1242=3, AF1242, (AF1242*F1242*384+AM1242*G1242*32)/(F1242*384+G1242*32)))</f>
        <v>359.47177916094097</v>
      </c>
      <c r="AP1242" s="20">
        <v>87.7106616936168</v>
      </c>
      <c r="AQ1242" s="20">
        <f>AP1242-AS1242</f>
        <v>71.940532660875903</v>
      </c>
      <c r="AR1242" s="18">
        <f>AQ1242*bess_capex_adj</f>
        <v>71.940532660875903</v>
      </c>
      <c r="AS1242" s="20">
        <v>15.770129032740897</v>
      </c>
      <c r="AT1242" s="18">
        <f>AR1242+AS1242</f>
        <v>87.7106616936168</v>
      </c>
      <c r="AU1242" s="20">
        <v>8255.6734221062998</v>
      </c>
      <c r="AV1242" s="20"/>
      <c r="AW1242" s="20">
        <v>2961.7855848406998</v>
      </c>
      <c r="AX1242" s="18">
        <f>AW1242*solar_capex_adj</f>
        <v>3949.0474464542663</v>
      </c>
      <c r="AY1242" s="20">
        <v>241.278691645652</v>
      </c>
      <c r="AZ1242" s="18">
        <f>AY1242*wind_capex_adj</f>
        <v>402.13115274275333</v>
      </c>
      <c r="BA1242" s="20">
        <v>1546.3356102564401</v>
      </c>
      <c r="BB1242" s="18">
        <f>BA1242*hdgt_capex_adj</f>
        <v>1932.9195128205502</v>
      </c>
      <c r="BC1242" s="20">
        <v>649.76700189723795</v>
      </c>
      <c r="BD1242" s="18">
        <f>BC1242*aero_capex_adj</f>
        <v>779.72040227668549</v>
      </c>
      <c r="BE1242" s="20">
        <v>2856.5065334662499</v>
      </c>
      <c r="BF1242" s="18">
        <f>BE1242*bess_capex_adj</f>
        <v>2856.5065334662499</v>
      </c>
      <c r="BG1242" s="11">
        <v>2656488827.0618401</v>
      </c>
      <c r="BH1242" s="11">
        <v>884041093.96239996</v>
      </c>
      <c r="BI1242" s="11">
        <v>2974369421.0538402</v>
      </c>
      <c r="BJ1242" s="11">
        <v>2245100657.9218998</v>
      </c>
      <c r="BK1242" s="11">
        <f>SUM(BG1242:BJ1242)/1000000</f>
        <v>8759.9999999999818</v>
      </c>
      <c r="BL1242" s="11">
        <v>2.8652595217882699</v>
      </c>
      <c r="BM1242" s="13">
        <f>0.815*BJ1242/(BK1242*1000)</f>
        <v>208.87637399615892</v>
      </c>
      <c r="BN1242" s="22">
        <v>3337.5507682418602</v>
      </c>
      <c r="BO1242" s="11">
        <v>53</v>
      </c>
      <c r="BP1242" s="11">
        <v>9120</v>
      </c>
      <c r="BQ1242" s="22">
        <v>13835.7696</v>
      </c>
      <c r="BR1242" s="11">
        <v>2280</v>
      </c>
      <c r="BS1242" s="11">
        <v>570</v>
      </c>
      <c r="BT1242" s="11">
        <v>0.61200212808503895</v>
      </c>
    </row>
    <row r="1243" spans="1:72" s="11" customFormat="1" x14ac:dyDescent="0.25">
      <c r="A1243" s="1">
        <v>151</v>
      </c>
      <c r="B1243" s="24">
        <v>2884.3031330485201</v>
      </c>
      <c r="C1243" s="24">
        <v>1003.19999999999</v>
      </c>
      <c r="D1243" s="1">
        <v>1000</v>
      </c>
      <c r="E1243" s="1">
        <v>4000</v>
      </c>
      <c r="F1243" s="1">
        <v>1</v>
      </c>
      <c r="G1243" s="1">
        <v>23</v>
      </c>
      <c r="H1243" s="2">
        <f>SUM(BG1243:BI1243)/(BK1243*1000000)</f>
        <v>0.90386977205780028</v>
      </c>
      <c r="I1243" s="3">
        <v>100</v>
      </c>
      <c r="J1243" s="18">
        <v>93.920777000315596</v>
      </c>
      <c r="K1243" s="18">
        <f>(P1243*BG1243+U1243*BH1243+AP1243*BI1243+AN1243*BJ1243)/(BK1243*(1000000))</f>
        <v>105.70919834965656</v>
      </c>
      <c r="L1243" s="18">
        <f>(T1243*BG1243+Y1243*BH1243+AT1243*BI1243+AO1243*BJ1243)/(BK1243*(1000000))</f>
        <v>132.4433439776291</v>
      </c>
      <c r="M1243" s="18">
        <f>L1243/K1243</f>
        <v>1.2529027373714767</v>
      </c>
      <c r="N1243" s="18">
        <f>J1243*M1243</f>
        <v>117.67359859975144</v>
      </c>
      <c r="O1243" s="3">
        <v>100</v>
      </c>
      <c r="P1243" s="18">
        <v>140.151296872118</v>
      </c>
      <c r="Q1243" s="18">
        <f>P1243-S1243</f>
        <v>129.63449014403301</v>
      </c>
      <c r="R1243" s="18">
        <f>Q1243*solar_capex_adj</f>
        <v>172.84598685871066</v>
      </c>
      <c r="S1243" s="18">
        <v>10.516806728084987</v>
      </c>
      <c r="T1243" s="18">
        <f>R1243+S1243</f>
        <v>183.36279358679565</v>
      </c>
      <c r="U1243" s="18">
        <v>27.954908715705098</v>
      </c>
      <c r="V1243" s="18">
        <f>U1243-X1243</f>
        <v>23.158125238577998</v>
      </c>
      <c r="W1243" s="18">
        <f>V1243*wind_capex_adj</f>
        <v>38.596875397630001</v>
      </c>
      <c r="X1243" s="18">
        <v>4.7967834771271001</v>
      </c>
      <c r="Y1243" s="18">
        <f>W1243+X1243</f>
        <v>43.393658874757101</v>
      </c>
      <c r="Z1243" s="18">
        <v>182.10949349686999</v>
      </c>
      <c r="AA1243" s="18">
        <f>Z1243-AC1243-AD1243</f>
        <v>120.552803877727</v>
      </c>
      <c r="AB1243" s="18">
        <f>AA1243*hdgt_capex_adj</f>
        <v>150.69100484715875</v>
      </c>
      <c r="AC1243" s="18">
        <v>23.904985985710994</v>
      </c>
      <c r="AD1243" s="18">
        <v>37.651703633431993</v>
      </c>
      <c r="AE1243" s="18">
        <f>AD1243*fuel_adj</f>
        <v>37.651703633431993</v>
      </c>
      <c r="AF1243" s="18">
        <f>AB1243+AC1243+AE1243</f>
        <v>212.24769446630174</v>
      </c>
      <c r="AG1243" s="18">
        <v>627.85509178818597</v>
      </c>
      <c r="AH1243" s="18">
        <f>AG1243-AJ1243-AK1243</f>
        <v>532.65734452261302</v>
      </c>
      <c r="AI1243" s="18">
        <f>AH1243*aero_capex_adj</f>
        <v>639.18881342713564</v>
      </c>
      <c r="AJ1243" s="18">
        <v>53.663021848618996</v>
      </c>
      <c r="AK1243" s="18">
        <v>41.534725416953961</v>
      </c>
      <c r="AL1243" s="18">
        <f>AK1243*fuel_adj</f>
        <v>41.534725416953961</v>
      </c>
      <c r="AM1243" s="18">
        <f>AI1243+AJ1243+AL1243</f>
        <v>734.3865606927086</v>
      </c>
      <c r="AN1243" s="18">
        <f>IF(F1243=0, 0, IF(F1243=3, Z1243, (Z1243*F1243*384+AG1243*G1243*32)/(F1243*384+G1243*32)))</f>
        <v>475.02802951687761</v>
      </c>
      <c r="AO1243" s="18">
        <f>IF(F1243=0, 0, IF(F1243=3, AF1243, (AF1243*F1243*384+AM1243*G1243*32)/(F1243*384+G1243*32)))</f>
        <v>555.36752084365492</v>
      </c>
      <c r="AP1243" s="18">
        <v>67.4799611089216</v>
      </c>
      <c r="AQ1243" s="18">
        <f>AP1243-AS1243</f>
        <v>54.894522223874297</v>
      </c>
      <c r="AR1243" s="18">
        <f>AQ1243*bess_capex_adj</f>
        <v>54.894522223874297</v>
      </c>
      <c r="AS1243" s="18">
        <v>12.585438885047303</v>
      </c>
      <c r="AT1243" s="18">
        <f>AR1243+AS1243</f>
        <v>67.4799611089216</v>
      </c>
      <c r="AU1243" s="18">
        <v>8245.4310134516109</v>
      </c>
      <c r="AV1243" s="18"/>
      <c r="AW1243" s="18">
        <v>3453.93781626179</v>
      </c>
      <c r="AX1243" s="18">
        <f>AW1243*solar_capex_adj</f>
        <v>4605.2504216823863</v>
      </c>
      <c r="AY1243" s="18">
        <v>1201.3267182536199</v>
      </c>
      <c r="AZ1243" s="18">
        <f>AY1243*wind_capex_adj</f>
        <v>2002.2111970893666</v>
      </c>
      <c r="BA1243" s="18">
        <v>772.83693828386504</v>
      </c>
      <c r="BB1243" s="18">
        <f>BA1243*hdgt_capex_adj</f>
        <v>966.0461728548313</v>
      </c>
      <c r="BC1243" s="18">
        <v>1867.2807104920701</v>
      </c>
      <c r="BD1243" s="18">
        <f>BC1243*aero_capex_adj</f>
        <v>2240.736852590484</v>
      </c>
      <c r="BE1243" s="18">
        <v>950.04883016025803</v>
      </c>
      <c r="BF1243" s="18">
        <f>BE1243*bess_capex_adj</f>
        <v>950.04883016025803</v>
      </c>
      <c r="BG1243" s="1">
        <v>2280694822.12848</v>
      </c>
      <c r="BH1243" s="1">
        <v>4403525449.1711998</v>
      </c>
      <c r="BI1243" s="1">
        <v>1233678931.92664</v>
      </c>
      <c r="BJ1243" s="1">
        <v>842100796.773669</v>
      </c>
      <c r="BK1243" s="1">
        <f>SUM(BG1243:BJ1243)/1000000</f>
        <v>8759.9999999999891</v>
      </c>
      <c r="BL1243" s="1">
        <v>29.364659347516799</v>
      </c>
      <c r="BM1243" s="3">
        <f>0.815*BJ1243/(BK1243*1000)</f>
        <v>78.346135772892808</v>
      </c>
      <c r="BN1243" s="24">
        <v>3893.8092296155</v>
      </c>
      <c r="BO1243" s="1">
        <v>264</v>
      </c>
      <c r="BP1243" s="1">
        <v>3040</v>
      </c>
      <c r="BQ1243" s="24">
        <v>4611.9232000000002</v>
      </c>
      <c r="BR1243" s="1">
        <v>760</v>
      </c>
      <c r="BS1243" s="1">
        <v>190</v>
      </c>
      <c r="BT1243" s="1">
        <v>0.76221186259325102</v>
      </c>
    </row>
    <row r="1244" spans="1:72" s="11" customFormat="1" x14ac:dyDescent="0.25">
      <c r="A1244" s="1">
        <v>250</v>
      </c>
      <c r="B1244" s="24">
        <v>3090.3247854091301</v>
      </c>
      <c r="C1244" s="24">
        <v>402.79999999999899</v>
      </c>
      <c r="D1244" s="1">
        <v>1000</v>
      </c>
      <c r="E1244" s="1">
        <v>4000</v>
      </c>
      <c r="F1244" s="1">
        <v>1</v>
      </c>
      <c r="G1244" s="1">
        <v>23</v>
      </c>
      <c r="H1244" s="2">
        <f>SUM(BG1244:BI1244)/(BK1244*1000000)</f>
        <v>0.71741203353562288</v>
      </c>
      <c r="I1244" s="3">
        <v>100</v>
      </c>
      <c r="J1244" s="18">
        <v>97.2137045920623</v>
      </c>
      <c r="K1244" s="18">
        <f>(P1244*BG1244+U1244*BH1244+AP1244*BI1244+AN1244*BJ1244)/(BK1244*(1000000))</f>
        <v>106.46037187984098</v>
      </c>
      <c r="L1244" s="18">
        <f>(T1244*BG1244+Y1244*BH1244+AT1244*BI1244+AO1244*BJ1244)/(BK1244*(1000000))</f>
        <v>128.87312385945313</v>
      </c>
      <c r="M1244" s="18">
        <f>L1244/K1244</f>
        <v>1.2105267113373306</v>
      </c>
      <c r="N1244" s="18">
        <f>J1244*M1244</f>
        <v>117.67978611674793</v>
      </c>
      <c r="O1244" s="3">
        <v>100</v>
      </c>
      <c r="P1244" s="18">
        <v>115.968552005001</v>
      </c>
      <c r="Q1244" s="18">
        <f>P1244-S1244</f>
        <v>107.269557169968</v>
      </c>
      <c r="R1244" s="18">
        <f>Q1244*solar_capex_adj</f>
        <v>143.02607622662399</v>
      </c>
      <c r="S1244" s="18">
        <v>8.6989948350330053</v>
      </c>
      <c r="T1244" s="18">
        <f>R1244+S1244</f>
        <v>151.72507106165699</v>
      </c>
      <c r="U1244" s="18">
        <v>27.964015162996098</v>
      </c>
      <c r="V1244" s="18">
        <f>U1244-X1244</f>
        <v>23.167231685869002</v>
      </c>
      <c r="W1244" s="18">
        <f>V1244*wind_capex_adj</f>
        <v>38.612052809781673</v>
      </c>
      <c r="X1244" s="18">
        <v>4.7967834771270965</v>
      </c>
      <c r="Y1244" s="18">
        <f>W1244+X1244</f>
        <v>43.408836286908766</v>
      </c>
      <c r="Z1244" s="18">
        <v>95.540398307278295</v>
      </c>
      <c r="AA1244" s="18">
        <f>Z1244-AC1244-AD1244</f>
        <v>44.510635817711197</v>
      </c>
      <c r="AB1244" s="18">
        <f>AA1244*hdgt_capex_adj</f>
        <v>55.638294772138998</v>
      </c>
      <c r="AC1244" s="18">
        <v>16.1817154974825</v>
      </c>
      <c r="AD1244" s="18">
        <v>34.848046992084598</v>
      </c>
      <c r="AE1244" s="18">
        <f>AD1244*fuel_adj</f>
        <v>34.848046992084598</v>
      </c>
      <c r="AF1244" s="18">
        <f>AB1244+AC1244+AE1244</f>
        <v>106.66805726170608</v>
      </c>
      <c r="AG1244" s="18">
        <v>230.12702803966201</v>
      </c>
      <c r="AH1244" s="18">
        <f>AG1244-AJ1244-AK1244</f>
        <v>164.98645975943199</v>
      </c>
      <c r="AI1244" s="18">
        <f>AH1244*aero_capex_adj</f>
        <v>197.98375171131838</v>
      </c>
      <c r="AJ1244" s="18">
        <v>24.690835551490011</v>
      </c>
      <c r="AK1244" s="18">
        <v>40.449732728740003</v>
      </c>
      <c r="AL1244" s="18">
        <f>AK1244*fuel_adj</f>
        <v>40.449732728740003</v>
      </c>
      <c r="AM1244" s="18">
        <f>AI1244+AJ1244+AL1244</f>
        <v>263.12431999154842</v>
      </c>
      <c r="AN1244" s="18">
        <f>IF(F1244=0, 0, IF(F1244=3, Z1244, (Z1244*F1244*384+AG1244*G1244*32)/(F1244*384+G1244*32)))</f>
        <v>183.9830407028447</v>
      </c>
      <c r="AO1244" s="18">
        <f>IF(F1244=0, 0, IF(F1244=3, AF1244, (AF1244*F1244*384+AM1244*G1244*32)/(F1244*384+G1244*32)))</f>
        <v>209.48217276988819</v>
      </c>
      <c r="AP1244" s="18">
        <v>54.177234854212202</v>
      </c>
      <c r="AQ1244" s="18">
        <f>AP1244-AS1244</f>
        <v>44.021179873119202</v>
      </c>
      <c r="AR1244" s="18">
        <f>AQ1244*bess_capex_adj</f>
        <v>44.021179873119202</v>
      </c>
      <c r="AS1244" s="18">
        <v>10.156054981093</v>
      </c>
      <c r="AT1244" s="18">
        <f>AR1244+AS1244</f>
        <v>54.177234854212202</v>
      </c>
      <c r="AU1244" s="18">
        <v>7776.2216527117498</v>
      </c>
      <c r="AV1244" s="18"/>
      <c r="AW1244" s="18">
        <v>3702.1028623969701</v>
      </c>
      <c r="AX1244" s="18">
        <f>AW1244*solar_capex_adj</f>
        <v>4936.1371498626268</v>
      </c>
      <c r="AY1244" s="18">
        <v>482.54055367066502</v>
      </c>
      <c r="AZ1244" s="18">
        <f>AY1244*wind_capex_adj</f>
        <v>804.23425611777509</v>
      </c>
      <c r="BA1244" s="18">
        <v>773.14084020902101</v>
      </c>
      <c r="BB1244" s="18">
        <f>BA1244*hdgt_capex_adj</f>
        <v>966.42605026127626</v>
      </c>
      <c r="BC1244" s="18">
        <v>1868.0149794880399</v>
      </c>
      <c r="BD1244" s="18">
        <f>BC1244*aero_capex_adj</f>
        <v>2241.6179753856477</v>
      </c>
      <c r="BE1244" s="18">
        <v>950.42241694703796</v>
      </c>
      <c r="BF1244" s="18">
        <f>BE1244*bess_capex_adj</f>
        <v>950.42241694703796</v>
      </c>
      <c r="BG1244" s="1">
        <v>2961855505.0734301</v>
      </c>
      <c r="BH1244" s="1">
        <v>1768082187.9247999</v>
      </c>
      <c r="BI1244" s="1">
        <v>1554591720.7738199</v>
      </c>
      <c r="BJ1244" s="1">
        <v>2475470586.2279401</v>
      </c>
      <c r="BK1244" s="1">
        <f>SUM(BG1244:BJ1244)/1000000</f>
        <v>8759.9999999999909</v>
      </c>
      <c r="BL1244" s="1">
        <v>26.182392360851701</v>
      </c>
      <c r="BM1244" s="3">
        <f>0.815*BJ1244/(BK1244*1000)</f>
        <v>230.30919266846726</v>
      </c>
      <c r="BN1244" s="24">
        <v>4171.93846030233</v>
      </c>
      <c r="BO1244" s="1">
        <v>106</v>
      </c>
      <c r="BP1244" s="1">
        <v>3040</v>
      </c>
      <c r="BQ1244" s="24">
        <v>4611.9232000000002</v>
      </c>
      <c r="BR1244" s="1">
        <v>760</v>
      </c>
      <c r="BS1244" s="1">
        <v>190</v>
      </c>
      <c r="BT1244" s="1">
        <v>0.95801535192972898</v>
      </c>
    </row>
    <row r="1245" spans="1:72" s="11" customFormat="1" x14ac:dyDescent="0.25">
      <c r="A1245" s="1">
        <v>386</v>
      </c>
      <c r="B1245" s="24">
        <v>3296.3464377697401</v>
      </c>
      <c r="C1245" s="24">
        <v>402.79999999999899</v>
      </c>
      <c r="D1245" s="1">
        <v>1000</v>
      </c>
      <c r="E1245" s="1">
        <v>4000</v>
      </c>
      <c r="F1245" s="1">
        <v>2</v>
      </c>
      <c r="G1245" s="1">
        <v>11</v>
      </c>
      <c r="H1245" s="2">
        <f>SUM(BG1245:BI1245)/(BK1245*1000000)</f>
        <v>0.72476366686584315</v>
      </c>
      <c r="I1245" s="3">
        <v>100</v>
      </c>
      <c r="J1245" s="18">
        <v>96.975391112009106</v>
      </c>
      <c r="K1245" s="18">
        <f>(P1245*BG1245+U1245*BH1245+AP1245*BI1245+AN1245*BJ1245)/(BK1245*(1000000))</f>
        <v>119.56805755193339</v>
      </c>
      <c r="L1245" s="18">
        <f>(T1245*BG1245+Y1245*BH1245+AT1245*BI1245+AO1245*BJ1245)/(BK1245*(1000000))</f>
        <v>145.19855857994872</v>
      </c>
      <c r="M1245" s="18">
        <f>L1245/K1245</f>
        <v>1.2143590985149435</v>
      </c>
      <c r="N1245" s="18">
        <f>J1245*M1245</f>
        <v>117.76294852891344</v>
      </c>
      <c r="O1245" s="3">
        <v>99.999999247907496</v>
      </c>
      <c r="P1245" s="18">
        <v>121.287337538827</v>
      </c>
      <c r="Q1245" s="18">
        <f>P1245-S1245</f>
        <v>112.18903639098301</v>
      </c>
      <c r="R1245" s="18">
        <f>Q1245*solar_capex_adj</f>
        <v>149.585381854644</v>
      </c>
      <c r="S1245" s="18">
        <v>9.0983011478439977</v>
      </c>
      <c r="T1245" s="18">
        <f>R1245+S1245</f>
        <v>158.68368300248801</v>
      </c>
      <c r="U1245" s="18">
        <v>27.963092077426499</v>
      </c>
      <c r="V1245" s="18">
        <f>U1245-X1245</f>
        <v>23.166308600299399</v>
      </c>
      <c r="W1245" s="18">
        <f>V1245*wind_capex_adj</f>
        <v>38.610514333832334</v>
      </c>
      <c r="X1245" s="18">
        <v>4.7967834771271001</v>
      </c>
      <c r="Y1245" s="18">
        <f>W1245+X1245</f>
        <v>43.407297810959435</v>
      </c>
      <c r="Z1245" s="18">
        <v>113.20225984550299</v>
      </c>
      <c r="AA1245" s="18">
        <f>Z1245-AC1245-AD1245</f>
        <v>60.223838203958209</v>
      </c>
      <c r="AB1245" s="18">
        <f>AA1245*hdgt_capex_adj</f>
        <v>75.279797754947765</v>
      </c>
      <c r="AC1245" s="18">
        <v>17.707285198685895</v>
      </c>
      <c r="AD1245" s="18">
        <v>35.271136442858889</v>
      </c>
      <c r="AE1245" s="18">
        <f>AD1245*fuel_adj</f>
        <v>35.271136442858889</v>
      </c>
      <c r="AF1245" s="18">
        <f>AB1245+AC1245+AE1245</f>
        <v>128.25821939649256</v>
      </c>
      <c r="AG1245" s="18">
        <v>476.03303618216199</v>
      </c>
      <c r="AH1245" s="18">
        <f>AG1245-AJ1245-AK1245</f>
        <v>392.381295190917</v>
      </c>
      <c r="AI1245" s="18">
        <f>AH1245*aero_capex_adj</f>
        <v>470.8575542291004</v>
      </c>
      <c r="AJ1245" s="18">
        <v>42.420012589523992</v>
      </c>
      <c r="AK1245" s="18">
        <v>41.231728401721</v>
      </c>
      <c r="AL1245" s="18">
        <f>AK1245*fuel_adj</f>
        <v>41.231728401721</v>
      </c>
      <c r="AM1245" s="18">
        <f>AI1245+AJ1245+AL1245</f>
        <v>554.50929522034539</v>
      </c>
      <c r="AN1245" s="18">
        <f>IF(F1245=0, 0, IF(F1245=3, Z1245, (Z1245*F1245*384+AG1245*G1245*32)/(F1245*384+G1245*32)))</f>
        <v>227.23478955131012</v>
      </c>
      <c r="AO1245" s="18">
        <f>IF(F1245=0, 0, IF(F1245=3, AF1245, (AF1245*F1245*384+AM1245*G1245*32)/(F1245*384+G1245*32)))</f>
        <v>262.22284322684635</v>
      </c>
      <c r="AP1245" s="18">
        <v>53.785542671023499</v>
      </c>
      <c r="AQ1245" s="18">
        <f>AP1245-AS1245</f>
        <v>43.683833375195903</v>
      </c>
      <c r="AR1245" s="18">
        <f>AQ1245*bess_capex_adj</f>
        <v>43.683833375195903</v>
      </c>
      <c r="AS1245" s="18">
        <v>10.101709295827597</v>
      </c>
      <c r="AT1245" s="18">
        <f>AR1245+AS1245</f>
        <v>53.785542671023499</v>
      </c>
      <c r="AU1245" s="18">
        <v>7821.2411939174399</v>
      </c>
      <c r="AV1245" s="18"/>
      <c r="AW1245" s="18">
        <v>3948.75237776018</v>
      </c>
      <c r="AX1245" s="18">
        <f>AW1245*solar_capex_adj</f>
        <v>5265.0031703469067</v>
      </c>
      <c r="AY1245" s="18">
        <v>482.52132710843</v>
      </c>
      <c r="AZ1245" s="18">
        <f>AY1245*wind_capex_adj</f>
        <v>804.20221184738341</v>
      </c>
      <c r="BA1245" s="18">
        <v>1546.22006967727</v>
      </c>
      <c r="BB1245" s="18">
        <f>BA1245*hdgt_capex_adj</f>
        <v>1932.7750870965874</v>
      </c>
      <c r="BC1245" s="18">
        <v>893.36287148154702</v>
      </c>
      <c r="BD1245" s="18">
        <f>BC1245*aero_capex_adj</f>
        <v>1072.0354457778565</v>
      </c>
      <c r="BE1245" s="18">
        <v>950.38454789000298</v>
      </c>
      <c r="BF1245" s="18">
        <f>BE1245*bess_capex_adj</f>
        <v>950.38454789000298</v>
      </c>
      <c r="BG1245" s="1">
        <v>3017885977.2735</v>
      </c>
      <c r="BH1245" s="1">
        <v>1768082187.9247999</v>
      </c>
      <c r="BI1245" s="1">
        <v>1562961508.7966499</v>
      </c>
      <c r="BJ1245" s="1">
        <v>2411070260.1217299</v>
      </c>
      <c r="BK1245" s="1">
        <f>SUM(BG1245:BJ1245)/1000000</f>
        <v>8759.9999341166804</v>
      </c>
      <c r="BL1245" s="1">
        <v>28.9127645461589</v>
      </c>
      <c r="BM1245" s="3">
        <f>0.815*BJ1245/(BK1245*1000)</f>
        <v>224.31761150433775</v>
      </c>
      <c r="BN1245" s="24">
        <v>4450.0676909891499</v>
      </c>
      <c r="BO1245" s="1">
        <v>106</v>
      </c>
      <c r="BP1245" s="1">
        <v>3040</v>
      </c>
      <c r="BQ1245" s="24">
        <v>4611.9232000000002</v>
      </c>
      <c r="BR1245" s="1">
        <v>760</v>
      </c>
      <c r="BS1245" s="1">
        <v>190</v>
      </c>
      <c r="BT1245" s="1">
        <v>0.96317322412930595</v>
      </c>
    </row>
    <row r="1246" spans="1:72" s="11" customFormat="1" x14ac:dyDescent="0.25">
      <c r="A1246" s="1">
        <v>1548</v>
      </c>
      <c r="B1246" s="22">
        <v>412.043304721217</v>
      </c>
      <c r="C1246" s="22">
        <v>1801.19999999999</v>
      </c>
      <c r="D1246" s="11">
        <v>3000</v>
      </c>
      <c r="E1246" s="11">
        <v>12000</v>
      </c>
      <c r="F1246" s="11">
        <v>3</v>
      </c>
      <c r="G1246" s="11">
        <v>4</v>
      </c>
      <c r="H1246" s="12">
        <f>SUM(BG1246:BI1246)/(BK1246*1000000)</f>
        <v>0.88142179822263345</v>
      </c>
      <c r="I1246" s="13">
        <v>100</v>
      </c>
      <c r="J1246" s="20">
        <v>95.386976504183295</v>
      </c>
      <c r="K1246" s="18">
        <f>(P1246*BG1246+U1246*BH1246+AP1246*BI1246+AN1246*BJ1246)/(BK1246*(1000000))</f>
        <v>92.980700247229095</v>
      </c>
      <c r="L1246" s="18">
        <f>(T1246*BG1246+Y1246*BH1246+AT1246*BI1246+AO1246*BJ1246)/(BK1246*(1000000))</f>
        <v>114.80254444790208</v>
      </c>
      <c r="M1246" s="18">
        <f>L1246/K1246</f>
        <v>1.2346921903432675</v>
      </c>
      <c r="N1246" s="18">
        <f>J1246*M1246</f>
        <v>117.77355495017187</v>
      </c>
      <c r="O1246" s="13">
        <v>100</v>
      </c>
      <c r="P1246" s="20">
        <v>76.519437315483401</v>
      </c>
      <c r="Q1246" s="20">
        <f>P1246-S1246</f>
        <v>70.780268483164704</v>
      </c>
      <c r="R1246" s="18">
        <f>Q1246*solar_capex_adj</f>
        <v>94.373691310886272</v>
      </c>
      <c r="S1246" s="20">
        <v>5.7391688323186969</v>
      </c>
      <c r="T1246" s="18">
        <f>R1246+S1246</f>
        <v>100.11286014320497</v>
      </c>
      <c r="U1246" s="20">
        <v>36.704496053300403</v>
      </c>
      <c r="V1246" s="20">
        <f>U1246-X1246</f>
        <v>30.409091682410899</v>
      </c>
      <c r="W1246" s="18">
        <f>V1246*wind_capex_adj</f>
        <v>50.681819470684836</v>
      </c>
      <c r="X1246" s="20">
        <v>6.2954043708895036</v>
      </c>
      <c r="Y1246" s="18">
        <f>W1246+X1246</f>
        <v>56.977223841574343</v>
      </c>
      <c r="Z1246" s="20">
        <v>292.08281531475598</v>
      </c>
      <c r="AA1246" s="20">
        <f>Z1246-AC1246-AD1246</f>
        <v>210.06394977800304</v>
      </c>
      <c r="AB1246" s="18">
        <f>AA1246*hdgt_capex_adj</f>
        <v>262.57993722250382</v>
      </c>
      <c r="AC1246" s="20">
        <v>35.398597409486968</v>
      </c>
      <c r="AD1246" s="20">
        <v>46.620268127265973</v>
      </c>
      <c r="AE1246" s="18">
        <f>AD1246*fuel_adj</f>
        <v>46.620268127265973</v>
      </c>
      <c r="AF1246" s="18">
        <f>AB1246+AC1246+AE1246</f>
        <v>344.59880275925673</v>
      </c>
      <c r="AG1246" s="20">
        <v>557.77325692448505</v>
      </c>
      <c r="AH1246" s="20">
        <f>AG1246-AJ1246-AK1246</f>
        <v>453.38871502841391</v>
      </c>
      <c r="AI1246" s="18">
        <f>AH1246*aero_capex_adj</f>
        <v>544.06645803409663</v>
      </c>
      <c r="AJ1246" s="20">
        <v>50.277611540893076</v>
      </c>
      <c r="AK1246" s="20">
        <v>54.106930355178065</v>
      </c>
      <c r="AL1246" s="18">
        <f>AK1246*fuel_adj</f>
        <v>54.106930355178065</v>
      </c>
      <c r="AM1246" s="18">
        <f>AI1246+AJ1246+AL1246</f>
        <v>648.45099993016777</v>
      </c>
      <c r="AN1246" s="18">
        <f>IF(F1246=0, 0, IF(F1246=3, Z1246, (Z1246*F1246*384+AG1246*G1246*32)/(F1246*384+G1246*32)))</f>
        <v>292.08281531475598</v>
      </c>
      <c r="AO1246" s="18">
        <f>IF(F1246=0, 0, IF(F1246=3, AF1246, (AF1246*F1246*384+AM1246*G1246*32)/(F1246*384+G1246*32)))</f>
        <v>344.59880275925673</v>
      </c>
      <c r="AP1246" s="20">
        <v>224.35252718924701</v>
      </c>
      <c r="AQ1246" s="20">
        <f>AP1246-AS1246</f>
        <v>182.592608996085</v>
      </c>
      <c r="AR1246" s="18">
        <f>AQ1246*bess_capex_adj</f>
        <v>182.592608996085</v>
      </c>
      <c r="AS1246" s="20">
        <v>41.759918193162008</v>
      </c>
      <c r="AT1246" s="18">
        <f>AR1246+AS1246</f>
        <v>224.35252718924701</v>
      </c>
      <c r="AU1246" s="20">
        <v>8153.1382956070702</v>
      </c>
      <c r="AV1246" s="20"/>
      <c r="AW1246" s="20">
        <v>493.67712935117498</v>
      </c>
      <c r="AX1246" s="18">
        <f>AW1246*solar_capex_adj</f>
        <v>658.23617246823324</v>
      </c>
      <c r="AY1246" s="20">
        <v>2158.05289201086</v>
      </c>
      <c r="AZ1246" s="18">
        <f>AY1246*wind_capex_adj</f>
        <v>3596.7548200181</v>
      </c>
      <c r="BA1246" s="20">
        <v>2319.72049594995</v>
      </c>
      <c r="BB1246" s="18">
        <f>BA1246*hdgt_capex_adj</f>
        <v>2899.6506199374376</v>
      </c>
      <c r="BC1246" s="20">
        <v>324.91390654904598</v>
      </c>
      <c r="BD1246" s="18">
        <f>BC1246*aero_capex_adj</f>
        <v>389.89668785885516</v>
      </c>
      <c r="BE1246" s="20">
        <v>2856.7738717460402</v>
      </c>
      <c r="BF1246" s="18">
        <f>BE1246*bess_capex_adj</f>
        <v>2856.7738717460402</v>
      </c>
      <c r="BG1246" s="11">
        <v>613767871.16893303</v>
      </c>
      <c r="BH1246" s="11">
        <v>6024238558.0576601</v>
      </c>
      <c r="BI1246" s="11">
        <v>1083248523.20367</v>
      </c>
      <c r="BJ1246" s="11">
        <v>1038745047.56973</v>
      </c>
      <c r="BK1246" s="11">
        <f>SUM(BG1246:BJ1246)/1000000</f>
        <v>8759.9999999999945</v>
      </c>
      <c r="BL1246" s="11">
        <v>13.085704541780499</v>
      </c>
      <c r="BM1246" s="13">
        <f>0.815*BJ1246/(BK1246*1000)</f>
        <v>96.641234448553703</v>
      </c>
      <c r="BN1246" s="22">
        <v>556.25846137364397</v>
      </c>
      <c r="BO1246" s="11">
        <v>474</v>
      </c>
      <c r="BP1246" s="11">
        <v>9120</v>
      </c>
      <c r="BQ1246" s="22">
        <v>13835.7696</v>
      </c>
      <c r="BR1246" s="11">
        <v>2280</v>
      </c>
      <c r="BS1246" s="11">
        <v>570</v>
      </c>
      <c r="BT1246" s="11">
        <v>0.225138803554121</v>
      </c>
    </row>
    <row r="1247" spans="1:72" s="11" customFormat="1" x14ac:dyDescent="0.25">
      <c r="A1247" s="1">
        <v>1597</v>
      </c>
      <c r="B1247" s="22">
        <v>1442.15156652426</v>
      </c>
      <c r="C1247" s="22">
        <v>402.79999999999899</v>
      </c>
      <c r="D1247" s="11">
        <v>3000</v>
      </c>
      <c r="E1247" s="11">
        <v>12000</v>
      </c>
      <c r="F1247" s="11">
        <v>3</v>
      </c>
      <c r="G1247" s="11">
        <v>4</v>
      </c>
      <c r="H1247" s="12">
        <f>SUM(BG1247:BI1247)/(BK1247*1000000)</f>
        <v>0.59505785450515469</v>
      </c>
      <c r="I1247" s="13">
        <v>100</v>
      </c>
      <c r="J1247" s="20">
        <v>102.587114655497</v>
      </c>
      <c r="K1247" s="18">
        <f>(P1247*BG1247+U1247*BH1247+AP1247*BI1247+AN1247*BJ1247)/(BK1247*(1000000))</f>
        <v>99.986213482047575</v>
      </c>
      <c r="L1247" s="18">
        <f>(T1247*BG1247+Y1247*BH1247+AT1247*BI1247+AO1247*BJ1247)/(BK1247*(1000000))</f>
        <v>114.78888569897323</v>
      </c>
      <c r="M1247" s="18">
        <f>L1247/K1247</f>
        <v>1.1480471327137862</v>
      </c>
      <c r="N1247" s="18">
        <f>J1247*M1247</f>
        <v>117.77484283362378</v>
      </c>
      <c r="O1247" s="13">
        <v>100</v>
      </c>
      <c r="P1247" s="20">
        <v>94.799513426690396</v>
      </c>
      <c r="Q1247" s="20">
        <f>P1247-S1247</f>
        <v>87.692122582867597</v>
      </c>
      <c r="R1247" s="18">
        <f>Q1247*solar_capex_adj</f>
        <v>116.92283011049012</v>
      </c>
      <c r="S1247" s="20">
        <v>7.1073908438227988</v>
      </c>
      <c r="T1247" s="18">
        <f>R1247+S1247</f>
        <v>124.03022095431292</v>
      </c>
      <c r="U1247" s="20">
        <v>27.976979855765698</v>
      </c>
      <c r="V1247" s="20">
        <f>U1247-X1247</f>
        <v>23.180196378638598</v>
      </c>
      <c r="W1247" s="18">
        <f>V1247*wind_capex_adj</f>
        <v>38.63366063106433</v>
      </c>
      <c r="X1247" s="20">
        <v>4.7967834771271001</v>
      </c>
      <c r="Y1247" s="18">
        <f>W1247+X1247</f>
        <v>43.430444108191431</v>
      </c>
      <c r="Z1247" s="20">
        <v>111.96591598577901</v>
      </c>
      <c r="AA1247" s="20">
        <f>Z1247-AC1247-AD1247</f>
        <v>58.138745847144492</v>
      </c>
      <c r="AB1247" s="18">
        <f>AA1247*hdgt_capex_adj</f>
        <v>72.673432308930614</v>
      </c>
      <c r="AC1247" s="20">
        <v>17.53269828786101</v>
      </c>
      <c r="AD1247" s="20">
        <v>36.294471850773505</v>
      </c>
      <c r="AE1247" s="18">
        <f>AD1247*fuel_adj</f>
        <v>36.294471850773505</v>
      </c>
      <c r="AF1247" s="18">
        <f>AB1247+AC1247+AE1247</f>
        <v>126.50060244756513</v>
      </c>
      <c r="AG1247" s="20">
        <v>328.283195773584</v>
      </c>
      <c r="AH1247" s="20">
        <f>AG1247-AJ1247-AK1247</f>
        <v>253.99376405530302</v>
      </c>
      <c r="AI1247" s="18">
        <f>AH1247*aero_capex_adj</f>
        <v>304.7925168663636</v>
      </c>
      <c r="AJ1247" s="20">
        <v>31.609996199679983</v>
      </c>
      <c r="AK1247" s="20">
        <v>42.679435518600997</v>
      </c>
      <c r="AL1247" s="18">
        <f>AK1247*fuel_adj</f>
        <v>42.679435518600997</v>
      </c>
      <c r="AM1247" s="18">
        <f>AI1247+AJ1247+AL1247</f>
        <v>379.08194858464458</v>
      </c>
      <c r="AN1247" s="18">
        <f>IF(F1247=0, 0, IF(F1247=3, Z1247, (Z1247*F1247*384+AG1247*G1247*32)/(F1247*384+G1247*32)))</f>
        <v>111.96591598577901</v>
      </c>
      <c r="AO1247" s="18">
        <f>IF(F1247=0, 0, IF(F1247=3, AF1247, (AF1247*F1247*384+AM1247*G1247*32)/(F1247*384+G1247*32)))</f>
        <v>126.50060244756513</v>
      </c>
      <c r="AP1247" s="20">
        <v>154.95421049165901</v>
      </c>
      <c r="AQ1247" s="20">
        <f>AP1247-AS1247</f>
        <v>127.06471792408701</v>
      </c>
      <c r="AR1247" s="18">
        <f>AQ1247*bess_capex_adj</f>
        <v>127.06471792408701</v>
      </c>
      <c r="AS1247" s="20">
        <v>27.889492567572006</v>
      </c>
      <c r="AT1247" s="18">
        <f>AR1247+AS1247</f>
        <v>154.95421049165901</v>
      </c>
      <c r="AU1247" s="20">
        <v>7715.2052746236604</v>
      </c>
      <c r="AV1247" s="20"/>
      <c r="AW1247" s="20">
        <v>1728.61481738559</v>
      </c>
      <c r="AX1247" s="18">
        <f>AW1247*solar_capex_adj</f>
        <v>2304.8197565141199</v>
      </c>
      <c r="AY1247" s="20">
        <v>482.81058981965401</v>
      </c>
      <c r="AZ1247" s="18">
        <f>AY1247*wind_capex_adj</f>
        <v>804.68431636609</v>
      </c>
      <c r="BA1247" s="20">
        <v>2320.7205004975299</v>
      </c>
      <c r="BB1247" s="18">
        <f>BA1247*hdgt_capex_adj</f>
        <v>2900.9006256219122</v>
      </c>
      <c r="BC1247" s="20">
        <v>325.05397315822898</v>
      </c>
      <c r="BD1247" s="18">
        <f>BC1247*aero_capex_adj</f>
        <v>390.06476778987479</v>
      </c>
      <c r="BE1247" s="20">
        <v>2858.0053937626499</v>
      </c>
      <c r="BF1247" s="18">
        <f>BE1247*bess_capex_adj</f>
        <v>2858.0053937626499</v>
      </c>
      <c r="BG1247" s="11">
        <v>1737543277.5698299</v>
      </c>
      <c r="BH1247" s="11">
        <v>1768082187.9247999</v>
      </c>
      <c r="BI1247" s="11">
        <v>1707081339.97052</v>
      </c>
      <c r="BJ1247" s="11">
        <v>3547293194.5348401</v>
      </c>
      <c r="BK1247" s="11">
        <f>SUM(BG1247:BJ1247)/1000000</f>
        <v>8759.9999999999909</v>
      </c>
      <c r="BL1247" s="11">
        <v>6.4889747558E-19</v>
      </c>
      <c r="BM1247" s="13">
        <f>0.815*BJ1247/(BK1247*1000)</f>
        <v>330.0278485782988</v>
      </c>
      <c r="BN1247" s="22">
        <v>1946.90461480775</v>
      </c>
      <c r="BO1247" s="11">
        <v>106</v>
      </c>
      <c r="BP1247" s="11">
        <v>9120</v>
      </c>
      <c r="BQ1247" s="22">
        <v>13835.7696</v>
      </c>
      <c r="BR1247" s="11">
        <v>2280</v>
      </c>
      <c r="BS1247" s="11">
        <v>570</v>
      </c>
      <c r="BT1247" s="11">
        <v>0.35134666352326999</v>
      </c>
    </row>
    <row r="1248" spans="1:72" s="11" customFormat="1" x14ac:dyDescent="0.25">
      <c r="A1248" s="1">
        <v>190</v>
      </c>
      <c r="B1248" s="24">
        <v>2266.2381759666901</v>
      </c>
      <c r="C1248" s="24">
        <v>1603.6</v>
      </c>
      <c r="D1248" s="1">
        <v>1000</v>
      </c>
      <c r="E1248" s="1">
        <v>4000</v>
      </c>
      <c r="F1248" s="1">
        <v>1</v>
      </c>
      <c r="G1248" s="1">
        <v>23</v>
      </c>
      <c r="H1248" s="2">
        <f>SUM(BG1248:BI1248)/(BK1248*1000000)</f>
        <v>0.94688590870436051</v>
      </c>
      <c r="I1248" s="3">
        <v>100</v>
      </c>
      <c r="J1248" s="18">
        <v>92.054601299863506</v>
      </c>
      <c r="K1248" s="18">
        <f>(P1248*BG1248+U1248*BH1248+AP1248*BI1248+AN1248*BJ1248)/(BK1248*(1000000))</f>
        <v>103.26658307173582</v>
      </c>
      <c r="L1248" s="18">
        <f>(T1248*BG1248+Y1248*BH1248+AT1248*BI1248+AO1248*BJ1248)/(BK1248*(1000000))</f>
        <v>132.13998649990256</v>
      </c>
      <c r="M1248" s="18">
        <f>L1248/K1248</f>
        <v>1.2796006468821512</v>
      </c>
      <c r="N1248" s="18">
        <f>J1248*M1248</f>
        <v>117.79312737178387</v>
      </c>
      <c r="O1248" s="3">
        <v>100</v>
      </c>
      <c r="P1248" s="18">
        <v>147.47186620761599</v>
      </c>
      <c r="Q1248" s="18">
        <f>P1248-S1248</f>
        <v>136.405901690501</v>
      </c>
      <c r="R1248" s="18">
        <f>Q1248*solar_capex_adj</f>
        <v>181.87453558733466</v>
      </c>
      <c r="S1248" s="18">
        <v>11.065964517114992</v>
      </c>
      <c r="T1248" s="18">
        <f>R1248+S1248</f>
        <v>192.94050010444965</v>
      </c>
      <c r="U1248" s="18">
        <v>33.800974164241403</v>
      </c>
      <c r="V1248" s="18">
        <f>U1248-X1248</f>
        <v>28.001144007433101</v>
      </c>
      <c r="W1248" s="18">
        <f>V1248*wind_capex_adj</f>
        <v>46.668573345721839</v>
      </c>
      <c r="X1248" s="18">
        <v>5.7998301568083015</v>
      </c>
      <c r="Y1248" s="18">
        <f>W1248+X1248</f>
        <v>52.468403502530137</v>
      </c>
      <c r="Z1248" s="18">
        <v>291.66585302467797</v>
      </c>
      <c r="AA1248" s="18">
        <f>Z1248-AC1248-AD1248</f>
        <v>219.41636174675205</v>
      </c>
      <c r="AB1248" s="18">
        <f>AA1248*hdgt_capex_adj</f>
        <v>274.27045218344006</v>
      </c>
      <c r="AC1248" s="18">
        <v>33.874611645840957</v>
      </c>
      <c r="AD1248" s="18">
        <v>38.374879632084969</v>
      </c>
      <c r="AE1248" s="18">
        <f>AD1248*fuel_adj</f>
        <v>38.374879632084969</v>
      </c>
      <c r="AF1248" s="18">
        <f>AB1248+AC1248+AE1248</f>
        <v>346.51994346136598</v>
      </c>
      <c r="AG1248" s="18">
        <v>1079.0742783369201</v>
      </c>
      <c r="AH1248" s="18">
        <f>AG1248-AJ1248-AK1248</f>
        <v>949.83092135109598</v>
      </c>
      <c r="AI1248" s="18">
        <f>AH1248*aero_capex_adj</f>
        <v>1139.797105621315</v>
      </c>
      <c r="AJ1248" s="18">
        <v>86.549036564684116</v>
      </c>
      <c r="AK1248" s="18">
        <v>42.694320421139992</v>
      </c>
      <c r="AL1248" s="18">
        <f>AK1248*fuel_adj</f>
        <v>42.694320421139992</v>
      </c>
      <c r="AM1248" s="18">
        <f>AI1248+AJ1248+AL1248</f>
        <v>1269.0404626071393</v>
      </c>
      <c r="AN1248" s="18">
        <f>IF(F1248=0, 0, IF(F1248=3, Z1248, (Z1248*F1248*384+AG1248*G1248*32)/(F1248*384+G1248*32)))</f>
        <v>809.10567537272277</v>
      </c>
      <c r="AO1248" s="18">
        <f>IF(F1248=0, 0, IF(F1248=3, AF1248, (AF1248*F1248*384+AM1248*G1248*32)/(F1248*384+G1248*32)))</f>
        <v>952.74771318573119</v>
      </c>
      <c r="AP1248" s="18">
        <v>104.19954637192799</v>
      </c>
      <c r="AQ1248" s="18">
        <f>AP1248-AS1248</f>
        <v>84.161246477118397</v>
      </c>
      <c r="AR1248" s="18">
        <f>AQ1248*bess_capex_adj</f>
        <v>84.161246477118397</v>
      </c>
      <c r="AS1248" s="18">
        <v>20.038299894809597</v>
      </c>
      <c r="AT1248" s="18">
        <f>AR1248+AS1248</f>
        <v>104.19954637192799</v>
      </c>
      <c r="AU1248" s="18">
        <v>8224.4139770024995</v>
      </c>
      <c r="AV1248" s="18"/>
      <c r="AW1248" s="18">
        <v>2713.8533775239598</v>
      </c>
      <c r="AX1248" s="18">
        <f>AW1248*solar_capex_adj</f>
        <v>3618.4711700319463</v>
      </c>
      <c r="AY1248" s="18">
        <v>1920.33446543678</v>
      </c>
      <c r="AZ1248" s="18">
        <f>AY1248*wind_capex_adj</f>
        <v>3200.5574423946332</v>
      </c>
      <c r="BA1248" s="18">
        <v>772.84977993603002</v>
      </c>
      <c r="BB1248" s="18">
        <f>BA1248*hdgt_capex_adj</f>
        <v>966.06222492003758</v>
      </c>
      <c r="BC1248" s="18">
        <v>1867.31173769611</v>
      </c>
      <c r="BD1248" s="18">
        <f>BC1248*aero_capex_adj</f>
        <v>2240.7740852353318</v>
      </c>
      <c r="BE1248" s="18">
        <v>950.06461640961095</v>
      </c>
      <c r="BF1248" s="18">
        <f>BE1248*bess_capex_adj</f>
        <v>950.06461640961095</v>
      </c>
      <c r="BG1248" s="1">
        <v>1702769634.0278201</v>
      </c>
      <c r="BH1248" s="1">
        <v>5821622039.2716398</v>
      </c>
      <c r="BI1248" s="1">
        <v>770328886.95073497</v>
      </c>
      <c r="BJ1248" s="1">
        <v>465279439.74980199</v>
      </c>
      <c r="BK1248" s="1">
        <f>SUM(BG1248:BJ1248)/1000000</f>
        <v>8759.9999999999964</v>
      </c>
      <c r="BL1248" s="1">
        <v>33.371534730231303</v>
      </c>
      <c r="BM1248" s="3">
        <f>0.815*BJ1248/(BK1248*1000)</f>
        <v>43.287984405946204</v>
      </c>
      <c r="BN1248" s="24">
        <v>3059.4215375550398</v>
      </c>
      <c r="BO1248" s="1">
        <v>422</v>
      </c>
      <c r="BP1248" s="1">
        <v>3040</v>
      </c>
      <c r="BQ1248" s="24">
        <v>4611.9232000000002</v>
      </c>
      <c r="BR1248" s="1">
        <v>760</v>
      </c>
      <c r="BS1248" s="1">
        <v>190</v>
      </c>
      <c r="BT1248" s="1">
        <v>0.47733796871836298</v>
      </c>
    </row>
    <row r="1249" spans="1:72" s="11" customFormat="1" x14ac:dyDescent="0.25">
      <c r="A1249" s="1">
        <v>1564</v>
      </c>
      <c r="B1249" s="22">
        <v>1442.15156652426</v>
      </c>
      <c r="C1249" s="22">
        <v>801.8</v>
      </c>
      <c r="D1249" s="11">
        <v>3000</v>
      </c>
      <c r="E1249" s="11">
        <v>12000</v>
      </c>
      <c r="F1249" s="11">
        <v>3</v>
      </c>
      <c r="G1249" s="11">
        <v>4</v>
      </c>
      <c r="H1249" s="12">
        <f>SUM(BG1249:BI1249)/(BK1249*1000000)</f>
        <v>0.7818834406773032</v>
      </c>
      <c r="I1249" s="13">
        <v>100</v>
      </c>
      <c r="J1249" s="20">
        <v>99.457782161142603</v>
      </c>
      <c r="K1249" s="18">
        <f>(P1249*BG1249+U1249*BH1249+AP1249*BI1249+AN1249*BJ1249)/(BK1249*(1000000))</f>
        <v>96.670367903046724</v>
      </c>
      <c r="L1249" s="18">
        <f>(T1249*BG1249+Y1249*BH1249+AT1249*BI1249+AO1249*BJ1249)/(BK1249*(1000000))</f>
        <v>114.52816781003708</v>
      </c>
      <c r="M1249" s="18">
        <f>L1249/K1249</f>
        <v>1.1847287880904769</v>
      </c>
      <c r="N1249" s="18">
        <f>J1249*M1249</f>
        <v>117.83049772593712</v>
      </c>
      <c r="O1249" s="13">
        <v>100</v>
      </c>
      <c r="P1249" s="20">
        <v>89.868501617784204</v>
      </c>
      <c r="Q1249" s="20">
        <f>P1249-S1249</f>
        <v>83.127906482789598</v>
      </c>
      <c r="R1249" s="18">
        <f>Q1249*solar_capex_adj</f>
        <v>110.83720864371946</v>
      </c>
      <c r="S1249" s="20">
        <v>6.7405951349946065</v>
      </c>
      <c r="T1249" s="18">
        <f>R1249+S1249</f>
        <v>117.57780377871407</v>
      </c>
      <c r="U1249" s="20">
        <v>27.966212307218299</v>
      </c>
      <c r="V1249" s="20">
        <f>U1249-X1249</f>
        <v>23.169428830091199</v>
      </c>
      <c r="W1249" s="18">
        <f>V1249*wind_capex_adj</f>
        <v>38.615714716818665</v>
      </c>
      <c r="X1249" s="20">
        <v>4.7967834771271001</v>
      </c>
      <c r="Y1249" s="18">
        <f>W1249+X1249</f>
        <v>43.412498193945765</v>
      </c>
      <c r="Z1249" s="20">
        <v>169.95095341015599</v>
      </c>
      <c r="AA1249" s="20">
        <f>Z1249-AC1249-AD1249</f>
        <v>108.45583280574101</v>
      </c>
      <c r="AB1249" s="18">
        <f>AA1249*hdgt_capex_adj</f>
        <v>135.56979100717626</v>
      </c>
      <c r="AC1249" s="20">
        <v>22.798054905819981</v>
      </c>
      <c r="AD1249" s="20">
        <v>38.697065698594997</v>
      </c>
      <c r="AE1249" s="18">
        <f>AD1249*fuel_adj</f>
        <v>38.697065698594997</v>
      </c>
      <c r="AF1249" s="18">
        <f>AB1249+AC1249+AE1249</f>
        <v>197.06491161159124</v>
      </c>
      <c r="AG1249" s="20">
        <v>386.40303982410001</v>
      </c>
      <c r="AH1249" s="20">
        <f>AG1249-AJ1249-AK1249</f>
        <v>306.11672786236397</v>
      </c>
      <c r="AI1249" s="18">
        <f>AH1249*aero_capex_adj</f>
        <v>367.34007343483677</v>
      </c>
      <c r="AJ1249" s="20">
        <v>36.098218632048031</v>
      </c>
      <c r="AK1249" s="20">
        <v>44.188093329688002</v>
      </c>
      <c r="AL1249" s="18">
        <f>AK1249*fuel_adj</f>
        <v>44.188093329688002</v>
      </c>
      <c r="AM1249" s="18">
        <f>AI1249+AJ1249+AL1249</f>
        <v>447.6263853965728</v>
      </c>
      <c r="AN1249" s="18">
        <f>IF(F1249=0, 0, IF(F1249=3, Z1249, (Z1249*F1249*384+AG1249*G1249*32)/(F1249*384+G1249*32)))</f>
        <v>169.95095341015599</v>
      </c>
      <c r="AO1249" s="18">
        <f>IF(F1249=0, 0, IF(F1249=3, AF1249, (AF1249*F1249*384+AM1249*G1249*32)/(F1249*384+G1249*32)))</f>
        <v>197.06491161159124</v>
      </c>
      <c r="AP1249" s="20">
        <v>171.959629995152</v>
      </c>
      <c r="AQ1249" s="20">
        <f>AP1249-AS1249</f>
        <v>140.9096353457</v>
      </c>
      <c r="AR1249" s="18">
        <f>AQ1249*bess_capex_adj</f>
        <v>140.9096353457</v>
      </c>
      <c r="AS1249" s="20">
        <v>31.049994649452003</v>
      </c>
      <c r="AT1249" s="18">
        <f>AR1249+AS1249</f>
        <v>171.959629995152</v>
      </c>
      <c r="AU1249" s="20">
        <v>8189.6550621317301</v>
      </c>
      <c r="AV1249" s="20"/>
      <c r="AW1249" s="20">
        <v>1727.81184990154</v>
      </c>
      <c r="AX1249" s="18">
        <f>AW1249*solar_capex_adj</f>
        <v>2303.7491332020531</v>
      </c>
      <c r="AY1249" s="20">
        <v>960.61993302820702</v>
      </c>
      <c r="AZ1249" s="18">
        <f>AY1249*wind_capex_adj</f>
        <v>1601.0332217136784</v>
      </c>
      <c r="BA1249" s="20">
        <v>2319.6424910516298</v>
      </c>
      <c r="BB1249" s="18">
        <f>BA1249*hdgt_capex_adj</f>
        <v>2899.553113814537</v>
      </c>
      <c r="BC1249" s="20">
        <v>324.90298071712499</v>
      </c>
      <c r="BD1249" s="18">
        <f>BC1249*aero_capex_adj</f>
        <v>389.88357686054997</v>
      </c>
      <c r="BE1249" s="20">
        <v>2856.6778074332101</v>
      </c>
      <c r="BF1249" s="18">
        <f>BE1249*bess_capex_adj</f>
        <v>2856.6778074332101</v>
      </c>
      <c r="BG1249" s="11">
        <v>1814000825.48612</v>
      </c>
      <c r="BH1249" s="11">
        <v>3519484355.2087998</v>
      </c>
      <c r="BI1249" s="11">
        <v>1515813759.6382401</v>
      </c>
      <c r="BJ1249" s="11">
        <v>1910701059.66682</v>
      </c>
      <c r="BK1249" s="11">
        <f>SUM(BG1249:BJ1249)/1000000</f>
        <v>8759.9999999999782</v>
      </c>
      <c r="BL1249" s="11">
        <v>2.0045525055574398</v>
      </c>
      <c r="BM1249" s="13">
        <f>0.815*BJ1249/(BK1249*1000)</f>
        <v>177.76499584799797</v>
      </c>
      <c r="BN1249" s="22">
        <v>1946.90461480775</v>
      </c>
      <c r="BO1249" s="11">
        <v>211</v>
      </c>
      <c r="BP1249" s="11">
        <v>9120</v>
      </c>
      <c r="BQ1249" s="22">
        <v>13835.7696</v>
      </c>
      <c r="BR1249" s="11">
        <v>2280</v>
      </c>
      <c r="BS1249" s="11">
        <v>570</v>
      </c>
      <c r="BT1249" s="11">
        <v>0.31333235784897701</v>
      </c>
    </row>
    <row r="1250" spans="1:72" s="11" customFormat="1" x14ac:dyDescent="0.25">
      <c r="A1250" s="1">
        <v>487</v>
      </c>
      <c r="B1250" s="24">
        <v>2884.3031330485201</v>
      </c>
      <c r="C1250" s="24">
        <v>801.8</v>
      </c>
      <c r="D1250" s="1">
        <v>1000</v>
      </c>
      <c r="E1250" s="1">
        <v>4000</v>
      </c>
      <c r="F1250" s="1">
        <v>3</v>
      </c>
      <c r="G1250" s="1">
        <v>4</v>
      </c>
      <c r="H1250" s="2">
        <f>SUM(BG1250:BI1250)/(BK1250*1000000)</f>
        <v>0.85964538051453632</v>
      </c>
      <c r="I1250" s="3">
        <v>100</v>
      </c>
      <c r="J1250" s="18">
        <v>93.566051691792595</v>
      </c>
      <c r="K1250" s="18">
        <f>(P1250*BG1250+U1250*BH1250+AP1250*BI1250+AN1250*BJ1250)/(BK1250*(1000000))</f>
        <v>89.768945544335338</v>
      </c>
      <c r="L1250" s="18">
        <f>(T1250*BG1250+Y1250*BH1250+AT1250*BI1250+AO1250*BJ1250)/(BK1250*(1000000))</f>
        <v>113.05564176663252</v>
      </c>
      <c r="M1250" s="18">
        <f>L1250/K1250</f>
        <v>1.2594070374904458</v>
      </c>
      <c r="N1250" s="18">
        <f>J1250*M1250</f>
        <v>117.83774397083843</v>
      </c>
      <c r="O1250" s="3">
        <v>100</v>
      </c>
      <c r="P1250" s="18">
        <v>127.16795358252</v>
      </c>
      <c r="Q1250" s="18">
        <f>P1250-S1250</f>
        <v>117.627099601506</v>
      </c>
      <c r="R1250" s="18">
        <f>Q1250*solar_capex_adj</f>
        <v>156.836132802008</v>
      </c>
      <c r="S1250" s="18">
        <v>9.5408539810139956</v>
      </c>
      <c r="T1250" s="18">
        <f>R1250+S1250</f>
        <v>166.37698678302201</v>
      </c>
      <c r="U1250" s="18">
        <v>27.9593599620903</v>
      </c>
      <c r="V1250" s="18">
        <f>U1250-X1250</f>
        <v>23.1625764849632</v>
      </c>
      <c r="W1250" s="18">
        <f>V1250*wind_capex_adj</f>
        <v>38.604294141605337</v>
      </c>
      <c r="X1250" s="18">
        <v>4.7967834771271001</v>
      </c>
      <c r="Y1250" s="18">
        <f>W1250+X1250</f>
        <v>43.401077618732437</v>
      </c>
      <c r="Z1250" s="18">
        <v>230.57284784555901</v>
      </c>
      <c r="AA1250" s="18">
        <f>Z1250-AC1250-AD1250</f>
        <v>165.71245022672198</v>
      </c>
      <c r="AB1250" s="18">
        <f>AA1250*hdgt_capex_adj</f>
        <v>207.14056278340249</v>
      </c>
      <c r="AC1250" s="18">
        <v>28.082264166607018</v>
      </c>
      <c r="AD1250" s="18">
        <v>36.778133452230009</v>
      </c>
      <c r="AE1250" s="18">
        <f>AD1250*fuel_adj</f>
        <v>36.778133452230009</v>
      </c>
      <c r="AF1250" s="18">
        <f>AB1250+AC1250+AE1250</f>
        <v>272.00096040223951</v>
      </c>
      <c r="AG1250" s="18">
        <v>686.77767038813499</v>
      </c>
      <c r="AH1250" s="18">
        <f>AG1250-AJ1250-AK1250</f>
        <v>585.72725118949597</v>
      </c>
      <c r="AI1250" s="18">
        <f>AH1250*aero_capex_adj</f>
        <v>702.8727014273951</v>
      </c>
      <c r="AJ1250" s="18">
        <v>57.626763939766988</v>
      </c>
      <c r="AK1250" s="18">
        <v>43.423655258872031</v>
      </c>
      <c r="AL1250" s="18">
        <f>AK1250*fuel_adj</f>
        <v>43.423655258872031</v>
      </c>
      <c r="AM1250" s="18">
        <f>AI1250+AJ1250+AL1250</f>
        <v>803.92312062603412</v>
      </c>
      <c r="AN1250" s="18">
        <f>IF(F1250=0, 0, IF(F1250=3, Z1250, (Z1250*F1250*384+AG1250*G1250*32)/(F1250*384+G1250*32)))</f>
        <v>230.57284784555901</v>
      </c>
      <c r="AO1250" s="18">
        <f>IF(F1250=0, 0, IF(F1250=3, AF1250, (AF1250*F1250*384+AM1250*G1250*32)/(F1250*384+G1250*32)))</f>
        <v>272.00096040223951</v>
      </c>
      <c r="AP1250" s="18">
        <v>56.4695826909742</v>
      </c>
      <c r="AQ1250" s="18">
        <f>AP1250-AS1250</f>
        <v>45.959563026736298</v>
      </c>
      <c r="AR1250" s="18">
        <f>AQ1250*bess_capex_adj</f>
        <v>45.959563026736298</v>
      </c>
      <c r="AS1250" s="18">
        <v>10.510019664237902</v>
      </c>
      <c r="AT1250" s="18">
        <f>AR1250+AS1250</f>
        <v>56.4695826909742</v>
      </c>
      <c r="AU1250" s="18">
        <v>8008.93232031566</v>
      </c>
      <c r="AV1250" s="18"/>
      <c r="AW1250" s="18">
        <v>3454.6017010996602</v>
      </c>
      <c r="AX1250" s="18">
        <f>AW1250*solar_capex_adj</f>
        <v>4606.1356014662133</v>
      </c>
      <c r="AY1250" s="18">
        <v>960.33583024059601</v>
      </c>
      <c r="AZ1250" s="18">
        <f>AY1250*wind_capex_adj</f>
        <v>1600.5597170676601</v>
      </c>
      <c r="BA1250" s="18">
        <v>2318.9564581313198</v>
      </c>
      <c r="BB1250" s="18">
        <f>BA1250*hdgt_capex_adj</f>
        <v>2898.6955726641499</v>
      </c>
      <c r="BC1250" s="18">
        <v>324.80689084916401</v>
      </c>
      <c r="BD1250" s="18">
        <f>BC1250*aero_capex_adj</f>
        <v>389.76826901899682</v>
      </c>
      <c r="BE1250" s="18">
        <v>950.23143999492402</v>
      </c>
      <c r="BF1250" s="18">
        <f>BE1250*bess_capex_adj</f>
        <v>950.23143999492402</v>
      </c>
      <c r="BG1250" s="1">
        <v>2517492395.21278</v>
      </c>
      <c r="BH1250" s="1">
        <v>3519484355.2087998</v>
      </c>
      <c r="BI1250" s="1">
        <v>1493516782.88574</v>
      </c>
      <c r="BJ1250" s="1">
        <v>1229506466.6926601</v>
      </c>
      <c r="BK1250" s="1">
        <f>SUM(BG1250:BJ1250)/1000000</f>
        <v>8759.9999999999782</v>
      </c>
      <c r="BL1250" s="1">
        <v>26.1598472150894</v>
      </c>
      <c r="BM1250" s="3">
        <f>0.815*BJ1250/(BK1250*1000)</f>
        <v>114.38901488065302</v>
      </c>
      <c r="BN1250" s="24">
        <v>3893.8092296155</v>
      </c>
      <c r="BO1250" s="1">
        <v>211</v>
      </c>
      <c r="BP1250" s="1">
        <v>3040</v>
      </c>
      <c r="BQ1250" s="24">
        <v>4611.9232000000002</v>
      </c>
      <c r="BR1250" s="1">
        <v>760</v>
      </c>
      <c r="BS1250" s="1">
        <v>190</v>
      </c>
      <c r="BT1250" s="1">
        <v>0.92160971484387799</v>
      </c>
    </row>
    <row r="1251" spans="1:72" s="11" customFormat="1" x14ac:dyDescent="0.25">
      <c r="A1251" s="1">
        <v>731</v>
      </c>
      <c r="B1251" s="25">
        <v>1854.19487124548</v>
      </c>
      <c r="C1251" s="25">
        <v>1603.6</v>
      </c>
      <c r="D1251" s="8">
        <v>2000</v>
      </c>
      <c r="E1251" s="8">
        <v>8000</v>
      </c>
      <c r="F1251" s="8">
        <v>1</v>
      </c>
      <c r="G1251" s="8">
        <v>22</v>
      </c>
      <c r="H1251" s="9">
        <f>SUM(BG1251:BI1251)/(BK1251*1000000)</f>
        <v>0.96042953726022839</v>
      </c>
      <c r="I1251" s="10">
        <v>100</v>
      </c>
      <c r="J1251" s="19">
        <v>94.6622484053172</v>
      </c>
      <c r="K1251" s="18">
        <f>(P1251*BG1251+U1251*BH1251+AP1251*BI1251+AN1251*BJ1251)/(BK1251*(1000000))</f>
        <v>124.25504337381454</v>
      </c>
      <c r="L1251" s="18">
        <f>(T1251*BG1251+Y1251*BH1251+AT1251*BI1251+AO1251*BJ1251)/(BK1251*(1000000))</f>
        <v>154.75452179286194</v>
      </c>
      <c r="M1251" s="18">
        <f>L1251/K1251</f>
        <v>1.245458675888844</v>
      </c>
      <c r="N1251" s="18">
        <f>J1251*M1251</f>
        <v>117.89791855554719</v>
      </c>
      <c r="O1251" s="10">
        <v>100</v>
      </c>
      <c r="P1251" s="19">
        <v>127.431865778667</v>
      </c>
      <c r="Q1251" s="19">
        <f>P1251-S1251</f>
        <v>117.868842599106</v>
      </c>
      <c r="R1251" s="18">
        <f>Q1251*solar_capex_adj</f>
        <v>157.158456798808</v>
      </c>
      <c r="S1251" s="19">
        <v>9.5630231795610001</v>
      </c>
      <c r="T1251" s="18">
        <f>R1251+S1251</f>
        <v>166.72147997836902</v>
      </c>
      <c r="U1251" s="19">
        <v>33.798369794473501</v>
      </c>
      <c r="V1251" s="19">
        <f>U1251-X1251</f>
        <v>27.998543161202001</v>
      </c>
      <c r="W1251" s="18">
        <f>V1251*wind_capex_adj</f>
        <v>46.664238602003337</v>
      </c>
      <c r="X1251" s="19">
        <v>5.7998266332715005</v>
      </c>
      <c r="Y1251" s="18">
        <f>W1251+X1251</f>
        <v>52.464065235274838</v>
      </c>
      <c r="Z1251" s="19">
        <v>317.32811779428999</v>
      </c>
      <c r="AA1251" s="19">
        <f>Z1251-AC1251-AD1251</f>
        <v>238.15187239289196</v>
      </c>
      <c r="AB1251" s="18">
        <f>AA1251*hdgt_capex_adj</f>
        <v>297.68984049111498</v>
      </c>
      <c r="AC1251" s="19">
        <v>36.618424119837016</v>
      </c>
      <c r="AD1251" s="19">
        <v>42.557821281561019</v>
      </c>
      <c r="AE1251" s="18">
        <f>AD1251*fuel_adj</f>
        <v>42.557821281561019</v>
      </c>
      <c r="AF1251" s="18">
        <f>AB1251+AC1251+AE1251</f>
        <v>376.86608589251301</v>
      </c>
      <c r="AG1251" s="19">
        <v>2167.1064670973401</v>
      </c>
      <c r="AH1251" s="19">
        <f>AG1251-AJ1251-AK1251</f>
        <v>1954.2334055550402</v>
      </c>
      <c r="AI1251" s="18">
        <f>AH1251*aero_capex_adj</f>
        <v>2345.0800866660484</v>
      </c>
      <c r="AJ1251" s="19">
        <v>165.86772499521999</v>
      </c>
      <c r="AK1251" s="19">
        <v>47.005336547079878</v>
      </c>
      <c r="AL1251" s="18">
        <f>AK1251*fuel_adj</f>
        <v>47.005336547079878</v>
      </c>
      <c r="AM1251" s="18">
        <f>AI1251+AJ1251+AL1251</f>
        <v>2557.953148208348</v>
      </c>
      <c r="AN1251" s="18">
        <f>IF(F1251=0, 0, IF(F1251=3, Z1251, (Z1251*F1251*384+AG1251*G1251*32)/(F1251*384+G1251*32)))</f>
        <v>1514.243520284499</v>
      </c>
      <c r="AO1251" s="18">
        <f>IF(F1251=0, 0, IF(F1251=3, AF1251, (AF1251*F1251*384+AM1251*G1251*32)/(F1251*384+G1251*32)))</f>
        <v>1788.1577144498178</v>
      </c>
      <c r="AP1251" s="19">
        <v>164.95878344856601</v>
      </c>
      <c r="AQ1251" s="19">
        <f>AP1251-AS1251</f>
        <v>133.52789626986899</v>
      </c>
      <c r="AR1251" s="18">
        <f>AQ1251*bess_capex_adj</f>
        <v>133.52789626986899</v>
      </c>
      <c r="AS1251" s="19">
        <v>31.43088717869702</v>
      </c>
      <c r="AT1251" s="18">
        <f>AR1251+AS1251</f>
        <v>164.95878344856601</v>
      </c>
      <c r="AU1251" s="19">
        <v>8600.4571926592398</v>
      </c>
      <c r="AV1251" s="19"/>
      <c r="AW1251" s="19">
        <v>2220.22059849162</v>
      </c>
      <c r="AX1251" s="18">
        <f>AW1251*solar_capex_adj</f>
        <v>2960.29413132216</v>
      </c>
      <c r="AY1251" s="19">
        <v>1920.1572644571299</v>
      </c>
      <c r="AZ1251" s="18">
        <f>AY1251*wind_capex_adj</f>
        <v>3200.2621074285498</v>
      </c>
      <c r="BA1251" s="19">
        <v>772.77846437064795</v>
      </c>
      <c r="BB1251" s="18">
        <f>BA1251*hdgt_capex_adj</f>
        <v>965.97308046331</v>
      </c>
      <c r="BC1251" s="19">
        <v>1785.95945425376</v>
      </c>
      <c r="BD1251" s="18">
        <f>BC1251*aero_capex_adj</f>
        <v>2143.1513451045121</v>
      </c>
      <c r="BE1251" s="19">
        <v>1901.3414110860599</v>
      </c>
      <c r="BF1251" s="18">
        <f>BE1251*bess_capex_adj</f>
        <v>1901.3414110860599</v>
      </c>
      <c r="BG1251" s="8">
        <v>1617777776.2031801</v>
      </c>
      <c r="BH1251" s="8">
        <v>5821626235.1424303</v>
      </c>
      <c r="BI1251" s="8">
        <v>973958735.05398095</v>
      </c>
      <c r="BJ1251" s="8">
        <v>346637253.60039902</v>
      </c>
      <c r="BK1251" s="8">
        <f>SUM(BG1251:BJ1251)/1000000</f>
        <v>8759.9999999999909</v>
      </c>
      <c r="BL1251" s="8">
        <v>26.767702727340399</v>
      </c>
      <c r="BM1251" s="10">
        <f>0.815*BJ1251/(BK1251*1000)</f>
        <v>32.249927132913868</v>
      </c>
      <c r="BN1251" s="25">
        <v>2503.1630761813899</v>
      </c>
      <c r="BO1251" s="8">
        <v>422</v>
      </c>
      <c r="BP1251" s="8">
        <v>6080</v>
      </c>
      <c r="BQ1251" s="25">
        <v>9223.8464000000004</v>
      </c>
      <c r="BR1251" s="8">
        <v>1520</v>
      </c>
      <c r="BS1251" s="8">
        <v>380</v>
      </c>
      <c r="BT1251" s="8">
        <v>0.30272291337760099</v>
      </c>
    </row>
    <row r="1252" spans="1:72" s="11" customFormat="1" x14ac:dyDescent="0.25">
      <c r="A1252" s="1">
        <v>1434</v>
      </c>
      <c r="B1252" s="22">
        <v>2472.2598283273001</v>
      </c>
      <c r="C1252" s="22">
        <v>801.8</v>
      </c>
      <c r="D1252" s="11">
        <v>3000</v>
      </c>
      <c r="E1252" s="11">
        <v>12000</v>
      </c>
      <c r="F1252" s="11">
        <v>2</v>
      </c>
      <c r="G1252" s="11">
        <v>5</v>
      </c>
      <c r="H1252" s="12">
        <f>SUM(BG1252:BI1252)/(BK1252*1000000)</f>
        <v>0.90937554477789728</v>
      </c>
      <c r="I1252" s="13">
        <v>100</v>
      </c>
      <c r="J1252" s="20">
        <v>97.559684742775801</v>
      </c>
      <c r="K1252" s="18">
        <f>(P1252*BG1252+U1252*BH1252+AP1252*BI1252+AN1252*BJ1252)/(BK1252*(1000000))</f>
        <v>102.01446428219201</v>
      </c>
      <c r="L1252" s="18">
        <f>(T1252*BG1252+Y1252*BH1252+AT1252*BI1252+AO1252*BJ1252)/(BK1252*(1000000))</f>
        <v>123.29113598290307</v>
      </c>
      <c r="M1252" s="18">
        <f>L1252/K1252</f>
        <v>1.2085652446485982</v>
      </c>
      <c r="N1252" s="18">
        <f>J1252*M1252</f>
        <v>117.90724425899295</v>
      </c>
      <c r="O1252" s="13">
        <v>100</v>
      </c>
      <c r="P1252" s="20">
        <v>116.09048776684</v>
      </c>
      <c r="Q1252" s="20">
        <f>P1252-S1252</f>
        <v>107.379407702736</v>
      </c>
      <c r="R1252" s="18">
        <f>Q1252*solar_capex_adj</f>
        <v>143.17254360364799</v>
      </c>
      <c r="S1252" s="20">
        <v>8.7110800641039958</v>
      </c>
      <c r="T1252" s="18">
        <f>R1252+S1252</f>
        <v>151.88362366775198</v>
      </c>
      <c r="U1252" s="20">
        <v>27.955566074027399</v>
      </c>
      <c r="V1252" s="20">
        <f>U1252-X1252</f>
        <v>23.158782596900299</v>
      </c>
      <c r="W1252" s="18">
        <f>V1252*wind_capex_adj</f>
        <v>38.59797099483383</v>
      </c>
      <c r="X1252" s="20">
        <v>4.7967834771271001</v>
      </c>
      <c r="Y1252" s="18">
        <f>W1252+X1252</f>
        <v>43.39475447196093</v>
      </c>
      <c r="Z1252" s="20">
        <v>242.02390517843901</v>
      </c>
      <c r="AA1252" s="20">
        <f>Z1252-AC1252-AD1252</f>
        <v>174.19398037661298</v>
      </c>
      <c r="AB1252" s="18">
        <f>AA1252*hdgt_capex_adj</f>
        <v>217.74247547076624</v>
      </c>
      <c r="AC1252" s="20">
        <v>29.089988195604008</v>
      </c>
      <c r="AD1252" s="20">
        <v>38.739936606222017</v>
      </c>
      <c r="AE1252" s="18">
        <f>AD1252*fuel_adj</f>
        <v>38.739936606222017</v>
      </c>
      <c r="AF1252" s="18">
        <f>AB1252+AC1252+AE1252</f>
        <v>285.57240027259229</v>
      </c>
      <c r="AG1252" s="20">
        <v>787.83503342788902</v>
      </c>
      <c r="AH1252" s="20">
        <f>AG1252-AJ1252-AK1252</f>
        <v>679.14593448610196</v>
      </c>
      <c r="AI1252" s="18">
        <f>AH1252*aero_capex_adj</f>
        <v>814.97512138332229</v>
      </c>
      <c r="AJ1252" s="20">
        <v>65.056307991098038</v>
      </c>
      <c r="AK1252" s="20">
        <v>43.632790950689014</v>
      </c>
      <c r="AL1252" s="18">
        <f>AK1252*fuel_adj</f>
        <v>43.632790950689014</v>
      </c>
      <c r="AM1252" s="18">
        <f>AI1252+AJ1252+AL1252</f>
        <v>923.66422032510934</v>
      </c>
      <c r="AN1252" s="18">
        <f>IF(F1252=0, 0, IF(F1252=3, Z1252, (Z1252*F1252*384+AG1252*G1252*32)/(F1252*384+G1252*32)))</f>
        <v>336.12927211799934</v>
      </c>
      <c r="AO1252" s="18">
        <f>IF(F1252=0, 0, IF(F1252=3, AF1252, (AF1252*F1252*384+AM1252*G1252*32)/(F1252*384+G1252*32)))</f>
        <v>395.58823131612974</v>
      </c>
      <c r="AP1252" s="20">
        <v>121.967006159372</v>
      </c>
      <c r="AQ1252" s="20">
        <f>AP1252-AS1252</f>
        <v>99.749679734468401</v>
      </c>
      <c r="AR1252" s="18">
        <f>AQ1252*bess_capex_adj</f>
        <v>99.749679734468401</v>
      </c>
      <c r="AS1252" s="20">
        <v>22.217326424903604</v>
      </c>
      <c r="AT1252" s="18">
        <f>AR1252+AS1252</f>
        <v>121.967006159372</v>
      </c>
      <c r="AU1252" s="20">
        <v>8727.8057396121603</v>
      </c>
      <c r="AV1252" s="20"/>
      <c r="AW1252" s="20">
        <v>2960.6021644410598</v>
      </c>
      <c r="AX1252" s="18">
        <f>AW1252*solar_capex_adj</f>
        <v>3947.4695525880798</v>
      </c>
      <c r="AY1252" s="20">
        <v>960.17853311758404</v>
      </c>
      <c r="AZ1252" s="18">
        <f>AY1252*wind_capex_adj</f>
        <v>1600.2975551959735</v>
      </c>
      <c r="BA1252" s="20">
        <v>1545.7177515177</v>
      </c>
      <c r="BB1252" s="18">
        <f>BA1252*hdgt_capex_adj</f>
        <v>1932.147189397125</v>
      </c>
      <c r="BC1252" s="20">
        <v>405.94211183901598</v>
      </c>
      <c r="BD1252" s="18">
        <f>BC1252*aero_capex_adj</f>
        <v>487.13053420681916</v>
      </c>
      <c r="BE1252" s="20">
        <v>2855.3651786967798</v>
      </c>
      <c r="BF1252" s="18">
        <f>BE1252*bess_capex_adj</f>
        <v>2855.3651786967798</v>
      </c>
      <c r="BG1252" s="11">
        <v>2370369694.0474501</v>
      </c>
      <c r="BH1252" s="11">
        <v>3519484355.2087998</v>
      </c>
      <c r="BI1252" s="11">
        <v>2076275722.9981301</v>
      </c>
      <c r="BJ1252" s="11">
        <v>793870227.74561906</v>
      </c>
      <c r="BK1252" s="11">
        <f>SUM(BG1252:BJ1252)/1000000</f>
        <v>8760</v>
      </c>
      <c r="BL1252" s="11">
        <v>15.007468854116199</v>
      </c>
      <c r="BM1252" s="13">
        <f>0.815*BJ1252/(BK1252*1000)</f>
        <v>73.858931006013634</v>
      </c>
      <c r="BN1252" s="22">
        <v>3337.5507682418602</v>
      </c>
      <c r="BO1252" s="11">
        <v>211</v>
      </c>
      <c r="BP1252" s="11">
        <v>9120</v>
      </c>
      <c r="BQ1252" s="22">
        <v>13835.7696</v>
      </c>
      <c r="BR1252" s="11">
        <v>2280</v>
      </c>
      <c r="BS1252" s="11">
        <v>570</v>
      </c>
      <c r="BT1252" s="11">
        <v>0.42865497205831399</v>
      </c>
    </row>
    <row r="1253" spans="1:72" s="11" customFormat="1" x14ac:dyDescent="0.25">
      <c r="A1253" s="1">
        <v>233</v>
      </c>
      <c r="B1253" s="24">
        <v>3090.3247854091301</v>
      </c>
      <c r="C1253" s="24">
        <v>600.4</v>
      </c>
      <c r="D1253" s="1">
        <v>1000</v>
      </c>
      <c r="E1253" s="1">
        <v>4000</v>
      </c>
      <c r="F1253" s="1">
        <v>1</v>
      </c>
      <c r="G1253" s="1">
        <v>23</v>
      </c>
      <c r="H1253" s="2">
        <f>SUM(BG1253:BI1253)/(BK1253*1000000)</f>
        <v>0.79356560496636941</v>
      </c>
      <c r="I1253" s="3">
        <v>100</v>
      </c>
      <c r="J1253" s="18">
        <v>96.250529881863699</v>
      </c>
      <c r="K1253" s="18">
        <f>(P1253*BG1253+U1253*BH1253+AP1253*BI1253+AN1253*BJ1253)/(BK1253*(1000000))</f>
        <v>109.83192782156786</v>
      </c>
      <c r="L1253" s="18">
        <f>(T1253*BG1253+Y1253*BH1253+AT1253*BI1253+AO1253*BJ1253)/(BK1253*(1000000))</f>
        <v>134.55889151576989</v>
      </c>
      <c r="M1253" s="18">
        <f>L1253/K1253</f>
        <v>1.2251345686508688</v>
      </c>
      <c r="N1253" s="18">
        <f>J1253*M1253</f>
        <v>117.91985140923464</v>
      </c>
      <c r="O1253" s="3">
        <v>100</v>
      </c>
      <c r="P1253" s="18">
        <v>123.722444426123</v>
      </c>
      <c r="Q1253" s="18">
        <f>P1253-S1253</f>
        <v>114.440074771545</v>
      </c>
      <c r="R1253" s="18">
        <f>Q1253*solar_capex_adj</f>
        <v>152.58676636205999</v>
      </c>
      <c r="S1253" s="18">
        <v>9.2823696545780052</v>
      </c>
      <c r="T1253" s="18">
        <f>R1253+S1253</f>
        <v>161.86913601663798</v>
      </c>
      <c r="U1253" s="18">
        <v>27.959313780999601</v>
      </c>
      <c r="V1253" s="18">
        <f>U1253-X1253</f>
        <v>23.162530303872501</v>
      </c>
      <c r="W1253" s="18">
        <f>V1253*wind_capex_adj</f>
        <v>38.604217173120837</v>
      </c>
      <c r="X1253" s="18">
        <v>4.7967834771271001</v>
      </c>
      <c r="Y1253" s="18">
        <f>W1253+X1253</f>
        <v>43.401000650247937</v>
      </c>
      <c r="Z1253" s="18">
        <v>108.04416360591701</v>
      </c>
      <c r="AA1253" s="18">
        <f>Z1253-AC1253-AD1253</f>
        <v>55.403705787563084</v>
      </c>
      <c r="AB1253" s="18">
        <f>AA1253*hdgt_capex_adj</f>
        <v>69.254632234453851</v>
      </c>
      <c r="AC1253" s="18">
        <v>17.253520894283213</v>
      </c>
      <c r="AD1253" s="18">
        <v>35.38693692407071</v>
      </c>
      <c r="AE1253" s="18">
        <f>AD1253*fuel_adj</f>
        <v>35.38693692407071</v>
      </c>
      <c r="AF1253" s="18">
        <f>AB1253+AC1253+AE1253</f>
        <v>121.89509005280777</v>
      </c>
      <c r="AG1253" s="18">
        <v>331.60731541867898</v>
      </c>
      <c r="AH1253" s="18">
        <f>AG1253-AJ1253-AK1253</f>
        <v>259.00867543560605</v>
      </c>
      <c r="AI1253" s="18">
        <f>AH1253*aero_capex_adj</f>
        <v>310.81041052272724</v>
      </c>
      <c r="AJ1253" s="18">
        <v>32.033250782062964</v>
      </c>
      <c r="AK1253" s="18">
        <v>40.565389201009964</v>
      </c>
      <c r="AL1253" s="18">
        <f>AK1253*fuel_adj</f>
        <v>40.565389201009964</v>
      </c>
      <c r="AM1253" s="18">
        <f>AI1253+AJ1253+AL1253</f>
        <v>383.40905050580017</v>
      </c>
      <c r="AN1253" s="18">
        <f>IF(F1253=0, 0, IF(F1253=3, Z1253, (Z1253*F1253*384+AG1253*G1253*32)/(F1253*384+G1253*32)))</f>
        <v>254.9570919400177</v>
      </c>
      <c r="AO1253" s="18">
        <f>IF(F1253=0, 0, IF(F1253=3, AF1253, (AF1253*F1253*384+AM1253*G1253*32)/(F1253*384+G1253*32)))</f>
        <v>293.74712120763138</v>
      </c>
      <c r="AP1253" s="18">
        <v>54.647411150040099</v>
      </c>
      <c r="AQ1253" s="18">
        <f>AP1253-AS1253</f>
        <v>44.422183173943999</v>
      </c>
      <c r="AR1253" s="18">
        <f>AQ1253*bess_capex_adj</f>
        <v>44.422183173943999</v>
      </c>
      <c r="AS1253" s="18">
        <v>10.2252279760961</v>
      </c>
      <c r="AT1253" s="18">
        <f>AR1253+AS1253</f>
        <v>54.647411150040099</v>
      </c>
      <c r="AU1253" s="18">
        <v>8011.3135750726096</v>
      </c>
      <c r="AV1253" s="18"/>
      <c r="AW1253" s="18">
        <v>3701.35158576701</v>
      </c>
      <c r="AX1253" s="18">
        <f>AW1253*solar_capex_adj</f>
        <v>4935.1354476893466</v>
      </c>
      <c r="AY1253" s="18">
        <v>719.11260026356797</v>
      </c>
      <c r="AZ1253" s="18">
        <f>AY1253*wind_capex_adj</f>
        <v>1198.52100043928</v>
      </c>
      <c r="BA1253" s="18">
        <v>772.983944880472</v>
      </c>
      <c r="BB1253" s="18">
        <f>BA1253*hdgt_capex_adj</f>
        <v>966.22993110058997</v>
      </c>
      <c r="BC1253" s="18">
        <v>1867.6358987194401</v>
      </c>
      <c r="BD1253" s="18">
        <f>BC1253*aero_capex_adj</f>
        <v>2241.163078463328</v>
      </c>
      <c r="BE1253" s="18">
        <v>950.22954544211598</v>
      </c>
      <c r="BF1253" s="18">
        <f>BE1253*bess_capex_adj</f>
        <v>950.22954544211598</v>
      </c>
      <c r="BG1253" s="1">
        <v>2772611857.45784</v>
      </c>
      <c r="BH1253" s="1">
        <v>2635443261.2463999</v>
      </c>
      <c r="BI1253" s="1">
        <v>1543579580.8011401</v>
      </c>
      <c r="BJ1253" s="1">
        <v>1808365300.4946001</v>
      </c>
      <c r="BK1253" s="1">
        <f>SUM(BG1253:BJ1253)/1000000</f>
        <v>8759.9999999999782</v>
      </c>
      <c r="BL1253" s="1">
        <v>27.4106842354783</v>
      </c>
      <c r="BM1253" s="3">
        <f>0.815*BJ1253/(BK1253*1000)</f>
        <v>168.24403195240899</v>
      </c>
      <c r="BN1253" s="24">
        <v>4171.93846030233</v>
      </c>
      <c r="BO1253" s="1">
        <v>158</v>
      </c>
      <c r="BP1253" s="1">
        <v>3040</v>
      </c>
      <c r="BQ1253" s="24">
        <v>4611.9232000000002</v>
      </c>
      <c r="BR1253" s="1">
        <v>760</v>
      </c>
      <c r="BS1253" s="1">
        <v>190</v>
      </c>
      <c r="BT1253" s="1">
        <v>0.95173442560586297</v>
      </c>
    </row>
    <row r="1254" spans="1:72" s="11" customFormat="1" x14ac:dyDescent="0.25">
      <c r="A1254" s="1">
        <v>1615</v>
      </c>
      <c r="B1254" s="22">
        <v>1442.15156652426</v>
      </c>
      <c r="C1254" s="22">
        <v>201.39999999999901</v>
      </c>
      <c r="D1254" s="11">
        <v>3000</v>
      </c>
      <c r="E1254" s="11">
        <v>12000</v>
      </c>
      <c r="F1254" s="11">
        <v>3</v>
      </c>
      <c r="G1254" s="11">
        <v>4</v>
      </c>
      <c r="H1254" s="12">
        <f>SUM(BG1254:BI1254)/(BK1254*1000000)</f>
        <v>0.49273556672454283</v>
      </c>
      <c r="I1254" s="13">
        <v>100</v>
      </c>
      <c r="J1254" s="20">
        <v>104.35574015676301</v>
      </c>
      <c r="K1254" s="18">
        <f>(P1254*BG1254+U1254*BH1254+AP1254*BI1254+AN1254*BJ1254)/(BK1254*(1000000))</f>
        <v>101.82508255899349</v>
      </c>
      <c r="L1254" s="18">
        <f>(T1254*BG1254+Y1254*BH1254+AT1254*BI1254+AO1254*BJ1254)/(BK1254*(1000000))</f>
        <v>115.09921031261219</v>
      </c>
      <c r="M1254" s="18">
        <f>L1254/K1254</f>
        <v>1.1303620622740786</v>
      </c>
      <c r="N1254" s="18">
        <f>J1254*M1254</f>
        <v>117.95976965373652</v>
      </c>
      <c r="O1254" s="13">
        <v>100</v>
      </c>
      <c r="P1254" s="20">
        <v>99.810313304430096</v>
      </c>
      <c r="Q1254" s="20">
        <f>P1254-S1254</f>
        <v>92.329045401245395</v>
      </c>
      <c r="R1254" s="18">
        <f>Q1254*solar_capex_adj</f>
        <v>123.10539386832718</v>
      </c>
      <c r="S1254" s="20">
        <v>7.4812679031847011</v>
      </c>
      <c r="T1254" s="18">
        <f>R1254+S1254</f>
        <v>130.5866617715119</v>
      </c>
      <c r="U1254" s="20">
        <v>27.9829988386536</v>
      </c>
      <c r="V1254" s="20">
        <f>U1254-X1254</f>
        <v>23.1862153615265</v>
      </c>
      <c r="W1254" s="18">
        <f>V1254*wind_capex_adj</f>
        <v>38.643692269210838</v>
      </c>
      <c r="X1254" s="20">
        <v>4.7967834771271001</v>
      </c>
      <c r="Y1254" s="18">
        <f>W1254+X1254</f>
        <v>43.440475746337938</v>
      </c>
      <c r="Z1254" s="20">
        <v>98.554238168723799</v>
      </c>
      <c r="AA1254" s="20">
        <f>Z1254-AC1254-AD1254</f>
        <v>46.567219669982599</v>
      </c>
      <c r="AB1254" s="18">
        <f>AA1254*hdgt_capex_adj</f>
        <v>58.209024587478247</v>
      </c>
      <c r="AC1254" s="20">
        <v>16.380927595795498</v>
      </c>
      <c r="AD1254" s="20">
        <v>35.606090902945702</v>
      </c>
      <c r="AE1254" s="18">
        <f>AD1254*fuel_adj</f>
        <v>35.606090902945702</v>
      </c>
      <c r="AF1254" s="18">
        <f>AB1254+AC1254+AE1254</f>
        <v>110.19604308621945</v>
      </c>
      <c r="AG1254" s="20">
        <v>307.71184466710798</v>
      </c>
      <c r="AH1254" s="20">
        <f>AG1254-AJ1254-AK1254</f>
        <v>234.82016603661305</v>
      </c>
      <c r="AI1254" s="18">
        <f>AH1254*aero_capex_adj</f>
        <v>281.78419924393563</v>
      </c>
      <c r="AJ1254" s="20">
        <v>30.116562002852959</v>
      </c>
      <c r="AK1254" s="20">
        <v>42.775116627641978</v>
      </c>
      <c r="AL1254" s="18">
        <f>AK1254*fuel_adj</f>
        <v>42.775116627641978</v>
      </c>
      <c r="AM1254" s="18">
        <f>AI1254+AJ1254+AL1254</f>
        <v>354.67587787443057</v>
      </c>
      <c r="AN1254" s="18">
        <f>IF(F1254=0, 0, IF(F1254=3, Z1254, (Z1254*F1254*384+AG1254*G1254*32)/(F1254*384+G1254*32)))</f>
        <v>98.554238168723799</v>
      </c>
      <c r="AO1254" s="18">
        <f>IF(F1254=0, 0, IF(F1254=3, AF1254, (AF1254*F1254*384+AM1254*G1254*32)/(F1254*384+G1254*32)))</f>
        <v>110.19604308621945</v>
      </c>
      <c r="AP1254" s="20">
        <v>148.562994146373</v>
      </c>
      <c r="AQ1254" s="20">
        <f>AP1254-AS1254</f>
        <v>121.824448263143</v>
      </c>
      <c r="AR1254" s="18">
        <f>AQ1254*bess_capex_adj</f>
        <v>121.824448263143</v>
      </c>
      <c r="AS1254" s="20">
        <v>26.738545883230003</v>
      </c>
      <c r="AT1254" s="18">
        <f>AR1254+AS1254</f>
        <v>148.562994146373</v>
      </c>
      <c r="AU1254" s="20">
        <v>7475.7406308391</v>
      </c>
      <c r="AV1254" s="20"/>
      <c r="AW1254" s="20">
        <v>1729.0636704857</v>
      </c>
      <c r="AX1254" s="18">
        <f>AW1254*solar_capex_adj</f>
        <v>2305.4182273142665</v>
      </c>
      <c r="AY1254" s="20">
        <v>241.46797834509201</v>
      </c>
      <c r="AZ1254" s="18">
        <f>AY1254*wind_capex_adj</f>
        <v>402.44663057515334</v>
      </c>
      <c r="BA1254" s="20">
        <v>2321.3231000938399</v>
      </c>
      <c r="BB1254" s="18">
        <f>BA1254*hdgt_capex_adj</f>
        <v>2901.6538751172998</v>
      </c>
      <c r="BC1254" s="20">
        <v>325.13837685654698</v>
      </c>
      <c r="BD1254" s="18">
        <f>BC1254*aero_capex_adj</f>
        <v>390.16605222785637</v>
      </c>
      <c r="BE1254" s="20">
        <v>2858.7475050579001</v>
      </c>
      <c r="BF1254" s="18">
        <f>BE1254*bess_capex_adj</f>
        <v>2858.7475050579001</v>
      </c>
      <c r="BG1254" s="11">
        <v>1653359425.48455</v>
      </c>
      <c r="BH1254" s="11">
        <v>884041093.96239996</v>
      </c>
      <c r="BI1254" s="11">
        <v>1778963045.06004</v>
      </c>
      <c r="BJ1254" s="11">
        <v>4443636435.493</v>
      </c>
      <c r="BK1254" s="11">
        <f>SUM(BG1254:BJ1254)/1000000</f>
        <v>8759.9999999999909</v>
      </c>
      <c r="BL1254" s="11">
        <v>2.59558990232E-18</v>
      </c>
      <c r="BM1254" s="13">
        <f>0.815*BJ1254/(BK1254*1000)</f>
        <v>413.42051311949757</v>
      </c>
      <c r="BN1254" s="22">
        <v>1946.90461480775</v>
      </c>
      <c r="BO1254" s="11">
        <v>53</v>
      </c>
      <c r="BP1254" s="11">
        <v>9120</v>
      </c>
      <c r="BQ1254" s="22">
        <v>13835.7696</v>
      </c>
      <c r="BR1254" s="11">
        <v>2280</v>
      </c>
      <c r="BS1254" s="11">
        <v>570</v>
      </c>
      <c r="BT1254" s="11">
        <v>0.36603056451997601</v>
      </c>
    </row>
    <row r="1255" spans="1:72" s="11" customFormat="1" x14ac:dyDescent="0.25">
      <c r="A1255" s="1">
        <v>1061</v>
      </c>
      <c r="B1255" s="25">
        <v>2678.2814806879101</v>
      </c>
      <c r="C1255" s="25">
        <v>402.79999999999899</v>
      </c>
      <c r="D1255" s="8">
        <v>2000</v>
      </c>
      <c r="E1255" s="8">
        <v>8000</v>
      </c>
      <c r="F1255" s="8">
        <v>3</v>
      </c>
      <c r="G1255" s="8">
        <v>4</v>
      </c>
      <c r="H1255" s="9">
        <f>SUM(BG1255:BI1255)/(BK1255*1000000)</f>
        <v>0.814944241599454</v>
      </c>
      <c r="I1255" s="10">
        <v>100</v>
      </c>
      <c r="J1255" s="19">
        <v>97.750153779259193</v>
      </c>
      <c r="K1255" s="18">
        <f>(P1255*BG1255+U1255*BH1255+AP1255*BI1255+AN1255*BJ1255)/(BK1255*(1000000))</f>
        <v>93.810328426313802</v>
      </c>
      <c r="L1255" s="18">
        <f>(T1255*BG1255+Y1255*BH1255+AT1255*BI1255+AO1255*BJ1255)/(BK1255*(1000000))</f>
        <v>113.2127507133316</v>
      </c>
      <c r="M1255" s="18">
        <f>L1255/K1255</f>
        <v>1.2068260778157069</v>
      </c>
      <c r="N1255" s="18">
        <f>J1255*M1255</f>
        <v>117.96743469130557</v>
      </c>
      <c r="O1255" s="10">
        <v>99.999999999999901</v>
      </c>
      <c r="P1255" s="19">
        <v>110.174238502479</v>
      </c>
      <c r="Q1255" s="19">
        <f>P1255-S1255</f>
        <v>101.908546409029</v>
      </c>
      <c r="R1255" s="18">
        <f>Q1255*solar_capex_adj</f>
        <v>135.87806187870532</v>
      </c>
      <c r="S1255" s="19">
        <v>8.2656920934499993</v>
      </c>
      <c r="T1255" s="18">
        <f>R1255+S1255</f>
        <v>144.14375397215531</v>
      </c>
      <c r="U1255" s="19">
        <v>27.9599596769268</v>
      </c>
      <c r="V1255" s="19">
        <f>U1255-X1255</f>
        <v>23.1631761997998</v>
      </c>
      <c r="W1255" s="18">
        <f>V1255*wind_capex_adj</f>
        <v>38.605293666333004</v>
      </c>
      <c r="X1255" s="19">
        <v>4.7967834771270006</v>
      </c>
      <c r="Y1255" s="18">
        <f>W1255+X1255</f>
        <v>43.402077143460005</v>
      </c>
      <c r="Z1255" s="19">
        <v>184.70028475302601</v>
      </c>
      <c r="AA1255" s="19">
        <f>Z1255-AC1255-AD1255</f>
        <v>123.87900780285997</v>
      </c>
      <c r="AB1255" s="18">
        <f>AA1255*hdgt_capex_adj</f>
        <v>154.84875975357497</v>
      </c>
      <c r="AC1255" s="19">
        <v>23.940720736567016</v>
      </c>
      <c r="AD1255" s="19">
        <v>36.880556213599021</v>
      </c>
      <c r="AE1255" s="18">
        <f>AD1255*fuel_adj</f>
        <v>36.880556213599021</v>
      </c>
      <c r="AF1255" s="18">
        <f>AB1255+AC1255+AE1255</f>
        <v>215.670036703741</v>
      </c>
      <c r="AG1255" s="19">
        <v>437.74518915166101</v>
      </c>
      <c r="AH1255" s="19">
        <f>AG1255-AJ1255-AK1255</f>
        <v>354.76408559991501</v>
      </c>
      <c r="AI1255" s="18">
        <f>AH1255*aero_capex_adj</f>
        <v>425.71690271989797</v>
      </c>
      <c r="AJ1255" s="19">
        <v>39.666718961130982</v>
      </c>
      <c r="AK1255" s="19">
        <v>43.31438459061502</v>
      </c>
      <c r="AL1255" s="18">
        <f>AK1255*fuel_adj</f>
        <v>43.31438459061502</v>
      </c>
      <c r="AM1255" s="18">
        <f>AI1255+AJ1255+AL1255</f>
        <v>508.69800627164398</v>
      </c>
      <c r="AN1255" s="18">
        <f>IF(F1255=0, 0, IF(F1255=3, Z1255, (Z1255*F1255*384+AG1255*G1255*32)/(F1255*384+G1255*32)))</f>
        <v>184.70028475302601</v>
      </c>
      <c r="AO1255" s="18">
        <f>IF(F1255=0, 0, IF(F1255=3, AF1255, (AF1255*F1255*384+AM1255*G1255*32)/(F1255*384+G1255*32)))</f>
        <v>215.670036703741</v>
      </c>
      <c r="AP1255" s="19">
        <v>65.328111537101094</v>
      </c>
      <c r="AQ1255" s="19">
        <f>AP1255-AS1255</f>
        <v>53.468452213435498</v>
      </c>
      <c r="AR1255" s="18">
        <f>AQ1255*bess_capex_adj</f>
        <v>53.468452213435498</v>
      </c>
      <c r="AS1255" s="19">
        <v>11.859659323665596</v>
      </c>
      <c r="AT1255" s="18">
        <f>AR1255+AS1255</f>
        <v>65.328111537101094</v>
      </c>
      <c r="AU1255" s="19">
        <v>8236.1153848517806</v>
      </c>
      <c r="AV1255" s="19"/>
      <c r="AW1255" s="19">
        <v>3207.92749277639</v>
      </c>
      <c r="AX1255" s="18">
        <f>AW1255*solar_capex_adj</f>
        <v>4277.236657035186</v>
      </c>
      <c r="AY1255" s="19">
        <v>482.45608365198501</v>
      </c>
      <c r="AZ1255" s="18">
        <f>AY1255*wind_capex_adj</f>
        <v>804.09347275330833</v>
      </c>
      <c r="BA1255" s="19">
        <v>2319.0164994913198</v>
      </c>
      <c r="BB1255" s="18">
        <f>BA1255*hdgt_capex_adj</f>
        <v>2898.7706243641496</v>
      </c>
      <c r="BC1255" s="19">
        <v>324.81530060062602</v>
      </c>
      <c r="BD1255" s="18">
        <f>BC1255*aero_capex_adj</f>
        <v>389.77836072075121</v>
      </c>
      <c r="BE1255" s="19">
        <v>1901.90000833145</v>
      </c>
      <c r="BF1255" s="18">
        <f>BE1255*bess_capex_adj</f>
        <v>1901.90000833145</v>
      </c>
      <c r="BG1255" s="8">
        <v>2721780930.0893602</v>
      </c>
      <c r="BH1255" s="8">
        <v>1768082187.9247999</v>
      </c>
      <c r="BI1255" s="8">
        <v>2649048438.3970399</v>
      </c>
      <c r="BJ1255" s="8">
        <v>1621088443.5887799</v>
      </c>
      <c r="BK1255" s="8">
        <f>SUM(BG1255:BJ1255)/1000000</f>
        <v>8759.9999999999782</v>
      </c>
      <c r="BL1255" s="8">
        <v>10.9451885846615</v>
      </c>
      <c r="BM1255" s="10">
        <f>0.815*BJ1255/(BK1255*1000)</f>
        <v>150.8204430964451</v>
      </c>
      <c r="BN1255" s="25">
        <v>3615.6799989286801</v>
      </c>
      <c r="BO1255" s="8">
        <v>106</v>
      </c>
      <c r="BP1255" s="8">
        <v>6080</v>
      </c>
      <c r="BQ1255" s="25">
        <v>9223.8464000000004</v>
      </c>
      <c r="BR1255" s="8">
        <v>1520</v>
      </c>
      <c r="BS1255" s="8">
        <v>380</v>
      </c>
      <c r="BT1255" s="8">
        <v>0.81743899580151602</v>
      </c>
    </row>
    <row r="1256" spans="1:72" s="11" customFormat="1" x14ac:dyDescent="0.25">
      <c r="A1256" s="1">
        <v>1314</v>
      </c>
      <c r="B1256" s="22">
        <v>2266.2381759666901</v>
      </c>
      <c r="C1256" s="22">
        <v>600.4</v>
      </c>
      <c r="D1256" s="11">
        <v>3000</v>
      </c>
      <c r="E1256" s="11">
        <v>12000</v>
      </c>
      <c r="F1256" s="11">
        <v>1</v>
      </c>
      <c r="G1256" s="11">
        <v>19</v>
      </c>
      <c r="H1256" s="12">
        <f>SUM(BG1256:BI1256)/(BK1256*1000000)</f>
        <v>0.84510024592977839</v>
      </c>
      <c r="I1256" s="13">
        <v>100</v>
      </c>
      <c r="J1256" s="20">
        <v>99.6065884506055</v>
      </c>
      <c r="K1256" s="18">
        <f>(P1256*BG1256+U1256*BH1256+AP1256*BI1256+AN1256*BJ1256)/(BK1256*(1000000))</f>
        <v>136.55749709793855</v>
      </c>
      <c r="L1256" s="18">
        <f>(T1256*BG1256+Y1256*BH1256+AT1256*BI1256+AO1256*BJ1256)/(BK1256*(1000000))</f>
        <v>161.74050223504042</v>
      </c>
      <c r="M1256" s="18">
        <f>L1256/K1256</f>
        <v>1.1844132008295429</v>
      </c>
      <c r="N1256" s="18">
        <f>J1256*M1256</f>
        <v>117.97535825049265</v>
      </c>
      <c r="O1256" s="13">
        <v>100</v>
      </c>
      <c r="P1256" s="20">
        <v>104.90356369208401</v>
      </c>
      <c r="Q1256" s="20">
        <f>P1256-S1256</f>
        <v>97.032642315452705</v>
      </c>
      <c r="R1256" s="18">
        <f>Q1256*solar_capex_adj</f>
        <v>129.37685642060359</v>
      </c>
      <c r="S1256" s="20">
        <v>7.8709213766313013</v>
      </c>
      <c r="T1256" s="18">
        <f>R1256+S1256</f>
        <v>137.2477777972349</v>
      </c>
      <c r="U1256" s="20">
        <v>27.957874363705599</v>
      </c>
      <c r="V1256" s="20">
        <f>U1256-X1256</f>
        <v>23.161090886578499</v>
      </c>
      <c r="W1256" s="18">
        <f>V1256*wind_capex_adj</f>
        <v>38.601818144297503</v>
      </c>
      <c r="X1256" s="20">
        <v>4.7967834771271001</v>
      </c>
      <c r="Y1256" s="18">
        <f>W1256+X1256</f>
        <v>43.398601621424604</v>
      </c>
      <c r="Z1256" s="20">
        <v>111.453865837862</v>
      </c>
      <c r="AA1256" s="20">
        <f>Z1256-AC1256-AD1256</f>
        <v>56.820520102377898</v>
      </c>
      <c r="AB1256" s="18">
        <f>AA1256*hdgt_capex_adj</f>
        <v>71.025650127972369</v>
      </c>
      <c r="AC1256" s="20">
        <v>17.4741660359186</v>
      </c>
      <c r="AD1256" s="20">
        <v>37.159179699565499</v>
      </c>
      <c r="AE1256" s="18">
        <f>AD1256*fuel_adj</f>
        <v>37.159179699565499</v>
      </c>
      <c r="AF1256" s="18">
        <f>AB1256+AC1256+AE1256</f>
        <v>125.65899586345647</v>
      </c>
      <c r="AG1256" s="20">
        <v>663.00281174131703</v>
      </c>
      <c r="AH1256" s="20">
        <f>AG1256-AJ1256-AK1256</f>
        <v>565.07968903624601</v>
      </c>
      <c r="AI1256" s="18">
        <f>AH1256*aero_capex_adj</f>
        <v>678.09562684349521</v>
      </c>
      <c r="AJ1256" s="20">
        <v>56.034087749108039</v>
      </c>
      <c r="AK1256" s="20">
        <v>41.889034955962984</v>
      </c>
      <c r="AL1256" s="18">
        <f>AK1256*fuel_adj</f>
        <v>41.889034955962984</v>
      </c>
      <c r="AM1256" s="18">
        <f>AI1256+AJ1256+AL1256</f>
        <v>776.01874954856623</v>
      </c>
      <c r="AN1256" s="18">
        <f>IF(F1256=0, 0, IF(F1256=3, Z1256, (Z1256*F1256*384+AG1256*G1256*32)/(F1256*384+G1256*32)))</f>
        <v>449.49999397223769</v>
      </c>
      <c r="AO1256" s="18">
        <f>IF(F1256=0, 0, IF(F1256=3, AF1256, (AF1256*F1256*384+AM1256*G1256*32)/(F1256*384+G1256*32)))</f>
        <v>524.26658683174958</v>
      </c>
      <c r="AP1256" s="20">
        <v>110.234224572009</v>
      </c>
      <c r="AQ1256" s="20">
        <f>AP1256-AS1256</f>
        <v>90.312722395504906</v>
      </c>
      <c r="AR1256" s="18">
        <f>AQ1256*bess_capex_adj</f>
        <v>90.312722395504906</v>
      </c>
      <c r="AS1256" s="20">
        <v>19.921502176504092</v>
      </c>
      <c r="AT1256" s="18">
        <f>AR1256+AS1256</f>
        <v>110.234224572009</v>
      </c>
      <c r="AU1256" s="20">
        <v>8604.5431937375106</v>
      </c>
      <c r="AV1256" s="20"/>
      <c r="AW1256" s="20">
        <v>2714.15581666045</v>
      </c>
      <c r="AX1256" s="18">
        <f>AW1256*solar_capex_adj</f>
        <v>3618.874422213933</v>
      </c>
      <c r="AY1256" s="20">
        <v>719.06791157456996</v>
      </c>
      <c r="AZ1256" s="18">
        <f>AY1256*wind_capex_adj</f>
        <v>1198.4465192909499</v>
      </c>
      <c r="BA1256" s="20">
        <v>772.93590839898104</v>
      </c>
      <c r="BB1256" s="18">
        <f>BA1256*hdgt_capex_adj</f>
        <v>966.16988549872633</v>
      </c>
      <c r="BC1256" s="20">
        <v>1542.7337775240101</v>
      </c>
      <c r="BD1256" s="18">
        <f>BC1256*aero_capex_adj</f>
        <v>1851.280533028812</v>
      </c>
      <c r="BE1256" s="20">
        <v>2855.6497795794799</v>
      </c>
      <c r="BF1256" s="18">
        <f>BE1256*bess_capex_adj</f>
        <v>2855.6497795794799</v>
      </c>
      <c r="BG1256" s="11">
        <v>2425705598.2121801</v>
      </c>
      <c r="BH1256" s="11">
        <v>2635443261.2463999</v>
      </c>
      <c r="BI1256" s="11">
        <v>2341929294.88627</v>
      </c>
      <c r="BJ1256" s="11">
        <v>1356921845.6551399</v>
      </c>
      <c r="BK1256" s="11">
        <f>SUM(BG1256:BJ1256)/1000000</f>
        <v>8759.9999999999909</v>
      </c>
      <c r="BL1256" s="11">
        <v>7.1264708987261596</v>
      </c>
      <c r="BM1256" s="13">
        <f>0.815*BJ1256/(BK1256*1000)</f>
        <v>126.24329956723062</v>
      </c>
      <c r="BN1256" s="22">
        <v>3059.4215375550398</v>
      </c>
      <c r="BO1256" s="11">
        <v>158</v>
      </c>
      <c r="BP1256" s="11">
        <v>9120</v>
      </c>
      <c r="BQ1256" s="22">
        <v>13835.7696</v>
      </c>
      <c r="BR1256" s="11">
        <v>2280</v>
      </c>
      <c r="BS1256" s="11">
        <v>570</v>
      </c>
      <c r="BT1256" s="11">
        <v>0.48298045461572098</v>
      </c>
    </row>
    <row r="1257" spans="1:72" s="11" customFormat="1" x14ac:dyDescent="0.25">
      <c r="A1257" s="1">
        <v>1418</v>
      </c>
      <c r="B1257" s="22">
        <v>1442.15156652426</v>
      </c>
      <c r="C1257" s="22">
        <v>1801.19999999999</v>
      </c>
      <c r="D1257" s="11">
        <v>3000</v>
      </c>
      <c r="E1257" s="11">
        <v>12000</v>
      </c>
      <c r="F1257" s="11">
        <v>2</v>
      </c>
      <c r="G1257" s="11">
        <v>4</v>
      </c>
      <c r="H1257" s="12">
        <f>SUM(BG1257:BI1257)/(BK1257*1000000)</f>
        <v>0.95671118781953823</v>
      </c>
      <c r="I1257" s="13">
        <v>100</v>
      </c>
      <c r="J1257" s="20">
        <v>93.938749227683999</v>
      </c>
      <c r="K1257" s="18">
        <f>(P1257*BG1257+U1257*BH1257+AP1257*BI1257+AN1257*BJ1257)/(BK1257*(1000000))</f>
        <v>93.857424527957136</v>
      </c>
      <c r="L1257" s="18">
        <f>(T1257*BG1257+Y1257*BH1257+AT1257*BI1257+AO1257*BJ1257)/(BK1257*(1000000))</f>
        <v>117.92216595054542</v>
      </c>
      <c r="M1257" s="18">
        <f>L1257/K1257</f>
        <v>1.2563967799416886</v>
      </c>
      <c r="N1257" s="18">
        <f>J1257*M1257</f>
        <v>118.02434204141197</v>
      </c>
      <c r="O1257" s="13">
        <v>100</v>
      </c>
      <c r="P1257" s="20">
        <v>112.41501791124701</v>
      </c>
      <c r="Q1257" s="20">
        <f>P1257-S1257</f>
        <v>103.98047246921</v>
      </c>
      <c r="R1257" s="18">
        <f>Q1257*solar_capex_adj</f>
        <v>138.64062995894665</v>
      </c>
      <c r="S1257" s="20">
        <v>8.4345454420370061</v>
      </c>
      <c r="T1257" s="18">
        <f>R1257+S1257</f>
        <v>147.07517540098365</v>
      </c>
      <c r="U1257" s="20">
        <v>36.692248252422402</v>
      </c>
      <c r="V1257" s="20">
        <f>U1257-X1257</f>
        <v>30.396866148733299</v>
      </c>
      <c r="W1257" s="18">
        <f>V1257*wind_capex_adj</f>
        <v>50.661443581222166</v>
      </c>
      <c r="X1257" s="20">
        <v>6.2953821036891036</v>
      </c>
      <c r="Y1257" s="18">
        <f>W1257+X1257</f>
        <v>56.956825684911266</v>
      </c>
      <c r="Z1257" s="20">
        <v>470.77767124802301</v>
      </c>
      <c r="AA1257" s="20">
        <f>Z1257-AC1257-AD1257</f>
        <v>376.317996816522</v>
      </c>
      <c r="AB1257" s="18">
        <f>AA1257*hdgt_capex_adj</f>
        <v>470.39749602065251</v>
      </c>
      <c r="AC1257" s="20">
        <v>50.364045836511991</v>
      </c>
      <c r="AD1257" s="20">
        <v>44.095628594989023</v>
      </c>
      <c r="AE1257" s="18">
        <f>AD1257*fuel_adj</f>
        <v>44.095628594989023</v>
      </c>
      <c r="AF1257" s="18">
        <f>AB1257+AC1257+AE1257</f>
        <v>564.85717045215347</v>
      </c>
      <c r="AG1257" s="20">
        <v>912.234536720238</v>
      </c>
      <c r="AH1257" s="20">
        <f>AG1257-AJ1257-AK1257</f>
        <v>788.50490078500104</v>
      </c>
      <c r="AI1257" s="18">
        <f>AH1257*aero_capex_adj</f>
        <v>946.20588094200116</v>
      </c>
      <c r="AJ1257" s="20">
        <v>75.020471770504969</v>
      </c>
      <c r="AK1257" s="20">
        <v>48.709164164731988</v>
      </c>
      <c r="AL1257" s="18">
        <f>AK1257*fuel_adj</f>
        <v>48.709164164731988</v>
      </c>
      <c r="AM1257" s="18">
        <f>AI1257+AJ1257+AL1257</f>
        <v>1069.9355168772381</v>
      </c>
      <c r="AN1257" s="18">
        <f>IF(F1257=0, 0, IF(F1257=3, Z1257, (Z1257*F1257*384+AG1257*G1257*32)/(F1257*384+G1257*32)))</f>
        <v>533.84293774405364</v>
      </c>
      <c r="AO1257" s="18">
        <f>IF(F1257=0, 0, IF(F1257=3, AF1257, (AF1257*F1257*384+AM1257*G1257*32)/(F1257*384+G1257*32)))</f>
        <v>637.01121994145126</v>
      </c>
      <c r="AP1257" s="20">
        <v>257.009607417251</v>
      </c>
      <c r="AQ1257" s="20">
        <f>AP1257-AS1257</f>
        <v>207.51231294157199</v>
      </c>
      <c r="AR1257" s="18">
        <f>AQ1257*bess_capex_adj</f>
        <v>207.51231294157199</v>
      </c>
      <c r="AS1257" s="20">
        <v>49.497294475679013</v>
      </c>
      <c r="AT1257" s="18">
        <f>AR1257+AS1257</f>
        <v>257.009607417251</v>
      </c>
      <c r="AU1257" s="20">
        <v>8610.6582398873998</v>
      </c>
      <c r="AV1257" s="20"/>
      <c r="AW1257" s="20">
        <v>1727.1813968466199</v>
      </c>
      <c r="AX1257" s="18">
        <f>AW1257*solar_capex_adj</f>
        <v>2302.9085291288266</v>
      </c>
      <c r="AY1257" s="20">
        <v>2157.1929083001801</v>
      </c>
      <c r="AZ1257" s="18">
        <f>AY1257*wind_capex_adj</f>
        <v>3595.3215138336336</v>
      </c>
      <c r="BA1257" s="20">
        <v>1545.8640584843899</v>
      </c>
      <c r="BB1257" s="18">
        <f>BA1257*hdgt_capex_adj</f>
        <v>1932.3300731054874</v>
      </c>
      <c r="BC1257" s="20">
        <v>324.78442841250899</v>
      </c>
      <c r="BD1257" s="18">
        <f>BC1257*aero_capex_adj</f>
        <v>389.74131409501075</v>
      </c>
      <c r="BE1257" s="20">
        <v>2855.6354478436901</v>
      </c>
      <c r="BF1257" s="18">
        <f>BE1257*bess_capex_adj</f>
        <v>2855.6354478436901</v>
      </c>
      <c r="BG1257" s="11">
        <v>1431207058.52788</v>
      </c>
      <c r="BH1257" s="11">
        <v>6024247457.1309404</v>
      </c>
      <c r="BI1257" s="11">
        <v>925335489.640329</v>
      </c>
      <c r="BJ1257" s="11">
        <v>379209994.70084399</v>
      </c>
      <c r="BK1257" s="11">
        <f>SUM(BG1257:BJ1257)/1000000</f>
        <v>8759.9999999999945</v>
      </c>
      <c r="BL1257" s="11">
        <v>25.853982469175801</v>
      </c>
      <c r="BM1257" s="13">
        <f>0.815*BJ1257/(BK1257*1000)</f>
        <v>35.280381927076256</v>
      </c>
      <c r="BN1257" s="22">
        <v>1946.90461480775</v>
      </c>
      <c r="BO1257" s="11">
        <v>474</v>
      </c>
      <c r="BP1257" s="11">
        <v>9120</v>
      </c>
      <c r="BQ1257" s="22">
        <v>13835.7696</v>
      </c>
      <c r="BR1257" s="11">
        <v>2280</v>
      </c>
      <c r="BS1257" s="11">
        <v>570</v>
      </c>
      <c r="BT1257" s="11">
        <v>0.19270151549113099</v>
      </c>
    </row>
    <row r="1258" spans="1:72" s="11" customFormat="1" x14ac:dyDescent="0.25">
      <c r="A1258" s="1">
        <v>1553</v>
      </c>
      <c r="B1258" s="22">
        <v>1442.15156652426</v>
      </c>
      <c r="C1258" s="22">
        <v>1801.19999999999</v>
      </c>
      <c r="D1258" s="11">
        <v>3000</v>
      </c>
      <c r="E1258" s="11">
        <v>12000</v>
      </c>
      <c r="F1258" s="11">
        <v>2</v>
      </c>
      <c r="G1258" s="11">
        <v>4</v>
      </c>
      <c r="H1258" s="12">
        <f>SUM(BG1258:BI1258)/(BK1258*1000000)</f>
        <v>0.95671118781953823</v>
      </c>
      <c r="I1258" s="13">
        <v>100</v>
      </c>
      <c r="J1258" s="20">
        <v>93.938749227683999</v>
      </c>
      <c r="K1258" s="18">
        <f>(P1258*BG1258+U1258*BH1258+AP1258*BI1258+AN1258*BJ1258)/(BK1258*(1000000))</f>
        <v>93.857424527957136</v>
      </c>
      <c r="L1258" s="18">
        <f>(T1258*BG1258+Y1258*BH1258+AT1258*BI1258+AO1258*BJ1258)/(BK1258*(1000000))</f>
        <v>117.92216595054542</v>
      </c>
      <c r="M1258" s="18">
        <f>L1258/K1258</f>
        <v>1.2563967799416886</v>
      </c>
      <c r="N1258" s="18">
        <f>J1258*M1258</f>
        <v>118.02434204141197</v>
      </c>
      <c r="O1258" s="13">
        <v>100</v>
      </c>
      <c r="P1258" s="20">
        <v>112.41501791124701</v>
      </c>
      <c r="Q1258" s="20">
        <f>P1258-S1258</f>
        <v>103.98047246921</v>
      </c>
      <c r="R1258" s="18">
        <f>Q1258*solar_capex_adj</f>
        <v>138.64062995894665</v>
      </c>
      <c r="S1258" s="20">
        <v>8.4345454420370061</v>
      </c>
      <c r="T1258" s="18">
        <f>R1258+S1258</f>
        <v>147.07517540098365</v>
      </c>
      <c r="U1258" s="20">
        <v>36.692248252422402</v>
      </c>
      <c r="V1258" s="20">
        <f>U1258-X1258</f>
        <v>30.396866148733299</v>
      </c>
      <c r="W1258" s="18">
        <f>V1258*wind_capex_adj</f>
        <v>50.661443581222166</v>
      </c>
      <c r="X1258" s="20">
        <v>6.2953821036891036</v>
      </c>
      <c r="Y1258" s="18">
        <f>W1258+X1258</f>
        <v>56.956825684911266</v>
      </c>
      <c r="Z1258" s="20">
        <v>470.77767124802301</v>
      </c>
      <c r="AA1258" s="20">
        <f>Z1258-AC1258-AD1258</f>
        <v>376.317996816522</v>
      </c>
      <c r="AB1258" s="18">
        <f>AA1258*hdgt_capex_adj</f>
        <v>470.39749602065251</v>
      </c>
      <c r="AC1258" s="20">
        <v>50.364045836511991</v>
      </c>
      <c r="AD1258" s="20">
        <v>44.095628594989023</v>
      </c>
      <c r="AE1258" s="18">
        <f>AD1258*fuel_adj</f>
        <v>44.095628594989023</v>
      </c>
      <c r="AF1258" s="18">
        <f>AB1258+AC1258+AE1258</f>
        <v>564.85717045215347</v>
      </c>
      <c r="AG1258" s="20">
        <v>912.234536720238</v>
      </c>
      <c r="AH1258" s="20">
        <f>AG1258-AJ1258-AK1258</f>
        <v>788.50490078500104</v>
      </c>
      <c r="AI1258" s="18">
        <f>AH1258*aero_capex_adj</f>
        <v>946.20588094200116</v>
      </c>
      <c r="AJ1258" s="20">
        <v>75.020471770504969</v>
      </c>
      <c r="AK1258" s="20">
        <v>48.709164164731988</v>
      </c>
      <c r="AL1258" s="18">
        <f>AK1258*fuel_adj</f>
        <v>48.709164164731988</v>
      </c>
      <c r="AM1258" s="18">
        <f>AI1258+AJ1258+AL1258</f>
        <v>1069.9355168772381</v>
      </c>
      <c r="AN1258" s="18">
        <f>IF(F1258=0, 0, IF(F1258=3, Z1258, (Z1258*F1258*384+AG1258*G1258*32)/(F1258*384+G1258*32)))</f>
        <v>533.84293774405364</v>
      </c>
      <c r="AO1258" s="18">
        <f>IF(F1258=0, 0, IF(F1258=3, AF1258, (AF1258*F1258*384+AM1258*G1258*32)/(F1258*384+G1258*32)))</f>
        <v>637.01121994145126</v>
      </c>
      <c r="AP1258" s="20">
        <v>257.009607417251</v>
      </c>
      <c r="AQ1258" s="20">
        <f>AP1258-AS1258</f>
        <v>207.51231294157199</v>
      </c>
      <c r="AR1258" s="18">
        <f>AQ1258*bess_capex_adj</f>
        <v>207.51231294157199</v>
      </c>
      <c r="AS1258" s="20">
        <v>49.497294475679013</v>
      </c>
      <c r="AT1258" s="18">
        <f>AR1258+AS1258</f>
        <v>257.009607417251</v>
      </c>
      <c r="AU1258" s="20">
        <v>8610.6582398873998</v>
      </c>
      <c r="AV1258" s="20"/>
      <c r="AW1258" s="20">
        <v>1727.1813968466199</v>
      </c>
      <c r="AX1258" s="18">
        <f>AW1258*solar_capex_adj</f>
        <v>2302.9085291288266</v>
      </c>
      <c r="AY1258" s="20">
        <v>2157.1929083001801</v>
      </c>
      <c r="AZ1258" s="18">
        <f>AY1258*wind_capex_adj</f>
        <v>3595.3215138336336</v>
      </c>
      <c r="BA1258" s="20">
        <v>1545.8640584843899</v>
      </c>
      <c r="BB1258" s="18">
        <f>BA1258*hdgt_capex_adj</f>
        <v>1932.3300731054874</v>
      </c>
      <c r="BC1258" s="20">
        <v>324.78442841250899</v>
      </c>
      <c r="BD1258" s="18">
        <f>BC1258*aero_capex_adj</f>
        <v>389.74131409501075</v>
      </c>
      <c r="BE1258" s="20">
        <v>2855.6354478436901</v>
      </c>
      <c r="BF1258" s="18">
        <f>BE1258*bess_capex_adj</f>
        <v>2855.6354478436901</v>
      </c>
      <c r="BG1258" s="11">
        <v>1431207058.52788</v>
      </c>
      <c r="BH1258" s="11">
        <v>6024247457.1309404</v>
      </c>
      <c r="BI1258" s="11">
        <v>925335489.640329</v>
      </c>
      <c r="BJ1258" s="11">
        <v>379209994.70084399</v>
      </c>
      <c r="BK1258" s="11">
        <f>SUM(BG1258:BJ1258)/1000000</f>
        <v>8759.9999999999945</v>
      </c>
      <c r="BL1258" s="11">
        <v>25.853982469175801</v>
      </c>
      <c r="BM1258" s="13">
        <f>0.815*BJ1258/(BK1258*1000)</f>
        <v>35.280381927076256</v>
      </c>
      <c r="BN1258" s="22">
        <v>1946.90461480775</v>
      </c>
      <c r="BO1258" s="11">
        <v>474</v>
      </c>
      <c r="BP1258" s="11">
        <v>9120</v>
      </c>
      <c r="BQ1258" s="22">
        <v>13835.7696</v>
      </c>
      <c r="BR1258" s="11">
        <v>2280</v>
      </c>
      <c r="BS1258" s="11">
        <v>570</v>
      </c>
      <c r="BT1258" s="11">
        <v>0.19270151549113099</v>
      </c>
    </row>
    <row r="1259" spans="1:72" s="11" customFormat="1" x14ac:dyDescent="0.25">
      <c r="A1259" s="1">
        <v>471</v>
      </c>
      <c r="B1259" s="24">
        <v>1854.19487124548</v>
      </c>
      <c r="C1259" s="24">
        <v>1801.19999999999</v>
      </c>
      <c r="D1259" s="1">
        <v>1000</v>
      </c>
      <c r="E1259" s="1">
        <v>4000</v>
      </c>
      <c r="F1259" s="1">
        <v>3</v>
      </c>
      <c r="G1259" s="1">
        <v>4</v>
      </c>
      <c r="H1259" s="2">
        <f>SUM(BG1259:BI1259)/(BK1259*1000000)</f>
        <v>0.94820061612732187</v>
      </c>
      <c r="I1259" s="3">
        <v>100</v>
      </c>
      <c r="J1259" s="18">
        <v>89.874601220602898</v>
      </c>
      <c r="K1259" s="18">
        <f>(P1259*BG1259+U1259*BH1259+AP1259*BI1259+AN1259*BJ1259)/(BK1259*(1000000))</f>
        <v>86.206339025303336</v>
      </c>
      <c r="L1259" s="18">
        <f>(T1259*BG1259+Y1259*BH1259+AT1259*BI1259+AO1259*BJ1259)/(BK1259*(1000000))</f>
        <v>113.24026600093525</v>
      </c>
      <c r="M1259" s="18">
        <f>L1259/K1259</f>
        <v>1.313595581036064</v>
      </c>
      <c r="N1259" s="18">
        <f>J1259*M1259</f>
        <v>118.05887901076241</v>
      </c>
      <c r="O1259" s="3">
        <v>100</v>
      </c>
      <c r="P1259" s="18">
        <v>132.969488001244</v>
      </c>
      <c r="Q1259" s="18">
        <f>P1259-S1259</f>
        <v>122.99365402973</v>
      </c>
      <c r="R1259" s="18">
        <f>Q1259*solar_capex_adj</f>
        <v>163.99153870630664</v>
      </c>
      <c r="S1259" s="18">
        <v>9.9758339715140067</v>
      </c>
      <c r="T1259" s="18">
        <f>R1259+S1259</f>
        <v>173.96737267782066</v>
      </c>
      <c r="U1259" s="18">
        <v>36.695311101949201</v>
      </c>
      <c r="V1259" s="18">
        <f>U1259-X1259</f>
        <v>30.3999245477284</v>
      </c>
      <c r="W1259" s="18">
        <f>V1259*wind_capex_adj</f>
        <v>50.66654091288067</v>
      </c>
      <c r="X1259" s="18">
        <v>6.2953865542208014</v>
      </c>
      <c r="Y1259" s="18">
        <f>W1259+X1259</f>
        <v>56.961927467101475</v>
      </c>
      <c r="Z1259" s="18">
        <v>547.42029994827601</v>
      </c>
      <c r="AA1259" s="18">
        <f>Z1259-AC1259-AD1259</f>
        <v>452.00659975929096</v>
      </c>
      <c r="AB1259" s="18">
        <f>AA1259*hdgt_capex_adj</f>
        <v>565.00824969911366</v>
      </c>
      <c r="AC1259" s="18">
        <v>56.633557512406014</v>
      </c>
      <c r="AD1259" s="18">
        <v>38.780142676579032</v>
      </c>
      <c r="AE1259" s="18">
        <f>AD1259*fuel_adj</f>
        <v>38.780142676579032</v>
      </c>
      <c r="AF1259" s="18">
        <f>AB1259+AC1259+AE1259</f>
        <v>660.42194988809865</v>
      </c>
      <c r="AG1259" s="18">
        <v>1706.89720216828</v>
      </c>
      <c r="AH1259" s="18">
        <f>AG1259-AJ1259-AK1259</f>
        <v>1529.08637752296</v>
      </c>
      <c r="AI1259" s="18">
        <f>AH1259*aero_capex_adj</f>
        <v>1834.9036530275519</v>
      </c>
      <c r="AJ1259" s="18">
        <v>131.91681825679007</v>
      </c>
      <c r="AK1259" s="18">
        <v>45.894006388529988</v>
      </c>
      <c r="AL1259" s="18">
        <f>AK1259*fuel_adj</f>
        <v>45.894006388529988</v>
      </c>
      <c r="AM1259" s="18">
        <f>AI1259+AJ1259+AL1259</f>
        <v>2012.7144776728719</v>
      </c>
      <c r="AN1259" s="18">
        <f>IF(F1259=0, 0, IF(F1259=3, Z1259, (Z1259*F1259*384+AG1259*G1259*32)/(F1259*384+G1259*32)))</f>
        <v>547.42029994827601</v>
      </c>
      <c r="AO1259" s="18">
        <f>IF(F1259=0, 0, IF(F1259=3, AF1259, (AF1259*F1259*384+AM1259*G1259*32)/(F1259*384+G1259*32)))</f>
        <v>660.42194988809865</v>
      </c>
      <c r="AP1259" s="18">
        <v>108.82873303927499</v>
      </c>
      <c r="AQ1259" s="18">
        <f>AP1259-AS1259</f>
        <v>87.863040574034599</v>
      </c>
      <c r="AR1259" s="18">
        <f>AQ1259*bess_capex_adj</f>
        <v>87.863040574034599</v>
      </c>
      <c r="AS1259" s="18">
        <v>20.965692465240394</v>
      </c>
      <c r="AT1259" s="18">
        <f>AR1259+AS1259</f>
        <v>108.82873303927499</v>
      </c>
      <c r="AU1259" s="18">
        <v>7972.39737723703</v>
      </c>
      <c r="AV1259" s="18"/>
      <c r="AW1259" s="18">
        <v>2220.8836591120498</v>
      </c>
      <c r="AX1259" s="18">
        <f>AW1259*solar_capex_adj</f>
        <v>2961.1782121493998</v>
      </c>
      <c r="AY1259" s="18">
        <v>2157.4084303801501</v>
      </c>
      <c r="AZ1259" s="18">
        <f>AY1259*wind_capex_adj</f>
        <v>3595.6807173002503</v>
      </c>
      <c r="BA1259" s="18">
        <v>2319.0277553507099</v>
      </c>
      <c r="BB1259" s="18">
        <f>BA1259*hdgt_capex_adj</f>
        <v>2898.7846941883872</v>
      </c>
      <c r="BC1259" s="18">
        <v>324.81687716351502</v>
      </c>
      <c r="BD1259" s="18">
        <f>BC1259*aero_capex_adj</f>
        <v>389.78025259621802</v>
      </c>
      <c r="BE1259" s="18">
        <v>950.26065523060197</v>
      </c>
      <c r="BF1259" s="18">
        <f>BE1259*bess_capex_adj</f>
        <v>950.26065523060197</v>
      </c>
      <c r="BG1259" s="1">
        <v>1547642775.9435501</v>
      </c>
      <c r="BH1259" s="1">
        <v>6024251669.3078299</v>
      </c>
      <c r="BI1259" s="1">
        <v>734342952.02395403</v>
      </c>
      <c r="BJ1259" s="1">
        <v>453762602.72465903</v>
      </c>
      <c r="BK1259" s="1">
        <f>SUM(BG1259:BJ1259)/1000000</f>
        <v>8759.9999999999945</v>
      </c>
      <c r="BL1259" s="1">
        <v>32.445118975594703</v>
      </c>
      <c r="BM1259" s="3">
        <f>0.815*BJ1259/(BK1259*1000)</f>
        <v>42.216497856232571</v>
      </c>
      <c r="BN1259" s="24">
        <v>2503.1630761813899</v>
      </c>
      <c r="BO1259" s="1">
        <v>474</v>
      </c>
      <c r="BP1259" s="1">
        <v>3040</v>
      </c>
      <c r="BQ1259" s="24">
        <v>4611.9232000000002</v>
      </c>
      <c r="BR1259" s="1">
        <v>760</v>
      </c>
      <c r="BS1259" s="1">
        <v>190</v>
      </c>
      <c r="BT1259" s="1">
        <v>0.45516143709372697</v>
      </c>
    </row>
    <row r="1260" spans="1:72" s="11" customFormat="1" x14ac:dyDescent="0.25">
      <c r="A1260" s="1">
        <v>706</v>
      </c>
      <c r="B1260" s="25">
        <v>2266.2381759666901</v>
      </c>
      <c r="C1260" s="25">
        <v>1200.8</v>
      </c>
      <c r="D1260" s="8">
        <v>2000</v>
      </c>
      <c r="E1260" s="8">
        <v>8000</v>
      </c>
      <c r="F1260" s="8">
        <v>1</v>
      </c>
      <c r="G1260" s="8">
        <v>23</v>
      </c>
      <c r="H1260" s="9">
        <f>SUM(BG1260:BI1260)/(BK1260*1000000)</f>
        <v>0.9493773779831749</v>
      </c>
      <c r="I1260" s="10">
        <v>100</v>
      </c>
      <c r="J1260" s="19">
        <v>96.151258775528603</v>
      </c>
      <c r="K1260" s="18">
        <f>(P1260*BG1260+U1260*BH1260+AP1260*BI1260+AN1260*BJ1260)/(BK1260*(1000000))</f>
        <v>134.81939325279259</v>
      </c>
      <c r="L1260" s="18">
        <f>(T1260*BG1260+Y1260*BH1260+AT1260*BI1260+AO1260*BJ1260)/(BK1260*(1000000))</f>
        <v>165.6317549761016</v>
      </c>
      <c r="M1260" s="18">
        <f>L1260/K1260</f>
        <v>1.2285454709437418</v>
      </c>
      <c r="N1260" s="18">
        <f>J1260*M1260</f>
        <v>118.12619349421537</v>
      </c>
      <c r="O1260" s="10">
        <v>100</v>
      </c>
      <c r="P1260" s="19">
        <v>130.650965820869</v>
      </c>
      <c r="Q1260" s="19">
        <f>P1260-S1260</f>
        <v>120.84573526903699</v>
      </c>
      <c r="R1260" s="18">
        <f>Q1260*solar_capex_adj</f>
        <v>161.12764702538266</v>
      </c>
      <c r="S1260" s="19">
        <v>9.8052305518320111</v>
      </c>
      <c r="T1260" s="18">
        <f>R1260+S1260</f>
        <v>170.93287757721467</v>
      </c>
      <c r="U1260" s="19">
        <v>28.6068226109162</v>
      </c>
      <c r="V1260" s="19">
        <f>U1260-X1260</f>
        <v>23.697585877340501</v>
      </c>
      <c r="W1260" s="18">
        <f>V1260*wind_capex_adj</f>
        <v>39.495976462234168</v>
      </c>
      <c r="X1260" s="19">
        <v>4.9092367335756997</v>
      </c>
      <c r="Y1260" s="18">
        <f>W1260+X1260</f>
        <v>44.405213195809864</v>
      </c>
      <c r="Z1260" s="19">
        <v>254.10524080165001</v>
      </c>
      <c r="AA1260" s="19">
        <f>Z1260-AC1260-AD1260</f>
        <v>180.09118902679498</v>
      </c>
      <c r="AB1260" s="18">
        <f>AA1260*hdgt_capex_adj</f>
        <v>225.11398628349372</v>
      </c>
      <c r="AC1260" s="19">
        <v>30.953943011488008</v>
      </c>
      <c r="AD1260" s="19">
        <v>43.060108763367026</v>
      </c>
      <c r="AE1260" s="18">
        <f>AD1260*fuel_adj</f>
        <v>43.060108763367026</v>
      </c>
      <c r="AF1260" s="18">
        <f>AB1260+AC1260+AE1260</f>
        <v>299.12803805834869</v>
      </c>
      <c r="AG1260" s="19">
        <v>1985.9147809491801</v>
      </c>
      <c r="AH1260" s="19">
        <f>AG1260-AJ1260-AK1260</f>
        <v>1786.1990955527399</v>
      </c>
      <c r="AI1260" s="18">
        <f>AH1260*aero_capex_adj</f>
        <v>2143.438914663288</v>
      </c>
      <c r="AJ1260" s="19">
        <v>152.76446553020014</v>
      </c>
      <c r="AK1260" s="19">
        <v>46.951219866240081</v>
      </c>
      <c r="AL1260" s="18">
        <f>AK1260*fuel_adj</f>
        <v>46.951219866240081</v>
      </c>
      <c r="AM1260" s="18">
        <f>AI1260+AJ1260+AL1260</f>
        <v>2343.1546000597282</v>
      </c>
      <c r="AN1260" s="18">
        <f>IF(F1260=0, 0, IF(F1260=3, Z1260, (Z1260*F1260*384+AG1260*G1260*32)/(F1260*384+G1260*32)))</f>
        <v>1392.1515100414556</v>
      </c>
      <c r="AO1260" s="18">
        <f>IF(F1260=0, 0, IF(F1260=3, AF1260, (AF1260*F1260*384+AM1260*G1260*32)/(F1260*384+G1260*32)))</f>
        <v>1642.3454930878265</v>
      </c>
      <c r="AP1260" s="19">
        <v>132.780658694126</v>
      </c>
      <c r="AQ1260" s="19">
        <f>AP1260-AS1260</f>
        <v>107.99011106352</v>
      </c>
      <c r="AR1260" s="18">
        <f>AQ1260*bess_capex_adj</f>
        <v>107.99011106352</v>
      </c>
      <c r="AS1260" s="19">
        <v>24.790547630606</v>
      </c>
      <c r="AT1260" s="18">
        <f>AR1260+AS1260</f>
        <v>132.780658694126</v>
      </c>
      <c r="AU1260" s="19">
        <v>8692.0988471197597</v>
      </c>
      <c r="AV1260" s="19"/>
      <c r="AW1260" s="19">
        <v>2713.4136874584301</v>
      </c>
      <c r="AX1260" s="18">
        <f>AW1260*solar_capex_adj</f>
        <v>3617.88491661124</v>
      </c>
      <c r="AY1260" s="19">
        <v>1437.7425949548301</v>
      </c>
      <c r="AZ1260" s="18">
        <f>AY1260*wind_capex_adj</f>
        <v>2396.2376582580505</v>
      </c>
      <c r="BA1260" s="19">
        <v>772.72456522354605</v>
      </c>
      <c r="BB1260" s="18">
        <f>BA1260*hdgt_capex_adj</f>
        <v>965.90570652943256</v>
      </c>
      <c r="BC1260" s="19">
        <v>1867.0092016685101</v>
      </c>
      <c r="BD1260" s="18">
        <f>BC1260*aero_capex_adj</f>
        <v>2240.4110420022121</v>
      </c>
      <c r="BE1260" s="19">
        <v>1901.20879781443</v>
      </c>
      <c r="BF1260" s="18">
        <f>BE1260*bess_capex_adj</f>
        <v>1901.20879781443</v>
      </c>
      <c r="BG1260" s="8">
        <v>1926487703.5827999</v>
      </c>
      <c r="BH1260" s="8">
        <v>5150152211.77843</v>
      </c>
      <c r="BI1260" s="8">
        <v>1239905915.7713699</v>
      </c>
      <c r="BJ1260" s="8">
        <v>443454168.867387</v>
      </c>
      <c r="BK1260" s="8">
        <f>SUM(BG1260:BJ1260)/1000000</f>
        <v>8759.9999999999873</v>
      </c>
      <c r="BL1260" s="8">
        <v>22.648989362656</v>
      </c>
      <c r="BM1260" s="10">
        <f>0.815*BJ1260/(BK1260*1000)</f>
        <v>41.257436943712435</v>
      </c>
      <c r="BN1260" s="25">
        <v>3059.4215375550398</v>
      </c>
      <c r="BO1260" s="8">
        <v>316</v>
      </c>
      <c r="BP1260" s="8">
        <v>6080</v>
      </c>
      <c r="BQ1260" s="25">
        <v>9223.8464000000004</v>
      </c>
      <c r="BR1260" s="8">
        <v>1520</v>
      </c>
      <c r="BS1260" s="8">
        <v>380</v>
      </c>
      <c r="BT1260" s="8">
        <v>0.384664307706575</v>
      </c>
    </row>
    <row r="1261" spans="1:72" s="11" customFormat="1" x14ac:dyDescent="0.25">
      <c r="A1261" s="1">
        <v>1298</v>
      </c>
      <c r="B1261" s="22">
        <v>2266.2381759666901</v>
      </c>
      <c r="C1261" s="22">
        <v>801.8</v>
      </c>
      <c r="D1261" s="11">
        <v>3000</v>
      </c>
      <c r="E1261" s="11">
        <v>12000</v>
      </c>
      <c r="F1261" s="11">
        <v>1</v>
      </c>
      <c r="G1261" s="11">
        <v>18</v>
      </c>
      <c r="H1261" s="12">
        <f>SUM(BG1261:BI1261)/(BK1261*1000000)</f>
        <v>0.89568636724152118</v>
      </c>
      <c r="I1261" s="13">
        <v>100</v>
      </c>
      <c r="J1261" s="20">
        <v>98.800442100365601</v>
      </c>
      <c r="K1261" s="18">
        <f>(P1261*BG1261+U1261*BH1261+AP1261*BI1261+AN1261*BJ1261)/(BK1261*(1000000))</f>
        <v>136.25244904696643</v>
      </c>
      <c r="L1261" s="18">
        <f>(T1261*BG1261+Y1261*BH1261+AT1261*BI1261+AO1261*BJ1261)/(BK1261*(1000000))</f>
        <v>162.91703186529341</v>
      </c>
      <c r="M1261" s="18">
        <f>L1261/K1261</f>
        <v>1.1956998424970375</v>
      </c>
      <c r="N1261" s="18">
        <f>J1261*M1261</f>
        <v>118.13567305804483</v>
      </c>
      <c r="O1261" s="13">
        <v>100</v>
      </c>
      <c r="P1261" s="20">
        <v>109.782229294392</v>
      </c>
      <c r="Q1261" s="20">
        <f>P1261-S1261</f>
        <v>101.54428680682101</v>
      </c>
      <c r="R1261" s="18">
        <f>Q1261*solar_capex_adj</f>
        <v>135.39238240909467</v>
      </c>
      <c r="S1261" s="20">
        <v>8.2379424875709901</v>
      </c>
      <c r="T1261" s="18">
        <f>R1261+S1261</f>
        <v>143.63032489666566</v>
      </c>
      <c r="U1261" s="20">
        <v>27.9549122824126</v>
      </c>
      <c r="V1261" s="20">
        <f>U1261-X1261</f>
        <v>23.1581288052855</v>
      </c>
      <c r="W1261" s="18">
        <f>V1261*wind_capex_adj</f>
        <v>38.596881342142503</v>
      </c>
      <c r="X1261" s="20">
        <v>4.7967834771271001</v>
      </c>
      <c r="Y1261" s="18">
        <f>W1261+X1261</f>
        <v>43.393664819269603</v>
      </c>
      <c r="Z1261" s="20">
        <v>141.281136041671</v>
      </c>
      <c r="AA1261" s="20">
        <f>Z1261-AC1261-AD1261</f>
        <v>82.929603207938996</v>
      </c>
      <c r="AB1261" s="18">
        <f>AA1261*hdgt_capex_adj</f>
        <v>103.66200400992375</v>
      </c>
      <c r="AC1261" s="20">
        <v>20.207284279745011</v>
      </c>
      <c r="AD1261" s="20">
        <v>38.144248553986998</v>
      </c>
      <c r="AE1261" s="18">
        <f>AD1261*fuel_adj</f>
        <v>38.144248553986998</v>
      </c>
      <c r="AF1261" s="18">
        <f>AB1261+AC1261+AE1261</f>
        <v>162.01353684365574</v>
      </c>
      <c r="AG1261" s="20">
        <v>975.64302856247105</v>
      </c>
      <c r="AH1261" s="20">
        <f>AG1261-AJ1261-AK1261</f>
        <v>853.699455761899</v>
      </c>
      <c r="AI1261" s="18">
        <f>AH1261*aero_capex_adj</f>
        <v>1024.4393469142788</v>
      </c>
      <c r="AJ1261" s="20">
        <v>78.852065165141994</v>
      </c>
      <c r="AK1261" s="20">
        <v>43.091507635430048</v>
      </c>
      <c r="AL1261" s="18">
        <f>AK1261*fuel_adj</f>
        <v>43.091507635430048</v>
      </c>
      <c r="AM1261" s="18">
        <f>AI1261+AJ1261+AL1261</f>
        <v>1146.3829197148507</v>
      </c>
      <c r="AN1261" s="18">
        <f>IF(F1261=0, 0, IF(F1261=3, Z1261, (Z1261*F1261*384+AG1261*G1261*32)/(F1261*384+G1261*32)))</f>
        <v>641.89827155415105</v>
      </c>
      <c r="AO1261" s="18">
        <f>IF(F1261=0, 0, IF(F1261=3, AF1261, (AF1261*F1261*384+AM1261*G1261*32)/(F1261*384+G1261*32)))</f>
        <v>752.63516656637285</v>
      </c>
      <c r="AP1261" s="20">
        <v>126.424215040429</v>
      </c>
      <c r="AQ1261" s="20">
        <f>AP1261-AS1261</f>
        <v>103.450383809729</v>
      </c>
      <c r="AR1261" s="18">
        <f>AQ1261*bess_capex_adj</f>
        <v>103.450383809729</v>
      </c>
      <c r="AS1261" s="20">
        <v>22.9738312307</v>
      </c>
      <c r="AT1261" s="18">
        <f>AR1261+AS1261</f>
        <v>126.424215040429</v>
      </c>
      <c r="AU1261" s="20">
        <v>8763.4321016666308</v>
      </c>
      <c r="AV1261" s="20"/>
      <c r="AW1261" s="20">
        <v>2713.8087021739102</v>
      </c>
      <c r="AX1261" s="18">
        <f>AW1261*solar_capex_adj</f>
        <v>3618.4116028985468</v>
      </c>
      <c r="AY1261" s="20">
        <v>960.15142648228903</v>
      </c>
      <c r="AZ1261" s="18">
        <f>AY1261*wind_capex_adj</f>
        <v>1600.2523774704819</v>
      </c>
      <c r="BA1261" s="20">
        <v>772.83705731264104</v>
      </c>
      <c r="BB1261" s="18">
        <f>BA1261*hdgt_capex_adj</f>
        <v>966.04632164080135</v>
      </c>
      <c r="BC1261" s="20">
        <v>1461.3503463250599</v>
      </c>
      <c r="BD1261" s="18">
        <f>BC1261*aero_capex_adj</f>
        <v>1753.6204155900718</v>
      </c>
      <c r="BE1261" s="20">
        <v>2855.2845693727199</v>
      </c>
      <c r="BF1261" s="18">
        <f>BE1261*bess_capex_adj</f>
        <v>2855.2845693727199</v>
      </c>
      <c r="BG1261" s="11">
        <v>2306047479.54</v>
      </c>
      <c r="BH1261" s="11">
        <v>3519484355.2087998</v>
      </c>
      <c r="BI1261" s="11">
        <v>2020680742.2869201</v>
      </c>
      <c r="BJ1261" s="11">
        <v>913787422.96427405</v>
      </c>
      <c r="BK1261" s="11">
        <f>SUM(BG1261:BJ1261)/1000000</f>
        <v>8759.9999999999945</v>
      </c>
      <c r="BL1261" s="11">
        <v>11.6835809471697</v>
      </c>
      <c r="BM1261" s="13">
        <f>0.815*BJ1261/(BK1261*1000)</f>
        <v>85.015610698160245</v>
      </c>
      <c r="BN1261" s="22">
        <v>3059.4215375550398</v>
      </c>
      <c r="BO1261" s="11">
        <v>211</v>
      </c>
      <c r="BP1261" s="11">
        <v>9120</v>
      </c>
      <c r="BQ1261" s="22">
        <v>13835.7696</v>
      </c>
      <c r="BR1261" s="11">
        <v>2280</v>
      </c>
      <c r="BS1261" s="11">
        <v>570</v>
      </c>
      <c r="BT1261" s="11">
        <v>0.41723369245773201</v>
      </c>
    </row>
    <row r="1262" spans="1:72" s="11" customFormat="1" x14ac:dyDescent="0.25">
      <c r="A1262" s="1">
        <v>301</v>
      </c>
      <c r="B1262" s="24">
        <v>2884.3031330485201</v>
      </c>
      <c r="C1262" s="24">
        <v>1200.8</v>
      </c>
      <c r="D1262" s="1">
        <v>1000</v>
      </c>
      <c r="E1262" s="1">
        <v>4000</v>
      </c>
      <c r="F1262" s="1">
        <v>2</v>
      </c>
      <c r="G1262" s="1">
        <v>11</v>
      </c>
      <c r="H1262" s="2">
        <f>SUM(BG1262:BI1262)/(BK1262*1000000)</f>
        <v>0.93013880546069427</v>
      </c>
      <c r="I1262" s="3">
        <v>100</v>
      </c>
      <c r="J1262" s="18">
        <v>93.044575483712293</v>
      </c>
      <c r="K1262" s="18">
        <f>(P1262*BG1262+U1262*BH1262+AP1262*BI1262+AN1262*BJ1262)/(BK1262*(1000000))</f>
        <v>103.82174370841902</v>
      </c>
      <c r="L1262" s="18">
        <f>(T1262*BG1262+Y1262*BH1262+AT1262*BI1262+AO1262*BJ1262)/(BK1262*(1000000))</f>
        <v>131.86380552124874</v>
      </c>
      <c r="M1262" s="18">
        <f>L1262/K1262</f>
        <v>1.2700981587400921</v>
      </c>
      <c r="N1262" s="18">
        <f>J1262*M1262</f>
        <v>118.1757440026165</v>
      </c>
      <c r="O1262" s="3">
        <v>100</v>
      </c>
      <c r="P1262" s="18">
        <v>156.02493022999599</v>
      </c>
      <c r="Q1262" s="18">
        <f>P1262-S1262</f>
        <v>144.31668508443701</v>
      </c>
      <c r="R1262" s="18">
        <f>Q1262*solar_capex_adj</f>
        <v>192.42224677924935</v>
      </c>
      <c r="S1262" s="18">
        <v>11.708245145558976</v>
      </c>
      <c r="T1262" s="18">
        <f>R1262+S1262</f>
        <v>204.13049192480833</v>
      </c>
      <c r="U1262" s="18">
        <v>28.6095539473916</v>
      </c>
      <c r="V1262" s="18">
        <f>U1262-X1262</f>
        <v>23.700328131564302</v>
      </c>
      <c r="W1262" s="18">
        <f>V1262*wind_capex_adj</f>
        <v>39.500546885940501</v>
      </c>
      <c r="X1262" s="18">
        <v>4.9092258158272983</v>
      </c>
      <c r="Y1262" s="18">
        <f>W1262+X1262</f>
        <v>44.4097727017678</v>
      </c>
      <c r="Z1262" s="18">
        <v>317.33597255985001</v>
      </c>
      <c r="AA1262" s="18">
        <f>Z1262-AC1262-AD1262</f>
        <v>243.50041626727995</v>
      </c>
      <c r="AB1262" s="18">
        <f>AA1262*hdgt_capex_adj</f>
        <v>304.37552033409992</v>
      </c>
      <c r="AC1262" s="18">
        <v>36.108078573803027</v>
      </c>
      <c r="AD1262" s="18">
        <v>37.727477718767034</v>
      </c>
      <c r="AE1262" s="18">
        <f>AD1262*fuel_adj</f>
        <v>37.727477718767034</v>
      </c>
      <c r="AF1262" s="18">
        <f>AB1262+AC1262+AE1262</f>
        <v>378.21107662666998</v>
      </c>
      <c r="AG1262" s="18">
        <v>1184.68465399245</v>
      </c>
      <c r="AH1262" s="18">
        <f>AG1262-AJ1262-AK1262</f>
        <v>1047.1029993669101</v>
      </c>
      <c r="AI1262" s="18">
        <f>AH1262*aero_capex_adj</f>
        <v>1256.523599240292</v>
      </c>
      <c r="AJ1262" s="18">
        <v>94.072177174749868</v>
      </c>
      <c r="AK1262" s="18">
        <v>43.509477450789973</v>
      </c>
      <c r="AL1262" s="18">
        <f>AK1262*fuel_adj</f>
        <v>43.509477450789973</v>
      </c>
      <c r="AM1262" s="18">
        <f>AI1262+AJ1262+AL1262</f>
        <v>1394.1052538658319</v>
      </c>
      <c r="AN1262" s="18">
        <f>IF(F1262=0, 0, IF(F1262=3, Z1262, (Z1262*F1262*384+AG1262*G1262*32)/(F1262*384+G1262*32)))</f>
        <v>589.93127243866718</v>
      </c>
      <c r="AO1262" s="18">
        <f>IF(F1262=0, 0, IF(F1262=3, AF1262, (AF1262*F1262*384+AM1262*G1262*32)/(F1262*384+G1262*32)))</f>
        <v>697.49210375897803</v>
      </c>
      <c r="AP1262" s="18">
        <v>85.982046634250693</v>
      </c>
      <c r="AQ1262" s="18">
        <f>AP1262-AS1262</f>
        <v>69.7111151284724</v>
      </c>
      <c r="AR1262" s="18">
        <f>AQ1262*bess_capex_adj</f>
        <v>69.7111151284724</v>
      </c>
      <c r="AS1262" s="18">
        <v>16.270931505778293</v>
      </c>
      <c r="AT1262" s="18">
        <f>AR1262+AS1262</f>
        <v>85.982046634250693</v>
      </c>
      <c r="AU1262" s="18">
        <v>8280.4319647755001</v>
      </c>
      <c r="AV1262" s="18"/>
      <c r="AW1262" s="18">
        <v>3453.8429104247998</v>
      </c>
      <c r="AX1262" s="18">
        <f>AW1262*solar_capex_adj</f>
        <v>4605.1238805663997</v>
      </c>
      <c r="AY1262" s="18">
        <v>1437.9121664838899</v>
      </c>
      <c r="AZ1262" s="18">
        <f>AY1262*wind_capex_adj</f>
        <v>2396.5202774731501</v>
      </c>
      <c r="BA1262" s="18">
        <v>1545.6314051971401</v>
      </c>
      <c r="BB1262" s="18">
        <f>BA1262*hdgt_capex_adj</f>
        <v>1932.0392564964252</v>
      </c>
      <c r="BC1262" s="18">
        <v>893.02275754781704</v>
      </c>
      <c r="BD1262" s="18">
        <f>BC1262*aero_capex_adj</f>
        <v>1071.6273090573804</v>
      </c>
      <c r="BE1262" s="18">
        <v>950.02272512183299</v>
      </c>
      <c r="BF1262" s="18">
        <f>BE1262*bess_capex_adj</f>
        <v>950.02272512183299</v>
      </c>
      <c r="BG1262" s="1">
        <v>2046525263.4212699</v>
      </c>
      <c r="BH1262" s="1">
        <v>5150162838.2233295</v>
      </c>
      <c r="BI1262" s="1">
        <v>951327834.19106996</v>
      </c>
      <c r="BJ1262" s="1">
        <v>611984064.16431701</v>
      </c>
      <c r="BK1262" s="1">
        <f>SUM(BG1262:BJ1262)/1000000</f>
        <v>8759.9999999999873</v>
      </c>
      <c r="BL1262" s="1">
        <v>33.000597942803502</v>
      </c>
      <c r="BM1262" s="3">
        <f>0.815*BJ1262/(BK1262*1000)</f>
        <v>56.936873549534141</v>
      </c>
      <c r="BN1262" s="24">
        <v>3893.8092296155</v>
      </c>
      <c r="BO1262" s="1">
        <v>316</v>
      </c>
      <c r="BP1262" s="1">
        <v>3040</v>
      </c>
      <c r="BQ1262" s="24">
        <v>4611.9232000000002</v>
      </c>
      <c r="BR1262" s="1">
        <v>760</v>
      </c>
      <c r="BS1262" s="1">
        <v>190</v>
      </c>
      <c r="BT1262" s="1">
        <v>0.588874400894568</v>
      </c>
    </row>
    <row r="1263" spans="1:72" s="11" customFormat="1" x14ac:dyDescent="0.25">
      <c r="A1263" s="1">
        <v>692</v>
      </c>
      <c r="B1263" s="25">
        <v>2472.2598283273001</v>
      </c>
      <c r="C1263" s="25">
        <v>1003.19999999999</v>
      </c>
      <c r="D1263" s="8">
        <v>2000</v>
      </c>
      <c r="E1263" s="8">
        <v>8000</v>
      </c>
      <c r="F1263" s="8">
        <v>1</v>
      </c>
      <c r="G1263" s="8">
        <v>23</v>
      </c>
      <c r="H1263" s="9">
        <f>SUM(BG1263:BI1263)/(BK1263*1000000)</f>
        <v>0.9352225644742681</v>
      </c>
      <c r="I1263" s="10">
        <v>100</v>
      </c>
      <c r="J1263" s="19">
        <v>96.914798117312998</v>
      </c>
      <c r="K1263" s="18">
        <f>(P1263*BG1263+U1263*BH1263+AP1263*BI1263+AN1263*BJ1263)/(BK1263*(1000000))</f>
        <v>144.81298525570892</v>
      </c>
      <c r="L1263" s="18">
        <f>(T1263*BG1263+Y1263*BH1263+AT1263*BI1263+AO1263*BJ1263)/(BK1263*(1000000))</f>
        <v>176.60308489723585</v>
      </c>
      <c r="M1263" s="18">
        <f>L1263/K1263</f>
        <v>1.2195252006261204</v>
      </c>
      <c r="N1263" s="18">
        <f>J1263*M1263</f>
        <v>118.19003861765609</v>
      </c>
      <c r="O1263" s="10">
        <v>100</v>
      </c>
      <c r="P1263" s="19">
        <v>126.214830122264</v>
      </c>
      <c r="Q1263" s="19">
        <f>P1263-S1263</f>
        <v>116.742461358436</v>
      </c>
      <c r="R1263" s="18">
        <f>Q1263*solar_capex_adj</f>
        <v>155.65661514458134</v>
      </c>
      <c r="S1263" s="19">
        <v>9.4723687638280012</v>
      </c>
      <c r="T1263" s="18">
        <f>R1263+S1263</f>
        <v>165.12898390840934</v>
      </c>
      <c r="U1263" s="19">
        <v>27.9513670992472</v>
      </c>
      <c r="V1263" s="19">
        <f>U1263-X1263</f>
        <v>23.154583622120199</v>
      </c>
      <c r="W1263" s="18">
        <f>V1263*wind_capex_adj</f>
        <v>38.590972703533666</v>
      </c>
      <c r="X1263" s="19">
        <v>4.7967834771270006</v>
      </c>
      <c r="Y1263" s="18">
        <f>W1263+X1263</f>
        <v>43.387756180660666</v>
      </c>
      <c r="Z1263" s="19">
        <v>201.99660028362999</v>
      </c>
      <c r="AA1263" s="19">
        <f>Z1263-AC1263-AD1263</f>
        <v>135.71752724825703</v>
      </c>
      <c r="AB1263" s="18">
        <f>AA1263*hdgt_capex_adj</f>
        <v>169.64690906032129</v>
      </c>
      <c r="AC1263" s="19">
        <v>25.838091014641975</v>
      </c>
      <c r="AD1263" s="19">
        <v>40.440982020730985</v>
      </c>
      <c r="AE1263" s="18">
        <f>AD1263*fuel_adj</f>
        <v>40.440982020730985</v>
      </c>
      <c r="AF1263" s="18">
        <f>AB1263+AC1263+AE1263</f>
        <v>235.92598209569425</v>
      </c>
      <c r="AG1263" s="19">
        <v>1779.6390518460501</v>
      </c>
      <c r="AH1263" s="19">
        <f>AG1263-AJ1263-AK1263</f>
        <v>1598.2798045721199</v>
      </c>
      <c r="AI1263" s="18">
        <f>AH1263*aero_capex_adj</f>
        <v>1917.9357654865439</v>
      </c>
      <c r="AJ1263" s="19">
        <v>137.29819584440997</v>
      </c>
      <c r="AK1263" s="19">
        <v>44.061051429520148</v>
      </c>
      <c r="AL1263" s="18">
        <f>AK1263*fuel_adj</f>
        <v>44.061051429520148</v>
      </c>
      <c r="AM1263" s="18">
        <f>AI1263+AJ1263+AL1263</f>
        <v>2099.2950127604745</v>
      </c>
      <c r="AN1263" s="18">
        <f>IF(F1263=0, 0, IF(F1263=3, Z1263, (Z1263*F1263*384+AG1263*G1263*32)/(F1263*384+G1263*32)))</f>
        <v>1238.7330684532203</v>
      </c>
      <c r="AO1263" s="18">
        <f>IF(F1263=0, 0, IF(F1263=3, AF1263, (AF1263*F1263*384+AM1263*G1263*32)/(F1263*384+G1263*32)))</f>
        <v>1460.4256308182642</v>
      </c>
      <c r="AP1263" s="19">
        <v>104.088429993074</v>
      </c>
      <c r="AQ1263" s="19">
        <f>AP1263-AS1263</f>
        <v>84.968951121001197</v>
      </c>
      <c r="AR1263" s="18">
        <f>AQ1263*bess_capex_adj</f>
        <v>84.968951121001197</v>
      </c>
      <c r="AS1263" s="19">
        <v>19.119478872072804</v>
      </c>
      <c r="AT1263" s="18">
        <f>AR1263+AS1263</f>
        <v>104.088429993074</v>
      </c>
      <c r="AU1263" s="19">
        <v>8702.1167404082007</v>
      </c>
      <c r="AV1263" s="19"/>
      <c r="AW1263" s="19">
        <v>2960.06537051544</v>
      </c>
      <c r="AX1263" s="18">
        <f>AW1263*solar_capex_adj</f>
        <v>3946.7538273539199</v>
      </c>
      <c r="AY1263" s="19">
        <v>1201.1429970571601</v>
      </c>
      <c r="AZ1263" s="18">
        <f>AY1263*wind_capex_adj</f>
        <v>2001.9049950952669</v>
      </c>
      <c r="BA1263" s="19">
        <v>772.71874685033299</v>
      </c>
      <c r="BB1263" s="18">
        <f>BA1263*hdgt_capex_adj</f>
        <v>965.89843356291624</v>
      </c>
      <c r="BC1263" s="19">
        <v>1866.9951436757699</v>
      </c>
      <c r="BD1263" s="18">
        <f>BC1263*aero_capex_adj</f>
        <v>2240.3941724109236</v>
      </c>
      <c r="BE1263" s="19">
        <v>1901.19448230948</v>
      </c>
      <c r="BF1263" s="18">
        <f>BE1263*bess_capex_adj</f>
        <v>1901.19448230948</v>
      </c>
      <c r="BG1263" s="8">
        <v>2176771524.7101302</v>
      </c>
      <c r="BH1263" s="8">
        <v>4403525449.1711998</v>
      </c>
      <c r="BI1263" s="8">
        <v>1612252690.91324</v>
      </c>
      <c r="BJ1263" s="8">
        <v>567450335.20541096</v>
      </c>
      <c r="BK1263" s="8">
        <f>SUM(BG1263:BJ1263)/1000000</f>
        <v>8759.9999999999818</v>
      </c>
      <c r="BL1263" s="8">
        <v>20.688480144935099</v>
      </c>
      <c r="BM1263" s="10">
        <f>0.815*BJ1263/(BK1263*1000)</f>
        <v>52.793609953471559</v>
      </c>
      <c r="BN1263" s="25">
        <v>3337.5507682418602</v>
      </c>
      <c r="BO1263" s="8">
        <v>264</v>
      </c>
      <c r="BP1263" s="8">
        <v>6080</v>
      </c>
      <c r="BQ1263" s="25">
        <v>9223.8464000000004</v>
      </c>
      <c r="BR1263" s="8">
        <v>1520</v>
      </c>
      <c r="BS1263" s="8">
        <v>380</v>
      </c>
      <c r="BT1263" s="8">
        <v>0.49906223829920898</v>
      </c>
    </row>
    <row r="1264" spans="1:72" s="11" customFormat="1" x14ac:dyDescent="0.25">
      <c r="A1264" s="1">
        <v>314</v>
      </c>
      <c r="B1264" s="24">
        <v>2678.2814806879101</v>
      </c>
      <c r="C1264" s="24">
        <v>1402.2</v>
      </c>
      <c r="D1264" s="1">
        <v>1000</v>
      </c>
      <c r="E1264" s="1">
        <v>4000</v>
      </c>
      <c r="F1264" s="1">
        <v>2</v>
      </c>
      <c r="G1264" s="1">
        <v>11</v>
      </c>
      <c r="H1264" s="2">
        <f>SUM(BG1264:BI1264)/(BK1264*1000000)</f>
        <v>0.94234775912291247</v>
      </c>
      <c r="I1264" s="3">
        <v>100</v>
      </c>
      <c r="J1264" s="18">
        <v>92.530794423016602</v>
      </c>
      <c r="K1264" s="18">
        <f>(P1264*BG1264+U1264*BH1264+AP1264*BI1264+AN1264*BJ1264)/(BK1264*(1000000))</f>
        <v>104.28547218956187</v>
      </c>
      <c r="L1264" s="18">
        <f>(T1264*BG1264+Y1264*BH1264+AT1264*BI1264+AO1264*BJ1264)/(BK1264*(1000000))</f>
        <v>133.26777274501293</v>
      </c>
      <c r="M1264" s="18">
        <f>L1264/K1264</f>
        <v>1.2779131162466171</v>
      </c>
      <c r="N1264" s="18">
        <f>J1264*M1264</f>
        <v>118.24631584989224</v>
      </c>
      <c r="O1264" s="3">
        <v>100</v>
      </c>
      <c r="P1264" s="18">
        <v>158.452594166567</v>
      </c>
      <c r="Q1264" s="18">
        <f>P1264-S1264</f>
        <v>146.56222232971299</v>
      </c>
      <c r="R1264" s="18">
        <f>Q1264*solar_capex_adj</f>
        <v>195.41629643961733</v>
      </c>
      <c r="S1264" s="18">
        <v>11.890371836854001</v>
      </c>
      <c r="T1264" s="18">
        <f>R1264+S1264</f>
        <v>207.30666827647133</v>
      </c>
      <c r="U1264" s="18">
        <v>31.027346902279199</v>
      </c>
      <c r="V1264" s="18">
        <f>U1264-X1264</f>
        <v>25.7032614588325</v>
      </c>
      <c r="W1264" s="18">
        <f>V1264*wind_capex_adj</f>
        <v>42.838769098054172</v>
      </c>
      <c r="X1264" s="18">
        <v>5.3240854434466982</v>
      </c>
      <c r="Y1264" s="18">
        <f>W1264+X1264</f>
        <v>48.16285454150087</v>
      </c>
      <c r="Z1264" s="18">
        <v>372.39851420753598</v>
      </c>
      <c r="AA1264" s="18">
        <f>Z1264-AC1264-AD1264</f>
        <v>293.55625023409402</v>
      </c>
      <c r="AB1264" s="18">
        <f>AA1264*hdgt_capex_adj</f>
        <v>366.94531279261753</v>
      </c>
      <c r="AC1264" s="18">
        <v>41.015914056177962</v>
      </c>
      <c r="AD1264" s="18">
        <v>37.826349917263997</v>
      </c>
      <c r="AE1264" s="18">
        <f>AD1264*fuel_adj</f>
        <v>37.826349917263997</v>
      </c>
      <c r="AF1264" s="18">
        <f>AB1264+AC1264+AE1264</f>
        <v>445.78757676605949</v>
      </c>
      <c r="AG1264" s="18">
        <v>1482.80252663902</v>
      </c>
      <c r="AH1264" s="18">
        <f>AG1264-AJ1264-AK1264</f>
        <v>1323.73728505138</v>
      </c>
      <c r="AI1264" s="18">
        <f>AH1264*aero_capex_adj</f>
        <v>1588.4847420616559</v>
      </c>
      <c r="AJ1264" s="18">
        <v>115.68481406036994</v>
      </c>
      <c r="AK1264" s="18">
        <v>43.380427527270058</v>
      </c>
      <c r="AL1264" s="18">
        <f>AK1264*fuel_adj</f>
        <v>43.380427527270058</v>
      </c>
      <c r="AM1264" s="18">
        <f>AI1264+AJ1264+AL1264</f>
        <v>1747.5499836492959</v>
      </c>
      <c r="AN1264" s="18">
        <f>IF(F1264=0, 0, IF(F1264=3, Z1264, (Z1264*F1264*384+AG1264*G1264*32)/(F1264*384+G1264*32)))</f>
        <v>721.38263240028812</v>
      </c>
      <c r="AO1264" s="18">
        <f>IF(F1264=0, 0, IF(F1264=3, AF1264, (AF1264*F1264*384+AM1264*G1264*32)/(F1264*384+G1264*32)))</f>
        <v>854.91290464364818</v>
      </c>
      <c r="AP1264" s="18">
        <v>96.193966822989395</v>
      </c>
      <c r="AQ1264" s="18">
        <f>AP1264-AS1264</f>
        <v>77.786390992766101</v>
      </c>
      <c r="AR1264" s="18">
        <f>AQ1264*bess_capex_adj</f>
        <v>77.786390992766101</v>
      </c>
      <c r="AS1264" s="18">
        <v>18.407575830223294</v>
      </c>
      <c r="AT1264" s="18">
        <f>AR1264+AS1264</f>
        <v>96.193966822989395</v>
      </c>
      <c r="AU1264" s="18">
        <v>8274.9333017146291</v>
      </c>
      <c r="AV1264" s="18"/>
      <c r="AW1264" s="18">
        <v>3207.1536388771201</v>
      </c>
      <c r="AX1264" s="18">
        <f>AW1264*solar_capex_adj</f>
        <v>4276.2048518361598</v>
      </c>
      <c r="AY1264" s="18">
        <v>1679.0882007213199</v>
      </c>
      <c r="AZ1264" s="18">
        <f>AY1264*wind_capex_adj</f>
        <v>2798.4803345355335</v>
      </c>
      <c r="BA1264" s="18">
        <v>1545.6380527526001</v>
      </c>
      <c r="BB1264" s="18">
        <f>BA1264*hdgt_capex_adj</f>
        <v>1932.04756594075</v>
      </c>
      <c r="BC1264" s="18">
        <v>893.02659832013205</v>
      </c>
      <c r="BD1264" s="18">
        <f>BC1264*aero_capex_adj</f>
        <v>1071.6319179841585</v>
      </c>
      <c r="BE1264" s="18">
        <v>950.02681104344094</v>
      </c>
      <c r="BF1264" s="18">
        <f>BE1264*bess_capex_adj</f>
        <v>950.02681104344094</v>
      </c>
      <c r="BG1264" s="1">
        <v>1871401385.53724</v>
      </c>
      <c r="BH1264" s="1">
        <v>5545332812.4791603</v>
      </c>
      <c r="BI1264" s="1">
        <v>838232171.90030205</v>
      </c>
      <c r="BJ1264" s="1">
        <v>505033630.083287</v>
      </c>
      <c r="BK1264" s="1">
        <f>SUM(BG1264:BJ1264)/1000000</f>
        <v>8759.9999999999891</v>
      </c>
      <c r="BL1264" s="1">
        <v>34.322207248944103</v>
      </c>
      <c r="BM1264" s="3">
        <f>0.815*BJ1264/(BK1264*1000)</f>
        <v>46.986576314826415</v>
      </c>
      <c r="BN1264" s="24">
        <v>3615.6799989286801</v>
      </c>
      <c r="BO1264" s="1">
        <v>369</v>
      </c>
      <c r="BP1264" s="1">
        <v>3040</v>
      </c>
      <c r="BQ1264" s="24">
        <v>4611.9232000000002</v>
      </c>
      <c r="BR1264" s="1">
        <v>760</v>
      </c>
      <c r="BS1264" s="1">
        <v>190</v>
      </c>
      <c r="BT1264" s="1">
        <v>0.51917983889467501</v>
      </c>
    </row>
    <row r="1265" spans="1:72" s="11" customFormat="1" x14ac:dyDescent="0.25">
      <c r="A1265" s="1">
        <v>201</v>
      </c>
      <c r="B1265" s="24">
        <v>2060.21652360608</v>
      </c>
      <c r="C1265" s="24">
        <v>1801.19999999999</v>
      </c>
      <c r="D1265" s="1">
        <v>1000</v>
      </c>
      <c r="E1265" s="1">
        <v>4000</v>
      </c>
      <c r="F1265" s="1">
        <v>1</v>
      </c>
      <c r="G1265" s="1">
        <v>23</v>
      </c>
      <c r="H1265" s="2">
        <f>SUM(BG1265:BI1265)/(BK1265*1000000)</f>
        <v>0.95159571269654053</v>
      </c>
      <c r="I1265" s="3">
        <v>100</v>
      </c>
      <c r="J1265" s="18">
        <v>91.929998914349397</v>
      </c>
      <c r="K1265" s="18">
        <f>(P1265*BG1265+U1265*BH1265+AP1265*BI1265+AN1265*BJ1265)/(BK1265*(1000000))</f>
        <v>102.87336824152794</v>
      </c>
      <c r="L1265" s="18">
        <f>(T1265*BG1265+Y1265*BH1265+AT1265*BI1265+AO1265*BJ1265)/(BK1265*(1000000))</f>
        <v>132.43060876447547</v>
      </c>
      <c r="M1265" s="18">
        <f>L1265/K1265</f>
        <v>1.2873167373459815</v>
      </c>
      <c r="N1265" s="18">
        <f>J1265*M1265</f>
        <v>118.34302626663988</v>
      </c>
      <c r="O1265" s="3">
        <v>100</v>
      </c>
      <c r="P1265" s="18">
        <v>144.19459994109201</v>
      </c>
      <c r="Q1265" s="18">
        <f>P1265-S1265</f>
        <v>133.37463386781701</v>
      </c>
      <c r="R1265" s="18">
        <f>Q1265*solar_capex_adj</f>
        <v>177.83284515708934</v>
      </c>
      <c r="S1265" s="18">
        <v>10.819966073274998</v>
      </c>
      <c r="T1265" s="18">
        <f>R1265+S1265</f>
        <v>188.65281123036434</v>
      </c>
      <c r="U1265" s="18">
        <v>36.689278311401701</v>
      </c>
      <c r="V1265" s="18">
        <f>U1265-X1265</f>
        <v>30.3938922710444</v>
      </c>
      <c r="W1265" s="18">
        <f>V1265*wind_capex_adj</f>
        <v>50.656487118407334</v>
      </c>
      <c r="X1265" s="18">
        <v>6.2953860403573003</v>
      </c>
      <c r="Y1265" s="18">
        <f>W1265+X1265</f>
        <v>56.951873158764634</v>
      </c>
      <c r="Z1265" s="18">
        <v>316.139880044557</v>
      </c>
      <c r="AA1265" s="18">
        <f>Z1265-AC1265-AD1265</f>
        <v>241.94645687649898</v>
      </c>
      <c r="AB1265" s="18">
        <f>AA1265*hdgt_capex_adj</f>
        <v>302.43307109562375</v>
      </c>
      <c r="AC1265" s="18">
        <v>36.062131124252005</v>
      </c>
      <c r="AD1265" s="18">
        <v>38.131292043806013</v>
      </c>
      <c r="AE1265" s="18">
        <f>AD1265*fuel_adj</f>
        <v>38.131292043806013</v>
      </c>
      <c r="AF1265" s="18">
        <f>AB1265+AC1265+AE1265</f>
        <v>376.62649426368176</v>
      </c>
      <c r="AG1265" s="18">
        <v>1170.09984097355</v>
      </c>
      <c r="AH1265" s="18">
        <f>AG1265-AJ1265-AK1265</f>
        <v>1034.3277737644</v>
      </c>
      <c r="AI1265" s="18">
        <f>AH1265*aero_capex_adj</f>
        <v>1241.19332851728</v>
      </c>
      <c r="AJ1265" s="18">
        <v>93.11889907517002</v>
      </c>
      <c r="AK1265" s="18">
        <v>42.653168133979989</v>
      </c>
      <c r="AL1265" s="18">
        <f>AK1265*fuel_adj</f>
        <v>42.653168133979989</v>
      </c>
      <c r="AM1265" s="18">
        <f>AI1265+AJ1265+AL1265</f>
        <v>1376.96539572643</v>
      </c>
      <c r="AN1265" s="18">
        <f>IF(F1265=0, 0, IF(F1265=3, Z1265, (Z1265*F1265*384+AG1265*G1265*32)/(F1265*384+G1265*32)))</f>
        <v>877.31356865503824</v>
      </c>
      <c r="AO1265" s="18">
        <f>IF(F1265=0, 0, IF(F1265=3, AF1265, (AF1265*F1265*384+AM1265*G1265*32)/(F1265*384+G1265*32)))</f>
        <v>1033.9920580820592</v>
      </c>
      <c r="AP1265" s="18">
        <v>109.57785016135701</v>
      </c>
      <c r="AQ1265" s="18">
        <f>AP1265-AS1265</f>
        <v>88.415069376809896</v>
      </c>
      <c r="AR1265" s="18">
        <f>AQ1265*bess_capex_adj</f>
        <v>88.415069376809896</v>
      </c>
      <c r="AS1265" s="18">
        <v>21.16278078454711</v>
      </c>
      <c r="AT1265" s="18">
        <f>AR1265+AS1265</f>
        <v>109.57785016135701</v>
      </c>
      <c r="AU1265" s="18">
        <v>8214.3942507791508</v>
      </c>
      <c r="AV1265" s="18"/>
      <c r="AW1265" s="18">
        <v>2467.1590544179398</v>
      </c>
      <c r="AX1265" s="18">
        <f>AW1265*solar_capex_adj</f>
        <v>3289.5454058905862</v>
      </c>
      <c r="AY1265" s="18">
        <v>2156.98051049475</v>
      </c>
      <c r="AZ1265" s="18">
        <f>AY1265*wind_capex_adj</f>
        <v>3594.96751749125</v>
      </c>
      <c r="BA1265" s="18">
        <v>772.85592614259497</v>
      </c>
      <c r="BB1265" s="18">
        <f>BA1265*hdgt_capex_adj</f>
        <v>966.06990767824368</v>
      </c>
      <c r="BC1265" s="18">
        <v>1867.32658777948</v>
      </c>
      <c r="BD1265" s="18">
        <f>BC1265*aero_capex_adj</f>
        <v>2240.7919053353758</v>
      </c>
      <c r="BE1265" s="18">
        <v>950.07217194437897</v>
      </c>
      <c r="BF1265" s="18">
        <f>BE1265*bess_capex_adj</f>
        <v>950.07217194437897</v>
      </c>
      <c r="BG1265" s="1">
        <v>1583947324.6203201</v>
      </c>
      <c r="BH1265" s="1">
        <v>6024248427.7545404</v>
      </c>
      <c r="BI1265" s="1">
        <v>727782690.84682703</v>
      </c>
      <c r="BJ1265" s="1">
        <v>424021556.77830601</v>
      </c>
      <c r="BK1265" s="1">
        <f>SUM(BG1265:BJ1265)/1000000</f>
        <v>8759.9999999999927</v>
      </c>
      <c r="BL1265" s="1">
        <v>34.888905195640099</v>
      </c>
      <c r="BM1265" s="3">
        <f>0.815*BJ1265/(BK1265*1000)</f>
        <v>39.449494152319595</v>
      </c>
      <c r="BN1265" s="24">
        <v>2781.2923068682198</v>
      </c>
      <c r="BO1265" s="1">
        <v>474</v>
      </c>
      <c r="BP1265" s="1">
        <v>3040</v>
      </c>
      <c r="BQ1265" s="24">
        <v>4611.9232000000002</v>
      </c>
      <c r="BR1265" s="1">
        <v>760</v>
      </c>
      <c r="BS1265" s="1">
        <v>190</v>
      </c>
      <c r="BT1265" s="1">
        <v>0.45111864314387901</v>
      </c>
    </row>
    <row r="1266" spans="1:72" s="11" customFormat="1" x14ac:dyDescent="0.25">
      <c r="A1266" s="1">
        <v>1513</v>
      </c>
      <c r="B1266" s="22">
        <v>1236.12991416365</v>
      </c>
      <c r="C1266" s="22">
        <v>1200.8</v>
      </c>
      <c r="D1266" s="11">
        <v>3000</v>
      </c>
      <c r="E1266" s="11">
        <v>12000</v>
      </c>
      <c r="F1266" s="11">
        <v>3</v>
      </c>
      <c r="G1266" s="11">
        <v>4</v>
      </c>
      <c r="H1266" s="12">
        <f>SUM(BG1266:BI1266)/(BK1266*1000000)</f>
        <v>0.87922596621619031</v>
      </c>
      <c r="I1266" s="13">
        <v>100</v>
      </c>
      <c r="J1266" s="20">
        <v>97.614312472106207</v>
      </c>
      <c r="K1266" s="18">
        <f>(P1266*BG1266+U1266*BH1266+AP1266*BI1266+AN1266*BJ1266)/(BK1266*(1000000))</f>
        <v>94.712288660515696</v>
      </c>
      <c r="L1266" s="18">
        <f>(T1266*BG1266+Y1266*BH1266+AT1266*BI1266+AO1266*BJ1266)/(BK1266*(1000000))</f>
        <v>114.86318298155389</v>
      </c>
      <c r="M1266" s="18">
        <f>L1266/K1266</f>
        <v>1.2127590263737216</v>
      </c>
      <c r="N1266" s="18">
        <f>J1266*M1266</f>
        <v>118.38263855381174</v>
      </c>
      <c r="O1266" s="13">
        <v>100</v>
      </c>
      <c r="P1266" s="20">
        <v>91.042483286939202</v>
      </c>
      <c r="Q1266" s="20">
        <f>P1266-S1266</f>
        <v>84.212545257628605</v>
      </c>
      <c r="R1266" s="18">
        <f>Q1266*solar_capex_adj</f>
        <v>112.28339367683813</v>
      </c>
      <c r="S1266" s="20">
        <v>6.8299380293105969</v>
      </c>
      <c r="T1266" s="18">
        <f>R1266+S1266</f>
        <v>119.11333170614873</v>
      </c>
      <c r="U1266" s="20">
        <v>28.6171593407649</v>
      </c>
      <c r="V1266" s="20">
        <f>U1266-X1266</f>
        <v>23.707895606757301</v>
      </c>
      <c r="W1266" s="18">
        <f>V1266*wind_capex_adj</f>
        <v>39.5131593445955</v>
      </c>
      <c r="X1266" s="20">
        <v>4.9092637340075989</v>
      </c>
      <c r="Y1266" s="18">
        <f>W1266+X1266</f>
        <v>44.422423078603103</v>
      </c>
      <c r="Z1266" s="20">
        <v>275.325147875021</v>
      </c>
      <c r="AA1266" s="20">
        <f>Z1266-AC1266-AD1266</f>
        <v>197.82623972035398</v>
      </c>
      <c r="AB1266" s="18">
        <f>AA1266*hdgt_capex_adj</f>
        <v>247.28279965044248</v>
      </c>
      <c r="AC1266" s="20">
        <v>33.177398150993014</v>
      </c>
      <c r="AD1266" s="20">
        <v>44.321510003674007</v>
      </c>
      <c r="AE1266" s="18">
        <f>AD1266*fuel_adj</f>
        <v>44.321510003674007</v>
      </c>
      <c r="AF1266" s="18">
        <f>AB1266+AC1266+AE1266</f>
        <v>324.78170780510948</v>
      </c>
      <c r="AG1266" s="20">
        <v>602.09083167773099</v>
      </c>
      <c r="AH1266" s="20">
        <f>AG1266-AJ1266-AK1266</f>
        <v>498.86749592796195</v>
      </c>
      <c r="AI1266" s="18">
        <f>AH1266*aero_capex_adj</f>
        <v>598.64099511355437</v>
      </c>
      <c r="AJ1266" s="20">
        <v>52.732804756506994</v>
      </c>
      <c r="AK1266" s="20">
        <v>50.490530993262041</v>
      </c>
      <c r="AL1266" s="18">
        <f>AK1266*fuel_adj</f>
        <v>50.490530993262041</v>
      </c>
      <c r="AM1266" s="18">
        <f>AI1266+AJ1266+AL1266</f>
        <v>701.8643308633234</v>
      </c>
      <c r="AN1266" s="18">
        <f>IF(F1266=0, 0, IF(F1266=3, Z1266, (Z1266*F1266*384+AG1266*G1266*32)/(F1266*384+G1266*32)))</f>
        <v>275.325147875021</v>
      </c>
      <c r="AO1266" s="18">
        <f>IF(F1266=0, 0, IF(F1266=3, AF1266, (AF1266*F1266*384+AM1266*G1266*32)/(F1266*384+G1266*32)))</f>
        <v>324.78170780510948</v>
      </c>
      <c r="AP1266" s="20">
        <v>245.51391200633401</v>
      </c>
      <c r="AQ1266" s="20">
        <f>AP1266-AS1266</f>
        <v>200.39488668977901</v>
      </c>
      <c r="AR1266" s="18">
        <f>AQ1266*bess_capex_adj</f>
        <v>200.39488668977901</v>
      </c>
      <c r="AS1266" s="20">
        <v>45.119025316554996</v>
      </c>
      <c r="AT1266" s="18">
        <f>AR1266+AS1266</f>
        <v>245.51391200633401</v>
      </c>
      <c r="AU1266" s="20">
        <v>8419.14123813476</v>
      </c>
      <c r="AV1266" s="20"/>
      <c r="AW1266" s="20">
        <v>1480.67958487806</v>
      </c>
      <c r="AX1266" s="18">
        <f>AW1266*solar_capex_adj</f>
        <v>1974.23944650408</v>
      </c>
      <c r="AY1266" s="20">
        <v>1438.3601797425499</v>
      </c>
      <c r="AZ1266" s="18">
        <f>AY1266*wind_capex_adj</f>
        <v>2397.2669662375833</v>
      </c>
      <c r="BA1266" s="20">
        <v>2319.1694711416699</v>
      </c>
      <c r="BB1266" s="18">
        <f>BA1266*hdgt_capex_adj</f>
        <v>2898.9618389270872</v>
      </c>
      <c r="BC1266" s="20">
        <v>324.83672672355499</v>
      </c>
      <c r="BD1266" s="18">
        <f>BC1266*aero_capex_adj</f>
        <v>389.80407206826595</v>
      </c>
      <c r="BE1266" s="20">
        <v>2856.09527564891</v>
      </c>
      <c r="BF1266" s="18">
        <f>BE1266*bess_capex_adj</f>
        <v>2856.09527564891</v>
      </c>
      <c r="BG1266" s="11">
        <v>1524669709.96559</v>
      </c>
      <c r="BH1266" s="11">
        <v>5150118688.5436001</v>
      </c>
      <c r="BI1266" s="11">
        <v>1027231065.54462</v>
      </c>
      <c r="BJ1266" s="11">
        <v>1057980535.94617</v>
      </c>
      <c r="BK1266" s="11">
        <f>SUM(BG1266:BJ1266)/1000000</f>
        <v>8759.9999999999818</v>
      </c>
      <c r="BL1266" s="11">
        <v>7.5647888119784499</v>
      </c>
      <c r="BM1266" s="13">
        <f>0.815*BJ1266/(BK1266*1000)</f>
        <v>98.430837533804834</v>
      </c>
      <c r="BN1266" s="22">
        <v>1668.7753841209301</v>
      </c>
      <c r="BO1266" s="11">
        <v>316</v>
      </c>
      <c r="BP1266" s="11">
        <v>9120</v>
      </c>
      <c r="BQ1266" s="22">
        <v>13835.7696</v>
      </c>
      <c r="BR1266" s="11">
        <v>2280</v>
      </c>
      <c r="BS1266" s="11">
        <v>570</v>
      </c>
      <c r="BT1266" s="11">
        <v>0.213628690830342</v>
      </c>
    </row>
    <row r="1267" spans="1:72" s="11" customFormat="1" x14ac:dyDescent="0.25">
      <c r="A1267" s="1">
        <v>1331</v>
      </c>
      <c r="B1267" s="22">
        <v>2266.2381759666901</v>
      </c>
      <c r="C1267" s="22">
        <v>402.79999999999899</v>
      </c>
      <c r="D1267" s="11">
        <v>3000</v>
      </c>
      <c r="E1267" s="11">
        <v>12000</v>
      </c>
      <c r="F1267" s="11">
        <v>1</v>
      </c>
      <c r="G1267" s="11">
        <v>20</v>
      </c>
      <c r="H1267" s="12">
        <f>SUM(BG1267:BI1267)/(BK1267*1000000)</f>
        <v>0.78223763033884908</v>
      </c>
      <c r="I1267" s="13">
        <v>100</v>
      </c>
      <c r="J1267" s="20">
        <v>101.01131155677</v>
      </c>
      <c r="K1267" s="18">
        <f>(P1267*BG1267+U1267*BH1267+AP1267*BI1267+AN1267*BJ1267)/(BK1267*(1000000))</f>
        <v>130.82511687944853</v>
      </c>
      <c r="L1267" s="18">
        <f>(T1267*BG1267+Y1267*BH1267+AT1267*BI1267+AO1267*BJ1267)/(BK1267*(1000000))</f>
        <v>153.32714729078032</v>
      </c>
      <c r="M1267" s="18">
        <f>L1267/K1267</f>
        <v>1.1720008431719326</v>
      </c>
      <c r="N1267" s="18">
        <f>J1267*M1267</f>
        <v>118.38534231443722</v>
      </c>
      <c r="O1267" s="13">
        <v>100</v>
      </c>
      <c r="P1267" s="20">
        <v>102.71456361190801</v>
      </c>
      <c r="Q1267" s="20">
        <f>P1267-S1267</f>
        <v>95.008805087173002</v>
      </c>
      <c r="R1267" s="18">
        <f>Q1267*solar_capex_adj</f>
        <v>126.67840678289733</v>
      </c>
      <c r="S1267" s="20">
        <v>7.7057585247350033</v>
      </c>
      <c r="T1267" s="18">
        <f>R1267+S1267</f>
        <v>134.38416530763232</v>
      </c>
      <c r="U1267" s="20">
        <v>27.960870496334199</v>
      </c>
      <c r="V1267" s="20">
        <f>U1267-X1267</f>
        <v>23.164087019207201</v>
      </c>
      <c r="W1267" s="18">
        <f>V1267*wind_capex_adj</f>
        <v>38.606811698678669</v>
      </c>
      <c r="X1267" s="20">
        <v>4.796783477126997</v>
      </c>
      <c r="Y1267" s="18">
        <f>W1267+X1267</f>
        <v>43.403595175805663</v>
      </c>
      <c r="Z1267" s="20">
        <v>95.053759963481198</v>
      </c>
      <c r="AA1267" s="20">
        <f>Z1267-AC1267-AD1267</f>
        <v>42.550960577342295</v>
      </c>
      <c r="AB1267" s="18">
        <f>AA1267*hdgt_capex_adj</f>
        <v>53.188700721677868</v>
      </c>
      <c r="AC1267" s="20">
        <v>16.031617914375303</v>
      </c>
      <c r="AD1267" s="20">
        <v>36.4711814717636</v>
      </c>
      <c r="AE1267" s="18">
        <f>AD1267*fuel_adj</f>
        <v>36.4711814717636</v>
      </c>
      <c r="AF1267" s="18">
        <f>AB1267+AC1267+AE1267</f>
        <v>105.69150010781678</v>
      </c>
      <c r="AG1267" s="20">
        <v>430.08053596019101</v>
      </c>
      <c r="AH1267" s="20">
        <f>AG1267-AJ1267-AK1267</f>
        <v>349.68323419648601</v>
      </c>
      <c r="AI1267" s="18">
        <f>AH1267*aero_capex_adj</f>
        <v>419.61988103578318</v>
      </c>
      <c r="AJ1267" s="20">
        <v>39.153009597276991</v>
      </c>
      <c r="AK1267" s="20">
        <v>41.244292166428011</v>
      </c>
      <c r="AL1267" s="18">
        <f>AK1267*fuel_adj</f>
        <v>41.244292166428011</v>
      </c>
      <c r="AM1267" s="18">
        <f>AI1267+AJ1267+AL1267</f>
        <v>500.01718279948818</v>
      </c>
      <c r="AN1267" s="18">
        <f>IF(F1267=0, 0, IF(F1267=3, Z1267, (Z1267*F1267*384+AG1267*G1267*32)/(F1267*384+G1267*32)))</f>
        <v>304.4454949614248</v>
      </c>
      <c r="AO1267" s="18">
        <f>IF(F1267=0, 0, IF(F1267=3, AF1267, (AF1267*F1267*384+AM1267*G1267*32)/(F1267*384+G1267*32)))</f>
        <v>352.14505179011144</v>
      </c>
      <c r="AP1267" s="20">
        <v>100.247736486081</v>
      </c>
      <c r="AQ1267" s="20">
        <f>AP1267-AS1267</f>
        <v>82.196738917324396</v>
      </c>
      <c r="AR1267" s="18">
        <f>AQ1267*bess_capex_adj</f>
        <v>82.196738917324396</v>
      </c>
      <c r="AS1267" s="20">
        <v>18.0509975687566</v>
      </c>
      <c r="AT1267" s="18">
        <f>AR1267+AS1267</f>
        <v>100.247736486081</v>
      </c>
      <c r="AU1267" s="20">
        <v>8450.1774249457194</v>
      </c>
      <c r="AV1267" s="20"/>
      <c r="AW1267" s="20">
        <v>2714.5069214871401</v>
      </c>
      <c r="AX1267" s="18">
        <f>AW1267*solar_capex_adj</f>
        <v>3619.3425619828531</v>
      </c>
      <c r="AY1267" s="20">
        <v>482.47505472747298</v>
      </c>
      <c r="AZ1267" s="18">
        <f>AY1267*wind_capex_adj</f>
        <v>804.125091212455</v>
      </c>
      <c r="BA1267" s="20">
        <v>773.03589585235204</v>
      </c>
      <c r="BB1267" s="18">
        <f>BA1267*hdgt_capex_adj</f>
        <v>966.29486981544005</v>
      </c>
      <c r="BC1267" s="20">
        <v>1624.1403647285399</v>
      </c>
      <c r="BD1267" s="18">
        <f>BC1267*aero_capex_adj</f>
        <v>1948.9684376742478</v>
      </c>
      <c r="BE1267" s="20">
        <v>2856.0191881502001</v>
      </c>
      <c r="BF1267" s="18">
        <f>BE1267*bess_capex_adj</f>
        <v>2856.0191881502001</v>
      </c>
      <c r="BG1267" s="11">
        <v>2488890906.39641</v>
      </c>
      <c r="BH1267" s="11">
        <v>1768082187.9247999</v>
      </c>
      <c r="BI1267" s="11">
        <v>2595428547.4471002</v>
      </c>
      <c r="BJ1267" s="11">
        <v>1907598358.2316799</v>
      </c>
      <c r="BK1267" s="11">
        <f>SUM(BG1267:BJ1267)/1000000</f>
        <v>8759.9999999999909</v>
      </c>
      <c r="BL1267" s="11">
        <v>3.6169365084321901</v>
      </c>
      <c r="BM1267" s="13">
        <f>0.815*BJ1267/(BK1267*1000)</f>
        <v>177.47633127383796</v>
      </c>
      <c r="BN1267" s="22">
        <v>3059.4215375550398</v>
      </c>
      <c r="BO1267" s="11">
        <v>106</v>
      </c>
      <c r="BP1267" s="11">
        <v>9120</v>
      </c>
      <c r="BQ1267" s="22">
        <v>13835.7696</v>
      </c>
      <c r="BR1267" s="11">
        <v>2280</v>
      </c>
      <c r="BS1267" s="11">
        <v>570</v>
      </c>
      <c r="BT1267" s="11">
        <v>0.53412617398263296</v>
      </c>
    </row>
    <row r="1268" spans="1:72" s="11" customFormat="1" x14ac:dyDescent="0.25">
      <c r="A1268" s="1">
        <v>1348</v>
      </c>
      <c r="B1268" s="22">
        <v>2060.21652360608</v>
      </c>
      <c r="C1268" s="22">
        <v>201.39999999999901</v>
      </c>
      <c r="D1268" s="11">
        <v>3000</v>
      </c>
      <c r="E1268" s="11">
        <v>12000</v>
      </c>
      <c r="F1268" s="11">
        <v>1</v>
      </c>
      <c r="G1268" s="11">
        <v>21</v>
      </c>
      <c r="H1268" s="12">
        <f>SUM(BG1268:BI1268)/(BK1268*1000000)</f>
        <v>0.6587563991609523</v>
      </c>
      <c r="I1268" s="13">
        <v>100</v>
      </c>
      <c r="J1268" s="20">
        <v>102.897628980954</v>
      </c>
      <c r="K1268" s="18">
        <f>(P1268*BG1268+U1268*BH1268+AP1268*BI1268+AN1268*BJ1268)/(BK1268*(1000000))</f>
        <v>123.83510807053055</v>
      </c>
      <c r="L1268" s="18">
        <f>(T1268*BG1268+Y1268*BH1268+AT1268*BI1268+AO1268*BJ1268)/(BK1268*(1000000))</f>
        <v>142.48236227560648</v>
      </c>
      <c r="M1268" s="18">
        <f>L1268/K1268</f>
        <v>1.1505813213685359</v>
      </c>
      <c r="N1268" s="18">
        <f>J1268*M1268</f>
        <v>118.3920899185954</v>
      </c>
      <c r="O1268" s="13">
        <v>99.999999999999901</v>
      </c>
      <c r="P1268" s="20">
        <v>101.497332667631</v>
      </c>
      <c r="Q1268" s="20">
        <f>P1268-S1268</f>
        <v>93.885459239647105</v>
      </c>
      <c r="R1268" s="18">
        <f>Q1268*solar_capex_adj</f>
        <v>125.18061231952947</v>
      </c>
      <c r="S1268" s="20">
        <v>7.6118734279838947</v>
      </c>
      <c r="T1268" s="18">
        <f>R1268+S1268</f>
        <v>132.79248574751335</v>
      </c>
      <c r="U1268" s="20">
        <v>27.969316190379601</v>
      </c>
      <c r="V1268" s="20">
        <f>U1268-X1268</f>
        <v>23.172532713252501</v>
      </c>
      <c r="W1268" s="18">
        <f>V1268*wind_capex_adj</f>
        <v>38.62088785542084</v>
      </c>
      <c r="X1268" s="20">
        <v>4.7967834771271001</v>
      </c>
      <c r="Y1268" s="18">
        <f>W1268+X1268</f>
        <v>43.41767133254794</v>
      </c>
      <c r="Z1268" s="20">
        <v>80.128065782878295</v>
      </c>
      <c r="AA1268" s="20">
        <f>Z1268-AC1268-AD1268</f>
        <v>29.594956472081705</v>
      </c>
      <c r="AB1268" s="18">
        <f>AA1268*hdgt_capex_adj</f>
        <v>36.993695590102135</v>
      </c>
      <c r="AC1268" s="20">
        <v>14.754264843328798</v>
      </c>
      <c r="AD1268" s="20">
        <v>35.778844467467792</v>
      </c>
      <c r="AE1268" s="18">
        <f>AD1268*fuel_adj</f>
        <v>35.778844467467792</v>
      </c>
      <c r="AF1268" s="18">
        <f>AB1268+AC1268+AE1268</f>
        <v>87.526804900898725</v>
      </c>
      <c r="AG1268" s="20">
        <v>248.77709677049</v>
      </c>
      <c r="AH1268" s="20">
        <f>AG1268-AJ1268-AK1268</f>
        <v>181.74026095061498</v>
      </c>
      <c r="AI1268" s="18">
        <f>AH1268*aero_capex_adj</f>
        <v>218.08831314073797</v>
      </c>
      <c r="AJ1268" s="20">
        <v>26.054466260642016</v>
      </c>
      <c r="AK1268" s="20">
        <v>40.982369559233007</v>
      </c>
      <c r="AL1268" s="18">
        <f>AK1268*fuel_adj</f>
        <v>40.982369559233007</v>
      </c>
      <c r="AM1268" s="18">
        <f>AI1268+AJ1268+AL1268</f>
        <v>285.12514896061299</v>
      </c>
      <c r="AN1268" s="18">
        <f>IF(F1268=0, 0, IF(F1268=3, Z1268, (Z1268*F1268*384+AG1268*G1268*32)/(F1268*384+G1268*32)))</f>
        <v>187.45017641135848</v>
      </c>
      <c r="AO1268" s="18">
        <f>IF(F1268=0, 0, IF(F1268=3, AF1268, (AF1268*F1268*384+AM1268*G1268*32)/(F1268*384+G1268*32)))</f>
        <v>213.27120566617145</v>
      </c>
      <c r="AP1268" s="20">
        <v>102.953621234827</v>
      </c>
      <c r="AQ1268" s="20">
        <f>AP1268-AS1268</f>
        <v>84.475223305779906</v>
      </c>
      <c r="AR1268" s="18">
        <f>AQ1268*bess_capex_adj</f>
        <v>84.475223305779906</v>
      </c>
      <c r="AS1268" s="20">
        <v>18.478397929047091</v>
      </c>
      <c r="AT1268" s="18">
        <f>AR1268+AS1268</f>
        <v>102.953621234827</v>
      </c>
      <c r="AU1268" s="20">
        <v>8046.3061969028304</v>
      </c>
      <c r="AV1268" s="20"/>
      <c r="AW1268" s="20">
        <v>2468.6333078816101</v>
      </c>
      <c r="AX1268" s="18">
        <f>AW1268*solar_capex_adj</f>
        <v>3291.5110771754798</v>
      </c>
      <c r="AY1268" s="20">
        <v>241.325483273532</v>
      </c>
      <c r="AZ1268" s="18">
        <f>AY1268*wind_capex_adj</f>
        <v>402.20913878921999</v>
      </c>
      <c r="BA1268" s="20">
        <v>773.31774700655501</v>
      </c>
      <c r="BB1268" s="18">
        <f>BA1268*hdgt_capex_adj</f>
        <v>966.64718375819371</v>
      </c>
      <c r="BC1268" s="20">
        <v>1705.96915762095</v>
      </c>
      <c r="BD1268" s="18">
        <f>BC1268*aero_capex_adj</f>
        <v>2047.1629891451398</v>
      </c>
      <c r="BE1268" s="20">
        <v>2857.0605011201701</v>
      </c>
      <c r="BF1268" s="18">
        <f>BE1268*bess_capex_adj</f>
        <v>2857.0605011201701</v>
      </c>
      <c r="BG1268" s="11">
        <v>2316854610.3324699</v>
      </c>
      <c r="BH1268" s="11">
        <v>884041093.96239996</v>
      </c>
      <c r="BI1268" s="11">
        <v>2569810352.3550601</v>
      </c>
      <c r="BJ1268" s="11">
        <v>2989293943.35005</v>
      </c>
      <c r="BK1268" s="11">
        <f>SUM(BG1268:BJ1268)/1000000</f>
        <v>8759.9999999999818</v>
      </c>
      <c r="BL1268" s="11">
        <v>0.14708897950687799</v>
      </c>
      <c r="BM1268" s="13">
        <f>0.815*BJ1268/(BK1268*1000)</f>
        <v>278.11353468382373</v>
      </c>
      <c r="BN1268" s="22">
        <v>2781.2923068682198</v>
      </c>
      <c r="BO1268" s="11">
        <v>53</v>
      </c>
      <c r="BP1268" s="11">
        <v>9120</v>
      </c>
      <c r="BQ1268" s="22">
        <v>13835.7696</v>
      </c>
      <c r="BR1268" s="11">
        <v>2280</v>
      </c>
      <c r="BS1268" s="11">
        <v>570</v>
      </c>
      <c r="BT1268" s="11">
        <v>0.52872793778298699</v>
      </c>
    </row>
    <row r="1269" spans="1:72" s="11" customFormat="1" x14ac:dyDescent="0.25">
      <c r="A1269" s="1">
        <v>369</v>
      </c>
      <c r="B1269" s="24">
        <v>3296.3464377697401</v>
      </c>
      <c r="C1269" s="24">
        <v>600.4</v>
      </c>
      <c r="D1269" s="1">
        <v>1000</v>
      </c>
      <c r="E1269" s="1">
        <v>4000</v>
      </c>
      <c r="F1269" s="1">
        <v>2</v>
      </c>
      <c r="G1269" s="1">
        <v>11</v>
      </c>
      <c r="H1269" s="2">
        <f>SUM(BG1269:BI1269)/(BK1269*1000000)</f>
        <v>0.79956726532207056</v>
      </c>
      <c r="I1269" s="3">
        <v>100</v>
      </c>
      <c r="J1269" s="18">
        <v>96.293357917191798</v>
      </c>
      <c r="K1269" s="18">
        <f>(P1269*BG1269+U1269*BH1269+AP1269*BI1269+AN1269*BJ1269)/(BK1269*(1000000))</f>
        <v>116.24004082490951</v>
      </c>
      <c r="L1269" s="18">
        <f>(T1269*BG1269+Y1269*BH1269+AT1269*BI1269+AO1269*BJ1269)/(BK1269*(1000000))</f>
        <v>142.91683469420369</v>
      </c>
      <c r="M1269" s="18">
        <f>L1269/K1269</f>
        <v>1.229497457846535</v>
      </c>
      <c r="N1269" s="18">
        <f>J1269*M1269</f>
        <v>118.39243876669383</v>
      </c>
      <c r="O1269" s="3">
        <v>100</v>
      </c>
      <c r="P1269" s="18">
        <v>129.794509496263</v>
      </c>
      <c r="Q1269" s="18">
        <f>P1269-S1269</f>
        <v>120.056241120583</v>
      </c>
      <c r="R1269" s="18">
        <f>Q1269*solar_capex_adj</f>
        <v>160.07498816077731</v>
      </c>
      <c r="S1269" s="18">
        <v>9.7382683756800077</v>
      </c>
      <c r="T1269" s="18">
        <f>R1269+S1269</f>
        <v>169.81325653645732</v>
      </c>
      <c r="U1269" s="18">
        <v>27.958446020965201</v>
      </c>
      <c r="V1269" s="18">
        <f>U1269-X1269</f>
        <v>23.161662543838101</v>
      </c>
      <c r="W1269" s="18">
        <f>V1269*wind_capex_adj</f>
        <v>38.602770906396835</v>
      </c>
      <c r="X1269" s="18">
        <v>4.7967834771271001</v>
      </c>
      <c r="Y1269" s="18">
        <f>W1269+X1269</f>
        <v>43.399554383523935</v>
      </c>
      <c r="Z1269" s="18">
        <v>138.13862214203601</v>
      </c>
      <c r="AA1269" s="18">
        <f>Z1269-AC1269-AD1269</f>
        <v>82.328807320988986</v>
      </c>
      <c r="AB1269" s="18">
        <f>AA1269*hdgt_capex_adj</f>
        <v>102.91100915123623</v>
      </c>
      <c r="AC1269" s="18">
        <v>19.869274039296016</v>
      </c>
      <c r="AD1269" s="18">
        <v>35.940540781751011</v>
      </c>
      <c r="AE1269" s="18">
        <f>AD1269*fuel_adj</f>
        <v>35.940540781751011</v>
      </c>
      <c r="AF1269" s="18">
        <f>AB1269+AC1269+AE1269</f>
        <v>158.72082397228326</v>
      </c>
      <c r="AG1269" s="18">
        <v>595.31089078900004</v>
      </c>
      <c r="AH1269" s="18">
        <f>AG1269-AJ1269-AK1269</f>
        <v>502.91565304667097</v>
      </c>
      <c r="AI1269" s="18">
        <f>AH1269*aero_capex_adj</f>
        <v>603.49878365600512</v>
      </c>
      <c r="AJ1269" s="18">
        <v>51.061114508426044</v>
      </c>
      <c r="AK1269" s="18">
        <v>41.334123233903028</v>
      </c>
      <c r="AL1269" s="18">
        <f>AK1269*fuel_adj</f>
        <v>41.334123233903028</v>
      </c>
      <c r="AM1269" s="18">
        <f>AI1269+AJ1269+AL1269</f>
        <v>695.89402139833419</v>
      </c>
      <c r="AN1269" s="18">
        <f>IF(F1269=0, 0, IF(F1269=3, Z1269, (Z1269*F1269*384+AG1269*G1269*32)/(F1269*384+G1269*32)))</f>
        <v>281.82133514536758</v>
      </c>
      <c r="AO1269" s="18">
        <f>IF(F1269=0, 0, IF(F1269=3, AF1269, (AF1269*F1269*384+AM1269*G1269*32)/(F1269*384+G1269*32)))</f>
        <v>327.5466860204707</v>
      </c>
      <c r="AP1269" s="18">
        <v>54.242546404499201</v>
      </c>
      <c r="AQ1269" s="18">
        <f>AP1269-AS1269</f>
        <v>44.075655884717598</v>
      </c>
      <c r="AR1269" s="18">
        <f>AQ1269*bess_capex_adj</f>
        <v>44.075655884717598</v>
      </c>
      <c r="AS1269" s="18">
        <v>10.166890519781603</v>
      </c>
      <c r="AT1269" s="18">
        <f>AR1269+AS1269</f>
        <v>54.242546404499201</v>
      </c>
      <c r="AU1269" s="18">
        <v>8056.3337291243297</v>
      </c>
      <c r="AV1269" s="18"/>
      <c r="AW1269" s="18">
        <v>3947.9604463905598</v>
      </c>
      <c r="AX1269" s="18">
        <f>AW1269*solar_capex_adj</f>
        <v>5263.9472618540794</v>
      </c>
      <c r="AY1269" s="18">
        <v>719.085659460187</v>
      </c>
      <c r="AZ1269" s="18">
        <f>AY1269*wind_capex_adj</f>
        <v>1198.4760991003118</v>
      </c>
      <c r="BA1269" s="18">
        <v>1545.9099716867299</v>
      </c>
      <c r="BB1269" s="18">
        <f>BA1269*hdgt_capex_adj</f>
        <v>1932.3874646084123</v>
      </c>
      <c r="BC1269" s="18">
        <v>893.18370550335999</v>
      </c>
      <c r="BD1269" s="18">
        <f>BC1269*aero_capex_adj</f>
        <v>1071.820446604032</v>
      </c>
      <c r="BE1269" s="18">
        <v>950.19394608348898</v>
      </c>
      <c r="BF1269" s="18">
        <f>BE1269*bess_capex_adj</f>
        <v>950.19394608348898</v>
      </c>
      <c r="BG1269" s="1">
        <v>2816440025.7281699</v>
      </c>
      <c r="BH1269" s="1">
        <v>2635443261.2463999</v>
      </c>
      <c r="BI1269" s="1">
        <v>1552325957.2467599</v>
      </c>
      <c r="BJ1269" s="1">
        <v>1755790755.7786601</v>
      </c>
      <c r="BK1269" s="1">
        <f>SUM(BG1269:BJ1269)/1000000</f>
        <v>8759.9999999999891</v>
      </c>
      <c r="BL1269" s="1">
        <v>30.1167922911111</v>
      </c>
      <c r="BM1269" s="3">
        <f>0.815*BJ1269/(BK1269*1000)</f>
        <v>163.35267876251251</v>
      </c>
      <c r="BN1269" s="24">
        <v>4450.0676909891499</v>
      </c>
      <c r="BO1269" s="1">
        <v>158</v>
      </c>
      <c r="BP1269" s="1">
        <v>3040</v>
      </c>
      <c r="BQ1269" s="24">
        <v>4611.9232000000002</v>
      </c>
      <c r="BR1269" s="1">
        <v>760</v>
      </c>
      <c r="BS1269" s="1">
        <v>190</v>
      </c>
      <c r="BT1269" s="1">
        <v>0.95713044613544895</v>
      </c>
    </row>
    <row r="1270" spans="1:72" s="11" customFormat="1" x14ac:dyDescent="0.25">
      <c r="A1270" s="1">
        <v>287</v>
      </c>
      <c r="B1270" s="24">
        <v>3090.3247854091301</v>
      </c>
      <c r="C1270" s="24">
        <v>1003.19999999999</v>
      </c>
      <c r="D1270" s="1">
        <v>1000</v>
      </c>
      <c r="E1270" s="1">
        <v>4000</v>
      </c>
      <c r="F1270" s="1">
        <v>2</v>
      </c>
      <c r="G1270" s="1">
        <v>11</v>
      </c>
      <c r="H1270" s="2">
        <f>SUM(BG1270:BI1270)/(BK1270*1000000)</f>
        <v>0.90819025191600311</v>
      </c>
      <c r="I1270" s="3">
        <v>100</v>
      </c>
      <c r="J1270" s="18">
        <v>94.069174131967898</v>
      </c>
      <c r="K1270" s="18">
        <f>(P1270*BG1270+U1270*BH1270+AP1270*BI1270+AN1270*BJ1270)/(BK1270*(1000000))</f>
        <v>106.64598587550535</v>
      </c>
      <c r="L1270" s="18">
        <f>(T1270*BG1270+Y1270*BH1270+AT1270*BI1270+AO1270*BJ1270)/(BK1270*(1000000))</f>
        <v>134.28974544371499</v>
      </c>
      <c r="M1270" s="18">
        <f>L1270/K1270</f>
        <v>1.2592105023107008</v>
      </c>
      <c r="N1270" s="18">
        <f>J1270*M1270</f>
        <v>118.45289201066808</v>
      </c>
      <c r="O1270" s="3">
        <v>100</v>
      </c>
      <c r="P1270" s="18">
        <v>147.958027504249</v>
      </c>
      <c r="Q1270" s="18">
        <f>P1270-S1270</f>
        <v>136.85504935797701</v>
      </c>
      <c r="R1270" s="18">
        <f>Q1270*solar_capex_adj</f>
        <v>182.47339914396935</v>
      </c>
      <c r="S1270" s="18">
        <v>11.102978146271994</v>
      </c>
      <c r="T1270" s="18">
        <f>R1270+S1270</f>
        <v>193.57637729024134</v>
      </c>
      <c r="U1270" s="18">
        <v>27.954091251559198</v>
      </c>
      <c r="V1270" s="18">
        <f>U1270-X1270</f>
        <v>23.157307774432098</v>
      </c>
      <c r="W1270" s="18">
        <f>V1270*wind_capex_adj</f>
        <v>38.595512957386831</v>
      </c>
      <c r="X1270" s="18">
        <v>4.7967834771271001</v>
      </c>
      <c r="Y1270" s="18">
        <f>W1270+X1270</f>
        <v>43.392296434513931</v>
      </c>
      <c r="Z1270" s="18">
        <v>250.00244070562701</v>
      </c>
      <c r="AA1270" s="18">
        <f>Z1270-AC1270-AD1270</f>
        <v>182.96032062358199</v>
      </c>
      <c r="AB1270" s="18">
        <f>AA1270*hdgt_capex_adj</f>
        <v>228.70040077947749</v>
      </c>
      <c r="AC1270" s="18">
        <v>29.926037834840002</v>
      </c>
      <c r="AD1270" s="18">
        <v>37.116082247205014</v>
      </c>
      <c r="AE1270" s="18">
        <f>AD1270*fuel_adj</f>
        <v>37.116082247205014</v>
      </c>
      <c r="AF1270" s="18">
        <f>AB1270+AC1270+AE1270</f>
        <v>295.74252086152251</v>
      </c>
      <c r="AG1270" s="18">
        <v>980.48389181987704</v>
      </c>
      <c r="AH1270" s="18">
        <f>AG1270-AJ1270-AK1270</f>
        <v>858.95712144190395</v>
      </c>
      <c r="AI1270" s="18">
        <f>AH1270*aero_capex_adj</f>
        <v>1030.7485457302846</v>
      </c>
      <c r="AJ1270" s="18">
        <v>79.117265931991028</v>
      </c>
      <c r="AK1270" s="18">
        <v>42.409504445982066</v>
      </c>
      <c r="AL1270" s="18">
        <f>AK1270*fuel_adj</f>
        <v>42.409504445982066</v>
      </c>
      <c r="AM1270" s="18">
        <f>AI1270+AJ1270+AL1270</f>
        <v>1152.2753161082576</v>
      </c>
      <c r="AN1270" s="18">
        <f>IF(F1270=0, 0, IF(F1270=3, Z1270, (Z1270*F1270*384+AG1270*G1270*32)/(F1270*384+G1270*32)))</f>
        <v>479.58232534153422</v>
      </c>
      <c r="AO1270" s="18">
        <f>IF(F1270=0, 0, IF(F1270=3, AF1270, (AF1270*F1270*384+AM1270*G1270*32)/(F1270*384+G1270*32)))</f>
        <v>564.93854222478217</v>
      </c>
      <c r="AP1270" s="18">
        <v>67.111239489739404</v>
      </c>
      <c r="AQ1270" s="18">
        <f>AP1270-AS1270</f>
        <v>54.574809880568203</v>
      </c>
      <c r="AR1270" s="18">
        <f>AQ1270*bess_capex_adj</f>
        <v>54.574809880568203</v>
      </c>
      <c r="AS1270" s="18">
        <v>12.536429609171201</v>
      </c>
      <c r="AT1270" s="18">
        <f>AR1270+AS1270</f>
        <v>67.111239489739404</v>
      </c>
      <c r="AU1270" s="18">
        <v>8290.4517246355008</v>
      </c>
      <c r="AV1270" s="18"/>
      <c r="AW1270" s="18">
        <v>3700.5170302425399</v>
      </c>
      <c r="AX1270" s="18">
        <f>AW1270*solar_capex_adj</f>
        <v>4934.0227069900529</v>
      </c>
      <c r="AY1270" s="18">
        <v>1201.28431233736</v>
      </c>
      <c r="AZ1270" s="18">
        <f>AY1270*wind_capex_adj</f>
        <v>2002.1405205622668</v>
      </c>
      <c r="BA1270" s="18">
        <v>1545.6193154595901</v>
      </c>
      <c r="BB1270" s="18">
        <f>BA1270*hdgt_capex_adj</f>
        <v>1932.0241443244877</v>
      </c>
      <c r="BC1270" s="18">
        <v>893.01577243433701</v>
      </c>
      <c r="BD1270" s="18">
        <f>BC1270*aero_capex_adj</f>
        <v>1071.6189269212043</v>
      </c>
      <c r="BE1270" s="18">
        <v>950.01529416166102</v>
      </c>
      <c r="BF1270" s="18">
        <f>BE1270*bess_capex_adj</f>
        <v>950.01529416166102</v>
      </c>
      <c r="BG1270" s="1">
        <v>2313296685.2044101</v>
      </c>
      <c r="BH1270" s="1">
        <v>4403525449.1711998</v>
      </c>
      <c r="BI1270" s="1">
        <v>1238924472.4085701</v>
      </c>
      <c r="BJ1270" s="1">
        <v>804253393.21581197</v>
      </c>
      <c r="BK1270" s="1">
        <f>SUM(BG1270:BJ1270)/1000000</f>
        <v>8759.9999999999927</v>
      </c>
      <c r="BL1270" s="1">
        <v>31.9893333393589</v>
      </c>
      <c r="BM1270" s="3">
        <f>0.815*BJ1270/(BK1270*1000)</f>
        <v>74.82494468845745</v>
      </c>
      <c r="BN1270" s="24">
        <v>4171.93846030233</v>
      </c>
      <c r="BO1270" s="1">
        <v>264</v>
      </c>
      <c r="BP1270" s="1">
        <v>3040</v>
      </c>
      <c r="BQ1270" s="24">
        <v>4611.9232000000002</v>
      </c>
      <c r="BR1270" s="1">
        <v>760</v>
      </c>
      <c r="BS1270" s="1">
        <v>190</v>
      </c>
      <c r="BT1270" s="1">
        <v>0.765447072937814</v>
      </c>
    </row>
    <row r="1271" spans="1:72" s="11" customFormat="1" x14ac:dyDescent="0.25">
      <c r="A1271" s="1">
        <v>539</v>
      </c>
      <c r="B1271" s="24">
        <v>3090.3247854091301</v>
      </c>
      <c r="C1271" s="24">
        <v>201.39999999999901</v>
      </c>
      <c r="D1271" s="1">
        <v>1000</v>
      </c>
      <c r="E1271" s="1">
        <v>4000</v>
      </c>
      <c r="F1271" s="1">
        <v>3</v>
      </c>
      <c r="G1271" s="1">
        <v>4</v>
      </c>
      <c r="H1271" s="2">
        <f>SUM(BG1271:BI1271)/(BK1271*1000000)</f>
        <v>0.63772917301652365</v>
      </c>
      <c r="I1271" s="3">
        <v>100</v>
      </c>
      <c r="J1271" s="18">
        <v>98.247569323197695</v>
      </c>
      <c r="K1271" s="18">
        <f>(P1271*BG1271+U1271*BH1271+AP1271*BI1271+AN1271*BJ1271)/(BK1271*(1000000))</f>
        <v>94.838707114987628</v>
      </c>
      <c r="L1271" s="18">
        <f>(T1271*BG1271+Y1271*BH1271+AT1271*BI1271+AO1271*BJ1271)/(BK1271*(1000000))</f>
        <v>114.40661695878791</v>
      </c>
      <c r="M1271" s="18">
        <f>L1271/K1271</f>
        <v>1.2063283066488357</v>
      </c>
      <c r="N1271" s="18">
        <f>J1271*M1271</f>
        <v>118.51882393401718</v>
      </c>
      <c r="O1271" s="3">
        <v>100</v>
      </c>
      <c r="P1271" s="18">
        <v>109.59364803849201</v>
      </c>
      <c r="Q1271" s="18">
        <f>P1271-S1271</f>
        <v>101.37449864300299</v>
      </c>
      <c r="R1271" s="18">
        <f>Q1271*solar_capex_adj</f>
        <v>135.16599819067065</v>
      </c>
      <c r="S1271" s="18">
        <v>8.219149395489012</v>
      </c>
      <c r="T1271" s="18">
        <f>R1271+S1271</f>
        <v>143.38514758615966</v>
      </c>
      <c r="U1271" s="18">
        <v>27.9690530399848</v>
      </c>
      <c r="V1271" s="18">
        <f>U1271-X1271</f>
        <v>23.1722695628577</v>
      </c>
      <c r="W1271" s="18">
        <f>V1271*wind_capex_adj</f>
        <v>38.6204492714295</v>
      </c>
      <c r="X1271" s="18">
        <v>4.7967834771271001</v>
      </c>
      <c r="Y1271" s="18">
        <f>W1271+X1271</f>
        <v>43.4172327485566</v>
      </c>
      <c r="Z1271" s="18">
        <v>119.07652233631801</v>
      </c>
      <c r="AA1271" s="18">
        <f>Z1271-AC1271-AD1271</f>
        <v>65.139150679648395</v>
      </c>
      <c r="AB1271" s="18">
        <f>AA1271*hdgt_capex_adj</f>
        <v>81.423938349560501</v>
      </c>
      <c r="AC1271" s="18">
        <v>18.182563421973001</v>
      </c>
      <c r="AD1271" s="18">
        <v>35.754808234696611</v>
      </c>
      <c r="AE1271" s="18">
        <f>AD1271*fuel_adj</f>
        <v>35.754808234696611</v>
      </c>
      <c r="AF1271" s="18">
        <f>AB1271+AC1271+AE1271</f>
        <v>135.3613100062301</v>
      </c>
      <c r="AG1271" s="18">
        <v>421.03691923601298</v>
      </c>
      <c r="AH1271" s="18">
        <f>AG1271-AJ1271-AK1271</f>
        <v>340.43828828171303</v>
      </c>
      <c r="AI1271" s="18">
        <f>AH1271*aero_capex_adj</f>
        <v>408.5259459380556</v>
      </c>
      <c r="AJ1271" s="18">
        <v>38.34663914481996</v>
      </c>
      <c r="AK1271" s="18">
        <v>42.251991809479989</v>
      </c>
      <c r="AL1271" s="18">
        <f>AK1271*fuel_adj</f>
        <v>42.251991809479989</v>
      </c>
      <c r="AM1271" s="18">
        <f>AI1271+AJ1271+AL1271</f>
        <v>489.12457689235555</v>
      </c>
      <c r="AN1271" s="18">
        <f>IF(F1271=0, 0, IF(F1271=3, Z1271, (Z1271*F1271*384+AG1271*G1271*32)/(F1271*384+G1271*32)))</f>
        <v>119.07652233631801</v>
      </c>
      <c r="AO1271" s="18">
        <f>IF(F1271=0, 0, IF(F1271=3, AF1271, (AF1271*F1271*384+AM1271*G1271*32)/(F1271*384+G1271*32)))</f>
        <v>135.3613100062301</v>
      </c>
      <c r="AP1271" s="18">
        <v>53.820785921746101</v>
      </c>
      <c r="AQ1271" s="18">
        <f>AP1271-AS1271</f>
        <v>43.724013801781702</v>
      </c>
      <c r="AR1271" s="18">
        <f>AQ1271*bess_capex_adj</f>
        <v>43.724013801781702</v>
      </c>
      <c r="AS1271" s="18">
        <v>10.096772119964399</v>
      </c>
      <c r="AT1271" s="18">
        <f>AR1271+AS1271</f>
        <v>53.820785921746101</v>
      </c>
      <c r="AU1271" s="18">
        <v>7539.7294577367402</v>
      </c>
      <c r="AV1271" s="18"/>
      <c r="AW1271" s="18">
        <v>3702.9079106251402</v>
      </c>
      <c r="AX1271" s="18">
        <f>AW1271*solar_capex_adj</f>
        <v>4937.2105475001863</v>
      </c>
      <c r="AY1271" s="18">
        <v>241.322742748921</v>
      </c>
      <c r="AZ1271" s="18">
        <f>AY1271*wind_capex_adj</f>
        <v>402.20457124820166</v>
      </c>
      <c r="BA1271" s="18">
        <v>2319.9268953189599</v>
      </c>
      <c r="BB1271" s="18">
        <f>BA1271*hdgt_capex_adj</f>
        <v>2899.9086191486999</v>
      </c>
      <c r="BC1271" s="18">
        <v>324.942816077332</v>
      </c>
      <c r="BD1271" s="18">
        <f>BC1271*aero_capex_adj</f>
        <v>389.9313792927984</v>
      </c>
      <c r="BE1271" s="18">
        <v>950.62909296637497</v>
      </c>
      <c r="BF1271" s="18">
        <f>BE1271*bess_capex_adj</f>
        <v>950.62909296637497</v>
      </c>
      <c r="BG1271" s="1">
        <v>3139204099.6593499</v>
      </c>
      <c r="BH1271" s="1">
        <v>884041093.96239996</v>
      </c>
      <c r="BI1271" s="1">
        <v>1563262362.00299</v>
      </c>
      <c r="BJ1271" s="1">
        <v>3173492444.3752499</v>
      </c>
      <c r="BK1271" s="1">
        <f>SUM(BG1271:BJ1271)/1000000</f>
        <v>8759.9999999999891</v>
      </c>
      <c r="BL1271" s="1">
        <v>25.002434267013399</v>
      </c>
      <c r="BM1271" s="3">
        <f>0.815*BJ1271/(BK1271*1000)</f>
        <v>295.25072399153333</v>
      </c>
      <c r="BN1271" s="24">
        <v>4171.93846030233</v>
      </c>
      <c r="BO1271" s="1">
        <v>53</v>
      </c>
      <c r="BP1271" s="1">
        <v>3040</v>
      </c>
      <c r="BQ1271" s="24">
        <v>4611.9232000000002</v>
      </c>
      <c r="BR1271" s="1">
        <v>760</v>
      </c>
      <c r="BS1271" s="1">
        <v>190</v>
      </c>
      <c r="BT1271" s="1">
        <v>0.96335862457013799</v>
      </c>
    </row>
    <row r="1272" spans="1:72" s="11" customFormat="1" x14ac:dyDescent="0.25">
      <c r="A1272" s="1">
        <v>1526</v>
      </c>
      <c r="B1272" s="22">
        <v>1030.10826180304</v>
      </c>
      <c r="C1272" s="22">
        <v>1402.2</v>
      </c>
      <c r="D1272" s="11">
        <v>3000</v>
      </c>
      <c r="E1272" s="11">
        <v>12000</v>
      </c>
      <c r="F1272" s="11">
        <v>3</v>
      </c>
      <c r="G1272" s="11">
        <v>4</v>
      </c>
      <c r="H1272" s="12">
        <f>SUM(BG1272:BI1272)/(BK1272*1000000)</f>
        <v>0.89085444323560448</v>
      </c>
      <c r="I1272" s="13">
        <v>100</v>
      </c>
      <c r="J1272" s="20">
        <v>96.949493456985195</v>
      </c>
      <c r="K1272" s="18">
        <f>(P1272*BG1272+U1272*BH1272+AP1272*BI1272+AN1272*BJ1272)/(BK1272*(1000000))</f>
        <v>94.16729431039218</v>
      </c>
      <c r="L1272" s="18">
        <f>(T1272*BG1272+Y1272*BH1272+AT1272*BI1272+AO1272*BJ1272)/(BK1272*(1000000))</f>
        <v>115.15704782092519</v>
      </c>
      <c r="M1272" s="18">
        <f>L1272/K1272</f>
        <v>1.2228985516069628</v>
      </c>
      <c r="N1272" s="18">
        <f>J1272*M1272</f>
        <v>118.55939512757591</v>
      </c>
      <c r="O1272" s="13">
        <v>100</v>
      </c>
      <c r="P1272" s="20">
        <v>87.093949119707105</v>
      </c>
      <c r="Q1272" s="20">
        <f>P1272-S1272</f>
        <v>80.560255776961995</v>
      </c>
      <c r="R1272" s="18">
        <f>Q1272*solar_capex_adj</f>
        <v>107.41367436928266</v>
      </c>
      <c r="S1272" s="20">
        <v>6.53369334274511</v>
      </c>
      <c r="T1272" s="18">
        <f>R1272+S1272</f>
        <v>113.94736771202777</v>
      </c>
      <c r="U1272" s="20">
        <v>31.035566489691899</v>
      </c>
      <c r="V1272" s="20">
        <f>U1272-X1272</f>
        <v>25.7114467590252</v>
      </c>
      <c r="W1272" s="18">
        <f>V1272*wind_capex_adj</f>
        <v>42.852411265042001</v>
      </c>
      <c r="X1272" s="20">
        <v>5.3241197306666983</v>
      </c>
      <c r="Y1272" s="18">
        <f>W1272+X1272</f>
        <v>48.176530995708703</v>
      </c>
      <c r="Z1272" s="20">
        <v>303.32518067508499</v>
      </c>
      <c r="AA1272" s="20">
        <f>Z1272-AC1272-AD1272</f>
        <v>222.04314667737299</v>
      </c>
      <c r="AB1272" s="18">
        <f>AA1272*hdgt_capex_adj</f>
        <v>277.55393334671624</v>
      </c>
      <c r="AC1272" s="20">
        <v>35.881398802305</v>
      </c>
      <c r="AD1272" s="20">
        <v>45.400635195407006</v>
      </c>
      <c r="AE1272" s="18">
        <f>AD1272*fuel_adj</f>
        <v>45.400635195407006</v>
      </c>
      <c r="AF1272" s="18">
        <f>AB1272+AC1272+AE1272</f>
        <v>358.83596734442824</v>
      </c>
      <c r="AG1272" s="20">
        <v>606.42594331004602</v>
      </c>
      <c r="AH1272" s="20">
        <f>AG1272-AJ1272-AK1272</f>
        <v>502.16586595496199</v>
      </c>
      <c r="AI1272" s="18">
        <f>AH1272*aero_capex_adj</f>
        <v>602.59903914595441</v>
      </c>
      <c r="AJ1272" s="20">
        <v>53.291964404981059</v>
      </c>
      <c r="AK1272" s="20">
        <v>50.968112950102977</v>
      </c>
      <c r="AL1272" s="18">
        <f>AK1272*fuel_adj</f>
        <v>50.968112950102977</v>
      </c>
      <c r="AM1272" s="18">
        <f>AI1272+AJ1272+AL1272</f>
        <v>706.85911650103844</v>
      </c>
      <c r="AN1272" s="18">
        <f>IF(F1272=0, 0, IF(F1272=3, Z1272, (Z1272*F1272*384+AG1272*G1272*32)/(F1272*384+G1272*32)))</f>
        <v>303.32518067508499</v>
      </c>
      <c r="AO1272" s="18">
        <f>IF(F1272=0, 0, IF(F1272=3, AF1272, (AF1272*F1272*384+AM1272*G1272*32)/(F1272*384+G1272*32)))</f>
        <v>358.83596734442824</v>
      </c>
      <c r="AP1272" s="20">
        <v>266.15055800515103</v>
      </c>
      <c r="AQ1272" s="20">
        <f>AP1272-AS1272</f>
        <v>216.722807539217</v>
      </c>
      <c r="AR1272" s="18">
        <f>AQ1272*bess_capex_adj</f>
        <v>216.722807539217</v>
      </c>
      <c r="AS1272" s="20">
        <v>49.427750465934025</v>
      </c>
      <c r="AT1272" s="18">
        <f>AR1272+AS1272</f>
        <v>266.15055800515103</v>
      </c>
      <c r="AU1272" s="20">
        <v>8413.6451453546397</v>
      </c>
      <c r="AV1272" s="20"/>
      <c r="AW1272" s="20">
        <v>1233.90550324021</v>
      </c>
      <c r="AX1272" s="18">
        <f>AW1272*solar_capex_adj</f>
        <v>1645.2073376536132</v>
      </c>
      <c r="AY1272" s="20">
        <v>1679.6120959315499</v>
      </c>
      <c r="AZ1272" s="18">
        <f>AY1272*wind_capex_adj</f>
        <v>2799.3534932192501</v>
      </c>
      <c r="BA1272" s="20">
        <v>2319.18046492745</v>
      </c>
      <c r="BB1272" s="18">
        <f>BA1272*hdgt_capex_adj</f>
        <v>2898.9755811593122</v>
      </c>
      <c r="BC1272" s="20">
        <v>324.83826657884799</v>
      </c>
      <c r="BD1272" s="18">
        <f>BC1272*aero_capex_adj</f>
        <v>389.8059198946176</v>
      </c>
      <c r="BE1272" s="20">
        <v>2856.1088146765701</v>
      </c>
      <c r="BF1272" s="18">
        <f>BE1272*bess_capex_adj</f>
        <v>2856.1088146765701</v>
      </c>
      <c r="BG1272" s="11">
        <v>1331085999.35515</v>
      </c>
      <c r="BH1272" s="11">
        <v>5545273202.7381802</v>
      </c>
      <c r="BI1272" s="11">
        <v>927525720.65055299</v>
      </c>
      <c r="BJ1272" s="11">
        <v>956115077.25610304</v>
      </c>
      <c r="BK1272" s="11">
        <f>SUM(BG1272:BJ1272)/1000000</f>
        <v>8759.9999999999873</v>
      </c>
      <c r="BL1272" s="11">
        <v>10.169274401664101</v>
      </c>
      <c r="BM1272" s="13">
        <f>0.815*BJ1272/(BK1272*1000)</f>
        <v>88.953628762982319</v>
      </c>
      <c r="BN1272" s="22">
        <v>1390.6461534341099</v>
      </c>
      <c r="BO1272" s="11">
        <v>369</v>
      </c>
      <c r="BP1272" s="11">
        <v>9120</v>
      </c>
      <c r="BQ1272" s="22">
        <v>13835.7696</v>
      </c>
      <c r="BR1272" s="11">
        <v>2280</v>
      </c>
      <c r="BS1272" s="11">
        <v>570</v>
      </c>
      <c r="BT1272" s="11">
        <v>0.19314784176005001</v>
      </c>
    </row>
    <row r="1273" spans="1:72" s="11" customFormat="1" x14ac:dyDescent="0.25">
      <c r="A1273" s="1">
        <v>975</v>
      </c>
      <c r="B1273" s="25">
        <v>2060.21652360608</v>
      </c>
      <c r="C1273" s="25">
        <v>1200.8</v>
      </c>
      <c r="D1273" s="8">
        <v>2000</v>
      </c>
      <c r="E1273" s="8">
        <v>8000</v>
      </c>
      <c r="F1273" s="8">
        <v>3</v>
      </c>
      <c r="G1273" s="8">
        <v>4</v>
      </c>
      <c r="H1273" s="9">
        <f>SUM(BG1273:BI1273)/(BK1273*1000000)</f>
        <v>0.94152240694378719</v>
      </c>
      <c r="I1273" s="10">
        <v>100</v>
      </c>
      <c r="J1273" s="19">
        <v>94.459355535843699</v>
      </c>
      <c r="K1273" s="18">
        <f>(P1273*BG1273+U1273*BH1273+AP1273*BI1273+AN1273*BJ1273)/(BK1273*(1000000))</f>
        <v>91.485041366221935</v>
      </c>
      <c r="L1273" s="18">
        <f>(T1273*BG1273+Y1273*BH1273+AT1273*BI1273+AO1273*BJ1273)/(BK1273*(1000000))</f>
        <v>114.83217269748197</v>
      </c>
      <c r="M1273" s="18">
        <f>L1273/K1273</f>
        <v>1.2552016262177725</v>
      </c>
      <c r="N1273" s="18">
        <f>J1273*M1273</f>
        <v>118.56553668007376</v>
      </c>
      <c r="O1273" s="10">
        <v>100</v>
      </c>
      <c r="P1273" s="19">
        <v>122.108414280825</v>
      </c>
      <c r="Q1273" s="19">
        <f>P1273-S1273</f>
        <v>112.94588458333899</v>
      </c>
      <c r="R1273" s="18">
        <f>Q1273*solar_capex_adj</f>
        <v>150.59451277778533</v>
      </c>
      <c r="S1273" s="19">
        <v>9.1625296974860078</v>
      </c>
      <c r="T1273" s="18">
        <f>R1273+S1273</f>
        <v>159.75704247527133</v>
      </c>
      <c r="U1273" s="19">
        <v>28.611259057882901</v>
      </c>
      <c r="V1273" s="19">
        <f>U1273-X1273</f>
        <v>23.702024197944802</v>
      </c>
      <c r="W1273" s="18">
        <f>V1273*wind_capex_adj</f>
        <v>39.503373663241341</v>
      </c>
      <c r="X1273" s="19">
        <v>4.909234859938099</v>
      </c>
      <c r="Y1273" s="18">
        <f>W1273+X1273</f>
        <v>44.412608523179443</v>
      </c>
      <c r="Z1273" s="19">
        <v>506.74369097936</v>
      </c>
      <c r="AA1273" s="19">
        <f>Z1273-AC1273-AD1273</f>
        <v>409.67592073739905</v>
      </c>
      <c r="AB1273" s="18">
        <f>AA1273*hdgt_capex_adj</f>
        <v>512.09490092174883</v>
      </c>
      <c r="AC1273" s="19">
        <v>53.445960848303969</v>
      </c>
      <c r="AD1273" s="19">
        <v>43.621809393656974</v>
      </c>
      <c r="AE1273" s="18">
        <f>AD1273*fuel_adj</f>
        <v>43.621809393656974</v>
      </c>
      <c r="AF1273" s="18">
        <f>AB1273+AC1273+AE1273</f>
        <v>609.16267116370977</v>
      </c>
      <c r="AG1273" s="19">
        <v>781.80665523788696</v>
      </c>
      <c r="AH1273" s="19">
        <f>AG1273-AJ1273-AK1273</f>
        <v>667.96874654303804</v>
      </c>
      <c r="AI1273" s="18">
        <f>AH1273*aero_capex_adj</f>
        <v>801.56249585164562</v>
      </c>
      <c r="AJ1273" s="19">
        <v>65.502872009131011</v>
      </c>
      <c r="AK1273" s="19">
        <v>48.33503668571791</v>
      </c>
      <c r="AL1273" s="18">
        <f>AK1273*fuel_adj</f>
        <v>48.33503668571791</v>
      </c>
      <c r="AM1273" s="18">
        <f>AI1273+AJ1273+AL1273</f>
        <v>915.40040454649454</v>
      </c>
      <c r="AN1273" s="18">
        <f>IF(F1273=0, 0, IF(F1273=3, Z1273, (Z1273*F1273*384+AG1273*G1273*32)/(F1273*384+G1273*32)))</f>
        <v>506.74369097936</v>
      </c>
      <c r="AO1273" s="18">
        <f>IF(F1273=0, 0, IF(F1273=3, AF1273, (AF1273*F1273*384+AM1273*G1273*32)/(F1273*384+G1273*32)))</f>
        <v>609.16267116370977</v>
      </c>
      <c r="AP1273" s="19">
        <v>135.40626678649801</v>
      </c>
      <c r="AQ1273" s="19">
        <f>AP1273-AS1273</f>
        <v>110.190971492964</v>
      </c>
      <c r="AR1273" s="18">
        <f>AQ1273*bess_capex_adj</f>
        <v>110.190971492964</v>
      </c>
      <c r="AS1273" s="19">
        <v>25.215295293534012</v>
      </c>
      <c r="AT1273" s="18">
        <f>AR1273+AS1273</f>
        <v>135.40626678649801</v>
      </c>
      <c r="AU1273" s="19">
        <v>8450.14761291787</v>
      </c>
      <c r="AV1273" s="19"/>
      <c r="AW1273" s="19">
        <v>2467.20265314776</v>
      </c>
      <c r="AX1273" s="18">
        <f>AW1273*solar_capex_adj</f>
        <v>3289.6035375303463</v>
      </c>
      <c r="AY1273" s="19">
        <v>1438.01241857541</v>
      </c>
      <c r="AZ1273" s="18">
        <f>AY1273*wind_capex_adj</f>
        <v>2396.6873642923501</v>
      </c>
      <c r="BA1273" s="19">
        <v>2318.6087513070802</v>
      </c>
      <c r="BB1273" s="18">
        <f>BA1273*hdgt_capex_adj</f>
        <v>2898.2609391338501</v>
      </c>
      <c r="BC1273" s="19">
        <v>324.75818895478</v>
      </c>
      <c r="BD1273" s="18">
        <f>BC1273*aero_capex_adj</f>
        <v>389.709826745736</v>
      </c>
      <c r="BE1273" s="19">
        <v>1901.56560093281</v>
      </c>
      <c r="BF1273" s="18">
        <f>BE1273*bess_capex_adj</f>
        <v>1901.56560093281</v>
      </c>
      <c r="BG1273" s="8">
        <v>1877258286.2518401</v>
      </c>
      <c r="BH1273" s="8">
        <v>5150138860.1726704</v>
      </c>
      <c r="BI1273" s="8">
        <v>1220339138.4030399</v>
      </c>
      <c r="BJ1273" s="8">
        <v>512263715.17242301</v>
      </c>
      <c r="BK1273" s="8">
        <f>SUM(BG1273:BJ1273)/1000000</f>
        <v>8759.9999999999727</v>
      </c>
      <c r="BL1273" s="8">
        <v>19.548953795705501</v>
      </c>
      <c r="BM1273" s="10">
        <f>0.815*BJ1273/(BK1273*1000)</f>
        <v>47.659238340813474</v>
      </c>
      <c r="BN1273" s="25">
        <v>2781.2923068682198</v>
      </c>
      <c r="BO1273" s="8">
        <v>316</v>
      </c>
      <c r="BP1273" s="8">
        <v>6080</v>
      </c>
      <c r="BQ1273" s="25">
        <v>9223.8464000000004</v>
      </c>
      <c r="BR1273" s="8">
        <v>1520</v>
      </c>
      <c r="BS1273" s="8">
        <v>380</v>
      </c>
      <c r="BT1273" s="8">
        <v>0.37863510364870701</v>
      </c>
    </row>
    <row r="1274" spans="1:72" s="11" customFormat="1" x14ac:dyDescent="0.25">
      <c r="A1274" s="1">
        <v>742</v>
      </c>
      <c r="B1274" s="25">
        <v>1648.17321888487</v>
      </c>
      <c r="C1274" s="25">
        <v>1801.19999999999</v>
      </c>
      <c r="D1274" s="8">
        <v>2000</v>
      </c>
      <c r="E1274" s="8">
        <v>8000</v>
      </c>
      <c r="F1274" s="8">
        <v>1</v>
      </c>
      <c r="G1274" s="8">
        <v>22</v>
      </c>
      <c r="H1274" s="9">
        <f>SUM(BG1274:BI1274)/(BK1274*1000000)</f>
        <v>0.96202475386690833</v>
      </c>
      <c r="I1274" s="10">
        <v>100</v>
      </c>
      <c r="J1274" s="19">
        <v>94.633572725838704</v>
      </c>
      <c r="K1274" s="18">
        <f>(P1274*BG1274+U1274*BH1274+AP1274*BI1274+AN1274*BJ1274)/(BK1274*(1000000))</f>
        <v>121.25209295296811</v>
      </c>
      <c r="L1274" s="18">
        <f>(T1274*BG1274+Y1274*BH1274+AT1274*BI1274+AO1274*BJ1274)/(BK1274*(1000000))</f>
        <v>151.92930847944817</v>
      </c>
      <c r="M1274" s="18">
        <f>L1274/K1274</f>
        <v>1.253003595891572</v>
      </c>
      <c r="N1274" s="18">
        <f>J1274*M1274</f>
        <v>118.57620691754248</v>
      </c>
      <c r="O1274" s="10">
        <v>100</v>
      </c>
      <c r="P1274" s="19">
        <v>122.80863723178</v>
      </c>
      <c r="Q1274" s="19">
        <f>P1274-S1274</f>
        <v>113.592626384814</v>
      </c>
      <c r="R1274" s="18">
        <f>Q1274*solar_capex_adj</f>
        <v>151.45683517975198</v>
      </c>
      <c r="S1274" s="19">
        <v>9.2160108469660003</v>
      </c>
      <c r="T1274" s="18">
        <f>R1274+S1274</f>
        <v>160.67284602671799</v>
      </c>
      <c r="U1274" s="19">
        <v>36.6864551915167</v>
      </c>
      <c r="V1274" s="19">
        <f>U1274-X1274</f>
        <v>30.391071116235999</v>
      </c>
      <c r="W1274" s="18">
        <f>V1274*wind_capex_adj</f>
        <v>50.651785193726667</v>
      </c>
      <c r="X1274" s="19">
        <v>6.2953840752807011</v>
      </c>
      <c r="Y1274" s="18">
        <f>W1274+X1274</f>
        <v>56.947169269007368</v>
      </c>
      <c r="Z1274" s="19">
        <v>331.603173768489</v>
      </c>
      <c r="AA1274" s="19">
        <f>Z1274-AC1274-AD1274</f>
        <v>251.91019399467598</v>
      </c>
      <c r="AB1274" s="18">
        <f>AA1274*hdgt_capex_adj</f>
        <v>314.88774249334494</v>
      </c>
      <c r="AC1274" s="19">
        <v>37.89183198123601</v>
      </c>
      <c r="AD1274" s="19">
        <v>41.801147792577012</v>
      </c>
      <c r="AE1274" s="18">
        <f>AD1274*fuel_adj</f>
        <v>41.801147792577012</v>
      </c>
      <c r="AF1274" s="18">
        <f>AB1274+AC1274+AE1274</f>
        <v>394.58072226715797</v>
      </c>
      <c r="AG1274" s="19">
        <v>2132.2518269260599</v>
      </c>
      <c r="AH1274" s="19">
        <f>AG1274-AJ1274-AK1274</f>
        <v>1921.8408137573599</v>
      </c>
      <c r="AI1274" s="18">
        <f>AH1274*aero_capex_adj</f>
        <v>2306.2089765088317</v>
      </c>
      <c r="AJ1274" s="19">
        <v>163.34770635860991</v>
      </c>
      <c r="AK1274" s="19">
        <v>47.063306810090126</v>
      </c>
      <c r="AL1274" s="18">
        <f>AK1274*fuel_adj</f>
        <v>47.063306810090126</v>
      </c>
      <c r="AM1274" s="18">
        <f>AI1274+AJ1274+AL1274</f>
        <v>2516.619989677532</v>
      </c>
      <c r="AN1274" s="18">
        <f>IF(F1274=0, 0, IF(F1274=3, Z1274, (Z1274*F1274*384+AG1274*G1274*32)/(F1274*384+G1274*32)))</f>
        <v>1496.7287728704466</v>
      </c>
      <c r="AO1274" s="18">
        <f>IF(F1274=0, 0, IF(F1274=3, AF1274, (AF1274*F1274*384+AM1274*G1274*32)/(F1274*384+G1274*32)))</f>
        <v>1767.6649541209295</v>
      </c>
      <c r="AP1274" s="19">
        <v>175.718099996013</v>
      </c>
      <c r="AQ1274" s="19">
        <f>AP1274-AS1274</f>
        <v>142.06057760369001</v>
      </c>
      <c r="AR1274" s="18">
        <f>AQ1274*bess_capex_adj</f>
        <v>142.06057760369001</v>
      </c>
      <c r="AS1274" s="19">
        <v>33.657522392322988</v>
      </c>
      <c r="AT1274" s="18">
        <f>AR1274+AS1274</f>
        <v>175.718099996013</v>
      </c>
      <c r="AU1274" s="19">
        <v>8590.4393980821496</v>
      </c>
      <c r="AV1274" s="19"/>
      <c r="AW1274" s="19">
        <v>1973.54465861209</v>
      </c>
      <c r="AX1274" s="18">
        <f>AW1274*solar_capex_adj</f>
        <v>2631.3928781494533</v>
      </c>
      <c r="AY1274" s="19">
        <v>2156.7809732384699</v>
      </c>
      <c r="AZ1274" s="18">
        <f>AY1274*wind_capex_adj</f>
        <v>3594.6349553974501</v>
      </c>
      <c r="BA1274" s="19">
        <v>772.78443103624295</v>
      </c>
      <c r="BB1274" s="18">
        <f>BA1274*hdgt_capex_adj</f>
        <v>965.98053879530369</v>
      </c>
      <c r="BC1274" s="19">
        <v>1785.9732437462501</v>
      </c>
      <c r="BD1274" s="18">
        <f>BC1274*aero_capex_adj</f>
        <v>2143.1678924954999</v>
      </c>
      <c r="BE1274" s="19">
        <v>1901.3560914490699</v>
      </c>
      <c r="BF1274" s="18">
        <f>BE1274*bess_capex_adj</f>
        <v>1901.3560914490699</v>
      </c>
      <c r="BG1274" s="8">
        <v>1493409355.9680099</v>
      </c>
      <c r="BH1274" s="8">
        <v>6024227907.8109903</v>
      </c>
      <c r="BI1274" s="8">
        <v>909699580.09510601</v>
      </c>
      <c r="BJ1274" s="8">
        <v>332663156.12588298</v>
      </c>
      <c r="BK1274" s="8">
        <f>SUM(BG1274:BJ1274)/1000000</f>
        <v>8759.9999999999891</v>
      </c>
      <c r="BL1274" s="8">
        <v>28.7551541226061</v>
      </c>
      <c r="BM1274" s="10">
        <f>0.815*BJ1274/(BK1274*1000)</f>
        <v>30.949825598469744</v>
      </c>
      <c r="BN1274" s="25">
        <v>2225.03384549457</v>
      </c>
      <c r="BO1274" s="8">
        <v>474</v>
      </c>
      <c r="BP1274" s="8">
        <v>6080</v>
      </c>
      <c r="BQ1274" s="25">
        <v>9223.8464000000004</v>
      </c>
      <c r="BR1274" s="8">
        <v>1520</v>
      </c>
      <c r="BS1274" s="8">
        <v>380</v>
      </c>
      <c r="BT1274" s="8">
        <v>0.282923418962929</v>
      </c>
    </row>
    <row r="1275" spans="1:72" s="11" customFormat="1" x14ac:dyDescent="0.25">
      <c r="A1275" s="1">
        <v>1259</v>
      </c>
      <c r="B1275" s="22">
        <v>1648.17321888487</v>
      </c>
      <c r="C1275" s="22">
        <v>1402.2</v>
      </c>
      <c r="D1275" s="11">
        <v>3000</v>
      </c>
      <c r="E1275" s="11">
        <v>12000</v>
      </c>
      <c r="F1275" s="11">
        <v>1</v>
      </c>
      <c r="G1275" s="11">
        <v>19</v>
      </c>
      <c r="H1275" s="12">
        <f>SUM(BG1275:BI1275)/(BK1275*1000000)</f>
        <v>0.94053166410402844</v>
      </c>
      <c r="I1275" s="13">
        <v>100</v>
      </c>
      <c r="J1275" s="20">
        <v>97.417163055498705</v>
      </c>
      <c r="K1275" s="18">
        <f>(P1275*BG1275+U1275*BH1275+AP1275*BI1275+AN1275*BJ1275)/(BK1275*(1000000))</f>
        <v>128.7564330479542</v>
      </c>
      <c r="L1275" s="18">
        <f>(T1275*BG1275+Y1275*BH1275+AT1275*BI1275+AO1275*BJ1275)/(BK1275*(1000000))</f>
        <v>156.72521887457347</v>
      </c>
      <c r="M1275" s="18">
        <f>L1275/K1275</f>
        <v>1.2172224343633575</v>
      </c>
      <c r="N1275" s="18">
        <f>J1275*M1275</f>
        <v>118.57835636318627</v>
      </c>
      <c r="O1275" s="13">
        <v>100</v>
      </c>
      <c r="P1275" s="20">
        <v>112.121926231212</v>
      </c>
      <c r="Q1275" s="20">
        <f>P1275-S1275</f>
        <v>103.70805205331099</v>
      </c>
      <c r="R1275" s="18">
        <f>Q1275*solar_capex_adj</f>
        <v>138.27740273774799</v>
      </c>
      <c r="S1275" s="20">
        <v>8.4138741779010076</v>
      </c>
      <c r="T1275" s="18">
        <f>R1275+S1275</f>
        <v>146.69127691564898</v>
      </c>
      <c r="U1275" s="20">
        <v>31.026751708507799</v>
      </c>
      <c r="V1275" s="20">
        <f>U1275-X1275</f>
        <v>25.702665402620799</v>
      </c>
      <c r="W1275" s="18">
        <f>V1275*wind_capex_adj</f>
        <v>42.837775671034663</v>
      </c>
      <c r="X1275" s="20">
        <v>5.3240863058870005</v>
      </c>
      <c r="Y1275" s="18">
        <f>W1275+X1275</f>
        <v>48.161861976921664</v>
      </c>
      <c r="Z1275" s="20">
        <v>226.56628206667801</v>
      </c>
      <c r="AA1275" s="20">
        <f>Z1275-AC1275-AD1275</f>
        <v>153.26223794460699</v>
      </c>
      <c r="AB1275" s="18">
        <f>AA1275*hdgt_capex_adj</f>
        <v>191.57779743075875</v>
      </c>
      <c r="AC1275" s="20">
        <v>28.782566262144002</v>
      </c>
      <c r="AD1275" s="20">
        <v>44.521477859927018</v>
      </c>
      <c r="AE1275" s="18">
        <f>AD1275*fuel_adj</f>
        <v>44.521477859927018</v>
      </c>
      <c r="AF1275" s="18">
        <f>AB1275+AC1275+AE1275</f>
        <v>264.88184155282977</v>
      </c>
      <c r="AG1275" s="20">
        <v>1507.5323061925001</v>
      </c>
      <c r="AH1275" s="20">
        <f>AG1275-AJ1275-AK1275</f>
        <v>1340.33991757423</v>
      </c>
      <c r="AI1275" s="18">
        <f>AH1275*aero_capex_adj</f>
        <v>1608.4079010890759</v>
      </c>
      <c r="AJ1275" s="20">
        <v>118.39291591392998</v>
      </c>
      <c r="AK1275" s="20">
        <v>48.799472704340133</v>
      </c>
      <c r="AL1275" s="18">
        <f>AK1275*fuel_adj</f>
        <v>48.799472704340133</v>
      </c>
      <c r="AM1275" s="18">
        <f>AI1275+AJ1275+AL1275</f>
        <v>1775.6002897073461</v>
      </c>
      <c r="AN1275" s="18">
        <f>IF(F1275=0, 0, IF(F1275=3, Z1275, (Z1275*F1275*384+AG1275*G1275*32)/(F1275*384+G1275*32)))</f>
        <v>1011.6744904018593</v>
      </c>
      <c r="AO1275" s="18">
        <f>IF(F1275=0, 0, IF(F1275=3, AF1275, (AF1275*F1275*384+AM1275*G1275*32)/(F1275*384+G1275*32)))</f>
        <v>1190.8060517120493</v>
      </c>
      <c r="AP1275" s="20">
        <v>232.38072281366601</v>
      </c>
      <c r="AQ1275" s="20">
        <f>AP1275-AS1275</f>
        <v>188.74992381699599</v>
      </c>
      <c r="AR1275" s="18">
        <f>AQ1275*bess_capex_adj</f>
        <v>188.74992381699599</v>
      </c>
      <c r="AS1275" s="20">
        <v>43.630798996670023</v>
      </c>
      <c r="AT1275" s="18">
        <f>AR1275+AS1275</f>
        <v>232.38072281366601</v>
      </c>
      <c r="AU1275" s="20">
        <v>8823.0526370654607</v>
      </c>
      <c r="AV1275" s="20"/>
      <c r="AW1275" s="20">
        <v>1973.5869204779999</v>
      </c>
      <c r="AX1275" s="18">
        <f>AW1275*solar_capex_adj</f>
        <v>2631.4492273039996</v>
      </c>
      <c r="AY1275" s="20">
        <v>1679.0489908376301</v>
      </c>
      <c r="AZ1275" s="18">
        <f>AY1275*wind_capex_adj</f>
        <v>2798.4149847293834</v>
      </c>
      <c r="BA1275" s="20">
        <v>772.80097959107695</v>
      </c>
      <c r="BB1275" s="18">
        <f>BA1275*hdgt_capex_adj</f>
        <v>966.00122448884622</v>
      </c>
      <c r="BC1275" s="20">
        <v>1542.4644677051101</v>
      </c>
      <c r="BD1275" s="18">
        <f>BC1275*aero_capex_adj</f>
        <v>1850.957361246132</v>
      </c>
      <c r="BE1275" s="20">
        <v>2855.1512784536299</v>
      </c>
      <c r="BF1275" s="18">
        <f>BE1275*bess_capex_adj</f>
        <v>2855.1512784536299</v>
      </c>
      <c r="BG1275" s="11">
        <v>1639290961.6375301</v>
      </c>
      <c r="BH1275" s="11">
        <v>5545343619.8424997</v>
      </c>
      <c r="BI1275" s="11">
        <v>1054422796.07125</v>
      </c>
      <c r="BJ1275" s="11">
        <v>520942622.44871002</v>
      </c>
      <c r="BK1275" s="11">
        <f>SUM(BG1275:BJ1275)/1000000</f>
        <v>8759.9999999999909</v>
      </c>
      <c r="BL1275" s="11">
        <v>18.518276216679102</v>
      </c>
      <c r="BM1275" s="13">
        <f>0.815*BJ1275/(BK1275*1000)</f>
        <v>48.466693755216788</v>
      </c>
      <c r="BN1275" s="22">
        <v>2225.03384549457</v>
      </c>
      <c r="BO1275" s="11">
        <v>369</v>
      </c>
      <c r="BP1275" s="11">
        <v>9120</v>
      </c>
      <c r="BQ1275" s="22">
        <v>13835.7696</v>
      </c>
      <c r="BR1275" s="11">
        <v>2280</v>
      </c>
      <c r="BS1275" s="11">
        <v>570</v>
      </c>
      <c r="BT1275" s="11">
        <v>0.21921467868600999</v>
      </c>
    </row>
    <row r="1276" spans="1:72" s="11" customFormat="1" x14ac:dyDescent="0.25">
      <c r="A1276" s="1">
        <v>961</v>
      </c>
      <c r="B1276" s="25">
        <v>2266.2381759666901</v>
      </c>
      <c r="C1276" s="25">
        <v>1003.19999999999</v>
      </c>
      <c r="D1276" s="8">
        <v>2000</v>
      </c>
      <c r="E1276" s="8">
        <v>8000</v>
      </c>
      <c r="F1276" s="8">
        <v>3</v>
      </c>
      <c r="G1276" s="8">
        <v>4</v>
      </c>
      <c r="H1276" s="9">
        <f>SUM(BG1276:BI1276)/(BK1276*1000000)</f>
        <v>0.92599489819792036</v>
      </c>
      <c r="I1276" s="10">
        <v>100</v>
      </c>
      <c r="J1276" s="19">
        <v>95.227895699842804</v>
      </c>
      <c r="K1276" s="18">
        <f>(P1276*BG1276+U1276*BH1276+AP1276*BI1276+AN1276*BJ1276)/(BK1276*(1000000))</f>
        <v>91.787505185527763</v>
      </c>
      <c r="L1276" s="18">
        <f>(T1276*BG1276+Y1276*BH1276+AT1276*BI1276+AO1276*BJ1276)/(BK1276*(1000000))</f>
        <v>114.29824401764375</v>
      </c>
      <c r="M1276" s="18">
        <f>L1276/K1276</f>
        <v>1.2452484004943332</v>
      </c>
      <c r="N1276" s="18">
        <f>J1276*M1276</f>
        <v>118.58238480267043</v>
      </c>
      <c r="O1276" s="10">
        <v>100</v>
      </c>
      <c r="P1276" s="19">
        <v>118.648827485507</v>
      </c>
      <c r="Q1276" s="19">
        <f>P1276-S1276</f>
        <v>109.74582556322</v>
      </c>
      <c r="R1276" s="18">
        <f>Q1276*solar_capex_adj</f>
        <v>146.32776741762666</v>
      </c>
      <c r="S1276" s="19">
        <v>8.9030019222870038</v>
      </c>
      <c r="T1276" s="18">
        <f>R1276+S1276</f>
        <v>155.23076933991365</v>
      </c>
      <c r="U1276" s="19">
        <v>27.9557017320762</v>
      </c>
      <c r="V1276" s="19">
        <f>U1276-X1276</f>
        <v>23.1589182549491</v>
      </c>
      <c r="W1276" s="18">
        <f>V1276*wind_capex_adj</f>
        <v>38.598197091581838</v>
      </c>
      <c r="X1276" s="19">
        <v>4.7967834771271001</v>
      </c>
      <c r="Y1276" s="18">
        <f>W1276+X1276</f>
        <v>43.394980568708938</v>
      </c>
      <c r="Z1276" s="19">
        <v>401.92017689648702</v>
      </c>
      <c r="AA1276" s="19">
        <f>Z1276-AC1276-AD1276</f>
        <v>317.69033207377697</v>
      </c>
      <c r="AB1276" s="18">
        <f>AA1276*hdgt_capex_adj</f>
        <v>397.11291509222121</v>
      </c>
      <c r="AC1276" s="19">
        <v>43.64362440536604</v>
      </c>
      <c r="AD1276" s="19">
        <v>40.586220417344009</v>
      </c>
      <c r="AE1276" s="18">
        <f>AD1276*fuel_adj</f>
        <v>40.586220417344009</v>
      </c>
      <c r="AF1276" s="18">
        <f>AB1276+AC1276+AE1276</f>
        <v>481.34275991493126</v>
      </c>
      <c r="AG1276" s="19">
        <v>780.77407256639106</v>
      </c>
      <c r="AH1276" s="19">
        <f>AG1276-AJ1276-AK1276</f>
        <v>670.10439956180301</v>
      </c>
      <c r="AI1276" s="18">
        <f>AH1276*aero_capex_adj</f>
        <v>804.12527947416356</v>
      </c>
      <c r="AJ1276" s="19">
        <v>64.920873306885028</v>
      </c>
      <c r="AK1276" s="19">
        <v>45.748799697703021</v>
      </c>
      <c r="AL1276" s="18">
        <f>AK1276*fuel_adj</f>
        <v>45.748799697703021</v>
      </c>
      <c r="AM1276" s="18">
        <f>AI1276+AJ1276+AL1276</f>
        <v>914.79495247875161</v>
      </c>
      <c r="AN1276" s="18">
        <f>IF(F1276=0, 0, IF(F1276=3, Z1276, (Z1276*F1276*384+AG1276*G1276*32)/(F1276*384+G1276*32)))</f>
        <v>401.92017689648702</v>
      </c>
      <c r="AO1276" s="18">
        <f>IF(F1276=0, 0, IF(F1276=3, AF1276, (AF1276*F1276*384+AM1276*G1276*32)/(F1276*384+G1276*32)))</f>
        <v>481.34275991493126</v>
      </c>
      <c r="AP1276" s="19">
        <v>106.28770319297099</v>
      </c>
      <c r="AQ1276" s="19">
        <f>AP1276-AS1276</f>
        <v>86.811112617419695</v>
      </c>
      <c r="AR1276" s="18">
        <f>AQ1276*bess_capex_adj</f>
        <v>86.811112617419695</v>
      </c>
      <c r="AS1276" s="19">
        <v>19.476590575551299</v>
      </c>
      <c r="AT1276" s="18">
        <f>AR1276+AS1276</f>
        <v>106.28770319297099</v>
      </c>
      <c r="AU1276" s="19">
        <v>8460.1652649513399</v>
      </c>
      <c r="AV1276" s="19"/>
      <c r="AW1276" s="19">
        <v>2713.9012146297</v>
      </c>
      <c r="AX1276" s="18">
        <f>AW1276*solar_capex_adj</f>
        <v>3618.5349528396</v>
      </c>
      <c r="AY1276" s="19">
        <v>1201.3678559426601</v>
      </c>
      <c r="AZ1276" s="18">
        <f>AY1276*wind_capex_adj</f>
        <v>2002.2797599044336</v>
      </c>
      <c r="BA1276" s="19">
        <v>2318.5902088877601</v>
      </c>
      <c r="BB1276" s="18">
        <f>BA1276*hdgt_capex_adj</f>
        <v>2898.2377611096999</v>
      </c>
      <c r="BC1276" s="19">
        <v>324.75559179279003</v>
      </c>
      <c r="BD1276" s="18">
        <f>BC1276*aero_capex_adj</f>
        <v>389.70671015134803</v>
      </c>
      <c r="BE1276" s="19">
        <v>1901.5503936984201</v>
      </c>
      <c r="BF1276" s="18">
        <f>BE1276*bess_capex_adj</f>
        <v>1901.5503936984201</v>
      </c>
      <c r="BG1276" s="8">
        <v>2124500947.8094201</v>
      </c>
      <c r="BH1276" s="8">
        <v>4403525449.1711998</v>
      </c>
      <c r="BI1276" s="8">
        <v>1583688911.23315</v>
      </c>
      <c r="BJ1276" s="8">
        <v>648284691.78621602</v>
      </c>
      <c r="BK1276" s="8">
        <f>SUM(BG1276:BJ1276)/1000000</f>
        <v>8759.9999999999873</v>
      </c>
      <c r="BL1276" s="8">
        <v>17.494320383170901</v>
      </c>
      <c r="BM1276" s="10">
        <f>0.815*BJ1276/(BK1276*1000)</f>
        <v>60.314157968694843</v>
      </c>
      <c r="BN1276" s="25">
        <v>3059.4215375550398</v>
      </c>
      <c r="BO1276" s="8">
        <v>264</v>
      </c>
      <c r="BP1276" s="8">
        <v>6080</v>
      </c>
      <c r="BQ1276" s="25">
        <v>9223.8464000000004</v>
      </c>
      <c r="BR1276" s="8">
        <v>1520</v>
      </c>
      <c r="BS1276" s="8">
        <v>380</v>
      </c>
      <c r="BT1276" s="8">
        <v>0.49025953980542297</v>
      </c>
    </row>
    <row r="1277" spans="1:72" s="11" customFormat="1" x14ac:dyDescent="0.25">
      <c r="A1277" s="1">
        <v>758</v>
      </c>
      <c r="B1277" s="25">
        <v>2678.2814806879101</v>
      </c>
      <c r="C1277" s="25">
        <v>801.8</v>
      </c>
      <c r="D1277" s="8">
        <v>2000</v>
      </c>
      <c r="E1277" s="8">
        <v>8000</v>
      </c>
      <c r="F1277" s="8">
        <v>1</v>
      </c>
      <c r="G1277" s="8">
        <v>23</v>
      </c>
      <c r="H1277" s="9">
        <f>SUM(BG1277:BI1277)/(BK1277*1000000)</f>
        <v>0.91430443555122853</v>
      </c>
      <c r="I1277" s="10">
        <v>100</v>
      </c>
      <c r="J1277" s="19">
        <v>97.716146189884597</v>
      </c>
      <c r="K1277" s="18">
        <f>(P1277*BG1277+U1277*BH1277+AP1277*BI1277+AN1277*BJ1277)/(BK1277*(1000000))</f>
        <v>143.07214374852077</v>
      </c>
      <c r="L1277" s="18">
        <f>(T1277*BG1277+Y1277*BH1277+AT1277*BI1277+AO1277*BJ1277)/(BK1277*(1000000))</f>
        <v>173.63297186730122</v>
      </c>
      <c r="M1277" s="18">
        <f>L1277/K1277</f>
        <v>1.2136043209955496</v>
      </c>
      <c r="N1277" s="18">
        <f>J1277*M1277</f>
        <v>118.58873724707676</v>
      </c>
      <c r="O1277" s="10">
        <v>100</v>
      </c>
      <c r="P1277" s="19">
        <v>122.44713648414</v>
      </c>
      <c r="Q1277" s="19">
        <f>P1277-S1277</f>
        <v>113.257496452312</v>
      </c>
      <c r="R1277" s="18">
        <f>Q1277*solar_capex_adj</f>
        <v>151.00999526974931</v>
      </c>
      <c r="S1277" s="19">
        <v>9.1896400318280058</v>
      </c>
      <c r="T1277" s="18">
        <f>R1277+S1277</f>
        <v>160.1996353015773</v>
      </c>
      <c r="U1277" s="19">
        <v>27.951271602520599</v>
      </c>
      <c r="V1277" s="19">
        <f>U1277-X1277</f>
        <v>23.154488125393499</v>
      </c>
      <c r="W1277" s="18">
        <f>V1277*wind_capex_adj</f>
        <v>38.5908135423225</v>
      </c>
      <c r="X1277" s="19">
        <v>4.7967834771271001</v>
      </c>
      <c r="Y1277" s="18">
        <f>W1277+X1277</f>
        <v>43.387597019449601</v>
      </c>
      <c r="Z1277" s="19">
        <v>163.36709117625099</v>
      </c>
      <c r="AA1277" s="19">
        <f>Z1277-AC1277-AD1277</f>
        <v>103.133043288634</v>
      </c>
      <c r="AB1277" s="18">
        <f>AA1277*hdgt_capex_adj</f>
        <v>128.91630411079251</v>
      </c>
      <c r="AC1277" s="19">
        <v>22.115786925609001</v>
      </c>
      <c r="AD1277" s="19">
        <v>38.118260962007994</v>
      </c>
      <c r="AE1277" s="18">
        <f>AD1277*fuel_adj</f>
        <v>38.118260962007994</v>
      </c>
      <c r="AF1277" s="18">
        <f>AB1277+AC1277+AE1277</f>
        <v>189.15035199840952</v>
      </c>
      <c r="AG1277" s="19">
        <v>1309.6592169609801</v>
      </c>
      <c r="AH1277" s="19">
        <f>AG1277-AJ1277-AK1277</f>
        <v>1164.6577833695399</v>
      </c>
      <c r="AI1277" s="18">
        <f>AH1277*aero_capex_adj</f>
        <v>1397.5893400434477</v>
      </c>
      <c r="AJ1277" s="19">
        <v>102.91964126698008</v>
      </c>
      <c r="AK1277" s="19">
        <v>42.081792324460139</v>
      </c>
      <c r="AL1277" s="18">
        <f>AK1277*fuel_adj</f>
        <v>42.081792324460139</v>
      </c>
      <c r="AM1277" s="18">
        <f>AI1277+AJ1277+AL1277</f>
        <v>1542.5907736348879</v>
      </c>
      <c r="AN1277" s="18">
        <f>IF(F1277=0, 0, IF(F1277=3, Z1277, (Z1277*F1277*384+AG1277*G1277*32)/(F1277*384+G1277*32)))</f>
        <v>916.6447738347872</v>
      </c>
      <c r="AO1277" s="18">
        <f>IF(F1277=0, 0, IF(F1277=3, AF1277, (AF1277*F1277*384+AM1277*G1277*32)/(F1277*384+G1277*32)))</f>
        <v>1078.5540576452381</v>
      </c>
      <c r="AP1277" s="19">
        <v>82.125175745438199</v>
      </c>
      <c r="AQ1277" s="19">
        <f>AP1277-AS1277</f>
        <v>67.098450072868005</v>
      </c>
      <c r="AR1277" s="18">
        <f>AQ1277*bess_capex_adj</f>
        <v>67.098450072868005</v>
      </c>
      <c r="AS1277" s="19">
        <v>15.026725672570194</v>
      </c>
      <c r="AT1277" s="18">
        <f>AR1277+AS1277</f>
        <v>82.125175745438199</v>
      </c>
      <c r="AU1277" s="19">
        <v>8707.6143853239901</v>
      </c>
      <c r="AV1277" s="19"/>
      <c r="AW1277" s="19">
        <v>3206.7242591392301</v>
      </c>
      <c r="AX1277" s="18">
        <f>AW1277*solar_capex_adj</f>
        <v>4275.6323455189731</v>
      </c>
      <c r="AY1277" s="19">
        <v>960.00048147196298</v>
      </c>
      <c r="AZ1277" s="18">
        <f>AY1277*wind_capex_adj</f>
        <v>1600.0008024532717</v>
      </c>
      <c r="BA1277" s="19">
        <v>772.71555991714797</v>
      </c>
      <c r="BB1277" s="18">
        <f>BA1277*hdgt_capex_adj</f>
        <v>965.89444989643493</v>
      </c>
      <c r="BC1277" s="19">
        <v>1866.9874436053301</v>
      </c>
      <c r="BD1277" s="18">
        <f>BC1277*aero_capex_adj</f>
        <v>2240.3849323263962</v>
      </c>
      <c r="BE1277" s="19">
        <v>1901.1866411903</v>
      </c>
      <c r="BF1277" s="18">
        <f>BE1277*bess_capex_adj</f>
        <v>1901.1866411903</v>
      </c>
      <c r="BG1277" s="8">
        <v>2432706760.9193301</v>
      </c>
      <c r="BH1277" s="8">
        <v>3519484355.2087998</v>
      </c>
      <c r="BI1277" s="8">
        <v>2057115739.3006201</v>
      </c>
      <c r="BJ1277" s="8">
        <v>750693144.57123697</v>
      </c>
      <c r="BK1277" s="8">
        <f>SUM(BG1277:BJ1277)/1000000</f>
        <v>8759.9999999999873</v>
      </c>
      <c r="BL1277" s="8">
        <v>18.833732695120801</v>
      </c>
      <c r="BM1277" s="10">
        <f>0.815*BJ1277/(BK1277*1000)</f>
        <v>69.841885025748738</v>
      </c>
      <c r="BN1277" s="25">
        <v>3615.6799989286801</v>
      </c>
      <c r="BO1277" s="8">
        <v>211</v>
      </c>
      <c r="BP1277" s="8">
        <v>6080</v>
      </c>
      <c r="BQ1277" s="25">
        <v>9223.8464000000004</v>
      </c>
      <c r="BR1277" s="8">
        <v>1520</v>
      </c>
      <c r="BS1277" s="8">
        <v>380</v>
      </c>
      <c r="BT1277" s="8">
        <v>0.63577061648583</v>
      </c>
    </row>
    <row r="1278" spans="1:72" s="11" customFormat="1" x14ac:dyDescent="0.25">
      <c r="A1278" s="1">
        <v>792</v>
      </c>
      <c r="B1278" s="25">
        <v>2884.3031330485201</v>
      </c>
      <c r="C1278" s="25">
        <v>402.79999999999899</v>
      </c>
      <c r="D1278" s="8">
        <v>2000</v>
      </c>
      <c r="E1278" s="8">
        <v>8000</v>
      </c>
      <c r="F1278" s="8">
        <v>1</v>
      </c>
      <c r="G1278" s="8">
        <v>23</v>
      </c>
      <c r="H1278" s="9">
        <f>SUM(BG1278:BI1278)/(BK1278*1000000)</f>
        <v>0.83047428706989135</v>
      </c>
      <c r="I1278" s="10">
        <v>100</v>
      </c>
      <c r="J1278" s="19">
        <v>99.122585502011702</v>
      </c>
      <c r="K1278" s="18">
        <f>(P1278*BG1278+U1278*BH1278+AP1278*BI1278+AN1278*BJ1278)/(BK1278*(1000000))</f>
        <v>129.25001480527948</v>
      </c>
      <c r="L1278" s="18">
        <f>(T1278*BG1278+Y1278*BH1278+AT1278*BI1278+AO1278*BJ1278)/(BK1278*(1000000))</f>
        <v>154.70124850140229</v>
      </c>
      <c r="M1278" s="18">
        <f>L1278/K1278</f>
        <v>1.1969147449187232</v>
      </c>
      <c r="N1278" s="18">
        <f>J1278*M1278</f>
        <v>118.64128414182467</v>
      </c>
      <c r="O1278" s="10">
        <v>100</v>
      </c>
      <c r="P1278" s="19">
        <v>114.85996827104699</v>
      </c>
      <c r="Q1278" s="19">
        <f>P1278-S1278</f>
        <v>106.24115588360399</v>
      </c>
      <c r="R1278" s="18">
        <f>Q1278*solar_capex_adj</f>
        <v>141.65487451147197</v>
      </c>
      <c r="S1278" s="19">
        <v>8.6188123874430005</v>
      </c>
      <c r="T1278" s="18">
        <f>R1278+S1278</f>
        <v>150.27368689891497</v>
      </c>
      <c r="U1278" s="19">
        <v>27.9553720356501</v>
      </c>
      <c r="V1278" s="19">
        <f>U1278-X1278</f>
        <v>23.158588558523</v>
      </c>
      <c r="W1278" s="18">
        <f>V1278*wind_capex_adj</f>
        <v>38.597647597538334</v>
      </c>
      <c r="X1278" s="19">
        <v>4.7967834771271001</v>
      </c>
      <c r="Y1278" s="18">
        <f>W1278+X1278</f>
        <v>43.394431074665434</v>
      </c>
      <c r="Z1278" s="19">
        <v>108.69449588840899</v>
      </c>
      <c r="AA1278" s="19">
        <f>Z1278-AC1278-AD1278</f>
        <v>55.397267907988805</v>
      </c>
      <c r="AB1278" s="18">
        <f>AA1278*hdgt_capex_adj</f>
        <v>69.246584884986007</v>
      </c>
      <c r="AC1278" s="19">
        <v>17.268546638501093</v>
      </c>
      <c r="AD1278" s="19">
        <v>36.028681341919096</v>
      </c>
      <c r="AE1278" s="18">
        <f>AD1278*fuel_adj</f>
        <v>36.028681341919096</v>
      </c>
      <c r="AF1278" s="18">
        <f>AB1278+AC1278+AE1278</f>
        <v>122.5438128654062</v>
      </c>
      <c r="AG1278" s="19">
        <v>546.23158958709996</v>
      </c>
      <c r="AH1278" s="19">
        <f>AG1278-AJ1278-AK1278</f>
        <v>457.59858345279605</v>
      </c>
      <c r="AI1278" s="18">
        <f>AH1278*aero_capex_adj</f>
        <v>549.11830014335521</v>
      </c>
      <c r="AJ1278" s="19">
        <v>47.564425056954974</v>
      </c>
      <c r="AK1278" s="19">
        <v>41.068581077348938</v>
      </c>
      <c r="AL1278" s="18">
        <f>AK1278*fuel_adj</f>
        <v>41.068581077348938</v>
      </c>
      <c r="AM1278" s="18">
        <f>AI1278+AJ1278+AL1278</f>
        <v>637.75130627765907</v>
      </c>
      <c r="AN1278" s="18">
        <f>IF(F1278=0, 0, IF(F1278=3, Z1278, (Z1278*F1278*384+AG1278*G1278*32)/(F1278*384+G1278*32)))</f>
        <v>396.2188717475488</v>
      </c>
      <c r="AO1278" s="18">
        <f>IF(F1278=0, 0, IF(F1278=3, AF1278, (AF1278*F1278*384+AM1278*G1278*32)/(F1278*384+G1278*32)))</f>
        <v>461.10873710774376</v>
      </c>
      <c r="AP1278" s="19">
        <v>63.763888206164502</v>
      </c>
      <c r="AQ1278" s="19">
        <f>AP1278-AS1278</f>
        <v>52.156471468505103</v>
      </c>
      <c r="AR1278" s="18">
        <f>AQ1278*bess_capex_adj</f>
        <v>52.156471468505103</v>
      </c>
      <c r="AS1278" s="19">
        <v>11.607416737659399</v>
      </c>
      <c r="AT1278" s="18">
        <f>AR1278+AS1278</f>
        <v>63.763888206164502</v>
      </c>
      <c r="AU1278" s="19">
        <v>8478.0612399020101</v>
      </c>
      <c r="AV1278" s="19"/>
      <c r="AW1278" s="19">
        <v>3454.0069184996801</v>
      </c>
      <c r="AX1278" s="18">
        <f>AW1278*solar_capex_adj</f>
        <v>4605.3425579995728</v>
      </c>
      <c r="AY1278" s="19">
        <v>482.36052959564699</v>
      </c>
      <c r="AZ1278" s="18">
        <f>AY1278*wind_capex_adj</f>
        <v>803.93421599274507</v>
      </c>
      <c r="BA1278" s="19">
        <v>772.852400276754</v>
      </c>
      <c r="BB1278" s="18">
        <f>BA1278*hdgt_capex_adj</f>
        <v>966.0655003459425</v>
      </c>
      <c r="BC1278" s="19">
        <v>1867.31806880096</v>
      </c>
      <c r="BD1278" s="18">
        <f>BC1278*aero_capex_adj</f>
        <v>2240.7816825611517</v>
      </c>
      <c r="BE1278" s="19">
        <v>1901.52332272896</v>
      </c>
      <c r="BF1278" s="18">
        <f>BE1278*bess_capex_adj</f>
        <v>1901.52332272896</v>
      </c>
      <c r="BG1278" s="8">
        <v>2803741028.0736899</v>
      </c>
      <c r="BH1278" s="8">
        <v>1768082187.9247999</v>
      </c>
      <c r="BI1278" s="8">
        <v>2703131538.7337499</v>
      </c>
      <c r="BJ1278" s="8">
        <v>1485045245.26775</v>
      </c>
      <c r="BK1278" s="8">
        <f>SUM(BG1278:BJ1278)/1000000</f>
        <v>8759.9999999999891</v>
      </c>
      <c r="BL1278" s="8">
        <v>14.236680302808701</v>
      </c>
      <c r="BM1278" s="10">
        <f>0.815*BJ1278/(BK1278*1000)</f>
        <v>138.16345603803856</v>
      </c>
      <c r="BN1278" s="25">
        <v>3893.8092296155</v>
      </c>
      <c r="BO1278" s="8">
        <v>106</v>
      </c>
      <c r="BP1278" s="8">
        <v>6080</v>
      </c>
      <c r="BQ1278" s="25">
        <v>9223.8464000000004</v>
      </c>
      <c r="BR1278" s="8">
        <v>1520</v>
      </c>
      <c r="BS1278" s="8">
        <v>380</v>
      </c>
      <c r="BT1278" s="8">
        <v>0.83410464016127495</v>
      </c>
    </row>
    <row r="1279" spans="1:72" s="11" customFormat="1" x14ac:dyDescent="0.25">
      <c r="A1279" s="1">
        <v>217</v>
      </c>
      <c r="B1279" s="24">
        <v>3090.3247854091301</v>
      </c>
      <c r="C1279" s="24">
        <v>801.8</v>
      </c>
      <c r="D1279" s="1">
        <v>1000</v>
      </c>
      <c r="E1279" s="1">
        <v>4000</v>
      </c>
      <c r="F1279" s="1">
        <v>1</v>
      </c>
      <c r="G1279" s="1">
        <v>23</v>
      </c>
      <c r="H1279" s="2">
        <f>SUM(BG1279:BI1279)/(BK1279*1000000)</f>
        <v>0.86541129731523592</v>
      </c>
      <c r="I1279" s="3">
        <v>100</v>
      </c>
      <c r="J1279" s="18">
        <v>95.600094936028796</v>
      </c>
      <c r="K1279" s="18">
        <f>(P1279*BG1279+U1279*BH1279+AP1279*BI1279+AN1279*BJ1279)/(BK1279*(1000000))</f>
        <v>108.85008586231436</v>
      </c>
      <c r="L1279" s="18">
        <f>(T1279*BG1279+Y1279*BH1279+AT1279*BI1279+AO1279*BJ1279)/(BK1279*(1000000))</f>
        <v>135.08509123316509</v>
      </c>
      <c r="M1279" s="18">
        <f>L1279/K1279</f>
        <v>1.241019611174544</v>
      </c>
      <c r="N1279" s="18">
        <f>J1279*M1279</f>
        <v>118.64159264575994</v>
      </c>
      <c r="O1279" s="3">
        <v>100</v>
      </c>
      <c r="P1279" s="18">
        <v>133.96722607392999</v>
      </c>
      <c r="Q1279" s="18">
        <f>P1279-S1279</f>
        <v>123.914425262376</v>
      </c>
      <c r="R1279" s="18">
        <f>Q1279*solar_capex_adj</f>
        <v>165.219233683168</v>
      </c>
      <c r="S1279" s="18">
        <v>10.052800811553993</v>
      </c>
      <c r="T1279" s="18">
        <f>R1279+S1279</f>
        <v>175.27203449472199</v>
      </c>
      <c r="U1279" s="18">
        <v>27.954808376911998</v>
      </c>
      <c r="V1279" s="18">
        <f>U1279-X1279</f>
        <v>23.158024899784898</v>
      </c>
      <c r="W1279" s="18">
        <f>V1279*wind_capex_adj</f>
        <v>38.596708166308169</v>
      </c>
      <c r="X1279" s="18">
        <v>4.7967834771271001</v>
      </c>
      <c r="Y1279" s="18">
        <f>W1279+X1279</f>
        <v>43.393491643435269</v>
      </c>
      <c r="Z1279" s="18">
        <v>140.15017047367601</v>
      </c>
      <c r="AA1279" s="18">
        <f>Z1279-AC1279-AD1279</f>
        <v>83.631266594587984</v>
      </c>
      <c r="AB1279" s="18">
        <f>AA1279*hdgt_capex_adj</f>
        <v>104.53908324323498</v>
      </c>
      <c r="AC1279" s="18">
        <v>20.073763501827017</v>
      </c>
      <c r="AD1279" s="18">
        <v>36.445140377261012</v>
      </c>
      <c r="AE1279" s="18">
        <f>AD1279*fuel_adj</f>
        <v>36.445140377261012</v>
      </c>
      <c r="AF1279" s="18">
        <f>AB1279+AC1279+AE1279</f>
        <v>161.05798712232303</v>
      </c>
      <c r="AG1279" s="18">
        <v>479.86345033425602</v>
      </c>
      <c r="AH1279" s="18">
        <f>AG1279-AJ1279-AK1279</f>
        <v>396.28975925805997</v>
      </c>
      <c r="AI1279" s="18">
        <f>AH1279*aero_capex_adj</f>
        <v>475.54771110967192</v>
      </c>
      <c r="AJ1279" s="18">
        <v>42.806944416492001</v>
      </c>
      <c r="AK1279" s="18">
        <v>40.76674665970404</v>
      </c>
      <c r="AL1279" s="18">
        <f>AK1279*fuel_adj</f>
        <v>40.76674665970404</v>
      </c>
      <c r="AM1279" s="18">
        <f>AI1279+AJ1279+AL1279</f>
        <v>559.12140218586796</v>
      </c>
      <c r="AN1279" s="18">
        <f>IF(F1279=0, 0, IF(F1279=3, Z1279, (Z1279*F1279*384+AG1279*G1279*32)/(F1279*384+G1279*32)))</f>
        <v>363.39032581062855</v>
      </c>
      <c r="AO1279" s="18">
        <f>IF(F1279=0, 0, IF(F1279=3, AF1279, (AF1279*F1279*384+AM1279*G1279*32)/(F1279*384+G1279*32)))</f>
        <v>422.64251702122397</v>
      </c>
      <c r="AP1279" s="18">
        <v>55.921554530644997</v>
      </c>
      <c r="AQ1279" s="18">
        <f>AP1279-AS1279</f>
        <v>45.492219272417699</v>
      </c>
      <c r="AR1279" s="18">
        <f>AQ1279*bess_capex_adj</f>
        <v>45.492219272417699</v>
      </c>
      <c r="AS1279" s="18">
        <v>10.429335258227297</v>
      </c>
      <c r="AT1279" s="18">
        <f>AR1279+AS1279</f>
        <v>55.921554530644997</v>
      </c>
      <c r="AU1279" s="18">
        <v>8250.9296682987297</v>
      </c>
      <c r="AV1279" s="18"/>
      <c r="AW1279" s="18">
        <v>3700.6316262312798</v>
      </c>
      <c r="AX1279" s="18">
        <f>AW1279*solar_capex_adj</f>
        <v>4934.1755016417064</v>
      </c>
      <c r="AY1279" s="18">
        <v>960.14711849110995</v>
      </c>
      <c r="AZ1279" s="18">
        <f>AY1279*wind_capex_adj</f>
        <v>1600.2451974851833</v>
      </c>
      <c r="BA1279" s="18">
        <v>772.83358976040495</v>
      </c>
      <c r="BB1279" s="18">
        <f>BA1279*hdgt_capex_adj</f>
        <v>966.04198720050613</v>
      </c>
      <c r="BC1279" s="18">
        <v>1867.2726199972201</v>
      </c>
      <c r="BD1279" s="18">
        <f>BC1279*aero_capex_adj</f>
        <v>2240.7271439966639</v>
      </c>
      <c r="BE1279" s="18">
        <v>950.04471381871497</v>
      </c>
      <c r="BF1279" s="18">
        <f>BE1279*bess_capex_adj</f>
        <v>950.04471381871497</v>
      </c>
      <c r="BG1279" s="1">
        <v>2557191016.7403498</v>
      </c>
      <c r="BH1279" s="1">
        <v>3519484355.2087998</v>
      </c>
      <c r="BI1279" s="1">
        <v>1504327592.5323</v>
      </c>
      <c r="BJ1279" s="1">
        <v>1178997035.5185299</v>
      </c>
      <c r="BK1279" s="1">
        <f>SUM(BG1279:BJ1279)/1000000</f>
        <v>8759.9999999999818</v>
      </c>
      <c r="BL1279" s="1">
        <v>28.958142015714898</v>
      </c>
      <c r="BM1279" s="3">
        <f>0.815*BJ1279/(BK1279*1000)</f>
        <v>109.68979268808263</v>
      </c>
      <c r="BN1279" s="24">
        <v>4171.93846030233</v>
      </c>
      <c r="BO1279" s="1">
        <v>211</v>
      </c>
      <c r="BP1279" s="1">
        <v>3040</v>
      </c>
      <c r="BQ1279" s="24">
        <v>4611.9232000000002</v>
      </c>
      <c r="BR1279" s="1">
        <v>760</v>
      </c>
      <c r="BS1279" s="1">
        <v>190</v>
      </c>
      <c r="BT1279" s="1">
        <v>0.92827453886838995</v>
      </c>
    </row>
    <row r="1280" spans="1:72" s="11" customFormat="1" x14ac:dyDescent="0.25">
      <c r="A1280" s="1">
        <v>1027</v>
      </c>
      <c r="B1280" s="25">
        <v>2472.2598283273001</v>
      </c>
      <c r="C1280" s="25">
        <v>801.8</v>
      </c>
      <c r="D1280" s="8">
        <v>2000</v>
      </c>
      <c r="E1280" s="8">
        <v>8000</v>
      </c>
      <c r="F1280" s="8">
        <v>3</v>
      </c>
      <c r="G1280" s="8">
        <v>4</v>
      </c>
      <c r="H1280" s="9">
        <f>SUM(BG1280:BI1280)/(BK1280*1000000)</f>
        <v>0.90291410704413677</v>
      </c>
      <c r="I1280" s="10">
        <v>100</v>
      </c>
      <c r="J1280" s="19">
        <v>96.108001925158106</v>
      </c>
      <c r="K1280" s="18">
        <f>(P1280*BG1280+U1280*BH1280+AP1280*BI1280+AN1280*BJ1280)/(BK1280*(1000000))</f>
        <v>92.597952640487946</v>
      </c>
      <c r="L1280" s="18">
        <f>(T1280*BG1280+Y1280*BH1280+AT1280*BI1280+AO1280*BJ1280)/(BK1280*(1000000))</f>
        <v>114.34403301444527</v>
      </c>
      <c r="M1280" s="18">
        <f>L1280/K1280</f>
        <v>1.2348440732635484</v>
      </c>
      <c r="N1280" s="18">
        <f>J1280*M1280</f>
        <v>118.67839657048319</v>
      </c>
      <c r="O1280" s="10">
        <v>100</v>
      </c>
      <c r="P1280" s="19">
        <v>115.902495335536</v>
      </c>
      <c r="Q1280" s="19">
        <f>P1280-S1280</f>
        <v>107.205533542571</v>
      </c>
      <c r="R1280" s="18">
        <f>Q1280*solar_capex_adj</f>
        <v>142.94071139009466</v>
      </c>
      <c r="S1280" s="19">
        <v>8.6969617929649985</v>
      </c>
      <c r="T1280" s="18">
        <f>R1280+S1280</f>
        <v>151.63767318305966</v>
      </c>
      <c r="U1280" s="19">
        <v>27.955600292682401</v>
      </c>
      <c r="V1280" s="19">
        <f>U1280-X1280</f>
        <v>23.158816815555198</v>
      </c>
      <c r="W1280" s="18">
        <f>V1280*wind_capex_adj</f>
        <v>38.598028025925331</v>
      </c>
      <c r="X1280" s="19">
        <v>4.7967834771272031</v>
      </c>
      <c r="Y1280" s="18">
        <f>W1280+X1280</f>
        <v>43.394811503052537</v>
      </c>
      <c r="Z1280" s="19">
        <v>315.36017432150601</v>
      </c>
      <c r="AA1280" s="19">
        <f>Z1280-AC1280-AD1280</f>
        <v>241.31975772321397</v>
      </c>
      <c r="AB1280" s="18">
        <f>AA1280*hdgt_capex_adj</f>
        <v>301.64969715401747</v>
      </c>
      <c r="AC1280" s="19">
        <v>35.612213005192018</v>
      </c>
      <c r="AD1280" s="19">
        <v>38.428203593100022</v>
      </c>
      <c r="AE1280" s="18">
        <f>AD1280*fuel_adj</f>
        <v>38.428203593100022</v>
      </c>
      <c r="AF1280" s="18">
        <f>AB1280+AC1280+AE1280</f>
        <v>375.69011375230951</v>
      </c>
      <c r="AG1280" s="19">
        <v>631.12058451906796</v>
      </c>
      <c r="AH1280" s="19">
        <f>AG1280-AJ1280-AK1280</f>
        <v>533.8100167091701</v>
      </c>
      <c r="AI1280" s="18">
        <f>AH1280*aero_capex_adj</f>
        <v>640.57202005100407</v>
      </c>
      <c r="AJ1280" s="19">
        <v>53.705269272550936</v>
      </c>
      <c r="AK1280" s="19">
        <v>43.605298537346926</v>
      </c>
      <c r="AL1280" s="18">
        <f>AK1280*fuel_adj</f>
        <v>43.605298537346926</v>
      </c>
      <c r="AM1280" s="18">
        <f>AI1280+AJ1280+AL1280</f>
        <v>737.88258786090194</v>
      </c>
      <c r="AN1280" s="18">
        <f>IF(F1280=0, 0, IF(F1280=3, Z1280, (Z1280*F1280*384+AG1280*G1280*32)/(F1280*384+G1280*32)))</f>
        <v>315.36017432150601</v>
      </c>
      <c r="AO1280" s="18">
        <f>IF(F1280=0, 0, IF(F1280=3, AF1280, (AF1280*F1280*384+AM1280*G1280*32)/(F1280*384+G1280*32)))</f>
        <v>375.69011375230951</v>
      </c>
      <c r="AP1280" s="19">
        <v>84.025585633685395</v>
      </c>
      <c r="AQ1280" s="19">
        <f>AP1280-AS1280</f>
        <v>68.688172514063396</v>
      </c>
      <c r="AR1280" s="18">
        <f>AQ1280*bess_capex_adj</f>
        <v>68.688172514063396</v>
      </c>
      <c r="AS1280" s="19">
        <v>15.337413119621999</v>
      </c>
      <c r="AT1280" s="18">
        <f>AR1280+AS1280</f>
        <v>84.025585633685395</v>
      </c>
      <c r="AU1280" s="19">
        <v>8465.66277785491</v>
      </c>
      <c r="AV1280" s="19"/>
      <c r="AW1280" s="19">
        <v>2960.6065389293699</v>
      </c>
      <c r="AX1280" s="18">
        <f>AW1280*solar_capex_adj</f>
        <v>3947.4753852391596</v>
      </c>
      <c r="AY1280" s="19">
        <v>960.17995184578001</v>
      </c>
      <c r="AZ1280" s="18">
        <f>AY1280*wind_capex_adj</f>
        <v>1600.2999197429667</v>
      </c>
      <c r="BA1280" s="19">
        <v>2318.5800531290702</v>
      </c>
      <c r="BB1280" s="18">
        <f>BA1280*hdgt_capex_adj</f>
        <v>2898.2250664113376</v>
      </c>
      <c r="BC1280" s="19">
        <v>324.75416931657497</v>
      </c>
      <c r="BD1280" s="18">
        <f>BC1280*aero_capex_adj</f>
        <v>389.70500317988996</v>
      </c>
      <c r="BE1280" s="19">
        <v>1901.5420646341099</v>
      </c>
      <c r="BF1280" s="18">
        <f>BE1280*bess_capex_adj</f>
        <v>1901.5420646341099</v>
      </c>
      <c r="BG1280" s="8">
        <v>2374373296.8592601</v>
      </c>
      <c r="BH1280" s="8">
        <v>3519484355.2087998</v>
      </c>
      <c r="BI1280" s="8">
        <v>2015669925.6385701</v>
      </c>
      <c r="BJ1280" s="8">
        <v>850472422.29336095</v>
      </c>
      <c r="BK1280" s="8">
        <f>SUM(BG1280:BJ1280)/1000000</f>
        <v>8759.9999999999909</v>
      </c>
      <c r="BL1280" s="8">
        <v>15.609391686882001</v>
      </c>
      <c r="BM1280" s="10">
        <f>0.815*BJ1280/(BK1280*1000)</f>
        <v>79.125002759028519</v>
      </c>
      <c r="BN1280" s="25">
        <v>3337.5507682418602</v>
      </c>
      <c r="BO1280" s="8">
        <v>211</v>
      </c>
      <c r="BP1280" s="8">
        <v>6080</v>
      </c>
      <c r="BQ1280" s="25">
        <v>9223.8464000000004</v>
      </c>
      <c r="BR1280" s="8">
        <v>1520</v>
      </c>
      <c r="BS1280" s="8">
        <v>380</v>
      </c>
      <c r="BT1280" s="8">
        <v>0.62299864982942998</v>
      </c>
    </row>
    <row r="1281" spans="1:72" s="11" customFormat="1" x14ac:dyDescent="0.25">
      <c r="A1281" s="1">
        <v>1581</v>
      </c>
      <c r="B1281" s="22">
        <v>1648.17321888487</v>
      </c>
      <c r="C1281" s="22">
        <v>600.4</v>
      </c>
      <c r="D1281" s="11">
        <v>3000</v>
      </c>
      <c r="E1281" s="11">
        <v>12000</v>
      </c>
      <c r="F1281" s="11">
        <v>3</v>
      </c>
      <c r="G1281" s="11">
        <v>4</v>
      </c>
      <c r="H1281" s="12">
        <f>SUM(BG1281:BI1281)/(BK1281*1000000)</f>
        <v>0.74221377338783989</v>
      </c>
      <c r="I1281" s="13">
        <v>100</v>
      </c>
      <c r="J1281" s="20">
        <v>101.099608822512</v>
      </c>
      <c r="K1281" s="18">
        <f>(P1281*BG1281+U1281*BH1281+AP1281*BI1281+AN1281*BJ1281)/(BK1281*(1000000))</f>
        <v>98.171784077522645</v>
      </c>
      <c r="L1281" s="18">
        <f>(T1281*BG1281+Y1281*BH1281+AT1281*BI1281+AO1281*BJ1281)/(BK1281*(1000000))</f>
        <v>115.25232783271633</v>
      </c>
      <c r="M1281" s="18">
        <f>L1281/K1281</f>
        <v>1.1739862824709981</v>
      </c>
      <c r="N1281" s="18">
        <f>J1281*M1281</f>
        <v>118.68955392081298</v>
      </c>
      <c r="O1281" s="13">
        <v>100</v>
      </c>
      <c r="P1281" s="20">
        <v>93.552223620842895</v>
      </c>
      <c r="Q1281" s="20">
        <f>P1281-S1281</f>
        <v>86.535297919938898</v>
      </c>
      <c r="R1281" s="18">
        <f>Q1281*solar_capex_adj</f>
        <v>115.38039722658519</v>
      </c>
      <c r="S1281" s="20">
        <v>7.0169257009039967</v>
      </c>
      <c r="T1281" s="18">
        <f>R1281+S1281</f>
        <v>122.39732292748918</v>
      </c>
      <c r="U1281" s="20">
        <v>27.966095713902199</v>
      </c>
      <c r="V1281" s="20">
        <f>U1281-X1281</f>
        <v>23.169312236774999</v>
      </c>
      <c r="W1281" s="18">
        <f>V1281*wind_capex_adj</f>
        <v>38.615520394625001</v>
      </c>
      <c r="X1281" s="20">
        <v>4.7967834771271995</v>
      </c>
      <c r="Y1281" s="18">
        <f>W1281+X1281</f>
        <v>43.412303871752201</v>
      </c>
      <c r="Z1281" s="20">
        <v>149.02493175437399</v>
      </c>
      <c r="AA1281" s="20">
        <f>Z1281-AC1281-AD1281</f>
        <v>90.730407299641016</v>
      </c>
      <c r="AB1281" s="18">
        <f>AA1281*hdgt_capex_adj</f>
        <v>113.41300912455127</v>
      </c>
      <c r="AC1281" s="20">
        <v>20.79732316246799</v>
      </c>
      <c r="AD1281" s="20">
        <v>37.49720129226499</v>
      </c>
      <c r="AE1281" s="18">
        <f>AD1281*fuel_adj</f>
        <v>37.49720129226499</v>
      </c>
      <c r="AF1281" s="18">
        <f>AB1281+AC1281+AE1281</f>
        <v>171.70753357928425</v>
      </c>
      <c r="AG1281" s="20">
        <v>358.09453920429502</v>
      </c>
      <c r="AH1281" s="20">
        <f>AG1281-AJ1281-AK1281</f>
        <v>281.332583657187</v>
      </c>
      <c r="AI1281" s="18">
        <f>AH1281*aero_capex_adj</f>
        <v>337.59910038862438</v>
      </c>
      <c r="AJ1281" s="20">
        <v>33.843465039888997</v>
      </c>
      <c r="AK1281" s="20">
        <v>42.918490507219019</v>
      </c>
      <c r="AL1281" s="18">
        <f>AK1281*fuel_adj</f>
        <v>42.918490507219019</v>
      </c>
      <c r="AM1281" s="18">
        <f>AI1281+AJ1281+AL1281</f>
        <v>414.3610559357324</v>
      </c>
      <c r="AN1281" s="18">
        <f>IF(F1281=0, 0, IF(F1281=3, Z1281, (Z1281*F1281*384+AG1281*G1281*32)/(F1281*384+G1281*32)))</f>
        <v>149.02493175437399</v>
      </c>
      <c r="AO1281" s="18">
        <f>IF(F1281=0, 0, IF(F1281=3, AF1281, (AF1281*F1281*384+AM1281*G1281*32)/(F1281*384+G1281*32)))</f>
        <v>171.70753357928425</v>
      </c>
      <c r="AP1281" s="20">
        <v>140.733304964637</v>
      </c>
      <c r="AQ1281" s="20">
        <f>AP1281-AS1281</f>
        <v>115.371315250119</v>
      </c>
      <c r="AR1281" s="18">
        <f>AQ1281*bess_capex_adj</f>
        <v>115.371315250119</v>
      </c>
      <c r="AS1281" s="20">
        <v>25.361989714518003</v>
      </c>
      <c r="AT1281" s="18">
        <f>AR1281+AS1281</f>
        <v>140.733304964637</v>
      </c>
      <c r="AU1281" s="20">
        <v>8195.1509279830407</v>
      </c>
      <c r="AV1281" s="20"/>
      <c r="AW1281" s="20">
        <v>1974.63217736923</v>
      </c>
      <c r="AX1281" s="18">
        <f>AW1281*solar_capex_adj</f>
        <v>2632.8429031589731</v>
      </c>
      <c r="AY1281" s="20">
        <v>719.32315469524804</v>
      </c>
      <c r="AZ1281" s="18">
        <f>AY1281*wind_capex_adj</f>
        <v>1198.8719244920801</v>
      </c>
      <c r="BA1281" s="20">
        <v>2319.63081813504</v>
      </c>
      <c r="BB1281" s="18">
        <f>BA1281*hdgt_capex_adj</f>
        <v>2899.5385226687999</v>
      </c>
      <c r="BC1281" s="20">
        <v>324.90134573871302</v>
      </c>
      <c r="BD1281" s="18">
        <f>BC1281*aero_capex_adj</f>
        <v>389.88161488645562</v>
      </c>
      <c r="BE1281" s="20">
        <v>2856.6634320448002</v>
      </c>
      <c r="BF1281" s="18">
        <f>BE1281*bess_capex_adj</f>
        <v>2856.6634320448002</v>
      </c>
      <c r="BG1281" s="11">
        <v>2000199043.63047</v>
      </c>
      <c r="BH1281" s="11">
        <v>2635443261.2463999</v>
      </c>
      <c r="BI1281" s="11">
        <v>1866150350.0006001</v>
      </c>
      <c r="BJ1281" s="11">
        <v>2258207345.12252</v>
      </c>
      <c r="BK1281" s="11">
        <f>SUM(BG1281:BJ1281)/1000000</f>
        <v>8759.9999999999909</v>
      </c>
      <c r="BL1281" s="11">
        <v>0.97341658657665997</v>
      </c>
      <c r="BM1281" s="13">
        <f>0.815*BJ1281/(BK1281*1000)</f>
        <v>210.09577468891047</v>
      </c>
      <c r="BN1281" s="22">
        <v>2225.03384549457</v>
      </c>
      <c r="BO1281" s="11">
        <v>158</v>
      </c>
      <c r="BP1281" s="11">
        <v>9120</v>
      </c>
      <c r="BQ1281" s="22">
        <v>13835.7696</v>
      </c>
      <c r="BR1281" s="11">
        <v>2280</v>
      </c>
      <c r="BS1281" s="11">
        <v>570</v>
      </c>
      <c r="BT1281" s="11">
        <v>0.384577927453783</v>
      </c>
    </row>
    <row r="1282" spans="1:72" s="11" customFormat="1" x14ac:dyDescent="0.25">
      <c r="A1282" s="1">
        <v>326</v>
      </c>
      <c r="B1282" s="24">
        <v>2472.2598283273001</v>
      </c>
      <c r="C1282" s="24">
        <v>1603.6</v>
      </c>
      <c r="D1282" s="1">
        <v>1000</v>
      </c>
      <c r="E1282" s="1">
        <v>4000</v>
      </c>
      <c r="F1282" s="1">
        <v>2</v>
      </c>
      <c r="G1282" s="1">
        <v>11</v>
      </c>
      <c r="H1282" s="2">
        <f>SUM(BG1282:BI1282)/(BK1282*1000000)</f>
        <v>0.94984201148439595</v>
      </c>
      <c r="I1282" s="3">
        <v>100</v>
      </c>
      <c r="J1282" s="18">
        <v>92.310455260309894</v>
      </c>
      <c r="K1282" s="18">
        <f>(P1282*BG1282+U1282*BH1282+AP1282*BI1282+AN1282*BJ1282)/(BK1282*(1000000))</f>
        <v>103.88477169170329</v>
      </c>
      <c r="L1282" s="18">
        <f>(T1282*BG1282+Y1282*BH1282+AT1282*BI1282+AO1282*BJ1282)/(BK1282*(1000000))</f>
        <v>133.58927029068587</v>
      </c>
      <c r="M1282" s="18">
        <f>L1282/K1282</f>
        <v>1.2859369868678734</v>
      </c>
      <c r="N1282" s="18">
        <f>J1282*M1282</f>
        <v>118.70542869384454</v>
      </c>
      <c r="O1282" s="3">
        <v>100</v>
      </c>
      <c r="P1282" s="18">
        <v>158.12794044994899</v>
      </c>
      <c r="Q1282" s="18">
        <f>P1282-S1282</f>
        <v>146.26197808000899</v>
      </c>
      <c r="R1282" s="18">
        <f>Q1282*solar_capex_adj</f>
        <v>195.01597077334532</v>
      </c>
      <c r="S1282" s="18">
        <v>11.865962369940007</v>
      </c>
      <c r="T1282" s="18">
        <f>R1282+S1282</f>
        <v>206.88193314328532</v>
      </c>
      <c r="U1282" s="18">
        <v>33.799950489102898</v>
      </c>
      <c r="V1282" s="18">
        <f>U1282-X1282</f>
        <v>28.0001254856037</v>
      </c>
      <c r="W1282" s="18">
        <f>V1282*wind_capex_adj</f>
        <v>46.666875809339501</v>
      </c>
      <c r="X1282" s="18">
        <v>5.7998250034991976</v>
      </c>
      <c r="Y1282" s="18">
        <f>W1282+X1282</f>
        <v>52.466700812838695</v>
      </c>
      <c r="Z1282" s="18">
        <v>418.52463800761899</v>
      </c>
      <c r="AA1282" s="18">
        <f>Z1282-AC1282-AD1282</f>
        <v>335.66039528467002</v>
      </c>
      <c r="AB1282" s="18">
        <f>AA1282*hdgt_capex_adj</f>
        <v>419.57549410583749</v>
      </c>
      <c r="AC1282" s="18">
        <v>45.119287027568987</v>
      </c>
      <c r="AD1282" s="18">
        <v>37.744955695379986</v>
      </c>
      <c r="AE1282" s="18">
        <f>AD1282*fuel_adj</f>
        <v>37.744955695379986</v>
      </c>
      <c r="AF1282" s="18">
        <f>AB1282+AC1282+AE1282</f>
        <v>502.43973682878647</v>
      </c>
      <c r="AG1282" s="18">
        <v>1689.15699447928</v>
      </c>
      <c r="AH1282" s="18">
        <f>AG1282-AJ1282-AK1282</f>
        <v>1515.5194711494501</v>
      </c>
      <c r="AI1282" s="18">
        <f>AH1282*aero_capex_adj</f>
        <v>1818.6233653793399</v>
      </c>
      <c r="AJ1282" s="18">
        <v>130.57577017243989</v>
      </c>
      <c r="AK1282" s="18">
        <v>43.061753157390058</v>
      </c>
      <c r="AL1282" s="18">
        <f>AK1282*fuel_adj</f>
        <v>43.061753157390058</v>
      </c>
      <c r="AM1282" s="18">
        <f>AI1282+AJ1282+AL1282</f>
        <v>1992.2608887091699</v>
      </c>
      <c r="AN1282" s="18">
        <f>IF(F1282=0, 0, IF(F1282=3, Z1282, (Z1282*F1282*384+AG1282*G1282*32)/(F1282*384+G1282*32)))</f>
        <v>817.86623575585531</v>
      </c>
      <c r="AO1282" s="18">
        <f>IF(F1282=0, 0, IF(F1282=3, AF1282, (AF1282*F1282*384+AM1282*G1282*32)/(F1282*384+G1282*32)))</f>
        <v>970.66924170547838</v>
      </c>
      <c r="AP1282" s="18">
        <v>104.39507149105</v>
      </c>
      <c r="AQ1282" s="18">
        <f>AP1282-AS1282</f>
        <v>84.276584155862494</v>
      </c>
      <c r="AR1282" s="18">
        <f>AQ1282*bess_capex_adj</f>
        <v>84.276584155862494</v>
      </c>
      <c r="AS1282" s="18">
        <v>20.11848733518751</v>
      </c>
      <c r="AT1282" s="18">
        <f>AR1282+AS1282</f>
        <v>104.39507149105</v>
      </c>
      <c r="AU1282" s="18">
        <v>8269.4346401777202</v>
      </c>
      <c r="AV1282" s="18"/>
      <c r="AW1282" s="18">
        <v>2960.4622628430898</v>
      </c>
      <c r="AX1282" s="18">
        <f>AW1282*solar_capex_adj</f>
        <v>3947.2830171241194</v>
      </c>
      <c r="AY1282" s="18">
        <v>1920.26632083699</v>
      </c>
      <c r="AZ1282" s="18">
        <f>AY1282*wind_capex_adj</f>
        <v>3200.4438680616499</v>
      </c>
      <c r="BA1282" s="18">
        <v>1545.64470949063</v>
      </c>
      <c r="BB1282" s="18">
        <f>BA1282*hdgt_capex_adj</f>
        <v>1932.0558868632875</v>
      </c>
      <c r="BC1282" s="18">
        <v>893.030444397878</v>
      </c>
      <c r="BD1282" s="18">
        <f>BC1282*aero_capex_adj</f>
        <v>1071.6365332774535</v>
      </c>
      <c r="BE1282" s="18">
        <v>950.03090260911495</v>
      </c>
      <c r="BF1282" s="18">
        <f>BE1282*bess_capex_adj</f>
        <v>950.03090260911495</v>
      </c>
      <c r="BG1282" s="1">
        <v>1731167299.8505399</v>
      </c>
      <c r="BH1282" s="1">
        <v>5821629107.1900301</v>
      </c>
      <c r="BI1282" s="1">
        <v>767819613.56272697</v>
      </c>
      <c r="BJ1282" s="1">
        <v>439383979.39669102</v>
      </c>
      <c r="BK1282" s="1">
        <f>SUM(BG1282:BJ1282)/1000000</f>
        <v>8759.9999999999891</v>
      </c>
      <c r="BL1282" s="1">
        <v>35.770305123521098</v>
      </c>
      <c r="BM1282" s="3">
        <f>0.815*BJ1282/(BK1282*1000)</f>
        <v>40.878760640217308</v>
      </c>
      <c r="BN1282" s="24">
        <v>3337.5507682418602</v>
      </c>
      <c r="BO1282" s="1">
        <v>422</v>
      </c>
      <c r="BP1282" s="1">
        <v>3040</v>
      </c>
      <c r="BQ1282" s="24">
        <v>4611.9232000000002</v>
      </c>
      <c r="BR1282" s="1">
        <v>760</v>
      </c>
      <c r="BS1282" s="1">
        <v>190</v>
      </c>
      <c r="BT1282" s="1">
        <v>0.47579160760026201</v>
      </c>
    </row>
    <row r="1283" spans="1:72" s="11" customFormat="1" x14ac:dyDescent="0.25">
      <c r="A1283" s="1">
        <v>1598</v>
      </c>
      <c r="B1283" s="22">
        <v>1648.17321888487</v>
      </c>
      <c r="C1283" s="22">
        <v>402.79999999999899</v>
      </c>
      <c r="D1283" s="11">
        <v>3000</v>
      </c>
      <c r="E1283" s="11">
        <v>12000</v>
      </c>
      <c r="F1283" s="11">
        <v>3</v>
      </c>
      <c r="G1283" s="11">
        <v>4</v>
      </c>
      <c r="H1283" s="12">
        <f>SUM(BG1283:BI1283)/(BK1283*1000000)</f>
        <v>0.65067912517457271</v>
      </c>
      <c r="I1283" s="13">
        <v>100</v>
      </c>
      <c r="J1283" s="20">
        <v>102.725278365816</v>
      </c>
      <c r="K1283" s="18">
        <f>(P1283*BG1283+U1283*BH1283+AP1283*BI1283+AN1283*BJ1283)/(BK1283*(1000000))</f>
        <v>99.769901069148091</v>
      </c>
      <c r="L1283" s="18">
        <f>(T1283*BG1283+Y1283*BH1283+AT1283*BI1283+AO1283*BJ1283)/(BK1283*(1000000))</f>
        <v>115.30576100006179</v>
      </c>
      <c r="M1283" s="18">
        <f>L1283/K1283</f>
        <v>1.1557169022363385</v>
      </c>
      <c r="N1283" s="18">
        <f>J1283*M1283</f>
        <v>118.72134049430642</v>
      </c>
      <c r="O1283" s="13">
        <v>100</v>
      </c>
      <c r="P1283" s="20">
        <v>95.926318348930295</v>
      </c>
      <c r="Q1283" s="20">
        <f>P1283-S1283</f>
        <v>88.732800336311897</v>
      </c>
      <c r="R1283" s="18">
        <f>Q1283*solar_capex_adj</f>
        <v>118.31040044841586</v>
      </c>
      <c r="S1283" s="20">
        <v>7.193518012618398</v>
      </c>
      <c r="T1283" s="18">
        <f>R1283+S1283</f>
        <v>125.50391846103426</v>
      </c>
      <c r="U1283" s="20">
        <v>27.971241139258201</v>
      </c>
      <c r="V1283" s="20">
        <f>U1283-X1283</f>
        <v>23.1744576621311</v>
      </c>
      <c r="W1283" s="18">
        <f>V1283*wind_capex_adj</f>
        <v>38.624096103551835</v>
      </c>
      <c r="X1283" s="20">
        <v>4.7967834771271001</v>
      </c>
      <c r="Y1283" s="18">
        <f>W1283+X1283</f>
        <v>43.420879580678935</v>
      </c>
      <c r="Z1283" s="20">
        <v>121.46576441705</v>
      </c>
      <c r="AA1283" s="20">
        <f>Z1283-AC1283-AD1283</f>
        <v>66.422440480819006</v>
      </c>
      <c r="AB1283" s="18">
        <f>AA1283*hdgt_capex_adj</f>
        <v>83.02805060102375</v>
      </c>
      <c r="AC1283" s="20">
        <v>18.345315001811997</v>
      </c>
      <c r="AD1283" s="20">
        <v>36.698008934418993</v>
      </c>
      <c r="AE1283" s="18">
        <f>AD1283*fuel_adj</f>
        <v>36.698008934418993</v>
      </c>
      <c r="AF1283" s="18">
        <f>AB1283+AC1283+AE1283</f>
        <v>138.07137453725474</v>
      </c>
      <c r="AG1283" s="20">
        <v>394.27075509374998</v>
      </c>
      <c r="AH1283" s="20">
        <f>AG1283-AJ1283-AK1283</f>
        <v>314.73827345168399</v>
      </c>
      <c r="AI1283" s="18">
        <f>AH1283*aero_capex_adj</f>
        <v>377.68592814202077</v>
      </c>
      <c r="AJ1283" s="20">
        <v>36.42552977383798</v>
      </c>
      <c r="AK1283" s="20">
        <v>43.106951868228009</v>
      </c>
      <c r="AL1283" s="18">
        <f>AK1283*fuel_adj</f>
        <v>43.106951868228009</v>
      </c>
      <c r="AM1283" s="18">
        <f>AI1283+AJ1283+AL1283</f>
        <v>457.21840978408676</v>
      </c>
      <c r="AN1283" s="18">
        <f>IF(F1283=0, 0, IF(F1283=3, Z1283, (Z1283*F1283*384+AG1283*G1283*32)/(F1283*384+G1283*32)))</f>
        <v>121.46576441705</v>
      </c>
      <c r="AO1283" s="18">
        <f>IF(F1283=0, 0, IF(F1283=3, AF1283, (AF1283*F1283*384+AM1283*G1283*32)/(F1283*384+G1283*32)))</f>
        <v>138.07137453725474</v>
      </c>
      <c r="AP1283" s="20">
        <v>134.29467693465099</v>
      </c>
      <c r="AQ1283" s="20">
        <f>AP1283-AS1283</f>
        <v>110.125104535763</v>
      </c>
      <c r="AR1283" s="18">
        <f>AQ1283*bess_capex_adj</f>
        <v>110.125104535763</v>
      </c>
      <c r="AS1283" s="20">
        <v>24.169572398887993</v>
      </c>
      <c r="AT1283" s="18">
        <f>AR1283+AS1283</f>
        <v>134.29467693465099</v>
      </c>
      <c r="AU1283" s="20">
        <v>7960.1790606166996</v>
      </c>
      <c r="AV1283" s="20"/>
      <c r="AW1283" s="20">
        <v>1975.0707023616999</v>
      </c>
      <c r="AX1283" s="18">
        <f>AW1283*solar_capex_adj</f>
        <v>2633.427603148933</v>
      </c>
      <c r="AY1283" s="20">
        <v>482.69106050003501</v>
      </c>
      <c r="AZ1283" s="18">
        <f>AY1283*wind_capex_adj</f>
        <v>804.4851008333917</v>
      </c>
      <c r="BA1283" s="20">
        <v>2320.1459601947699</v>
      </c>
      <c r="BB1283" s="18">
        <f>BA1283*hdgt_capex_adj</f>
        <v>2900.1824502434624</v>
      </c>
      <c r="BC1283" s="20">
        <v>324.97349961214201</v>
      </c>
      <c r="BD1283" s="18">
        <f>BC1283*aero_capex_adj</f>
        <v>389.96819953457037</v>
      </c>
      <c r="BE1283" s="20">
        <v>2857.2978379480401</v>
      </c>
      <c r="BF1283" s="18">
        <f>BE1283*bess_capex_adj</f>
        <v>2857.2978379480401</v>
      </c>
      <c r="BG1283" s="11">
        <v>1959722582.2976201</v>
      </c>
      <c r="BH1283" s="11">
        <v>1768082187.9247999</v>
      </c>
      <c r="BI1283" s="11">
        <v>1972144366.3068299</v>
      </c>
      <c r="BJ1283" s="11">
        <v>3060050863.4707398</v>
      </c>
      <c r="BK1283" s="11">
        <f>SUM(BG1283:BJ1283)/1000000</f>
        <v>8759.9999999999891</v>
      </c>
      <c r="BL1283" s="11">
        <v>4.9316208144079998E-17</v>
      </c>
      <c r="BM1283" s="13">
        <f>0.815*BJ1283/(BK1283*1000)</f>
        <v>284.69651298272328</v>
      </c>
      <c r="BN1283" s="22">
        <v>2225.03384549457</v>
      </c>
      <c r="BO1283" s="11">
        <v>106</v>
      </c>
      <c r="BP1283" s="11">
        <v>9120</v>
      </c>
      <c r="BQ1283" s="22">
        <v>13835.7696</v>
      </c>
      <c r="BR1283" s="11">
        <v>2280</v>
      </c>
      <c r="BS1283" s="11">
        <v>570</v>
      </c>
      <c r="BT1283" s="11">
        <v>0.405869439076879</v>
      </c>
    </row>
    <row r="1284" spans="1:72" s="11" customFormat="1" x14ac:dyDescent="0.25">
      <c r="A1284" s="1">
        <v>1382</v>
      </c>
      <c r="B1284" s="22">
        <v>2060.21652360608</v>
      </c>
      <c r="C1284" s="22">
        <v>1200.8</v>
      </c>
      <c r="D1284" s="11">
        <v>3000</v>
      </c>
      <c r="E1284" s="11">
        <v>12000</v>
      </c>
      <c r="F1284" s="11">
        <v>2</v>
      </c>
      <c r="G1284" s="11">
        <v>6</v>
      </c>
      <c r="H1284" s="12">
        <f>SUM(BG1284:BI1284)/(BK1284*1000000)</f>
        <v>0.94464691049052529</v>
      </c>
      <c r="I1284" s="13">
        <v>100</v>
      </c>
      <c r="J1284" s="20">
        <v>96.817694516563094</v>
      </c>
      <c r="K1284" s="18">
        <f>(P1284*BG1284+U1284*BH1284+AP1284*BI1284+AN1284*BJ1284)/(BK1284*(1000000))</f>
        <v>100.68480168205824</v>
      </c>
      <c r="L1284" s="18">
        <f>(T1284*BG1284+Y1284*BH1284+AT1284*BI1284+AO1284*BJ1284)/(BK1284*(1000000))</f>
        <v>123.49390983349276</v>
      </c>
      <c r="M1284" s="18">
        <f>L1284/K1284</f>
        <v>1.226539733608067</v>
      </c>
      <c r="N1284" s="18">
        <f>J1284*M1284</f>
        <v>118.7507492408925</v>
      </c>
      <c r="O1284" s="13">
        <v>99.999999999999901</v>
      </c>
      <c r="P1284" s="20">
        <v>122.271573862157</v>
      </c>
      <c r="Q1284" s="20">
        <f>P1284-S1284</f>
        <v>113.09624744760001</v>
      </c>
      <c r="R1284" s="18">
        <f>Q1284*solar_capex_adj</f>
        <v>150.79499659679999</v>
      </c>
      <c r="S1284" s="20">
        <v>9.1753264145569915</v>
      </c>
      <c r="T1284" s="18">
        <f>R1284+S1284</f>
        <v>159.97032301135698</v>
      </c>
      <c r="U1284" s="20">
        <v>28.609712209353301</v>
      </c>
      <c r="V1284" s="20">
        <f>U1284-X1284</f>
        <v>23.700477349415198</v>
      </c>
      <c r="W1284" s="18">
        <f>V1284*wind_capex_adj</f>
        <v>39.500795582358663</v>
      </c>
      <c r="X1284" s="20">
        <v>4.9092348599381026</v>
      </c>
      <c r="Y1284" s="18">
        <f>W1284+X1284</f>
        <v>44.410030442296765</v>
      </c>
      <c r="Z1284" s="20">
        <v>376.388829024968</v>
      </c>
      <c r="AA1284" s="20">
        <f>Z1284-AC1284-AD1284</f>
        <v>290.04334597406699</v>
      </c>
      <c r="AB1284" s="18">
        <f>AA1284*hdgt_capex_adj</f>
        <v>362.55418246758376</v>
      </c>
      <c r="AC1284" s="20">
        <v>41.930773640068026</v>
      </c>
      <c r="AD1284" s="20">
        <v>44.414709410832984</v>
      </c>
      <c r="AE1284" s="18">
        <f>AD1284*fuel_adj</f>
        <v>44.414709410832984</v>
      </c>
      <c r="AF1284" s="18">
        <f>AB1284+AC1284+AE1284</f>
        <v>448.89966551848477</v>
      </c>
      <c r="AG1284" s="20">
        <v>1152.2311894089501</v>
      </c>
      <c r="AH1284" s="20">
        <f>AG1284-AJ1284-AK1284</f>
        <v>1011.0558340034099</v>
      </c>
      <c r="AI1284" s="18">
        <f>AH1284*aero_capex_adj</f>
        <v>1213.2670008040918</v>
      </c>
      <c r="AJ1284" s="20">
        <v>92.398195086380156</v>
      </c>
      <c r="AK1284" s="20">
        <v>48.777160319159975</v>
      </c>
      <c r="AL1284" s="18">
        <f>AK1284*fuel_adj</f>
        <v>48.777160319159975</v>
      </c>
      <c r="AM1284" s="18">
        <f>AI1284+AJ1284+AL1284</f>
        <v>1354.442356209632</v>
      </c>
      <c r="AN1284" s="18">
        <f>IF(F1284=0, 0, IF(F1284=3, Z1284, (Z1284*F1284*384+AG1284*G1284*32)/(F1284*384+G1284*32)))</f>
        <v>531.55730110176444</v>
      </c>
      <c r="AO1284" s="18">
        <f>IF(F1284=0, 0, IF(F1284=3, AF1284, (AF1284*F1284*384+AM1284*G1284*32)/(F1284*384+G1284*32)))</f>
        <v>630.00820365671427</v>
      </c>
      <c r="AP1284" s="20">
        <v>198.139968836131</v>
      </c>
      <c r="AQ1284" s="20">
        <f>AP1284-AS1284</f>
        <v>161.31054198990799</v>
      </c>
      <c r="AR1284" s="18">
        <f>AQ1284*bess_capex_adj</f>
        <v>161.31054198990799</v>
      </c>
      <c r="AS1284" s="20">
        <v>36.829426846223015</v>
      </c>
      <c r="AT1284" s="18">
        <f>AR1284+AS1284</f>
        <v>198.139968836131</v>
      </c>
      <c r="AU1284" s="20">
        <v>8792.9223789012394</v>
      </c>
      <c r="AV1284" s="20"/>
      <c r="AW1284" s="20">
        <v>2467.04163783681</v>
      </c>
      <c r="AX1284" s="18">
        <f>AW1284*solar_capex_adj</f>
        <v>3289.3888504490797</v>
      </c>
      <c r="AY1284" s="20">
        <v>1437.9185705826601</v>
      </c>
      <c r="AZ1284" s="18">
        <f>AY1284*wind_capex_adj</f>
        <v>2396.5309509711001</v>
      </c>
      <c r="BA1284" s="20">
        <v>1545.63828905027</v>
      </c>
      <c r="BB1284" s="18">
        <f>BA1284*hdgt_capex_adj</f>
        <v>1932.0478613128375</v>
      </c>
      <c r="BC1284" s="20">
        <v>487.10549173436698</v>
      </c>
      <c r="BD1284" s="18">
        <f>BC1284*aero_capex_adj</f>
        <v>584.52659008124033</v>
      </c>
      <c r="BE1284" s="20">
        <v>2855.2183896971101</v>
      </c>
      <c r="BF1284" s="18">
        <f>BE1284*bess_capex_adj</f>
        <v>2855.2183896971101</v>
      </c>
      <c r="BG1284" s="11">
        <v>1875282237.84354</v>
      </c>
      <c r="BH1284" s="11">
        <v>5150138860.1726704</v>
      </c>
      <c r="BI1284" s="11">
        <v>1249685837.88077</v>
      </c>
      <c r="BJ1284" s="11">
        <v>484893064.10299599</v>
      </c>
      <c r="BK1284" s="11">
        <f>SUM(BG1284:BJ1284)/1000000</f>
        <v>8759.9999999999764</v>
      </c>
      <c r="BL1284" s="11">
        <v>19.2270729439111</v>
      </c>
      <c r="BM1284" s="13">
        <f>0.815*BJ1284/(BK1284*1000)</f>
        <v>45.11276795022178</v>
      </c>
      <c r="BN1284" s="22">
        <v>2781.2923068682198</v>
      </c>
      <c r="BO1284" s="11">
        <v>316</v>
      </c>
      <c r="BP1284" s="11">
        <v>9120</v>
      </c>
      <c r="BQ1284" s="22">
        <v>13835.7696</v>
      </c>
      <c r="BR1284" s="11">
        <v>2280</v>
      </c>
      <c r="BS1284" s="11">
        <v>570</v>
      </c>
      <c r="BT1284" s="11">
        <v>0.25932475187780002</v>
      </c>
    </row>
    <row r="1285" spans="1:72" s="11" customFormat="1" x14ac:dyDescent="0.25">
      <c r="A1285" s="1">
        <v>1468</v>
      </c>
      <c r="B1285" s="22">
        <v>2678.2814806879101</v>
      </c>
      <c r="C1285" s="22">
        <v>402.79999999999899</v>
      </c>
      <c r="D1285" s="11">
        <v>3000</v>
      </c>
      <c r="E1285" s="11">
        <v>12000</v>
      </c>
      <c r="F1285" s="11">
        <v>2</v>
      </c>
      <c r="G1285" s="11">
        <v>7</v>
      </c>
      <c r="H1285" s="12">
        <f>SUM(BG1285:BI1285)/(BK1285*1000000)</f>
        <v>0.83690359119403623</v>
      </c>
      <c r="I1285" s="13">
        <v>100</v>
      </c>
      <c r="J1285" s="20">
        <v>100.290670839005</v>
      </c>
      <c r="K1285" s="18">
        <f>(P1285*BG1285+U1285*BH1285+AP1285*BI1285+AN1285*BJ1285)/(BK1285*(1000000))</f>
        <v>115.30796606346148</v>
      </c>
      <c r="L1285" s="18">
        <f>(T1285*BG1285+Y1285*BH1285+AT1285*BI1285+AO1285*BJ1285)/(BK1285*(1000000))</f>
        <v>136.55571867666774</v>
      </c>
      <c r="M1285" s="18">
        <f>L1285/K1285</f>
        <v>1.1842695985246348</v>
      </c>
      <c r="N1285" s="18">
        <f>J1285*M1285</f>
        <v>118.77119249027474</v>
      </c>
      <c r="O1285" s="13">
        <v>100</v>
      </c>
      <c r="P1285" s="20">
        <v>110.728388050242</v>
      </c>
      <c r="Q1285" s="20">
        <f>P1285-S1285</f>
        <v>102.42008488260301</v>
      </c>
      <c r="R1285" s="18">
        <f>Q1285*solar_capex_adj</f>
        <v>136.56011317680401</v>
      </c>
      <c r="S1285" s="20">
        <v>8.3083031676389965</v>
      </c>
      <c r="T1285" s="18">
        <f>R1285+S1285</f>
        <v>144.86841634444301</v>
      </c>
      <c r="U1285" s="20">
        <v>27.9568351005503</v>
      </c>
      <c r="V1285" s="20">
        <f>U1285-X1285</f>
        <v>23.1600516234233</v>
      </c>
      <c r="W1285" s="18">
        <f>V1285*wind_capex_adj</f>
        <v>38.600086039038835</v>
      </c>
      <c r="X1285" s="20">
        <v>4.7967834771270006</v>
      </c>
      <c r="Y1285" s="18">
        <f>W1285+X1285</f>
        <v>43.396869516165836</v>
      </c>
      <c r="Z1285" s="20">
        <v>153.39820493227401</v>
      </c>
      <c r="AA1285" s="20">
        <f>Z1285-AC1285-AD1285</f>
        <v>95.041133868112993</v>
      </c>
      <c r="AB1285" s="18">
        <f>AA1285*hdgt_capex_adj</f>
        <v>118.80141733514124</v>
      </c>
      <c r="AC1285" s="20">
        <v>21.149866886977009</v>
      </c>
      <c r="AD1285" s="20">
        <v>37.207204177184011</v>
      </c>
      <c r="AE1285" s="18">
        <f>AD1285*fuel_adj</f>
        <v>37.207204177184011</v>
      </c>
      <c r="AF1285" s="18">
        <f>AB1285+AC1285+AE1285</f>
        <v>177.15848839930226</v>
      </c>
      <c r="AG1285" s="20">
        <v>723.70591544553702</v>
      </c>
      <c r="AH1285" s="20">
        <f>AG1285-AJ1285-AK1285</f>
        <v>619.97005852170605</v>
      </c>
      <c r="AI1285" s="18">
        <f>AH1285*aero_capex_adj</f>
        <v>743.96407022604728</v>
      </c>
      <c r="AJ1285" s="20">
        <v>60.382247259813994</v>
      </c>
      <c r="AK1285" s="20">
        <v>43.353609664016972</v>
      </c>
      <c r="AL1285" s="18">
        <f>AK1285*fuel_adj</f>
        <v>43.353609664016972</v>
      </c>
      <c r="AM1285" s="18">
        <f>AI1285+AJ1285+AL1285</f>
        <v>847.69992714987825</v>
      </c>
      <c r="AN1285" s="18">
        <f>IF(F1285=0, 0, IF(F1285=3, Z1285, (Z1285*F1285*384+AG1285*G1285*32)/(F1285*384+G1285*32)))</f>
        <v>282.1773653707528</v>
      </c>
      <c r="AO1285" s="18">
        <f>IF(F1285=0, 0, IF(F1285=3, AF1285, (AF1285*F1285*384+AM1285*G1285*32)/(F1285*384+G1285*32)))</f>
        <v>328.57107134298064</v>
      </c>
      <c r="AP1285" s="20">
        <v>90.222934140469107</v>
      </c>
      <c r="AQ1285" s="20">
        <f>AP1285-AS1285</f>
        <v>73.915785393645905</v>
      </c>
      <c r="AR1285" s="18">
        <f>AQ1285*bess_capex_adj</f>
        <v>73.915785393645905</v>
      </c>
      <c r="AS1285" s="20">
        <v>16.307148746823202</v>
      </c>
      <c r="AT1285" s="18">
        <f>AR1285+AS1285</f>
        <v>90.222934140469107</v>
      </c>
      <c r="AU1285" s="20">
        <v>8659.5599593362003</v>
      </c>
      <c r="AV1285" s="20"/>
      <c r="AW1285" s="20">
        <v>3207.4947622054701</v>
      </c>
      <c r="AX1285" s="18">
        <f>AW1285*solar_capex_adj</f>
        <v>4276.6596829406262</v>
      </c>
      <c r="AY1285" s="20">
        <v>482.39100316092203</v>
      </c>
      <c r="AZ1285" s="18">
        <f>AY1285*wind_capex_adj</f>
        <v>803.98500526820339</v>
      </c>
      <c r="BA1285" s="20">
        <v>1545.80245186045</v>
      </c>
      <c r="BB1285" s="18">
        <f>BA1285*hdgt_capex_adj</f>
        <v>1932.2530648255624</v>
      </c>
      <c r="BC1285" s="20">
        <v>568.35009861874005</v>
      </c>
      <c r="BD1285" s="18">
        <f>BC1285*aero_capex_adj</f>
        <v>682.02011834248799</v>
      </c>
      <c r="BE1285" s="20">
        <v>2855.5216434906101</v>
      </c>
      <c r="BF1285" s="18">
        <f>BE1285*bess_capex_adj</f>
        <v>2855.5216434906101</v>
      </c>
      <c r="BG1285" s="11">
        <v>2710813124.87502</v>
      </c>
      <c r="BH1285" s="11">
        <v>1768082187.9247999</v>
      </c>
      <c r="BI1285" s="11">
        <v>2852380146.0599298</v>
      </c>
      <c r="BJ1285" s="11">
        <v>1428724541.14024</v>
      </c>
      <c r="BK1285" s="11">
        <f>SUM(BG1285:BJ1285)/1000000</f>
        <v>8759.9999999999909</v>
      </c>
      <c r="BL1285" s="11">
        <v>8.9059980116467603</v>
      </c>
      <c r="BM1285" s="13">
        <f>0.815*BJ1285/(BK1285*1000)</f>
        <v>132.92357317686034</v>
      </c>
      <c r="BN1285" s="22">
        <v>3615.6799989286801</v>
      </c>
      <c r="BO1285" s="11">
        <v>106</v>
      </c>
      <c r="BP1285" s="11">
        <v>9120</v>
      </c>
      <c r="BQ1285" s="22">
        <v>13835.7696</v>
      </c>
      <c r="BR1285" s="11">
        <v>2280</v>
      </c>
      <c r="BS1285" s="11">
        <v>570</v>
      </c>
      <c r="BT1285" s="11">
        <v>0.58711497543903401</v>
      </c>
    </row>
    <row r="1286" spans="1:72" s="11" customFormat="1" x14ac:dyDescent="0.25">
      <c r="A1286" s="1">
        <v>1499</v>
      </c>
      <c r="B1286" s="22">
        <v>1442.15156652426</v>
      </c>
      <c r="C1286" s="22">
        <v>1003.19999999999</v>
      </c>
      <c r="D1286" s="11">
        <v>3000</v>
      </c>
      <c r="E1286" s="11">
        <v>12000</v>
      </c>
      <c r="F1286" s="11">
        <v>3</v>
      </c>
      <c r="G1286" s="11">
        <v>4</v>
      </c>
      <c r="H1286" s="12">
        <f>SUM(BG1286:BI1286)/(BK1286*1000000)</f>
        <v>0.85332118860598272</v>
      </c>
      <c r="I1286" s="13">
        <v>100</v>
      </c>
      <c r="J1286" s="20">
        <v>98.779919820773799</v>
      </c>
      <c r="K1286" s="18">
        <f>(P1286*BG1286+U1286*BH1286+AP1286*BI1286+AN1286*BJ1286)/(BK1286*(1000000))</f>
        <v>96.229550907650477</v>
      </c>
      <c r="L1286" s="18">
        <f>(T1286*BG1286+Y1286*BH1286+AT1286*BI1286+AO1286*BJ1286)/(BK1286*(1000000))</f>
        <v>115.70496564655362</v>
      </c>
      <c r="M1286" s="18">
        <f>L1286/K1286</f>
        <v>1.2023849696398696</v>
      </c>
      <c r="N1286" s="18">
        <f>J1286*M1286</f>
        <v>118.77149089472987</v>
      </c>
      <c r="O1286" s="13">
        <v>100</v>
      </c>
      <c r="P1286" s="20">
        <v>92.362350890124603</v>
      </c>
      <c r="Q1286" s="20">
        <f>P1286-S1286</f>
        <v>85.433342144635404</v>
      </c>
      <c r="R1286" s="18">
        <f>Q1286*solar_capex_adj</f>
        <v>113.91112285951387</v>
      </c>
      <c r="S1286" s="20">
        <v>6.9290087454891989</v>
      </c>
      <c r="T1286" s="18">
        <f>R1286+S1286</f>
        <v>120.84013160500307</v>
      </c>
      <c r="U1286" s="20">
        <v>27.961287924113702</v>
      </c>
      <c r="V1286" s="20">
        <f>U1286-X1286</f>
        <v>23.164504446986701</v>
      </c>
      <c r="W1286" s="18">
        <f>V1286*wind_capex_adj</f>
        <v>38.607507411644505</v>
      </c>
      <c r="X1286" s="20">
        <v>4.7967834771270006</v>
      </c>
      <c r="Y1286" s="18">
        <f>W1286+X1286</f>
        <v>43.404290888771506</v>
      </c>
      <c r="Z1286" s="20">
        <v>233.52221986021701</v>
      </c>
      <c r="AA1286" s="20">
        <f>Z1286-AC1286-AD1286</f>
        <v>163.68926868680299</v>
      </c>
      <c r="AB1286" s="18">
        <f>AA1286*hdgt_capex_adj</f>
        <v>204.61158585850373</v>
      </c>
      <c r="AC1286" s="20">
        <v>28.856499513592013</v>
      </c>
      <c r="AD1286" s="20">
        <v>40.976451659822004</v>
      </c>
      <c r="AE1286" s="18">
        <f>AD1286*fuel_adj</f>
        <v>40.976451659822004</v>
      </c>
      <c r="AF1286" s="18">
        <f>AB1286+AC1286+AE1286</f>
        <v>274.44453703191778</v>
      </c>
      <c r="AG1286" s="20">
        <v>403.17503972837</v>
      </c>
      <c r="AH1286" s="20">
        <f>AG1286-AJ1286-AK1286</f>
        <v>318.74837369678903</v>
      </c>
      <c r="AI1286" s="18">
        <f>AH1286*aero_capex_adj</f>
        <v>382.4980484361468</v>
      </c>
      <c r="AJ1286" s="20">
        <v>37.729468302408975</v>
      </c>
      <c r="AK1286" s="20">
        <v>46.69719772917199</v>
      </c>
      <c r="AL1286" s="18">
        <f>AK1286*fuel_adj</f>
        <v>46.69719772917199</v>
      </c>
      <c r="AM1286" s="18">
        <f>AI1286+AJ1286+AL1286</f>
        <v>466.92471446772777</v>
      </c>
      <c r="AN1286" s="18">
        <f>IF(F1286=0, 0, IF(F1286=3, Z1286, (Z1286*F1286*384+AG1286*G1286*32)/(F1286*384+G1286*32)))</f>
        <v>233.52221986021701</v>
      </c>
      <c r="AO1286" s="18">
        <f>IF(F1286=0, 0, IF(F1286=3, AF1286, (AF1286*F1286*384+AM1286*G1286*32)/(F1286*384+G1286*32)))</f>
        <v>274.44453703191778</v>
      </c>
      <c r="AP1286" s="20">
        <v>195.84397514532199</v>
      </c>
      <c r="AQ1286" s="20">
        <f>AP1286-AS1286</f>
        <v>160.269894531837</v>
      </c>
      <c r="AR1286" s="18">
        <f>AQ1286*bess_capex_adj</f>
        <v>160.269894531837</v>
      </c>
      <c r="AS1286" s="20">
        <v>35.574080613484995</v>
      </c>
      <c r="AT1286" s="18">
        <f>AR1286+AS1286</f>
        <v>195.84397514532199</v>
      </c>
      <c r="AU1286" s="20">
        <v>8429.1563241413205</v>
      </c>
      <c r="AV1286" s="20"/>
      <c r="AW1286" s="20">
        <v>1727.4446242981901</v>
      </c>
      <c r="AX1286" s="18">
        <f>AW1286*solar_capex_adj</f>
        <v>2303.2594990642533</v>
      </c>
      <c r="AY1286" s="20">
        <v>1201.65763940651</v>
      </c>
      <c r="AZ1286" s="18">
        <f>AY1286*wind_capex_adj</f>
        <v>2002.7627323441834</v>
      </c>
      <c r="BA1286" s="20">
        <v>2319.14947897199</v>
      </c>
      <c r="BB1286" s="18">
        <f>BA1286*hdgt_capex_adj</f>
        <v>2898.9368487149877</v>
      </c>
      <c r="BC1286" s="20">
        <v>324.833926500872</v>
      </c>
      <c r="BD1286" s="18">
        <f>BC1286*aero_capex_adj</f>
        <v>389.80071180104636</v>
      </c>
      <c r="BE1286" s="20">
        <v>2856.0706549637498</v>
      </c>
      <c r="BF1286" s="18">
        <f>BE1286*bess_capex_adj</f>
        <v>2856.0706549637498</v>
      </c>
      <c r="BG1286" s="11">
        <v>1756444096.1577799</v>
      </c>
      <c r="BH1286" s="11">
        <v>4403525449.1711998</v>
      </c>
      <c r="BI1286" s="11">
        <v>1315124066.8594201</v>
      </c>
      <c r="BJ1286" s="11">
        <v>1284906387.81159</v>
      </c>
      <c r="BK1286" s="11">
        <f>SUM(BG1286:BJ1286)/1000000</f>
        <v>8759.9999999999891</v>
      </c>
      <c r="BL1286" s="11">
        <v>5.4653157021760199</v>
      </c>
      <c r="BM1286" s="13">
        <f>0.815*BJ1286/(BK1286*1000)</f>
        <v>119.5432312861241</v>
      </c>
      <c r="BN1286" s="22">
        <v>1946.90461480775</v>
      </c>
      <c r="BO1286" s="11">
        <v>264</v>
      </c>
      <c r="BP1286" s="11">
        <v>9120</v>
      </c>
      <c r="BQ1286" s="22">
        <v>13835.7696</v>
      </c>
      <c r="BR1286" s="11">
        <v>2280</v>
      </c>
      <c r="BS1286" s="11">
        <v>570</v>
      </c>
      <c r="BT1286" s="11">
        <v>0.27253876334842098</v>
      </c>
    </row>
    <row r="1287" spans="1:72" s="11" customFormat="1" x14ac:dyDescent="0.25">
      <c r="A1287" s="1">
        <v>810</v>
      </c>
      <c r="B1287" s="25">
        <v>2884.3031330485201</v>
      </c>
      <c r="C1287" s="25">
        <v>201.39999999999901</v>
      </c>
      <c r="D1287" s="8">
        <v>2000</v>
      </c>
      <c r="E1287" s="8">
        <v>8000</v>
      </c>
      <c r="F1287" s="8">
        <v>1</v>
      </c>
      <c r="G1287" s="8">
        <v>23</v>
      </c>
      <c r="H1287" s="9">
        <f>SUM(BG1287:BI1287)/(BK1287*1000000)</f>
        <v>0.74850260852088635</v>
      </c>
      <c r="I1287" s="10">
        <v>100</v>
      </c>
      <c r="J1287" s="19">
        <v>100.453421151912</v>
      </c>
      <c r="K1287" s="18">
        <f>(P1287*BG1287+U1287*BH1287+AP1287*BI1287+AN1287*BJ1287)/(BK1287*(1000000))</f>
        <v>116.95105278065677</v>
      </c>
      <c r="L1287" s="18">
        <f>(T1287*BG1287+Y1287*BH1287+AT1287*BI1287+AO1287*BJ1287)/(BK1287*(1000000))</f>
        <v>138.34258034638995</v>
      </c>
      <c r="M1287" s="18">
        <f>L1287/K1287</f>
        <v>1.1829100897950298</v>
      </c>
      <c r="N1287" s="18">
        <f>J1287*M1287</f>
        <v>118.82736543502617</v>
      </c>
      <c r="O1287" s="10">
        <v>100</v>
      </c>
      <c r="P1287" s="19">
        <v>110.962296378961</v>
      </c>
      <c r="Q1287" s="19">
        <f>P1287-S1287</f>
        <v>102.637465698532</v>
      </c>
      <c r="R1287" s="18">
        <f>Q1287*solar_capex_adj</f>
        <v>136.84995426470931</v>
      </c>
      <c r="S1287" s="19">
        <v>8.3248306804290024</v>
      </c>
      <c r="T1287" s="18">
        <f>R1287+S1287</f>
        <v>145.1747849451383</v>
      </c>
      <c r="U1287" s="19">
        <v>27.959913124370001</v>
      </c>
      <c r="V1287" s="19">
        <f>U1287-X1287</f>
        <v>23.163129647242901</v>
      </c>
      <c r="W1287" s="18">
        <f>V1287*wind_capex_adj</f>
        <v>38.605216078738167</v>
      </c>
      <c r="X1287" s="19">
        <v>4.7967834771271001</v>
      </c>
      <c r="Y1287" s="18">
        <f>W1287+X1287</f>
        <v>43.401999555865267</v>
      </c>
      <c r="Z1287" s="19">
        <v>94.146220475044402</v>
      </c>
      <c r="AA1287" s="19">
        <f>Z1287-AC1287-AD1287</f>
        <v>42.558794207927704</v>
      </c>
      <c r="AB1287" s="18">
        <f>AA1287*hdgt_capex_adj</f>
        <v>53.198492759909627</v>
      </c>
      <c r="AC1287" s="19">
        <v>16.007803789305896</v>
      </c>
      <c r="AD1287" s="19">
        <v>35.579622477810801</v>
      </c>
      <c r="AE1287" s="18">
        <f>AD1287*fuel_adj</f>
        <v>35.579622477810801</v>
      </c>
      <c r="AF1287" s="18">
        <f>AB1287+AC1287+AE1287</f>
        <v>104.78591902702632</v>
      </c>
      <c r="AG1287" s="19">
        <v>298.85099980238903</v>
      </c>
      <c r="AH1287" s="19">
        <f>AG1287-AJ1287-AK1287</f>
        <v>228.43320295405698</v>
      </c>
      <c r="AI1287" s="18">
        <f>AH1287*aero_capex_adj</f>
        <v>274.11984354486839</v>
      </c>
      <c r="AJ1287" s="19">
        <v>29.667495340123025</v>
      </c>
      <c r="AK1287" s="19">
        <v>40.75030150820902</v>
      </c>
      <c r="AL1287" s="18">
        <f>AK1287*fuel_adj</f>
        <v>40.75030150820902</v>
      </c>
      <c r="AM1287" s="18">
        <f>AI1287+AJ1287+AL1287</f>
        <v>344.53764039320043</v>
      </c>
      <c r="AN1287" s="18">
        <f>IF(F1287=0, 0, IF(F1287=3, Z1287, (Z1287*F1287*384+AG1287*G1287*32)/(F1287*384+G1287*32)))</f>
        <v>228.66650403301372</v>
      </c>
      <c r="AO1287" s="18">
        <f>IF(F1287=0, 0, IF(F1287=3, AF1287, (AF1287*F1287*384+AM1287*G1287*32)/(F1287*384+G1287*32)))</f>
        <v>262.33705021051219</v>
      </c>
      <c r="AP1287" s="19">
        <v>62.650838541832897</v>
      </c>
      <c r="AQ1287" s="19">
        <f>AP1287-AS1287</f>
        <v>51.234786488591503</v>
      </c>
      <c r="AR1287" s="18">
        <f>AQ1287*bess_capex_adj</f>
        <v>51.234786488591503</v>
      </c>
      <c r="AS1287" s="19">
        <v>11.416052053241394</v>
      </c>
      <c r="AT1287" s="18">
        <f>AR1287+AS1287</f>
        <v>62.650838541832897</v>
      </c>
      <c r="AU1287" s="19">
        <v>8238.4961170282495</v>
      </c>
      <c r="AV1287" s="19"/>
      <c r="AW1287" s="19">
        <v>3454.68420294714</v>
      </c>
      <c r="AX1287" s="18">
        <f>AW1287*solar_capex_adj</f>
        <v>4606.2456039295193</v>
      </c>
      <c r="AY1287" s="19">
        <v>241.22755701414999</v>
      </c>
      <c r="AZ1287" s="18">
        <f>AY1287*wind_capex_adj</f>
        <v>402.04592835691665</v>
      </c>
      <c r="BA1287" s="19">
        <v>773.00394627050696</v>
      </c>
      <c r="BB1287" s="18">
        <f>BA1287*hdgt_capex_adj</f>
        <v>966.25493283813375</v>
      </c>
      <c r="BC1287" s="19">
        <v>1867.68422483838</v>
      </c>
      <c r="BD1287" s="18">
        <f>BC1287*aero_capex_adj</f>
        <v>2241.2210698060558</v>
      </c>
      <c r="BE1287" s="19">
        <v>1901.89618595806</v>
      </c>
      <c r="BF1287" s="18">
        <f>BE1287*bess_capex_adj</f>
        <v>1901.89618595806</v>
      </c>
      <c r="BG1287" s="8">
        <v>2909995412.6231098</v>
      </c>
      <c r="BH1287" s="8">
        <v>884041093.96239996</v>
      </c>
      <c r="BI1287" s="8">
        <v>2762846344.0574398</v>
      </c>
      <c r="BJ1287" s="8">
        <v>2203117149.3570299</v>
      </c>
      <c r="BK1287" s="8">
        <f>SUM(BG1287:BJ1287)/1000000</f>
        <v>8759.9999999999818</v>
      </c>
      <c r="BL1287" s="8">
        <v>12.7685870580993</v>
      </c>
      <c r="BM1287" s="10">
        <f>0.815*BJ1287/(BK1287*1000)</f>
        <v>204.97037405547752</v>
      </c>
      <c r="BN1287" s="25">
        <v>3893.8092296155</v>
      </c>
      <c r="BO1287" s="8">
        <v>53</v>
      </c>
      <c r="BP1287" s="8">
        <v>6080</v>
      </c>
      <c r="BQ1287" s="25">
        <v>9223.8464000000004</v>
      </c>
      <c r="BR1287" s="8">
        <v>1520</v>
      </c>
      <c r="BS1287" s="8">
        <v>380</v>
      </c>
      <c r="BT1287" s="8">
        <v>0.85232990842408396</v>
      </c>
    </row>
    <row r="1288" spans="1:72" s="11" customFormat="1" x14ac:dyDescent="0.25">
      <c r="A1288" s="1">
        <v>1271</v>
      </c>
      <c r="B1288" s="22">
        <v>1442.15156652426</v>
      </c>
      <c r="C1288" s="22">
        <v>1603.6</v>
      </c>
      <c r="D1288" s="11">
        <v>3000</v>
      </c>
      <c r="E1288" s="11">
        <v>12000</v>
      </c>
      <c r="F1288" s="11">
        <v>1</v>
      </c>
      <c r="G1288" s="11">
        <v>19</v>
      </c>
      <c r="H1288" s="12">
        <f>SUM(BG1288:BI1288)/(BK1288*1000000)</f>
        <v>0.94469865955209575</v>
      </c>
      <c r="I1288" s="13">
        <v>100</v>
      </c>
      <c r="J1288" s="20">
        <v>97.162209155299493</v>
      </c>
      <c r="K1288" s="18">
        <f>(P1288*BG1288+U1288*BH1288+AP1288*BI1288+AN1288*BJ1288)/(BK1288*(1000000))</f>
        <v>129.90988136776016</v>
      </c>
      <c r="L1288" s="18">
        <f>(T1288*BG1288+Y1288*BH1288+AT1288*BI1288+AO1288*BJ1288)/(BK1288*(1000000))</f>
        <v>158.91795704960737</v>
      </c>
      <c r="M1288" s="18">
        <f>L1288/K1288</f>
        <v>1.2232938355145488</v>
      </c>
      <c r="N1288" s="18">
        <f>J1288*M1288</f>
        <v>118.85793150465312</v>
      </c>
      <c r="O1288" s="13">
        <v>100</v>
      </c>
      <c r="P1288" s="20">
        <v>107.9676788327</v>
      </c>
      <c r="Q1288" s="20">
        <f>P1288-S1288</f>
        <v>99.865580485839402</v>
      </c>
      <c r="R1288" s="18">
        <f>Q1288*solar_capex_adj</f>
        <v>133.15410731445252</v>
      </c>
      <c r="S1288" s="20">
        <v>8.1020983468606005</v>
      </c>
      <c r="T1288" s="18">
        <f>R1288+S1288</f>
        <v>141.25620566131312</v>
      </c>
      <c r="U1288" s="20">
        <v>33.799359139259401</v>
      </c>
      <c r="V1288" s="20">
        <f>U1288-X1288</f>
        <v>27.999523255710798</v>
      </c>
      <c r="W1288" s="18">
        <f>V1288*wind_capex_adj</f>
        <v>46.66587209285133</v>
      </c>
      <c r="X1288" s="20">
        <v>5.799835883548603</v>
      </c>
      <c r="Y1288" s="18">
        <f>W1288+X1288</f>
        <v>52.465707976399933</v>
      </c>
      <c r="Z1288" s="20">
        <v>239.78177310881</v>
      </c>
      <c r="AA1288" s="20">
        <f>Z1288-AC1288-AD1288</f>
        <v>165.35541639419299</v>
      </c>
      <c r="AB1288" s="18">
        <f>AA1288*hdgt_capex_adj</f>
        <v>206.69427049274123</v>
      </c>
      <c r="AC1288" s="20">
        <v>29.931389789298009</v>
      </c>
      <c r="AD1288" s="20">
        <v>44.494966925319005</v>
      </c>
      <c r="AE1288" s="18">
        <f>AD1288*fuel_adj</f>
        <v>44.494966925319005</v>
      </c>
      <c r="AF1288" s="18">
        <f>AB1288+AC1288+AE1288</f>
        <v>281.12062720735821</v>
      </c>
      <c r="AG1288" s="20">
        <v>1661.1061018415301</v>
      </c>
      <c r="AH1288" s="20">
        <f>AG1288-AJ1288-AK1288</f>
        <v>1482.96797570535</v>
      </c>
      <c r="AI1288" s="18">
        <f>AH1288*aero_capex_adj</f>
        <v>1779.56157084642</v>
      </c>
      <c r="AJ1288" s="20">
        <v>129.52053337335997</v>
      </c>
      <c r="AK1288" s="20">
        <v>48.617592762820095</v>
      </c>
      <c r="AL1288" s="18">
        <f>AK1288*fuel_adj</f>
        <v>48.617592762820095</v>
      </c>
      <c r="AM1288" s="18">
        <f>AI1288+AJ1288+AL1288</f>
        <v>1957.6996969826</v>
      </c>
      <c r="AN1288" s="18">
        <f>IF(F1288=0, 0, IF(F1288=3, Z1288, (Z1288*F1288*384+AG1288*G1288*32)/(F1288*384+G1288*32)))</f>
        <v>1110.9160391062835</v>
      </c>
      <c r="AO1288" s="18">
        <f>IF(F1288=0, 0, IF(F1288=3, AF1288, (AF1288*F1288*384+AM1288*G1288*32)/(F1288*384+G1288*32)))</f>
        <v>1308.7013473921838</v>
      </c>
      <c r="AP1288" s="20">
        <v>251.38030757395501</v>
      </c>
      <c r="AQ1288" s="20">
        <f>AP1288-AS1288</f>
        <v>203.84507075922301</v>
      </c>
      <c r="AR1288" s="18">
        <f>AQ1288*bess_capex_adj</f>
        <v>203.84507075922301</v>
      </c>
      <c r="AS1288" s="20">
        <v>47.535236814732002</v>
      </c>
      <c r="AT1288" s="18">
        <f>AR1288+AS1288</f>
        <v>251.38030757395501</v>
      </c>
      <c r="AU1288" s="20">
        <v>8817.55618228805</v>
      </c>
      <c r="AV1288" s="20"/>
      <c r="AW1288" s="20">
        <v>1726.8959373174</v>
      </c>
      <c r="AX1288" s="18">
        <f>AW1288*solar_capex_adj</f>
        <v>2302.5279164231997</v>
      </c>
      <c r="AY1288" s="20">
        <v>1920.22141733435</v>
      </c>
      <c r="AZ1288" s="18">
        <f>AY1288*wind_capex_adj</f>
        <v>3200.3690288905836</v>
      </c>
      <c r="BA1288" s="20">
        <v>772.80428306938904</v>
      </c>
      <c r="BB1288" s="18">
        <f>BA1288*hdgt_capex_adj</f>
        <v>966.00535383673628</v>
      </c>
      <c r="BC1288" s="20">
        <v>1542.47106124996</v>
      </c>
      <c r="BD1288" s="18">
        <f>BC1288*aero_capex_adj</f>
        <v>1850.965273499952</v>
      </c>
      <c r="BE1288" s="20">
        <v>2855.1634833169401</v>
      </c>
      <c r="BF1288" s="18">
        <f>BE1288*bess_capex_adj</f>
        <v>2855.1634833169401</v>
      </c>
      <c r="BG1288" s="11">
        <v>1490831606.3477099</v>
      </c>
      <c r="BH1288" s="11">
        <v>5821604011.3045597</v>
      </c>
      <c r="BI1288" s="11">
        <v>963124640.02407598</v>
      </c>
      <c r="BJ1288" s="11">
        <v>484439742.32363999</v>
      </c>
      <c r="BK1288" s="11">
        <f>SUM(BG1288:BJ1288)/1000000</f>
        <v>8759.9999999999873</v>
      </c>
      <c r="BL1288" s="11">
        <v>20.908539846016801</v>
      </c>
      <c r="BM1288" s="13">
        <f>0.815*BJ1288/(BK1288*1000)</f>
        <v>45.070592465041912</v>
      </c>
      <c r="BN1288" s="22">
        <v>1946.90461480775</v>
      </c>
      <c r="BO1288" s="11">
        <v>422</v>
      </c>
      <c r="BP1288" s="11">
        <v>9120</v>
      </c>
      <c r="BQ1288" s="22">
        <v>13835.7696</v>
      </c>
      <c r="BR1288" s="11">
        <v>2280</v>
      </c>
      <c r="BS1288" s="11">
        <v>570</v>
      </c>
      <c r="BT1288" s="11">
        <v>0.20046369691265001</v>
      </c>
    </row>
    <row r="1289" spans="1:72" s="11" customFormat="1" x14ac:dyDescent="0.25">
      <c r="A1289" s="1">
        <v>1616</v>
      </c>
      <c r="B1289" s="22">
        <v>1648.17321888487</v>
      </c>
      <c r="C1289" s="22">
        <v>201.39999999999901</v>
      </c>
      <c r="D1289" s="11">
        <v>3000</v>
      </c>
      <c r="E1289" s="11">
        <v>12000</v>
      </c>
      <c r="F1289" s="11">
        <v>3</v>
      </c>
      <c r="G1289" s="11">
        <v>4</v>
      </c>
      <c r="H1289" s="12">
        <f>SUM(BG1289:BI1289)/(BK1289*1000000)</f>
        <v>0.5485631609350069</v>
      </c>
      <c r="I1289" s="13">
        <v>100</v>
      </c>
      <c r="J1289" s="20">
        <v>104.491003776539</v>
      </c>
      <c r="K1289" s="18">
        <f>(P1289*BG1289+U1289*BH1289+AP1289*BI1289+AN1289*BJ1289)/(BK1289*(1000000))</f>
        <v>101.72277123257372</v>
      </c>
      <c r="L1289" s="18">
        <f>(T1289*BG1289+Y1289*BH1289+AT1289*BI1289+AO1289*BJ1289)/(BK1289*(1000000))</f>
        <v>115.76901707334287</v>
      </c>
      <c r="M1289" s="18">
        <f>L1289/K1289</f>
        <v>1.1380835939738068</v>
      </c>
      <c r="N1289" s="18">
        <f>J1289*M1289</f>
        <v>118.91949711593412</v>
      </c>
      <c r="O1289" s="13">
        <v>99.999999996767897</v>
      </c>
      <c r="P1289" s="20">
        <v>100.46988692479501</v>
      </c>
      <c r="Q1289" s="20">
        <f>P1289-S1289</f>
        <v>92.937331908671098</v>
      </c>
      <c r="R1289" s="18">
        <f>Q1289*solar_capex_adj</f>
        <v>123.91644254489479</v>
      </c>
      <c r="S1289" s="20">
        <v>7.5325550161239079</v>
      </c>
      <c r="T1289" s="18">
        <f>R1289+S1289</f>
        <v>131.4489975610187</v>
      </c>
      <c r="U1289" s="20">
        <v>27.976846645395</v>
      </c>
      <c r="V1289" s="20">
        <f>U1289-X1289</f>
        <v>23.1800631682679</v>
      </c>
      <c r="W1289" s="18">
        <f>V1289*wind_capex_adj</f>
        <v>38.633438613779838</v>
      </c>
      <c r="X1289" s="20">
        <v>4.7967834771271001</v>
      </c>
      <c r="Y1289" s="18">
        <f>W1289+X1289</f>
        <v>43.430222090906938</v>
      </c>
      <c r="Z1289" s="20">
        <v>104.55205191226599</v>
      </c>
      <c r="AA1289" s="20">
        <f>Z1289-AC1289-AD1289</f>
        <v>51.819299744010706</v>
      </c>
      <c r="AB1289" s="18">
        <f>AA1289*hdgt_capex_adj</f>
        <v>64.774124680013387</v>
      </c>
      <c r="AC1289" s="20">
        <v>16.900405560024993</v>
      </c>
      <c r="AD1289" s="20">
        <v>35.832346608230296</v>
      </c>
      <c r="AE1289" s="18">
        <f>AD1289*fuel_adj</f>
        <v>35.832346608230296</v>
      </c>
      <c r="AF1289" s="18">
        <f>AB1289+AC1289+AE1289</f>
        <v>117.50687684826867</v>
      </c>
      <c r="AG1289" s="20">
        <v>347.64962344462498</v>
      </c>
      <c r="AH1289" s="20">
        <f>AG1289-AJ1289-AK1289</f>
        <v>271.55446835949402</v>
      </c>
      <c r="AI1289" s="18">
        <f>AH1289*aero_capex_adj</f>
        <v>325.86536203139281</v>
      </c>
      <c r="AJ1289" s="20">
        <v>33.04346522278496</v>
      </c>
      <c r="AK1289" s="20">
        <v>43.051689862345995</v>
      </c>
      <c r="AL1289" s="18">
        <f>AK1289*fuel_adj</f>
        <v>43.051689862345995</v>
      </c>
      <c r="AM1289" s="18">
        <f>AI1289+AJ1289+AL1289</f>
        <v>401.96051711652376</v>
      </c>
      <c r="AN1289" s="18">
        <f>IF(F1289=0, 0, IF(F1289=3, Z1289, (Z1289*F1289*384+AG1289*G1289*32)/(F1289*384+G1289*32)))</f>
        <v>104.55205191226599</v>
      </c>
      <c r="AO1289" s="18">
        <f>IF(F1289=0, 0, IF(F1289=3, AF1289, (AF1289*F1289*384+AM1289*G1289*32)/(F1289*384+G1289*32)))</f>
        <v>117.50687684826867</v>
      </c>
      <c r="AP1289" s="20">
        <v>129.29213387211601</v>
      </c>
      <c r="AQ1289" s="20">
        <f>AP1289-AS1289</f>
        <v>106.02756582991</v>
      </c>
      <c r="AR1289" s="18">
        <f>AQ1289*bess_capex_adj</f>
        <v>106.02756582991</v>
      </c>
      <c r="AS1289" s="20">
        <v>23.264568042206008</v>
      </c>
      <c r="AT1289" s="18">
        <f>AR1289+AS1289</f>
        <v>129.29213387211601</v>
      </c>
      <c r="AU1289" s="20">
        <v>7720.7005845758604</v>
      </c>
      <c r="AV1289" s="20"/>
      <c r="AW1289" s="20">
        <v>1975.54843828563</v>
      </c>
      <c r="AX1289" s="18">
        <f>AW1289*solar_capex_adj</f>
        <v>2634.0645843808397</v>
      </c>
      <c r="AY1289" s="20">
        <v>241.403907618353</v>
      </c>
      <c r="AZ1289" s="18">
        <f>AY1289*wind_capex_adj</f>
        <v>402.33984603058838</v>
      </c>
      <c r="BA1289" s="20">
        <v>2320.7071639393298</v>
      </c>
      <c r="BB1289" s="18">
        <f>BA1289*hdgt_capex_adj</f>
        <v>2900.883954924162</v>
      </c>
      <c r="BC1289" s="20">
        <v>325.05210516023902</v>
      </c>
      <c r="BD1289" s="18">
        <f>BC1289*aero_capex_adj</f>
        <v>390.06252619228684</v>
      </c>
      <c r="BE1289" s="20">
        <v>2857.98896957229</v>
      </c>
      <c r="BF1289" s="18">
        <f>BE1289*bess_capex_adj</f>
        <v>2857.98896957229</v>
      </c>
      <c r="BG1289" s="11">
        <v>1877158992.27759</v>
      </c>
      <c r="BH1289" s="11">
        <v>884041093.96239996</v>
      </c>
      <c r="BI1289" s="11">
        <v>2044213203.39535</v>
      </c>
      <c r="BJ1289" s="11">
        <v>3954586710.0815201</v>
      </c>
      <c r="BK1289" s="11">
        <f>SUM(BG1289:BJ1289)/1000000</f>
        <v>8759.9999997168597</v>
      </c>
      <c r="BL1289" s="11">
        <v>2.59558990240389E-18</v>
      </c>
      <c r="BM1289" s="13">
        <f>0.815*BJ1289/(BK1289*1000)</f>
        <v>367.92102383796941</v>
      </c>
      <c r="BN1289" s="22">
        <v>2225.03384549457</v>
      </c>
      <c r="BO1289" s="11">
        <v>53</v>
      </c>
      <c r="BP1289" s="11">
        <v>9120</v>
      </c>
      <c r="BQ1289" s="22">
        <v>13835.7696</v>
      </c>
      <c r="BR1289" s="11">
        <v>2280</v>
      </c>
      <c r="BS1289" s="11">
        <v>570</v>
      </c>
      <c r="BT1289" s="11">
        <v>0.42059094714875001</v>
      </c>
    </row>
    <row r="1290" spans="1:72" s="11" customFormat="1" x14ac:dyDescent="0.25">
      <c r="A1290" s="1">
        <v>988</v>
      </c>
      <c r="B1290" s="25">
        <v>1854.19487124548</v>
      </c>
      <c r="C1290" s="25">
        <v>1402.2</v>
      </c>
      <c r="D1290" s="8">
        <v>2000</v>
      </c>
      <c r="E1290" s="8">
        <v>8000</v>
      </c>
      <c r="F1290" s="8">
        <v>3</v>
      </c>
      <c r="G1290" s="8">
        <v>4</v>
      </c>
      <c r="H1290" s="9">
        <f>SUM(BG1290:BI1290)/(BK1290*1000000)</f>
        <v>0.9491201425843051</v>
      </c>
      <c r="I1290" s="10">
        <v>100</v>
      </c>
      <c r="J1290" s="19">
        <v>94.029940639006696</v>
      </c>
      <c r="K1290" s="18">
        <f>(P1290*BG1290+U1290*BH1290+AP1290*BI1290+AN1290*BJ1290)/(BK1290*(1000000))</f>
        <v>91.115134363705536</v>
      </c>
      <c r="L1290" s="18">
        <f>(T1290*BG1290+Y1290*BH1290+AT1290*BI1290+AO1290*BJ1290)/(BK1290*(1000000))</f>
        <v>115.23938290214218</v>
      </c>
      <c r="M1290" s="18">
        <f>L1290/K1290</f>
        <v>1.2647666461439826</v>
      </c>
      <c r="N1290" s="18">
        <f>J1290*M1290</f>
        <v>118.92593265911427</v>
      </c>
      <c r="O1290" s="10">
        <v>100</v>
      </c>
      <c r="P1290" s="19">
        <v>121.001276372512</v>
      </c>
      <c r="Q1290" s="19">
        <f>P1290-S1290</f>
        <v>111.921858829551</v>
      </c>
      <c r="R1290" s="18">
        <f>Q1290*solar_capex_adj</f>
        <v>149.22914510606799</v>
      </c>
      <c r="S1290" s="19">
        <v>9.0794175429609965</v>
      </c>
      <c r="T1290" s="18">
        <f>R1290+S1290</f>
        <v>158.308562649029</v>
      </c>
      <c r="U1290" s="19">
        <v>31.029131495597301</v>
      </c>
      <c r="V1290" s="19">
        <f>U1290-X1290</f>
        <v>25.705047756673601</v>
      </c>
      <c r="W1290" s="18">
        <f>V1290*wind_capex_adj</f>
        <v>42.841746261122672</v>
      </c>
      <c r="X1290" s="19">
        <v>5.3240837389237008</v>
      </c>
      <c r="Y1290" s="18">
        <f>W1290+X1290</f>
        <v>48.16583000004637</v>
      </c>
      <c r="Z1290" s="19">
        <v>576.02601935637006</v>
      </c>
      <c r="AA1290" s="19">
        <f>Z1290-AC1290-AD1290</f>
        <v>472.36589635163887</v>
      </c>
      <c r="AB1290" s="18">
        <f>AA1290*hdgt_capex_adj</f>
        <v>590.45737043954864</v>
      </c>
      <c r="AC1290" s="19">
        <v>59.689998415539094</v>
      </c>
      <c r="AD1290" s="19">
        <v>43.970124589192096</v>
      </c>
      <c r="AE1290" s="18">
        <f>AD1290*fuel_adj</f>
        <v>43.970124589192096</v>
      </c>
      <c r="AF1290" s="18">
        <f>AB1290+AC1290+AE1290</f>
        <v>694.11749344427983</v>
      </c>
      <c r="AG1290" s="19">
        <v>853.97760792112399</v>
      </c>
      <c r="AH1290" s="19">
        <f>AG1290-AJ1290-AK1290</f>
        <v>733.63838224125107</v>
      </c>
      <c r="AI1290" s="18">
        <f>AH1290*aero_capex_adj</f>
        <v>880.3660586895013</v>
      </c>
      <c r="AJ1290" s="19">
        <v>70.855781626808948</v>
      </c>
      <c r="AK1290" s="19">
        <v>49.483444053063977</v>
      </c>
      <c r="AL1290" s="18">
        <f>AK1290*fuel_adj</f>
        <v>49.483444053063977</v>
      </c>
      <c r="AM1290" s="18">
        <f>AI1290+AJ1290+AL1290</f>
        <v>1000.7052843693742</v>
      </c>
      <c r="AN1290" s="18">
        <f>IF(F1290=0, 0, IF(F1290=3, Z1290, (Z1290*F1290*384+AG1290*G1290*32)/(F1290*384+G1290*32)))</f>
        <v>576.02601935637006</v>
      </c>
      <c r="AO1290" s="18">
        <f>IF(F1290=0, 0, IF(F1290=3, AF1290, (AF1290*F1290*384+AM1290*G1290*32)/(F1290*384+G1290*32)))</f>
        <v>694.11749344427983</v>
      </c>
      <c r="AP1290" s="19">
        <v>153.30045937248801</v>
      </c>
      <c r="AQ1290" s="19">
        <f>AP1290-AS1290</f>
        <v>124.394433438173</v>
      </c>
      <c r="AR1290" s="18">
        <f>AQ1290*bess_capex_adj</f>
        <v>124.394433438173</v>
      </c>
      <c r="AS1290" s="19">
        <v>28.906025934315011</v>
      </c>
      <c r="AT1290" s="18">
        <f>AR1290+AS1290</f>
        <v>153.30045937248801</v>
      </c>
      <c r="AU1290" s="19">
        <v>8444.6501088969599</v>
      </c>
      <c r="AV1290" s="19"/>
      <c r="AW1290" s="19">
        <v>2220.4921521261399</v>
      </c>
      <c r="AX1290" s="18">
        <f>AW1290*solar_capex_adj</f>
        <v>2960.656202834853</v>
      </c>
      <c r="AY1290" s="19">
        <v>1679.20542980461</v>
      </c>
      <c r="AZ1290" s="18">
        <f>AY1290*wind_capex_adj</f>
        <v>2798.6757163410171</v>
      </c>
      <c r="BA1290" s="19">
        <v>2318.6189470986301</v>
      </c>
      <c r="BB1290" s="18">
        <f>BA1290*hdgt_capex_adj</f>
        <v>2898.2736838732876</v>
      </c>
      <c r="BC1290" s="19">
        <v>324.75961703823498</v>
      </c>
      <c r="BD1290" s="18">
        <f>BC1290*aero_capex_adj</f>
        <v>389.71154044588195</v>
      </c>
      <c r="BE1290" s="19">
        <v>1901.57396282934</v>
      </c>
      <c r="BF1290" s="18">
        <f>BE1290*bess_capex_adj</f>
        <v>1901.57396282934</v>
      </c>
      <c r="BG1290" s="8">
        <v>1706510446.8564301</v>
      </c>
      <c r="BH1290" s="8">
        <v>5545343619.8424997</v>
      </c>
      <c r="BI1290" s="8">
        <v>1062438382.3395801</v>
      </c>
      <c r="BJ1290" s="8">
        <v>445707550.96148598</v>
      </c>
      <c r="BK1290" s="8">
        <f>SUM(BG1290:BJ1290)/1000000</f>
        <v>8759.9999999999964</v>
      </c>
      <c r="BL1290" s="8">
        <v>21.732840596574199</v>
      </c>
      <c r="BM1290" s="10">
        <f>0.815*BJ1290/(BK1290*1000)</f>
        <v>41.467083793791232</v>
      </c>
      <c r="BN1290" s="25">
        <v>2503.1630761813899</v>
      </c>
      <c r="BO1290" s="8">
        <v>369</v>
      </c>
      <c r="BP1290" s="8">
        <v>6080</v>
      </c>
      <c r="BQ1290" s="25">
        <v>9223.8464000000004</v>
      </c>
      <c r="BR1290" s="8">
        <v>1520</v>
      </c>
      <c r="BS1290" s="8">
        <v>380</v>
      </c>
      <c r="BT1290" s="8">
        <v>0.32998229135166701</v>
      </c>
    </row>
    <row r="1291" spans="1:72" s="11" customFormat="1" x14ac:dyDescent="0.25">
      <c r="A1291" s="1">
        <v>928</v>
      </c>
      <c r="B1291" s="25">
        <v>3090.3247854091301</v>
      </c>
      <c r="C1291" s="25">
        <v>402.79999999999899</v>
      </c>
      <c r="D1291" s="8">
        <v>2000</v>
      </c>
      <c r="E1291" s="8">
        <v>8000</v>
      </c>
      <c r="F1291" s="8">
        <v>2</v>
      </c>
      <c r="G1291" s="8">
        <v>11</v>
      </c>
      <c r="H1291" s="9">
        <f>SUM(BG1291:BI1291)/(BK1291*1000000)</f>
        <v>0.84357556083300667</v>
      </c>
      <c r="I1291" s="10">
        <v>100</v>
      </c>
      <c r="J1291" s="19">
        <v>98.9118383542679</v>
      </c>
      <c r="K1291" s="18">
        <f>(P1291*BG1291+U1291*BH1291+AP1291*BI1291+AN1291*BJ1291)/(BK1291*(1000000))</f>
        <v>132.43300385512421</v>
      </c>
      <c r="L1291" s="18">
        <f>(T1291*BG1291+Y1291*BH1291+AT1291*BI1291+AO1291*BJ1291)/(BK1291*(1000000))</f>
        <v>159.2945301576361</v>
      </c>
      <c r="M1291" s="18">
        <f>L1291/K1291</f>
        <v>1.2028310581242814</v>
      </c>
      <c r="N1291" s="18">
        <f>J1291*M1291</f>
        <v>118.97423118868194</v>
      </c>
      <c r="O1291" s="10">
        <v>100</v>
      </c>
      <c r="P1291" s="19">
        <v>119.906297925719</v>
      </c>
      <c r="Q1291" s="19">
        <f>P1291-S1291</f>
        <v>110.90852559503401</v>
      </c>
      <c r="R1291" s="18">
        <f>Q1291*solar_capex_adj</f>
        <v>147.87803412671201</v>
      </c>
      <c r="S1291" s="19">
        <v>8.9977723306849953</v>
      </c>
      <c r="T1291" s="18">
        <f>R1291+S1291</f>
        <v>156.875806457397</v>
      </c>
      <c r="U1291" s="19">
        <v>27.954549351691799</v>
      </c>
      <c r="V1291" s="19">
        <f>U1291-X1291</f>
        <v>23.157765874564699</v>
      </c>
      <c r="W1291" s="18">
        <f>V1291*wind_capex_adj</f>
        <v>38.596276457607836</v>
      </c>
      <c r="X1291" s="19">
        <v>4.7967834771271001</v>
      </c>
      <c r="Y1291" s="18">
        <f>W1291+X1291</f>
        <v>43.393059934734936</v>
      </c>
      <c r="Z1291" s="19">
        <v>156.50831796865199</v>
      </c>
      <c r="AA1291" s="19">
        <f>Z1291-AC1291-AD1291</f>
        <v>98.301667014133017</v>
      </c>
      <c r="AB1291" s="18">
        <f>AA1291*hdgt_capex_adj</f>
        <v>122.87708376766628</v>
      </c>
      <c r="AC1291" s="19">
        <v>21.457367151972988</v>
      </c>
      <c r="AD1291" s="19">
        <v>36.749283802545989</v>
      </c>
      <c r="AE1291" s="18">
        <f>AD1291*fuel_adj</f>
        <v>36.749283802545989</v>
      </c>
      <c r="AF1291" s="18">
        <f>AB1291+AC1291+AE1291</f>
        <v>181.08373472218526</v>
      </c>
      <c r="AG1291" s="19">
        <v>1038.6930280584199</v>
      </c>
      <c r="AH1291" s="19">
        <f>AG1291-AJ1291-AK1291</f>
        <v>913.72695333837908</v>
      </c>
      <c r="AI1291" s="18">
        <f>AH1291*aero_capex_adj</f>
        <v>1096.4723440060548</v>
      </c>
      <c r="AJ1291" s="19">
        <v>83.075978868068887</v>
      </c>
      <c r="AK1291" s="19">
        <v>41.890095851971978</v>
      </c>
      <c r="AL1291" s="18">
        <f>AK1291*fuel_adj</f>
        <v>41.890095851971978</v>
      </c>
      <c r="AM1291" s="18">
        <f>AI1291+AJ1291+AL1291</f>
        <v>1221.4384187260957</v>
      </c>
      <c r="AN1291" s="18">
        <f>IF(F1291=0, 0, IF(F1291=3, Z1291, (Z1291*F1291*384+AG1291*G1291*32)/(F1291*384+G1291*32)))</f>
        <v>433.7663697111505</v>
      </c>
      <c r="AO1291" s="18">
        <f>IF(F1291=0, 0, IF(F1291=3, AF1291, (AF1291*F1291*384+AM1291*G1291*32)/(F1291*384+G1291*32)))</f>
        <v>508.05234969484292</v>
      </c>
      <c r="AP1291" s="19">
        <v>62.506823456238003</v>
      </c>
      <c r="AQ1291" s="19">
        <f>AP1291-AS1291</f>
        <v>51.101327464775402</v>
      </c>
      <c r="AR1291" s="18">
        <f>AQ1291*bess_capex_adj</f>
        <v>51.101327464775402</v>
      </c>
      <c r="AS1291" s="19">
        <v>11.405495991462601</v>
      </c>
      <c r="AT1291" s="18">
        <f>AR1291+AS1291</f>
        <v>62.506823456238003</v>
      </c>
      <c r="AU1291" s="19">
        <v>8523.0727308594196</v>
      </c>
      <c r="AV1291" s="19"/>
      <c r="AW1291" s="19">
        <v>3700.5902342332001</v>
      </c>
      <c r="AX1291" s="18">
        <f>AW1291*solar_capex_adj</f>
        <v>4934.1203123109335</v>
      </c>
      <c r="AY1291" s="19">
        <v>482.343394256468</v>
      </c>
      <c r="AZ1291" s="18">
        <f>AY1291*wind_capex_adj</f>
        <v>803.90565709411339</v>
      </c>
      <c r="BA1291" s="19">
        <v>1545.6498910524101</v>
      </c>
      <c r="BB1291" s="18">
        <f>BA1291*hdgt_capex_adj</f>
        <v>1932.0623638155125</v>
      </c>
      <c r="BC1291" s="19">
        <v>893.03343815989194</v>
      </c>
      <c r="BD1291" s="18">
        <f>BC1291*aero_capex_adj</f>
        <v>1071.6401257918703</v>
      </c>
      <c r="BE1291" s="19">
        <v>1901.45577315744</v>
      </c>
      <c r="BF1291" s="18">
        <f>BE1291*bess_capex_adj</f>
        <v>1901.45577315744</v>
      </c>
      <c r="BG1291" s="8">
        <v>2873123514.7041898</v>
      </c>
      <c r="BH1291" s="8">
        <v>1768082187.9247999</v>
      </c>
      <c r="BI1291" s="8">
        <v>2748516210.2681398</v>
      </c>
      <c r="BJ1291" s="8">
        <v>1370278087.10286</v>
      </c>
      <c r="BK1291" s="8">
        <f>SUM(BG1291:BJ1291)/1000000</f>
        <v>8759.9999999999909</v>
      </c>
      <c r="BL1291" s="8">
        <v>17.468948137132401</v>
      </c>
      <c r="BM1291" s="10">
        <f>0.815*BJ1291/(BK1291*1000)</f>
        <v>127.48591792109954</v>
      </c>
      <c r="BN1291" s="25">
        <v>4171.93846030233</v>
      </c>
      <c r="BO1291" s="8">
        <v>106</v>
      </c>
      <c r="BP1291" s="8">
        <v>6080</v>
      </c>
      <c r="BQ1291" s="25">
        <v>9223.8464000000004</v>
      </c>
      <c r="BR1291" s="8">
        <v>1520</v>
      </c>
      <c r="BS1291" s="8">
        <v>380</v>
      </c>
      <c r="BT1291" s="8">
        <v>0.84809014406046002</v>
      </c>
    </row>
    <row r="1292" spans="1:72" s="11" customFormat="1" x14ac:dyDescent="0.25">
      <c r="A1292" s="1">
        <v>1395</v>
      </c>
      <c r="B1292" s="22">
        <v>1854.19487124548</v>
      </c>
      <c r="C1292" s="22">
        <v>1402.2</v>
      </c>
      <c r="D1292" s="11">
        <v>3000</v>
      </c>
      <c r="E1292" s="11">
        <v>12000</v>
      </c>
      <c r="F1292" s="11">
        <v>2</v>
      </c>
      <c r="G1292" s="11">
        <v>6</v>
      </c>
      <c r="H1292" s="12">
        <f>SUM(BG1292:BI1292)/(BK1292*1000000)</f>
        <v>0.95175663141458666</v>
      </c>
      <c r="I1292" s="13">
        <v>100</v>
      </c>
      <c r="J1292" s="20">
        <v>96.288374004715095</v>
      </c>
      <c r="K1292" s="18">
        <f>(P1292*BG1292+U1292*BH1292+AP1292*BI1292+AN1292*BJ1292)/(BK1292*(1000000))</f>
        <v>99.613732887924186</v>
      </c>
      <c r="L1292" s="18">
        <f>(T1292*BG1292+Y1292*BH1292+AT1292*BI1292+AO1292*BJ1292)/(BK1292*(1000000))</f>
        <v>123.086354773007</v>
      </c>
      <c r="M1292" s="18">
        <f>L1292/K1292</f>
        <v>1.2356364047865966</v>
      </c>
      <c r="N1292" s="18">
        <f>J1292*M1292</f>
        <v>118.97742027793335</v>
      </c>
      <c r="O1292" s="13">
        <v>100</v>
      </c>
      <c r="P1292" s="20">
        <v>121.15333791130099</v>
      </c>
      <c r="Q1292" s="20">
        <f>P1292-S1292</f>
        <v>112.06196075816101</v>
      </c>
      <c r="R1292" s="18">
        <f>Q1292*solar_capex_adj</f>
        <v>149.41594767754799</v>
      </c>
      <c r="S1292" s="20">
        <v>9.0913771531399874</v>
      </c>
      <c r="T1292" s="18">
        <f>R1292+S1292</f>
        <v>158.50732483068799</v>
      </c>
      <c r="U1292" s="20">
        <v>31.027433824817201</v>
      </c>
      <c r="V1292" s="20">
        <f>U1292-X1292</f>
        <v>25.703353136368001</v>
      </c>
      <c r="W1292" s="18">
        <f>V1292*wind_capex_adj</f>
        <v>42.838921893946669</v>
      </c>
      <c r="X1292" s="20">
        <v>5.3240806884492002</v>
      </c>
      <c r="Y1292" s="18">
        <f>W1292+X1292</f>
        <v>48.163002582395869</v>
      </c>
      <c r="Z1292" s="20">
        <v>424.33532617932599</v>
      </c>
      <c r="AA1292" s="20">
        <f>Z1292-AC1292-AD1292</f>
        <v>333.4575399222</v>
      </c>
      <c r="AB1292" s="18">
        <f>AA1292*hdgt_capex_adj</f>
        <v>416.82192490274997</v>
      </c>
      <c r="AC1292" s="20">
        <v>46.261001179736979</v>
      </c>
      <c r="AD1292" s="20">
        <v>44.616785077389011</v>
      </c>
      <c r="AE1292" s="18">
        <f>AD1292*fuel_adj</f>
        <v>44.616785077389011</v>
      </c>
      <c r="AF1292" s="18">
        <f>AB1292+AC1292+AE1292</f>
        <v>507.69971115987596</v>
      </c>
      <c r="AG1292" s="20">
        <v>1258.0736137229901</v>
      </c>
      <c r="AH1292" s="20">
        <f>AG1292-AJ1292-AK1292</f>
        <v>1108.0372705384898</v>
      </c>
      <c r="AI1292" s="18">
        <f>AH1292*aero_capex_adj</f>
        <v>1329.6447246461878</v>
      </c>
      <c r="AJ1292" s="20">
        <v>100.17733067251015</v>
      </c>
      <c r="AK1292" s="20">
        <v>49.859012511990159</v>
      </c>
      <c r="AL1292" s="18">
        <f>AK1292*fuel_adj</f>
        <v>49.859012511990159</v>
      </c>
      <c r="AM1292" s="18">
        <f>AI1292+AJ1292+AL1292</f>
        <v>1479.6810678306881</v>
      </c>
      <c r="AN1292" s="18">
        <f>IF(F1292=0, 0, IF(F1292=3, Z1292, (Z1292*F1292*384+AG1292*G1292*32)/(F1292*384+G1292*32)))</f>
        <v>591.08298368805879</v>
      </c>
      <c r="AO1292" s="18">
        <f>IF(F1292=0, 0, IF(F1292=3, AF1292, (AF1292*F1292*384+AM1292*G1292*32)/(F1292*384+G1292*32)))</f>
        <v>702.09598249403837</v>
      </c>
      <c r="AP1292" s="20">
        <v>224.62338340447101</v>
      </c>
      <c r="AQ1292" s="20">
        <f>AP1292-AS1292</f>
        <v>182.34600903171599</v>
      </c>
      <c r="AR1292" s="18">
        <f>AQ1292*bess_capex_adj</f>
        <v>182.34600903171599</v>
      </c>
      <c r="AS1292" s="20">
        <v>42.27737437275502</v>
      </c>
      <c r="AT1292" s="18">
        <f>AR1292+AS1292</f>
        <v>224.62338340447101</v>
      </c>
      <c r="AU1292" s="20">
        <v>8787.4259492388701</v>
      </c>
      <c r="AV1292" s="20"/>
      <c r="AW1292" s="20">
        <v>2220.3470370472701</v>
      </c>
      <c r="AX1292" s="18">
        <f>AW1292*solar_capex_adj</f>
        <v>2960.4627160630266</v>
      </c>
      <c r="AY1292" s="20">
        <v>1679.09568925536</v>
      </c>
      <c r="AZ1292" s="18">
        <f>AY1292*wind_capex_adj</f>
        <v>2798.4928154255999</v>
      </c>
      <c r="BA1292" s="20">
        <v>1545.64494611483</v>
      </c>
      <c r="BB1292" s="18">
        <f>BA1292*hdgt_capex_adj</f>
        <v>1932.0561826435373</v>
      </c>
      <c r="BC1292" s="20">
        <v>487.10758969786002</v>
      </c>
      <c r="BD1292" s="18">
        <f>BC1292*aero_capex_adj</f>
        <v>584.52910763743205</v>
      </c>
      <c r="BE1292" s="20">
        <v>2855.2306871235301</v>
      </c>
      <c r="BF1292" s="18">
        <f>BE1292*bess_capex_adj</f>
        <v>2855.2306871235301</v>
      </c>
      <c r="BG1292" s="11">
        <v>1704828339.7599699</v>
      </c>
      <c r="BH1292" s="11">
        <v>5545343619.8424997</v>
      </c>
      <c r="BI1292" s="11">
        <v>1087216131.5892999</v>
      </c>
      <c r="BJ1292" s="11">
        <v>422611908.80822003</v>
      </c>
      <c r="BK1292" s="11">
        <f>SUM(BG1292:BJ1292)/1000000</f>
        <v>8759.9999999999909</v>
      </c>
      <c r="BL1292" s="11">
        <v>21.425005037857201</v>
      </c>
      <c r="BM1292" s="13">
        <f>0.815*BJ1292/(BK1292*1000)</f>
        <v>39.318345397111834</v>
      </c>
      <c r="BN1292" s="22">
        <v>2503.1630761813899</v>
      </c>
      <c r="BO1292" s="11">
        <v>369</v>
      </c>
      <c r="BP1292" s="11">
        <v>9120</v>
      </c>
      <c r="BQ1292" s="22">
        <v>13835.7696</v>
      </c>
      <c r="BR1292" s="11">
        <v>2280</v>
      </c>
      <c r="BS1292" s="11">
        <v>570</v>
      </c>
      <c r="BT1292" s="11">
        <v>0.225950997601817</v>
      </c>
    </row>
    <row r="1293" spans="1:72" s="11" customFormat="1" x14ac:dyDescent="0.25">
      <c r="A1293" s="1">
        <v>946</v>
      </c>
      <c r="B1293" s="25">
        <v>3090.3247854091301</v>
      </c>
      <c r="C1293" s="25">
        <v>201.39999999999901</v>
      </c>
      <c r="D1293" s="8">
        <v>2000</v>
      </c>
      <c r="E1293" s="8">
        <v>8000</v>
      </c>
      <c r="F1293" s="8">
        <v>2</v>
      </c>
      <c r="G1293" s="8">
        <v>11</v>
      </c>
      <c r="H1293" s="9">
        <f>SUM(BG1293:BI1293)/(BK1293*1000000)</f>
        <v>0.76420709674464316</v>
      </c>
      <c r="I1293" s="10">
        <v>100</v>
      </c>
      <c r="J1293" s="19">
        <v>100.017938864442</v>
      </c>
      <c r="K1293" s="18">
        <f>(P1293*BG1293+U1293*BH1293+AP1293*BI1293+AN1293*BJ1293)/(BK1293*(1000000))</f>
        <v>132.31406608204452</v>
      </c>
      <c r="L1293" s="18">
        <f>(T1293*BG1293+Y1293*BH1293+AT1293*BI1293+AO1293*BJ1293)/(BK1293*(1000000))</f>
        <v>157.40323790770617</v>
      </c>
      <c r="M1293" s="18">
        <f>L1293/K1293</f>
        <v>1.1896183268232761</v>
      </c>
      <c r="N1293" s="18">
        <f>J1293*M1293</f>
        <v>118.98317308423022</v>
      </c>
      <c r="O1293" s="10">
        <v>100</v>
      </c>
      <c r="P1293" s="19">
        <v>115.19451661769899</v>
      </c>
      <c r="Q1293" s="19">
        <f>P1293-S1293</f>
        <v>106.55186613331</v>
      </c>
      <c r="R1293" s="18">
        <f>Q1293*solar_capex_adj</f>
        <v>142.06915484441333</v>
      </c>
      <c r="S1293" s="19">
        <v>8.6426504843889944</v>
      </c>
      <c r="T1293" s="18">
        <f>R1293+S1293</f>
        <v>150.71180532880231</v>
      </c>
      <c r="U1293" s="19">
        <v>27.959038405829599</v>
      </c>
      <c r="V1293" s="19">
        <f>U1293-X1293</f>
        <v>23.162254928702598</v>
      </c>
      <c r="W1293" s="18">
        <f>V1293*wind_capex_adj</f>
        <v>38.603758214504332</v>
      </c>
      <c r="X1293" s="19">
        <v>4.7967834771270006</v>
      </c>
      <c r="Y1293" s="18">
        <f>W1293+X1293</f>
        <v>43.400541691631332</v>
      </c>
      <c r="Z1293" s="19">
        <v>121.068497111089</v>
      </c>
      <c r="AA1293" s="19">
        <f>Z1293-AC1293-AD1293</f>
        <v>66.429090844619594</v>
      </c>
      <c r="AB1293" s="18">
        <f>AA1293*hdgt_capex_adj</f>
        <v>83.0363635557745</v>
      </c>
      <c r="AC1293" s="19">
        <v>18.337763625193006</v>
      </c>
      <c r="AD1293" s="19">
        <v>36.301642641276402</v>
      </c>
      <c r="AE1293" s="18">
        <f>AD1293*fuel_adj</f>
        <v>36.301642641276402</v>
      </c>
      <c r="AF1293" s="18">
        <f>AB1293+AC1293+AE1293</f>
        <v>137.67576982224392</v>
      </c>
      <c r="AG1293" s="19">
        <v>684.92714934572996</v>
      </c>
      <c r="AH1293" s="19">
        <f>AG1293-AJ1293-AK1293</f>
        <v>585.90651253389808</v>
      </c>
      <c r="AI1293" s="18">
        <f>AH1293*aero_capex_adj</f>
        <v>703.0878150406777</v>
      </c>
      <c r="AJ1293" s="19">
        <v>57.483110378492938</v>
      </c>
      <c r="AK1293" s="19">
        <v>41.53752643333894</v>
      </c>
      <c r="AL1293" s="18">
        <f>AK1293*fuel_adj</f>
        <v>41.53752643333894</v>
      </c>
      <c r="AM1293" s="18">
        <f>AI1293+AJ1293+AL1293</f>
        <v>802.10845185250957</v>
      </c>
      <c r="AN1293" s="18">
        <f>IF(F1293=0, 0, IF(F1293=3, Z1293, (Z1293*F1293*384+AG1293*G1293*32)/(F1293*384+G1293*32)))</f>
        <v>298.28121638483333</v>
      </c>
      <c r="AO1293" s="18">
        <f>IF(F1293=0, 0, IF(F1293=3, AF1293, (AF1293*F1293*384+AM1293*G1293*32)/(F1293*384+G1293*32)))</f>
        <v>346.49746988889888</v>
      </c>
      <c r="AP1293" s="19">
        <v>61.442636959397603</v>
      </c>
      <c r="AQ1293" s="19">
        <f>AP1293-AS1293</f>
        <v>50.221974883788299</v>
      </c>
      <c r="AR1293" s="18">
        <f>AQ1293*bess_capex_adj</f>
        <v>50.221974883788299</v>
      </c>
      <c r="AS1293" s="19">
        <v>11.220662075609305</v>
      </c>
      <c r="AT1293" s="18">
        <f>AR1293+AS1293</f>
        <v>61.442636959397603</v>
      </c>
      <c r="AU1293" s="19">
        <v>8283.5064520736196</v>
      </c>
      <c r="AV1293" s="19"/>
      <c r="AW1293" s="19">
        <v>3701.3075810616301</v>
      </c>
      <c r="AX1293" s="18">
        <f>AW1293*solar_capex_adj</f>
        <v>4935.0767747488399</v>
      </c>
      <c r="AY1293" s="19">
        <v>241.21844744131599</v>
      </c>
      <c r="AZ1293" s="18">
        <f>AY1293*wind_capex_adj</f>
        <v>402.03074573552664</v>
      </c>
      <c r="BA1293" s="19">
        <v>1545.94951002588</v>
      </c>
      <c r="BB1293" s="18">
        <f>BA1293*hdgt_capex_adj</f>
        <v>1932.4368875323501</v>
      </c>
      <c r="BC1293" s="19">
        <v>893.20654965400297</v>
      </c>
      <c r="BD1293" s="18">
        <f>BC1293*aero_capex_adj</f>
        <v>1071.8478595848035</v>
      </c>
      <c r="BE1293" s="19">
        <v>1901.82436389079</v>
      </c>
      <c r="BF1293" s="18">
        <f>BE1293*bess_capex_adj</f>
        <v>1901.82436389079</v>
      </c>
      <c r="BG1293" s="8">
        <v>2999591019.3838701</v>
      </c>
      <c r="BH1293" s="8">
        <v>884041093.96239996</v>
      </c>
      <c r="BI1293" s="8">
        <v>2810822054.1367898</v>
      </c>
      <c r="BJ1293" s="8">
        <v>2065545832.5169201</v>
      </c>
      <c r="BK1293" s="8">
        <f>SUM(BG1293:BJ1293)/1000000</f>
        <v>8759.9999999999818</v>
      </c>
      <c r="BL1293" s="8">
        <v>15.930395877520301</v>
      </c>
      <c r="BM1293" s="10">
        <f>0.815*BJ1293/(BK1293*1000)</f>
        <v>192.17121615311569</v>
      </c>
      <c r="BN1293" s="25">
        <v>4171.93846030233</v>
      </c>
      <c r="BO1293" s="8">
        <v>53</v>
      </c>
      <c r="BP1293" s="8">
        <v>6080</v>
      </c>
      <c r="BQ1293" s="25">
        <v>9223.8464000000004</v>
      </c>
      <c r="BR1293" s="8">
        <v>1520</v>
      </c>
      <c r="BS1293" s="8">
        <v>380</v>
      </c>
      <c r="BT1293" s="8">
        <v>0.86692498724635203</v>
      </c>
    </row>
    <row r="1294" spans="1:72" s="11" customFormat="1" x14ac:dyDescent="0.25">
      <c r="A1294" s="1">
        <v>1233</v>
      </c>
      <c r="B1294" s="22">
        <v>2266.2381759666901</v>
      </c>
      <c r="C1294" s="22">
        <v>1003.19999999999</v>
      </c>
      <c r="D1294" s="11">
        <v>3000</v>
      </c>
      <c r="E1294" s="11">
        <v>12000</v>
      </c>
      <c r="F1294" s="11">
        <v>1</v>
      </c>
      <c r="G1294" s="11">
        <v>17</v>
      </c>
      <c r="H1294" s="12">
        <f>SUM(BG1294:BI1294)/(BK1294*1000000)</f>
        <v>0.93024855647621296</v>
      </c>
      <c r="I1294" s="13">
        <v>100</v>
      </c>
      <c r="J1294" s="20">
        <v>98.733552067716502</v>
      </c>
      <c r="K1294" s="18">
        <f>(P1294*BG1294+U1294*BH1294+AP1294*BI1294+AN1294*BJ1294)/(BK1294*(1000000))</f>
        <v>138.52378096428842</v>
      </c>
      <c r="L1294" s="18">
        <f>(T1294*BG1294+Y1294*BH1294+AT1294*BI1294+AO1294*BJ1294)/(BK1294*(1000000))</f>
        <v>167.03310472191629</v>
      </c>
      <c r="M1294" s="18">
        <f>L1294/K1294</f>
        <v>1.2058081548104553</v>
      </c>
      <c r="N1294" s="18">
        <f>J1294*M1294</f>
        <v>119.05372223665525</v>
      </c>
      <c r="O1294" s="13">
        <v>99.999999999999901</v>
      </c>
      <c r="P1294" s="20">
        <v>118.766335596644</v>
      </c>
      <c r="Q1294" s="20">
        <f>P1294-S1294</f>
        <v>109.85322217296699</v>
      </c>
      <c r="R1294" s="18">
        <f>Q1294*solar_capex_adj</f>
        <v>146.47096289728933</v>
      </c>
      <c r="S1294" s="20">
        <v>8.9131134236770038</v>
      </c>
      <c r="T1294" s="18">
        <f>R1294+S1294</f>
        <v>155.38407632096633</v>
      </c>
      <c r="U1294" s="20">
        <v>27.952066514502398</v>
      </c>
      <c r="V1294" s="20">
        <f>U1294-X1294</f>
        <v>23.155283037375298</v>
      </c>
      <c r="W1294" s="18">
        <f>V1294*wind_capex_adj</f>
        <v>38.592138395625497</v>
      </c>
      <c r="X1294" s="20">
        <v>4.7967834771271001</v>
      </c>
      <c r="Y1294" s="18">
        <f>W1294+X1294</f>
        <v>43.388921872752597</v>
      </c>
      <c r="Z1294" s="20">
        <v>188.697859938477</v>
      </c>
      <c r="AA1294" s="20">
        <f>Z1294-AC1294-AD1294</f>
        <v>123.200046569319</v>
      </c>
      <c r="AB1294" s="18">
        <f>AA1294*hdgt_capex_adj</f>
        <v>154.00005821164876</v>
      </c>
      <c r="AC1294" s="20">
        <v>24.737204534917993</v>
      </c>
      <c r="AD1294" s="20">
        <v>40.760608834240003</v>
      </c>
      <c r="AE1294" s="18">
        <f>AD1294*fuel_adj</f>
        <v>40.760608834240003</v>
      </c>
      <c r="AF1294" s="18">
        <f>AB1294+AC1294+AE1294</f>
        <v>219.49787158080676</v>
      </c>
      <c r="AG1294" s="20">
        <v>1506.0763967483899</v>
      </c>
      <c r="AH1294" s="20">
        <f>AG1294-AJ1294-AK1294</f>
        <v>1343.56871925103</v>
      </c>
      <c r="AI1294" s="18">
        <f>AH1294*aero_capex_adj</f>
        <v>1612.2824631012359</v>
      </c>
      <c r="AJ1294" s="20">
        <v>117.58205244786996</v>
      </c>
      <c r="AK1294" s="20">
        <v>44.925625049490009</v>
      </c>
      <c r="AL1294" s="18">
        <f>AK1294*fuel_adj</f>
        <v>44.925625049490009</v>
      </c>
      <c r="AM1294" s="18">
        <f>AI1294+AJ1294+AL1294</f>
        <v>1774.7901405985958</v>
      </c>
      <c r="AN1294" s="18">
        <f>IF(F1294=0, 0, IF(F1294=3, Z1294, (Z1294*F1294*384+AG1294*G1294*32)/(F1294*384+G1294*32)))</f>
        <v>960.95424358566731</v>
      </c>
      <c r="AO1294" s="18">
        <f>IF(F1294=0, 0, IF(F1294=3, AF1294, (AF1294*F1294*384+AM1294*G1294*32)/(F1294*384+G1294*32)))</f>
        <v>1131.2209258326141</v>
      </c>
      <c r="AP1294" s="20">
        <v>154.743554322085</v>
      </c>
      <c r="AQ1294" s="20">
        <f>AP1294-AS1294</f>
        <v>126.35774345681899</v>
      </c>
      <c r="AR1294" s="18">
        <f>AQ1294*bess_capex_adj</f>
        <v>126.35774345681899</v>
      </c>
      <c r="AS1294" s="20">
        <v>28.385810865266009</v>
      </c>
      <c r="AT1294" s="18">
        <f>AR1294+AS1294</f>
        <v>154.743554322085</v>
      </c>
      <c r="AU1294" s="20">
        <v>8922.3249006888109</v>
      </c>
      <c r="AV1294" s="20"/>
      <c r="AW1294" s="20">
        <v>2713.47521798855</v>
      </c>
      <c r="AX1294" s="18">
        <f>AW1294*solar_capex_adj</f>
        <v>3617.9669573180663</v>
      </c>
      <c r="AY1294" s="20">
        <v>1201.1792791924599</v>
      </c>
      <c r="AZ1294" s="18">
        <f>AY1294*wind_capex_adj</f>
        <v>2001.9654653207667</v>
      </c>
      <c r="BA1294" s="20">
        <v>772.74208785651501</v>
      </c>
      <c r="BB1294" s="18">
        <f>BA1294*hdgt_capex_adj</f>
        <v>965.92760982064374</v>
      </c>
      <c r="BC1294" s="20">
        <v>1379.9946156113199</v>
      </c>
      <c r="BD1294" s="18">
        <f>BC1294*aero_capex_adj</f>
        <v>1655.9935387335838</v>
      </c>
      <c r="BE1294" s="20">
        <v>2854.9337000399501</v>
      </c>
      <c r="BF1294" s="18">
        <f>BE1294*bess_capex_adj</f>
        <v>2854.9337000399501</v>
      </c>
      <c r="BG1294" s="11">
        <v>2122694916.9030099</v>
      </c>
      <c r="BH1294" s="11">
        <v>4403525449.1711998</v>
      </c>
      <c r="BI1294" s="11">
        <v>1622756988.6574099</v>
      </c>
      <c r="BJ1294" s="11">
        <v>611022645.26837397</v>
      </c>
      <c r="BK1294" s="11">
        <f>SUM(BG1294:BJ1294)/1000000</f>
        <v>8759.9999999999927</v>
      </c>
      <c r="BL1294" s="11">
        <v>17.081792489624402</v>
      </c>
      <c r="BM1294" s="13">
        <f>0.815*BJ1294/(BK1294*1000)</f>
        <v>56.847426471886436</v>
      </c>
      <c r="BN1294" s="22">
        <v>3059.4215375550398</v>
      </c>
      <c r="BO1294" s="11">
        <v>264</v>
      </c>
      <c r="BP1294" s="11">
        <v>9120</v>
      </c>
      <c r="BQ1294" s="22">
        <v>13835.7696</v>
      </c>
      <c r="BR1294" s="11">
        <v>2280</v>
      </c>
      <c r="BS1294" s="11">
        <v>570</v>
      </c>
      <c r="BT1294" s="11">
        <v>0.33573898038233901</v>
      </c>
    </row>
    <row r="1295" spans="1:72" s="11" customFormat="1" x14ac:dyDescent="0.25">
      <c r="A1295" s="1">
        <v>1538</v>
      </c>
      <c r="B1295" s="22">
        <v>824.08660944243502</v>
      </c>
      <c r="C1295" s="22">
        <v>1603.6</v>
      </c>
      <c r="D1295" s="11">
        <v>3000</v>
      </c>
      <c r="E1295" s="11">
        <v>12000</v>
      </c>
      <c r="F1295" s="11">
        <v>3</v>
      </c>
      <c r="G1295" s="11">
        <v>4</v>
      </c>
      <c r="H1295" s="12">
        <f>SUM(BG1295:BI1295)/(BK1295*1000000)</f>
        <v>0.89772395500109936</v>
      </c>
      <c r="I1295" s="13">
        <v>100</v>
      </c>
      <c r="J1295" s="20">
        <v>96.621015599576793</v>
      </c>
      <c r="K1295" s="18">
        <f>(P1295*BG1295+U1295*BH1295+AP1295*BI1295+AN1295*BJ1295)/(BK1295*(1000000))</f>
        <v>94.163716893780688</v>
      </c>
      <c r="L1295" s="18">
        <f>(T1295*BG1295+Y1295*BH1295+AT1295*BI1295+AO1295*BJ1295)/(BK1295*(1000000))</f>
        <v>116.04527743524662</v>
      </c>
      <c r="M1295" s="18">
        <f>L1295/K1295</f>
        <v>1.232377833663352</v>
      </c>
      <c r="N1295" s="18">
        <f>J1295*M1295</f>
        <v>119.07359789095939</v>
      </c>
      <c r="O1295" s="13">
        <v>100</v>
      </c>
      <c r="P1295" s="20">
        <v>83.147993818215994</v>
      </c>
      <c r="Q1295" s="20">
        <f>P1295-S1295</f>
        <v>76.9103491409426</v>
      </c>
      <c r="R1295" s="18">
        <f>Q1295*solar_capex_adj</f>
        <v>102.54713218792347</v>
      </c>
      <c r="S1295" s="20">
        <v>6.2376446772733942</v>
      </c>
      <c r="T1295" s="18">
        <f>R1295+S1295</f>
        <v>108.78477686519686</v>
      </c>
      <c r="U1295" s="20">
        <v>33.808780436537901</v>
      </c>
      <c r="V1295" s="20">
        <f>U1295-X1295</f>
        <v>28.008941495916499</v>
      </c>
      <c r="W1295" s="18">
        <f>V1295*wind_capex_adj</f>
        <v>46.681569159860835</v>
      </c>
      <c r="X1295" s="20">
        <v>5.7998389406214024</v>
      </c>
      <c r="Y1295" s="18">
        <f>W1295+X1295</f>
        <v>52.481408100482241</v>
      </c>
      <c r="Z1295" s="20">
        <v>325.58425395093502</v>
      </c>
      <c r="AA1295" s="20">
        <f>Z1295-AC1295-AD1295</f>
        <v>242.14949368541096</v>
      </c>
      <c r="AB1295" s="18">
        <f>AA1295*hdgt_capex_adj</f>
        <v>302.68686710676371</v>
      </c>
      <c r="AC1295" s="20">
        <v>38.015654724144042</v>
      </c>
      <c r="AD1295" s="20">
        <v>45.41910554138002</v>
      </c>
      <c r="AE1295" s="18">
        <f>AD1295*fuel_adj</f>
        <v>45.41910554138002</v>
      </c>
      <c r="AF1295" s="18">
        <f>AB1295+AC1295+AE1295</f>
        <v>386.12162737228778</v>
      </c>
      <c r="AG1295" s="20">
        <v>540.84256289371206</v>
      </c>
      <c r="AH1295" s="20">
        <f>AG1295-AJ1295-AK1295</f>
        <v>440.00567141724196</v>
      </c>
      <c r="AI1295" s="18">
        <f>AH1295*aero_capex_adj</f>
        <v>528.00680570069028</v>
      </c>
      <c r="AJ1295" s="20">
        <v>48.714038703822041</v>
      </c>
      <c r="AK1295" s="20">
        <v>52.122852772648059</v>
      </c>
      <c r="AL1295" s="18">
        <f>AK1295*fuel_adj</f>
        <v>52.122852772648059</v>
      </c>
      <c r="AM1295" s="18">
        <f>AI1295+AJ1295+AL1295</f>
        <v>628.84369717716027</v>
      </c>
      <c r="AN1295" s="18">
        <f>IF(F1295=0, 0, IF(F1295=3, Z1295, (Z1295*F1295*384+AG1295*G1295*32)/(F1295*384+G1295*32)))</f>
        <v>325.58425395093502</v>
      </c>
      <c r="AO1295" s="18">
        <f>IF(F1295=0, 0, IF(F1295=3, AF1295, (AF1295*F1295*384+AM1295*G1295*32)/(F1295*384+G1295*32)))</f>
        <v>386.12162737228778</v>
      </c>
      <c r="AP1295" s="20">
        <v>263.875708189828</v>
      </c>
      <c r="AQ1295" s="20">
        <f>AP1295-AS1295</f>
        <v>214.64618070724401</v>
      </c>
      <c r="AR1295" s="18">
        <f>AQ1295*bess_capex_adj</f>
        <v>214.64618070724401</v>
      </c>
      <c r="AS1295" s="20">
        <v>49.22952748258399</v>
      </c>
      <c r="AT1295" s="18">
        <f>AR1295+AS1295</f>
        <v>263.875708189828</v>
      </c>
      <c r="AU1295" s="20">
        <v>8408.1490579030196</v>
      </c>
      <c r="AV1295" s="20"/>
      <c r="AW1295" s="20">
        <v>987.129088719744</v>
      </c>
      <c r="AX1295" s="18">
        <f>AW1295*solar_capex_adj</f>
        <v>1316.1721182929919</v>
      </c>
      <c r="AY1295" s="20">
        <v>1920.8663125129301</v>
      </c>
      <c r="AZ1295" s="18">
        <f>AY1295*wind_capex_adj</f>
        <v>3201.4438541882168</v>
      </c>
      <c r="BA1295" s="20">
        <v>2319.19147465985</v>
      </c>
      <c r="BB1295" s="18">
        <f>BA1295*hdgt_capex_adj</f>
        <v>2898.9893433248126</v>
      </c>
      <c r="BC1295" s="20">
        <v>324.83980866772202</v>
      </c>
      <c r="BD1295" s="18">
        <f>BC1295*aero_capex_adj</f>
        <v>389.8077704012664</v>
      </c>
      <c r="BE1295" s="20">
        <v>2856.1223733427601</v>
      </c>
      <c r="BF1295" s="18">
        <f>BE1295*bess_capex_adj</f>
        <v>2856.1223733427601</v>
      </c>
      <c r="BG1295" s="11">
        <v>1121041675.66045</v>
      </c>
      <c r="BH1295" s="11">
        <v>5821613726.3290901</v>
      </c>
      <c r="BI1295" s="11">
        <v>921406443.820086</v>
      </c>
      <c r="BJ1295" s="11">
        <v>895938154.19036901</v>
      </c>
      <c r="BK1295" s="11">
        <f>SUM(BG1295:BJ1295)/1000000</f>
        <v>8759.9999999999945</v>
      </c>
      <c r="BL1295" s="11">
        <v>12.8487493274011</v>
      </c>
      <c r="BM1295" s="13">
        <f>0.815*BJ1295/(BK1295*1000)</f>
        <v>83.354976674104009</v>
      </c>
      <c r="BN1295" s="22">
        <v>1112.51692274728</v>
      </c>
      <c r="BO1295" s="11">
        <v>422</v>
      </c>
      <c r="BP1295" s="11">
        <v>9120</v>
      </c>
      <c r="BQ1295" s="22">
        <v>13835.7696</v>
      </c>
      <c r="BR1295" s="11">
        <v>2280</v>
      </c>
      <c r="BS1295" s="11">
        <v>570</v>
      </c>
      <c r="BT1295" s="11">
        <v>0.19189396979349899</v>
      </c>
    </row>
    <row r="1296" spans="1:72" s="11" customFormat="1" x14ac:dyDescent="0.25">
      <c r="A1296" s="1">
        <v>521</v>
      </c>
      <c r="B1296" s="24">
        <v>3090.3247854091301</v>
      </c>
      <c r="C1296" s="24">
        <v>402.79999999999899</v>
      </c>
      <c r="D1296" s="1">
        <v>1000</v>
      </c>
      <c r="E1296" s="1">
        <v>4000</v>
      </c>
      <c r="F1296" s="1">
        <v>3</v>
      </c>
      <c r="G1296" s="1">
        <v>4</v>
      </c>
      <c r="H1296" s="2">
        <f>SUM(BG1296:BI1296)/(BK1296*1000000)</f>
        <v>0.71741203353562288</v>
      </c>
      <c r="I1296" s="3">
        <v>100</v>
      </c>
      <c r="J1296" s="18">
        <v>97.214835748971495</v>
      </c>
      <c r="K1296" s="18">
        <f>(P1296*BG1296+U1296*BH1296+AP1296*BI1296+AN1296*BJ1296)/(BK1296*(1000000))</f>
        <v>93.623279733909698</v>
      </c>
      <c r="L1296" s="18">
        <f>(T1296*BG1296+Y1296*BH1296+AT1296*BI1296+AO1296*BJ1296)/(BK1296*(1000000))</f>
        <v>114.6880455801509</v>
      </c>
      <c r="M1296" s="18">
        <f>L1296/K1296</f>
        <v>1.2249949575160171</v>
      </c>
      <c r="N1296" s="18">
        <f>J1296*M1296</f>
        <v>119.08768358823791</v>
      </c>
      <c r="O1296" s="3">
        <v>100</v>
      </c>
      <c r="P1296" s="18">
        <v>115.968254393493</v>
      </c>
      <c r="Q1296" s="18">
        <f>P1296-S1296</f>
        <v>107.269259558459</v>
      </c>
      <c r="R1296" s="18">
        <f>Q1296*solar_capex_adj</f>
        <v>143.02567941127865</v>
      </c>
      <c r="S1296" s="18">
        <v>8.6989948350340001</v>
      </c>
      <c r="T1296" s="18">
        <f>R1296+S1296</f>
        <v>151.72467424631265</v>
      </c>
      <c r="U1296" s="18">
        <v>27.963950887213102</v>
      </c>
      <c r="V1296" s="18">
        <f>U1296-X1296</f>
        <v>23.167167410086002</v>
      </c>
      <c r="W1296" s="18">
        <f>V1296*wind_capex_adj</f>
        <v>38.611945683476669</v>
      </c>
      <c r="X1296" s="18">
        <v>4.7967834771271001</v>
      </c>
      <c r="Y1296" s="18">
        <f>W1296+X1296</f>
        <v>43.40872916060377</v>
      </c>
      <c r="Z1296" s="18">
        <v>138.55661634648101</v>
      </c>
      <c r="AA1296" s="18">
        <f>Z1296-AC1296-AD1296</f>
        <v>82.916537573316006</v>
      </c>
      <c r="AB1296" s="18">
        <f>AA1296*hdgt_capex_adj</f>
        <v>103.64567196664501</v>
      </c>
      <c r="AC1296" s="18">
        <v>19.918937520046001</v>
      </c>
      <c r="AD1296" s="18">
        <v>35.721141253119001</v>
      </c>
      <c r="AE1296" s="18">
        <f>AD1296*fuel_adj</f>
        <v>35.721141253119001</v>
      </c>
      <c r="AF1296" s="18">
        <f>AB1296+AC1296+AE1296</f>
        <v>159.28575073981</v>
      </c>
      <c r="AG1296" s="18">
        <v>541.43429629957302</v>
      </c>
      <c r="AH1296" s="18">
        <f>AG1296-AJ1296-AK1296</f>
        <v>451.75526000327699</v>
      </c>
      <c r="AI1296" s="18">
        <f>AH1296*aero_capex_adj</f>
        <v>542.10631200393232</v>
      </c>
      <c r="AJ1296" s="18">
        <v>47.043386722342007</v>
      </c>
      <c r="AK1296" s="18">
        <v>42.635649573954026</v>
      </c>
      <c r="AL1296" s="18">
        <f>AK1296*fuel_adj</f>
        <v>42.635649573954026</v>
      </c>
      <c r="AM1296" s="18">
        <f>AI1296+AJ1296+AL1296</f>
        <v>631.78534830022841</v>
      </c>
      <c r="AN1296" s="18">
        <f>IF(F1296=0, 0, IF(F1296=3, Z1296, (Z1296*F1296*384+AG1296*G1296*32)/(F1296*384+G1296*32)))</f>
        <v>138.55661634648101</v>
      </c>
      <c r="AO1296" s="18">
        <f>IF(F1296=0, 0, IF(F1296=3, AF1296, (AF1296*F1296*384+AM1296*G1296*32)/(F1296*384+G1296*32)))</f>
        <v>159.28575073981</v>
      </c>
      <c r="AP1296" s="18">
        <v>54.177135317131999</v>
      </c>
      <c r="AQ1296" s="18">
        <f>AP1296-AS1296</f>
        <v>44.021080336038999</v>
      </c>
      <c r="AR1296" s="18">
        <f>AQ1296*bess_capex_adj</f>
        <v>44.021080336038999</v>
      </c>
      <c r="AS1296" s="18">
        <v>10.156054981093</v>
      </c>
      <c r="AT1296" s="18">
        <f>AR1296+AS1296</f>
        <v>54.177135317131999</v>
      </c>
      <c r="AU1296" s="18">
        <v>7779.3389407230097</v>
      </c>
      <c r="AV1296" s="18"/>
      <c r="AW1296" s="18">
        <v>3702.0925911844502</v>
      </c>
      <c r="AX1296" s="18">
        <f>AW1296*solar_capex_adj</f>
        <v>4936.1234549126002</v>
      </c>
      <c r="AY1296" s="18">
        <v>482.539214897335</v>
      </c>
      <c r="AZ1296" s="18">
        <f>AY1296*wind_capex_adj</f>
        <v>804.23202482889167</v>
      </c>
      <c r="BA1296" s="18">
        <v>2319.4160855596101</v>
      </c>
      <c r="BB1296" s="18">
        <f>BA1296*hdgt_capex_adj</f>
        <v>2899.2701069495124</v>
      </c>
      <c r="BC1296" s="18">
        <v>324.87126901176799</v>
      </c>
      <c r="BD1296" s="18">
        <f>BC1296*aero_capex_adj</f>
        <v>389.84552281412158</v>
      </c>
      <c r="BE1296" s="18">
        <v>950.41978006983902</v>
      </c>
      <c r="BF1296" s="18">
        <f>BE1296*bess_capex_adj</f>
        <v>950.41978006983902</v>
      </c>
      <c r="BG1296" s="1">
        <v>2961855505.0734301</v>
      </c>
      <c r="BH1296" s="1">
        <v>1768082187.9247999</v>
      </c>
      <c r="BI1296" s="1">
        <v>1554591720.7738199</v>
      </c>
      <c r="BJ1296" s="1">
        <v>2475470586.2279401</v>
      </c>
      <c r="BK1296" s="1">
        <f>SUM(BG1296:BJ1296)/1000000</f>
        <v>8759.9999999999909</v>
      </c>
      <c r="BL1296" s="1">
        <v>26.182392360851701</v>
      </c>
      <c r="BM1296" s="3">
        <f>0.815*BJ1296/(BK1296*1000)</f>
        <v>230.30919266846726</v>
      </c>
      <c r="BN1296" s="24">
        <v>4171.93846030233</v>
      </c>
      <c r="BO1296" s="1">
        <v>106</v>
      </c>
      <c r="BP1296" s="1">
        <v>3040</v>
      </c>
      <c r="BQ1296" s="24">
        <v>4611.9232000000002</v>
      </c>
      <c r="BR1296" s="1">
        <v>760</v>
      </c>
      <c r="BS1296" s="1">
        <v>190</v>
      </c>
      <c r="BT1296" s="1">
        <v>0.95801535192972898</v>
      </c>
    </row>
    <row r="1297" spans="1:72" s="11" customFormat="1" hidden="1" x14ac:dyDescent="0.25">
      <c r="A1297" s="1">
        <v>645</v>
      </c>
      <c r="B1297" s="25">
        <v>618.06495708182604</v>
      </c>
      <c r="C1297" s="25">
        <v>402.79999999999899</v>
      </c>
      <c r="D1297" s="8">
        <v>2000</v>
      </c>
      <c r="E1297" s="8">
        <v>8000</v>
      </c>
      <c r="F1297" s="8">
        <v>0</v>
      </c>
      <c r="G1297" s="8">
        <v>0</v>
      </c>
      <c r="H1297" s="9">
        <f>SUM(BG1297:BI1297)/(BK1297*1000000)</f>
        <v>1</v>
      </c>
      <c r="I1297" s="10">
        <v>0.46803652968036502</v>
      </c>
      <c r="J1297" s="19">
        <v>84.547037163938896</v>
      </c>
      <c r="K1297" s="18">
        <f>(P1297*BG1297+U1297*BH1297+AP1297*BI1297+AN1297*BJ1297)/(BK1297*(1000000))</f>
        <v>36.801917442344518</v>
      </c>
      <c r="L1297" s="18">
        <f>(T1297*BG1297+Y1297*BH1297+AT1297*BI1297+AO1297*BJ1297)/(BK1297*(1000000))</f>
        <v>51.862896400721169</v>
      </c>
      <c r="M1297" s="18">
        <f>L1297/K1297</f>
        <v>1.4092444091254712</v>
      </c>
      <c r="N1297" s="18">
        <f>J1297*M1297</f>
        <v>119.14743943140432</v>
      </c>
      <c r="O1297" s="10">
        <v>37.708012279052298</v>
      </c>
      <c r="P1297" s="19">
        <v>46.6236877588101</v>
      </c>
      <c r="Q1297" s="19">
        <f>P1297-S1297</f>
        <v>43.166353978980602</v>
      </c>
      <c r="R1297" s="18">
        <f>Q1297*solar_capex_adj</f>
        <v>57.555138638640798</v>
      </c>
      <c r="S1297" s="19">
        <v>3.4573337798294972</v>
      </c>
      <c r="T1297" s="18">
        <f>R1297+S1297</f>
        <v>61.012472418470296</v>
      </c>
      <c r="U1297" s="19">
        <v>28.278168713026201</v>
      </c>
      <c r="V1297" s="19">
        <f>U1297-X1297</f>
        <v>23.477229793690299</v>
      </c>
      <c r="W1297" s="18">
        <f>V1297*wind_capex_adj</f>
        <v>39.128716322817169</v>
      </c>
      <c r="X1297" s="19">
        <v>4.800938919335902</v>
      </c>
      <c r="Y1297" s="18">
        <f>W1297+X1297</f>
        <v>43.929655242153075</v>
      </c>
      <c r="Z1297" s="19">
        <v>0</v>
      </c>
      <c r="AA1297" s="19">
        <f>Z1297-AC1297-AD1297</f>
        <v>0</v>
      </c>
      <c r="AB1297" s="18">
        <f>AA1297*hdgt_capex_adj</f>
        <v>0</v>
      </c>
      <c r="AC1297" s="19">
        <v>0</v>
      </c>
      <c r="AD1297" s="19">
        <v>0</v>
      </c>
      <c r="AE1297" s="18">
        <f>AD1297*fuel_adj</f>
        <v>0</v>
      </c>
      <c r="AF1297" s="18">
        <f>AB1297+AC1297+AE1297</f>
        <v>0</v>
      </c>
      <c r="AG1297" s="19">
        <v>0</v>
      </c>
      <c r="AH1297" s="19">
        <f>AG1297-AJ1297-AK1297</f>
        <v>0</v>
      </c>
      <c r="AI1297" s="18">
        <f>AH1297*aero_capex_adj</f>
        <v>0</v>
      </c>
      <c r="AJ1297" s="19">
        <v>0</v>
      </c>
      <c r="AK1297" s="19">
        <v>0</v>
      </c>
      <c r="AL1297" s="18">
        <f>AK1297*fuel_adj</f>
        <v>0</v>
      </c>
      <c r="AM1297" s="18">
        <f>AI1297+AJ1297+AL1297</f>
        <v>0</v>
      </c>
      <c r="AN1297" s="18">
        <f>IF(F1297=0, 0, IF(F1297=3, Z1297, (Z1297*F1297*384+AG1297*G1297*32)/(F1297*384+G1297*32)))</f>
        <v>0</v>
      </c>
      <c r="AO1297" s="18">
        <f>IF(F1297=0, 0, IF(F1297=3, AF1297, (AF1297*F1297*384+AM1297*G1297*32)/(F1297*384+G1297*32)))</f>
        <v>0</v>
      </c>
      <c r="AP1297" s="19">
        <v>0</v>
      </c>
      <c r="AQ1297" s="19">
        <f>AP1297-AS1297</f>
        <v>0</v>
      </c>
      <c r="AR1297" s="18">
        <f>AQ1297*bess_capex_adj</f>
        <v>0</v>
      </c>
      <c r="AS1297" s="19">
        <v>0</v>
      </c>
      <c r="AT1297" s="18">
        <f>AR1297+AS1297</f>
        <v>0</v>
      </c>
      <c r="AU1297" s="19">
        <v>3164.2707943963501</v>
      </c>
      <c r="AV1297" s="19"/>
      <c r="AW1297" s="19">
        <v>749.67861163274995</v>
      </c>
      <c r="AX1297" s="18">
        <f>AW1297*solar_capex_adj</f>
        <v>999.57148217699989</v>
      </c>
      <c r="AY1297" s="19">
        <v>488.57412365104</v>
      </c>
      <c r="AZ1297" s="18">
        <f>AY1297*wind_capex_adj</f>
        <v>814.29020608506664</v>
      </c>
      <c r="BA1297" s="19">
        <v>0</v>
      </c>
      <c r="BB1297" s="18">
        <f>BA1297*hdgt_capex_adj</f>
        <v>0</v>
      </c>
      <c r="BC1297" s="19">
        <v>0</v>
      </c>
      <c r="BD1297" s="18">
        <f>BC1297*aero_capex_adj</f>
        <v>0</v>
      </c>
      <c r="BE1297" s="19">
        <v>1926.01805911256</v>
      </c>
      <c r="BF1297" s="18">
        <f>BE1297*bess_capex_adj</f>
        <v>1926.01805911256</v>
      </c>
      <c r="BG1297" s="8">
        <v>1535859989.77073</v>
      </c>
      <c r="BH1297" s="8">
        <v>1766643471.99754</v>
      </c>
      <c r="BI1297" s="8">
        <v>718413.87670039001</v>
      </c>
      <c r="BJ1297" s="8">
        <v>0</v>
      </c>
      <c r="BK1297" s="8">
        <f>SUM(BG1297:BJ1297)/1000000</f>
        <v>3303.2218756449706</v>
      </c>
      <c r="BL1297" s="8">
        <v>0.26566593608699901</v>
      </c>
      <c r="BM1297" s="10">
        <f>0.815*BJ1297/(BK1297*1000)</f>
        <v>0</v>
      </c>
      <c r="BN1297" s="25">
        <v>834.38769206046595</v>
      </c>
      <c r="BO1297" s="8">
        <v>106</v>
      </c>
      <c r="BP1297" s="8">
        <v>6080</v>
      </c>
      <c r="BQ1297" s="25">
        <v>9223.8464000000004</v>
      </c>
      <c r="BR1297" s="8">
        <v>1520</v>
      </c>
      <c r="BS1297" s="8">
        <v>380</v>
      </c>
      <c r="BT1297" s="8">
        <v>2.2136086077177101E-4</v>
      </c>
    </row>
    <row r="1298" spans="1:72" s="11" customFormat="1" x14ac:dyDescent="0.25">
      <c r="A1298" s="1">
        <v>1486</v>
      </c>
      <c r="B1298" s="22">
        <v>2678.2814806879101</v>
      </c>
      <c r="C1298" s="22">
        <v>201.39999999999901</v>
      </c>
      <c r="D1298" s="11">
        <v>3000</v>
      </c>
      <c r="E1298" s="11">
        <v>12000</v>
      </c>
      <c r="F1298" s="11">
        <v>2</v>
      </c>
      <c r="G1298" s="11">
        <v>8</v>
      </c>
      <c r="H1298" s="12">
        <f>SUM(BG1298:BI1298)/(BK1298*1000000)</f>
        <v>0.7752710524828399</v>
      </c>
      <c r="I1298" s="13">
        <v>100</v>
      </c>
      <c r="J1298" s="20">
        <v>101.61044129983</v>
      </c>
      <c r="K1298" s="18">
        <f>(P1298*BG1298+U1298*BH1298+AP1298*BI1298+AN1298*BJ1298)/(BK1298*(1000000))</f>
        <v>139.45058431977242</v>
      </c>
      <c r="L1298" s="18">
        <f>(T1298*BG1298+Y1298*BH1298+AT1298*BI1298+AO1298*BJ1298)/(BK1298*(1000000))</f>
        <v>163.52675248518503</v>
      </c>
      <c r="M1298" s="18">
        <f>L1298/K1298</f>
        <v>1.1726501777160276</v>
      </c>
      <c r="N1298" s="18">
        <f>J1298*M1298</f>
        <v>119.15350204804965</v>
      </c>
      <c r="O1298" s="13">
        <v>100</v>
      </c>
      <c r="P1298" s="20">
        <v>108.391806121223</v>
      </c>
      <c r="Q1298" s="20">
        <f>P1298-S1298</f>
        <v>100.25981210178701</v>
      </c>
      <c r="R1298" s="18">
        <f>Q1298*solar_capex_adj</f>
        <v>133.67974946904934</v>
      </c>
      <c r="S1298" s="20">
        <v>8.131994019435993</v>
      </c>
      <c r="T1298" s="18">
        <f>R1298+S1298</f>
        <v>141.81174348848532</v>
      </c>
      <c r="U1298" s="20">
        <v>27.9598771180525</v>
      </c>
      <c r="V1298" s="20">
        <f>U1298-X1298</f>
        <v>23.1630936409254</v>
      </c>
      <c r="W1298" s="18">
        <f>V1298*wind_capex_adj</f>
        <v>38.605156068208998</v>
      </c>
      <c r="X1298" s="20">
        <v>4.7967834771271001</v>
      </c>
      <c r="Y1298" s="18">
        <f>W1298+X1298</f>
        <v>43.401939545336099</v>
      </c>
      <c r="Z1298" s="20">
        <v>123.30877339172299</v>
      </c>
      <c r="AA1298" s="20">
        <f>Z1298-AC1298-AD1298</f>
        <v>67.822142686682014</v>
      </c>
      <c r="AB1298" s="18">
        <f>AA1298*hdgt_capex_adj</f>
        <v>84.777678358352517</v>
      </c>
      <c r="AC1298" s="20">
        <v>18.497294574268992</v>
      </c>
      <c r="AD1298" s="20">
        <v>36.989336130771989</v>
      </c>
      <c r="AE1298" s="18">
        <f>AD1298*fuel_adj</f>
        <v>36.989336130771989</v>
      </c>
      <c r="AF1298" s="18">
        <f>AB1298+AC1298+AE1298</f>
        <v>140.26430906339351</v>
      </c>
      <c r="AG1298" s="20">
        <v>922.07372525727601</v>
      </c>
      <c r="AH1298" s="20">
        <f>AG1298-AJ1298-AK1298</f>
        <v>805.12480641949298</v>
      </c>
      <c r="AI1298" s="18">
        <f>AH1298*aero_capex_adj</f>
        <v>966.14976770339149</v>
      </c>
      <c r="AJ1298" s="20">
        <v>74.601937349277023</v>
      </c>
      <c r="AK1298" s="20">
        <v>42.346981488506003</v>
      </c>
      <c r="AL1298" s="18">
        <f>AK1298*fuel_adj</f>
        <v>42.346981488506003</v>
      </c>
      <c r="AM1298" s="18">
        <f>AI1298+AJ1298+AL1298</f>
        <v>1083.0986865411746</v>
      </c>
      <c r="AN1298" s="18">
        <f>IF(F1298=0, 0, IF(F1298=3, Z1298, (Z1298*F1298*384+AG1298*G1298*32)/(F1298*384+G1298*32)))</f>
        <v>323.00001135811124</v>
      </c>
      <c r="AO1298" s="18">
        <f>IF(F1298=0, 0, IF(F1298=3, AF1298, (AF1298*F1298*384+AM1298*G1298*32)/(F1298*384+G1298*32)))</f>
        <v>375.97290343283879</v>
      </c>
      <c r="AP1298" s="20">
        <v>83.018040997795893</v>
      </c>
      <c r="AQ1298" s="20">
        <f>AP1298-AS1298</f>
        <v>68.060530888892401</v>
      </c>
      <c r="AR1298" s="18">
        <f>AQ1298*bess_capex_adj</f>
        <v>68.060530888892401</v>
      </c>
      <c r="AS1298" s="20">
        <v>14.957510108903492</v>
      </c>
      <c r="AT1298" s="18">
        <f>AR1298+AS1298</f>
        <v>83.018040997795893</v>
      </c>
      <c r="AU1298" s="20">
        <v>8500.6737255553307</v>
      </c>
      <c r="AV1298" s="20"/>
      <c r="AW1298" s="20">
        <v>3207.9160589868002</v>
      </c>
      <c r="AX1298" s="18">
        <f>AW1298*solar_capex_adj</f>
        <v>4277.2214119824002</v>
      </c>
      <c r="AY1298" s="20">
        <v>241.22718203390599</v>
      </c>
      <c r="AZ1298" s="18">
        <f>AY1298*wind_capex_adj</f>
        <v>402.04530338984335</v>
      </c>
      <c r="BA1298" s="20">
        <v>1546.0054893229701</v>
      </c>
      <c r="BB1298" s="18">
        <f>BA1298*hdgt_capex_adj</f>
        <v>1932.5068616537126</v>
      </c>
      <c r="BC1298" s="20">
        <v>649.62828576874301</v>
      </c>
      <c r="BD1298" s="18">
        <f>BC1298*aero_capex_adj</f>
        <v>779.55394292249161</v>
      </c>
      <c r="BE1298" s="20">
        <v>2855.8967094428999</v>
      </c>
      <c r="BF1298" s="18">
        <f>BE1298*bess_capex_adj</f>
        <v>2855.8967094428999</v>
      </c>
      <c r="BG1298" s="11">
        <v>2781932950.6191301</v>
      </c>
      <c r="BH1298" s="11">
        <v>884041093.96239996</v>
      </c>
      <c r="BI1298" s="11">
        <v>3125400375.1681399</v>
      </c>
      <c r="BJ1298" s="11">
        <v>1968625580.25032</v>
      </c>
      <c r="BK1298" s="11">
        <f>SUM(BG1298:BJ1298)/1000000</f>
        <v>8759.9999999999909</v>
      </c>
      <c r="BL1298" s="11">
        <v>5.2237959002729504</v>
      </c>
      <c r="BM1298" s="13">
        <f>0.815*BJ1298/(BK1298*1000)</f>
        <v>183.15409222648543</v>
      </c>
      <c r="BN1298" s="22">
        <v>3615.6799989286801</v>
      </c>
      <c r="BO1298" s="11">
        <v>53</v>
      </c>
      <c r="BP1298" s="11">
        <v>9120</v>
      </c>
      <c r="BQ1298" s="22">
        <v>13835.7696</v>
      </c>
      <c r="BR1298" s="11">
        <v>2280</v>
      </c>
      <c r="BS1298" s="11">
        <v>570</v>
      </c>
      <c r="BT1298" s="11">
        <v>0.64311193044835202</v>
      </c>
    </row>
    <row r="1299" spans="1:72" s="11" customFormat="1" x14ac:dyDescent="0.25">
      <c r="A1299" s="1">
        <v>1044</v>
      </c>
      <c r="B1299" s="25">
        <v>2678.2814806879101</v>
      </c>
      <c r="C1299" s="25">
        <v>600.4</v>
      </c>
      <c r="D1299" s="8">
        <v>2000</v>
      </c>
      <c r="E1299" s="8">
        <v>8000</v>
      </c>
      <c r="F1299" s="8">
        <v>3</v>
      </c>
      <c r="G1299" s="8">
        <v>4</v>
      </c>
      <c r="H1299" s="9">
        <f>SUM(BG1299:BI1299)/(BK1299*1000000)</f>
        <v>0.8727786353406447</v>
      </c>
      <c r="I1299" s="10">
        <v>100</v>
      </c>
      <c r="J1299" s="19">
        <v>97.452884377985797</v>
      </c>
      <c r="K1299" s="18">
        <f>(P1299*BG1299+U1299*BH1299+AP1299*BI1299+AN1299*BJ1299)/(BK1299*(1000000))</f>
        <v>93.692680526231328</v>
      </c>
      <c r="L1299" s="18">
        <f>(T1299*BG1299+Y1299*BH1299+AT1299*BI1299+AO1299*BJ1299)/(BK1299*(1000000))</f>
        <v>114.64003680557207</v>
      </c>
      <c r="M1299" s="18">
        <f>L1299/K1299</f>
        <v>1.2235751625600686</v>
      </c>
      <c r="N1299" s="18">
        <f>J1299*M1299</f>
        <v>119.24092884474155</v>
      </c>
      <c r="O1299" s="10">
        <v>100</v>
      </c>
      <c r="P1299" s="19">
        <v>114.91403911110601</v>
      </c>
      <c r="Q1299" s="19">
        <f>P1299-S1299</f>
        <v>106.291213103906</v>
      </c>
      <c r="R1299" s="18">
        <f>Q1299*solar_capex_adj</f>
        <v>141.72161747187465</v>
      </c>
      <c r="S1299" s="19">
        <v>8.622826007200004</v>
      </c>
      <c r="T1299" s="18">
        <f>R1299+S1299</f>
        <v>150.34444347907464</v>
      </c>
      <c r="U1299" s="19">
        <v>27.955498994407399</v>
      </c>
      <c r="V1299" s="19">
        <f>U1299-X1299</f>
        <v>23.158715517280299</v>
      </c>
      <c r="W1299" s="18">
        <f>V1299*wind_capex_adj</f>
        <v>38.597859195467166</v>
      </c>
      <c r="X1299" s="19">
        <v>4.7967834771271001</v>
      </c>
      <c r="Y1299" s="18">
        <f>W1299+X1299</f>
        <v>43.394642672594266</v>
      </c>
      <c r="Z1299" s="19">
        <v>248.889443834519</v>
      </c>
      <c r="AA1299" s="19">
        <f>Z1299-AC1299-AD1299</f>
        <v>181.96967133517398</v>
      </c>
      <c r="AB1299" s="18">
        <f>AA1299*hdgt_capex_adj</f>
        <v>227.46208916896748</v>
      </c>
      <c r="AC1299" s="19">
        <v>29.639602247404014</v>
      </c>
      <c r="AD1299" s="19">
        <v>37.280170251941001</v>
      </c>
      <c r="AE1299" s="18">
        <f>AD1299*fuel_adj</f>
        <v>37.280170251941001</v>
      </c>
      <c r="AF1299" s="18">
        <f>AB1299+AC1299+AE1299</f>
        <v>294.38186166831252</v>
      </c>
      <c r="AG1299" s="19">
        <v>522.23825735441903</v>
      </c>
      <c r="AH1299" s="19">
        <f>AG1299-AJ1299-AK1299</f>
        <v>433.16962010742901</v>
      </c>
      <c r="AI1299" s="18">
        <f>AH1299*aero_capex_adj</f>
        <v>519.80354412891484</v>
      </c>
      <c r="AJ1299" s="19">
        <v>45.792664795216012</v>
      </c>
      <c r="AK1299" s="19">
        <v>43.27597245177401</v>
      </c>
      <c r="AL1299" s="18">
        <f>AK1299*fuel_adj</f>
        <v>43.27597245177401</v>
      </c>
      <c r="AM1299" s="18">
        <f>AI1299+AJ1299+AL1299</f>
        <v>608.87218137590492</v>
      </c>
      <c r="AN1299" s="18">
        <f>IF(F1299=0, 0, IF(F1299=3, Z1299, (Z1299*F1299*384+AG1299*G1299*32)/(F1299*384+G1299*32)))</f>
        <v>248.889443834519</v>
      </c>
      <c r="AO1299" s="18">
        <f>IF(F1299=0, 0, IF(F1299=3, AF1299, (AF1299*F1299*384+AM1299*G1299*32)/(F1299*384+G1299*32)))</f>
        <v>294.38186166831252</v>
      </c>
      <c r="AP1299" s="19">
        <v>70.922379574557795</v>
      </c>
      <c r="AQ1299" s="19">
        <f>AP1299-AS1299</f>
        <v>58.019149652606004</v>
      </c>
      <c r="AR1299" s="18">
        <f>AQ1299*bess_capex_adj</f>
        <v>58.019149652606004</v>
      </c>
      <c r="AS1299" s="19">
        <v>12.903229921951791</v>
      </c>
      <c r="AT1299" s="18">
        <f>AR1299+AS1299</f>
        <v>70.922379574557795</v>
      </c>
      <c r="AU1299" s="19">
        <v>8471.1602938933393</v>
      </c>
      <c r="AV1299" s="19"/>
      <c r="AW1299" s="19">
        <v>3207.3097214497302</v>
      </c>
      <c r="AX1299" s="18">
        <f>AW1299*solar_capex_adj</f>
        <v>4276.4129619329733</v>
      </c>
      <c r="AY1299" s="19">
        <v>718.99416496872902</v>
      </c>
      <c r="AZ1299" s="18">
        <f>AY1299*wind_capex_adj</f>
        <v>1198.323608281215</v>
      </c>
      <c r="BA1299" s="19">
        <v>2318.5699114987101</v>
      </c>
      <c r="BB1299" s="18">
        <f>BA1299*hdgt_capex_adj</f>
        <v>2898.2123893733879</v>
      </c>
      <c r="BC1299" s="19">
        <v>324.75274881925799</v>
      </c>
      <c r="BD1299" s="18">
        <f>BC1299*aero_capex_adj</f>
        <v>389.70329858310959</v>
      </c>
      <c r="BE1299" s="19">
        <v>1901.5337471569101</v>
      </c>
      <c r="BF1299" s="18">
        <f>BE1299*bess_capex_adj</f>
        <v>1901.5337471569101</v>
      </c>
      <c r="BG1299" s="8">
        <v>2599756169.1059699</v>
      </c>
      <c r="BH1299" s="8">
        <v>2635443261.2463999</v>
      </c>
      <c r="BI1299" s="8">
        <v>2410341415.2316699</v>
      </c>
      <c r="BJ1299" s="8">
        <v>1114459154.4159501</v>
      </c>
      <c r="BK1299" s="8">
        <f>SUM(BG1299:BJ1299)/1000000</f>
        <v>8759.9999999999909</v>
      </c>
      <c r="BL1299" s="8">
        <v>14.3287488157364</v>
      </c>
      <c r="BM1299" s="10">
        <f>0.815*BJ1299/(BK1299*1000)</f>
        <v>103.68541219737446</v>
      </c>
      <c r="BN1299" s="25">
        <v>3615.6799989286801</v>
      </c>
      <c r="BO1299" s="8">
        <v>158</v>
      </c>
      <c r="BP1299" s="8">
        <v>6080</v>
      </c>
      <c r="BQ1299" s="25">
        <v>9223.8464000000004</v>
      </c>
      <c r="BR1299" s="8">
        <v>1520</v>
      </c>
      <c r="BS1299" s="8">
        <v>380</v>
      </c>
      <c r="BT1299" s="8">
        <v>0.74424438643244994</v>
      </c>
    </row>
    <row r="1300" spans="1:72" s="11" customFormat="1" x14ac:dyDescent="0.25">
      <c r="A1300" s="1">
        <v>1451</v>
      </c>
      <c r="B1300" s="22">
        <v>2678.2814806879101</v>
      </c>
      <c r="C1300" s="22">
        <v>600.4</v>
      </c>
      <c r="D1300" s="11">
        <v>3000</v>
      </c>
      <c r="E1300" s="11">
        <v>12000</v>
      </c>
      <c r="F1300" s="11">
        <v>2</v>
      </c>
      <c r="G1300" s="11">
        <v>6</v>
      </c>
      <c r="H1300" s="12">
        <f>SUM(BG1300:BI1300)/(BK1300*1000000)</f>
        <v>0.88469381128207059</v>
      </c>
      <c r="I1300" s="13">
        <v>100</v>
      </c>
      <c r="J1300" s="20">
        <v>99.532044941325196</v>
      </c>
      <c r="K1300" s="18">
        <f>(P1300*BG1300+U1300*BH1300+AP1300*BI1300+AN1300*BJ1300)/(BK1300*(1000000))</f>
        <v>107.98934564876959</v>
      </c>
      <c r="L1300" s="18">
        <f>(T1300*BG1300+Y1300*BH1300+AT1300*BI1300+AO1300*BJ1300)/(BK1300*(1000000))</f>
        <v>129.39519646208643</v>
      </c>
      <c r="M1300" s="18">
        <f>L1300/K1300</f>
        <v>1.1982218772112796</v>
      </c>
      <c r="N1300" s="18">
        <f>J1300*M1300</f>
        <v>119.26147373227212</v>
      </c>
      <c r="O1300" s="13">
        <v>100</v>
      </c>
      <c r="P1300" s="20">
        <v>115.197161361638</v>
      </c>
      <c r="Q1300" s="20">
        <f>P1300-S1300</f>
        <v>106.552571573468</v>
      </c>
      <c r="R1300" s="18">
        <f>Q1300*solar_capex_adj</f>
        <v>142.07009543129067</v>
      </c>
      <c r="S1300" s="20">
        <v>8.6445897881699949</v>
      </c>
      <c r="T1300" s="18">
        <f>R1300+S1300</f>
        <v>150.71468521946065</v>
      </c>
      <c r="U1300" s="20">
        <v>27.9539955627518</v>
      </c>
      <c r="V1300" s="20">
        <f>U1300-X1300</f>
        <v>23.1572120856247</v>
      </c>
      <c r="W1300" s="18">
        <f>V1300*wind_capex_adj</f>
        <v>38.595353476041169</v>
      </c>
      <c r="X1300" s="20">
        <v>4.7967834771271001</v>
      </c>
      <c r="Y1300" s="18">
        <f>W1300+X1300</f>
        <v>43.392136953168269</v>
      </c>
      <c r="Z1300" s="20">
        <v>198.05117586107201</v>
      </c>
      <c r="AA1300" s="20">
        <f>Z1300-AC1300-AD1300</f>
        <v>135.35926699273699</v>
      </c>
      <c r="AB1300" s="18">
        <f>AA1300*hdgt_capex_adj</f>
        <v>169.19908374092125</v>
      </c>
      <c r="AC1300" s="20">
        <v>25.110131785583008</v>
      </c>
      <c r="AD1300" s="20">
        <v>37.581777082752012</v>
      </c>
      <c r="AE1300" s="18">
        <f>AD1300*fuel_adj</f>
        <v>37.581777082752012</v>
      </c>
      <c r="AF1300" s="18">
        <f>AB1300+AC1300+AE1300</f>
        <v>231.89099260925627</v>
      </c>
      <c r="AG1300" s="20">
        <v>784.97109402901106</v>
      </c>
      <c r="AH1300" s="20">
        <f>AG1300-AJ1300-AK1300</f>
        <v>676.85777717398094</v>
      </c>
      <c r="AI1300" s="18">
        <f>AH1300*aero_capex_adj</f>
        <v>812.2293326087771</v>
      </c>
      <c r="AJ1300" s="20">
        <v>64.812153416048091</v>
      </c>
      <c r="AK1300" s="20">
        <v>43.30116343898203</v>
      </c>
      <c r="AL1300" s="18">
        <f>AK1300*fuel_adj</f>
        <v>43.30116343898203</v>
      </c>
      <c r="AM1300" s="18">
        <f>AI1300+AJ1300+AL1300</f>
        <v>920.34264946380722</v>
      </c>
      <c r="AN1300" s="18">
        <f>IF(F1300=0, 0, IF(F1300=3, Z1300, (Z1300*F1300*384+AG1300*G1300*32)/(F1300*384+G1300*32)))</f>
        <v>315.43515949465984</v>
      </c>
      <c r="AO1300" s="18">
        <f>IF(F1300=0, 0, IF(F1300=3, AF1300, (AF1300*F1300*384+AM1300*G1300*32)/(F1300*384+G1300*32)))</f>
        <v>369.58132398016647</v>
      </c>
      <c r="AP1300" s="20">
        <v>101.122579351442</v>
      </c>
      <c r="AQ1300" s="20">
        <f>AP1300-AS1300</f>
        <v>82.760249184044</v>
      </c>
      <c r="AR1300" s="18">
        <f>AQ1300*bess_capex_adj</f>
        <v>82.760249184044</v>
      </c>
      <c r="AS1300" s="20">
        <v>18.362330167398</v>
      </c>
      <c r="AT1300" s="18">
        <f>AR1300+AS1300</f>
        <v>101.122579351442</v>
      </c>
      <c r="AU1300" s="20">
        <v>8813.9309667775997</v>
      </c>
      <c r="AV1300" s="20"/>
      <c r="AW1300" s="20">
        <v>3207.1015073559502</v>
      </c>
      <c r="AX1300" s="18">
        <f>AW1300*solar_capex_adj</f>
        <v>4276.1353431412663</v>
      </c>
      <c r="AY1300" s="20">
        <v>718.94748886585899</v>
      </c>
      <c r="AZ1300" s="18">
        <f>AY1300*wind_capex_adj</f>
        <v>1198.2458147764316</v>
      </c>
      <c r="BA1300" s="20">
        <v>1545.61292877291</v>
      </c>
      <c r="BB1300" s="18">
        <f>BA1300*hdgt_capex_adj</f>
        <v>1932.0161609661375</v>
      </c>
      <c r="BC1300" s="20">
        <v>487.097499482584</v>
      </c>
      <c r="BD1300" s="18">
        <f>BC1300*aero_capex_adj</f>
        <v>584.51699937910075</v>
      </c>
      <c r="BE1300" s="20">
        <v>2855.1715423002802</v>
      </c>
      <c r="BF1300" s="18">
        <f>BE1300*bess_capex_adj</f>
        <v>2855.1715423002802</v>
      </c>
      <c r="BG1300" s="11">
        <v>2594123119.1059999</v>
      </c>
      <c r="BH1300" s="11">
        <v>2635443261.2463999</v>
      </c>
      <c r="BI1300" s="11">
        <v>2520351406.4785299</v>
      </c>
      <c r="BJ1300" s="11">
        <v>1010082213.16906</v>
      </c>
      <c r="BK1300" s="11">
        <f>SUM(BG1300:BJ1300)/1000000</f>
        <v>8759.9999999999909</v>
      </c>
      <c r="BL1300" s="11">
        <v>13.260342488189</v>
      </c>
      <c r="BM1300" s="13">
        <f>0.815*BJ1300/(BK1300*1000)</f>
        <v>93.974543805112404</v>
      </c>
      <c r="BN1300" s="22">
        <v>3615.6799989286801</v>
      </c>
      <c r="BO1300" s="11">
        <v>158</v>
      </c>
      <c r="BP1300" s="11">
        <v>9120</v>
      </c>
      <c r="BQ1300" s="22">
        <v>13835.7696</v>
      </c>
      <c r="BR1300" s="11">
        <v>2280</v>
      </c>
      <c r="BS1300" s="11">
        <v>570</v>
      </c>
      <c r="BT1300" s="11">
        <v>0.51963404417627701</v>
      </c>
    </row>
    <row r="1301" spans="1:72" s="11" customFormat="1" x14ac:dyDescent="0.25">
      <c r="A1301" s="1">
        <v>1565</v>
      </c>
      <c r="B1301" s="22">
        <v>1648.17321888487</v>
      </c>
      <c r="C1301" s="22">
        <v>801.8</v>
      </c>
      <c r="D1301" s="11">
        <v>3000</v>
      </c>
      <c r="E1301" s="11">
        <v>12000</v>
      </c>
      <c r="F1301" s="11">
        <v>3</v>
      </c>
      <c r="G1301" s="11">
        <v>4</v>
      </c>
      <c r="H1301" s="12">
        <f>SUM(BG1301:BI1301)/(BK1301*1000000)</f>
        <v>0.81893346250085808</v>
      </c>
      <c r="I1301" s="13">
        <v>100</v>
      </c>
      <c r="J1301" s="20">
        <v>100.125639155836</v>
      </c>
      <c r="K1301" s="18">
        <f>(P1301*BG1301+U1301*BH1301+AP1301*BI1301+AN1301*BJ1301)/(BK1301*(1000000))</f>
        <v>97.28261998382068</v>
      </c>
      <c r="L1301" s="18">
        <f>(T1301*BG1301+Y1301*BH1301+AT1301*BI1301+AO1301*BJ1301)/(BK1301*(1000000))</f>
        <v>115.93913583488239</v>
      </c>
      <c r="M1301" s="18">
        <f>L1301/K1301</f>
        <v>1.1917764535347066</v>
      </c>
      <c r="N1301" s="18">
        <f>J1301*M1301</f>
        <v>119.32737914103798</v>
      </c>
      <c r="O1301" s="13">
        <v>100</v>
      </c>
      <c r="P1301" s="20">
        <v>94.1511368342304</v>
      </c>
      <c r="Q1301" s="20">
        <f>P1301-S1301</f>
        <v>87.087902809509302</v>
      </c>
      <c r="R1301" s="18">
        <f>Q1301*solar_capex_adj</f>
        <v>116.11720374601239</v>
      </c>
      <c r="S1301" s="20">
        <v>7.0632340247210976</v>
      </c>
      <c r="T1301" s="18">
        <f>R1301+S1301</f>
        <v>123.18043777073349</v>
      </c>
      <c r="U1301" s="20">
        <v>27.961178561864902</v>
      </c>
      <c r="V1301" s="20">
        <f>U1301-X1301</f>
        <v>23.164395084737802</v>
      </c>
      <c r="W1301" s="18">
        <f>V1301*wind_capex_adj</f>
        <v>38.607325141229673</v>
      </c>
      <c r="X1301" s="20">
        <v>4.7967834771271001</v>
      </c>
      <c r="Y1301" s="18">
        <f>W1301+X1301</f>
        <v>43.404108618356773</v>
      </c>
      <c r="Z1301" s="20">
        <v>194.43918421747799</v>
      </c>
      <c r="AA1301" s="20">
        <f>Z1301-AC1301-AD1301</f>
        <v>130.60119192123304</v>
      </c>
      <c r="AB1301" s="18">
        <f>AA1301*hdgt_capex_adj</f>
        <v>163.25148990154131</v>
      </c>
      <c r="AC1301" s="20">
        <v>24.934648290874975</v>
      </c>
      <c r="AD1301" s="20">
        <v>38.903344005369974</v>
      </c>
      <c r="AE1301" s="18">
        <f>AD1301*fuel_adj</f>
        <v>38.903344005369974</v>
      </c>
      <c r="AF1301" s="18">
        <f>AB1301+AC1301+AE1301</f>
        <v>227.08948219778625</v>
      </c>
      <c r="AG1301" s="20">
        <v>382.25222027515503</v>
      </c>
      <c r="AH1301" s="20">
        <f>AG1301-AJ1301-AK1301</f>
        <v>302.32277319184499</v>
      </c>
      <c r="AI1301" s="18">
        <f>AH1301*aero_capex_adj</f>
        <v>362.787327830214</v>
      </c>
      <c r="AJ1301" s="20">
        <v>35.747708477890001</v>
      </c>
      <c r="AK1301" s="20">
        <v>44.181738605420037</v>
      </c>
      <c r="AL1301" s="18">
        <f>AK1301*fuel_adj</f>
        <v>44.181738605420037</v>
      </c>
      <c r="AM1301" s="18">
        <f>AI1301+AJ1301+AL1301</f>
        <v>442.71677491352403</v>
      </c>
      <c r="AN1301" s="18">
        <f>IF(F1301=0, 0, IF(F1301=3, Z1301, (Z1301*F1301*384+AG1301*G1301*32)/(F1301*384+G1301*32)))</f>
        <v>194.43918421747799</v>
      </c>
      <c r="AO1301" s="18">
        <f>IF(F1301=0, 0, IF(F1301=3, AF1301, (AF1301*F1301*384+AM1301*G1301*32)/(F1301*384+G1301*32)))</f>
        <v>227.08948219778625</v>
      </c>
      <c r="AP1301" s="20">
        <v>154.42962567443399</v>
      </c>
      <c r="AQ1301" s="20">
        <f>AP1301-AS1301</f>
        <v>126.48786055650901</v>
      </c>
      <c r="AR1301" s="18">
        <f>AQ1301*bess_capex_adj</f>
        <v>126.48786055650901</v>
      </c>
      <c r="AS1301" s="20">
        <v>27.941765117924987</v>
      </c>
      <c r="AT1301" s="18">
        <f>AR1301+AS1301</f>
        <v>154.42962567443399</v>
      </c>
      <c r="AU1301" s="20">
        <v>8434.6524318973406</v>
      </c>
      <c r="AV1301" s="20"/>
      <c r="AW1301" s="20">
        <v>1974.2131072417001</v>
      </c>
      <c r="AX1301" s="18">
        <f>AW1301*solar_capex_adj</f>
        <v>2632.2841429889331</v>
      </c>
      <c r="AY1301" s="20">
        <v>960.41123059709798</v>
      </c>
      <c r="AZ1301" s="18">
        <f>AY1301*wind_capex_adj</f>
        <v>1600.6853843284966</v>
      </c>
      <c r="BA1301" s="20">
        <v>2319.13853000466</v>
      </c>
      <c r="BB1301" s="18">
        <f>BA1301*hdgt_capex_adj</f>
        <v>2898.9231625058251</v>
      </c>
      <c r="BC1301" s="20">
        <v>324.83239292311902</v>
      </c>
      <c r="BD1301" s="18">
        <f>BC1301*aero_capex_adj</f>
        <v>389.79887150774283</v>
      </c>
      <c r="BE1301" s="20">
        <v>2856.0571711307498</v>
      </c>
      <c r="BF1301" s="18">
        <f>BE1301*bess_capex_adj</f>
        <v>2856.0571711307498</v>
      </c>
      <c r="BG1301" s="11">
        <v>1973588373.7810199</v>
      </c>
      <c r="BH1301" s="11">
        <v>3519484355.2087998</v>
      </c>
      <c r="BI1301" s="11">
        <v>1680784402.5176799</v>
      </c>
      <c r="BJ1301" s="11">
        <v>1586142868.49248</v>
      </c>
      <c r="BK1301" s="11">
        <f>SUM(BG1301:BJ1301)/1000000</f>
        <v>8759.9999999999782</v>
      </c>
      <c r="BL1301" s="11">
        <v>3.7225007892906601</v>
      </c>
      <c r="BM1301" s="13">
        <f>0.815*BJ1301/(BK1301*1000)</f>
        <v>147.56922806180071</v>
      </c>
      <c r="BN1301" s="22">
        <v>2225.03384549457</v>
      </c>
      <c r="BO1301" s="11">
        <v>211</v>
      </c>
      <c r="BP1301" s="11">
        <v>9120</v>
      </c>
      <c r="BQ1301" s="22">
        <v>13835.7696</v>
      </c>
      <c r="BR1301" s="11">
        <v>2280</v>
      </c>
      <c r="BS1301" s="11">
        <v>570</v>
      </c>
      <c r="BT1301" s="11">
        <v>0.34740955040522198</v>
      </c>
    </row>
    <row r="1302" spans="1:72" s="11" customFormat="1" x14ac:dyDescent="0.25">
      <c r="A1302" s="1">
        <v>1349</v>
      </c>
      <c r="B1302" s="22">
        <v>2266.2381759666901</v>
      </c>
      <c r="C1302" s="22">
        <v>201.39999999999901</v>
      </c>
      <c r="D1302" s="11">
        <v>3000</v>
      </c>
      <c r="E1302" s="11">
        <v>12000</v>
      </c>
      <c r="F1302" s="11">
        <v>1</v>
      </c>
      <c r="G1302" s="11">
        <v>21</v>
      </c>
      <c r="H1302" s="12">
        <f>SUM(BG1302:BI1302)/(BK1302*1000000)</f>
        <v>0.70527098564996271</v>
      </c>
      <c r="I1302" s="13">
        <v>100</v>
      </c>
      <c r="J1302" s="20">
        <v>103.14898107311301</v>
      </c>
      <c r="K1302" s="18">
        <f>(P1302*BG1302+U1302*BH1302+AP1302*BI1302+AN1302*BJ1302)/(BK1302*(1000000))</f>
        <v>124.35962947406907</v>
      </c>
      <c r="L1302" s="18">
        <f>(T1302*BG1302+Y1302*BH1302+AT1302*BI1302+AO1302*BJ1302)/(BK1302*(1000000))</f>
        <v>143.88683812206003</v>
      </c>
      <c r="M1302" s="18">
        <f>L1302/K1302</f>
        <v>1.1570220877190913</v>
      </c>
      <c r="N1302" s="18">
        <f>J1302*M1302</f>
        <v>119.34564942731025</v>
      </c>
      <c r="O1302" s="13">
        <v>100</v>
      </c>
      <c r="P1302" s="20">
        <v>102.88874447929901</v>
      </c>
      <c r="Q1302" s="20">
        <f>P1302-S1302</f>
        <v>95.170909012291801</v>
      </c>
      <c r="R1302" s="18">
        <f>Q1302*solar_capex_adj</f>
        <v>126.89454534972239</v>
      </c>
      <c r="S1302" s="20">
        <v>7.7178354670072054</v>
      </c>
      <c r="T1302" s="18">
        <f>R1302+S1302</f>
        <v>134.6123808167296</v>
      </c>
      <c r="U1302" s="20">
        <v>27.9640838089651</v>
      </c>
      <c r="V1302" s="20">
        <f>U1302-X1302</f>
        <v>23.167300331838</v>
      </c>
      <c r="W1302" s="18">
        <f>V1302*wind_capex_adj</f>
        <v>38.612167219730004</v>
      </c>
      <c r="X1302" s="20">
        <v>4.7967834771271001</v>
      </c>
      <c r="Y1302" s="18">
        <f>W1302+X1302</f>
        <v>43.408950696857104</v>
      </c>
      <c r="Z1302" s="20">
        <v>84.989277326275797</v>
      </c>
      <c r="AA1302" s="20">
        <f>Z1302-AC1302-AD1302</f>
        <v>33.853485064081099</v>
      </c>
      <c r="AB1302" s="18">
        <f>AA1302*hdgt_capex_adj</f>
        <v>42.316856330101373</v>
      </c>
      <c r="AC1302" s="20">
        <v>15.176702340806898</v>
      </c>
      <c r="AD1302" s="20">
        <v>35.9590899213878</v>
      </c>
      <c r="AE1302" s="18">
        <f>AD1302*fuel_adj</f>
        <v>35.9590899213878</v>
      </c>
      <c r="AF1302" s="18">
        <f>AB1302+AC1302+AE1302</f>
        <v>93.452648592296072</v>
      </c>
      <c r="AG1302" s="20">
        <v>282.750789456522</v>
      </c>
      <c r="AH1302" s="20">
        <f>AG1302-AJ1302-AK1302</f>
        <v>213.209272475408</v>
      </c>
      <c r="AI1302" s="18">
        <f>AH1302*aero_capex_adj</f>
        <v>255.85112697048959</v>
      </c>
      <c r="AJ1302" s="20">
        <v>28.512518077793999</v>
      </c>
      <c r="AK1302" s="20">
        <v>41.028998903320002</v>
      </c>
      <c r="AL1302" s="18">
        <f>AK1302*fuel_adj</f>
        <v>41.028998903320002</v>
      </c>
      <c r="AM1302" s="18">
        <f>AI1302+AJ1302+AL1302</f>
        <v>325.39264395160365</v>
      </c>
      <c r="AN1302" s="18">
        <f>IF(F1302=0, 0, IF(F1302=3, Z1302, (Z1302*F1302*384+AG1302*G1302*32)/(F1302*384+G1302*32)))</f>
        <v>210.83751231825067</v>
      </c>
      <c r="AO1302" s="18">
        <f>IF(F1302=0, 0, IF(F1302=3, AF1302, (AF1302*F1302*384+AM1302*G1302*32)/(F1302*384+G1302*32)))</f>
        <v>241.05082745730996</v>
      </c>
      <c r="AP1302" s="20">
        <v>94.153204454071997</v>
      </c>
      <c r="AQ1302" s="20">
        <f>AP1302-AS1302</f>
        <v>77.242242341465598</v>
      </c>
      <c r="AR1302" s="18">
        <f>AQ1302*bess_capex_adj</f>
        <v>77.242242341465598</v>
      </c>
      <c r="AS1302" s="20">
        <v>16.910962112606398</v>
      </c>
      <c r="AT1302" s="18">
        <f>AR1302+AS1302</f>
        <v>94.153204454071997</v>
      </c>
      <c r="AU1302" s="20">
        <v>8291.2969215913108</v>
      </c>
      <c r="AV1302" s="20"/>
      <c r="AW1302" s="20">
        <v>2714.8834767716298</v>
      </c>
      <c r="AX1302" s="18">
        <f>AW1302*solar_capex_adj</f>
        <v>3619.8446356955064</v>
      </c>
      <c r="AY1302" s="20">
        <v>241.27099173438299</v>
      </c>
      <c r="AZ1302" s="18">
        <f>AY1302*wind_capex_adj</f>
        <v>402.11831955730497</v>
      </c>
      <c r="BA1302" s="20">
        <v>773.14313107410601</v>
      </c>
      <c r="BB1302" s="18">
        <f>BA1302*hdgt_capex_adj</f>
        <v>966.42891384263248</v>
      </c>
      <c r="BC1302" s="20">
        <v>1705.5839480530301</v>
      </c>
      <c r="BD1302" s="18">
        <f>BC1302*aero_capex_adj</f>
        <v>2046.7007376636361</v>
      </c>
      <c r="BE1302" s="20">
        <v>2856.4153739581502</v>
      </c>
      <c r="BF1302" s="18">
        <f>BE1302*bess_capex_adj</f>
        <v>2856.4153739581502</v>
      </c>
      <c r="BG1302" s="11">
        <v>2502831715.5523601</v>
      </c>
      <c r="BH1302" s="11">
        <v>884041093.96239996</v>
      </c>
      <c r="BI1302" s="11">
        <v>2791301024.7789001</v>
      </c>
      <c r="BJ1302" s="11">
        <v>2581826165.7063198</v>
      </c>
      <c r="BK1302" s="11">
        <f>SUM(BG1302:BJ1302)/1000000</f>
        <v>8759.9999999999818</v>
      </c>
      <c r="BL1302" s="11">
        <v>1.10928458532218</v>
      </c>
      <c r="BM1302" s="13">
        <f>0.815*BJ1302/(BK1302*1000)</f>
        <v>240.20414669528026</v>
      </c>
      <c r="BN1302" s="22">
        <v>3059.4215375550398</v>
      </c>
      <c r="BO1302" s="11">
        <v>53</v>
      </c>
      <c r="BP1302" s="11">
        <v>9120</v>
      </c>
      <c r="BQ1302" s="22">
        <v>13835.7696</v>
      </c>
      <c r="BR1302" s="11">
        <v>2280</v>
      </c>
      <c r="BS1302" s="11">
        <v>570</v>
      </c>
      <c r="BT1302" s="11">
        <v>0.57431131348202402</v>
      </c>
    </row>
    <row r="1303" spans="1:72" s="11" customFormat="1" x14ac:dyDescent="0.25">
      <c r="A1303" s="1">
        <v>337</v>
      </c>
      <c r="B1303" s="24">
        <v>2266.2381759666901</v>
      </c>
      <c r="C1303" s="24">
        <v>1801.19999999999</v>
      </c>
      <c r="D1303" s="1">
        <v>1000</v>
      </c>
      <c r="E1303" s="1">
        <v>4000</v>
      </c>
      <c r="F1303" s="1">
        <v>2</v>
      </c>
      <c r="G1303" s="1">
        <v>11</v>
      </c>
      <c r="H1303" s="2">
        <f>SUM(BG1303:BI1303)/(BK1303*1000000)</f>
        <v>0.9544352077532694</v>
      </c>
      <c r="I1303" s="3">
        <v>100</v>
      </c>
      <c r="J1303" s="18">
        <v>92.197259488757695</v>
      </c>
      <c r="K1303" s="18">
        <f>(P1303*BG1303+U1303*BH1303+AP1303*BI1303+AN1303*BJ1303)/(BK1303*(1000000))</f>
        <v>102.42311353517951</v>
      </c>
      <c r="L1303" s="18">
        <f>(T1303*BG1303+Y1303*BH1303+AT1303*BI1303+AO1303*BJ1303)/(BK1303*(1000000))</f>
        <v>132.61315593368226</v>
      </c>
      <c r="M1303" s="18">
        <f>L1303/K1303</f>
        <v>1.2947581005544546</v>
      </c>
      <c r="N1303" s="18">
        <f>J1303*M1303</f>
        <v>119.37314857199009</v>
      </c>
      <c r="O1303" s="3">
        <v>100</v>
      </c>
      <c r="P1303" s="18">
        <v>155.584903845696</v>
      </c>
      <c r="Q1303" s="18">
        <f>P1303-S1303</f>
        <v>143.90985652761699</v>
      </c>
      <c r="R1303" s="18">
        <f>Q1303*solar_capex_adj</f>
        <v>191.87980870348932</v>
      </c>
      <c r="S1303" s="18">
        <v>11.67504731807901</v>
      </c>
      <c r="T1303" s="18">
        <f>R1303+S1303</f>
        <v>203.55485602156833</v>
      </c>
      <c r="U1303" s="18">
        <v>36.688184085146702</v>
      </c>
      <c r="V1303" s="18">
        <f>U1303-X1303</f>
        <v>30.392800267867301</v>
      </c>
      <c r="W1303" s="18">
        <f>V1303*wind_capex_adj</f>
        <v>50.654667113112168</v>
      </c>
      <c r="X1303" s="18">
        <v>6.2953838172794008</v>
      </c>
      <c r="Y1303" s="18">
        <f>W1303+X1303</f>
        <v>56.950050930391569</v>
      </c>
      <c r="Z1303" s="18">
        <v>458.88614365888998</v>
      </c>
      <c r="AA1303" s="18">
        <f>Z1303-AC1303-AD1303</f>
        <v>372.70480662749401</v>
      </c>
      <c r="AB1303" s="18">
        <f>AA1303*hdgt_capex_adj</f>
        <v>465.88100828436751</v>
      </c>
      <c r="AC1303" s="18">
        <v>48.712037844061001</v>
      </c>
      <c r="AD1303" s="18">
        <v>37.469299187334968</v>
      </c>
      <c r="AE1303" s="18">
        <f>AD1303*fuel_adj</f>
        <v>37.469299187334968</v>
      </c>
      <c r="AF1303" s="18">
        <f>AB1303+AC1303+AE1303</f>
        <v>552.06234531576354</v>
      </c>
      <c r="AG1303" s="18">
        <v>1753.5028654739599</v>
      </c>
      <c r="AH1303" s="18">
        <f>AG1303-AJ1303-AK1303</f>
        <v>1575.0919927695602</v>
      </c>
      <c r="AI1303" s="18">
        <f>AH1303*aero_capex_adj</f>
        <v>1890.1103913234722</v>
      </c>
      <c r="AJ1303" s="18">
        <v>135.22116179516979</v>
      </c>
      <c r="AK1303" s="18">
        <v>43.189710909229916</v>
      </c>
      <c r="AL1303" s="18">
        <f>AK1303*fuel_adj</f>
        <v>43.189710909229916</v>
      </c>
      <c r="AM1303" s="18">
        <f>AI1303+AJ1303+AL1303</f>
        <v>2068.5212640278719</v>
      </c>
      <c r="AN1303" s="18">
        <f>IF(F1303=0, 0, IF(F1303=3, Z1303, (Z1303*F1303*384+AG1303*G1303*32)/(F1303*384+G1303*32)))</f>
        <v>865.76568480076912</v>
      </c>
      <c r="AO1303" s="18">
        <f>IF(F1303=0, 0, IF(F1303=3, AF1303, (AF1303*F1303*384+AM1303*G1303*32)/(F1303*384+G1303*32)))</f>
        <v>1028.6637197681403</v>
      </c>
      <c r="AP1303" s="18">
        <v>110.108955564822</v>
      </c>
      <c r="AQ1303" s="18">
        <f>AP1303-AS1303</f>
        <v>88.7981169800034</v>
      </c>
      <c r="AR1303" s="18">
        <f>AQ1303*bess_capex_adj</f>
        <v>88.7981169800034</v>
      </c>
      <c r="AS1303" s="18">
        <v>21.310838584818597</v>
      </c>
      <c r="AT1303" s="18">
        <f>AR1303+AS1303</f>
        <v>110.108955564822</v>
      </c>
      <c r="AU1303" s="18">
        <v>8259.4148909320502</v>
      </c>
      <c r="AV1303" s="18"/>
      <c r="AW1303" s="18">
        <v>2713.7784130524201</v>
      </c>
      <c r="AX1303" s="18">
        <f>AW1303*solar_capex_adj</f>
        <v>3618.3712174032266</v>
      </c>
      <c r="AY1303" s="18">
        <v>2156.9037753522698</v>
      </c>
      <c r="AZ1303" s="18">
        <f>AY1303*wind_capex_adj</f>
        <v>3594.8396255871166</v>
      </c>
      <c r="BA1303" s="18">
        <v>1545.6568631841601</v>
      </c>
      <c r="BB1303" s="18">
        <f>BA1303*hdgt_capex_adj</f>
        <v>1932.0710789802001</v>
      </c>
      <c r="BC1303" s="18">
        <v>893.037466463339</v>
      </c>
      <c r="BD1303" s="18">
        <f>BC1303*aero_capex_adj</f>
        <v>1071.6449597560068</v>
      </c>
      <c r="BE1303" s="18">
        <v>950.038372879843</v>
      </c>
      <c r="BF1303" s="18">
        <f>BE1303*bess_capex_adj</f>
        <v>950.038372879843</v>
      </c>
      <c r="BG1303" s="1">
        <v>1613131268.1777201</v>
      </c>
      <c r="BH1303" s="1">
        <v>6024251669.3078299</v>
      </c>
      <c r="BI1303" s="1">
        <v>723469482.43308496</v>
      </c>
      <c r="BJ1303" s="1">
        <v>399147580.08135998</v>
      </c>
      <c r="BK1303" s="1">
        <f>SUM(BG1303:BJ1303)/1000000</f>
        <v>8759.9999999999945</v>
      </c>
      <c r="BL1303" s="1">
        <v>37.185737819050601</v>
      </c>
      <c r="BM1303" s="3">
        <f>0.815*BJ1303/(BK1303*1000)</f>
        <v>37.135305681085455</v>
      </c>
      <c r="BN1303" s="24">
        <v>3059.4215375550398</v>
      </c>
      <c r="BO1303" s="1">
        <v>474</v>
      </c>
      <c r="BP1303" s="1">
        <v>3040</v>
      </c>
      <c r="BQ1303" s="24">
        <v>4611.9232000000002</v>
      </c>
      <c r="BR1303" s="1">
        <v>760</v>
      </c>
      <c r="BS1303" s="1">
        <v>190</v>
      </c>
      <c r="BT1303" s="1">
        <v>0.44846059796641002</v>
      </c>
    </row>
    <row r="1304" spans="1:72" s="11" customFormat="1" x14ac:dyDescent="0.25">
      <c r="A1304" s="1">
        <v>353</v>
      </c>
      <c r="B1304" s="24">
        <v>3296.3464377697401</v>
      </c>
      <c r="C1304" s="24">
        <v>801.8</v>
      </c>
      <c r="D1304" s="1">
        <v>1000</v>
      </c>
      <c r="E1304" s="1">
        <v>4000</v>
      </c>
      <c r="F1304" s="1">
        <v>2</v>
      </c>
      <c r="G1304" s="1">
        <v>11</v>
      </c>
      <c r="H1304" s="2">
        <f>SUM(BG1304:BI1304)/(BK1304*1000000)</f>
        <v>0.87044927266687078</v>
      </c>
      <c r="I1304" s="3">
        <v>100</v>
      </c>
      <c r="J1304" s="18">
        <v>95.697576591523998</v>
      </c>
      <c r="K1304" s="18">
        <f>(P1304*BG1304+U1304*BH1304+AP1304*BI1304+AN1304*BJ1304)/(BK1304*(1000000))</f>
        <v>109.62082278243119</v>
      </c>
      <c r="L1304" s="18">
        <f>(T1304*BG1304+Y1304*BH1304+AT1304*BI1304+AO1304*BJ1304)/(BK1304*(1000000))</f>
        <v>136.74880909539488</v>
      </c>
      <c r="M1304" s="18">
        <f>L1304/K1304</f>
        <v>1.2474711065324302</v>
      </c>
      <c r="N1304" s="18">
        <f>J1304*M1304</f>
        <v>119.37996176310043</v>
      </c>
      <c r="O1304" s="3">
        <v>100</v>
      </c>
      <c r="P1304" s="18">
        <v>140.86505932814501</v>
      </c>
      <c r="Q1304" s="18">
        <f>P1304-S1304</f>
        <v>130.29430558493101</v>
      </c>
      <c r="R1304" s="18">
        <f>Q1304*solar_capex_adj</f>
        <v>173.72574077990799</v>
      </c>
      <c r="S1304" s="18">
        <v>10.570753743213999</v>
      </c>
      <c r="T1304" s="18">
        <f>R1304+S1304</f>
        <v>184.29649452312199</v>
      </c>
      <c r="U1304" s="18">
        <v>27.953992041017798</v>
      </c>
      <c r="V1304" s="18">
        <f>U1304-X1304</f>
        <v>23.157208563890698</v>
      </c>
      <c r="W1304" s="18">
        <f>V1304*wind_capex_adj</f>
        <v>38.595347606484502</v>
      </c>
      <c r="X1304" s="18">
        <v>4.7967834771271001</v>
      </c>
      <c r="Y1304" s="18">
        <f>W1304+X1304</f>
        <v>43.392131083611602</v>
      </c>
      <c r="Z1304" s="18">
        <v>188.980846497935</v>
      </c>
      <c r="AA1304" s="18">
        <f>Z1304-AC1304-AD1304</f>
        <v>128.28519807129999</v>
      </c>
      <c r="AB1304" s="18">
        <f>AA1304*hdgt_capex_adj</f>
        <v>160.35649758912498</v>
      </c>
      <c r="AC1304" s="18">
        <v>24.410454746053006</v>
      </c>
      <c r="AD1304" s="18">
        <v>36.285193680582012</v>
      </c>
      <c r="AE1304" s="18">
        <f>AD1304*fuel_adj</f>
        <v>36.285193680582012</v>
      </c>
      <c r="AF1304" s="18">
        <f>AB1304+AC1304+AE1304</f>
        <v>221.05214601576</v>
      </c>
      <c r="AG1304" s="18">
        <v>744.89741143334004</v>
      </c>
      <c r="AH1304" s="18">
        <f>AG1304-AJ1304-AK1304</f>
        <v>641.42698105081695</v>
      </c>
      <c r="AI1304" s="18">
        <f>AH1304*aero_capex_adj</f>
        <v>769.71237726098036</v>
      </c>
      <c r="AJ1304" s="18">
        <v>61.896339360709021</v>
      </c>
      <c r="AK1304" s="18">
        <v>41.57409102181407</v>
      </c>
      <c r="AL1304" s="18">
        <f>AK1304*fuel_adj</f>
        <v>41.57409102181407</v>
      </c>
      <c r="AM1304" s="18">
        <f>AI1304+AJ1304+AL1304</f>
        <v>873.18280764350345</v>
      </c>
      <c r="AN1304" s="18">
        <f>IF(F1304=0, 0, IF(F1304=3, Z1304, (Z1304*F1304*384+AG1304*G1304*32)/(F1304*384+G1304*32)))</f>
        <v>363.69748119191945</v>
      </c>
      <c r="AO1304" s="18">
        <f>IF(F1304=0, 0, IF(F1304=3, AF1304, (AF1304*F1304*384+AM1304*G1304*32)/(F1304*384+G1304*32)))</f>
        <v>426.00749681305081</v>
      </c>
      <c r="AP1304" s="18">
        <v>55.486709900848702</v>
      </c>
      <c r="AQ1304" s="18">
        <f>AP1304-AS1304</f>
        <v>45.123439912008102</v>
      </c>
      <c r="AR1304" s="18">
        <f>AQ1304*bess_capex_adj</f>
        <v>45.123439912008102</v>
      </c>
      <c r="AS1304" s="18">
        <v>10.363269988840599</v>
      </c>
      <c r="AT1304" s="18">
        <f>AR1304+AS1304</f>
        <v>55.486709900848702</v>
      </c>
      <c r="AU1304" s="18">
        <v>8295.9503919803592</v>
      </c>
      <c r="AV1304" s="18"/>
      <c r="AW1304" s="18">
        <v>3947.2012549193801</v>
      </c>
      <c r="AX1304" s="18">
        <f>AW1304*solar_capex_adj</f>
        <v>5262.9350065591734</v>
      </c>
      <c r="AY1304" s="18">
        <v>960.11327266185799</v>
      </c>
      <c r="AZ1304" s="18">
        <f>AY1304*wind_capex_adj</f>
        <v>1600.1887877697634</v>
      </c>
      <c r="BA1304" s="18">
        <v>1545.61269371709</v>
      </c>
      <c r="BB1304" s="18">
        <f>BA1304*hdgt_capex_adj</f>
        <v>1932.0158671463626</v>
      </c>
      <c r="BC1304" s="18">
        <v>893.01194657603003</v>
      </c>
      <c r="BD1304" s="18">
        <f>BC1304*aero_capex_adj</f>
        <v>1071.6143358912359</v>
      </c>
      <c r="BE1304" s="18">
        <v>950.01122410599601</v>
      </c>
      <c r="BF1304" s="18">
        <f>BE1304*bess_capex_adj</f>
        <v>950.01122410599601</v>
      </c>
      <c r="BG1304" s="1">
        <v>2592441489.6714301</v>
      </c>
      <c r="BH1304" s="1">
        <v>3519484355.2087998</v>
      </c>
      <c r="BI1304" s="1">
        <v>1513209783.68155</v>
      </c>
      <c r="BJ1304" s="1">
        <v>1134864371.43821</v>
      </c>
      <c r="BK1304" s="1">
        <f>SUM(BG1304:BJ1304)/1000000</f>
        <v>8759.9999999999909</v>
      </c>
      <c r="BL1304" s="1">
        <v>31.5907010550835</v>
      </c>
      <c r="BM1304" s="3">
        <f>0.815*BJ1304/(BK1304*1000)</f>
        <v>105.58384277650025</v>
      </c>
      <c r="BN1304" s="24">
        <v>4450.0676909891499</v>
      </c>
      <c r="BO1304" s="1">
        <v>211</v>
      </c>
      <c r="BP1304" s="1">
        <v>3040</v>
      </c>
      <c r="BQ1304" s="24">
        <v>4611.9232000000002</v>
      </c>
      <c r="BR1304" s="1">
        <v>760</v>
      </c>
      <c r="BS1304" s="1">
        <v>190</v>
      </c>
      <c r="BT1304" s="1">
        <v>0.93375087585343097</v>
      </c>
    </row>
    <row r="1305" spans="1:72" s="11" customFormat="1" x14ac:dyDescent="0.25">
      <c r="A1305" s="1">
        <v>1246</v>
      </c>
      <c r="B1305" s="22">
        <v>1854.19487124548</v>
      </c>
      <c r="C1305" s="22">
        <v>1200.8</v>
      </c>
      <c r="D1305" s="11">
        <v>3000</v>
      </c>
      <c r="E1305" s="11">
        <v>12000</v>
      </c>
      <c r="F1305" s="11">
        <v>1</v>
      </c>
      <c r="G1305" s="11">
        <v>20</v>
      </c>
      <c r="H1305" s="12">
        <f>SUM(BG1305:BI1305)/(BK1305*1000000)</f>
        <v>0.93301098578316788</v>
      </c>
      <c r="I1305" s="13">
        <v>100</v>
      </c>
      <c r="J1305" s="20">
        <v>98.856113497903095</v>
      </c>
      <c r="K1305" s="18">
        <f>(P1305*BG1305+U1305*BH1305+AP1305*BI1305+AN1305*BJ1305)/(BK1305*(1000000))</f>
        <v>139.03036845517266</v>
      </c>
      <c r="L1305" s="18">
        <f>(T1305*BG1305+Y1305*BH1305+AT1305*BI1305+AO1305*BJ1305)/(BK1305*(1000000))</f>
        <v>168.02402406085349</v>
      </c>
      <c r="M1305" s="18">
        <f>L1305/K1305</f>
        <v>1.2085418885660884</v>
      </c>
      <c r="N1305" s="18">
        <f>J1305*M1305</f>
        <v>119.47175410305938</v>
      </c>
      <c r="O1305" s="13">
        <v>100</v>
      </c>
      <c r="P1305" s="20">
        <v>114.083914600269</v>
      </c>
      <c r="Q1305" s="20">
        <f>P1305-S1305</f>
        <v>105.52228410969801</v>
      </c>
      <c r="R1305" s="18">
        <f>Q1305*solar_capex_adj</f>
        <v>140.69637881293067</v>
      </c>
      <c r="S1305" s="20">
        <v>8.561630490570991</v>
      </c>
      <c r="T1305" s="18">
        <f>R1305+S1305</f>
        <v>149.25800930350167</v>
      </c>
      <c r="U1305" s="20">
        <v>28.607588987389899</v>
      </c>
      <c r="V1305" s="20">
        <f>U1305-X1305</f>
        <v>23.6983535600091</v>
      </c>
      <c r="W1305" s="18">
        <f>V1305*wind_capex_adj</f>
        <v>39.497255933348498</v>
      </c>
      <c r="X1305" s="20">
        <v>4.9092354273807999</v>
      </c>
      <c r="Y1305" s="18">
        <f>W1305+X1305</f>
        <v>44.406491360729298</v>
      </c>
      <c r="Z1305" s="20">
        <v>202.87044225818499</v>
      </c>
      <c r="AA1305" s="20">
        <f>Z1305-AC1305-AD1305</f>
        <v>132.20090872334902</v>
      </c>
      <c r="AB1305" s="18">
        <f>AA1305*hdgt_capex_adj</f>
        <v>165.25113590418627</v>
      </c>
      <c r="AC1305" s="20">
        <v>26.569860724565984</v>
      </c>
      <c r="AD1305" s="20">
        <v>44.099672810269993</v>
      </c>
      <c r="AE1305" s="18">
        <f>AD1305*fuel_adj</f>
        <v>44.099672810269993</v>
      </c>
      <c r="AF1305" s="18">
        <f>AB1305+AC1305+AE1305</f>
        <v>235.92066943902225</v>
      </c>
      <c r="AG1305" s="20">
        <v>1554.79627810579</v>
      </c>
      <c r="AH1305" s="20">
        <f>AG1305-AJ1305-AK1305</f>
        <v>1385.2431576715398</v>
      </c>
      <c r="AI1305" s="18">
        <f>AH1305*aero_capex_adj</f>
        <v>1662.2917892058479</v>
      </c>
      <c r="AJ1305" s="20">
        <v>121.68775838550005</v>
      </c>
      <c r="AK1305" s="20">
        <v>47.865362048750058</v>
      </c>
      <c r="AL1305" s="18">
        <f>AK1305*fuel_adj</f>
        <v>47.865362048750058</v>
      </c>
      <c r="AM1305" s="18">
        <f>AI1305+AJ1305+AL1305</f>
        <v>1831.844909640098</v>
      </c>
      <c r="AN1305" s="18">
        <f>IF(F1305=0, 0, IF(F1305=3, Z1305, (Z1305*F1305*384+AG1305*G1305*32)/(F1305*384+G1305*32)))</f>
        <v>1047.8240896629381</v>
      </c>
      <c r="AO1305" s="18">
        <f>IF(F1305=0, 0, IF(F1305=3, AF1305, (AF1305*F1305*384+AM1305*G1305*32)/(F1305*384+G1305*32)))</f>
        <v>1233.3733195646944</v>
      </c>
      <c r="AP1305" s="20">
        <v>205.57642813526701</v>
      </c>
      <c r="AQ1305" s="20">
        <f>AP1305-AS1305</f>
        <v>167.44977445558999</v>
      </c>
      <c r="AR1305" s="18">
        <f>AQ1305*bess_capex_adj</f>
        <v>167.44977445558999</v>
      </c>
      <c r="AS1305" s="20">
        <v>38.12665367967702</v>
      </c>
      <c r="AT1305" s="18">
        <f>AR1305+AS1305</f>
        <v>205.57642813526701</v>
      </c>
      <c r="AU1305" s="20">
        <v>8909.1791022430498</v>
      </c>
      <c r="AV1305" s="20"/>
      <c r="AW1305" s="20">
        <v>2220.1382539649198</v>
      </c>
      <c r="AX1305" s="18">
        <f>AW1305*solar_capex_adj</f>
        <v>2960.184338619893</v>
      </c>
      <c r="AY1305" s="20">
        <v>1437.7895531392201</v>
      </c>
      <c r="AZ1305" s="18">
        <f>AY1305*wind_capex_adj</f>
        <v>2396.3159218987003</v>
      </c>
      <c r="BA1305" s="20">
        <v>772.74980322007002</v>
      </c>
      <c r="BB1305" s="18">
        <f>BA1305*hdgt_capex_adj</f>
        <v>965.93725402508755</v>
      </c>
      <c r="BC1305" s="20">
        <v>1623.5392870882499</v>
      </c>
      <c r="BD1305" s="18">
        <f>BC1305*aero_capex_adj</f>
        <v>1948.2471445058998</v>
      </c>
      <c r="BE1305" s="20">
        <v>2854.96220483057</v>
      </c>
      <c r="BF1305" s="18">
        <f>BE1305*bess_capex_adj</f>
        <v>2854.96220483057</v>
      </c>
      <c r="BG1305" s="11">
        <v>1811929320.2402401</v>
      </c>
      <c r="BH1305" s="11">
        <v>5150152211.77843</v>
      </c>
      <c r="BI1305" s="11">
        <v>1211094703.44187</v>
      </c>
      <c r="BJ1305" s="11">
        <v>586823764.53944802</v>
      </c>
      <c r="BK1305" s="11">
        <f>SUM(BG1305:BJ1305)/1000000</f>
        <v>8759.9999999999891</v>
      </c>
      <c r="BL1305" s="11">
        <v>16.166112960337799</v>
      </c>
      <c r="BM1305" s="13">
        <f>0.815*BJ1305/(BK1305*1000)</f>
        <v>54.596046586718117</v>
      </c>
      <c r="BN1305" s="22">
        <v>2503.1630761813899</v>
      </c>
      <c r="BO1305" s="11">
        <v>316</v>
      </c>
      <c r="BP1305" s="11">
        <v>9120</v>
      </c>
      <c r="BQ1305" s="22">
        <v>13835.7696</v>
      </c>
      <c r="BR1305" s="11">
        <v>2280</v>
      </c>
      <c r="BS1305" s="11">
        <v>570</v>
      </c>
      <c r="BT1305" s="11">
        <v>0.25139739164969499</v>
      </c>
    </row>
    <row r="1306" spans="1:72" s="11" customFormat="1" x14ac:dyDescent="0.25">
      <c r="A1306" s="1">
        <v>775</v>
      </c>
      <c r="B1306" s="25">
        <v>2884.3031330485201</v>
      </c>
      <c r="C1306" s="25">
        <v>600.4</v>
      </c>
      <c r="D1306" s="8">
        <v>2000</v>
      </c>
      <c r="E1306" s="8">
        <v>8000</v>
      </c>
      <c r="F1306" s="8">
        <v>1</v>
      </c>
      <c r="G1306" s="8">
        <v>23</v>
      </c>
      <c r="H1306" s="9">
        <f>SUM(BG1306:BI1306)/(BK1306*1000000)</f>
        <v>0.88547634682658438</v>
      </c>
      <c r="I1306" s="10">
        <v>100</v>
      </c>
      <c r="J1306" s="19">
        <v>98.991559510170006</v>
      </c>
      <c r="K1306" s="18">
        <f>(P1306*BG1306+U1306*BH1306+AP1306*BI1306+AN1306*BJ1306)/(BK1306*(1000000))</f>
        <v>141.26364538828966</v>
      </c>
      <c r="L1306" s="18">
        <f>(T1306*BG1306+Y1306*BH1306+AT1306*BI1306+AO1306*BJ1306)/(BK1306*(1000000))</f>
        <v>170.49379861428798</v>
      </c>
      <c r="M1306" s="18">
        <f>L1306/K1306</f>
        <v>1.2069191485583834</v>
      </c>
      <c r="N1306" s="18">
        <f>J1306*M1306</f>
        <v>119.47480871848093</v>
      </c>
      <c r="O1306" s="10">
        <v>100</v>
      </c>
      <c r="P1306" s="19">
        <v>120.57670735513101</v>
      </c>
      <c r="Q1306" s="19">
        <f>P1306-S1306</f>
        <v>111.527408286523</v>
      </c>
      <c r="R1306" s="18">
        <f>Q1306*solar_capex_adj</f>
        <v>148.70321104869731</v>
      </c>
      <c r="S1306" s="19">
        <v>9.0492990686080077</v>
      </c>
      <c r="T1306" s="18">
        <f>R1306+S1306</f>
        <v>157.75251011730532</v>
      </c>
      <c r="U1306" s="19">
        <v>27.951176234699499</v>
      </c>
      <c r="V1306" s="19">
        <f>U1306-X1306</f>
        <v>23.154392757572399</v>
      </c>
      <c r="W1306" s="18">
        <f>V1306*wind_capex_adj</f>
        <v>38.590654595954</v>
      </c>
      <c r="X1306" s="19">
        <v>4.7967834771271001</v>
      </c>
      <c r="Y1306" s="18">
        <f>W1306+X1306</f>
        <v>43.3874380730811</v>
      </c>
      <c r="Z1306" s="19">
        <v>134.139459875054</v>
      </c>
      <c r="AA1306" s="19">
        <f>Z1306-AC1306-AD1306</f>
        <v>77.715876941429201</v>
      </c>
      <c r="AB1306" s="18">
        <f>AA1306*hdgt_capex_adj</f>
        <v>97.144846176786501</v>
      </c>
      <c r="AC1306" s="19">
        <v>19.475843758417994</v>
      </c>
      <c r="AD1306" s="19">
        <v>36.947739175206806</v>
      </c>
      <c r="AE1306" s="18">
        <f>AD1306*fuel_adj</f>
        <v>36.947739175206806</v>
      </c>
      <c r="AF1306" s="18">
        <f>AB1306+AC1306+AE1306</f>
        <v>153.5684291104113</v>
      </c>
      <c r="AG1306" s="19">
        <v>949.86960020964</v>
      </c>
      <c r="AH1306" s="19">
        <f>AG1306-AJ1306-AK1306</f>
        <v>831.81285889744504</v>
      </c>
      <c r="AI1306" s="18">
        <f>AH1306*aero_capex_adj</f>
        <v>998.17543067693396</v>
      </c>
      <c r="AJ1306" s="19">
        <v>76.779716412170956</v>
      </c>
      <c r="AK1306" s="19">
        <v>41.277024900024003</v>
      </c>
      <c r="AL1306" s="18">
        <f>AK1306*fuel_adj</f>
        <v>41.277024900024003</v>
      </c>
      <c r="AM1306" s="18">
        <f>AI1306+AJ1306+AL1306</f>
        <v>1116.2321719891288</v>
      </c>
      <c r="AN1306" s="18">
        <f>IF(F1306=0, 0, IF(F1306=3, Z1306, (Z1306*F1306*384+AG1306*G1306*32)/(F1306*384+G1306*32)))</f>
        <v>670.1906949520677</v>
      </c>
      <c r="AO1306" s="18">
        <f>IF(F1306=0, 0, IF(F1306=3, AF1306, (AF1306*F1306*384+AM1306*G1306*32)/(F1306*384+G1306*32)))</f>
        <v>786.17603157356848</v>
      </c>
      <c r="AP1306" s="19">
        <v>69.288714257300796</v>
      </c>
      <c r="AQ1306" s="19">
        <f>AP1306-AS1306</f>
        <v>56.651087823061602</v>
      </c>
      <c r="AR1306" s="18">
        <f>AQ1306*bess_capex_adj</f>
        <v>56.651087823061602</v>
      </c>
      <c r="AS1306" s="19">
        <v>12.637626434239195</v>
      </c>
      <c r="AT1306" s="18">
        <f>AR1306+AS1306</f>
        <v>69.288714257300796</v>
      </c>
      <c r="AU1306" s="19">
        <v>8713.1120331033198</v>
      </c>
      <c r="AV1306" s="19"/>
      <c r="AW1306" s="19">
        <v>3453.3811322832398</v>
      </c>
      <c r="AX1306" s="18">
        <f>AW1306*solar_capex_adj</f>
        <v>4604.5081763776525</v>
      </c>
      <c r="AY1306" s="19">
        <v>718.85995895008296</v>
      </c>
      <c r="AZ1306" s="18">
        <f>AY1306*wind_capex_adj</f>
        <v>1198.0999315834717</v>
      </c>
      <c r="BA1306" s="19">
        <v>772.71237728582003</v>
      </c>
      <c r="BB1306" s="18">
        <f>BA1306*hdgt_capex_adj</f>
        <v>965.890471607275</v>
      </c>
      <c r="BC1306" s="19">
        <v>1866.9797539287799</v>
      </c>
      <c r="BD1306" s="18">
        <f>BC1306*aero_capex_adj</f>
        <v>2240.3757047145359</v>
      </c>
      <c r="BE1306" s="19">
        <v>1901.17881065539</v>
      </c>
      <c r="BF1306" s="18">
        <f>BE1306*bess_capex_adj</f>
        <v>1901.17881065539</v>
      </c>
      <c r="BG1306" s="8">
        <v>2663428842.24617</v>
      </c>
      <c r="BH1306" s="8">
        <v>2635443261.2463999</v>
      </c>
      <c r="BI1306" s="8">
        <v>2457900694.7083001</v>
      </c>
      <c r="BJ1306" s="8">
        <v>1003227201.7991199</v>
      </c>
      <c r="BK1306" s="8">
        <f>SUM(BG1306:BJ1306)/1000000</f>
        <v>8759.9999999999909</v>
      </c>
      <c r="BL1306" s="8">
        <v>17.5724900053496</v>
      </c>
      <c r="BM1306" s="10">
        <f>0.815*BJ1306/(BK1306*1000)</f>
        <v>93.336777336333739</v>
      </c>
      <c r="BN1306" s="25">
        <v>3893.8092296155</v>
      </c>
      <c r="BO1306" s="8">
        <v>158</v>
      </c>
      <c r="BP1306" s="8">
        <v>6080</v>
      </c>
      <c r="BQ1306" s="25">
        <v>9223.8464000000004</v>
      </c>
      <c r="BR1306" s="8">
        <v>1520</v>
      </c>
      <c r="BS1306" s="8">
        <v>380</v>
      </c>
      <c r="BT1306" s="8">
        <v>0.75890002151074398</v>
      </c>
    </row>
    <row r="1307" spans="1:72" s="11" customFormat="1" x14ac:dyDescent="0.25">
      <c r="A1307" s="1">
        <v>1407</v>
      </c>
      <c r="B1307" s="22">
        <v>1648.17321888487</v>
      </c>
      <c r="C1307" s="22">
        <v>1603.6</v>
      </c>
      <c r="D1307" s="11">
        <v>3000</v>
      </c>
      <c r="E1307" s="11">
        <v>12000</v>
      </c>
      <c r="F1307" s="11">
        <v>2</v>
      </c>
      <c r="G1307" s="11">
        <v>6</v>
      </c>
      <c r="H1307" s="12">
        <f>SUM(BG1307:BI1307)/(BK1307*1000000)</f>
        <v>0.95527507579183724</v>
      </c>
      <c r="I1307" s="13">
        <v>100</v>
      </c>
      <c r="J1307" s="20">
        <v>96.057698468578593</v>
      </c>
      <c r="K1307" s="18">
        <f>(P1307*BG1307+U1307*BH1307+AP1307*BI1307+AN1307*BJ1307)/(BK1307*(1000000))</f>
        <v>99.416900011742413</v>
      </c>
      <c r="L1307" s="18">
        <f>(T1307*BG1307+Y1307*BH1307+AT1307*BI1307+AO1307*BJ1307)/(BK1307*(1000000))</f>
        <v>123.66650909342881</v>
      </c>
      <c r="M1307" s="18">
        <f>L1307/K1307</f>
        <v>1.2439183788553274</v>
      </c>
      <c r="N1307" s="18">
        <f>J1307*M1307</f>
        <v>119.48793655560814</v>
      </c>
      <c r="O1307" s="13">
        <v>100</v>
      </c>
      <c r="P1307" s="20">
        <v>117.617761121499</v>
      </c>
      <c r="Q1307" s="20">
        <f>P1307-S1307</f>
        <v>108.791729755494</v>
      </c>
      <c r="R1307" s="18">
        <f>Q1307*solar_capex_adj</f>
        <v>145.055639673992</v>
      </c>
      <c r="S1307" s="20">
        <v>8.8260313660049974</v>
      </c>
      <c r="T1307" s="18">
        <f>R1307+S1307</f>
        <v>153.881671039997</v>
      </c>
      <c r="U1307" s="20">
        <v>33.800139176486397</v>
      </c>
      <c r="V1307" s="20">
        <f>U1307-X1307</f>
        <v>28.000303253199501</v>
      </c>
      <c r="W1307" s="18">
        <f>V1307*wind_capex_adj</f>
        <v>46.667172088665836</v>
      </c>
      <c r="X1307" s="20">
        <v>5.7998359232868957</v>
      </c>
      <c r="Y1307" s="18">
        <f>W1307+X1307</f>
        <v>52.467008011952728</v>
      </c>
      <c r="Z1307" s="20">
        <v>455.22489529470602</v>
      </c>
      <c r="AA1307" s="20">
        <f>Z1307-AC1307-AD1307</f>
        <v>361.90748361275195</v>
      </c>
      <c r="AB1307" s="18">
        <f>AA1307*hdgt_capex_adj</f>
        <v>452.38435451593995</v>
      </c>
      <c r="AC1307" s="20">
        <v>48.977341515922035</v>
      </c>
      <c r="AD1307" s="20">
        <v>44.340070166032035</v>
      </c>
      <c r="AE1307" s="18">
        <f>AD1307*fuel_adj</f>
        <v>44.340070166032035</v>
      </c>
      <c r="AF1307" s="18">
        <f>AB1307+AC1307+AE1307</f>
        <v>545.70176619789402</v>
      </c>
      <c r="AG1307" s="20">
        <v>1353.8151932554099</v>
      </c>
      <c r="AH1307" s="20">
        <f>AG1307-AJ1307-AK1307</f>
        <v>1197.3714257691202</v>
      </c>
      <c r="AI1307" s="18">
        <f>AH1307*aero_capex_adj</f>
        <v>1436.8457109229441</v>
      </c>
      <c r="AJ1307" s="20">
        <v>107.04727414403987</v>
      </c>
      <c r="AK1307" s="20">
        <v>49.396493342249869</v>
      </c>
      <c r="AL1307" s="18">
        <f>AK1307*fuel_adj</f>
        <v>49.396493342249869</v>
      </c>
      <c r="AM1307" s="18">
        <f>AI1307+AJ1307+AL1307</f>
        <v>1593.2894784092339</v>
      </c>
      <c r="AN1307" s="18">
        <f>IF(F1307=0, 0, IF(F1307=3, Z1307, (Z1307*F1307*384+AG1307*G1307*32)/(F1307*384+G1307*32)))</f>
        <v>634.94295488684679</v>
      </c>
      <c r="AO1307" s="18">
        <f>IF(F1307=0, 0, IF(F1307=3, AF1307, (AF1307*F1307*384+AM1307*G1307*32)/(F1307*384+G1307*32)))</f>
        <v>755.21930864016201</v>
      </c>
      <c r="AP1307" s="20">
        <v>245.374797728766</v>
      </c>
      <c r="AQ1307" s="20">
        <f>AP1307-AS1307</f>
        <v>198.83473288940399</v>
      </c>
      <c r="AR1307" s="18">
        <f>AQ1307*bess_capex_adj</f>
        <v>198.83473288940399</v>
      </c>
      <c r="AS1307" s="20">
        <v>46.540064839362003</v>
      </c>
      <c r="AT1307" s="18">
        <f>AR1307+AS1307</f>
        <v>245.374797728766</v>
      </c>
      <c r="AU1307" s="20">
        <v>8781.9295241888503</v>
      </c>
      <c r="AV1307" s="20"/>
      <c r="AW1307" s="20">
        <v>1973.6503228983599</v>
      </c>
      <c r="AX1307" s="18">
        <f>AW1307*solar_capex_adj</f>
        <v>2631.5337638644796</v>
      </c>
      <c r="AY1307" s="20">
        <v>1920.27489679827</v>
      </c>
      <c r="AZ1307" s="18">
        <f>AY1307*wind_capex_adj</f>
        <v>3200.4581613304499</v>
      </c>
      <c r="BA1307" s="20">
        <v>1545.65161238167</v>
      </c>
      <c r="BB1307" s="18">
        <f>BA1307*hdgt_capex_adj</f>
        <v>1932.0645154770875</v>
      </c>
      <c r="BC1307" s="20">
        <v>487.10969056143898</v>
      </c>
      <c r="BD1307" s="18">
        <f>BC1307*aero_capex_adj</f>
        <v>584.5316286737268</v>
      </c>
      <c r="BE1307" s="20">
        <v>2855.24300154911</v>
      </c>
      <c r="BF1307" s="18">
        <f>BE1307*bess_capex_adj</f>
        <v>2855.24300154911</v>
      </c>
      <c r="BG1307" s="11">
        <v>1561666254.14376</v>
      </c>
      <c r="BH1307" s="11">
        <v>5821615777.8196297</v>
      </c>
      <c r="BI1307" s="11">
        <v>984927631.97309005</v>
      </c>
      <c r="BJ1307" s="11">
        <v>391790336.06350601</v>
      </c>
      <c r="BK1307" s="11">
        <f>SUM(BG1307:BJ1307)/1000000</f>
        <v>8759.9999999999854</v>
      </c>
      <c r="BL1307" s="11">
        <v>23.6928642050284</v>
      </c>
      <c r="BM1307" s="13">
        <f>0.815*BJ1307/(BK1307*1000)</f>
        <v>36.450813229652731</v>
      </c>
      <c r="BN1307" s="22">
        <v>2225.03384549457</v>
      </c>
      <c r="BO1307" s="11">
        <v>422</v>
      </c>
      <c r="BP1307" s="11">
        <v>9120</v>
      </c>
      <c r="BQ1307" s="22">
        <v>13835.7696</v>
      </c>
      <c r="BR1307" s="11">
        <v>2280</v>
      </c>
      <c r="BS1307" s="11">
        <v>570</v>
      </c>
      <c r="BT1307" s="11">
        <v>0.20494244301714801</v>
      </c>
    </row>
    <row r="1308" spans="1:72" s="11" customFormat="1" x14ac:dyDescent="0.25">
      <c r="A1308" s="1">
        <v>1000</v>
      </c>
      <c r="B1308" s="25">
        <v>1648.17321888487</v>
      </c>
      <c r="C1308" s="25">
        <v>1603.6</v>
      </c>
      <c r="D1308" s="8">
        <v>2000</v>
      </c>
      <c r="E1308" s="8">
        <v>8000</v>
      </c>
      <c r="F1308" s="8">
        <v>3</v>
      </c>
      <c r="G1308" s="8">
        <v>4</v>
      </c>
      <c r="H1308" s="9">
        <f>SUM(BG1308:BI1308)/(BK1308*1000000)</f>
        <v>0.95281028233759757</v>
      </c>
      <c r="I1308" s="10">
        <v>100</v>
      </c>
      <c r="J1308" s="19">
        <v>93.863236345302994</v>
      </c>
      <c r="K1308" s="18">
        <f>(P1308*BG1308+U1308*BH1308+AP1308*BI1308+AN1308*BJ1308)/(BK1308*(1000000))</f>
        <v>91.034761636970046</v>
      </c>
      <c r="L1308" s="18">
        <f>(T1308*BG1308+Y1308*BH1308+AT1308*BI1308+AO1308*BJ1308)/(BK1308*(1000000))</f>
        <v>115.94127767654786</v>
      </c>
      <c r="M1308" s="18">
        <f>L1308/K1308</f>
        <v>1.2735934668440221</v>
      </c>
      <c r="N1308" s="18">
        <f>J1308*M1308</f>
        <v>119.54360458621426</v>
      </c>
      <c r="O1308" s="10">
        <v>100</v>
      </c>
      <c r="P1308" s="19">
        <v>117.48951304209599</v>
      </c>
      <c r="Q1308" s="19">
        <f>P1308-S1308</f>
        <v>108.673639086671</v>
      </c>
      <c r="R1308" s="18">
        <f>Q1308*solar_capex_adj</f>
        <v>144.89818544889465</v>
      </c>
      <c r="S1308" s="19">
        <v>8.8158739554249905</v>
      </c>
      <c r="T1308" s="18">
        <f>R1308+S1308</f>
        <v>153.71405940431964</v>
      </c>
      <c r="U1308" s="19">
        <v>33.801971726436498</v>
      </c>
      <c r="V1308" s="19">
        <f>U1308-X1308</f>
        <v>28.002135803149699</v>
      </c>
      <c r="W1308" s="18">
        <f>V1308*wind_capex_adj</f>
        <v>46.670226338582836</v>
      </c>
      <c r="X1308" s="19">
        <v>5.7998359232867998</v>
      </c>
      <c r="Y1308" s="18">
        <f>W1308+X1308</f>
        <v>52.470062261869636</v>
      </c>
      <c r="Z1308" s="19">
        <v>618.82905538969601</v>
      </c>
      <c r="AA1308" s="19">
        <f>Z1308-AC1308-AD1308</f>
        <v>511.69630359065104</v>
      </c>
      <c r="AB1308" s="18">
        <f>AA1308*hdgt_capex_adj</f>
        <v>639.6203794883138</v>
      </c>
      <c r="AC1308" s="19">
        <v>63.459061924970001</v>
      </c>
      <c r="AD1308" s="19">
        <v>43.673689874074967</v>
      </c>
      <c r="AE1308" s="18">
        <f>AD1308*fuel_adj</f>
        <v>43.673689874074967</v>
      </c>
      <c r="AF1308" s="18">
        <f>AB1308+AC1308+AE1308</f>
        <v>746.75313128735877</v>
      </c>
      <c r="AG1308" s="19">
        <v>918.85494784908497</v>
      </c>
      <c r="AH1308" s="19">
        <f>AG1308-AJ1308-AK1308</f>
        <v>794.38903364560804</v>
      </c>
      <c r="AI1308" s="18">
        <f>AH1308*aero_capex_adj</f>
        <v>953.26684037472955</v>
      </c>
      <c r="AJ1308" s="19">
        <v>75.487398911794003</v>
      </c>
      <c r="AK1308" s="19">
        <v>48.978515291682925</v>
      </c>
      <c r="AL1308" s="18">
        <f>AK1308*fuel_adj</f>
        <v>48.978515291682925</v>
      </c>
      <c r="AM1308" s="18">
        <f>AI1308+AJ1308+AL1308</f>
        <v>1077.7327545782064</v>
      </c>
      <c r="AN1308" s="18">
        <f>IF(F1308=0, 0, IF(F1308=3, Z1308, (Z1308*F1308*384+AG1308*G1308*32)/(F1308*384+G1308*32)))</f>
        <v>618.82905538969601</v>
      </c>
      <c r="AO1308" s="18">
        <f>IF(F1308=0, 0, IF(F1308=3, AF1308, (AF1308*F1308*384+AM1308*G1308*32)/(F1308*384+G1308*32)))</f>
        <v>746.75313128735877</v>
      </c>
      <c r="AP1308" s="19">
        <v>167.605168252043</v>
      </c>
      <c r="AQ1308" s="19">
        <f>AP1308-AS1308</f>
        <v>135.75865398730801</v>
      </c>
      <c r="AR1308" s="18">
        <f>AQ1308*bess_capex_adj</f>
        <v>135.75865398730801</v>
      </c>
      <c r="AS1308" s="19">
        <v>31.846514264734992</v>
      </c>
      <c r="AT1308" s="18">
        <f>AR1308+AS1308</f>
        <v>167.605168252043</v>
      </c>
      <c r="AU1308" s="19">
        <v>8439.15260803608</v>
      </c>
      <c r="AV1308" s="19"/>
      <c r="AW1308" s="19">
        <v>1973.7794933851301</v>
      </c>
      <c r="AX1308" s="18">
        <f>AW1308*solar_capex_adj</f>
        <v>2631.7059911801734</v>
      </c>
      <c r="AY1308" s="19">
        <v>1920.4005739966301</v>
      </c>
      <c r="AZ1308" s="18">
        <f>AY1308*wind_capex_adj</f>
        <v>3200.6676233277171</v>
      </c>
      <c r="BA1308" s="19">
        <v>2318.6291571318802</v>
      </c>
      <c r="BB1308" s="18">
        <f>BA1308*hdgt_capex_adj</f>
        <v>2898.2864464148502</v>
      </c>
      <c r="BC1308" s="19">
        <v>324.76104711646798</v>
      </c>
      <c r="BD1308" s="18">
        <f>BC1308*aero_capex_adj</f>
        <v>389.71325653976157</v>
      </c>
      <c r="BE1308" s="19">
        <v>1901.5823364059499</v>
      </c>
      <c r="BF1308" s="18">
        <f>BE1308*bess_capex_adj</f>
        <v>1901.5823364059499</v>
      </c>
      <c r="BG1308" s="8">
        <v>1563059715.6108301</v>
      </c>
      <c r="BH1308" s="8">
        <v>5821615777.8196297</v>
      </c>
      <c r="BI1308" s="8">
        <v>961942579.84688199</v>
      </c>
      <c r="BJ1308" s="8">
        <v>413381926.72264397</v>
      </c>
      <c r="BK1308" s="8">
        <f>SUM(BG1308:BJ1308)/1000000</f>
        <v>8759.9999999999873</v>
      </c>
      <c r="BL1308" s="8">
        <v>23.9827417755873</v>
      </c>
      <c r="BM1308" s="10">
        <f>0.815*BJ1308/(BK1308*1000)</f>
        <v>38.459619894857909</v>
      </c>
      <c r="BN1308" s="25">
        <v>2225.03384549457</v>
      </c>
      <c r="BO1308" s="8">
        <v>422</v>
      </c>
      <c r="BP1308" s="8">
        <v>6080</v>
      </c>
      <c r="BQ1308" s="25">
        <v>9223.8464000000004</v>
      </c>
      <c r="BR1308" s="8">
        <v>1520</v>
      </c>
      <c r="BS1308" s="8">
        <v>380</v>
      </c>
      <c r="BT1308" s="8">
        <v>0.29902035549547301</v>
      </c>
    </row>
    <row r="1309" spans="1:72" s="11" customFormat="1" x14ac:dyDescent="0.25">
      <c r="A1309" s="1">
        <v>1369</v>
      </c>
      <c r="B1309" s="22">
        <v>2472.2598283273001</v>
      </c>
      <c r="C1309" s="22">
        <v>1003.19999999999</v>
      </c>
      <c r="D1309" s="11">
        <v>3000</v>
      </c>
      <c r="E1309" s="11">
        <v>12000</v>
      </c>
      <c r="F1309" s="11">
        <v>2</v>
      </c>
      <c r="G1309" s="11">
        <v>4</v>
      </c>
      <c r="H1309" s="12">
        <f>SUM(BG1309:BI1309)/(BK1309*1000000)</f>
        <v>0.94026081257691363</v>
      </c>
      <c r="I1309" s="13">
        <v>100</v>
      </c>
      <c r="J1309" s="20">
        <v>97.745178669784707</v>
      </c>
      <c r="K1309" s="18">
        <f>(P1309*BG1309+U1309*BH1309+AP1309*BI1309+AN1309*BJ1309)/(BK1309*(1000000))</f>
        <v>98.919622607418063</v>
      </c>
      <c r="L1309" s="18">
        <f>(T1309*BG1309+Y1309*BH1309+AT1309*BI1309+AO1309*BJ1309)/(BK1309*(1000000))</f>
        <v>121.00204675280355</v>
      </c>
      <c r="M1309" s="18">
        <f>L1309/K1309</f>
        <v>1.2232360330874281</v>
      </c>
      <c r="N1309" s="18">
        <f>J1309*M1309</f>
        <v>119.56542460944934</v>
      </c>
      <c r="O1309" s="13">
        <v>100</v>
      </c>
      <c r="P1309" s="20">
        <v>126.34887930385899</v>
      </c>
      <c r="Q1309" s="20">
        <f>P1309-S1309</f>
        <v>116.866953113915</v>
      </c>
      <c r="R1309" s="18">
        <f>Q1309*solar_capex_adj</f>
        <v>155.82260415188665</v>
      </c>
      <c r="S1309" s="20">
        <v>9.4819261899439908</v>
      </c>
      <c r="T1309" s="18">
        <f>R1309+S1309</f>
        <v>165.30453034183063</v>
      </c>
      <c r="U1309" s="20">
        <v>27.952694829767999</v>
      </c>
      <c r="V1309" s="20">
        <f>U1309-X1309</f>
        <v>23.155911352640899</v>
      </c>
      <c r="W1309" s="18">
        <f>V1309*wind_capex_adj</f>
        <v>38.593185587734837</v>
      </c>
      <c r="X1309" s="20">
        <v>4.7967834771271001</v>
      </c>
      <c r="Y1309" s="18">
        <f>W1309+X1309</f>
        <v>43.389969064861937</v>
      </c>
      <c r="Z1309" s="20">
        <v>344.04088504479199</v>
      </c>
      <c r="AA1309" s="20">
        <f>Z1309-AC1309-AD1309</f>
        <v>264.53747611879402</v>
      </c>
      <c r="AB1309" s="18">
        <f>AA1309*hdgt_capex_adj</f>
        <v>330.67184514849254</v>
      </c>
      <c r="AC1309" s="20">
        <v>38.477064237739</v>
      </c>
      <c r="AD1309" s="20">
        <v>41.026344688258973</v>
      </c>
      <c r="AE1309" s="18">
        <f>AD1309*fuel_adj</f>
        <v>41.026344688258973</v>
      </c>
      <c r="AF1309" s="18">
        <f>AB1309+AC1309+AE1309</f>
        <v>410.17525407449051</v>
      </c>
      <c r="AG1309" s="20">
        <v>857.34623488125999</v>
      </c>
      <c r="AH1309" s="20">
        <f>AG1309-AJ1309-AK1309</f>
        <v>740.86052605558007</v>
      </c>
      <c r="AI1309" s="18">
        <f>AH1309*aero_capex_adj</f>
        <v>889.03263126669606</v>
      </c>
      <c r="AJ1309" s="20">
        <v>70.465645822195938</v>
      </c>
      <c r="AK1309" s="20">
        <v>46.020063003483983</v>
      </c>
      <c r="AL1309" s="18">
        <f>AK1309*fuel_adj</f>
        <v>46.020063003483983</v>
      </c>
      <c r="AM1309" s="18">
        <f>AI1309+AJ1309+AL1309</f>
        <v>1005.518340092376</v>
      </c>
      <c r="AN1309" s="18">
        <f>IF(F1309=0, 0, IF(F1309=3, Z1309, (Z1309*F1309*384+AG1309*G1309*32)/(F1309*384+G1309*32)))</f>
        <v>417.37022073571598</v>
      </c>
      <c r="AO1309" s="18">
        <f>IF(F1309=0, 0, IF(F1309=3, AF1309, (AF1309*F1309*384+AM1309*G1309*32)/(F1309*384+G1309*32)))</f>
        <v>495.22426636275986</v>
      </c>
      <c r="AP1309" s="20">
        <v>150.89983457348899</v>
      </c>
      <c r="AQ1309" s="20">
        <f>AP1309-AS1309</f>
        <v>123.16414117577899</v>
      </c>
      <c r="AR1309" s="18">
        <f>AQ1309*bess_capex_adj</f>
        <v>123.16414117577899</v>
      </c>
      <c r="AS1309" s="20">
        <v>27.735693397709994</v>
      </c>
      <c r="AT1309" s="18">
        <f>AR1309+AS1309</f>
        <v>150.89983457348899</v>
      </c>
      <c r="AU1309" s="20">
        <v>8886.6976863605596</v>
      </c>
      <c r="AV1309" s="20"/>
      <c r="AW1309" s="20">
        <v>2960.2351066333499</v>
      </c>
      <c r="AX1309" s="18">
        <f>AW1309*solar_capex_adj</f>
        <v>3946.9801421777997</v>
      </c>
      <c r="AY1309" s="20">
        <v>1201.21187301896</v>
      </c>
      <c r="AZ1309" s="18">
        <f>AY1309*wind_capex_adj</f>
        <v>2002.0197883649334</v>
      </c>
      <c r="BA1309" s="20">
        <v>1545.52611220323</v>
      </c>
      <c r="BB1309" s="18">
        <f>BA1309*hdgt_capex_adj</f>
        <v>1931.9076402540375</v>
      </c>
      <c r="BC1309" s="20">
        <v>324.71342625086697</v>
      </c>
      <c r="BD1309" s="18">
        <f>BC1309*aero_capex_adj</f>
        <v>389.65611150104036</v>
      </c>
      <c r="BE1309" s="20">
        <v>2855.0111682541401</v>
      </c>
      <c r="BF1309" s="18">
        <f>BE1309*bess_capex_adj</f>
        <v>2855.0111682541401</v>
      </c>
      <c r="BG1309" s="11">
        <v>2174816527.70468</v>
      </c>
      <c r="BH1309" s="11">
        <v>4403525449.1711998</v>
      </c>
      <c r="BI1309" s="11">
        <v>1658342741.2978799</v>
      </c>
      <c r="BJ1309" s="11">
        <v>523315281.82623601</v>
      </c>
      <c r="BK1309" s="11">
        <f>SUM(BG1309:BJ1309)/1000000</f>
        <v>8759.9999999999964</v>
      </c>
      <c r="BL1309" s="11">
        <v>20.246618531675502</v>
      </c>
      <c r="BM1309" s="13">
        <f>0.815*BJ1309/(BK1309*1000)</f>
        <v>48.687437749815352</v>
      </c>
      <c r="BN1309" s="22">
        <v>3337.5507682418602</v>
      </c>
      <c r="BO1309" s="11">
        <v>264</v>
      </c>
      <c r="BP1309" s="11">
        <v>9120</v>
      </c>
      <c r="BQ1309" s="22">
        <v>13835.7696</v>
      </c>
      <c r="BR1309" s="11">
        <v>2280</v>
      </c>
      <c r="BS1309" s="11">
        <v>570</v>
      </c>
      <c r="BT1309" s="11">
        <v>0.343049946150906</v>
      </c>
    </row>
    <row r="1310" spans="1:72" s="11" customFormat="1" x14ac:dyDescent="0.25">
      <c r="A1310" s="1">
        <v>1504</v>
      </c>
      <c r="B1310" s="22">
        <v>2472.2598283273001</v>
      </c>
      <c r="C1310" s="22">
        <v>1003.19999999999</v>
      </c>
      <c r="D1310" s="11">
        <v>3000</v>
      </c>
      <c r="E1310" s="11">
        <v>12000</v>
      </c>
      <c r="F1310" s="11">
        <v>2</v>
      </c>
      <c r="G1310" s="11">
        <v>4</v>
      </c>
      <c r="H1310" s="12">
        <f>SUM(BG1310:BI1310)/(BK1310*1000000)</f>
        <v>0.94026081257691363</v>
      </c>
      <c r="I1310" s="13">
        <v>100</v>
      </c>
      <c r="J1310" s="20">
        <v>97.745178669784707</v>
      </c>
      <c r="K1310" s="18">
        <f>(P1310*BG1310+U1310*BH1310+AP1310*BI1310+AN1310*BJ1310)/(BK1310*(1000000))</f>
        <v>98.919622607418063</v>
      </c>
      <c r="L1310" s="18">
        <f>(T1310*BG1310+Y1310*BH1310+AT1310*BI1310+AO1310*BJ1310)/(BK1310*(1000000))</f>
        <v>121.00204675280355</v>
      </c>
      <c r="M1310" s="18">
        <f>L1310/K1310</f>
        <v>1.2232360330874281</v>
      </c>
      <c r="N1310" s="18">
        <f>J1310*M1310</f>
        <v>119.56542460944934</v>
      </c>
      <c r="O1310" s="13">
        <v>100</v>
      </c>
      <c r="P1310" s="20">
        <v>126.34887930385899</v>
      </c>
      <c r="Q1310" s="20">
        <f>P1310-S1310</f>
        <v>116.866953113915</v>
      </c>
      <c r="R1310" s="18">
        <f>Q1310*solar_capex_adj</f>
        <v>155.82260415188665</v>
      </c>
      <c r="S1310" s="20">
        <v>9.4819261899439908</v>
      </c>
      <c r="T1310" s="18">
        <f>R1310+S1310</f>
        <v>165.30453034183063</v>
      </c>
      <c r="U1310" s="20">
        <v>27.952694829767999</v>
      </c>
      <c r="V1310" s="20">
        <f>U1310-X1310</f>
        <v>23.155911352640899</v>
      </c>
      <c r="W1310" s="18">
        <f>V1310*wind_capex_adj</f>
        <v>38.593185587734837</v>
      </c>
      <c r="X1310" s="20">
        <v>4.7967834771271001</v>
      </c>
      <c r="Y1310" s="18">
        <f>W1310+X1310</f>
        <v>43.389969064861937</v>
      </c>
      <c r="Z1310" s="20">
        <v>344.04088504479199</v>
      </c>
      <c r="AA1310" s="20">
        <f>Z1310-AC1310-AD1310</f>
        <v>264.53747611879402</v>
      </c>
      <c r="AB1310" s="18">
        <f>AA1310*hdgt_capex_adj</f>
        <v>330.67184514849254</v>
      </c>
      <c r="AC1310" s="20">
        <v>38.477064237739</v>
      </c>
      <c r="AD1310" s="20">
        <v>41.026344688258973</v>
      </c>
      <c r="AE1310" s="18">
        <f>AD1310*fuel_adj</f>
        <v>41.026344688258973</v>
      </c>
      <c r="AF1310" s="18">
        <f>AB1310+AC1310+AE1310</f>
        <v>410.17525407449051</v>
      </c>
      <c r="AG1310" s="20">
        <v>857.34623488125999</v>
      </c>
      <c r="AH1310" s="20">
        <f>AG1310-AJ1310-AK1310</f>
        <v>740.86052605558007</v>
      </c>
      <c r="AI1310" s="18">
        <f>AH1310*aero_capex_adj</f>
        <v>889.03263126669606</v>
      </c>
      <c r="AJ1310" s="20">
        <v>70.465645822195938</v>
      </c>
      <c r="AK1310" s="20">
        <v>46.020063003483983</v>
      </c>
      <c r="AL1310" s="18">
        <f>AK1310*fuel_adj</f>
        <v>46.020063003483983</v>
      </c>
      <c r="AM1310" s="18">
        <f>AI1310+AJ1310+AL1310</f>
        <v>1005.518340092376</v>
      </c>
      <c r="AN1310" s="18">
        <f>IF(F1310=0, 0, IF(F1310=3, Z1310, (Z1310*F1310*384+AG1310*G1310*32)/(F1310*384+G1310*32)))</f>
        <v>417.37022073571598</v>
      </c>
      <c r="AO1310" s="18">
        <f>IF(F1310=0, 0, IF(F1310=3, AF1310, (AF1310*F1310*384+AM1310*G1310*32)/(F1310*384+G1310*32)))</f>
        <v>495.22426636275986</v>
      </c>
      <c r="AP1310" s="20">
        <v>150.89983457348899</v>
      </c>
      <c r="AQ1310" s="20">
        <f>AP1310-AS1310</f>
        <v>123.16414117577899</v>
      </c>
      <c r="AR1310" s="18">
        <f>AQ1310*bess_capex_adj</f>
        <v>123.16414117577899</v>
      </c>
      <c r="AS1310" s="20">
        <v>27.735693397709994</v>
      </c>
      <c r="AT1310" s="18">
        <f>AR1310+AS1310</f>
        <v>150.89983457348899</v>
      </c>
      <c r="AU1310" s="20">
        <v>8886.6976863605596</v>
      </c>
      <c r="AV1310" s="20"/>
      <c r="AW1310" s="20">
        <v>2960.2351066333499</v>
      </c>
      <c r="AX1310" s="18">
        <f>AW1310*solar_capex_adj</f>
        <v>3946.9801421777997</v>
      </c>
      <c r="AY1310" s="20">
        <v>1201.21187301896</v>
      </c>
      <c r="AZ1310" s="18">
        <f>AY1310*wind_capex_adj</f>
        <v>2002.0197883649334</v>
      </c>
      <c r="BA1310" s="20">
        <v>1545.52611220323</v>
      </c>
      <c r="BB1310" s="18">
        <f>BA1310*hdgt_capex_adj</f>
        <v>1931.9076402540375</v>
      </c>
      <c r="BC1310" s="20">
        <v>324.71342625086697</v>
      </c>
      <c r="BD1310" s="18">
        <f>BC1310*aero_capex_adj</f>
        <v>389.65611150104036</v>
      </c>
      <c r="BE1310" s="20">
        <v>2855.0111682541401</v>
      </c>
      <c r="BF1310" s="18">
        <f>BE1310*bess_capex_adj</f>
        <v>2855.0111682541401</v>
      </c>
      <c r="BG1310" s="11">
        <v>2174816527.70468</v>
      </c>
      <c r="BH1310" s="11">
        <v>4403525449.1711998</v>
      </c>
      <c r="BI1310" s="11">
        <v>1658342741.2978799</v>
      </c>
      <c r="BJ1310" s="11">
        <v>523315281.82623601</v>
      </c>
      <c r="BK1310" s="11">
        <f>SUM(BG1310:BJ1310)/1000000</f>
        <v>8759.9999999999964</v>
      </c>
      <c r="BL1310" s="11">
        <v>20.246618531675502</v>
      </c>
      <c r="BM1310" s="13">
        <f>0.815*BJ1310/(BK1310*1000)</f>
        <v>48.687437749815352</v>
      </c>
      <c r="BN1310" s="22">
        <v>3337.5507682418602</v>
      </c>
      <c r="BO1310" s="11">
        <v>264</v>
      </c>
      <c r="BP1310" s="11">
        <v>9120</v>
      </c>
      <c r="BQ1310" s="22">
        <v>13835.7696</v>
      </c>
      <c r="BR1310" s="11">
        <v>2280</v>
      </c>
      <c r="BS1310" s="11">
        <v>570</v>
      </c>
      <c r="BT1310" s="11">
        <v>0.343049946150906</v>
      </c>
    </row>
    <row r="1311" spans="1:72" s="11" customFormat="1" x14ac:dyDescent="0.25">
      <c r="A1311" s="1">
        <v>1383</v>
      </c>
      <c r="B1311" s="22">
        <v>2266.2381759666901</v>
      </c>
      <c r="C1311" s="22">
        <v>1200.8</v>
      </c>
      <c r="D1311" s="11">
        <v>3000</v>
      </c>
      <c r="E1311" s="11">
        <v>12000</v>
      </c>
      <c r="F1311" s="11">
        <v>2</v>
      </c>
      <c r="G1311" s="11">
        <v>4</v>
      </c>
      <c r="H1311" s="12">
        <f>SUM(BG1311:BI1311)/(BK1311*1000000)</f>
        <v>0.95337448509254663</v>
      </c>
      <c r="I1311" s="13">
        <v>100</v>
      </c>
      <c r="J1311" s="20">
        <v>96.980267176830495</v>
      </c>
      <c r="K1311" s="18">
        <f>(P1311*BG1311+U1311*BH1311+AP1311*BI1311+AN1311*BJ1311)/(BK1311*(1000000))</f>
        <v>96.799720826424718</v>
      </c>
      <c r="L1311" s="18">
        <f>(T1311*BG1311+Y1311*BH1311+AT1311*BI1311+AO1311*BJ1311)/(BK1311*(1000000))</f>
        <v>119.37962555913707</v>
      </c>
      <c r="M1311" s="18">
        <f>L1311/K1311</f>
        <v>1.233264151383259</v>
      </c>
      <c r="N1311" s="18">
        <f>J1311*M1311</f>
        <v>119.60228690075559</v>
      </c>
      <c r="O1311" s="13">
        <v>99.999999999999901</v>
      </c>
      <c r="P1311" s="20">
        <v>130.74927057849999</v>
      </c>
      <c r="Q1311" s="20">
        <f>P1311-S1311</f>
        <v>120.937184053396</v>
      </c>
      <c r="R1311" s="18">
        <f>Q1311*solar_capex_adj</f>
        <v>161.24957873786133</v>
      </c>
      <c r="S1311" s="20">
        <v>9.812086525103993</v>
      </c>
      <c r="T1311" s="18">
        <f>R1311+S1311</f>
        <v>171.06166526296533</v>
      </c>
      <c r="U1311" s="20">
        <v>28.6081868997165</v>
      </c>
      <c r="V1311" s="20">
        <f>U1311-X1311</f>
        <v>23.698949812159899</v>
      </c>
      <c r="W1311" s="18">
        <f>V1311*wind_capex_adj</f>
        <v>39.498249686933164</v>
      </c>
      <c r="X1311" s="20">
        <v>4.9092370875566012</v>
      </c>
      <c r="Y1311" s="18">
        <f>W1311+X1311</f>
        <v>44.407486774489769</v>
      </c>
      <c r="Z1311" s="20">
        <v>440.24340330090502</v>
      </c>
      <c r="AA1311" s="20">
        <f>Z1311-AC1311-AD1311</f>
        <v>348.68470811202496</v>
      </c>
      <c r="AB1311" s="18">
        <f>AA1311*hdgt_capex_adj</f>
        <v>435.85588514003121</v>
      </c>
      <c r="AC1311" s="20">
        <v>47.588771056732014</v>
      </c>
      <c r="AD1311" s="20">
        <v>43.969924132148037</v>
      </c>
      <c r="AE1311" s="18">
        <f>AD1311*fuel_adj</f>
        <v>43.969924132148037</v>
      </c>
      <c r="AF1311" s="18">
        <f>AB1311+AC1311+AE1311</f>
        <v>527.41458032891126</v>
      </c>
      <c r="AG1311" s="20">
        <v>828.98074094358799</v>
      </c>
      <c r="AH1311" s="20">
        <f>AG1311-AJ1311-AK1311</f>
        <v>710.54108601435701</v>
      </c>
      <c r="AI1311" s="18">
        <f>AH1311*aero_capex_adj</f>
        <v>852.64930321722841</v>
      </c>
      <c r="AJ1311" s="20">
        <v>69.085946523283042</v>
      </c>
      <c r="AK1311" s="20">
        <v>49.353708405947941</v>
      </c>
      <c r="AL1311" s="18">
        <f>AK1311*fuel_adj</f>
        <v>49.353708405947941</v>
      </c>
      <c r="AM1311" s="18">
        <f>AI1311+AJ1311+AL1311</f>
        <v>971.08895814645939</v>
      </c>
      <c r="AN1311" s="18">
        <f>IF(F1311=0, 0, IF(F1311=3, Z1311, (Z1311*F1311*384+AG1311*G1311*32)/(F1311*384+G1311*32)))</f>
        <v>495.77730867843121</v>
      </c>
      <c r="AO1311" s="18">
        <f>IF(F1311=0, 0, IF(F1311=3, AF1311, (AF1311*F1311*384+AM1311*G1311*32)/(F1311*384+G1311*32)))</f>
        <v>590.79663430284666</v>
      </c>
      <c r="AP1311" s="20">
        <v>193.098740115335</v>
      </c>
      <c r="AQ1311" s="20">
        <f>AP1311-AS1311</f>
        <v>157.12251986876799</v>
      </c>
      <c r="AR1311" s="18">
        <f>AQ1311*bess_capex_adj</f>
        <v>157.12251986876799</v>
      </c>
      <c r="AS1311" s="20">
        <v>35.97622024656701</v>
      </c>
      <c r="AT1311" s="18">
        <f>AR1311+AS1311</f>
        <v>193.098740115335</v>
      </c>
      <c r="AU1311" s="20">
        <v>8876.68186272805</v>
      </c>
      <c r="AV1311" s="20"/>
      <c r="AW1311" s="20">
        <v>2713.5696646412798</v>
      </c>
      <c r="AX1311" s="18">
        <f>AW1311*solar_capex_adj</f>
        <v>3618.0928861883731</v>
      </c>
      <c r="AY1311" s="20">
        <v>1437.82524178479</v>
      </c>
      <c r="AZ1311" s="18">
        <f>AY1311*wind_capex_adj</f>
        <v>2396.3754029746501</v>
      </c>
      <c r="BA1311" s="20">
        <v>1545.5379686521601</v>
      </c>
      <c r="BB1311" s="18">
        <f>BA1311*hdgt_capex_adj</f>
        <v>1931.9224608152001</v>
      </c>
      <c r="BC1311" s="20">
        <v>324.71591727843497</v>
      </c>
      <c r="BD1311" s="18">
        <f>BC1311*aero_capex_adj</f>
        <v>389.65910073412198</v>
      </c>
      <c r="BE1311" s="20">
        <v>2855.0330703713798</v>
      </c>
      <c r="BF1311" s="18">
        <f>BE1311*bess_capex_adj</f>
        <v>2855.0330703713798</v>
      </c>
      <c r="BG1311" s="11">
        <v>1925500085.4438701</v>
      </c>
      <c r="BH1311" s="11">
        <v>5150152211.77843</v>
      </c>
      <c r="BI1311" s="11">
        <v>1275908192.1884</v>
      </c>
      <c r="BJ1311" s="11">
        <v>408439510.58929002</v>
      </c>
      <c r="BK1311" s="11">
        <f>SUM(BG1311:BJ1311)/1000000</f>
        <v>8759.9999999999909</v>
      </c>
      <c r="BL1311" s="11">
        <v>22.285956994160799</v>
      </c>
      <c r="BM1311" s="13">
        <f>0.815*BJ1311/(BK1311*1000)</f>
        <v>37.999794649574397</v>
      </c>
      <c r="BN1311" s="22">
        <v>3059.4215375550398</v>
      </c>
      <c r="BO1311" s="11">
        <v>316</v>
      </c>
      <c r="BP1311" s="11">
        <v>9120</v>
      </c>
      <c r="BQ1311" s="22">
        <v>13835.7696</v>
      </c>
      <c r="BR1311" s="11">
        <v>2280</v>
      </c>
      <c r="BS1311" s="11">
        <v>570</v>
      </c>
      <c r="BT1311" s="11">
        <v>0.26471139489960799</v>
      </c>
    </row>
    <row r="1312" spans="1:72" s="11" customFormat="1" x14ac:dyDescent="0.25">
      <c r="A1312" s="1">
        <v>1518</v>
      </c>
      <c r="B1312" s="22">
        <v>2266.2381759666901</v>
      </c>
      <c r="C1312" s="22">
        <v>1200.8</v>
      </c>
      <c r="D1312" s="11">
        <v>3000</v>
      </c>
      <c r="E1312" s="11">
        <v>12000</v>
      </c>
      <c r="F1312" s="11">
        <v>2</v>
      </c>
      <c r="G1312" s="11">
        <v>4</v>
      </c>
      <c r="H1312" s="12">
        <f>SUM(BG1312:BI1312)/(BK1312*1000000)</f>
        <v>0.95337448509254663</v>
      </c>
      <c r="I1312" s="13">
        <v>100</v>
      </c>
      <c r="J1312" s="20">
        <v>96.980267176830495</v>
      </c>
      <c r="K1312" s="18">
        <f>(P1312*BG1312+U1312*BH1312+AP1312*BI1312+AN1312*BJ1312)/(BK1312*(1000000))</f>
        <v>96.799720826424718</v>
      </c>
      <c r="L1312" s="18">
        <f>(T1312*BG1312+Y1312*BH1312+AT1312*BI1312+AO1312*BJ1312)/(BK1312*(1000000))</f>
        <v>119.37962555913707</v>
      </c>
      <c r="M1312" s="18">
        <f>L1312/K1312</f>
        <v>1.233264151383259</v>
      </c>
      <c r="N1312" s="18">
        <f>J1312*M1312</f>
        <v>119.60228690075559</v>
      </c>
      <c r="O1312" s="13">
        <v>99.999999999999901</v>
      </c>
      <c r="P1312" s="20">
        <v>130.74927057849999</v>
      </c>
      <c r="Q1312" s="20">
        <f>P1312-S1312</f>
        <v>120.937184053396</v>
      </c>
      <c r="R1312" s="18">
        <f>Q1312*solar_capex_adj</f>
        <v>161.24957873786133</v>
      </c>
      <c r="S1312" s="20">
        <v>9.812086525103993</v>
      </c>
      <c r="T1312" s="18">
        <f>R1312+S1312</f>
        <v>171.06166526296533</v>
      </c>
      <c r="U1312" s="20">
        <v>28.6081868997165</v>
      </c>
      <c r="V1312" s="20">
        <f>U1312-X1312</f>
        <v>23.698949812159899</v>
      </c>
      <c r="W1312" s="18">
        <f>V1312*wind_capex_adj</f>
        <v>39.498249686933164</v>
      </c>
      <c r="X1312" s="20">
        <v>4.9092370875566012</v>
      </c>
      <c r="Y1312" s="18">
        <f>W1312+X1312</f>
        <v>44.407486774489769</v>
      </c>
      <c r="Z1312" s="20">
        <v>440.24340330090502</v>
      </c>
      <c r="AA1312" s="20">
        <f>Z1312-AC1312-AD1312</f>
        <v>348.68470811202496</v>
      </c>
      <c r="AB1312" s="18">
        <f>AA1312*hdgt_capex_adj</f>
        <v>435.85588514003121</v>
      </c>
      <c r="AC1312" s="20">
        <v>47.588771056732014</v>
      </c>
      <c r="AD1312" s="20">
        <v>43.969924132148037</v>
      </c>
      <c r="AE1312" s="18">
        <f>AD1312*fuel_adj</f>
        <v>43.969924132148037</v>
      </c>
      <c r="AF1312" s="18">
        <f>AB1312+AC1312+AE1312</f>
        <v>527.41458032891126</v>
      </c>
      <c r="AG1312" s="20">
        <v>828.98074094358799</v>
      </c>
      <c r="AH1312" s="20">
        <f>AG1312-AJ1312-AK1312</f>
        <v>710.54108601435701</v>
      </c>
      <c r="AI1312" s="18">
        <f>AH1312*aero_capex_adj</f>
        <v>852.64930321722841</v>
      </c>
      <c r="AJ1312" s="20">
        <v>69.085946523283042</v>
      </c>
      <c r="AK1312" s="20">
        <v>49.353708405947941</v>
      </c>
      <c r="AL1312" s="18">
        <f>AK1312*fuel_adj</f>
        <v>49.353708405947941</v>
      </c>
      <c r="AM1312" s="18">
        <f>AI1312+AJ1312+AL1312</f>
        <v>971.08895814645939</v>
      </c>
      <c r="AN1312" s="18">
        <f>IF(F1312=0, 0, IF(F1312=3, Z1312, (Z1312*F1312*384+AG1312*G1312*32)/(F1312*384+G1312*32)))</f>
        <v>495.77730867843121</v>
      </c>
      <c r="AO1312" s="18">
        <f>IF(F1312=0, 0, IF(F1312=3, AF1312, (AF1312*F1312*384+AM1312*G1312*32)/(F1312*384+G1312*32)))</f>
        <v>590.79663430284666</v>
      </c>
      <c r="AP1312" s="20">
        <v>193.098740115335</v>
      </c>
      <c r="AQ1312" s="20">
        <f>AP1312-AS1312</f>
        <v>157.12251986876799</v>
      </c>
      <c r="AR1312" s="18">
        <f>AQ1312*bess_capex_adj</f>
        <v>157.12251986876799</v>
      </c>
      <c r="AS1312" s="20">
        <v>35.97622024656701</v>
      </c>
      <c r="AT1312" s="18">
        <f>AR1312+AS1312</f>
        <v>193.098740115335</v>
      </c>
      <c r="AU1312" s="20">
        <v>8876.68186272805</v>
      </c>
      <c r="AV1312" s="20"/>
      <c r="AW1312" s="20">
        <v>2713.5696646412798</v>
      </c>
      <c r="AX1312" s="18">
        <f>AW1312*solar_capex_adj</f>
        <v>3618.0928861883731</v>
      </c>
      <c r="AY1312" s="20">
        <v>1437.82524178479</v>
      </c>
      <c r="AZ1312" s="18">
        <f>AY1312*wind_capex_adj</f>
        <v>2396.3754029746501</v>
      </c>
      <c r="BA1312" s="20">
        <v>1545.5379686521601</v>
      </c>
      <c r="BB1312" s="18">
        <f>BA1312*hdgt_capex_adj</f>
        <v>1931.9224608152001</v>
      </c>
      <c r="BC1312" s="20">
        <v>324.71591727843497</v>
      </c>
      <c r="BD1312" s="18">
        <f>BC1312*aero_capex_adj</f>
        <v>389.65910073412198</v>
      </c>
      <c r="BE1312" s="20">
        <v>2855.0330703713798</v>
      </c>
      <c r="BF1312" s="18">
        <f>BE1312*bess_capex_adj</f>
        <v>2855.0330703713798</v>
      </c>
      <c r="BG1312" s="11">
        <v>1925500085.4438701</v>
      </c>
      <c r="BH1312" s="11">
        <v>5150152211.77843</v>
      </c>
      <c r="BI1312" s="11">
        <v>1275908192.1884</v>
      </c>
      <c r="BJ1312" s="11">
        <v>408439510.58929002</v>
      </c>
      <c r="BK1312" s="11">
        <f>SUM(BG1312:BJ1312)/1000000</f>
        <v>8759.9999999999909</v>
      </c>
      <c r="BL1312" s="11">
        <v>22.285956994160799</v>
      </c>
      <c r="BM1312" s="13">
        <f>0.815*BJ1312/(BK1312*1000)</f>
        <v>37.999794649574397</v>
      </c>
      <c r="BN1312" s="22">
        <v>3059.4215375550398</v>
      </c>
      <c r="BO1312" s="11">
        <v>316</v>
      </c>
      <c r="BP1312" s="11">
        <v>9120</v>
      </c>
      <c r="BQ1312" s="22">
        <v>13835.7696</v>
      </c>
      <c r="BR1312" s="11">
        <v>2280</v>
      </c>
      <c r="BS1312" s="11">
        <v>570</v>
      </c>
      <c r="BT1312" s="11">
        <v>0.26471139489960799</v>
      </c>
    </row>
    <row r="1313" spans="1:72" s="11" customFormat="1" x14ac:dyDescent="0.25">
      <c r="A1313" s="1">
        <v>828</v>
      </c>
      <c r="B1313" s="25">
        <v>2678.2814806879101</v>
      </c>
      <c r="C1313" s="25">
        <v>1003.19999999999</v>
      </c>
      <c r="D1313" s="8">
        <v>2000</v>
      </c>
      <c r="E1313" s="8">
        <v>8000</v>
      </c>
      <c r="F1313" s="8">
        <v>2</v>
      </c>
      <c r="G1313" s="8">
        <v>11</v>
      </c>
      <c r="H1313" s="9">
        <f>SUM(BG1313:BI1313)/(BK1313*1000000)</f>
        <v>0.94283800169463938</v>
      </c>
      <c r="I1313" s="10">
        <v>100</v>
      </c>
      <c r="J1313" s="19">
        <v>96.942513002775598</v>
      </c>
      <c r="K1313" s="18">
        <f>(P1313*BG1313+U1313*BH1313+AP1313*BI1313+AN1313*BJ1313)/(BK1313*(1000000))</f>
        <v>118.17590629381358</v>
      </c>
      <c r="L1313" s="18">
        <f>(T1313*BG1313+Y1313*BH1313+AT1313*BI1313+AO1313*BJ1313)/(BK1313*(1000000))</f>
        <v>145.80488508806843</v>
      </c>
      <c r="M1313" s="18">
        <f>L1313/K1313</f>
        <v>1.2337953620221249</v>
      </c>
      <c r="N1313" s="18">
        <f>J1313*M1313</f>
        <v>119.60722292559407</v>
      </c>
      <c r="O1313" s="10">
        <v>100</v>
      </c>
      <c r="P1313" s="19">
        <v>133.80416110505001</v>
      </c>
      <c r="Q1313" s="19">
        <f>P1313-S1313</f>
        <v>123.761904169205</v>
      </c>
      <c r="R1313" s="18">
        <f>Q1313*solar_capex_adj</f>
        <v>165.01587222560664</v>
      </c>
      <c r="S1313" s="19">
        <v>10.042256935845018</v>
      </c>
      <c r="T1313" s="18">
        <f>R1313+S1313</f>
        <v>175.05812916145166</v>
      </c>
      <c r="U1313" s="19">
        <v>27.950588989534999</v>
      </c>
      <c r="V1313" s="19">
        <f>U1313-X1313</f>
        <v>23.153805512407999</v>
      </c>
      <c r="W1313" s="18">
        <f>V1313*wind_capex_adj</f>
        <v>38.589675854013336</v>
      </c>
      <c r="X1313" s="19">
        <v>4.7967834771270006</v>
      </c>
      <c r="Y1313" s="18">
        <f>W1313+X1313</f>
        <v>43.386459331140337</v>
      </c>
      <c r="Z1313" s="19">
        <v>355.15710770834499</v>
      </c>
      <c r="AA1313" s="19">
        <f>Z1313-AC1313-AD1313</f>
        <v>275.45745195665302</v>
      </c>
      <c r="AB1313" s="18">
        <f>AA1313*hdgt_capex_adj</f>
        <v>344.3218149458163</v>
      </c>
      <c r="AC1313" s="19">
        <v>39.403030409901987</v>
      </c>
      <c r="AD1313" s="19">
        <v>40.296625341789991</v>
      </c>
      <c r="AE1313" s="18">
        <f>AD1313*fuel_adj</f>
        <v>40.296625341789991</v>
      </c>
      <c r="AF1313" s="18">
        <f>AB1313+AC1313+AE1313</f>
        <v>424.02147069750828</v>
      </c>
      <c r="AG1313" s="19">
        <v>2068.1715627695698</v>
      </c>
      <c r="AH1313" s="19">
        <f>AG1313-AJ1313-AK1313</f>
        <v>1865.4427248790203</v>
      </c>
      <c r="AI1313" s="18">
        <f>AH1313*aero_capex_adj</f>
        <v>2238.5312698548241</v>
      </c>
      <c r="AJ1313" s="19">
        <v>158.03368723516974</v>
      </c>
      <c r="AK1313" s="19">
        <v>44.695150655379848</v>
      </c>
      <c r="AL1313" s="18">
        <f>AK1313*fuel_adj</f>
        <v>44.695150655379848</v>
      </c>
      <c r="AM1313" s="18">
        <f>AI1313+AJ1313+AL1313</f>
        <v>2441.2601077453737</v>
      </c>
      <c r="AN1313" s="18">
        <f>IF(F1313=0, 0, IF(F1313=3, Z1313, (Z1313*F1313*384+AG1313*G1313*32)/(F1313*384+G1313*32)))</f>
        <v>893.53307929901575</v>
      </c>
      <c r="AO1313" s="18">
        <f>IF(F1313=0, 0, IF(F1313=3, AF1313, (AF1313*F1313*384+AM1313*G1313*32)/(F1313*384+G1313*32)))</f>
        <v>1058.0107566268375</v>
      </c>
      <c r="AP1313" s="19">
        <v>102.450207765418</v>
      </c>
      <c r="AQ1313" s="19">
        <f>AP1313-AS1313</f>
        <v>83.592098249811997</v>
      </c>
      <c r="AR1313" s="18">
        <f>AQ1313*bess_capex_adj</f>
        <v>83.592098249811997</v>
      </c>
      <c r="AS1313" s="19">
        <v>18.858109515606003</v>
      </c>
      <c r="AT1313" s="18">
        <f>AR1313+AS1313</f>
        <v>102.450207765418</v>
      </c>
      <c r="AU1313" s="19">
        <v>8747.1292215514695</v>
      </c>
      <c r="AV1313" s="19"/>
      <c r="AW1313" s="19">
        <v>3206.6297223216402</v>
      </c>
      <c r="AX1313" s="18">
        <f>AW1313*solar_capex_adj</f>
        <v>4275.5062964288536</v>
      </c>
      <c r="AY1313" s="19">
        <v>1201.1026326504</v>
      </c>
      <c r="AZ1313" s="18">
        <f>AY1313*wind_capex_adj</f>
        <v>2001.8377210840001</v>
      </c>
      <c r="BA1313" s="19">
        <v>1545.38555927839</v>
      </c>
      <c r="BB1313" s="18">
        <f>BA1313*hdgt_capex_adj</f>
        <v>1931.7319490979876</v>
      </c>
      <c r="BC1313" s="19">
        <v>892.88071462635503</v>
      </c>
      <c r="BD1313" s="18">
        <f>BC1313*aero_capex_adj</f>
        <v>1071.4568575516259</v>
      </c>
      <c r="BE1313" s="19">
        <v>1901.13059267468</v>
      </c>
      <c r="BF1313" s="18">
        <f>BE1313*bess_capex_adj</f>
        <v>1901.13059267468</v>
      </c>
      <c r="BG1313" s="8">
        <v>2222748640.0784502</v>
      </c>
      <c r="BH1313" s="8">
        <v>4403525449.1711998</v>
      </c>
      <c r="BI1313" s="8">
        <v>1632986805.5953801</v>
      </c>
      <c r="BJ1313" s="8">
        <v>500739105.15495801</v>
      </c>
      <c r="BK1313" s="8">
        <f>SUM(BG1313:BJ1313)/1000000</f>
        <v>8759.9999999999891</v>
      </c>
      <c r="BL1313" s="8">
        <v>23.756588698647001</v>
      </c>
      <c r="BM1313" s="10">
        <f>0.815*BJ1313/(BK1313*1000)</f>
        <v>46.587028618868864</v>
      </c>
      <c r="BN1313" s="25">
        <v>3615.6799989286801</v>
      </c>
      <c r="BO1313" s="8">
        <v>264</v>
      </c>
      <c r="BP1313" s="8">
        <v>6080</v>
      </c>
      <c r="BQ1313" s="25">
        <v>9223.8464000000004</v>
      </c>
      <c r="BR1313" s="8">
        <v>1520</v>
      </c>
      <c r="BS1313" s="8">
        <v>380</v>
      </c>
      <c r="BT1313" s="8">
        <v>0.50545245068587097</v>
      </c>
    </row>
    <row r="1314" spans="1:72" s="11" customFormat="1" x14ac:dyDescent="0.25">
      <c r="A1314" s="1">
        <v>894</v>
      </c>
      <c r="B1314" s="25">
        <v>2884.3031330485201</v>
      </c>
      <c r="C1314" s="25">
        <v>801.8</v>
      </c>
      <c r="D1314" s="8">
        <v>2000</v>
      </c>
      <c r="E1314" s="8">
        <v>8000</v>
      </c>
      <c r="F1314" s="8">
        <v>2</v>
      </c>
      <c r="G1314" s="8">
        <v>11</v>
      </c>
      <c r="H1314" s="9">
        <f>SUM(BG1314:BI1314)/(BK1314*1000000)</f>
        <v>0.92361249152665992</v>
      </c>
      <c r="I1314" s="10">
        <v>100</v>
      </c>
      <c r="J1314" s="19">
        <v>97.678599824670499</v>
      </c>
      <c r="K1314" s="18">
        <f>(P1314*BG1314+U1314*BH1314+AP1314*BI1314+AN1314*BJ1314)/(BK1314*(1000000))</f>
        <v>120.82328281258093</v>
      </c>
      <c r="L1314" s="18">
        <f>(T1314*BG1314+Y1314*BH1314+AT1314*BI1314+AO1314*BJ1314)/(BK1314*(1000000))</f>
        <v>148.04793557435957</v>
      </c>
      <c r="M1314" s="18">
        <f>L1314/K1314</f>
        <v>1.2253262130280724</v>
      </c>
      <c r="N1314" s="18">
        <f>J1314*M1314</f>
        <v>119.68814881704805</v>
      </c>
      <c r="O1314" s="10">
        <v>100</v>
      </c>
      <c r="P1314" s="19">
        <v>129.06993711221699</v>
      </c>
      <c r="Q1314" s="19">
        <f>P1314-S1314</f>
        <v>119.382956147394</v>
      </c>
      <c r="R1314" s="18">
        <f>Q1314*solar_capex_adj</f>
        <v>159.177274863192</v>
      </c>
      <c r="S1314" s="19">
        <v>9.6869809648229932</v>
      </c>
      <c r="T1314" s="18">
        <f>R1314+S1314</f>
        <v>168.86425582801499</v>
      </c>
      <c r="U1314" s="19">
        <v>27.9504945406003</v>
      </c>
      <c r="V1314" s="19">
        <f>U1314-X1314</f>
        <v>23.1537110634732</v>
      </c>
      <c r="W1314" s="18">
        <f>V1314*wind_capex_adj</f>
        <v>38.589518439122003</v>
      </c>
      <c r="X1314" s="19">
        <v>4.7967834771271001</v>
      </c>
      <c r="Y1314" s="18">
        <f>W1314+X1314</f>
        <v>43.386301916249103</v>
      </c>
      <c r="Z1314" s="19">
        <v>275.58432536642198</v>
      </c>
      <c r="AA1314" s="19">
        <f>Z1314-AC1314-AD1314</f>
        <v>205.29282951376402</v>
      </c>
      <c r="AB1314" s="18">
        <f>AA1314*hdgt_capex_adj</f>
        <v>256.61603689220505</v>
      </c>
      <c r="AC1314" s="19">
        <v>32.056673681772992</v>
      </c>
      <c r="AD1314" s="19">
        <v>38.234822170884968</v>
      </c>
      <c r="AE1314" s="18">
        <f>AD1314*fuel_adj</f>
        <v>38.234822170884968</v>
      </c>
      <c r="AF1314" s="18">
        <f>AB1314+AC1314+AE1314</f>
        <v>326.90753274486303</v>
      </c>
      <c r="AG1314" s="19">
        <v>1639.4758318802601</v>
      </c>
      <c r="AH1314" s="19">
        <f>AG1314-AJ1314-AK1314</f>
        <v>1469.5564308717499</v>
      </c>
      <c r="AI1314" s="18">
        <f>AH1314*aero_capex_adj</f>
        <v>1763.4677170460998</v>
      </c>
      <c r="AJ1314" s="19">
        <v>126.68425355197019</v>
      </c>
      <c r="AK1314" s="19">
        <v>43.235147456540062</v>
      </c>
      <c r="AL1314" s="18">
        <f>AK1314*fuel_adj</f>
        <v>43.235147456540062</v>
      </c>
      <c r="AM1314" s="18">
        <f>AI1314+AJ1314+AL1314</f>
        <v>1933.38711805461</v>
      </c>
      <c r="AN1314" s="18">
        <f>IF(F1314=0, 0, IF(F1314=3, Z1314, (Z1314*F1314*384+AG1314*G1314*32)/(F1314*384+G1314*32)))</f>
        <v>704.23594169934245</v>
      </c>
      <c r="AO1314" s="18">
        <f>IF(F1314=0, 0, IF(F1314=3, AF1314, (AF1314*F1314*384+AM1314*G1314*32)/(F1314*384+G1314*32)))</f>
        <v>831.80111669935491</v>
      </c>
      <c r="AP1314" s="19">
        <v>80.602588105645907</v>
      </c>
      <c r="AQ1314" s="19">
        <f>AP1314-AS1314</f>
        <v>65.823005188550098</v>
      </c>
      <c r="AR1314" s="18">
        <f>AQ1314*bess_capex_adj</f>
        <v>65.823005188550098</v>
      </c>
      <c r="AS1314" s="19">
        <v>14.779582917095809</v>
      </c>
      <c r="AT1314" s="18">
        <f>AR1314+AS1314</f>
        <v>80.602588105645907</v>
      </c>
      <c r="AU1314" s="19">
        <v>8752.6268897432292</v>
      </c>
      <c r="AV1314" s="19"/>
      <c r="AW1314" s="19">
        <v>3453.2794604508199</v>
      </c>
      <c r="AX1314" s="18">
        <f>AW1314*solar_capex_adj</f>
        <v>4604.3726139344262</v>
      </c>
      <c r="AY1314" s="19">
        <v>959.96826396779704</v>
      </c>
      <c r="AZ1314" s="18">
        <f>AY1314*wind_capex_adj</f>
        <v>1599.9471066129952</v>
      </c>
      <c r="BA1314" s="19">
        <v>1545.3792553461999</v>
      </c>
      <c r="BB1314" s="18">
        <f>BA1314*hdgt_capex_adj</f>
        <v>1931.7240691827499</v>
      </c>
      <c r="BC1314" s="19">
        <v>892.87707238999405</v>
      </c>
      <c r="BD1314" s="18">
        <f>BC1314*aero_capex_adj</f>
        <v>1071.4524868679928</v>
      </c>
      <c r="BE1314" s="19">
        <v>1901.12283758841</v>
      </c>
      <c r="BF1314" s="18">
        <f>BE1314*bess_capex_adj</f>
        <v>1901.12283758841</v>
      </c>
      <c r="BG1314" s="8">
        <v>2482792982.7603302</v>
      </c>
      <c r="BH1314" s="8">
        <v>3519484355.2087998</v>
      </c>
      <c r="BI1314" s="8">
        <v>2088568087.80441</v>
      </c>
      <c r="BJ1314" s="8">
        <v>669154574.22645795</v>
      </c>
      <c r="BK1314" s="8">
        <f>SUM(BG1314:BJ1314)/1000000</f>
        <v>8759.9999999999982</v>
      </c>
      <c r="BL1314" s="8">
        <v>21.961655056225201</v>
      </c>
      <c r="BM1314" s="10">
        <f>0.815*BJ1314/(BK1314*1000)</f>
        <v>62.255819405772073</v>
      </c>
      <c r="BN1314" s="25">
        <v>3893.8092296155</v>
      </c>
      <c r="BO1314" s="8">
        <v>211</v>
      </c>
      <c r="BP1314" s="8">
        <v>6080</v>
      </c>
      <c r="BQ1314" s="25">
        <v>9223.8464000000004</v>
      </c>
      <c r="BR1314" s="8">
        <v>1520</v>
      </c>
      <c r="BS1314" s="8">
        <v>380</v>
      </c>
      <c r="BT1314" s="8">
        <v>0.64546334714304499</v>
      </c>
    </row>
    <row r="1315" spans="1:72" s="11" customFormat="1" x14ac:dyDescent="0.25">
      <c r="A1315" s="1">
        <v>436</v>
      </c>
      <c r="B1315" s="24">
        <v>2678.2814806879101</v>
      </c>
      <c r="C1315" s="24">
        <v>1200.8</v>
      </c>
      <c r="D1315" s="1">
        <v>1000</v>
      </c>
      <c r="E1315" s="1">
        <v>4000</v>
      </c>
      <c r="F1315" s="1">
        <v>3</v>
      </c>
      <c r="G1315" s="1">
        <v>4</v>
      </c>
      <c r="H1315" s="2">
        <f>SUM(BG1315:BI1315)/(BK1315*1000000)</f>
        <v>0.92691096132930995</v>
      </c>
      <c r="I1315" s="3">
        <v>100</v>
      </c>
      <c r="J1315" s="18">
        <v>93.091063217966195</v>
      </c>
      <c r="K1315" s="18">
        <f>(P1315*BG1315+U1315*BH1315+AP1315*BI1315+AN1315*BJ1315)/(BK1315*(1000000))</f>
        <v>89.779971671411658</v>
      </c>
      <c r="L1315" s="18">
        <f>(T1315*BG1315+Y1315*BH1315+AT1315*BI1315+AO1315*BJ1315)/(BK1315*(1000000))</f>
        <v>115.4394757912881</v>
      </c>
      <c r="M1315" s="18">
        <f>L1315/K1315</f>
        <v>1.2858043240845343</v>
      </c>
      <c r="N1315" s="18">
        <f>J1315*M1315</f>
        <v>119.69689161928767</v>
      </c>
      <c r="O1315" s="3">
        <v>100</v>
      </c>
      <c r="P1315" s="18">
        <v>147.077555776564</v>
      </c>
      <c r="Q1315" s="18">
        <f>P1315-S1315</f>
        <v>136.04106543310201</v>
      </c>
      <c r="R1315" s="18">
        <f>Q1315*solar_capex_adj</f>
        <v>181.38808724413599</v>
      </c>
      <c r="S1315" s="18">
        <v>11.036490343461992</v>
      </c>
      <c r="T1315" s="18">
        <f>R1315+S1315</f>
        <v>192.42457758759798</v>
      </c>
      <c r="U1315" s="18">
        <v>28.610335170068499</v>
      </c>
      <c r="V1315" s="18">
        <f>U1315-X1315</f>
        <v>23.701109205042599</v>
      </c>
      <c r="W1315" s="18">
        <f>V1315*wind_capex_adj</f>
        <v>39.501848675071003</v>
      </c>
      <c r="X1315" s="18">
        <v>4.9092259650259003</v>
      </c>
      <c r="Y1315" s="18">
        <f>W1315+X1315</f>
        <v>44.411074640096899</v>
      </c>
      <c r="Z1315" s="18">
        <v>406.624596054042</v>
      </c>
      <c r="AA1315" s="18">
        <f>Z1315-AC1315-AD1315</f>
        <v>324.18886028624701</v>
      </c>
      <c r="AB1315" s="18">
        <f>AA1315*hdgt_capex_adj</f>
        <v>405.23607535780877</v>
      </c>
      <c r="AC1315" s="18">
        <v>44.068619250945005</v>
      </c>
      <c r="AD1315" s="18">
        <v>38.36711651684999</v>
      </c>
      <c r="AE1315" s="18">
        <f>AD1315*fuel_adj</f>
        <v>38.36711651684999</v>
      </c>
      <c r="AF1315" s="18">
        <f>AB1315+AC1315+AE1315</f>
        <v>487.67181112560377</v>
      </c>
      <c r="AG1315" s="18">
        <v>960.16403670703403</v>
      </c>
      <c r="AH1315" s="18">
        <f>AG1315-AJ1315-AK1315</f>
        <v>836.95368732406098</v>
      </c>
      <c r="AI1315" s="18">
        <f>AH1315*aero_capex_adj</f>
        <v>1004.3444247888731</v>
      </c>
      <c r="AJ1315" s="18">
        <v>77.79963018469698</v>
      </c>
      <c r="AK1315" s="18">
        <v>45.41071919827607</v>
      </c>
      <c r="AL1315" s="18">
        <f>AK1315*fuel_adj</f>
        <v>45.41071919827607</v>
      </c>
      <c r="AM1315" s="18">
        <f>AI1315+AJ1315+AL1315</f>
        <v>1127.554774171846</v>
      </c>
      <c r="AN1315" s="18">
        <f>IF(F1315=0, 0, IF(F1315=3, Z1315, (Z1315*F1315*384+AG1315*G1315*32)/(F1315*384+G1315*32)))</f>
        <v>406.624596054042</v>
      </c>
      <c r="AO1315" s="18">
        <f>IF(F1315=0, 0, IF(F1315=3, AF1315, (AF1315*F1315*384+AM1315*G1315*32)/(F1315*384+G1315*32)))</f>
        <v>487.67181112560377</v>
      </c>
      <c r="AP1315" s="18">
        <v>86.149399061912405</v>
      </c>
      <c r="AQ1315" s="18">
        <f>AP1315-AS1315</f>
        <v>69.877606991158899</v>
      </c>
      <c r="AR1315" s="18">
        <f>AQ1315*bess_capex_adj</f>
        <v>69.877606991158899</v>
      </c>
      <c r="AS1315" s="18">
        <v>16.271792070753506</v>
      </c>
      <c r="AT1315" s="18">
        <f>AR1315+AS1315</f>
        <v>86.149399061912405</v>
      </c>
      <c r="AU1315" s="18">
        <v>8238.5286445242</v>
      </c>
      <c r="AV1315" s="18"/>
      <c r="AW1315" s="18">
        <v>3207.2454431617498</v>
      </c>
      <c r="AX1315" s="18">
        <f>AW1315*solar_capex_adj</f>
        <v>4276.3272575489991</v>
      </c>
      <c r="AY1315" s="18">
        <v>1437.9595109470799</v>
      </c>
      <c r="AZ1315" s="18">
        <f>AY1315*wind_capex_adj</f>
        <v>2396.5991849118</v>
      </c>
      <c r="BA1315" s="18">
        <v>2318.5234446098102</v>
      </c>
      <c r="BB1315" s="18">
        <f>BA1315*hdgt_capex_adj</f>
        <v>2898.154305762263</v>
      </c>
      <c r="BC1315" s="18">
        <v>324.74624038928903</v>
      </c>
      <c r="BD1315" s="18">
        <f>BC1315*aero_capex_adj</f>
        <v>389.69548846714684</v>
      </c>
      <c r="BE1315" s="18">
        <v>950.054005416265</v>
      </c>
      <c r="BF1315" s="18">
        <f>BE1315*bess_capex_adj</f>
        <v>950.054005416265</v>
      </c>
      <c r="BG1315" s="1">
        <v>2017983810.9370301</v>
      </c>
      <c r="BH1315" s="1">
        <v>5150164785.3703899</v>
      </c>
      <c r="BI1315" s="1">
        <v>951591424.93731999</v>
      </c>
      <c r="BJ1315" s="1">
        <v>640259978.75524402</v>
      </c>
      <c r="BK1315" s="1">
        <f>SUM(BG1315:BJ1315)/1000000</f>
        <v>8759.9999999999836</v>
      </c>
      <c r="BL1315" s="1">
        <v>30.410143651401199</v>
      </c>
      <c r="BM1315" s="3">
        <f>0.815*BJ1315/(BK1315*1000)</f>
        <v>59.56756651661243</v>
      </c>
      <c r="BN1315" s="24">
        <v>3615.6799989286801</v>
      </c>
      <c r="BO1315" s="1">
        <v>316</v>
      </c>
      <c r="BP1315" s="1">
        <v>3040</v>
      </c>
      <c r="BQ1315" s="24">
        <v>4611.9232000000002</v>
      </c>
      <c r="BR1315" s="1">
        <v>760</v>
      </c>
      <c r="BS1315" s="1">
        <v>190</v>
      </c>
      <c r="BT1315" s="1">
        <v>0.58903681114435302</v>
      </c>
    </row>
    <row r="1316" spans="1:72" s="11" customFormat="1" x14ac:dyDescent="0.25">
      <c r="A1316" s="1">
        <v>842</v>
      </c>
      <c r="B1316" s="25">
        <v>2472.2598283273001</v>
      </c>
      <c r="C1316" s="25">
        <v>1200.8</v>
      </c>
      <c r="D1316" s="8">
        <v>2000</v>
      </c>
      <c r="E1316" s="8">
        <v>8000</v>
      </c>
      <c r="F1316" s="8">
        <v>2</v>
      </c>
      <c r="G1316" s="8">
        <v>11</v>
      </c>
      <c r="H1316" s="9">
        <f>SUM(BG1316:BI1316)/(BK1316*1000000)</f>
        <v>0.95580861777908155</v>
      </c>
      <c r="I1316" s="10">
        <v>100</v>
      </c>
      <c r="J1316" s="19">
        <v>96.210251630770003</v>
      </c>
      <c r="K1316" s="18">
        <f>(P1316*BG1316+U1316*BH1316+AP1316*BI1316+AN1316*BJ1316)/(BK1316*(1000000))</f>
        <v>112.1932518879288</v>
      </c>
      <c r="L1316" s="18">
        <f>(T1316*BG1316+Y1316*BH1316+AT1316*BI1316+AO1316*BJ1316)/(BK1316*(1000000))</f>
        <v>139.58529155703607</v>
      </c>
      <c r="M1316" s="18">
        <f>L1316/K1316</f>
        <v>1.2441505100188157</v>
      </c>
      <c r="N1316" s="18">
        <f>J1316*M1316</f>
        <v>119.7000336354611</v>
      </c>
      <c r="O1316" s="10">
        <v>99.999999999999901</v>
      </c>
      <c r="P1316" s="19">
        <v>139.33811072252399</v>
      </c>
      <c r="Q1316" s="19">
        <f>P1316-S1316</f>
        <v>128.880592371332</v>
      </c>
      <c r="R1316" s="18">
        <f>Q1316*solar_capex_adj</f>
        <v>171.84078982844267</v>
      </c>
      <c r="S1316" s="19">
        <v>10.457518351191993</v>
      </c>
      <c r="T1316" s="18">
        <f>R1316+S1316</f>
        <v>182.29830817963466</v>
      </c>
      <c r="U1316" s="19">
        <v>28.6060105424326</v>
      </c>
      <c r="V1316" s="19">
        <f>U1316-X1316</f>
        <v>23.696776169862002</v>
      </c>
      <c r="W1316" s="18">
        <f>V1316*wind_capex_adj</f>
        <v>39.494626949770002</v>
      </c>
      <c r="X1316" s="19">
        <v>4.909234372570598</v>
      </c>
      <c r="Y1316" s="18">
        <f>W1316+X1316</f>
        <v>44.403861322340603</v>
      </c>
      <c r="Z1316" s="19">
        <v>455.97483223930698</v>
      </c>
      <c r="AA1316" s="19">
        <f>Z1316-AC1316-AD1316</f>
        <v>364.51195236981306</v>
      </c>
      <c r="AB1316" s="18">
        <f>AA1316*hdgt_capex_adj</f>
        <v>455.63994046226634</v>
      </c>
      <c r="AC1316" s="19">
        <v>48.843166441490951</v>
      </c>
      <c r="AD1316" s="19">
        <v>42.619713428002967</v>
      </c>
      <c r="AE1316" s="18">
        <f>AD1316*fuel_adj</f>
        <v>42.619713428002967</v>
      </c>
      <c r="AF1316" s="18">
        <f>AB1316+AC1316+AE1316</f>
        <v>547.10282033176031</v>
      </c>
      <c r="AG1316" s="19">
        <v>2268.7301481529398</v>
      </c>
      <c r="AH1316" s="19">
        <f>AG1316-AJ1316-AK1316</f>
        <v>2047.7068917582601</v>
      </c>
      <c r="AI1316" s="18">
        <f>AH1316*aero_capex_adj</f>
        <v>2457.248270109912</v>
      </c>
      <c r="AJ1316" s="19">
        <v>173.04468149582999</v>
      </c>
      <c r="AK1316" s="19">
        <v>47.978574898849729</v>
      </c>
      <c r="AL1316" s="18">
        <f>AK1316*fuel_adj</f>
        <v>47.978574898849729</v>
      </c>
      <c r="AM1316" s="18">
        <f>AI1316+AJ1316+AL1316</f>
        <v>2678.2715265045917</v>
      </c>
      <c r="AN1316" s="18">
        <f>IF(F1316=0, 0, IF(F1316=3, Z1316, (Z1316*F1316*384+AG1316*G1316*32)/(F1316*384+G1316*32)))</f>
        <v>1025.6979315264487</v>
      </c>
      <c r="AO1316" s="18">
        <f>IF(F1316=0, 0, IF(F1316=3, AF1316, (AF1316*F1316*384+AM1316*G1316*32)/(F1316*384+G1316*32)))</f>
        <v>1216.8986994146503</v>
      </c>
      <c r="AP1316" s="19">
        <v>130.86435524955499</v>
      </c>
      <c r="AQ1316" s="19">
        <f>AP1316-AS1316</f>
        <v>106.382091806773</v>
      </c>
      <c r="AR1316" s="18">
        <f>AQ1316*bess_capex_adj</f>
        <v>106.382091806773</v>
      </c>
      <c r="AS1316" s="19">
        <v>24.482263442781985</v>
      </c>
      <c r="AT1316" s="18">
        <f>AR1316+AS1316</f>
        <v>130.86435524955499</v>
      </c>
      <c r="AU1316" s="19">
        <v>8737.1112857279495</v>
      </c>
      <c r="AV1316" s="19"/>
      <c r="AW1316" s="19">
        <v>2959.9879412761002</v>
      </c>
      <c r="AX1316" s="18">
        <f>AW1316*solar_capex_adj</f>
        <v>3946.6505883681334</v>
      </c>
      <c r="AY1316" s="19">
        <v>1437.69416109032</v>
      </c>
      <c r="AZ1316" s="18">
        <f>AY1316*wind_capex_adj</f>
        <v>2396.1569351505336</v>
      </c>
      <c r="BA1316" s="19">
        <v>1545.39706822534</v>
      </c>
      <c r="BB1316" s="18">
        <f>BA1316*hdgt_capex_adj</f>
        <v>1931.7463352816751</v>
      </c>
      <c r="BC1316" s="19">
        <v>892.887364175215</v>
      </c>
      <c r="BD1316" s="18">
        <f>BC1316*aero_capex_adj</f>
        <v>1071.464837010258</v>
      </c>
      <c r="BE1316" s="19">
        <v>1901.14475096095</v>
      </c>
      <c r="BF1316" s="18">
        <f>BE1316*bess_capex_adj</f>
        <v>1901.14475096095</v>
      </c>
      <c r="BG1316" s="8">
        <v>1968705050.98877</v>
      </c>
      <c r="BH1316" s="8">
        <v>5150152211.77843</v>
      </c>
      <c r="BI1316" s="8">
        <v>1254026228.97755</v>
      </c>
      <c r="BJ1316" s="8">
        <v>387116508.25524497</v>
      </c>
      <c r="BK1316" s="8">
        <f>SUM(BG1316:BJ1316)/1000000</f>
        <v>8759.9999999999964</v>
      </c>
      <c r="BL1316" s="8">
        <v>25.614026224409201</v>
      </c>
      <c r="BM1316" s="10">
        <f>0.815*BJ1316/(BK1316*1000)</f>
        <v>36.015976510048489</v>
      </c>
      <c r="BN1316" s="25">
        <v>3337.5507682418602</v>
      </c>
      <c r="BO1316" s="8">
        <v>316</v>
      </c>
      <c r="BP1316" s="8">
        <v>6080</v>
      </c>
      <c r="BQ1316" s="25">
        <v>9223.8464000000004</v>
      </c>
      <c r="BR1316" s="8">
        <v>1520</v>
      </c>
      <c r="BS1316" s="8">
        <v>380</v>
      </c>
      <c r="BT1316" s="8">
        <v>0.389015326225089</v>
      </c>
    </row>
    <row r="1317" spans="1:72" s="11" customFormat="1" x14ac:dyDescent="0.25">
      <c r="A1317" s="1">
        <v>1549</v>
      </c>
      <c r="B1317" s="22">
        <v>618.06495708182604</v>
      </c>
      <c r="C1317" s="22">
        <v>1801.19999999999</v>
      </c>
      <c r="D1317" s="11">
        <v>3000</v>
      </c>
      <c r="E1317" s="11">
        <v>12000</v>
      </c>
      <c r="F1317" s="11">
        <v>3</v>
      </c>
      <c r="G1317" s="11">
        <v>4</v>
      </c>
      <c r="H1317" s="12">
        <f>SUM(BG1317:BI1317)/(BK1317*1000000)</f>
        <v>0.9012192126798948</v>
      </c>
      <c r="I1317" s="13">
        <v>100</v>
      </c>
      <c r="J1317" s="20">
        <v>96.483555767543294</v>
      </c>
      <c r="K1317" s="18">
        <f>(P1317*BG1317+U1317*BH1317+AP1317*BI1317+AN1317*BJ1317)/(BK1317*(1000000))</f>
        <v>93.79323438358432</v>
      </c>
      <c r="L1317" s="18">
        <f>(T1317*BG1317+Y1317*BH1317+AT1317*BI1317+AO1317*BJ1317)/(BK1317*(1000000))</f>
        <v>116.36386983433034</v>
      </c>
      <c r="M1317" s="18">
        <f>L1317/K1317</f>
        <v>1.2406424685008659</v>
      </c>
      <c r="N1317" s="18">
        <f>J1317*M1317</f>
        <v>119.70159679718587</v>
      </c>
      <c r="O1317" s="13">
        <v>100</v>
      </c>
      <c r="P1317" s="20">
        <v>80.514516862187804</v>
      </c>
      <c r="Q1317" s="20">
        <f>P1317-S1317</f>
        <v>74.474480323178895</v>
      </c>
      <c r="R1317" s="18">
        <f>Q1317*solar_capex_adj</f>
        <v>99.299307097571855</v>
      </c>
      <c r="S1317" s="20">
        <v>6.0400365390089092</v>
      </c>
      <c r="T1317" s="18">
        <f>R1317+S1317</f>
        <v>105.33934363658076</v>
      </c>
      <c r="U1317" s="20">
        <v>36.697704221869003</v>
      </c>
      <c r="V1317" s="20">
        <f>U1317-X1317</f>
        <v>30.402320514157498</v>
      </c>
      <c r="W1317" s="18">
        <f>V1317*wind_capex_adj</f>
        <v>50.670534190262501</v>
      </c>
      <c r="X1317" s="20">
        <v>6.2953837077115047</v>
      </c>
      <c r="Y1317" s="18">
        <f>W1317+X1317</f>
        <v>56.965917897974009</v>
      </c>
      <c r="Z1317" s="20">
        <v>333.79751970194502</v>
      </c>
      <c r="AA1317" s="20">
        <f>Z1317-AC1317-AD1317</f>
        <v>249.456460947533</v>
      </c>
      <c r="AB1317" s="18">
        <f>AA1317*hdgt_capex_adj</f>
        <v>311.82057618441627</v>
      </c>
      <c r="AC1317" s="20">
        <v>38.829817002679022</v>
      </c>
      <c r="AD1317" s="20">
        <v>45.511241751732996</v>
      </c>
      <c r="AE1317" s="18">
        <f>AD1317*fuel_adj</f>
        <v>45.511241751732996</v>
      </c>
      <c r="AF1317" s="18">
        <f>AB1317+AC1317+AE1317</f>
        <v>396.16163493882829</v>
      </c>
      <c r="AG1317" s="20">
        <v>662.49750908881094</v>
      </c>
      <c r="AH1317" s="20">
        <f>AG1317-AJ1317-AK1317</f>
        <v>551.90988116003598</v>
      </c>
      <c r="AI1317" s="18">
        <f>AH1317*aero_capex_adj</f>
        <v>662.2918573920432</v>
      </c>
      <c r="AJ1317" s="20">
        <v>57.603318894800964</v>
      </c>
      <c r="AK1317" s="20">
        <v>52.984309033974</v>
      </c>
      <c r="AL1317" s="18">
        <f>AK1317*fuel_adj</f>
        <v>52.984309033974</v>
      </c>
      <c r="AM1317" s="18">
        <f>AI1317+AJ1317+AL1317</f>
        <v>772.87948532081816</v>
      </c>
      <c r="AN1317" s="18">
        <f>IF(F1317=0, 0, IF(F1317=3, Z1317, (Z1317*F1317*384+AG1317*G1317*32)/(F1317*384+G1317*32)))</f>
        <v>333.79751970194502</v>
      </c>
      <c r="AO1317" s="18">
        <f>IF(F1317=0, 0, IF(F1317=3, AF1317, (AF1317*F1317*384+AM1317*G1317*32)/(F1317*384+G1317*32)))</f>
        <v>396.16163493882829</v>
      </c>
      <c r="AP1317" s="20">
        <v>241.920157020668</v>
      </c>
      <c r="AQ1317" s="20">
        <f>AP1317-AS1317</f>
        <v>196.66854614989799</v>
      </c>
      <c r="AR1317" s="18">
        <f>AQ1317*bess_capex_adj</f>
        <v>196.66854614989799</v>
      </c>
      <c r="AS1317" s="20">
        <v>45.251610870770008</v>
      </c>
      <c r="AT1317" s="18">
        <f>AR1317+AS1317</f>
        <v>241.920157020668</v>
      </c>
      <c r="AU1317" s="20">
        <v>8398.1340090091398</v>
      </c>
      <c r="AV1317" s="20"/>
      <c r="AW1317" s="20">
        <v>740.35323402091899</v>
      </c>
      <c r="AX1317" s="18">
        <f>AW1317*solar_capex_adj</f>
        <v>987.13764536122528</v>
      </c>
      <c r="AY1317" s="20">
        <v>2157.5794418351602</v>
      </c>
      <c r="AZ1317" s="18">
        <f>AY1317*wind_capex_adj</f>
        <v>3595.9657363919337</v>
      </c>
      <c r="BA1317" s="20">
        <v>2319.21157789681</v>
      </c>
      <c r="BB1317" s="18">
        <f>BA1317*hdgt_capex_adj</f>
        <v>2899.0144723710127</v>
      </c>
      <c r="BC1317" s="20">
        <v>324.84262444715102</v>
      </c>
      <c r="BD1317" s="18">
        <f>BC1317*aero_capex_adj</f>
        <v>389.8111493365812</v>
      </c>
      <c r="BE1317" s="20">
        <v>2856.14713080909</v>
      </c>
      <c r="BF1317" s="18">
        <f>BE1317*bess_capex_adj</f>
        <v>2856.14713080909</v>
      </c>
      <c r="BG1317" s="11">
        <v>872233646.479509</v>
      </c>
      <c r="BH1317" s="11">
        <v>6024251669.3078299</v>
      </c>
      <c r="BI1317" s="11">
        <v>998194987.28853798</v>
      </c>
      <c r="BJ1317" s="11">
        <v>865319696.92412102</v>
      </c>
      <c r="BK1317" s="11">
        <f>SUM(BG1317:BJ1317)/1000000</f>
        <v>8759.9999999999982</v>
      </c>
      <c r="BL1317" s="11">
        <v>15.423104596725</v>
      </c>
      <c r="BM1317" s="13">
        <f>0.815*BJ1317/(BK1317*1000)</f>
        <v>80.506341665885699</v>
      </c>
      <c r="BN1317" s="22">
        <v>834.38769206046595</v>
      </c>
      <c r="BO1317" s="11">
        <v>474</v>
      </c>
      <c r="BP1317" s="11">
        <v>9120</v>
      </c>
      <c r="BQ1317" s="22">
        <v>13835.7696</v>
      </c>
      <c r="BR1317" s="11">
        <v>2280</v>
      </c>
      <c r="BS1317" s="11">
        <v>570</v>
      </c>
      <c r="BT1317" s="11">
        <v>0.207667637146317</v>
      </c>
    </row>
    <row r="1318" spans="1:72" s="11" customFormat="1" x14ac:dyDescent="0.25">
      <c r="A1318" s="1">
        <v>855</v>
      </c>
      <c r="B1318" s="25">
        <v>2266.2381759666901</v>
      </c>
      <c r="C1318" s="25">
        <v>1402.2</v>
      </c>
      <c r="D1318" s="8">
        <v>2000</v>
      </c>
      <c r="E1318" s="8">
        <v>8000</v>
      </c>
      <c r="F1318" s="8">
        <v>2</v>
      </c>
      <c r="G1318" s="8">
        <v>11</v>
      </c>
      <c r="H1318" s="9">
        <f>SUM(BG1318:BI1318)/(BK1318*1000000)</f>
        <v>0.96219089464917684</v>
      </c>
      <c r="I1318" s="10">
        <v>100</v>
      </c>
      <c r="J1318" s="19">
        <v>95.815295222803201</v>
      </c>
      <c r="K1318" s="18">
        <f>(P1318*BG1318+U1318*BH1318+AP1318*BI1318+AN1318*BJ1318)/(BK1318*(1000000))</f>
        <v>115.92092593173794</v>
      </c>
      <c r="L1318" s="18">
        <f>(T1318*BG1318+Y1318*BH1318+AT1318*BI1318+AO1318*BJ1318)/(BK1318*(1000000))</f>
        <v>144.83452789464374</v>
      </c>
      <c r="M1318" s="18">
        <f>L1318/K1318</f>
        <v>1.2494252157710686</v>
      </c>
      <c r="N1318" s="18">
        <f>J1318*M1318</f>
        <v>119.71404590791953</v>
      </c>
      <c r="O1318" s="10">
        <v>99.999999999999901</v>
      </c>
      <c r="P1318" s="19">
        <v>139.77893288526499</v>
      </c>
      <c r="Q1318" s="19">
        <f>P1318-S1318</f>
        <v>129.28836995135501</v>
      </c>
      <c r="R1318" s="18">
        <f>Q1318*solar_capex_adj</f>
        <v>172.38449326847334</v>
      </c>
      <c r="S1318" s="19">
        <v>10.490562933909985</v>
      </c>
      <c r="T1318" s="18">
        <f>R1318+S1318</f>
        <v>182.87505620238332</v>
      </c>
      <c r="U1318" s="19">
        <v>31.023420128130802</v>
      </c>
      <c r="V1318" s="19">
        <f>U1318-X1318</f>
        <v>25.699338896240601</v>
      </c>
      <c r="W1318" s="18">
        <f>V1318*wind_capex_adj</f>
        <v>42.832231493734334</v>
      </c>
      <c r="X1318" s="19">
        <v>5.3240812318902009</v>
      </c>
      <c r="Y1318" s="18">
        <f>W1318+X1318</f>
        <v>48.156312725624531</v>
      </c>
      <c r="Z1318" s="19">
        <v>520.87823241816602</v>
      </c>
      <c r="AA1318" s="19">
        <f>Z1318-AC1318-AD1318</f>
        <v>423.64008854727797</v>
      </c>
      <c r="AB1318" s="18">
        <f>AA1318*hdgt_capex_adj</f>
        <v>529.55011068409749</v>
      </c>
      <c r="AC1318" s="19">
        <v>54.664775288262035</v>
      </c>
      <c r="AD1318" s="19">
        <v>42.573368582626017</v>
      </c>
      <c r="AE1318" s="18">
        <f>AD1318*fuel_adj</f>
        <v>42.573368582626017</v>
      </c>
      <c r="AF1318" s="18">
        <f>AB1318+AC1318+AE1318</f>
        <v>626.78825455498554</v>
      </c>
      <c r="AG1318" s="19">
        <v>2998.5329725658999</v>
      </c>
      <c r="AH1318" s="19">
        <f>AG1318-AJ1318-AK1318</f>
        <v>2723.3869789537898</v>
      </c>
      <c r="AI1318" s="18">
        <f>AH1318*aero_capex_adj</f>
        <v>3268.0643747445479</v>
      </c>
      <c r="AJ1318" s="19">
        <v>226.01346991033006</v>
      </c>
      <c r="AK1318" s="19">
        <v>49.132523701779974</v>
      </c>
      <c r="AL1318" s="18">
        <f>AK1318*fuel_adj</f>
        <v>49.132523701779974</v>
      </c>
      <c r="AM1318" s="18">
        <f>AI1318+AJ1318+AL1318</f>
        <v>3543.2103683566579</v>
      </c>
      <c r="AN1318" s="18">
        <f>IF(F1318=0, 0, IF(F1318=3, Z1318, (Z1318*F1318*384+AG1318*G1318*32)/(F1318*384+G1318*32)))</f>
        <v>1299.5697221788823</v>
      </c>
      <c r="AO1318" s="18">
        <f>IF(F1318=0, 0, IF(F1318=3, AF1318, (AF1318*F1318*384+AM1318*G1318*32)/(F1318*384+G1318*32)))</f>
        <v>1543.3780617497969</v>
      </c>
      <c r="AP1318" s="19">
        <v>148.960283135358</v>
      </c>
      <c r="AQ1318" s="19">
        <f>AP1318-AS1318</f>
        <v>120.740564129311</v>
      </c>
      <c r="AR1318" s="18">
        <f>AQ1318*bess_capex_adj</f>
        <v>120.740564129311</v>
      </c>
      <c r="AS1318" s="19">
        <v>28.219719006047001</v>
      </c>
      <c r="AT1318" s="18">
        <f>AR1318+AS1318</f>
        <v>148.960283135358</v>
      </c>
      <c r="AU1318" s="19">
        <v>8731.6136255158508</v>
      </c>
      <c r="AV1318" s="19"/>
      <c r="AW1318" s="19">
        <v>2713.3333896915301</v>
      </c>
      <c r="AX1318" s="18">
        <f>AW1318*solar_capex_adj</f>
        <v>3617.77785292204</v>
      </c>
      <c r="AY1318" s="19">
        <v>1678.83328388577</v>
      </c>
      <c r="AZ1318" s="18">
        <f>AY1318*wind_capex_adj</f>
        <v>2798.0554731429502</v>
      </c>
      <c r="BA1318" s="19">
        <v>1545.4033961329301</v>
      </c>
      <c r="BB1318" s="18">
        <f>BA1318*hdgt_capex_adj</f>
        <v>1931.7542451661625</v>
      </c>
      <c r="BC1318" s="19">
        <v>892.89102026389298</v>
      </c>
      <c r="BD1318" s="18">
        <f>BC1318*aero_capex_adj</f>
        <v>1071.4692243166714</v>
      </c>
      <c r="BE1318" s="19">
        <v>1901.15253554172</v>
      </c>
      <c r="BF1318" s="18">
        <f>BE1318*bess_capex_adj</f>
        <v>1901.15253554172</v>
      </c>
      <c r="BG1318" s="8">
        <v>1798869398.47806</v>
      </c>
      <c r="BH1318" s="8">
        <v>5545335704.8206301</v>
      </c>
      <c r="BI1318" s="8">
        <v>1084587133.82809</v>
      </c>
      <c r="BJ1318" s="8">
        <v>331207762.87321103</v>
      </c>
      <c r="BK1318" s="8">
        <f>SUM(BG1318:BJ1318)/1000000</f>
        <v>8759.9999999999909</v>
      </c>
      <c r="BL1318" s="8">
        <v>27.555483086674499</v>
      </c>
      <c r="BM1318" s="10">
        <f>0.815*BJ1318/(BK1318*1000)</f>
        <v>30.814420860920919</v>
      </c>
      <c r="BN1318" s="25">
        <v>3059.4215375550398</v>
      </c>
      <c r="BO1318" s="8">
        <v>369</v>
      </c>
      <c r="BP1318" s="8">
        <v>6080</v>
      </c>
      <c r="BQ1318" s="25">
        <v>9223.8464000000004</v>
      </c>
      <c r="BR1318" s="8">
        <v>1520</v>
      </c>
      <c r="BS1318" s="8">
        <v>380</v>
      </c>
      <c r="BT1318" s="8">
        <v>0.336807085510061</v>
      </c>
    </row>
    <row r="1319" spans="1:72" s="11" customFormat="1" x14ac:dyDescent="0.25">
      <c r="A1319" s="1">
        <v>1284</v>
      </c>
      <c r="B1319" s="22">
        <v>1648.17321888487</v>
      </c>
      <c r="C1319" s="22">
        <v>1801.19999999999</v>
      </c>
      <c r="D1319" s="11">
        <v>3000</v>
      </c>
      <c r="E1319" s="11">
        <v>12000</v>
      </c>
      <c r="F1319" s="11">
        <v>1</v>
      </c>
      <c r="G1319" s="11">
        <v>14</v>
      </c>
      <c r="H1319" s="12">
        <f>SUM(BG1319:BI1319)/(BK1319*1000000)</f>
        <v>0.96500039722003783</v>
      </c>
      <c r="I1319" s="13">
        <v>100</v>
      </c>
      <c r="J1319" s="20">
        <v>96.168414801319699</v>
      </c>
      <c r="K1319" s="18">
        <f>(P1319*BG1319+U1319*BH1319+AP1319*BI1319+AN1319*BJ1319)/(BK1319*(1000000))</f>
        <v>110.91229174966489</v>
      </c>
      <c r="L1319" s="18">
        <f>(T1319*BG1319+Y1319*BH1319+AT1319*BI1319+AO1319*BJ1319)/(BK1319*(1000000))</f>
        <v>138.10212527789116</v>
      </c>
      <c r="M1319" s="18">
        <f>L1319/K1319</f>
        <v>1.2451471617735139</v>
      </c>
      <c r="N1319" s="18">
        <f>J1319*M1319</f>
        <v>119.74382874212121</v>
      </c>
      <c r="O1319" s="13">
        <v>100</v>
      </c>
      <c r="P1319" s="20">
        <v>122.84897092866299</v>
      </c>
      <c r="Q1319" s="20">
        <f>P1319-S1319</f>
        <v>113.62964703513001</v>
      </c>
      <c r="R1319" s="18">
        <f>Q1319*solar_capex_adj</f>
        <v>151.50619604683999</v>
      </c>
      <c r="S1319" s="20">
        <v>9.2193238935329873</v>
      </c>
      <c r="T1319" s="18">
        <f>R1319+S1319</f>
        <v>160.72551994037298</v>
      </c>
      <c r="U1319" s="20">
        <v>36.6854260863498</v>
      </c>
      <c r="V1319" s="20">
        <f>U1319-X1319</f>
        <v>30.390043540078501</v>
      </c>
      <c r="W1319" s="18">
        <f>V1319*wind_capex_adj</f>
        <v>50.650072566797505</v>
      </c>
      <c r="X1319" s="20">
        <v>6.2953825462712985</v>
      </c>
      <c r="Y1319" s="18">
        <f>W1319+X1319</f>
        <v>56.945455113068803</v>
      </c>
      <c r="Z1319" s="20">
        <v>344.69990789880097</v>
      </c>
      <c r="AA1319" s="20">
        <f>Z1319-AC1319-AD1319</f>
        <v>262.94066058117301</v>
      </c>
      <c r="AB1319" s="18">
        <f>AA1319*hdgt_capex_adj</f>
        <v>328.67582572646626</v>
      </c>
      <c r="AC1319" s="20">
        <v>39.130716586369999</v>
      </c>
      <c r="AD1319" s="20">
        <v>42.628530731257968</v>
      </c>
      <c r="AE1319" s="18">
        <f>AD1319*fuel_adj</f>
        <v>42.628530731257968</v>
      </c>
      <c r="AF1319" s="18">
        <f>AB1319+AC1319+AE1319</f>
        <v>410.43507304409422</v>
      </c>
      <c r="AG1319" s="20">
        <v>1703.39966089667</v>
      </c>
      <c r="AH1319" s="20">
        <f>AG1319-AJ1319-AK1319</f>
        <v>1522.94480943347</v>
      </c>
      <c r="AI1319" s="18">
        <f>AH1319*aero_capex_adj</f>
        <v>1827.5337713201641</v>
      </c>
      <c r="AJ1319" s="20">
        <v>132.41313927156989</v>
      </c>
      <c r="AK1319" s="20">
        <v>48.04171219163004</v>
      </c>
      <c r="AL1319" s="18">
        <f>AK1319*fuel_adj</f>
        <v>48.04171219163004</v>
      </c>
      <c r="AM1319" s="18">
        <f>AI1319+AJ1319+AL1319</f>
        <v>2007.988622783364</v>
      </c>
      <c r="AN1319" s="18">
        <f>IF(F1319=0, 0, IF(F1319=3, Z1319, (Z1319*F1319*384+AG1319*G1319*32)/(F1319*384+G1319*32)))</f>
        <v>1076.3074672053458</v>
      </c>
      <c r="AO1319" s="18">
        <f>IF(F1319=0, 0, IF(F1319=3, AF1319, (AF1319*F1319*384+AM1319*G1319*32)/(F1319*384+G1319*32)))</f>
        <v>1270.6562152113934</v>
      </c>
      <c r="AP1319" s="20">
        <v>253.34084864706699</v>
      </c>
      <c r="AQ1319" s="20">
        <f>AP1319-AS1319</f>
        <v>204.393322308812</v>
      </c>
      <c r="AR1319" s="18">
        <f>AQ1319*bess_capex_adj</f>
        <v>204.393322308812</v>
      </c>
      <c r="AS1319" s="20">
        <v>48.947526338254988</v>
      </c>
      <c r="AT1319" s="18">
        <f>AR1319+AS1319</f>
        <v>253.34084864706699</v>
      </c>
      <c r="AU1319" s="20">
        <v>8894.4300433960907</v>
      </c>
      <c r="AV1319" s="20"/>
      <c r="AW1319" s="20">
        <v>1973.47840887191</v>
      </c>
      <c r="AX1319" s="18">
        <f>AW1319*solar_capex_adj</f>
        <v>2631.3045451625467</v>
      </c>
      <c r="AY1319" s="20">
        <v>2156.7085724551998</v>
      </c>
      <c r="AZ1319" s="18">
        <f>AY1319*wind_capex_adj</f>
        <v>3594.5142874253334</v>
      </c>
      <c r="BA1319" s="20">
        <v>772.75848950633895</v>
      </c>
      <c r="BB1319" s="18">
        <f>BA1319*hdgt_capex_adj</f>
        <v>965.94811188292374</v>
      </c>
      <c r="BC1319" s="20">
        <v>1136.4902758196499</v>
      </c>
      <c r="BD1319" s="18">
        <f>BC1319*aero_capex_adj</f>
        <v>1363.78833098358</v>
      </c>
      <c r="BE1319" s="20">
        <v>2854.9942967429902</v>
      </c>
      <c r="BF1319" s="18">
        <f>BE1319*bess_capex_adj</f>
        <v>2854.9942967429902</v>
      </c>
      <c r="BG1319" s="11">
        <v>1492875444.35672</v>
      </c>
      <c r="BH1319" s="11">
        <v>6024242203.0211</v>
      </c>
      <c r="BI1319" s="11">
        <v>936285832.26970398</v>
      </c>
      <c r="BJ1319" s="11">
        <v>306596520.35246903</v>
      </c>
      <c r="BK1319" s="11">
        <f>SUM(BG1319:BJ1319)/1000000</f>
        <v>8759.9999999999927</v>
      </c>
      <c r="BL1319" s="11">
        <v>28.458802854359099</v>
      </c>
      <c r="BM1319" s="13">
        <f>0.815*BJ1319/(BK1319*1000)</f>
        <v>28.524676265669228</v>
      </c>
      <c r="BN1319" s="22">
        <v>2225.03384549457</v>
      </c>
      <c r="BO1319" s="11">
        <v>474</v>
      </c>
      <c r="BP1319" s="11">
        <v>9120</v>
      </c>
      <c r="BQ1319" s="22">
        <v>13835.7696</v>
      </c>
      <c r="BR1319" s="11">
        <v>2280</v>
      </c>
      <c r="BS1319" s="11">
        <v>570</v>
      </c>
      <c r="BT1319" s="11">
        <v>0.19495093730469601</v>
      </c>
    </row>
    <row r="1320" spans="1:72" s="11" customFormat="1" x14ac:dyDescent="0.25">
      <c r="A1320" s="1">
        <v>1599</v>
      </c>
      <c r="B1320" s="22">
        <v>1854.19487124548</v>
      </c>
      <c r="C1320" s="22">
        <v>402.79999999999899</v>
      </c>
      <c r="D1320" s="11">
        <v>3000</v>
      </c>
      <c r="E1320" s="11">
        <v>12000</v>
      </c>
      <c r="F1320" s="11">
        <v>3</v>
      </c>
      <c r="G1320" s="11">
        <v>4</v>
      </c>
      <c r="H1320" s="12">
        <f>SUM(BG1320:BI1320)/(BK1320*1000000)</f>
        <v>0.70195577337651449</v>
      </c>
      <c r="I1320" s="13">
        <v>100</v>
      </c>
      <c r="J1320" s="20">
        <v>102.996314180567</v>
      </c>
      <c r="K1320" s="18">
        <f>(P1320*BG1320+U1320*BH1320+AP1320*BI1320+AN1320*BJ1320)/(BK1320*(1000000))</f>
        <v>99.874752080137768</v>
      </c>
      <c r="L1320" s="18">
        <f>(T1320*BG1320+Y1320*BH1320+AT1320*BI1320+AO1320*BJ1320)/(BK1320*(1000000))</f>
        <v>116.20892727601228</v>
      </c>
      <c r="M1320" s="18">
        <f>L1320/K1320</f>
        <v>1.1635465906615543</v>
      </c>
      <c r="N1320" s="18">
        <f>J1320*M1320</f>
        <v>119.84101021550502</v>
      </c>
      <c r="O1320" s="13">
        <v>100</v>
      </c>
      <c r="P1320" s="20">
        <v>97.4675245100468</v>
      </c>
      <c r="Q1320" s="20">
        <f>P1320-S1320</f>
        <v>90.156868064215601</v>
      </c>
      <c r="R1320" s="18">
        <f>Q1320*solar_capex_adj</f>
        <v>120.20915741895413</v>
      </c>
      <c r="S1320" s="20">
        <v>7.3106564458311993</v>
      </c>
      <c r="T1320" s="18">
        <f>R1320+S1320</f>
        <v>127.51981386478533</v>
      </c>
      <c r="U1320" s="20">
        <v>27.9658837024433</v>
      </c>
      <c r="V1320" s="20">
        <f>U1320-X1320</f>
        <v>23.1691002253162</v>
      </c>
      <c r="W1320" s="18">
        <f>V1320*wind_capex_adj</f>
        <v>38.615167042193669</v>
      </c>
      <c r="X1320" s="20">
        <v>4.7967834771271001</v>
      </c>
      <c r="Y1320" s="18">
        <f>W1320+X1320</f>
        <v>43.411950519320769</v>
      </c>
      <c r="Z1320" s="20">
        <v>134.24427951807101</v>
      </c>
      <c r="AA1320" s="20">
        <f>Z1320-AC1320-AD1320</f>
        <v>77.7108261836038</v>
      </c>
      <c r="AB1320" s="18">
        <f>AA1320*hdgt_capex_adj</f>
        <v>97.138532729504746</v>
      </c>
      <c r="AC1320" s="20">
        <v>19.456121731964004</v>
      </c>
      <c r="AD1320" s="20">
        <v>37.077331602503207</v>
      </c>
      <c r="AE1320" s="18">
        <f>AD1320*fuel_adj</f>
        <v>37.077331602503207</v>
      </c>
      <c r="AF1320" s="18">
        <f>AB1320+AC1320+AE1320</f>
        <v>153.67198606397196</v>
      </c>
      <c r="AG1320" s="20">
        <v>371.257818551328</v>
      </c>
      <c r="AH1320" s="20">
        <f>AG1320-AJ1320-AK1320</f>
        <v>294.22538026811196</v>
      </c>
      <c r="AI1320" s="18">
        <f>AH1320*aero_capex_adj</f>
        <v>353.07045632173435</v>
      </c>
      <c r="AJ1320" s="20">
        <v>34.722098262850011</v>
      </c>
      <c r="AK1320" s="20">
        <v>42.310340020366027</v>
      </c>
      <c r="AL1320" s="18">
        <f>AK1320*fuel_adj</f>
        <v>42.310340020366027</v>
      </c>
      <c r="AM1320" s="18">
        <f>AI1320+AJ1320+AL1320</f>
        <v>430.10289460495039</v>
      </c>
      <c r="AN1320" s="18">
        <f>IF(F1320=0, 0, IF(F1320=3, Z1320, (Z1320*F1320*384+AG1320*G1320*32)/(F1320*384+G1320*32)))</f>
        <v>134.24427951807101</v>
      </c>
      <c r="AO1320" s="18">
        <f>IF(F1320=0, 0, IF(F1320=3, AF1320, (AF1320*F1320*384+AM1320*G1320*32)/(F1320*384+G1320*32)))</f>
        <v>153.67198606397196</v>
      </c>
      <c r="AP1320" s="20">
        <v>119.103439500043</v>
      </c>
      <c r="AQ1320" s="20">
        <f>AP1320-AS1320</f>
        <v>97.717489054955806</v>
      </c>
      <c r="AR1320" s="18">
        <f>AQ1320*bess_capex_adj</f>
        <v>97.717489054955806</v>
      </c>
      <c r="AS1320" s="20">
        <v>21.38595044508719</v>
      </c>
      <c r="AT1320" s="18">
        <f>AR1320+AS1320</f>
        <v>119.103439500043</v>
      </c>
      <c r="AU1320" s="20">
        <v>8205.1656017607893</v>
      </c>
      <c r="AV1320" s="20"/>
      <c r="AW1320" s="20">
        <v>2221.4408719957</v>
      </c>
      <c r="AX1320" s="18">
        <f>AW1320*solar_capex_adj</f>
        <v>2961.9211626609331</v>
      </c>
      <c r="AY1320" s="20">
        <v>482.57947269524402</v>
      </c>
      <c r="AZ1320" s="18">
        <f>AY1320*wind_capex_adj</f>
        <v>804.29912115874004</v>
      </c>
      <c r="BA1320" s="20">
        <v>2319.6095922864301</v>
      </c>
      <c r="BB1320" s="18">
        <f>BA1320*hdgt_capex_adj</f>
        <v>2899.5119903580376</v>
      </c>
      <c r="BC1320" s="20">
        <v>324.89837271959198</v>
      </c>
      <c r="BD1320" s="18">
        <f>BC1320*aero_capex_adj</f>
        <v>389.87804726351038</v>
      </c>
      <c r="BE1320" s="20">
        <v>2856.6372920638</v>
      </c>
      <c r="BF1320" s="18">
        <f>BE1320*bess_capex_adj</f>
        <v>2856.6372920638</v>
      </c>
      <c r="BG1320" s="11">
        <v>2164703399.7336998</v>
      </c>
      <c r="BH1320" s="11">
        <v>1768082187.9247999</v>
      </c>
      <c r="BI1320" s="11">
        <v>2216346987.11976</v>
      </c>
      <c r="BJ1320" s="11">
        <v>2610867425.2217302</v>
      </c>
      <c r="BK1320" s="11">
        <f>SUM(BG1320:BJ1320)/1000000</f>
        <v>8759.9999999999891</v>
      </c>
      <c r="BL1320" s="11">
        <v>0.44772702936935499</v>
      </c>
      <c r="BM1320" s="13">
        <f>0.815*BJ1320/(BK1320*1000)</f>
        <v>242.90604469814073</v>
      </c>
      <c r="BN1320" s="22">
        <v>2503.1630761813899</v>
      </c>
      <c r="BO1320" s="11">
        <v>106</v>
      </c>
      <c r="BP1320" s="11">
        <v>9120</v>
      </c>
      <c r="BQ1320" s="22">
        <v>13835.7696</v>
      </c>
      <c r="BR1320" s="11">
        <v>2280</v>
      </c>
      <c r="BS1320" s="11">
        <v>570</v>
      </c>
      <c r="BT1320" s="11">
        <v>0.45623777681275002</v>
      </c>
    </row>
    <row r="1321" spans="1:72" s="11" customFormat="1" x14ac:dyDescent="0.25">
      <c r="A1321" s="1">
        <v>1315</v>
      </c>
      <c r="B1321" s="22">
        <v>2472.2598283273001</v>
      </c>
      <c r="C1321" s="22">
        <v>600.4</v>
      </c>
      <c r="D1321" s="11">
        <v>3000</v>
      </c>
      <c r="E1321" s="11">
        <v>12000</v>
      </c>
      <c r="F1321" s="11">
        <v>1</v>
      </c>
      <c r="G1321" s="11">
        <v>19</v>
      </c>
      <c r="H1321" s="12">
        <f>SUM(BG1321:BI1321)/(BK1321*1000000)</f>
        <v>0.86721251992275672</v>
      </c>
      <c r="I1321" s="13">
        <v>100</v>
      </c>
      <c r="J1321" s="20">
        <v>100.870988873321</v>
      </c>
      <c r="K1321" s="18">
        <f>(P1321*BG1321+U1321*BH1321+AP1321*BI1321+AN1321*BJ1321)/(BK1321*(1000000))</f>
        <v>141.1329321415362</v>
      </c>
      <c r="L1321" s="18">
        <f>(T1321*BG1321+Y1321*BH1321+AT1321*BI1321+AO1321*BJ1321)/(BK1321*(1000000))</f>
        <v>167.72893699685198</v>
      </c>
      <c r="M1321" s="18">
        <f>L1321/K1321</f>
        <v>1.1884464841178513</v>
      </c>
      <c r="N1321" s="18">
        <f>J1321*M1321</f>
        <v>119.87977207598924</v>
      </c>
      <c r="O1321" s="13">
        <v>100</v>
      </c>
      <c r="P1321" s="20">
        <v>109.730965175335</v>
      </c>
      <c r="Q1321" s="20">
        <f>P1321-S1321</f>
        <v>101.49635755686</v>
      </c>
      <c r="R1321" s="18">
        <f>Q1321*solar_capex_adj</f>
        <v>135.32847674248001</v>
      </c>
      <c r="S1321" s="20">
        <v>8.2346076184749961</v>
      </c>
      <c r="T1321" s="18">
        <f>R1321+S1321</f>
        <v>143.563084360955</v>
      </c>
      <c r="U1321" s="20">
        <v>27.953355768621201</v>
      </c>
      <c r="V1321" s="20">
        <f>U1321-X1321</f>
        <v>23.156572291494101</v>
      </c>
      <c r="W1321" s="18">
        <f>V1321*wind_capex_adj</f>
        <v>38.594287152490168</v>
      </c>
      <c r="X1321" s="20">
        <v>4.7967834771271001</v>
      </c>
      <c r="Y1321" s="18">
        <f>W1321+X1321</f>
        <v>43.391070629617268</v>
      </c>
      <c r="Z1321" s="20">
        <v>121.13517888358</v>
      </c>
      <c r="AA1321" s="20">
        <f>Z1321-AC1321-AD1321</f>
        <v>65.791780394910603</v>
      </c>
      <c r="AB1321" s="18">
        <f>AA1321*hdgt_capex_adj</f>
        <v>82.239725493638247</v>
      </c>
      <c r="AC1321" s="20">
        <v>18.338607900271995</v>
      </c>
      <c r="AD1321" s="20">
        <v>37.004790588397398</v>
      </c>
      <c r="AE1321" s="18">
        <f>AD1321*fuel_adj</f>
        <v>37.004790588397398</v>
      </c>
      <c r="AF1321" s="18">
        <f>AB1321+AC1321+AE1321</f>
        <v>137.58312398230765</v>
      </c>
      <c r="AG1321" s="20">
        <v>807.34010444285502</v>
      </c>
      <c r="AH1321" s="20">
        <f>AG1321-AJ1321-AK1321</f>
        <v>698.970732818123</v>
      </c>
      <c r="AI1321" s="18">
        <f>AH1321*aero_capex_adj</f>
        <v>838.76487938174762</v>
      </c>
      <c r="AJ1321" s="20">
        <v>66.492666967198033</v>
      </c>
      <c r="AK1321" s="20">
        <v>41.876704657533992</v>
      </c>
      <c r="AL1321" s="18">
        <f>AK1321*fuel_adj</f>
        <v>41.876704657533992</v>
      </c>
      <c r="AM1321" s="18">
        <f>AI1321+AJ1321+AL1321</f>
        <v>947.13425100647964</v>
      </c>
      <c r="AN1321" s="18">
        <f>IF(F1321=0, 0, IF(F1321=3, Z1321, (Z1321*F1321*384+AG1321*G1321*32)/(F1321*384+G1321*32)))</f>
        <v>541.71239132313565</v>
      </c>
      <c r="AO1321" s="18">
        <f>IF(F1321=0, 0, IF(F1321=3, AF1321, (AF1321*F1321*384+AM1321*G1321*32)/(F1321*384+G1321*32)))</f>
        <v>633.75962119067117</v>
      </c>
      <c r="AP1321" s="20">
        <v>104.863716662307</v>
      </c>
      <c r="AQ1321" s="20">
        <f>AP1321-AS1321</f>
        <v>85.866060922498605</v>
      </c>
      <c r="AR1321" s="18">
        <f>AQ1321*bess_capex_adj</f>
        <v>85.866060922498605</v>
      </c>
      <c r="AS1321" s="20">
        <v>18.997655739808394</v>
      </c>
      <c r="AT1321" s="18">
        <f>AR1321+AS1321</f>
        <v>104.863716662307</v>
      </c>
      <c r="AU1321" s="20">
        <v>8849.55779709731</v>
      </c>
      <c r="AV1321" s="20"/>
      <c r="AW1321" s="20">
        <v>2960.3196005825098</v>
      </c>
      <c r="AX1321" s="18">
        <f>AW1321*solar_capex_adj</f>
        <v>3947.0928007766797</v>
      </c>
      <c r="AY1321" s="20">
        <v>718.927625577399</v>
      </c>
      <c r="AZ1321" s="18">
        <f>AY1321*wind_capex_adj</f>
        <v>1198.212709295665</v>
      </c>
      <c r="BA1321" s="20">
        <v>772.78511306669805</v>
      </c>
      <c r="BB1321" s="18">
        <f>BA1321*hdgt_capex_adj</f>
        <v>965.98139133337258</v>
      </c>
      <c r="BC1321" s="20">
        <v>1542.43279907279</v>
      </c>
      <c r="BD1321" s="18">
        <f>BC1321*aero_capex_adj</f>
        <v>1850.9193588873479</v>
      </c>
      <c r="BE1321" s="20">
        <v>2855.0926587979002</v>
      </c>
      <c r="BF1321" s="18">
        <f>BE1321*bess_capex_adj</f>
        <v>2855.0926587979002</v>
      </c>
      <c r="BG1321" s="11">
        <v>2519048714.4552202</v>
      </c>
      <c r="BH1321" s="11">
        <v>2635443261.2463999</v>
      </c>
      <c r="BI1321" s="11">
        <v>2442289698.8217201</v>
      </c>
      <c r="BJ1321" s="11">
        <v>1163218325.47665</v>
      </c>
      <c r="BK1321" s="11">
        <f>SUM(BG1321:BJ1321)/1000000</f>
        <v>8759.9999999999909</v>
      </c>
      <c r="BL1321" s="11">
        <v>10.0949817920032</v>
      </c>
      <c r="BM1321" s="13">
        <f>0.815*BJ1321/(BK1321*1000)</f>
        <v>108.22179626295328</v>
      </c>
      <c r="BN1321" s="22">
        <v>3337.5507682418602</v>
      </c>
      <c r="BO1321" s="11">
        <v>158</v>
      </c>
      <c r="BP1321" s="11">
        <v>9120</v>
      </c>
      <c r="BQ1321" s="22">
        <v>13835.7696</v>
      </c>
      <c r="BR1321" s="11">
        <v>2280</v>
      </c>
      <c r="BS1321" s="11">
        <v>570</v>
      </c>
      <c r="BT1321" s="11">
        <v>0.50359756919003995</v>
      </c>
    </row>
    <row r="1322" spans="1:72" s="11" customFormat="1" x14ac:dyDescent="0.25">
      <c r="A1322" s="1">
        <v>504</v>
      </c>
      <c r="B1322" s="24">
        <v>3090.3247854091301</v>
      </c>
      <c r="C1322" s="24">
        <v>600.4</v>
      </c>
      <c r="D1322" s="1">
        <v>1000</v>
      </c>
      <c r="E1322" s="1">
        <v>4000</v>
      </c>
      <c r="F1322" s="1">
        <v>3</v>
      </c>
      <c r="G1322" s="1">
        <v>4</v>
      </c>
      <c r="H1322" s="2">
        <f>SUM(BG1322:BI1322)/(BK1322*1000000)</f>
        <v>0.79356560496636941</v>
      </c>
      <c r="I1322" s="3">
        <v>100</v>
      </c>
      <c r="J1322" s="18">
        <v>96.443221084428501</v>
      </c>
      <c r="K1322" s="18">
        <f>(P1322*BG1322+U1322*BH1322+AP1322*BI1322+AN1322*BJ1322)/(BK1322*(1000000))</f>
        <v>92.790339340311249</v>
      </c>
      <c r="L1322" s="18">
        <f>(T1322*BG1322+Y1322*BH1322+AT1322*BI1322+AO1322*BJ1322)/(BK1322*(1000000))</f>
        <v>115.35551320855289</v>
      </c>
      <c r="M1322" s="18">
        <f>L1322/K1322</f>
        <v>1.2431845171455103</v>
      </c>
      <c r="N1322" s="18">
        <f>J1322*M1322</f>
        <v>119.89671923580293</v>
      </c>
      <c r="O1322" s="3">
        <v>100</v>
      </c>
      <c r="P1322" s="18">
        <v>123.72214594058801</v>
      </c>
      <c r="Q1322" s="18">
        <f>P1322-S1322</f>
        <v>114.43977628601</v>
      </c>
      <c r="R1322" s="18">
        <f>Q1322*solar_capex_adj</f>
        <v>152.58636838134666</v>
      </c>
      <c r="S1322" s="18">
        <v>9.2823696545780052</v>
      </c>
      <c r="T1322" s="18">
        <f>R1322+S1322</f>
        <v>161.86873803592465</v>
      </c>
      <c r="U1322" s="18">
        <v>27.9592533678946</v>
      </c>
      <c r="V1322" s="18">
        <f>U1322-X1322</f>
        <v>23.162469890767401</v>
      </c>
      <c r="W1322" s="18">
        <f>V1322*wind_capex_adj</f>
        <v>38.604116484612334</v>
      </c>
      <c r="X1322" s="18">
        <v>4.7967834771271995</v>
      </c>
      <c r="Y1322" s="18">
        <f>W1322+X1322</f>
        <v>43.400899961739533</v>
      </c>
      <c r="Z1322" s="18">
        <v>172.405639055244</v>
      </c>
      <c r="AA1322" s="18">
        <f>Z1322-AC1322-AD1322</f>
        <v>113.272790731729</v>
      </c>
      <c r="AB1322" s="18">
        <f>AA1322*hdgt_capex_adj</f>
        <v>141.59098841466124</v>
      </c>
      <c r="AC1322" s="18">
        <v>22.887451978646993</v>
      </c>
      <c r="AD1322" s="18">
        <v>36.245396344867999</v>
      </c>
      <c r="AE1322" s="18">
        <f>AD1322*fuel_adj</f>
        <v>36.245396344867999</v>
      </c>
      <c r="AF1322" s="18">
        <f>AB1322+AC1322+AE1322</f>
        <v>200.72383673817623</v>
      </c>
      <c r="AG1322" s="18">
        <v>561.91421742290095</v>
      </c>
      <c r="AH1322" s="18">
        <f>AG1322-AJ1322-AK1322</f>
        <v>470.50687623619604</v>
      </c>
      <c r="AI1322" s="18">
        <f>AH1322*aero_capex_adj</f>
        <v>564.6082514834352</v>
      </c>
      <c r="AJ1322" s="18">
        <v>48.579837176419915</v>
      </c>
      <c r="AK1322" s="18">
        <v>42.827504010284997</v>
      </c>
      <c r="AL1322" s="18">
        <f>AK1322*fuel_adj</f>
        <v>42.827504010284997</v>
      </c>
      <c r="AM1322" s="18">
        <f>AI1322+AJ1322+AL1322</f>
        <v>656.01559267014011</v>
      </c>
      <c r="AN1322" s="18">
        <f>IF(F1322=0, 0, IF(F1322=3, Z1322, (Z1322*F1322*384+AG1322*G1322*32)/(F1322*384+G1322*32)))</f>
        <v>172.405639055244</v>
      </c>
      <c r="AO1322" s="18">
        <f>IF(F1322=0, 0, IF(F1322=3, AF1322, (AF1322*F1322*384+AM1322*G1322*32)/(F1322*384+G1322*32)))</f>
        <v>200.72383673817623</v>
      </c>
      <c r="AP1322" s="18">
        <v>54.647316957472597</v>
      </c>
      <c r="AQ1322" s="18">
        <f>AP1322-AS1322</f>
        <v>44.422088981376497</v>
      </c>
      <c r="AR1322" s="18">
        <f>AQ1322*bess_capex_adj</f>
        <v>44.422088981376497</v>
      </c>
      <c r="AS1322" s="18">
        <v>10.2252279760961</v>
      </c>
      <c r="AT1322" s="18">
        <f>AR1322+AS1322</f>
        <v>54.647316957472597</v>
      </c>
      <c r="AU1322" s="18">
        <v>8014.4309058711096</v>
      </c>
      <c r="AV1322" s="18"/>
      <c r="AW1322" s="18">
        <v>3701.34193180697</v>
      </c>
      <c r="AX1322" s="18">
        <f>AW1322*solar_capex_adj</f>
        <v>4935.1225757426264</v>
      </c>
      <c r="AY1322" s="18">
        <v>719.11072465565803</v>
      </c>
      <c r="AZ1322" s="18">
        <f>AY1322*wind_capex_adj</f>
        <v>1198.5178744260968</v>
      </c>
      <c r="BA1322" s="18">
        <v>2318.9457862918198</v>
      </c>
      <c r="BB1322" s="18">
        <f>BA1322*hdgt_capex_adj</f>
        <v>2898.682232864775</v>
      </c>
      <c r="BC1322" s="18">
        <v>324.80539608759</v>
      </c>
      <c r="BD1322" s="18">
        <f>BC1322*aero_capex_adj</f>
        <v>389.76647530510797</v>
      </c>
      <c r="BE1322" s="18">
        <v>950.22706702906896</v>
      </c>
      <c r="BF1322" s="18">
        <f>BE1322*bess_capex_adj</f>
        <v>950.22706702906896</v>
      </c>
      <c r="BG1322" s="1">
        <v>2772611857.45784</v>
      </c>
      <c r="BH1322" s="1">
        <v>2635443261.2463999</v>
      </c>
      <c r="BI1322" s="1">
        <v>1543579580.8011401</v>
      </c>
      <c r="BJ1322" s="1">
        <v>1808365300.4946001</v>
      </c>
      <c r="BK1322" s="1">
        <f>SUM(BG1322:BJ1322)/1000000</f>
        <v>8759.9999999999782</v>
      </c>
      <c r="BL1322" s="1">
        <v>27.4106842354783</v>
      </c>
      <c r="BM1322" s="3">
        <f>0.815*BJ1322/(BK1322*1000)</f>
        <v>168.24403195240899</v>
      </c>
      <c r="BN1322" s="24">
        <v>4171.93846030233</v>
      </c>
      <c r="BO1322" s="1">
        <v>158</v>
      </c>
      <c r="BP1322" s="1">
        <v>3040</v>
      </c>
      <c r="BQ1322" s="24">
        <v>4611.9232000000002</v>
      </c>
      <c r="BR1322" s="1">
        <v>760</v>
      </c>
      <c r="BS1322" s="1">
        <v>190</v>
      </c>
      <c r="BT1322" s="1">
        <v>0.95173442560586297</v>
      </c>
    </row>
    <row r="1323" spans="1:72" s="11" customFormat="1" x14ac:dyDescent="0.25">
      <c r="A1323" s="1">
        <v>449</v>
      </c>
      <c r="B1323" s="24">
        <v>2472.2598283273001</v>
      </c>
      <c r="C1323" s="24">
        <v>1402.2</v>
      </c>
      <c r="D1323" s="1">
        <v>1000</v>
      </c>
      <c r="E1323" s="1">
        <v>4000</v>
      </c>
      <c r="F1323" s="1">
        <v>3</v>
      </c>
      <c r="G1323" s="1">
        <v>4</v>
      </c>
      <c r="H1323" s="2">
        <f>SUM(BG1323:BI1323)/(BK1323*1000000)</f>
        <v>0.93936865444395057</v>
      </c>
      <c r="I1323" s="3">
        <v>100</v>
      </c>
      <c r="J1323" s="18">
        <v>92.554518178385706</v>
      </c>
      <c r="K1323" s="18">
        <f>(P1323*BG1323+U1323*BH1323+AP1323*BI1323+AN1323*BJ1323)/(BK1323*(1000000))</f>
        <v>88.962524835704698</v>
      </c>
      <c r="L1323" s="18">
        <f>(T1323*BG1323+Y1323*BH1323+AT1323*BI1323+AO1323*BJ1323)/(BK1323*(1000000))</f>
        <v>115.31449421407554</v>
      </c>
      <c r="M1323" s="18">
        <f>L1323/K1323</f>
        <v>1.2962142703013146</v>
      </c>
      <c r="N1323" s="18">
        <f>J1323*M1323</f>
        <v>119.97048724368599</v>
      </c>
      <c r="O1323" s="3">
        <v>100</v>
      </c>
      <c r="P1323" s="18">
        <v>148.580823672105</v>
      </c>
      <c r="Q1323" s="18">
        <f>P1323-S1323</f>
        <v>137.431575068321</v>
      </c>
      <c r="R1323" s="18">
        <f>Q1323*solar_capex_adj</f>
        <v>183.24210009109464</v>
      </c>
      <c r="S1323" s="18">
        <v>11.149248603784002</v>
      </c>
      <c r="T1323" s="18">
        <f>R1323+S1323</f>
        <v>194.39134869487864</v>
      </c>
      <c r="U1323" s="18">
        <v>31.0281979180278</v>
      </c>
      <c r="V1323" s="18">
        <f>U1323-X1323</f>
        <v>25.704111866085402</v>
      </c>
      <c r="W1323" s="18">
        <f>V1323*wind_capex_adj</f>
        <v>42.840186443475673</v>
      </c>
      <c r="X1323" s="18">
        <v>5.3240860519423983</v>
      </c>
      <c r="Y1323" s="18">
        <f>W1323+X1323</f>
        <v>48.164272495418075</v>
      </c>
      <c r="Z1323" s="18">
        <v>475.46845795955102</v>
      </c>
      <c r="AA1323" s="18">
        <f>Z1323-AC1323-AD1323</f>
        <v>386.77241643880899</v>
      </c>
      <c r="AB1323" s="18">
        <f>AA1323*hdgt_capex_adj</f>
        <v>483.46552054851122</v>
      </c>
      <c r="AC1323" s="18">
        <v>50.202335780081</v>
      </c>
      <c r="AD1323" s="18">
        <v>38.493705740661028</v>
      </c>
      <c r="AE1323" s="18">
        <f>AD1323*fuel_adj</f>
        <v>38.493705740661028</v>
      </c>
      <c r="AF1323" s="18">
        <f>AB1323+AC1323+AE1323</f>
        <v>572.16156206925325</v>
      </c>
      <c r="AG1323" s="18">
        <v>1479.3957486274301</v>
      </c>
      <c r="AH1323" s="18">
        <f>AG1323-AJ1323-AK1323</f>
        <v>1318.8230037271001</v>
      </c>
      <c r="AI1323" s="18">
        <f>AH1323*aero_capex_adj</f>
        <v>1582.5876044725201</v>
      </c>
      <c r="AJ1323" s="18">
        <v>115.29375377162</v>
      </c>
      <c r="AK1323" s="18">
        <v>45.278991128710004</v>
      </c>
      <c r="AL1323" s="18">
        <f>AK1323*fuel_adj</f>
        <v>45.278991128710004</v>
      </c>
      <c r="AM1323" s="18">
        <f>AI1323+AJ1323+AL1323</f>
        <v>1743.1603493728501</v>
      </c>
      <c r="AN1323" s="18">
        <f>IF(F1323=0, 0, IF(F1323=3, Z1323, (Z1323*F1323*384+AG1323*G1323*32)/(F1323*384+G1323*32)))</f>
        <v>475.46845795955102</v>
      </c>
      <c r="AO1323" s="18">
        <f>IF(F1323=0, 0, IF(F1323=3, AF1323, (AF1323*F1323*384+AM1323*G1323*32)/(F1323*384+G1323*32)))</f>
        <v>572.16156206925325</v>
      </c>
      <c r="AP1323" s="18">
        <v>96.179629364673801</v>
      </c>
      <c r="AQ1323" s="18">
        <f>AP1323-AS1323</f>
        <v>77.816628756024897</v>
      </c>
      <c r="AR1323" s="18">
        <f>AQ1323*bess_capex_adj</f>
        <v>77.816628756024897</v>
      </c>
      <c r="AS1323" s="18">
        <v>18.363000608648903</v>
      </c>
      <c r="AT1323" s="18">
        <f>AR1323+AS1323</f>
        <v>96.179629364673801</v>
      </c>
      <c r="AU1323" s="18">
        <v>8233.0299931570698</v>
      </c>
      <c r="AV1323" s="18"/>
      <c r="AW1323" s="18">
        <v>2960.54712262766</v>
      </c>
      <c r="AX1323" s="18">
        <f>AW1323*solar_capex_adj</f>
        <v>3947.3961635035466</v>
      </c>
      <c r="AY1323" s="18">
        <v>1679.14356241317</v>
      </c>
      <c r="AZ1323" s="18">
        <f>AY1323*wind_capex_adj</f>
        <v>2798.5726040219502</v>
      </c>
      <c r="BA1323" s="18">
        <v>2318.5335216328499</v>
      </c>
      <c r="BB1323" s="18">
        <f>BA1323*hdgt_capex_adj</f>
        <v>2898.1669020410623</v>
      </c>
      <c r="BC1323" s="18">
        <v>324.74765183731699</v>
      </c>
      <c r="BD1323" s="18">
        <f>BC1323*aero_capex_adj</f>
        <v>389.6971822047804</v>
      </c>
      <c r="BE1323" s="18">
        <v>950.05813464606399</v>
      </c>
      <c r="BF1323" s="18">
        <f>BE1323*bess_capex_adj</f>
        <v>950.05813464606399</v>
      </c>
      <c r="BG1323" s="1">
        <v>1843710586.81264</v>
      </c>
      <c r="BH1323" s="1">
        <v>5545332812.4791603</v>
      </c>
      <c r="BI1323" s="1">
        <v>839826013.63719904</v>
      </c>
      <c r="BJ1323" s="1">
        <v>531130587.07099301</v>
      </c>
      <c r="BK1323" s="1">
        <f>SUM(BG1323:BJ1323)/1000000</f>
        <v>8759.9999999999927</v>
      </c>
      <c r="BL1323" s="1">
        <v>31.818900044266801</v>
      </c>
      <c r="BM1323" s="3">
        <f>0.815*BJ1323/(BK1323*1000)</f>
        <v>49.414546628180325</v>
      </c>
      <c r="BN1323" s="24">
        <v>3337.5507682418602</v>
      </c>
      <c r="BO1323" s="1">
        <v>369</v>
      </c>
      <c r="BP1323" s="1">
        <v>3040</v>
      </c>
      <c r="BQ1323" s="24">
        <v>4611.9232000000002</v>
      </c>
      <c r="BR1323" s="1">
        <v>760</v>
      </c>
      <c r="BS1323" s="1">
        <v>190</v>
      </c>
      <c r="BT1323" s="1">
        <v>0.52016198717791096</v>
      </c>
    </row>
    <row r="1324" spans="1:72" s="11" customFormat="1" x14ac:dyDescent="0.25">
      <c r="A1324" s="1">
        <v>1617</v>
      </c>
      <c r="B1324" s="22">
        <v>1854.19487124548</v>
      </c>
      <c r="C1324" s="22">
        <v>201.39999999999901</v>
      </c>
      <c r="D1324" s="11">
        <v>3000</v>
      </c>
      <c r="E1324" s="11">
        <v>12000</v>
      </c>
      <c r="F1324" s="11">
        <v>3</v>
      </c>
      <c r="G1324" s="11">
        <v>4</v>
      </c>
      <c r="H1324" s="12">
        <f>SUM(BG1324:BI1324)/(BK1324*1000000)</f>
        <v>0.6044278977687878</v>
      </c>
      <c r="I1324" s="13">
        <v>100</v>
      </c>
      <c r="J1324" s="20">
        <v>104.738637784849</v>
      </c>
      <c r="K1324" s="18">
        <f>(P1324*BG1324+U1324*BH1324+AP1324*BI1324+AN1324*BJ1324)/(BK1324*(1000000))</f>
        <v>101.74227152334468</v>
      </c>
      <c r="L1324" s="18">
        <f>(T1324*BG1324+Y1324*BH1324+AT1324*BI1324+AO1324*BJ1324)/(BK1324*(1000000))</f>
        <v>116.57174883392365</v>
      </c>
      <c r="M1324" s="18">
        <f>L1324/K1324</f>
        <v>1.1457553196772923</v>
      </c>
      <c r="N1324" s="18">
        <f>J1324*M1324</f>
        <v>120.00485141774379</v>
      </c>
      <c r="O1324" s="13">
        <v>100</v>
      </c>
      <c r="P1324" s="20">
        <v>100.93194789763299</v>
      </c>
      <c r="Q1324" s="20">
        <f>P1324-S1324</f>
        <v>93.3630200201967</v>
      </c>
      <c r="R1324" s="18">
        <f>Q1324*solar_capex_adj</f>
        <v>124.4840266935956</v>
      </c>
      <c r="S1324" s="20">
        <v>7.5689278774362947</v>
      </c>
      <c r="T1324" s="18">
        <f>R1324+S1324</f>
        <v>132.05295457103188</v>
      </c>
      <c r="U1324" s="20">
        <v>27.971116922798199</v>
      </c>
      <c r="V1324" s="20">
        <f>U1324-X1324</f>
        <v>23.174333445671099</v>
      </c>
      <c r="W1324" s="18">
        <f>V1324*wind_capex_adj</f>
        <v>38.623889076118502</v>
      </c>
      <c r="X1324" s="20">
        <v>4.7967834771271001</v>
      </c>
      <c r="Y1324" s="18">
        <f>W1324+X1324</f>
        <v>43.420672553245602</v>
      </c>
      <c r="Z1324" s="20">
        <v>112.381544257931</v>
      </c>
      <c r="AA1324" s="20">
        <f>Z1324-AC1324-AD1324</f>
        <v>58.587636491731601</v>
      </c>
      <c r="AB1324" s="18">
        <f>AA1324*hdgt_capex_adj</f>
        <v>73.234545614664498</v>
      </c>
      <c r="AC1324" s="20">
        <v>17.573019713631496</v>
      </c>
      <c r="AD1324" s="20">
        <v>36.220888052567901</v>
      </c>
      <c r="AE1324" s="18">
        <f>AD1324*fuel_adj</f>
        <v>36.220888052567901</v>
      </c>
      <c r="AF1324" s="18">
        <f>AB1324+AC1324+AE1324</f>
        <v>127.02845338086389</v>
      </c>
      <c r="AG1324" s="20">
        <v>365.42142814195802</v>
      </c>
      <c r="AH1324" s="20">
        <f>AG1324-AJ1324-AK1324</f>
        <v>288.25260057512099</v>
      </c>
      <c r="AI1324" s="18">
        <f>AH1324*aero_capex_adj</f>
        <v>345.90312069014516</v>
      </c>
      <c r="AJ1324" s="20">
        <v>34.29825719195702</v>
      </c>
      <c r="AK1324" s="20">
        <v>42.870570374880003</v>
      </c>
      <c r="AL1324" s="18">
        <f>AK1324*fuel_adj</f>
        <v>42.870570374880003</v>
      </c>
      <c r="AM1324" s="18">
        <f>AI1324+AJ1324+AL1324</f>
        <v>423.07194825698218</v>
      </c>
      <c r="AN1324" s="18">
        <f>IF(F1324=0, 0, IF(F1324=3, Z1324, (Z1324*F1324*384+AG1324*G1324*32)/(F1324*384+G1324*32)))</f>
        <v>112.381544257931</v>
      </c>
      <c r="AO1324" s="18">
        <f>IF(F1324=0, 0, IF(F1324=3, AF1324, (AF1324*F1324*384+AM1324*G1324*32)/(F1324*384+G1324*32)))</f>
        <v>127.02845338086389</v>
      </c>
      <c r="AP1324" s="20">
        <v>114.774027325887</v>
      </c>
      <c r="AQ1324" s="20">
        <f>AP1324-AS1324</f>
        <v>94.175654011443299</v>
      </c>
      <c r="AR1324" s="18">
        <f>AQ1324*bess_capex_adj</f>
        <v>94.175654011443299</v>
      </c>
      <c r="AS1324" s="20">
        <v>20.598373314443705</v>
      </c>
      <c r="AT1324" s="18">
        <f>AR1324+AS1324</f>
        <v>114.774027325887</v>
      </c>
      <c r="AU1324" s="20">
        <v>7965.67467144694</v>
      </c>
      <c r="AV1324" s="20"/>
      <c r="AW1324" s="20">
        <v>2221.9426303495202</v>
      </c>
      <c r="AX1324" s="18">
        <f>AW1324*solar_capex_adj</f>
        <v>2962.5901737993599</v>
      </c>
      <c r="AY1324" s="20">
        <v>241.34423662373899</v>
      </c>
      <c r="AZ1324" s="18">
        <f>AY1324*wind_capex_adj</f>
        <v>402.24039437289832</v>
      </c>
      <c r="BA1324" s="20">
        <v>2320.1335240755702</v>
      </c>
      <c r="BB1324" s="18">
        <f>BA1324*hdgt_capex_adj</f>
        <v>2900.1669050944629</v>
      </c>
      <c r="BC1324" s="20">
        <v>324.97175773501601</v>
      </c>
      <c r="BD1324" s="18">
        <f>BC1324*aero_capex_adj</f>
        <v>389.9661092820192</v>
      </c>
      <c r="BE1324" s="20">
        <v>2857.2825226630898</v>
      </c>
      <c r="BF1324" s="18">
        <f>BE1324*bess_capex_adj</f>
        <v>2857.2825226630898</v>
      </c>
      <c r="BG1324" s="11">
        <v>2104480110.25473</v>
      </c>
      <c r="BH1324" s="11">
        <v>884041093.96239996</v>
      </c>
      <c r="BI1324" s="11">
        <v>2306267180.2374401</v>
      </c>
      <c r="BJ1324" s="11">
        <v>3465211615.5454102</v>
      </c>
      <c r="BK1324" s="11">
        <f>SUM(BG1324:BJ1324)/1000000</f>
        <v>8759.9999999999818</v>
      </c>
      <c r="BL1324" s="11">
        <v>4.0231643485959999E-17</v>
      </c>
      <c r="BM1324" s="13">
        <f>0.815*BJ1324/(BK1324*1000)</f>
        <v>322.39126331843778</v>
      </c>
      <c r="BN1324" s="22">
        <v>2503.1630761813899</v>
      </c>
      <c r="BO1324" s="11">
        <v>53</v>
      </c>
      <c r="BP1324" s="11">
        <v>9120</v>
      </c>
      <c r="BQ1324" s="22">
        <v>13835.7696</v>
      </c>
      <c r="BR1324" s="11">
        <v>2280</v>
      </c>
      <c r="BS1324" s="11">
        <v>570</v>
      </c>
      <c r="BT1324" s="11">
        <v>0.47450629396606597</v>
      </c>
    </row>
    <row r="1325" spans="1:72" s="11" customFormat="1" x14ac:dyDescent="0.25">
      <c r="A1325" s="1">
        <v>422</v>
      </c>
      <c r="B1325" s="24">
        <v>2884.3031330485201</v>
      </c>
      <c r="C1325" s="24">
        <v>1003.19999999999</v>
      </c>
      <c r="D1325" s="1">
        <v>1000</v>
      </c>
      <c r="E1325" s="1">
        <v>4000</v>
      </c>
      <c r="F1325" s="1">
        <v>3</v>
      </c>
      <c r="G1325" s="1">
        <v>4</v>
      </c>
      <c r="H1325" s="2">
        <f>SUM(BG1325:BI1325)/(BK1325*1000000)</f>
        <v>0.90386977205780028</v>
      </c>
      <c r="I1325" s="3">
        <v>100</v>
      </c>
      <c r="J1325" s="18">
        <v>94.150632763348895</v>
      </c>
      <c r="K1325" s="18">
        <f>(P1325*BG1325+U1325*BH1325+AP1325*BI1325+AN1325*BJ1325)/(BK1325*(1000000))</f>
        <v>90.608363512066688</v>
      </c>
      <c r="L1325" s="18">
        <f>(T1325*BG1325+Y1325*BH1325+AT1325*BI1325+AO1325*BJ1325)/(BK1325*(1000000))</f>
        <v>115.49160025242844</v>
      </c>
      <c r="M1325" s="18">
        <f>L1325/K1325</f>
        <v>1.2746240609129635</v>
      </c>
      <c r="N1325" s="18">
        <f>J1325*M1325</f>
        <v>120.00666187034489</v>
      </c>
      <c r="O1325" s="3">
        <v>100</v>
      </c>
      <c r="P1325" s="18">
        <v>140.150978343736</v>
      </c>
      <c r="Q1325" s="18">
        <f>P1325-S1325</f>
        <v>129.63417161565101</v>
      </c>
      <c r="R1325" s="18">
        <f>Q1325*solar_capex_adj</f>
        <v>172.84556215420133</v>
      </c>
      <c r="S1325" s="18">
        <v>10.516806728084987</v>
      </c>
      <c r="T1325" s="18">
        <f>R1325+S1325</f>
        <v>183.36236888228632</v>
      </c>
      <c r="U1325" s="18">
        <v>27.9548518132545</v>
      </c>
      <c r="V1325" s="18">
        <f>U1325-X1325</f>
        <v>23.1580683361274</v>
      </c>
      <c r="W1325" s="18">
        <f>V1325*wind_capex_adj</f>
        <v>38.596780560212338</v>
      </c>
      <c r="X1325" s="18">
        <v>4.7967834771271001</v>
      </c>
      <c r="Y1325" s="18">
        <f>W1325+X1325</f>
        <v>43.393564037339438</v>
      </c>
      <c r="Z1325" s="18">
        <v>317.94208216675497</v>
      </c>
      <c r="AA1325" s="18">
        <f>Z1325-AC1325-AD1325</f>
        <v>244.34318173415807</v>
      </c>
      <c r="AB1325" s="18">
        <f>AA1325*hdgt_capex_adj</f>
        <v>305.42897716769755</v>
      </c>
      <c r="AC1325" s="18">
        <v>35.961564446546959</v>
      </c>
      <c r="AD1325" s="18">
        <v>37.637335986049948</v>
      </c>
      <c r="AE1325" s="18">
        <f>AD1325*fuel_adj</f>
        <v>37.637335986049948</v>
      </c>
      <c r="AF1325" s="18">
        <f>AB1325+AC1325+AE1325</f>
        <v>379.02787760029446</v>
      </c>
      <c r="AG1325" s="18">
        <v>874.88263101728501</v>
      </c>
      <c r="AH1325" s="18">
        <f>AG1325-AJ1325-AK1325</f>
        <v>759.37591202770193</v>
      </c>
      <c r="AI1325" s="18">
        <f>AH1325*aero_capex_adj</f>
        <v>911.25109443324232</v>
      </c>
      <c r="AJ1325" s="18">
        <v>71.398431526567038</v>
      </c>
      <c r="AK1325" s="18">
        <v>44.10828746301604</v>
      </c>
      <c r="AL1325" s="18">
        <f>AK1325*fuel_adj</f>
        <v>44.10828746301604</v>
      </c>
      <c r="AM1325" s="18">
        <f>AI1325+AJ1325+AL1325</f>
        <v>1026.7578134228254</v>
      </c>
      <c r="AN1325" s="18">
        <f>IF(F1325=0, 0, IF(F1325=3, Z1325, (Z1325*F1325*384+AG1325*G1325*32)/(F1325*384+G1325*32)))</f>
        <v>317.94208216675497</v>
      </c>
      <c r="AO1325" s="18">
        <f>IF(F1325=0, 0, IF(F1325=3, AF1325, (AF1325*F1325*384+AM1325*G1325*32)/(F1325*384+G1325*32)))</f>
        <v>379.02787760029446</v>
      </c>
      <c r="AP1325" s="18">
        <v>67.479851911643493</v>
      </c>
      <c r="AQ1325" s="18">
        <f>AP1325-AS1325</f>
        <v>54.894413026596098</v>
      </c>
      <c r="AR1325" s="18">
        <f>AQ1325*bess_capex_adj</f>
        <v>54.894413026596098</v>
      </c>
      <c r="AS1325" s="18">
        <v>12.585438885047395</v>
      </c>
      <c r="AT1325" s="18">
        <f>AR1325+AS1325</f>
        <v>67.479851911643493</v>
      </c>
      <c r="AU1325" s="18">
        <v>8248.5483831379497</v>
      </c>
      <c r="AV1325" s="18"/>
      <c r="AW1325" s="18">
        <v>3453.92932949856</v>
      </c>
      <c r="AX1325" s="18">
        <f>AW1325*solar_capex_adj</f>
        <v>4605.23910599808</v>
      </c>
      <c r="AY1325" s="18">
        <v>1201.3237664415201</v>
      </c>
      <c r="AZ1325" s="18">
        <f>AY1325*wind_capex_adj</f>
        <v>2002.2062774025335</v>
      </c>
      <c r="BA1325" s="18">
        <v>2318.5051179764901</v>
      </c>
      <c r="BB1325" s="18">
        <f>BA1325*hdgt_capex_adj</f>
        <v>2898.1313974706127</v>
      </c>
      <c r="BC1325" s="18">
        <v>324.74367345157498</v>
      </c>
      <c r="BD1325" s="18">
        <f>BC1325*aero_capex_adj</f>
        <v>389.69240814188998</v>
      </c>
      <c r="BE1325" s="18">
        <v>950.04649576979898</v>
      </c>
      <c r="BF1325" s="18">
        <f>BE1325*bess_capex_adj</f>
        <v>950.04649576979898</v>
      </c>
      <c r="BG1325" s="1">
        <v>2280694822.12848</v>
      </c>
      <c r="BH1325" s="1">
        <v>4403525449.1711998</v>
      </c>
      <c r="BI1325" s="1">
        <v>1233678931.92664</v>
      </c>
      <c r="BJ1325" s="1">
        <v>842100796.773669</v>
      </c>
      <c r="BK1325" s="1">
        <f>SUM(BG1325:BJ1325)/1000000</f>
        <v>8759.9999999999891</v>
      </c>
      <c r="BL1325" s="1">
        <v>29.364659347516799</v>
      </c>
      <c r="BM1325" s="3">
        <f>0.815*BJ1325/(BK1325*1000)</f>
        <v>78.346135772892808</v>
      </c>
      <c r="BN1325" s="24">
        <v>3893.8092296155</v>
      </c>
      <c r="BO1325" s="1">
        <v>264</v>
      </c>
      <c r="BP1325" s="1">
        <v>3040</v>
      </c>
      <c r="BQ1325" s="24">
        <v>4611.9232000000002</v>
      </c>
      <c r="BR1325" s="1">
        <v>760</v>
      </c>
      <c r="BS1325" s="1">
        <v>190</v>
      </c>
      <c r="BT1325" s="1">
        <v>0.76221186259325102</v>
      </c>
    </row>
    <row r="1326" spans="1:72" s="11" customFormat="1" x14ac:dyDescent="0.25">
      <c r="A1326" s="1">
        <v>1332</v>
      </c>
      <c r="B1326" s="22">
        <v>2472.2598283273001</v>
      </c>
      <c r="C1326" s="22">
        <v>402.79999999999899</v>
      </c>
      <c r="D1326" s="11">
        <v>3000</v>
      </c>
      <c r="E1326" s="11">
        <v>12000</v>
      </c>
      <c r="F1326" s="11">
        <v>1</v>
      </c>
      <c r="G1326" s="11">
        <v>20</v>
      </c>
      <c r="H1326" s="12">
        <f>SUM(BG1326:BI1326)/(BK1326*1000000)</f>
        <v>0.81160424073192561</v>
      </c>
      <c r="I1326" s="13">
        <v>100</v>
      </c>
      <c r="J1326" s="20">
        <v>101.997809660781</v>
      </c>
      <c r="K1326" s="18">
        <f>(P1326*BG1326+U1326*BH1326+AP1326*BI1326+AN1326*BJ1326)/(BK1326*(1000000))</f>
        <v>132.73825665150784</v>
      </c>
      <c r="L1326" s="18">
        <f>(T1326*BG1326+Y1326*BH1326+AT1326*BI1326+AO1326*BJ1326)/(BK1326*(1000000))</f>
        <v>156.21291572359664</v>
      </c>
      <c r="M1326" s="18">
        <f>L1326/K1326</f>
        <v>1.1768492344578501</v>
      </c>
      <c r="N1326" s="18">
        <f>J1326*M1326</f>
        <v>120.03604421566763</v>
      </c>
      <c r="O1326" s="13">
        <v>99.999999999999901</v>
      </c>
      <c r="P1326" s="20">
        <v>106.48804468908</v>
      </c>
      <c r="Q1326" s="20">
        <f>P1326-S1326</f>
        <v>98.497695690081898</v>
      </c>
      <c r="R1326" s="18">
        <f>Q1326*solar_capex_adj</f>
        <v>131.3302609201092</v>
      </c>
      <c r="S1326" s="20">
        <v>7.9903489989981011</v>
      </c>
      <c r="T1326" s="18">
        <f>R1326+S1326</f>
        <v>139.32060991910731</v>
      </c>
      <c r="U1326" s="20">
        <v>27.9561698883509</v>
      </c>
      <c r="V1326" s="20">
        <f>U1326-X1326</f>
        <v>23.159386411223799</v>
      </c>
      <c r="W1326" s="18">
        <f>V1326*wind_capex_adj</f>
        <v>38.598977352039668</v>
      </c>
      <c r="X1326" s="20">
        <v>4.7967834771271001</v>
      </c>
      <c r="Y1326" s="18">
        <f>W1326+X1326</f>
        <v>43.395760829166768</v>
      </c>
      <c r="Z1326" s="20">
        <v>101.983789721143</v>
      </c>
      <c r="AA1326" s="20">
        <f>Z1326-AC1326-AD1326</f>
        <v>48.844464097687407</v>
      </c>
      <c r="AB1326" s="18">
        <f>AA1326*hdgt_capex_adj</f>
        <v>61.055580122109262</v>
      </c>
      <c r="AC1326" s="20">
        <v>16.648155803279991</v>
      </c>
      <c r="AD1326" s="20">
        <v>36.4911698201756</v>
      </c>
      <c r="AE1326" s="18">
        <f>AD1326*fuel_adj</f>
        <v>36.4911698201756</v>
      </c>
      <c r="AF1326" s="18">
        <f>AB1326+AC1326+AE1326</f>
        <v>114.19490574556485</v>
      </c>
      <c r="AG1326" s="20">
        <v>498.34659929374999</v>
      </c>
      <c r="AH1326" s="20">
        <f>AG1326-AJ1326-AK1326</f>
        <v>412.882456533236</v>
      </c>
      <c r="AI1326" s="18">
        <f>AH1326*aero_capex_adj</f>
        <v>495.45894783988319</v>
      </c>
      <c r="AJ1326" s="20">
        <v>44.094249344621005</v>
      </c>
      <c r="AK1326" s="20">
        <v>41.369893415892989</v>
      </c>
      <c r="AL1326" s="18">
        <f>AK1326*fuel_adj</f>
        <v>41.369893415892989</v>
      </c>
      <c r="AM1326" s="18">
        <f>AI1326+AJ1326+AL1326</f>
        <v>580.92309060039713</v>
      </c>
      <c r="AN1326" s="18">
        <f>IF(F1326=0, 0, IF(F1326=3, Z1326, (Z1326*F1326*384+AG1326*G1326*32)/(F1326*384+G1326*32)))</f>
        <v>349.71054570402237</v>
      </c>
      <c r="AO1326" s="18">
        <f>IF(F1326=0, 0, IF(F1326=3, AF1326, (AF1326*F1326*384+AM1326*G1326*32)/(F1326*384+G1326*32)))</f>
        <v>405.90002127983507</v>
      </c>
      <c r="AP1326" s="20">
        <v>94.565327272625893</v>
      </c>
      <c r="AQ1326" s="20">
        <f>AP1326-AS1326</f>
        <v>77.506090182675194</v>
      </c>
      <c r="AR1326" s="18">
        <f>AQ1326*bess_capex_adj</f>
        <v>77.506090182675194</v>
      </c>
      <c r="AS1326" s="20">
        <v>17.059237089950699</v>
      </c>
      <c r="AT1326" s="18">
        <f>AR1326+AS1326</f>
        <v>94.565327272625893</v>
      </c>
      <c r="AU1326" s="20">
        <v>8695.1859393318191</v>
      </c>
      <c r="AV1326" s="20"/>
      <c r="AW1326" s="20">
        <v>2960.67935563129</v>
      </c>
      <c r="AX1326" s="18">
        <f>AW1326*solar_capex_adj</f>
        <v>3947.5724741750532</v>
      </c>
      <c r="AY1326" s="20">
        <v>482.37714773497402</v>
      </c>
      <c r="AZ1326" s="18">
        <f>AY1326*wind_capex_adj</f>
        <v>803.96191289162334</v>
      </c>
      <c r="BA1326" s="20">
        <v>772.87902635430203</v>
      </c>
      <c r="BB1326" s="18">
        <f>BA1326*hdgt_capex_adj</f>
        <v>966.09878294287751</v>
      </c>
      <c r="BC1326" s="20">
        <v>1623.8107835471901</v>
      </c>
      <c r="BD1326" s="18">
        <f>BC1326*aero_capex_adj</f>
        <v>1948.572940256628</v>
      </c>
      <c r="BE1326" s="20">
        <v>2855.4396260640501</v>
      </c>
      <c r="BF1326" s="18">
        <f>BE1326*bess_capex_adj</f>
        <v>2855.4396260640501</v>
      </c>
      <c r="BG1326" s="11">
        <v>2607393697.5060601</v>
      </c>
      <c r="BH1326" s="11">
        <v>1768082187.9247999</v>
      </c>
      <c r="BI1326" s="11">
        <v>2734177263.3807998</v>
      </c>
      <c r="BJ1326" s="11">
        <v>1650346851.1883299</v>
      </c>
      <c r="BK1326" s="11">
        <f>SUM(BG1326:BJ1326)/1000000</f>
        <v>8759.9999999999909</v>
      </c>
      <c r="BL1326" s="11">
        <v>6.1453496891721597</v>
      </c>
      <c r="BM1326" s="13">
        <f>0.815*BJ1326/(BK1326*1000)</f>
        <v>153.54254380348061</v>
      </c>
      <c r="BN1326" s="22">
        <v>3337.5507682418602</v>
      </c>
      <c r="BO1326" s="11">
        <v>106</v>
      </c>
      <c r="BP1326" s="11">
        <v>9120</v>
      </c>
      <c r="BQ1326" s="22">
        <v>13835.7696</v>
      </c>
      <c r="BR1326" s="11">
        <v>2280</v>
      </c>
      <c r="BS1326" s="11">
        <v>570</v>
      </c>
      <c r="BT1326" s="11">
        <v>0.56266910164949202</v>
      </c>
    </row>
    <row r="1327" spans="1:72" s="11" customFormat="1" x14ac:dyDescent="0.25">
      <c r="A1327" s="1">
        <v>1080</v>
      </c>
      <c r="B1327" s="25">
        <v>2884.3031330485201</v>
      </c>
      <c r="C1327" s="25">
        <v>201.39999999999901</v>
      </c>
      <c r="D1327" s="8">
        <v>2000</v>
      </c>
      <c r="E1327" s="8">
        <v>8000</v>
      </c>
      <c r="F1327" s="8">
        <v>3</v>
      </c>
      <c r="G1327" s="8">
        <v>4</v>
      </c>
      <c r="H1327" s="9">
        <f>SUM(BG1327:BI1327)/(BK1327*1000000)</f>
        <v>0.74850260852088635</v>
      </c>
      <c r="I1327" s="10">
        <v>100</v>
      </c>
      <c r="J1327" s="19">
        <v>100.67153272463101</v>
      </c>
      <c r="K1327" s="18">
        <f>(P1327*BG1327+U1327*BH1327+AP1327*BI1327+AN1327*BJ1327)/(BK1327*(1000000))</f>
        <v>96.659166845290187</v>
      </c>
      <c r="L1327" s="18">
        <f>(T1327*BG1327+Y1327*BH1327+AT1327*BI1327+AO1327*BJ1327)/(BK1327*(1000000))</f>
        <v>115.28752253717627</v>
      </c>
      <c r="M1327" s="18">
        <f>L1327/K1327</f>
        <v>1.1927220800661575</v>
      </c>
      <c r="N1327" s="18">
        <f>J1327*M1327</f>
        <v>120.07315991477014</v>
      </c>
      <c r="O1327" s="10">
        <v>100</v>
      </c>
      <c r="P1327" s="19">
        <v>110.962026531741</v>
      </c>
      <c r="Q1327" s="19">
        <f>P1327-S1327</f>
        <v>102.637195851312</v>
      </c>
      <c r="R1327" s="18">
        <f>Q1327*solar_capex_adj</f>
        <v>136.849594468416</v>
      </c>
      <c r="S1327" s="19">
        <v>8.3248306804290024</v>
      </c>
      <c r="T1327" s="18">
        <f>R1327+S1327</f>
        <v>145.17442514884499</v>
      </c>
      <c r="U1327" s="19">
        <v>27.959852225495499</v>
      </c>
      <c r="V1327" s="19">
        <f>U1327-X1327</f>
        <v>23.1630687483683</v>
      </c>
      <c r="W1327" s="18">
        <f>V1327*wind_capex_adj</f>
        <v>38.605114580613836</v>
      </c>
      <c r="X1327" s="19">
        <v>4.7967834771271995</v>
      </c>
      <c r="Y1327" s="18">
        <f>W1327+X1327</f>
        <v>43.401898057741036</v>
      </c>
      <c r="Z1327" s="19">
        <v>147.98273800752199</v>
      </c>
      <c r="AA1327" s="19">
        <f>Z1327-AC1327-AD1327</f>
        <v>90.735201719700001</v>
      </c>
      <c r="AB1327" s="18">
        <f>AA1327*hdgt_capex_adj</f>
        <v>113.419002149625</v>
      </c>
      <c r="AC1327" s="19">
        <v>20.702737122432993</v>
      </c>
      <c r="AD1327" s="19">
        <v>36.544799165388994</v>
      </c>
      <c r="AE1327" s="18">
        <f>AD1327*fuel_adj</f>
        <v>36.544799165388994</v>
      </c>
      <c r="AF1327" s="18">
        <f>AB1327+AC1327+AE1327</f>
        <v>170.666538437447</v>
      </c>
      <c r="AG1327" s="19">
        <v>502.57766256485701</v>
      </c>
      <c r="AH1327" s="19">
        <f>AG1327-AJ1327-AK1327</f>
        <v>415.72747797146195</v>
      </c>
      <c r="AI1327" s="18">
        <f>AH1327*aero_capex_adj</f>
        <v>498.87297356575431</v>
      </c>
      <c r="AJ1327" s="19">
        <v>44.270342374673021</v>
      </c>
      <c r="AK1327" s="19">
        <v>42.579842218722035</v>
      </c>
      <c r="AL1327" s="18">
        <f>AK1327*fuel_adj</f>
        <v>42.579842218722035</v>
      </c>
      <c r="AM1327" s="18">
        <f>AI1327+AJ1327+AL1327</f>
        <v>585.72315815914931</v>
      </c>
      <c r="AN1327" s="18">
        <f>IF(F1327=0, 0, IF(F1327=3, Z1327, (Z1327*F1327*384+AG1327*G1327*32)/(F1327*384+G1327*32)))</f>
        <v>147.98273800752199</v>
      </c>
      <c r="AO1327" s="18">
        <f>IF(F1327=0, 0, IF(F1327=3, AF1327, (AF1327*F1327*384+AM1327*G1327*32)/(F1327*384+G1327*32)))</f>
        <v>170.666538437447</v>
      </c>
      <c r="AP1327" s="19">
        <v>62.650732456649898</v>
      </c>
      <c r="AQ1327" s="19">
        <f>AP1327-AS1327</f>
        <v>51.234680403408603</v>
      </c>
      <c r="AR1327" s="18">
        <f>AQ1327*bess_capex_adj</f>
        <v>51.234680403408603</v>
      </c>
      <c r="AS1327" s="19">
        <v>11.416052053241295</v>
      </c>
      <c r="AT1327" s="18">
        <f>AR1327+AS1327</f>
        <v>62.650732456649898</v>
      </c>
      <c r="AU1327" s="19">
        <v>8241.6127642021202</v>
      </c>
      <c r="AV1327" s="19"/>
      <c r="AW1327" s="19">
        <v>3454.6751201339298</v>
      </c>
      <c r="AX1327" s="18">
        <f>AW1327*solar_capex_adj</f>
        <v>4606.2334935119061</v>
      </c>
      <c r="AY1327" s="19">
        <v>241.22692279559001</v>
      </c>
      <c r="AZ1327" s="18">
        <f>AY1327*wind_capex_adj</f>
        <v>402.04487132598337</v>
      </c>
      <c r="BA1327" s="19">
        <v>2319.00574182837</v>
      </c>
      <c r="BB1327" s="18">
        <f>BA1327*hdgt_capex_adj</f>
        <v>2898.7571772854626</v>
      </c>
      <c r="BC1327" s="19">
        <v>324.813793818107</v>
      </c>
      <c r="BD1327" s="18">
        <f>BC1327*aero_capex_adj</f>
        <v>389.77655258172837</v>
      </c>
      <c r="BE1327" s="19">
        <v>1901.89118562611</v>
      </c>
      <c r="BF1327" s="18">
        <f>BE1327*bess_capex_adj</f>
        <v>1901.89118562611</v>
      </c>
      <c r="BG1327" s="8">
        <v>2909995412.6231098</v>
      </c>
      <c r="BH1327" s="8">
        <v>884041093.96239996</v>
      </c>
      <c r="BI1327" s="8">
        <v>2762846344.0574398</v>
      </c>
      <c r="BJ1327" s="8">
        <v>2203117149.3570299</v>
      </c>
      <c r="BK1327" s="8">
        <f>SUM(BG1327:BJ1327)/1000000</f>
        <v>8759.9999999999818</v>
      </c>
      <c r="BL1327" s="8">
        <v>12.7685870580993</v>
      </c>
      <c r="BM1327" s="10">
        <f>0.815*BJ1327/(BK1327*1000)</f>
        <v>204.97037405547752</v>
      </c>
      <c r="BN1327" s="25">
        <v>3893.8092296155</v>
      </c>
      <c r="BO1327" s="8">
        <v>53</v>
      </c>
      <c r="BP1327" s="8">
        <v>6080</v>
      </c>
      <c r="BQ1327" s="25">
        <v>9223.8464000000004</v>
      </c>
      <c r="BR1327" s="8">
        <v>1520</v>
      </c>
      <c r="BS1327" s="8">
        <v>380</v>
      </c>
      <c r="BT1327" s="8">
        <v>0.85232990842408396</v>
      </c>
    </row>
    <row r="1328" spans="1:72" s="11" customFormat="1" x14ac:dyDescent="0.25">
      <c r="A1328" s="1">
        <v>1582</v>
      </c>
      <c r="B1328" s="22">
        <v>1854.19487124548</v>
      </c>
      <c r="C1328" s="22">
        <v>600.4</v>
      </c>
      <c r="D1328" s="11">
        <v>3000</v>
      </c>
      <c r="E1328" s="11">
        <v>12000</v>
      </c>
      <c r="F1328" s="11">
        <v>3</v>
      </c>
      <c r="G1328" s="11">
        <v>4</v>
      </c>
      <c r="H1328" s="12">
        <f>SUM(BG1328:BI1328)/(BK1328*1000000)</f>
        <v>0.78314982771775887</v>
      </c>
      <c r="I1328" s="13">
        <v>100</v>
      </c>
      <c r="J1328" s="20">
        <v>101.671750492095</v>
      </c>
      <c r="K1328" s="18">
        <f>(P1328*BG1328+U1328*BH1328+AP1328*BI1328+AN1328*BJ1328)/(BK1328*(1000000))</f>
        <v>98.594113521336439</v>
      </c>
      <c r="L1328" s="18">
        <f>(T1328*BG1328+Y1328*BH1328+AT1328*BI1328+AO1328*BJ1328)/(BK1328*(1000000))</f>
        <v>116.4628347764218</v>
      </c>
      <c r="M1328" s="18">
        <f>L1328/K1328</f>
        <v>1.181235173347529</v>
      </c>
      <c r="N1328" s="18">
        <f>J1328*M1328</f>
        <v>120.09824781707655</v>
      </c>
      <c r="O1328" s="13">
        <v>100</v>
      </c>
      <c r="P1328" s="20">
        <v>96.637398616190694</v>
      </c>
      <c r="Q1328" s="20">
        <f>P1328-S1328</f>
        <v>89.387613203195599</v>
      </c>
      <c r="R1328" s="18">
        <f>Q1328*solar_capex_adj</f>
        <v>119.18348427092747</v>
      </c>
      <c r="S1328" s="20">
        <v>7.2497854129950952</v>
      </c>
      <c r="T1328" s="18">
        <f>R1328+S1328</f>
        <v>126.43326968392256</v>
      </c>
      <c r="U1328" s="20">
        <v>27.961069357580499</v>
      </c>
      <c r="V1328" s="20">
        <f>U1328-X1328</f>
        <v>23.164285880453399</v>
      </c>
      <c r="W1328" s="18">
        <f>V1328*wind_capex_adj</f>
        <v>38.607143134089</v>
      </c>
      <c r="X1328" s="20">
        <v>4.7967834771271001</v>
      </c>
      <c r="Y1328" s="18">
        <f>W1328+X1328</f>
        <v>43.4039266112161</v>
      </c>
      <c r="Z1328" s="20">
        <v>167.94209820263299</v>
      </c>
      <c r="AA1328" s="20">
        <f>Z1328-AC1328-AD1328</f>
        <v>107.812746278118</v>
      </c>
      <c r="AB1328" s="18">
        <f>AA1328*hdgt_capex_adj</f>
        <v>134.76593284764749</v>
      </c>
      <c r="AC1328" s="20">
        <v>22.453008124093003</v>
      </c>
      <c r="AD1328" s="20">
        <v>37.676343800421989</v>
      </c>
      <c r="AE1328" s="18">
        <f>AD1328*fuel_adj</f>
        <v>37.676343800421989</v>
      </c>
      <c r="AF1328" s="18">
        <f>AB1328+AC1328+AE1328</f>
        <v>194.89528477216248</v>
      </c>
      <c r="AG1328" s="20">
        <v>370.868140503907</v>
      </c>
      <c r="AH1328" s="20">
        <f>AG1328-AJ1328-AK1328</f>
        <v>292.74487914828802</v>
      </c>
      <c r="AI1328" s="18">
        <f>AH1328*aero_capex_adj</f>
        <v>351.29385497794561</v>
      </c>
      <c r="AJ1328" s="20">
        <v>34.84114504140598</v>
      </c>
      <c r="AK1328" s="20">
        <v>43.282116314212999</v>
      </c>
      <c r="AL1328" s="18">
        <f>AK1328*fuel_adj</f>
        <v>43.282116314212999</v>
      </c>
      <c r="AM1328" s="18">
        <f>AI1328+AJ1328+AL1328</f>
        <v>429.41711633356459</v>
      </c>
      <c r="AN1328" s="18">
        <f>IF(F1328=0, 0, IF(F1328=3, Z1328, (Z1328*F1328*384+AG1328*G1328*32)/(F1328*384+G1328*32)))</f>
        <v>167.94209820263299</v>
      </c>
      <c r="AO1328" s="18">
        <f>IF(F1328=0, 0, IF(F1328=3, AF1328, (AF1328*F1328*384+AM1328*G1328*32)/(F1328*384+G1328*32)))</f>
        <v>194.89528477216248</v>
      </c>
      <c r="AP1328" s="20">
        <v>127.12746804349</v>
      </c>
      <c r="AQ1328" s="20">
        <f>AP1328-AS1328</f>
        <v>104.239807151546</v>
      </c>
      <c r="AR1328" s="18">
        <f>AQ1328*bess_capex_adj</f>
        <v>104.239807151546</v>
      </c>
      <c r="AS1328" s="20">
        <v>22.887660891943995</v>
      </c>
      <c r="AT1328" s="18">
        <f>AR1328+AS1328</f>
        <v>127.12746804349</v>
      </c>
      <c r="AU1328" s="20">
        <v>8440.1485449378306</v>
      </c>
      <c r="AV1328" s="20"/>
      <c r="AW1328" s="20">
        <v>2220.9792751988398</v>
      </c>
      <c r="AX1328" s="18">
        <f>AW1328*solar_capex_adj</f>
        <v>2961.3057002651194</v>
      </c>
      <c r="AY1328" s="20">
        <v>719.16710455232703</v>
      </c>
      <c r="AZ1328" s="18">
        <f>AY1328*wind_capex_adj</f>
        <v>1198.6118409205451</v>
      </c>
      <c r="BA1328" s="20">
        <v>2319.12759685218</v>
      </c>
      <c r="BB1328" s="18">
        <f>BA1328*hdgt_capex_adj</f>
        <v>2898.9094960652251</v>
      </c>
      <c r="BC1328" s="20">
        <v>324.83086156048699</v>
      </c>
      <c r="BD1328" s="18">
        <f>BC1328*aero_capex_adj</f>
        <v>389.79703387258439</v>
      </c>
      <c r="BE1328" s="20">
        <v>2856.0437067739799</v>
      </c>
      <c r="BF1328" s="18">
        <f>BE1328*bess_capex_adj</f>
        <v>2856.0437067739799</v>
      </c>
      <c r="BG1328" s="11">
        <v>2169117605.5904698</v>
      </c>
      <c r="BH1328" s="11">
        <v>2635443261.2463999</v>
      </c>
      <c r="BI1328" s="11">
        <v>2055831623.97069</v>
      </c>
      <c r="BJ1328" s="11">
        <v>1899607509.19243</v>
      </c>
      <c r="BK1328" s="11">
        <f>SUM(BG1328:BJ1328)/1000000</f>
        <v>8759.9999999999909</v>
      </c>
      <c r="BL1328" s="11">
        <v>2.44762646530575</v>
      </c>
      <c r="BM1328" s="13">
        <f>0.815*BJ1328/(BK1328*1000)</f>
        <v>176.73289041002647</v>
      </c>
      <c r="BN1328" s="22">
        <v>2503.1630761813899</v>
      </c>
      <c r="BO1328" s="11">
        <v>158</v>
      </c>
      <c r="BP1328" s="11">
        <v>9120</v>
      </c>
      <c r="BQ1328" s="22">
        <v>13835.7696</v>
      </c>
      <c r="BR1328" s="11">
        <v>2280</v>
      </c>
      <c r="BS1328" s="11">
        <v>570</v>
      </c>
      <c r="BT1328" s="11">
        <v>0.42351543312596102</v>
      </c>
    </row>
    <row r="1329" spans="1:72" s="11" customFormat="1" x14ac:dyDescent="0.25">
      <c r="A1329" s="1">
        <v>911</v>
      </c>
      <c r="B1329" s="25">
        <v>3090.3247854091301</v>
      </c>
      <c r="C1329" s="25">
        <v>600.4</v>
      </c>
      <c r="D1329" s="8">
        <v>2000</v>
      </c>
      <c r="E1329" s="8">
        <v>8000</v>
      </c>
      <c r="F1329" s="8">
        <v>2</v>
      </c>
      <c r="G1329" s="8">
        <v>11</v>
      </c>
      <c r="H1329" s="9">
        <f>SUM(BG1329:BI1329)/(BK1329*1000000)</f>
        <v>0.89654570756623098</v>
      </c>
      <c r="I1329" s="10">
        <v>100</v>
      </c>
      <c r="J1329" s="19">
        <v>98.893094035122601</v>
      </c>
      <c r="K1329" s="18">
        <f>(P1329*BG1329+U1329*BH1329+AP1329*BI1329+AN1329*BJ1329)/(BK1329*(1000000))</f>
        <v>126.59900066193262</v>
      </c>
      <c r="L1329" s="18">
        <f>(T1329*BG1329+Y1329*BH1329+AT1329*BI1329+AO1329*BJ1329)/(BK1329*(1000000))</f>
        <v>153.90786537597691</v>
      </c>
      <c r="M1329" s="18">
        <f>L1329/K1329</f>
        <v>1.2157115346192133</v>
      </c>
      <c r="N1329" s="18">
        <f>J1329*M1329</f>
        <v>120.22547511268107</v>
      </c>
      <c r="O1329" s="10">
        <v>100</v>
      </c>
      <c r="P1329" s="19">
        <v>126.417103360958</v>
      </c>
      <c r="Q1329" s="19">
        <f>P1329-S1329</f>
        <v>116.929187618619</v>
      </c>
      <c r="R1329" s="18">
        <f>Q1329*solar_capex_adj</f>
        <v>155.905583491492</v>
      </c>
      <c r="S1329" s="19">
        <v>9.4879157423389984</v>
      </c>
      <c r="T1329" s="18">
        <f>R1329+S1329</f>
        <v>165.39349923383099</v>
      </c>
      <c r="U1329" s="19">
        <v>27.9504002184561</v>
      </c>
      <c r="V1329" s="19">
        <f>U1329-X1329</f>
        <v>23.153616741328999</v>
      </c>
      <c r="W1329" s="18">
        <f>V1329*wind_capex_adj</f>
        <v>38.589361235548331</v>
      </c>
      <c r="X1329" s="19">
        <v>4.7967834771271001</v>
      </c>
      <c r="Y1329" s="18">
        <f>W1329+X1329</f>
        <v>43.386144712675431</v>
      </c>
      <c r="Z1329" s="19">
        <v>213.175128385026</v>
      </c>
      <c r="AA1329" s="19">
        <f>Z1329-AC1329-AD1329</f>
        <v>149.430915180504</v>
      </c>
      <c r="AB1329" s="18">
        <f>AA1329*hdgt_capex_adj</f>
        <v>186.78864397563001</v>
      </c>
      <c r="AC1329" s="19">
        <v>26.464513659321</v>
      </c>
      <c r="AD1329" s="19">
        <v>37.279699545200998</v>
      </c>
      <c r="AE1329" s="18">
        <f>AD1329*fuel_adj</f>
        <v>37.279699545200998</v>
      </c>
      <c r="AF1329" s="18">
        <f>AB1329+AC1329+AE1329</f>
        <v>250.53285718015201</v>
      </c>
      <c r="AG1329" s="19">
        <v>1366.8169036162701</v>
      </c>
      <c r="AH1329" s="19">
        <f>AG1329-AJ1329-AK1329</f>
        <v>1217.5755353440597</v>
      </c>
      <c r="AI1329" s="18">
        <f>AH1329*aero_capex_adj</f>
        <v>1461.0906424128716</v>
      </c>
      <c r="AJ1329" s="19">
        <v>106.86766118054015</v>
      </c>
      <c r="AK1329" s="19">
        <v>42.373707091670212</v>
      </c>
      <c r="AL1329" s="18">
        <f>AK1329*fuel_adj</f>
        <v>42.373707091670212</v>
      </c>
      <c r="AM1329" s="18">
        <f>AI1329+AJ1329+AL1329</f>
        <v>1610.332010685082</v>
      </c>
      <c r="AN1329" s="18">
        <f>IF(F1329=0, 0, IF(F1329=3, Z1329, (Z1329*F1329*384+AG1329*G1329*32)/(F1329*384+G1329*32)))</f>
        <v>575.74825774341707</v>
      </c>
      <c r="AO1329" s="18">
        <f>IF(F1329=0, 0, IF(F1329=3, AF1329, (AF1329*F1329*384+AM1329*G1329*32)/(F1329*384+G1329*32)))</f>
        <v>677.89830542455854</v>
      </c>
      <c r="AP1329" s="19">
        <v>67.958523795530994</v>
      </c>
      <c r="AQ1329" s="19">
        <f>AP1329-AS1329</f>
        <v>55.537014779167599</v>
      </c>
      <c r="AR1329" s="18">
        <f>AQ1329*bess_capex_adj</f>
        <v>55.537014779167599</v>
      </c>
      <c r="AS1329" s="19">
        <v>12.421509016363395</v>
      </c>
      <c r="AT1329" s="18">
        <f>AR1329+AS1329</f>
        <v>67.958523795530994</v>
      </c>
      <c r="AU1329" s="19">
        <v>8758.1245607515502</v>
      </c>
      <c r="AV1329" s="19"/>
      <c r="AW1329" s="19">
        <v>3699.9272064603301</v>
      </c>
      <c r="AX1329" s="18">
        <f>AW1329*solar_capex_adj</f>
        <v>4933.2362752804402</v>
      </c>
      <c r="AY1329" s="19">
        <v>718.83586645883395</v>
      </c>
      <c r="AZ1329" s="18">
        <f>AY1329*wind_capex_adj</f>
        <v>1198.0597774313899</v>
      </c>
      <c r="BA1329" s="19">
        <v>1545.3729598765599</v>
      </c>
      <c r="BB1329" s="18">
        <f>BA1329*hdgt_capex_adj</f>
        <v>1931.7161998457</v>
      </c>
      <c r="BC1329" s="19">
        <v>892.87343504305795</v>
      </c>
      <c r="BD1329" s="18">
        <f>BC1329*aero_capex_adj</f>
        <v>1071.4481220516695</v>
      </c>
      <c r="BE1329" s="19">
        <v>1901.11509291275</v>
      </c>
      <c r="BF1329" s="18">
        <f>BE1329*bess_capex_adj</f>
        <v>1901.11509291275</v>
      </c>
      <c r="BG1329" s="8">
        <v>2718854891.1470499</v>
      </c>
      <c r="BH1329" s="8">
        <v>2635443261.2463999</v>
      </c>
      <c r="BI1329" s="8">
        <v>2499442245.8867302</v>
      </c>
      <c r="BJ1329" s="8">
        <v>906259601.71981704</v>
      </c>
      <c r="BK1329" s="8">
        <f>SUM(BG1329:BJ1329)/1000000</f>
        <v>8759.9999999999964</v>
      </c>
      <c r="BL1329" s="8">
        <v>20.6898700174726</v>
      </c>
      <c r="BM1329" s="10">
        <f>0.815*BJ1329/(BK1329*1000)</f>
        <v>84.315248333521822</v>
      </c>
      <c r="BN1329" s="25">
        <v>4171.93846030233</v>
      </c>
      <c r="BO1329" s="8">
        <v>158</v>
      </c>
      <c r="BP1329" s="8">
        <v>6080</v>
      </c>
      <c r="BQ1329" s="25">
        <v>9223.8464000000004</v>
      </c>
      <c r="BR1329" s="8">
        <v>1520</v>
      </c>
      <c r="BS1329" s="8">
        <v>380</v>
      </c>
      <c r="BT1329" s="8">
        <v>0.77170140000010501</v>
      </c>
    </row>
    <row r="1330" spans="1:72" s="11" customFormat="1" x14ac:dyDescent="0.25">
      <c r="A1330" s="1">
        <v>867</v>
      </c>
      <c r="B1330" s="25">
        <v>2060.21652360608</v>
      </c>
      <c r="C1330" s="25">
        <v>1603.6</v>
      </c>
      <c r="D1330" s="8">
        <v>2000</v>
      </c>
      <c r="E1330" s="8">
        <v>8000</v>
      </c>
      <c r="F1330" s="8">
        <v>2</v>
      </c>
      <c r="G1330" s="8">
        <v>11</v>
      </c>
      <c r="H1330" s="9">
        <f>SUM(BG1330:BI1330)/(BK1330*1000000)</f>
        <v>0.96598747400485341</v>
      </c>
      <c r="I1330" s="10">
        <v>100</v>
      </c>
      <c r="J1330" s="19">
        <v>95.645510138955601</v>
      </c>
      <c r="K1330" s="18">
        <f>(P1330*BG1330+U1330*BH1330+AP1330*BI1330+AN1330*BJ1330)/(BK1330*(1000000))</f>
        <v>114.14099941449938</v>
      </c>
      <c r="L1330" s="18">
        <f>(T1330*BG1330+Y1330*BH1330+AT1330*BI1330+AO1330*BJ1330)/(BK1330*(1000000))</f>
        <v>143.51635500408813</v>
      </c>
      <c r="M1330" s="18">
        <f>L1330/K1330</f>
        <v>1.2573602451377974</v>
      </c>
      <c r="N1330" s="18">
        <f>J1330*M1330</f>
        <v>120.26086207464691</v>
      </c>
      <c r="O1330" s="10">
        <v>100</v>
      </c>
      <c r="P1330" s="19">
        <v>137.708887088697</v>
      </c>
      <c r="Q1330" s="19">
        <f>P1330-S1330</f>
        <v>127.37372256846901</v>
      </c>
      <c r="R1330" s="18">
        <f>Q1330*solar_capex_adj</f>
        <v>169.831630091292</v>
      </c>
      <c r="S1330" s="19">
        <v>10.335164520227991</v>
      </c>
      <c r="T1330" s="18">
        <f>R1330+S1330</f>
        <v>180.16679461152</v>
      </c>
      <c r="U1330" s="19">
        <v>33.795708037459796</v>
      </c>
      <c r="V1330" s="19">
        <f>U1330-X1330</f>
        <v>27.995880584578298</v>
      </c>
      <c r="W1330" s="18">
        <f>V1330*wind_capex_adj</f>
        <v>46.659800974297163</v>
      </c>
      <c r="X1330" s="19">
        <v>5.7998274528814981</v>
      </c>
      <c r="Y1330" s="18">
        <f>W1330+X1330</f>
        <v>52.459628427178657</v>
      </c>
      <c r="Z1330" s="19">
        <v>573.32103067518904</v>
      </c>
      <c r="AA1330" s="19">
        <f>Z1330-AC1330-AD1330</f>
        <v>472.06073354699697</v>
      </c>
      <c r="AB1330" s="18">
        <f>AA1330*hdgt_capex_adj</f>
        <v>590.07591693374616</v>
      </c>
      <c r="AC1330" s="19">
        <v>59.297024123467054</v>
      </c>
      <c r="AD1330" s="19">
        <v>41.963273004725011</v>
      </c>
      <c r="AE1330" s="18">
        <f>AD1330*fuel_adj</f>
        <v>41.963273004725011</v>
      </c>
      <c r="AF1330" s="18">
        <f>AB1330+AC1330+AE1330</f>
        <v>691.33621406193822</v>
      </c>
      <c r="AG1330" s="19">
        <v>3173.6849663165999</v>
      </c>
      <c r="AH1330" s="19">
        <f>AG1330-AJ1330-AK1330</f>
        <v>2887.1102161498702</v>
      </c>
      <c r="AI1330" s="18">
        <f>AH1330*aero_capex_adj</f>
        <v>3464.5322593798442</v>
      </c>
      <c r="AJ1330" s="19">
        <v>238.55776562431993</v>
      </c>
      <c r="AK1330" s="19">
        <v>48.016984542409773</v>
      </c>
      <c r="AL1330" s="18">
        <f>AK1330*fuel_adj</f>
        <v>48.016984542409773</v>
      </c>
      <c r="AM1330" s="18">
        <f>AI1330+AJ1330+AL1330</f>
        <v>3751.1070095465739</v>
      </c>
      <c r="AN1330" s="18">
        <f>IF(F1330=0, 0, IF(F1330=3, Z1330, (Z1330*F1330*384+AG1330*G1330*32)/(F1330*384+G1330*32)))</f>
        <v>1390.5782675910611</v>
      </c>
      <c r="AO1330" s="18">
        <f>IF(F1330=0, 0, IF(F1330=3, AF1330, (AF1330*F1330*384+AM1330*G1330*32)/(F1330*384+G1330*32)))</f>
        <v>1652.9784640713951</v>
      </c>
      <c r="AP1330" s="19">
        <v>163.41602653457801</v>
      </c>
      <c r="AQ1330" s="19">
        <f>AP1330-AS1330</f>
        <v>132.19620927194501</v>
      </c>
      <c r="AR1330" s="18">
        <f>AQ1330*bess_capex_adj</f>
        <v>132.19620927194501</v>
      </c>
      <c r="AS1330" s="19">
        <v>31.219817262633001</v>
      </c>
      <c r="AT1330" s="18">
        <f>AR1330+AS1330</f>
        <v>163.41602653457801</v>
      </c>
      <c r="AU1330" s="19">
        <v>8726.1159681421195</v>
      </c>
      <c r="AV1330" s="19"/>
      <c r="AW1330" s="19">
        <v>2466.6768316846101</v>
      </c>
      <c r="AX1330" s="18">
        <f>AW1330*solar_capex_adj</f>
        <v>3288.9024422461466</v>
      </c>
      <c r="AY1330" s="19">
        <v>1919.9743919953801</v>
      </c>
      <c r="AZ1330" s="18">
        <f>AY1330*wind_capex_adj</f>
        <v>3199.9573199923002</v>
      </c>
      <c r="BA1330" s="19">
        <v>1545.40973256858</v>
      </c>
      <c r="BB1330" s="18">
        <f>BA1330*hdgt_capex_adj</f>
        <v>1931.762165710725</v>
      </c>
      <c r="BC1330" s="19">
        <v>892.89468127985003</v>
      </c>
      <c r="BD1330" s="18">
        <f>BC1330*aero_capex_adj</f>
        <v>1071.47361753582</v>
      </c>
      <c r="BE1330" s="19">
        <v>1901.1603306136899</v>
      </c>
      <c r="BF1330" s="18">
        <f>BE1330*bess_capex_adj</f>
        <v>1901.1603306136899</v>
      </c>
      <c r="BG1330" s="8">
        <v>1660272099.8715701</v>
      </c>
      <c r="BH1330" s="8">
        <v>5821626235.1424303</v>
      </c>
      <c r="BI1330" s="8">
        <v>980151937.268507</v>
      </c>
      <c r="BJ1330" s="8">
        <v>297949727.717484</v>
      </c>
      <c r="BK1330" s="8">
        <f>SUM(BG1330:BJ1330)/1000000</f>
        <v>8759.9999999999909</v>
      </c>
      <c r="BL1330" s="8">
        <v>29.4866878423496</v>
      </c>
      <c r="BM1330" s="10">
        <f>0.815*BJ1330/(BK1330*1000)</f>
        <v>27.720208686044487</v>
      </c>
      <c r="BN1330" s="25">
        <v>2781.2923068682198</v>
      </c>
      <c r="BO1330" s="8">
        <v>422</v>
      </c>
      <c r="BP1330" s="8">
        <v>6080</v>
      </c>
      <c r="BQ1330" s="25">
        <v>9223.8464000000004</v>
      </c>
      <c r="BR1330" s="8">
        <v>1520</v>
      </c>
      <c r="BS1330" s="8">
        <v>380</v>
      </c>
      <c r="BT1330" s="8">
        <v>0.30463130333744098</v>
      </c>
    </row>
    <row r="1331" spans="1:72" s="11" customFormat="1" x14ac:dyDescent="0.25">
      <c r="A1331" s="1">
        <v>1011</v>
      </c>
      <c r="B1331" s="25">
        <v>1442.15156652426</v>
      </c>
      <c r="C1331" s="25">
        <v>1801.19999999999</v>
      </c>
      <c r="D1331" s="8">
        <v>2000</v>
      </c>
      <c r="E1331" s="8">
        <v>8000</v>
      </c>
      <c r="F1331" s="8">
        <v>3</v>
      </c>
      <c r="G1331" s="8">
        <v>4</v>
      </c>
      <c r="H1331" s="9">
        <f>SUM(BG1331:BI1331)/(BK1331*1000000)</f>
        <v>0.95413026550064362</v>
      </c>
      <c r="I1331" s="10">
        <v>100</v>
      </c>
      <c r="J1331" s="19">
        <v>93.851106859334493</v>
      </c>
      <c r="K1331" s="18">
        <f>(P1331*BG1331+U1331*BH1331+AP1331*BI1331+AN1331*BJ1331)/(BK1331*(1000000))</f>
        <v>91.193038141121235</v>
      </c>
      <c r="L1331" s="18">
        <f>(T1331*BG1331+Y1331*BH1331+AT1331*BI1331+AO1331*BJ1331)/(BK1331*(1000000))</f>
        <v>116.87035541088511</v>
      </c>
      <c r="M1331" s="18">
        <f>L1331/K1331</f>
        <v>1.2815710255209201</v>
      </c>
      <c r="N1331" s="18">
        <f>J1331*M1331</f>
        <v>120.27685926399076</v>
      </c>
      <c r="O1331" s="10">
        <v>100</v>
      </c>
      <c r="P1331" s="19">
        <v>112.299771055973</v>
      </c>
      <c r="Q1331" s="19">
        <f>P1331-S1331</f>
        <v>103.873374190094</v>
      </c>
      <c r="R1331" s="18">
        <f>Q1331*solar_capex_adj</f>
        <v>138.49783225345865</v>
      </c>
      <c r="S1331" s="19">
        <v>8.4263968658789992</v>
      </c>
      <c r="T1331" s="18">
        <f>R1331+S1331</f>
        <v>146.92422911933767</v>
      </c>
      <c r="U1331" s="19">
        <v>36.690305343820398</v>
      </c>
      <c r="V1331" s="19">
        <f>U1331-X1331</f>
        <v>30.3949230690897</v>
      </c>
      <c r="W1331" s="18">
        <f>V1331*wind_capex_adj</f>
        <v>50.658205115149499</v>
      </c>
      <c r="X1331" s="19">
        <v>6.2953822747306987</v>
      </c>
      <c r="Y1331" s="18">
        <f>W1331+X1331</f>
        <v>56.953587389880198</v>
      </c>
      <c r="Z1331" s="19">
        <v>638.94205361962997</v>
      </c>
      <c r="AA1331" s="19">
        <f>Z1331-AC1331-AD1331</f>
        <v>530.33494345669806</v>
      </c>
      <c r="AB1331" s="18">
        <f>AA1331*hdgt_capex_adj</f>
        <v>662.91867932087257</v>
      </c>
      <c r="AC1331" s="19">
        <v>65.246699571145996</v>
      </c>
      <c r="AD1331" s="19">
        <v>43.360410591785921</v>
      </c>
      <c r="AE1331" s="18">
        <f>AD1331*fuel_adj</f>
        <v>43.360410591785921</v>
      </c>
      <c r="AF1331" s="18">
        <f>AB1331+AC1331+AE1331</f>
        <v>771.52578948380449</v>
      </c>
      <c r="AG1331" s="19">
        <v>904.76451391394198</v>
      </c>
      <c r="AH1331" s="19">
        <f>AG1331-AJ1331-AK1331</f>
        <v>782.14832999502005</v>
      </c>
      <c r="AI1331" s="18">
        <f>AH1331*aero_capex_adj</f>
        <v>938.57799599402404</v>
      </c>
      <c r="AJ1331" s="19">
        <v>74.393464976080963</v>
      </c>
      <c r="AK1331" s="19">
        <v>48.22271894284097</v>
      </c>
      <c r="AL1331" s="18">
        <f>AK1331*fuel_adj</f>
        <v>48.22271894284097</v>
      </c>
      <c r="AM1331" s="18">
        <f>AI1331+AJ1331+AL1331</f>
        <v>1061.1941799129459</v>
      </c>
      <c r="AN1331" s="18">
        <f>IF(F1331=0, 0, IF(F1331=3, Z1331, (Z1331*F1331*384+AG1331*G1331*32)/(F1331*384+G1331*32)))</f>
        <v>638.94205361962997</v>
      </c>
      <c r="AO1331" s="18">
        <f>IF(F1331=0, 0, IF(F1331=3, AF1331, (AF1331*F1331*384+AM1331*G1331*32)/(F1331*384+G1331*32)))</f>
        <v>771.52578948380449</v>
      </c>
      <c r="AP1331" s="19">
        <v>177.704300628732</v>
      </c>
      <c r="AQ1331" s="19">
        <f>AP1331-AS1331</f>
        <v>143.77560264616</v>
      </c>
      <c r="AR1331" s="18">
        <f>AQ1331*bess_capex_adj</f>
        <v>143.77560264616</v>
      </c>
      <c r="AS1331" s="19">
        <v>33.928697982572004</v>
      </c>
      <c r="AT1331" s="18">
        <f>AR1331+AS1331</f>
        <v>177.704300628732</v>
      </c>
      <c r="AU1331" s="19">
        <v>8429.1349780118908</v>
      </c>
      <c r="AV1331" s="19"/>
      <c r="AW1331" s="19">
        <v>1727.0709421266599</v>
      </c>
      <c r="AX1331" s="18">
        <f>AW1331*solar_capex_adj</f>
        <v>2302.7612561688798</v>
      </c>
      <c r="AY1331" s="19">
        <v>2157.05495397817</v>
      </c>
      <c r="AZ1331" s="18">
        <f>AY1331*wind_capex_adj</f>
        <v>3595.091589963617</v>
      </c>
      <c r="BA1331" s="19">
        <v>2318.6477987437402</v>
      </c>
      <c r="BB1331" s="18">
        <f>BA1331*hdgt_capex_adj</f>
        <v>2898.309748429675</v>
      </c>
      <c r="BC1331" s="19">
        <v>324.76365817195801</v>
      </c>
      <c r="BD1331" s="18">
        <f>BC1331*aero_capex_adj</f>
        <v>389.71638980634958</v>
      </c>
      <c r="BE1331" s="19">
        <v>1901.5976249913399</v>
      </c>
      <c r="BF1331" s="18">
        <f>BE1331*bess_capex_adj</f>
        <v>1901.5976249913399</v>
      </c>
      <c r="BG1331" s="8">
        <v>1432156031.7046299</v>
      </c>
      <c r="BH1331" s="8">
        <v>6024247457.1309404</v>
      </c>
      <c r="BI1331" s="8">
        <v>901777636.95006096</v>
      </c>
      <c r="BJ1331" s="8">
        <v>401818874.21436101</v>
      </c>
      <c r="BK1331" s="8">
        <f>SUM(BG1331:BJ1331)/1000000</f>
        <v>8759.9999999999927</v>
      </c>
      <c r="BL1331" s="8">
        <v>26.140233076373502</v>
      </c>
      <c r="BM1331" s="10">
        <f>0.815*BJ1331/(BK1331*1000)</f>
        <v>37.383833616975394</v>
      </c>
      <c r="BN1331" s="25">
        <v>1946.90461480775</v>
      </c>
      <c r="BO1331" s="8">
        <v>474</v>
      </c>
      <c r="BP1331" s="8">
        <v>6080</v>
      </c>
      <c r="BQ1331" s="25">
        <v>9223.8464000000004</v>
      </c>
      <c r="BR1331" s="8">
        <v>1520</v>
      </c>
      <c r="BS1331" s="8">
        <v>380</v>
      </c>
      <c r="BT1331" s="8">
        <v>0.28048242086709602</v>
      </c>
    </row>
    <row r="1332" spans="1:72" s="11" customFormat="1" x14ac:dyDescent="0.25">
      <c r="A1332" s="1">
        <v>878</v>
      </c>
      <c r="B1332" s="25">
        <v>1854.19487124548</v>
      </c>
      <c r="C1332" s="25">
        <v>1801.19999999999</v>
      </c>
      <c r="D1332" s="8">
        <v>2000</v>
      </c>
      <c r="E1332" s="8">
        <v>8000</v>
      </c>
      <c r="F1332" s="8">
        <v>2</v>
      </c>
      <c r="G1332" s="8">
        <v>11</v>
      </c>
      <c r="H1332" s="9">
        <f>SUM(BG1332:BI1332)/(BK1332*1000000)</f>
        <v>0.96778441730148868</v>
      </c>
      <c r="I1332" s="10">
        <v>100</v>
      </c>
      <c r="J1332" s="19">
        <v>95.615377346616597</v>
      </c>
      <c r="K1332" s="18">
        <f>(P1332*BG1332+U1332*BH1332+AP1332*BI1332+AN1332*BJ1332)/(BK1332*(1000000))</f>
        <v>122.76284752431573</v>
      </c>
      <c r="L1332" s="18">
        <f>(T1332*BG1332+Y1332*BH1332+AT1332*BI1332+AO1332*BJ1332)/(BK1332*(1000000))</f>
        <v>154.46202284779389</v>
      </c>
      <c r="M1332" s="18">
        <f>L1332/K1332</f>
        <v>1.2582147283378995</v>
      </c>
      <c r="N1332" s="18">
        <f>J1332*M1332</f>
        <v>120.30467603309896</v>
      </c>
      <c r="O1332" s="10">
        <v>100</v>
      </c>
      <c r="P1332" s="19">
        <v>133.72383885713899</v>
      </c>
      <c r="Q1332" s="19">
        <f>P1332-S1332</f>
        <v>123.687824951019</v>
      </c>
      <c r="R1332" s="18">
        <f>Q1332*solar_capex_adj</f>
        <v>164.91709993469198</v>
      </c>
      <c r="S1332" s="19">
        <v>10.03601390611999</v>
      </c>
      <c r="T1332" s="18">
        <f>R1332+S1332</f>
        <v>174.95311384081197</v>
      </c>
      <c r="U1332" s="19">
        <v>36.683556781257799</v>
      </c>
      <c r="V1332" s="19">
        <f>U1332-X1332</f>
        <v>30.388172167559901</v>
      </c>
      <c r="W1332" s="18">
        <f>V1332*wind_capex_adj</f>
        <v>50.646953612599837</v>
      </c>
      <c r="X1332" s="19">
        <v>6.2953846136978981</v>
      </c>
      <c r="Y1332" s="18">
        <f>W1332+X1332</f>
        <v>56.942338226297736</v>
      </c>
      <c r="Z1332" s="19">
        <v>591.13481254593603</v>
      </c>
      <c r="AA1332" s="19">
        <f>Z1332-AC1332-AD1332</f>
        <v>488.48843662794604</v>
      </c>
      <c r="AB1332" s="18">
        <f>AA1332*hdgt_capex_adj</f>
        <v>610.61054578493258</v>
      </c>
      <c r="AC1332" s="19">
        <v>60.835458541521007</v>
      </c>
      <c r="AD1332" s="19">
        <v>41.810917376468979</v>
      </c>
      <c r="AE1332" s="18">
        <f>AD1332*fuel_adj</f>
        <v>41.810917376468979</v>
      </c>
      <c r="AF1332" s="18">
        <f>AB1332+AC1332+AE1332</f>
        <v>713.25692170292257</v>
      </c>
      <c r="AG1332" s="19">
        <v>4226.3338990410202</v>
      </c>
      <c r="AH1332" s="19">
        <f>AG1332-AJ1332-AK1332</f>
        <v>3863.81500922841</v>
      </c>
      <c r="AI1332" s="18">
        <f>AH1332*aero_capex_adj</f>
        <v>4636.5780110740916</v>
      </c>
      <c r="AJ1332" s="19">
        <v>314.77263281232035</v>
      </c>
      <c r="AK1332" s="19">
        <v>47.746257000289916</v>
      </c>
      <c r="AL1332" s="18">
        <f>AK1332*fuel_adj</f>
        <v>47.746257000289916</v>
      </c>
      <c r="AM1332" s="18">
        <f>AI1332+AJ1332+AL1332</f>
        <v>4999.0969008867014</v>
      </c>
      <c r="AN1332" s="18">
        <f>IF(F1332=0, 0, IF(F1332=3, Z1332, (Z1332*F1332*384+AG1332*G1332*32)/(F1332*384+G1332*32)))</f>
        <v>1733.6259540158196</v>
      </c>
      <c r="AO1332" s="18">
        <f>IF(F1332=0, 0, IF(F1332=3, AF1332, (AF1332*F1332*384+AM1332*G1332*32)/(F1332*384+G1332*32)))</f>
        <v>2060.2352008749672</v>
      </c>
      <c r="AP1332" s="19">
        <v>174.277077283615</v>
      </c>
      <c r="AQ1332" s="19">
        <f>AP1332-AS1332</f>
        <v>140.806595904387</v>
      </c>
      <c r="AR1332" s="18">
        <f>AQ1332*bess_capex_adj</f>
        <v>140.806595904387</v>
      </c>
      <c r="AS1332" s="19">
        <v>33.470481379228005</v>
      </c>
      <c r="AT1332" s="18">
        <f>AR1332+AS1332</f>
        <v>174.277077283615</v>
      </c>
      <c r="AU1332" s="19">
        <v>8716.0980520876401</v>
      </c>
      <c r="AV1332" s="19"/>
      <c r="AW1332" s="19">
        <v>2220.0257666529001</v>
      </c>
      <c r="AX1332" s="18">
        <f>AW1332*solar_capex_adj</f>
        <v>2960.0343555372001</v>
      </c>
      <c r="AY1332" s="19">
        <v>2156.57505740442</v>
      </c>
      <c r="AZ1332" s="18">
        <f>AY1332*wind_capex_adj</f>
        <v>3594.2917623407002</v>
      </c>
      <c r="BA1332" s="19">
        <v>1545.4213009129201</v>
      </c>
      <c r="BB1332" s="18">
        <f>BA1332*hdgt_capex_adj</f>
        <v>1931.77662614115</v>
      </c>
      <c r="BC1332" s="19">
        <v>892.90136514686401</v>
      </c>
      <c r="BD1332" s="18">
        <f>BC1332*aero_capex_adj</f>
        <v>1071.4816381762369</v>
      </c>
      <c r="BE1332" s="19">
        <v>1901.17456197052</v>
      </c>
      <c r="BF1332" s="18">
        <f>BE1332*bess_capex_adj</f>
        <v>1901.17456197052</v>
      </c>
      <c r="BG1332" s="8">
        <v>1539412731.08303</v>
      </c>
      <c r="BH1332" s="8">
        <v>6024251669.3078299</v>
      </c>
      <c r="BI1332" s="8">
        <v>914127095.170174</v>
      </c>
      <c r="BJ1332" s="8">
        <v>282208504.43896002</v>
      </c>
      <c r="BK1332" s="8">
        <f>SUM(BG1332:BJ1332)/1000000</f>
        <v>8759.9999999999927</v>
      </c>
      <c r="BL1332" s="8">
        <v>31.323997242683799</v>
      </c>
      <c r="BM1332" s="10">
        <f>0.815*BJ1332/(BK1332*1000)</f>
        <v>26.255699899286828</v>
      </c>
      <c r="BN1332" s="25">
        <v>2503.1630761813899</v>
      </c>
      <c r="BO1332" s="8">
        <v>474</v>
      </c>
      <c r="BP1332" s="8">
        <v>6080</v>
      </c>
      <c r="BQ1332" s="25">
        <v>9223.8464000000004</v>
      </c>
      <c r="BR1332" s="8">
        <v>1520</v>
      </c>
      <c r="BS1332" s="8">
        <v>380</v>
      </c>
      <c r="BT1332" s="8">
        <v>0.28428775087012897</v>
      </c>
    </row>
    <row r="1333" spans="1:72" s="11" customFormat="1" x14ac:dyDescent="0.25">
      <c r="A1333" s="1">
        <v>1514</v>
      </c>
      <c r="B1333" s="22">
        <v>1442.15156652426</v>
      </c>
      <c r="C1333" s="22">
        <v>1200.8</v>
      </c>
      <c r="D1333" s="11">
        <v>3000</v>
      </c>
      <c r="E1333" s="11">
        <v>12000</v>
      </c>
      <c r="F1333" s="11">
        <v>3</v>
      </c>
      <c r="G1333" s="11">
        <v>4</v>
      </c>
      <c r="H1333" s="12">
        <f>SUM(BG1333:BI1333)/(BK1333*1000000)</f>
        <v>0.90130245611263349</v>
      </c>
      <c r="I1333" s="13">
        <v>100</v>
      </c>
      <c r="J1333" s="20">
        <v>98.7767751297079</v>
      </c>
      <c r="K1333" s="18">
        <f>(P1333*BG1333+U1333*BH1333+AP1333*BI1333+AN1333*BJ1333)/(BK1333*(1000000))</f>
        <v>95.878429315214746</v>
      </c>
      <c r="L1333" s="18">
        <f>(T1333*BG1333+Y1333*BH1333+AT1333*BI1333+AO1333*BJ1333)/(BK1333*(1000000))</f>
        <v>116.822450334178</v>
      </c>
      <c r="M1333" s="18">
        <f>L1333/K1333</f>
        <v>1.2184435140265664</v>
      </c>
      <c r="N1333" s="18">
        <f>J1333*M1333</f>
        <v>120.35392099325324</v>
      </c>
      <c r="O1333" s="13">
        <v>100</v>
      </c>
      <c r="P1333" s="20">
        <v>98.237767928439794</v>
      </c>
      <c r="Q1333" s="20">
        <f>P1333-S1333</f>
        <v>90.866650397150394</v>
      </c>
      <c r="R1333" s="18">
        <f>Q1333*solar_capex_adj</f>
        <v>121.15553386286719</v>
      </c>
      <c r="S1333" s="20">
        <v>7.3711175312893999</v>
      </c>
      <c r="T1333" s="18">
        <f>R1333+S1333</f>
        <v>128.5266513941566</v>
      </c>
      <c r="U1333" s="20">
        <v>28.612221343798101</v>
      </c>
      <c r="V1333" s="20">
        <f>U1333-X1333</f>
        <v>23.702972769294401</v>
      </c>
      <c r="W1333" s="18">
        <f>V1333*wind_capex_adj</f>
        <v>39.504954615490668</v>
      </c>
      <c r="X1333" s="20">
        <v>4.9092485745036996</v>
      </c>
      <c r="Y1333" s="18">
        <f>W1333+X1333</f>
        <v>44.414203189994367</v>
      </c>
      <c r="Z1333" s="20">
        <v>323.52101059878697</v>
      </c>
      <c r="AA1333" s="20">
        <f>Z1333-AC1333-AD1333</f>
        <v>241.916499767875</v>
      </c>
      <c r="AB1333" s="18">
        <f>AA1333*hdgt_capex_adj</f>
        <v>302.39562470984373</v>
      </c>
      <c r="AC1333" s="20">
        <v>37.370180750465977</v>
      </c>
      <c r="AD1333" s="20">
        <v>44.234330080446</v>
      </c>
      <c r="AE1333" s="18">
        <f>AD1333*fuel_adj</f>
        <v>44.234330080446</v>
      </c>
      <c r="AF1333" s="18">
        <f>AB1333+AC1333+AE1333</f>
        <v>384.00013554075571</v>
      </c>
      <c r="AG1333" s="20">
        <v>625.637199734859</v>
      </c>
      <c r="AH1333" s="20">
        <f>AG1333-AJ1333-AK1333</f>
        <v>521.027939082834</v>
      </c>
      <c r="AI1333" s="18">
        <f>AH1333*aero_capex_adj</f>
        <v>625.23352689940077</v>
      </c>
      <c r="AJ1333" s="20">
        <v>54.457205098700001</v>
      </c>
      <c r="AK1333" s="20">
        <v>50.152055553324999</v>
      </c>
      <c r="AL1333" s="18">
        <f>AK1333*fuel_adj</f>
        <v>50.152055553324999</v>
      </c>
      <c r="AM1333" s="18">
        <f>AI1333+AJ1333+AL1333</f>
        <v>729.84278755142577</v>
      </c>
      <c r="AN1333" s="18">
        <f>IF(F1333=0, 0, IF(F1333=3, Z1333, (Z1333*F1333*384+AG1333*G1333*32)/(F1333*384+G1333*32)))</f>
        <v>323.52101059878697</v>
      </c>
      <c r="AO1333" s="18">
        <f>IF(F1333=0, 0, IF(F1333=3, AF1333, (AF1333*F1333*384+AM1333*G1333*32)/(F1333*384+G1333*32)))</f>
        <v>384.00013554075571</v>
      </c>
      <c r="AP1333" s="20">
        <v>228.222077462215</v>
      </c>
      <c r="AQ1333" s="20">
        <f>AP1333-AS1333</f>
        <v>186.13112538132199</v>
      </c>
      <c r="AR1333" s="18">
        <f>AQ1333*bess_capex_adj</f>
        <v>186.13112538132199</v>
      </c>
      <c r="AS1333" s="20">
        <v>42.090952080893004</v>
      </c>
      <c r="AT1333" s="18">
        <f>AR1333+AS1333</f>
        <v>228.222077462215</v>
      </c>
      <c r="AU1333" s="20">
        <v>8664.1484839069508</v>
      </c>
      <c r="AV1333" s="20"/>
      <c r="AW1333" s="20">
        <v>1727.10614972081</v>
      </c>
      <c r="AX1333" s="18">
        <f>AW1333*solar_capex_adj</f>
        <v>2302.8081996277465</v>
      </c>
      <c r="AY1333" s="20">
        <v>1438.0659514055701</v>
      </c>
      <c r="AZ1333" s="18">
        <f>AY1333*wind_capex_adj</f>
        <v>2396.7765856759502</v>
      </c>
      <c r="BA1333" s="20">
        <v>2318.6950660613002</v>
      </c>
      <c r="BB1333" s="18">
        <f>BA1333*hdgt_capex_adj</f>
        <v>2898.3688325766252</v>
      </c>
      <c r="BC1333" s="20">
        <v>324.77027871474598</v>
      </c>
      <c r="BD1333" s="18">
        <f>BC1333*aero_capex_adj</f>
        <v>389.72433445769519</v>
      </c>
      <c r="BE1333" s="20">
        <v>2855.5110380045098</v>
      </c>
      <c r="BF1333" s="18">
        <f>BE1333*bess_capex_adj</f>
        <v>2855.5110380045098</v>
      </c>
      <c r="BG1333" s="11">
        <v>1644082758.91043</v>
      </c>
      <c r="BH1333" s="11">
        <v>5150146221.7022696</v>
      </c>
      <c r="BI1333" s="11">
        <v>1101180534.93396</v>
      </c>
      <c r="BJ1333" s="11">
        <v>864590484.45332897</v>
      </c>
      <c r="BK1333" s="11">
        <f>SUM(BG1333:BJ1333)/1000000</f>
        <v>8759.9999999999891</v>
      </c>
      <c r="BL1333" s="11">
        <v>10.1830439018768</v>
      </c>
      <c r="BM1333" s="13">
        <f>0.815*BJ1333/(BK1333*1000)</f>
        <v>80.438498268203645</v>
      </c>
      <c r="BN1333" s="22">
        <v>1946.90461480775</v>
      </c>
      <c r="BO1333" s="11">
        <v>316</v>
      </c>
      <c r="BP1333" s="11">
        <v>9120</v>
      </c>
      <c r="BQ1333" s="22">
        <v>13835.7696</v>
      </c>
      <c r="BR1333" s="11">
        <v>2280</v>
      </c>
      <c r="BS1333" s="11">
        <v>570</v>
      </c>
      <c r="BT1333" s="11">
        <v>0.228819099164285</v>
      </c>
    </row>
    <row r="1334" spans="1:72" s="11" customFormat="1" x14ac:dyDescent="0.25">
      <c r="A1334" s="1">
        <v>1299</v>
      </c>
      <c r="B1334" s="22">
        <v>2472.2598283273001</v>
      </c>
      <c r="C1334" s="22">
        <v>801.8</v>
      </c>
      <c r="D1334" s="11">
        <v>3000</v>
      </c>
      <c r="E1334" s="11">
        <v>12000</v>
      </c>
      <c r="F1334" s="11">
        <v>1</v>
      </c>
      <c r="G1334" s="11">
        <v>18</v>
      </c>
      <c r="H1334" s="12">
        <f>SUM(BG1334:BI1334)/(BK1334*1000000)</f>
        <v>0.90937554477789728</v>
      </c>
      <c r="I1334" s="13">
        <v>100</v>
      </c>
      <c r="J1334" s="20">
        <v>100.496391546211</v>
      </c>
      <c r="K1334" s="18">
        <f>(P1334*BG1334+U1334*BH1334+AP1334*BI1334+AN1334*BJ1334)/(BK1334*(1000000))</f>
        <v>146.97249027841619</v>
      </c>
      <c r="L1334" s="18">
        <f>(T1334*BG1334+Y1334*BH1334+AT1334*BI1334+AO1334*BJ1334)/(BK1334*(1000000))</f>
        <v>176.11783361788432</v>
      </c>
      <c r="M1334" s="18">
        <f>L1334/K1334</f>
        <v>1.1983047527075092</v>
      </c>
      <c r="N1334" s="18">
        <f>J1334*M1334</f>
        <v>120.4253036197794</v>
      </c>
      <c r="O1334" s="13">
        <v>100</v>
      </c>
      <c r="P1334" s="20">
        <v>116.06732362181501</v>
      </c>
      <c r="Q1334" s="20">
        <f>P1334-S1334</f>
        <v>107.35624355771201</v>
      </c>
      <c r="R1334" s="18">
        <f>Q1334*solar_capex_adj</f>
        <v>143.14165807694934</v>
      </c>
      <c r="S1334" s="20">
        <v>8.7110800641030011</v>
      </c>
      <c r="T1334" s="18">
        <f>R1334+S1334</f>
        <v>151.85273814105233</v>
      </c>
      <c r="U1334" s="20">
        <v>27.950570205544398</v>
      </c>
      <c r="V1334" s="20">
        <f>U1334-X1334</f>
        <v>23.153786728417298</v>
      </c>
      <c r="W1334" s="18">
        <f>V1334*wind_capex_adj</f>
        <v>38.589644547362163</v>
      </c>
      <c r="X1334" s="20">
        <v>4.7967834771271001</v>
      </c>
      <c r="Y1334" s="18">
        <f>W1334+X1334</f>
        <v>43.386428024489263</v>
      </c>
      <c r="Z1334" s="20">
        <v>154.11375598003201</v>
      </c>
      <c r="AA1334" s="20">
        <f>Z1334-AC1334-AD1334</f>
        <v>94.340463890334988</v>
      </c>
      <c r="AB1334" s="18">
        <f>AA1334*hdgt_capex_adj</f>
        <v>117.92557986291874</v>
      </c>
      <c r="AC1334" s="20">
        <v>21.301627031042017</v>
      </c>
      <c r="AD1334" s="20">
        <v>38.471665058655006</v>
      </c>
      <c r="AE1334" s="18">
        <f>AD1334*fuel_adj</f>
        <v>38.471665058655006</v>
      </c>
      <c r="AF1334" s="18">
        <f>AB1334+AC1334+AE1334</f>
        <v>177.69887195261578</v>
      </c>
      <c r="AG1334" s="20">
        <v>1284.5182852747</v>
      </c>
      <c r="AH1334" s="20">
        <f>AG1334-AJ1334-AK1334</f>
        <v>1140.74980531966</v>
      </c>
      <c r="AI1334" s="18">
        <f>AH1334*aero_capex_adj</f>
        <v>1368.8997663835919</v>
      </c>
      <c r="AJ1334" s="20">
        <v>101.12363543877996</v>
      </c>
      <c r="AK1334" s="20">
        <v>42.644844516260036</v>
      </c>
      <c r="AL1334" s="18">
        <f>AK1334*fuel_adj</f>
        <v>42.644844516260036</v>
      </c>
      <c r="AM1334" s="18">
        <f>AI1334+AJ1334+AL1334</f>
        <v>1512.6682463386319</v>
      </c>
      <c r="AN1334" s="18">
        <f>IF(F1334=0, 0, IF(F1334=3, Z1334, (Z1334*F1334*384+AG1334*G1334*32)/(F1334*384+G1334*32)))</f>
        <v>832.35647355683284</v>
      </c>
      <c r="AO1334" s="18">
        <f>IF(F1334=0, 0, IF(F1334=3, AF1334, (AF1334*F1334*384+AM1334*G1334*32)/(F1334*384+G1334*32)))</f>
        <v>978.68049658422547</v>
      </c>
      <c r="AP1334" s="20">
        <v>121.950051173971</v>
      </c>
      <c r="AQ1334" s="20">
        <f>AP1334-AS1334</f>
        <v>99.732724749067003</v>
      </c>
      <c r="AR1334" s="18">
        <f>AQ1334*bess_capex_adj</f>
        <v>99.732724749067003</v>
      </c>
      <c r="AS1334" s="20">
        <v>22.217326424904002</v>
      </c>
      <c r="AT1334" s="18">
        <f>AR1334+AS1334</f>
        <v>121.950051173971</v>
      </c>
      <c r="AU1334" s="20">
        <v>9008.4526101836</v>
      </c>
      <c r="AV1334" s="20"/>
      <c r="AW1334" s="20">
        <v>2959.9634961957699</v>
      </c>
      <c r="AX1334" s="18">
        <f>AW1334*solar_capex_adj</f>
        <v>3946.617994927693</v>
      </c>
      <c r="AY1334" s="20">
        <v>959.97140108671704</v>
      </c>
      <c r="AZ1334" s="18">
        <f>AY1334*wind_capex_adj</f>
        <v>1599.9523351445284</v>
      </c>
      <c r="BA1334" s="20">
        <v>772.69215277662897</v>
      </c>
      <c r="BB1334" s="18">
        <f>BA1334*hdgt_capex_adj</f>
        <v>965.86519097078622</v>
      </c>
      <c r="BC1334" s="20">
        <v>1461.07634769639</v>
      </c>
      <c r="BD1334" s="18">
        <f>BC1334*aero_capex_adj</f>
        <v>1753.2916172356679</v>
      </c>
      <c r="BE1334" s="20">
        <v>2854.7492124280802</v>
      </c>
      <c r="BF1334" s="18">
        <f>BE1334*bess_capex_adj</f>
        <v>2854.7492124280802</v>
      </c>
      <c r="BG1334" s="11">
        <v>2370369694.0474501</v>
      </c>
      <c r="BH1334" s="11">
        <v>3519484355.2087998</v>
      </c>
      <c r="BI1334" s="11">
        <v>2076275722.9981301</v>
      </c>
      <c r="BJ1334" s="11">
        <v>793870227.74561906</v>
      </c>
      <c r="BK1334" s="11">
        <f>SUM(BG1334:BJ1334)/1000000</f>
        <v>8760</v>
      </c>
      <c r="BL1334" s="11">
        <v>15.007468854116199</v>
      </c>
      <c r="BM1334" s="13">
        <f>0.815*BJ1334/(BK1334*1000)</f>
        <v>73.858931006013634</v>
      </c>
      <c r="BN1334" s="22">
        <v>3337.5507682418602</v>
      </c>
      <c r="BO1334" s="11">
        <v>211</v>
      </c>
      <c r="BP1334" s="11">
        <v>9120</v>
      </c>
      <c r="BQ1334" s="22">
        <v>13835.7696</v>
      </c>
      <c r="BR1334" s="11">
        <v>2280</v>
      </c>
      <c r="BS1334" s="11">
        <v>570</v>
      </c>
      <c r="BT1334" s="11">
        <v>0.42865497205831399</v>
      </c>
    </row>
    <row r="1335" spans="1:72" s="11" customFormat="1" x14ac:dyDescent="0.25">
      <c r="A1335" s="1">
        <v>269</v>
      </c>
      <c r="B1335" s="24">
        <v>3296.3464377697401</v>
      </c>
      <c r="C1335" s="24">
        <v>201.39999999999901</v>
      </c>
      <c r="D1335" s="1">
        <v>1000</v>
      </c>
      <c r="E1335" s="1">
        <v>4000</v>
      </c>
      <c r="F1335" s="1">
        <v>1</v>
      </c>
      <c r="G1335" s="1">
        <v>23</v>
      </c>
      <c r="H1335" s="2">
        <f>SUM(BG1335:BI1335)/(BK1335*1000000)</f>
        <v>0.64618396083041518</v>
      </c>
      <c r="I1335" s="3">
        <v>100</v>
      </c>
      <c r="J1335" s="18">
        <v>100.526471892297</v>
      </c>
      <c r="K1335" s="18">
        <f>(P1335*BG1335+U1335*BH1335+AP1335*BI1335+AN1335*BJ1335)/(BK1335*(1000000))</f>
        <v>105.44915912196321</v>
      </c>
      <c r="L1335" s="18">
        <f>(T1335*BG1335+Y1335*BH1335+AT1335*BI1335+AO1335*BJ1335)/(BK1335*(1000000))</f>
        <v>126.3414749964431</v>
      </c>
      <c r="M1335" s="18">
        <f>L1335/K1335</f>
        <v>1.1981269082507875</v>
      </c>
      <c r="N1335" s="18">
        <f>J1335*M1335</f>
        <v>120.44347096567749</v>
      </c>
      <c r="O1335" s="3">
        <v>100</v>
      </c>
      <c r="P1335" s="18">
        <v>114.280678102829</v>
      </c>
      <c r="Q1335" s="18">
        <f>P1335-S1335</f>
        <v>105.708254717077</v>
      </c>
      <c r="R1335" s="18">
        <f>Q1335*solar_capex_adj</f>
        <v>140.94433962276932</v>
      </c>
      <c r="S1335" s="18">
        <v>8.5724233857520034</v>
      </c>
      <c r="T1335" s="18">
        <f>R1335+S1335</f>
        <v>149.51676300852131</v>
      </c>
      <c r="U1335" s="18">
        <v>27.9639018245899</v>
      </c>
      <c r="V1335" s="18">
        <f>U1335-X1335</f>
        <v>23.167118347462701</v>
      </c>
      <c r="W1335" s="18">
        <f>V1335*wind_capex_adj</f>
        <v>38.611863912437833</v>
      </c>
      <c r="X1335" s="18">
        <v>4.7967834771271995</v>
      </c>
      <c r="Y1335" s="18">
        <f>W1335+X1335</f>
        <v>43.408647389565033</v>
      </c>
      <c r="Z1335" s="18">
        <v>91.033338357953397</v>
      </c>
      <c r="AA1335" s="18">
        <f>Z1335-AC1335-AD1335</f>
        <v>40.665741016155806</v>
      </c>
      <c r="AB1335" s="18">
        <f>AA1335*hdgt_capex_adj</f>
        <v>50.832176270194758</v>
      </c>
      <c r="AC1335" s="18">
        <v>15.802830851380691</v>
      </c>
      <c r="AD1335" s="18">
        <v>34.564766490416901</v>
      </c>
      <c r="AE1335" s="18">
        <f>AD1335*fuel_adj</f>
        <v>34.564766490416901</v>
      </c>
      <c r="AF1335" s="18">
        <f>AB1335+AC1335+AE1335</f>
        <v>101.19977361199236</v>
      </c>
      <c r="AG1335" s="18">
        <v>172.75130962219899</v>
      </c>
      <c r="AH1335" s="18">
        <f>AG1335-AJ1335-AK1335</f>
        <v>111.86548305929</v>
      </c>
      <c r="AI1335" s="18">
        <f>AH1335*aero_capex_adj</f>
        <v>134.23857967114799</v>
      </c>
      <c r="AJ1335" s="18">
        <v>20.549476186384993</v>
      </c>
      <c r="AK1335" s="18">
        <v>40.336350376523995</v>
      </c>
      <c r="AL1335" s="18">
        <f>AK1335*fuel_adj</f>
        <v>40.336350376523995</v>
      </c>
      <c r="AM1335" s="18">
        <f>AI1335+AJ1335+AL1335</f>
        <v>195.12440623405698</v>
      </c>
      <c r="AN1335" s="18">
        <f>IF(F1335=0, 0, IF(F1335=3, Z1335, (Z1335*F1335*384+AG1335*G1335*32)/(F1335*384+G1335*32)))</f>
        <v>144.73371947445764</v>
      </c>
      <c r="AO1335" s="18">
        <f>IF(F1335=0, 0, IF(F1335=3, AF1335, (AF1335*F1335*384+AM1335*G1335*32)/(F1335*384+G1335*32)))</f>
        <v>162.92167504934912</v>
      </c>
      <c r="AP1335" s="18">
        <v>53.4830538911989</v>
      </c>
      <c r="AQ1335" s="18">
        <f>AP1335-AS1335</f>
        <v>43.4287145144148</v>
      </c>
      <c r="AR1335" s="18">
        <f>AQ1335*bess_capex_adj</f>
        <v>43.4287145144148</v>
      </c>
      <c r="AS1335" s="18">
        <v>10.0543393767841</v>
      </c>
      <c r="AT1335" s="18">
        <f>AR1335+AS1335</f>
        <v>53.4830538911989</v>
      </c>
      <c r="AU1335" s="18">
        <v>7781.7201635609599</v>
      </c>
      <c r="AV1335" s="18"/>
      <c r="AW1335" s="18">
        <v>3948.8904010893102</v>
      </c>
      <c r="AX1335" s="18">
        <f>AW1335*solar_capex_adj</f>
        <v>5265.1872014524133</v>
      </c>
      <c r="AY1335" s="18">
        <v>241.26909649626501</v>
      </c>
      <c r="AZ1335" s="18">
        <f>AY1335*wind_capex_adj</f>
        <v>402.11516082710835</v>
      </c>
      <c r="BA1335" s="18">
        <v>773.13705786023695</v>
      </c>
      <c r="BB1335" s="18">
        <f>BA1335*hdgt_capex_adj</f>
        <v>966.42132232529616</v>
      </c>
      <c r="BC1335" s="18">
        <v>1868.00584081133</v>
      </c>
      <c r="BD1335" s="18">
        <f>BC1335*aero_capex_adj</f>
        <v>2241.6070089735958</v>
      </c>
      <c r="BE1335" s="18">
        <v>950.41776730380798</v>
      </c>
      <c r="BF1335" s="18">
        <f>BE1335*bess_capex_adj</f>
        <v>950.41776730380798</v>
      </c>
      <c r="BG1335" s="1">
        <v>3206673774.2069201</v>
      </c>
      <c r="BH1335" s="1">
        <v>884041093.96239996</v>
      </c>
      <c r="BI1335" s="1">
        <v>1569856628.7051101</v>
      </c>
      <c r="BJ1335" s="1">
        <v>3099428503.1255598</v>
      </c>
      <c r="BK1335" s="1">
        <f>SUM(BG1335:BJ1335)/1000000</f>
        <v>8759.9999999999891</v>
      </c>
      <c r="BL1335" s="1">
        <v>27.762242558735</v>
      </c>
      <c r="BM1335" s="3">
        <f>0.815*BJ1335/(BK1335*1000)</f>
        <v>288.36007192321165</v>
      </c>
      <c r="BN1335" s="24">
        <v>4450.0676909891499</v>
      </c>
      <c r="BO1335" s="1">
        <v>53</v>
      </c>
      <c r="BP1335" s="1">
        <v>3040</v>
      </c>
      <c r="BQ1335" s="24">
        <v>4611.9232000000002</v>
      </c>
      <c r="BR1335" s="1">
        <v>760</v>
      </c>
      <c r="BS1335" s="1">
        <v>190</v>
      </c>
      <c r="BT1335" s="1">
        <v>0.96742233380706399</v>
      </c>
    </row>
    <row r="1336" spans="1:72" s="11" customFormat="1" x14ac:dyDescent="0.25">
      <c r="A1336" s="1">
        <v>1062</v>
      </c>
      <c r="B1336" s="25">
        <v>2884.3031330485201</v>
      </c>
      <c r="C1336" s="25">
        <v>402.79999999999899</v>
      </c>
      <c r="D1336" s="8">
        <v>2000</v>
      </c>
      <c r="E1336" s="8">
        <v>8000</v>
      </c>
      <c r="F1336" s="8">
        <v>3</v>
      </c>
      <c r="G1336" s="8">
        <v>4</v>
      </c>
      <c r="H1336" s="9">
        <f>SUM(BG1336:BI1336)/(BK1336*1000000)</f>
        <v>0.83047428706989135</v>
      </c>
      <c r="I1336" s="10">
        <v>100</v>
      </c>
      <c r="J1336" s="19">
        <v>99.453469524281502</v>
      </c>
      <c r="K1336" s="18">
        <f>(P1336*BG1336+U1336*BH1336+AP1336*BI1336+AN1336*BJ1336)/(BK1336*(1000000))</f>
        <v>95.267941964263315</v>
      </c>
      <c r="L1336" s="18">
        <f>(T1336*BG1336+Y1336*BH1336+AT1336*BI1336+AO1336*BJ1336)/(BK1336*(1000000))</f>
        <v>115.39651330188099</v>
      </c>
      <c r="M1336" s="18">
        <f>L1336/K1336</f>
        <v>1.2112837846876996</v>
      </c>
      <c r="N1336" s="18">
        <f>J1336*M1336</f>
        <v>120.46637496569448</v>
      </c>
      <c r="O1336" s="10">
        <v>100</v>
      </c>
      <c r="P1336" s="19">
        <v>114.859705557014</v>
      </c>
      <c r="Q1336" s="19">
        <f>P1336-S1336</f>
        <v>106.240893169571</v>
      </c>
      <c r="R1336" s="18">
        <f>Q1336*solar_capex_adj</f>
        <v>141.65452422609465</v>
      </c>
      <c r="S1336" s="19">
        <v>8.6188123874430005</v>
      </c>
      <c r="T1336" s="18">
        <f>R1336+S1336</f>
        <v>150.27333661353765</v>
      </c>
      <c r="U1336" s="19">
        <v>27.955314768895601</v>
      </c>
      <c r="V1336" s="19">
        <f>U1336-X1336</f>
        <v>23.1585312917686</v>
      </c>
      <c r="W1336" s="18">
        <f>V1336*wind_capex_adj</f>
        <v>38.597552152947671</v>
      </c>
      <c r="X1336" s="19">
        <v>4.7967834771270006</v>
      </c>
      <c r="Y1336" s="18">
        <f>W1336+X1336</f>
        <v>43.394335630074671</v>
      </c>
      <c r="Z1336" s="19">
        <v>195.76582358485101</v>
      </c>
      <c r="AA1336" s="19">
        <f>Z1336-AC1336-AD1336</f>
        <v>133.97080512162501</v>
      </c>
      <c r="AB1336" s="18">
        <f>AA1336*hdgt_capex_adj</f>
        <v>167.46350640203127</v>
      </c>
      <c r="AC1336" s="19">
        <v>24.929387278820002</v>
      </c>
      <c r="AD1336" s="19">
        <v>36.865631184405999</v>
      </c>
      <c r="AE1336" s="18">
        <f>AD1336*fuel_adj</f>
        <v>36.865631184405999</v>
      </c>
      <c r="AF1336" s="18">
        <f>AB1336+AC1336+AE1336</f>
        <v>229.25852486525727</v>
      </c>
      <c r="AG1336" s="19">
        <v>537.42753952003704</v>
      </c>
      <c r="AH1336" s="19">
        <f>AG1336-AJ1336-AK1336</f>
        <v>447.69099042148196</v>
      </c>
      <c r="AI1336" s="18">
        <f>AH1336*aero_capex_adj</f>
        <v>537.22918850577832</v>
      </c>
      <c r="AJ1336" s="19">
        <v>46.823540579697067</v>
      </c>
      <c r="AK1336" s="19">
        <v>42.913008518858021</v>
      </c>
      <c r="AL1336" s="18">
        <f>AK1336*fuel_adj</f>
        <v>42.913008518858021</v>
      </c>
      <c r="AM1336" s="18">
        <f>AI1336+AJ1336+AL1336</f>
        <v>626.96573760433353</v>
      </c>
      <c r="AN1336" s="18">
        <f>IF(F1336=0, 0, IF(F1336=3, Z1336, (Z1336*F1336*384+AG1336*G1336*32)/(F1336*384+G1336*32)))</f>
        <v>195.76582358485101</v>
      </c>
      <c r="AO1336" s="18">
        <f>IF(F1336=0, 0, IF(F1336=3, AF1336, (AF1336*F1336*384+AM1336*G1336*32)/(F1336*384+G1336*32)))</f>
        <v>229.25852486525727</v>
      </c>
      <c r="AP1336" s="19">
        <v>63.763786775873697</v>
      </c>
      <c r="AQ1336" s="19">
        <f>AP1336-AS1336</f>
        <v>52.156370038214398</v>
      </c>
      <c r="AR1336" s="18">
        <f>AQ1336*bess_capex_adj</f>
        <v>52.156370038214398</v>
      </c>
      <c r="AS1336" s="19">
        <v>11.6074167376593</v>
      </c>
      <c r="AT1336" s="18">
        <f>AR1336+AS1336</f>
        <v>63.763786775873697</v>
      </c>
      <c r="AU1336" s="19">
        <v>8481.1779677609102</v>
      </c>
      <c r="AV1336" s="19"/>
      <c r="AW1336" s="19">
        <v>3453.9983774020402</v>
      </c>
      <c r="AX1336" s="18">
        <f>AW1336*solar_capex_adj</f>
        <v>4605.3311698693869</v>
      </c>
      <c r="AY1336" s="19">
        <v>482.35933681043298</v>
      </c>
      <c r="AZ1336" s="18">
        <f>AY1336*wind_capex_adj</f>
        <v>803.9322280173883</v>
      </c>
      <c r="BA1336" s="19">
        <v>2318.5514674823198</v>
      </c>
      <c r="BB1336" s="18">
        <f>BA1336*hdgt_capex_adj</f>
        <v>2898.1893343529</v>
      </c>
      <c r="BC1336" s="19">
        <v>324.750165440172</v>
      </c>
      <c r="BD1336" s="18">
        <f>BC1336*aero_capex_adj</f>
        <v>389.70019852820639</v>
      </c>
      <c r="BE1336" s="19">
        <v>1901.51862062593</v>
      </c>
      <c r="BF1336" s="18">
        <f>BE1336*bess_capex_adj</f>
        <v>1901.51862062593</v>
      </c>
      <c r="BG1336" s="8">
        <v>2803741028.0736899</v>
      </c>
      <c r="BH1336" s="8">
        <v>1768082187.9247999</v>
      </c>
      <c r="BI1336" s="8">
        <v>2703131538.7337499</v>
      </c>
      <c r="BJ1336" s="8">
        <v>1485045245.26775</v>
      </c>
      <c r="BK1336" s="8">
        <f>SUM(BG1336:BJ1336)/1000000</f>
        <v>8759.9999999999891</v>
      </c>
      <c r="BL1336" s="8">
        <v>14.236680302808701</v>
      </c>
      <c r="BM1336" s="10">
        <f>0.815*BJ1336/(BK1336*1000)</f>
        <v>138.16345603803856</v>
      </c>
      <c r="BN1336" s="25">
        <v>3893.8092296155</v>
      </c>
      <c r="BO1336" s="8">
        <v>106</v>
      </c>
      <c r="BP1336" s="8">
        <v>6080</v>
      </c>
      <c r="BQ1336" s="25">
        <v>9223.8464000000004</v>
      </c>
      <c r="BR1336" s="8">
        <v>1520</v>
      </c>
      <c r="BS1336" s="8">
        <v>380</v>
      </c>
      <c r="BT1336" s="8">
        <v>0.83410464016127495</v>
      </c>
    </row>
    <row r="1337" spans="1:72" s="11" customFormat="1" x14ac:dyDescent="0.25">
      <c r="A1337" s="1">
        <v>166</v>
      </c>
      <c r="B1337" s="24">
        <v>2884.3031330485201</v>
      </c>
      <c r="C1337" s="24">
        <v>1200.8</v>
      </c>
      <c r="D1337" s="1">
        <v>1000</v>
      </c>
      <c r="E1337" s="1">
        <v>4000</v>
      </c>
      <c r="F1337" s="1">
        <v>1</v>
      </c>
      <c r="G1337" s="1">
        <v>23</v>
      </c>
      <c r="H1337" s="2">
        <f>SUM(BG1337:BI1337)/(BK1337*1000000)</f>
        <v>0.93013880546069427</v>
      </c>
      <c r="I1337" s="3">
        <v>100</v>
      </c>
      <c r="J1337" s="18">
        <v>95.186725161977506</v>
      </c>
      <c r="K1337" s="18">
        <f>(P1337*BG1337+U1337*BH1337+AP1337*BI1337+AN1337*BJ1337)/(BK1337*(1000000))</f>
        <v>104.32056528352368</v>
      </c>
      <c r="L1337" s="18">
        <f>(T1337*BG1337+Y1337*BH1337+AT1337*BI1337+AO1337*BJ1337)/(BK1337*(1000000))</f>
        <v>132.08888379968855</v>
      </c>
      <c r="M1337" s="18">
        <f>L1337/K1337</f>
        <v>1.2661825924801673</v>
      </c>
      <c r="N1337" s="18">
        <f>J1337*M1337</f>
        <v>120.52377443528985</v>
      </c>
      <c r="O1337" s="3">
        <v>100</v>
      </c>
      <c r="P1337" s="18">
        <v>156.00291170750901</v>
      </c>
      <c r="Q1337" s="18">
        <f>P1337-S1337</f>
        <v>144.29466656195001</v>
      </c>
      <c r="R1337" s="18">
        <f>Q1337*solar_capex_adj</f>
        <v>192.39288874926666</v>
      </c>
      <c r="S1337" s="18">
        <v>11.708245145559005</v>
      </c>
      <c r="T1337" s="18">
        <f>R1337+S1337</f>
        <v>204.10113389482567</v>
      </c>
      <c r="U1337" s="18">
        <v>28.605937967662001</v>
      </c>
      <c r="V1337" s="18">
        <f>U1337-X1337</f>
        <v>23.696712151834699</v>
      </c>
      <c r="W1337" s="18">
        <f>V1337*wind_capex_adj</f>
        <v>39.494520253057836</v>
      </c>
      <c r="X1337" s="18">
        <v>4.9092258158273019</v>
      </c>
      <c r="Y1337" s="18">
        <f>W1337+X1337</f>
        <v>44.403746068885141</v>
      </c>
      <c r="Z1337" s="18">
        <v>241.544188280447</v>
      </c>
      <c r="AA1337" s="18">
        <f>Z1337-AC1337-AD1337</f>
        <v>174.19296970009998</v>
      </c>
      <c r="AB1337" s="18">
        <f>AA1337*hdgt_capex_adj</f>
        <v>217.74121212512497</v>
      </c>
      <c r="AC1337" s="18">
        <v>29.364783465034009</v>
      </c>
      <c r="AD1337" s="18">
        <v>37.986435115313014</v>
      </c>
      <c r="AE1337" s="18">
        <f>AD1337*fuel_adj</f>
        <v>37.986435115313014</v>
      </c>
      <c r="AF1337" s="18">
        <f>AB1337+AC1337+AE1337</f>
        <v>285.092430705472</v>
      </c>
      <c r="AG1337" s="18">
        <v>782.74303068467395</v>
      </c>
      <c r="AH1337" s="18">
        <f>AG1337-AJ1337-AK1337</f>
        <v>675.32079791626711</v>
      </c>
      <c r="AI1337" s="18">
        <f>AH1337*aero_capex_adj</f>
        <v>810.38495749952051</v>
      </c>
      <c r="AJ1337" s="18">
        <v>65.040984303792925</v>
      </c>
      <c r="AK1337" s="18">
        <v>42.381248464613918</v>
      </c>
      <c r="AL1337" s="18">
        <f>AK1337*fuel_adj</f>
        <v>42.381248464613918</v>
      </c>
      <c r="AM1337" s="18">
        <f>AI1337+AJ1337+AL1337</f>
        <v>917.80719026792735</v>
      </c>
      <c r="AN1337" s="18">
        <f>IF(F1337=0, 0, IF(F1337=3, Z1337, (Z1337*F1337*384+AG1337*G1337*32)/(F1337*384+G1337*32)))</f>
        <v>597.18914186036761</v>
      </c>
      <c r="AO1337" s="18">
        <f>IF(F1337=0, 0, IF(F1337=3, AF1337, (AF1337*F1337*384+AM1337*G1337*32)/(F1337*384+G1337*32)))</f>
        <v>700.87641556079984</v>
      </c>
      <c r="AP1337" s="18">
        <v>85.973280906296694</v>
      </c>
      <c r="AQ1337" s="18">
        <f>AP1337-AS1337</f>
        <v>69.7023494005185</v>
      </c>
      <c r="AR1337" s="18">
        <f>AQ1337*bess_capex_adj</f>
        <v>69.7023494005185</v>
      </c>
      <c r="AS1337" s="18">
        <v>16.270931505778194</v>
      </c>
      <c r="AT1337" s="18">
        <f>AR1337+AS1337</f>
        <v>85.973280906296694</v>
      </c>
      <c r="AU1337" s="18">
        <v>8480.5288276575502</v>
      </c>
      <c r="AV1337" s="18"/>
      <c r="AW1337" s="18">
        <v>3453.3159546002198</v>
      </c>
      <c r="AX1337" s="18">
        <f>AW1337*solar_capex_adj</f>
        <v>4604.4212728002931</v>
      </c>
      <c r="AY1337" s="18">
        <v>1437.6927829708</v>
      </c>
      <c r="AZ1337" s="18">
        <f>AY1337*wind_capex_adj</f>
        <v>2396.1546382846668</v>
      </c>
      <c r="BA1337" s="18">
        <v>772.69779343293499</v>
      </c>
      <c r="BB1337" s="18">
        <f>BA1337*hdgt_capex_adj</f>
        <v>965.87224179116879</v>
      </c>
      <c r="BC1337" s="18">
        <v>1866.94451732733</v>
      </c>
      <c r="BD1337" s="18">
        <f>BC1337*aero_capex_adj</f>
        <v>2240.333420792796</v>
      </c>
      <c r="BE1337" s="18">
        <v>949.87777932624601</v>
      </c>
      <c r="BF1337" s="18">
        <f>BE1337*bess_capex_adj</f>
        <v>949.87777932624601</v>
      </c>
      <c r="BG1337" s="1">
        <v>2046525263.4212699</v>
      </c>
      <c r="BH1337" s="1">
        <v>5150162838.2233295</v>
      </c>
      <c r="BI1337" s="1">
        <v>951327834.19106996</v>
      </c>
      <c r="BJ1337" s="1">
        <v>611984064.16431701</v>
      </c>
      <c r="BK1337" s="1">
        <f>SUM(BG1337:BJ1337)/1000000</f>
        <v>8759.9999999999873</v>
      </c>
      <c r="BL1337" s="1">
        <v>33.000597942803502</v>
      </c>
      <c r="BM1337" s="3">
        <f>0.815*BJ1337/(BK1337*1000)</f>
        <v>56.936873549534141</v>
      </c>
      <c r="BN1337" s="24">
        <v>3893.8092296155</v>
      </c>
      <c r="BO1337" s="1">
        <v>316</v>
      </c>
      <c r="BP1337" s="1">
        <v>3040</v>
      </c>
      <c r="BQ1337" s="24">
        <v>4611.9232000000002</v>
      </c>
      <c r="BR1337" s="1">
        <v>760</v>
      </c>
      <c r="BS1337" s="1">
        <v>190</v>
      </c>
      <c r="BT1337" s="1">
        <v>0.588874400894568</v>
      </c>
    </row>
    <row r="1338" spans="1:72" s="11" customFormat="1" x14ac:dyDescent="0.25">
      <c r="A1338" s="1">
        <v>461</v>
      </c>
      <c r="B1338" s="24">
        <v>2266.2381759666901</v>
      </c>
      <c r="C1338" s="24">
        <v>1603.6</v>
      </c>
      <c r="D1338" s="1">
        <v>1000</v>
      </c>
      <c r="E1338" s="1">
        <v>4000</v>
      </c>
      <c r="F1338" s="1">
        <v>3</v>
      </c>
      <c r="G1338" s="1">
        <v>4</v>
      </c>
      <c r="H1338" s="2">
        <f>SUM(BG1338:BI1338)/(BK1338*1000000)</f>
        <v>0.94688590870436051</v>
      </c>
      <c r="I1338" s="3">
        <v>100</v>
      </c>
      <c r="J1338" s="18">
        <v>92.326410140396106</v>
      </c>
      <c r="K1338" s="18">
        <f>(P1338*BG1338+U1338*BH1338+AP1338*BI1338+AN1338*BJ1338)/(BK1338*(1000000))</f>
        <v>88.450597453165159</v>
      </c>
      <c r="L1338" s="18">
        <f>(T1338*BG1338+Y1338*BH1338+AT1338*BI1338+AO1338*BJ1338)/(BK1338*(1000000))</f>
        <v>115.49309809147279</v>
      </c>
      <c r="M1338" s="18">
        <f>L1338/K1338</f>
        <v>1.3057356469822232</v>
      </c>
      <c r="N1338" s="18">
        <f>J1338*M1338</f>
        <v>120.55388487821621</v>
      </c>
      <c r="O1338" s="3">
        <v>100</v>
      </c>
      <c r="P1338" s="18">
        <v>147.47152926492799</v>
      </c>
      <c r="Q1338" s="18">
        <f>P1338-S1338</f>
        <v>136.405564747813</v>
      </c>
      <c r="R1338" s="18">
        <f>Q1338*solar_capex_adj</f>
        <v>181.87408633041733</v>
      </c>
      <c r="S1338" s="18">
        <v>11.065964517114992</v>
      </c>
      <c r="T1338" s="18">
        <f>R1338+S1338</f>
        <v>192.94005084753232</v>
      </c>
      <c r="U1338" s="18">
        <v>33.800904997287297</v>
      </c>
      <c r="V1338" s="18">
        <f>U1338-X1338</f>
        <v>28.001074840478999</v>
      </c>
      <c r="W1338" s="18">
        <f>V1338*wind_capex_adj</f>
        <v>46.668458067465004</v>
      </c>
      <c r="X1338" s="18">
        <v>5.7998301568082979</v>
      </c>
      <c r="Y1338" s="18">
        <f>W1338+X1338</f>
        <v>52.468288224273302</v>
      </c>
      <c r="Z1338" s="18">
        <v>530.161643274374</v>
      </c>
      <c r="AA1338" s="18">
        <f>Z1338-AC1338-AD1338</f>
        <v>436.68757986933997</v>
      </c>
      <c r="AB1338" s="18">
        <f>AA1338*hdgt_capex_adj</f>
        <v>545.85947483667496</v>
      </c>
      <c r="AC1338" s="18">
        <v>55.049131464230015</v>
      </c>
      <c r="AD1338" s="18">
        <v>38.424931940804015</v>
      </c>
      <c r="AE1338" s="18">
        <f>AD1338*fuel_adj</f>
        <v>38.424931940804015</v>
      </c>
      <c r="AF1338" s="18">
        <f>AB1338+AC1338+AE1338</f>
        <v>639.33353824170899</v>
      </c>
      <c r="AG1338" s="18">
        <v>2015.88437989202</v>
      </c>
      <c r="AH1338" s="18">
        <f>AG1338-AJ1338-AK1338</f>
        <v>1815.74725293251</v>
      </c>
      <c r="AI1338" s="18">
        <f>AH1338*aero_capex_adj</f>
        <v>2178.8967035190121</v>
      </c>
      <c r="AJ1338" s="18">
        <v>154.21685605669995</v>
      </c>
      <c r="AK1338" s="18">
        <v>45.920270902809989</v>
      </c>
      <c r="AL1338" s="18">
        <f>AK1338*fuel_adj</f>
        <v>45.920270902809989</v>
      </c>
      <c r="AM1338" s="18">
        <f>AI1338+AJ1338+AL1338</f>
        <v>2379.0338304785223</v>
      </c>
      <c r="AN1338" s="18">
        <f>IF(F1338=0, 0, IF(F1338=3, Z1338, (Z1338*F1338*384+AG1338*G1338*32)/(F1338*384+G1338*32)))</f>
        <v>530.161643274374</v>
      </c>
      <c r="AO1338" s="18">
        <f>IF(F1338=0, 0, IF(F1338=3, AF1338, (AF1338*F1338*384+AM1338*G1338*32)/(F1338*384+G1338*32)))</f>
        <v>639.33353824170899</v>
      </c>
      <c r="AP1338" s="18">
        <v>104.199371585848</v>
      </c>
      <c r="AQ1338" s="18">
        <f>AP1338-AS1338</f>
        <v>84.161071691039098</v>
      </c>
      <c r="AR1338" s="18">
        <f>AQ1338*bess_capex_adj</f>
        <v>84.161071691039098</v>
      </c>
      <c r="AS1338" s="18">
        <v>20.038299894808901</v>
      </c>
      <c r="AT1338" s="18">
        <f>AR1338+AS1338</f>
        <v>104.199371585848</v>
      </c>
      <c r="AU1338" s="18">
        <v>8227.5313433381998</v>
      </c>
      <c r="AV1338" s="18"/>
      <c r="AW1338" s="18">
        <v>2713.846673906</v>
      </c>
      <c r="AX1338" s="18">
        <f>AW1338*solar_capex_adj</f>
        <v>3618.4622318746665</v>
      </c>
      <c r="AY1338" s="18">
        <v>1920.32972192752</v>
      </c>
      <c r="AZ1338" s="18">
        <f>AY1338*wind_capex_adj</f>
        <v>3200.5495365458669</v>
      </c>
      <c r="BA1338" s="18">
        <v>2318.5436126493801</v>
      </c>
      <c r="BB1338" s="18">
        <f>BA1338*hdgt_capex_adj</f>
        <v>2898.1795158117252</v>
      </c>
      <c r="BC1338" s="18">
        <v>324.74906524535902</v>
      </c>
      <c r="BD1338" s="18">
        <f>BC1338*aero_capex_adj</f>
        <v>389.69887829443081</v>
      </c>
      <c r="BE1338" s="18">
        <v>950.06226960993502</v>
      </c>
      <c r="BF1338" s="18">
        <f>BE1338*bess_capex_adj</f>
        <v>950.06226960993502</v>
      </c>
      <c r="BG1338" s="1">
        <v>1702769634.0278201</v>
      </c>
      <c r="BH1338" s="1">
        <v>5821622039.2716398</v>
      </c>
      <c r="BI1338" s="1">
        <v>770328886.95073497</v>
      </c>
      <c r="BJ1338" s="1">
        <v>465279439.74980199</v>
      </c>
      <c r="BK1338" s="1">
        <f>SUM(BG1338:BJ1338)/1000000</f>
        <v>8759.9999999999964</v>
      </c>
      <c r="BL1338" s="1">
        <v>33.371534730231303</v>
      </c>
      <c r="BM1338" s="3">
        <f>0.815*BJ1338/(BK1338*1000)</f>
        <v>43.287984405946204</v>
      </c>
      <c r="BN1338" s="24">
        <v>3059.4215375550398</v>
      </c>
      <c r="BO1338" s="1">
        <v>422</v>
      </c>
      <c r="BP1338" s="1">
        <v>3040</v>
      </c>
      <c r="BQ1338" s="24">
        <v>4611.9232000000002</v>
      </c>
      <c r="BR1338" s="1">
        <v>760</v>
      </c>
      <c r="BS1338" s="1">
        <v>190</v>
      </c>
      <c r="BT1338" s="1">
        <v>0.47733796871836298</v>
      </c>
    </row>
    <row r="1339" spans="1:72" s="11" customFormat="1" x14ac:dyDescent="0.25">
      <c r="A1339" s="1">
        <v>405</v>
      </c>
      <c r="B1339" s="24">
        <v>3502.3680901303501</v>
      </c>
      <c r="C1339" s="24">
        <v>201.39999999999901</v>
      </c>
      <c r="D1339" s="1">
        <v>1000</v>
      </c>
      <c r="E1339" s="1">
        <v>4000</v>
      </c>
      <c r="F1339" s="1">
        <v>2</v>
      </c>
      <c r="G1339" s="1">
        <v>11</v>
      </c>
      <c r="H1339" s="2">
        <f>SUM(BG1339:BI1339)/(BK1339*1000000)</f>
        <v>0.65323187939838734</v>
      </c>
      <c r="I1339" s="3">
        <v>100</v>
      </c>
      <c r="J1339" s="18">
        <v>100.077542338035</v>
      </c>
      <c r="K1339" s="18">
        <f>(P1339*BG1339+U1339*BH1339+AP1339*BI1339+AN1339*BJ1339)/(BK1339*(1000000))</f>
        <v>111.28140631756897</v>
      </c>
      <c r="L1339" s="18">
        <f>(T1339*BG1339+Y1339*BH1339+AT1339*BI1339+AO1339*BJ1339)/(BK1339*(1000000))</f>
        <v>134.06735215630854</v>
      </c>
      <c r="M1339" s="18">
        <f>L1339/K1339</f>
        <v>1.2047596862113179</v>
      </c>
      <c r="N1339" s="18">
        <f>J1339*M1339</f>
        <v>120.56938850397093</v>
      </c>
      <c r="O1339" s="3">
        <v>100</v>
      </c>
      <c r="P1339" s="18">
        <v>119.171629120677</v>
      </c>
      <c r="Q1339" s="18">
        <f>P1339-S1339</f>
        <v>110.231996673273</v>
      </c>
      <c r="R1339" s="18">
        <f>Q1339*solar_capex_adj</f>
        <v>146.97599556436398</v>
      </c>
      <c r="S1339" s="18">
        <v>8.9396324474039943</v>
      </c>
      <c r="T1339" s="18">
        <f>R1339+S1339</f>
        <v>155.91562801176798</v>
      </c>
      <c r="U1339" s="18">
        <v>27.9629800927685</v>
      </c>
      <c r="V1339" s="18">
        <f>U1339-X1339</f>
        <v>23.1661966156415</v>
      </c>
      <c r="W1339" s="18">
        <f>V1339*wind_capex_adj</f>
        <v>38.610327692735837</v>
      </c>
      <c r="X1339" s="18">
        <v>4.7967834771270006</v>
      </c>
      <c r="Y1339" s="18">
        <f>W1339+X1339</f>
        <v>43.407111169862837</v>
      </c>
      <c r="Z1339" s="18">
        <v>101.979131342774</v>
      </c>
      <c r="AA1339" s="18">
        <f>Z1339-AC1339-AD1339</f>
        <v>50.362515873890416</v>
      </c>
      <c r="AB1339" s="18">
        <f>AA1339*hdgt_capex_adj</f>
        <v>62.953144842363017</v>
      </c>
      <c r="AC1339" s="18">
        <v>16.74460810718189</v>
      </c>
      <c r="AD1339" s="18">
        <v>34.872007361701691</v>
      </c>
      <c r="AE1339" s="18">
        <f>AD1339*fuel_adj</f>
        <v>34.872007361701691</v>
      </c>
      <c r="AF1339" s="18">
        <f>AB1339+AC1339+AE1339</f>
        <v>114.5697603112466</v>
      </c>
      <c r="AG1339" s="18">
        <v>277.56517464292</v>
      </c>
      <c r="AH1339" s="18">
        <f>AG1339-AJ1339-AK1339</f>
        <v>208.578534129687</v>
      </c>
      <c r="AI1339" s="18">
        <f>AH1339*aero_capex_adj</f>
        <v>250.29424095562439</v>
      </c>
      <c r="AJ1339" s="18">
        <v>28.07207192239099</v>
      </c>
      <c r="AK1339" s="18">
        <v>40.914568590842009</v>
      </c>
      <c r="AL1339" s="18">
        <f>AK1339*fuel_adj</f>
        <v>40.914568590842009</v>
      </c>
      <c r="AM1339" s="18">
        <f>AI1339+AJ1339+AL1339</f>
        <v>319.28088146885739</v>
      </c>
      <c r="AN1339" s="18">
        <f>IF(F1339=0, 0, IF(F1339=3, Z1339, (Z1339*F1339*384+AG1339*G1339*32)/(F1339*384+G1339*32)))</f>
        <v>157.16331637996274</v>
      </c>
      <c r="AO1339" s="18">
        <f>IF(F1339=0, 0, IF(F1339=3, AF1339, (AF1339*F1339*384+AM1339*G1339*32)/(F1339*384+G1339*32)))</f>
        <v>178.9075412464957</v>
      </c>
      <c r="AP1339" s="18">
        <v>53.214771561530803</v>
      </c>
      <c r="AQ1339" s="18">
        <f>AP1339-AS1339</f>
        <v>43.194236821733902</v>
      </c>
      <c r="AR1339" s="18">
        <f>AQ1339*bess_capex_adj</f>
        <v>43.194236821733902</v>
      </c>
      <c r="AS1339" s="18">
        <v>10.020534739796901</v>
      </c>
      <c r="AT1339" s="18">
        <f>AR1339+AS1339</f>
        <v>53.214771561530803</v>
      </c>
      <c r="AU1339" s="18">
        <v>7826.7397197622504</v>
      </c>
      <c r="AV1339" s="18"/>
      <c r="AW1339" s="18">
        <v>4195.5291203158004</v>
      </c>
      <c r="AX1339" s="18">
        <f>AW1339*solar_capex_adj</f>
        <v>5594.0388270877338</v>
      </c>
      <c r="AY1339" s="18">
        <v>241.25949731347399</v>
      </c>
      <c r="AZ1339" s="18">
        <f>AY1339*wind_capex_adj</f>
        <v>402.09916218912332</v>
      </c>
      <c r="BA1339" s="18">
        <v>1546.2125953347399</v>
      </c>
      <c r="BB1339" s="18">
        <f>BA1339*hdgt_capex_adj</f>
        <v>1932.765744168425</v>
      </c>
      <c r="BC1339" s="18">
        <v>893.35855301470201</v>
      </c>
      <c r="BD1339" s="18">
        <f>BC1339*aero_capex_adj</f>
        <v>1072.0302636176423</v>
      </c>
      <c r="BE1339" s="18">
        <v>950.379953783519</v>
      </c>
      <c r="BF1339" s="18">
        <f>BE1339*bess_capex_adj</f>
        <v>950.379953783519</v>
      </c>
      <c r="BG1339" s="1">
        <v>3263102973.8952899</v>
      </c>
      <c r="BH1339" s="1">
        <v>884041093.96239996</v>
      </c>
      <c r="BI1339" s="1">
        <v>1575167195.6721699</v>
      </c>
      <c r="BJ1339" s="1">
        <v>3037688736.47012</v>
      </c>
      <c r="BK1339" s="1">
        <f>SUM(BG1339:BJ1339)/1000000</f>
        <v>8759.9999999999782</v>
      </c>
      <c r="BL1339" s="1">
        <v>30.396186655518498</v>
      </c>
      <c r="BM1339" s="3">
        <f>0.815*BJ1339/(BK1339*1000)</f>
        <v>282.61601829031434</v>
      </c>
      <c r="BN1339" s="24">
        <v>4728.1969216759699</v>
      </c>
      <c r="BO1339" s="1">
        <v>53</v>
      </c>
      <c r="BP1339" s="1">
        <v>3040</v>
      </c>
      <c r="BQ1339" s="24">
        <v>4611.9232000000002</v>
      </c>
      <c r="BR1339" s="1">
        <v>760</v>
      </c>
      <c r="BS1339" s="1">
        <v>190</v>
      </c>
      <c r="BT1339" s="1">
        <v>0.97069496456529403</v>
      </c>
    </row>
    <row r="1340" spans="1:72" s="11" customFormat="1" x14ac:dyDescent="0.25">
      <c r="A1340" s="1">
        <v>1350</v>
      </c>
      <c r="B1340" s="22">
        <v>2472.2598283273001</v>
      </c>
      <c r="C1340" s="22">
        <v>201.39999999999901</v>
      </c>
      <c r="D1340" s="11">
        <v>3000</v>
      </c>
      <c r="E1340" s="11">
        <v>12000</v>
      </c>
      <c r="F1340" s="11">
        <v>1</v>
      </c>
      <c r="G1340" s="11">
        <v>21</v>
      </c>
      <c r="H1340" s="12">
        <f>SUM(BG1340:BI1340)/(BK1340*1000000)</f>
        <v>0.74370997055686006</v>
      </c>
      <c r="I1340" s="13">
        <v>100</v>
      </c>
      <c r="J1340" s="20">
        <v>103.686286311815</v>
      </c>
      <c r="K1340" s="18">
        <f>(P1340*BG1340+U1340*BH1340+AP1340*BI1340+AN1340*BJ1340)/(BK1340*(1000000))</f>
        <v>125.35614817586419</v>
      </c>
      <c r="L1340" s="18">
        <f>(T1340*BG1340+Y1340*BH1340+AT1340*BI1340+AO1340*BJ1340)/(BK1340*(1000000))</f>
        <v>145.77624819233307</v>
      </c>
      <c r="M1340" s="18">
        <f>L1340/K1340</f>
        <v>1.1628966772959646</v>
      </c>
      <c r="N1340" s="18">
        <f>J1340*M1340</f>
        <v>120.57643783316772</v>
      </c>
      <c r="O1340" s="13">
        <v>100</v>
      </c>
      <c r="P1340" s="20">
        <v>105.169548188897</v>
      </c>
      <c r="Q1340" s="20">
        <f>P1340-S1340</f>
        <v>97.279082706315805</v>
      </c>
      <c r="R1340" s="18">
        <f>Q1340*solar_capex_adj</f>
        <v>129.70544360842106</v>
      </c>
      <c r="S1340" s="20">
        <v>7.8904654825811917</v>
      </c>
      <c r="T1340" s="18">
        <f>R1340+S1340</f>
        <v>137.59590909100226</v>
      </c>
      <c r="U1340" s="20">
        <v>27.959184128491898</v>
      </c>
      <c r="V1340" s="20">
        <f>U1340-X1340</f>
        <v>23.162400651364699</v>
      </c>
      <c r="W1340" s="18">
        <f>V1340*wind_capex_adj</f>
        <v>38.604001085607834</v>
      </c>
      <c r="X1340" s="20">
        <v>4.7967834771271995</v>
      </c>
      <c r="Y1340" s="18">
        <f>W1340+X1340</f>
        <v>43.400784562735033</v>
      </c>
      <c r="Z1340" s="20">
        <v>90.288178309377201</v>
      </c>
      <c r="AA1340" s="20">
        <f>Z1340-AC1340-AD1340</f>
        <v>38.658714120673004</v>
      </c>
      <c r="AB1340" s="18">
        <f>AA1340*hdgt_capex_adj</f>
        <v>48.323392650841257</v>
      </c>
      <c r="AC1340" s="20">
        <v>15.646764460870699</v>
      </c>
      <c r="AD1340" s="20">
        <v>35.982699727833499</v>
      </c>
      <c r="AE1340" s="18">
        <f>AD1340*fuel_adj</f>
        <v>35.982699727833499</v>
      </c>
      <c r="AF1340" s="18">
        <f>AB1340+AC1340+AE1340</f>
        <v>99.952856839545461</v>
      </c>
      <c r="AG1340" s="20">
        <v>321.59734727453002</v>
      </c>
      <c r="AH1340" s="20">
        <f>AG1340-AJ1340-AK1340</f>
        <v>249.17244570693299</v>
      </c>
      <c r="AI1340" s="18">
        <f>AH1340*aero_capex_adj</f>
        <v>299.00693484831959</v>
      </c>
      <c r="AJ1340" s="20">
        <v>31.332865515717003</v>
      </c>
      <c r="AK1340" s="20">
        <v>41.092036051880029</v>
      </c>
      <c r="AL1340" s="18">
        <f>AK1340*fuel_adj</f>
        <v>41.092036051880029</v>
      </c>
      <c r="AM1340" s="18">
        <f>AI1340+AJ1340+AL1340</f>
        <v>371.43183641591662</v>
      </c>
      <c r="AN1340" s="18">
        <f>IF(F1340=0, 0, IF(F1340=3, Z1340, (Z1340*F1340*384+AG1340*G1340*32)/(F1340*384+G1340*32)))</f>
        <v>237.48492219629264</v>
      </c>
      <c r="AO1340" s="18">
        <f>IF(F1340=0, 0, IF(F1340=3, AF1340, (AF1340*F1340*384+AM1340*G1340*32)/(F1340*384+G1340*32)))</f>
        <v>272.71220747905437</v>
      </c>
      <c r="AP1340" s="20">
        <v>87.697077461389</v>
      </c>
      <c r="AQ1340" s="20">
        <f>AP1340-AS1340</f>
        <v>71.926948428648203</v>
      </c>
      <c r="AR1340" s="18">
        <f>AQ1340*bess_capex_adj</f>
        <v>71.926948428648203</v>
      </c>
      <c r="AS1340" s="20">
        <v>15.770129032740797</v>
      </c>
      <c r="AT1340" s="18">
        <f>AR1340+AS1340</f>
        <v>87.697077461389</v>
      </c>
      <c r="AU1340" s="20">
        <v>8536.2987763002093</v>
      </c>
      <c r="AV1340" s="20"/>
      <c r="AW1340" s="20">
        <v>2961.06469392997</v>
      </c>
      <c r="AX1340" s="18">
        <f>AW1340*solar_capex_adj</f>
        <v>3948.086258573293</v>
      </c>
      <c r="AY1340" s="20">
        <v>241.21996503942799</v>
      </c>
      <c r="AZ1340" s="18">
        <f>AY1340*wind_capex_adj</f>
        <v>402.03327506571333</v>
      </c>
      <c r="BA1340" s="20">
        <v>772.97961809468597</v>
      </c>
      <c r="BB1340" s="18">
        <f>BA1340*hdgt_capex_adj</f>
        <v>966.22452261835747</v>
      </c>
      <c r="BC1340" s="20">
        <v>1705.22323203321</v>
      </c>
      <c r="BD1340" s="18">
        <f>BC1340*aero_capex_adj</f>
        <v>2046.267878439852</v>
      </c>
      <c r="BE1340" s="20">
        <v>2855.8112672029001</v>
      </c>
      <c r="BF1340" s="18">
        <f>BE1340*bess_capex_adj</f>
        <v>2855.8112672029001</v>
      </c>
      <c r="BG1340" s="11">
        <v>2656488827.0618401</v>
      </c>
      <c r="BH1340" s="11">
        <v>884041093.96239996</v>
      </c>
      <c r="BI1340" s="11">
        <v>2974369421.0538402</v>
      </c>
      <c r="BJ1340" s="11">
        <v>2245100657.9218998</v>
      </c>
      <c r="BK1340" s="11">
        <f>SUM(BG1340:BJ1340)/1000000</f>
        <v>8759.9999999999818</v>
      </c>
      <c r="BL1340" s="11">
        <v>2.8652595217882699</v>
      </c>
      <c r="BM1340" s="13">
        <f>0.815*BJ1340/(BK1340*1000)</f>
        <v>208.87637399615892</v>
      </c>
      <c r="BN1340" s="22">
        <v>3337.5507682418602</v>
      </c>
      <c r="BO1340" s="11">
        <v>53</v>
      </c>
      <c r="BP1340" s="11">
        <v>9120</v>
      </c>
      <c r="BQ1340" s="22">
        <v>13835.7696</v>
      </c>
      <c r="BR1340" s="11">
        <v>2280</v>
      </c>
      <c r="BS1340" s="11">
        <v>570</v>
      </c>
      <c r="BT1340" s="11">
        <v>0.61200212808503895</v>
      </c>
    </row>
    <row r="1341" spans="1:72" s="11" customFormat="1" x14ac:dyDescent="0.25">
      <c r="A1341" s="1">
        <v>1527</v>
      </c>
      <c r="B1341" s="22">
        <v>1236.12991416365</v>
      </c>
      <c r="C1341" s="22">
        <v>1402.2</v>
      </c>
      <c r="D1341" s="11">
        <v>3000</v>
      </c>
      <c r="E1341" s="11">
        <v>12000</v>
      </c>
      <c r="F1341" s="11">
        <v>3</v>
      </c>
      <c r="G1341" s="11">
        <v>4</v>
      </c>
      <c r="H1341" s="12">
        <f>SUM(BG1341:BI1341)/(BK1341*1000000)</f>
        <v>0.91118307599654902</v>
      </c>
      <c r="I1341" s="13">
        <v>100</v>
      </c>
      <c r="J1341" s="20">
        <v>98.182865304649496</v>
      </c>
      <c r="K1341" s="18">
        <f>(P1341*BG1341+U1341*BH1341+AP1341*BI1341+AN1341*BJ1341)/(BK1341*(1000000))</f>
        <v>95.564003061244094</v>
      </c>
      <c r="L1341" s="18">
        <f>(T1341*BG1341+Y1341*BH1341+AT1341*BI1341+AO1341*BJ1341)/(BK1341*(1000000))</f>
        <v>117.36234631541805</v>
      </c>
      <c r="M1341" s="18">
        <f>L1341/K1341</f>
        <v>1.2281020316845042</v>
      </c>
      <c r="N1341" s="18">
        <f>J1341*M1341</f>
        <v>120.57857635724606</v>
      </c>
      <c r="O1341" s="13">
        <v>100</v>
      </c>
      <c r="P1341" s="20">
        <v>94.749178997000897</v>
      </c>
      <c r="Q1341" s="20">
        <f>P1341-S1341</f>
        <v>87.639851547611997</v>
      </c>
      <c r="R1341" s="18">
        <f>Q1341*solar_capex_adj</f>
        <v>116.85313539681599</v>
      </c>
      <c r="S1341" s="20">
        <v>7.1093274493888998</v>
      </c>
      <c r="T1341" s="18">
        <f>R1341+S1341</f>
        <v>123.96246284620489</v>
      </c>
      <c r="U1341" s="20">
        <v>31.030296286663901</v>
      </c>
      <c r="V1341" s="20">
        <f>U1341-X1341</f>
        <v>25.706177110965399</v>
      </c>
      <c r="W1341" s="18">
        <f>V1341*wind_capex_adj</f>
        <v>42.843628518275665</v>
      </c>
      <c r="X1341" s="20">
        <v>5.3241191756985025</v>
      </c>
      <c r="Y1341" s="18">
        <f>W1341+X1341</f>
        <v>48.167747693974164</v>
      </c>
      <c r="Z1341" s="20">
        <v>359.342463406143</v>
      </c>
      <c r="AA1341" s="20">
        <f>Z1341-AC1341-AD1341</f>
        <v>273.36547697618499</v>
      </c>
      <c r="AB1341" s="18">
        <f>AA1341*hdgt_capex_adj</f>
        <v>341.70684622023123</v>
      </c>
      <c r="AC1341" s="20">
        <v>40.728284979645025</v>
      </c>
      <c r="AD1341" s="20">
        <v>45.248701450312979</v>
      </c>
      <c r="AE1341" s="18">
        <f>AD1341*fuel_adj</f>
        <v>45.248701450312979</v>
      </c>
      <c r="AF1341" s="18">
        <f>AB1341+AC1341+AE1341</f>
        <v>427.68383265018923</v>
      </c>
      <c r="AG1341" s="20">
        <v>605.04734369705602</v>
      </c>
      <c r="AH1341" s="20">
        <f>AG1341-AJ1341-AK1341</f>
        <v>501.34841361426993</v>
      </c>
      <c r="AI1341" s="18">
        <f>AH1341*aero_capex_adj</f>
        <v>601.61809633712392</v>
      </c>
      <c r="AJ1341" s="20">
        <v>53.062118996391064</v>
      </c>
      <c r="AK1341" s="20">
        <v>50.636811086395028</v>
      </c>
      <c r="AL1341" s="18">
        <f>AK1341*fuel_adj</f>
        <v>50.636811086395028</v>
      </c>
      <c r="AM1341" s="18">
        <f>AI1341+AJ1341+AL1341</f>
        <v>705.31702641991001</v>
      </c>
      <c r="AN1341" s="18">
        <f>IF(F1341=0, 0, IF(F1341=3, Z1341, (Z1341*F1341*384+AG1341*G1341*32)/(F1341*384+G1341*32)))</f>
        <v>359.342463406143</v>
      </c>
      <c r="AO1341" s="18">
        <f>IF(F1341=0, 0, IF(F1341=3, AF1341, (AF1341*F1341*384+AM1341*G1341*32)/(F1341*384+G1341*32)))</f>
        <v>427.68383265018923</v>
      </c>
      <c r="AP1341" s="20">
        <v>253.602911425401</v>
      </c>
      <c r="AQ1341" s="20">
        <f>AP1341-AS1341</f>
        <v>206.31008465404301</v>
      </c>
      <c r="AR1341" s="18">
        <f>AQ1341*bess_capex_adj</f>
        <v>206.31008465404301</v>
      </c>
      <c r="AS1341" s="20">
        <v>47.292826771357994</v>
      </c>
      <c r="AT1341" s="18">
        <f>AR1341+AS1341</f>
        <v>253.602911425401</v>
      </c>
      <c r="AU1341" s="20">
        <v>8658.65216487207</v>
      </c>
      <c r="AV1341" s="20"/>
      <c r="AW1341" s="20">
        <v>1480.3832864660301</v>
      </c>
      <c r="AX1341" s="18">
        <f>AW1341*solar_capex_adj</f>
        <v>1973.8443819547067</v>
      </c>
      <c r="AY1341" s="20">
        <v>1679.26802878734</v>
      </c>
      <c r="AZ1341" s="18">
        <f>AY1341*wind_capex_adj</f>
        <v>2798.7800479789003</v>
      </c>
      <c r="BA1341" s="20">
        <v>2318.7053827335199</v>
      </c>
      <c r="BB1341" s="18">
        <f>BA1341*hdgt_capex_adj</f>
        <v>2898.3817284168999</v>
      </c>
      <c r="BC1341" s="20">
        <v>324.77172372947001</v>
      </c>
      <c r="BD1341" s="18">
        <f>BC1341*aero_capex_adj</f>
        <v>389.726068475364</v>
      </c>
      <c r="BE1341" s="20">
        <v>2855.5237431556998</v>
      </c>
      <c r="BF1341" s="18">
        <f>BE1341*bess_capex_adj</f>
        <v>2855.5237431556998</v>
      </c>
      <c r="BG1341" s="11">
        <v>1463343727.2469699</v>
      </c>
      <c r="BH1341" s="11">
        <v>5545302276.0824099</v>
      </c>
      <c r="BI1341" s="11">
        <v>973317742.40037501</v>
      </c>
      <c r="BJ1341" s="11">
        <v>778036254.27023005</v>
      </c>
      <c r="BK1341" s="11">
        <f>SUM(BG1341:BJ1341)/1000000</f>
        <v>8759.9999999999854</v>
      </c>
      <c r="BL1341" s="11">
        <v>12.7402021846925</v>
      </c>
      <c r="BM1341" s="13">
        <f>0.815*BJ1341/(BK1341*1000)</f>
        <v>72.385793062812624</v>
      </c>
      <c r="BN1341" s="22">
        <v>1668.7753841209301</v>
      </c>
      <c r="BO1341" s="11">
        <v>369</v>
      </c>
      <c r="BP1341" s="11">
        <v>9120</v>
      </c>
      <c r="BQ1341" s="22">
        <v>13835.7696</v>
      </c>
      <c r="BR1341" s="11">
        <v>2280</v>
      </c>
      <c r="BS1341" s="11">
        <v>570</v>
      </c>
      <c r="BT1341" s="11">
        <v>0.20255427595912001</v>
      </c>
    </row>
    <row r="1342" spans="1:72" s="11" customFormat="1" x14ac:dyDescent="0.25">
      <c r="A1342" s="1">
        <v>1435</v>
      </c>
      <c r="B1342" s="22">
        <v>2678.2814806879101</v>
      </c>
      <c r="C1342" s="22">
        <v>801.8</v>
      </c>
      <c r="D1342" s="11">
        <v>3000</v>
      </c>
      <c r="E1342" s="11">
        <v>12000</v>
      </c>
      <c r="F1342" s="11">
        <v>2</v>
      </c>
      <c r="G1342" s="11">
        <v>5</v>
      </c>
      <c r="H1342" s="12">
        <f>SUM(BG1342:BI1342)/(BK1342*1000000)</f>
        <v>0.92181872790711661</v>
      </c>
      <c r="I1342" s="13">
        <v>100</v>
      </c>
      <c r="J1342" s="20">
        <v>99.426486626299706</v>
      </c>
      <c r="K1342" s="18">
        <f>(P1342*BG1342+U1342*BH1342+AP1342*BI1342+AN1342*BJ1342)/(BK1342*(1000000))</f>
        <v>102.39943815842074</v>
      </c>
      <c r="L1342" s="18">
        <f>(T1342*BG1342+Y1342*BH1342+AT1342*BI1342+AO1342*BJ1342)/(BK1342*(1000000))</f>
        <v>124.2010027392617</v>
      </c>
      <c r="M1342" s="18">
        <f>L1342/K1342</f>
        <v>1.2129070722742841</v>
      </c>
      <c r="N1342" s="18">
        <f>J1342*M1342</f>
        <v>120.59508880042344</v>
      </c>
      <c r="O1342" s="13">
        <v>100</v>
      </c>
      <c r="P1342" s="20">
        <v>122.67710288198199</v>
      </c>
      <c r="Q1342" s="20">
        <f>P1342-S1342</f>
        <v>113.470172174683</v>
      </c>
      <c r="R1342" s="18">
        <f>Q1342*solar_capex_adj</f>
        <v>151.29356289957732</v>
      </c>
      <c r="S1342" s="20">
        <v>9.2069307072989943</v>
      </c>
      <c r="T1342" s="18">
        <f>R1342+S1342</f>
        <v>160.50049360687632</v>
      </c>
      <c r="U1342" s="20">
        <v>27.951185329282801</v>
      </c>
      <c r="V1342" s="20">
        <f>U1342-X1342</f>
        <v>23.1544018521558</v>
      </c>
      <c r="W1342" s="18">
        <f>V1342*wind_capex_adj</f>
        <v>38.590669753593005</v>
      </c>
      <c r="X1342" s="20">
        <v>4.7967834771270006</v>
      </c>
      <c r="Y1342" s="18">
        <f>W1342+X1342</f>
        <v>43.387453230720006</v>
      </c>
      <c r="Z1342" s="20">
        <v>272.41700479051502</v>
      </c>
      <c r="AA1342" s="20">
        <f>Z1342-AC1342-AD1342</f>
        <v>201.93939237171497</v>
      </c>
      <c r="AB1342" s="18">
        <f>AA1342*hdgt_capex_adj</f>
        <v>252.42424046464373</v>
      </c>
      <c r="AC1342" s="20">
        <v>31.77952797863702</v>
      </c>
      <c r="AD1342" s="20">
        <v>38.698084440163029</v>
      </c>
      <c r="AE1342" s="18">
        <f>AD1342*fuel_adj</f>
        <v>38.698084440163029</v>
      </c>
      <c r="AF1342" s="18">
        <f>AB1342+AC1342+AE1342</f>
        <v>322.90185288344378</v>
      </c>
      <c r="AG1342" s="20">
        <v>794.05242563038303</v>
      </c>
      <c r="AH1342" s="20">
        <f>AG1342-AJ1342-AK1342</f>
        <v>684.796655998966</v>
      </c>
      <c r="AI1342" s="18">
        <f>AH1342*aero_capex_adj</f>
        <v>821.75598719875916</v>
      </c>
      <c r="AJ1342" s="20">
        <v>65.526512475494997</v>
      </c>
      <c r="AK1342" s="20">
        <v>43.729257155922028</v>
      </c>
      <c r="AL1342" s="18">
        <f>AK1342*fuel_adj</f>
        <v>43.729257155922028</v>
      </c>
      <c r="AM1342" s="18">
        <f>AI1342+AJ1342+AL1342</f>
        <v>931.01175683017618</v>
      </c>
      <c r="AN1342" s="18">
        <f>IF(F1342=0, 0, IF(F1342=3, Z1342, (Z1342*F1342*384+AG1342*G1342*32)/(F1342*384+G1342*32)))</f>
        <v>362.35414631463021</v>
      </c>
      <c r="AO1342" s="18">
        <f>IF(F1342=0, 0, IF(F1342=3, AF1342, (AF1342*F1342*384+AM1342*G1342*32)/(F1342*384+G1342*32)))</f>
        <v>427.74838804667348</v>
      </c>
      <c r="AP1342" s="20">
        <v>118.730743999181</v>
      </c>
      <c r="AQ1342" s="20">
        <f>AP1342-AS1342</f>
        <v>97.052740260256101</v>
      </c>
      <c r="AR1342" s="18">
        <f>AQ1342*bess_capex_adj</f>
        <v>97.052740260256101</v>
      </c>
      <c r="AS1342" s="20">
        <v>21.6780037389249</v>
      </c>
      <c r="AT1342" s="18">
        <f>AR1342+AS1342</f>
        <v>118.730743999181</v>
      </c>
      <c r="AU1342" s="20">
        <v>8972.8249545522303</v>
      </c>
      <c r="AV1342" s="20"/>
      <c r="AW1342" s="20">
        <v>3206.71231093797</v>
      </c>
      <c r="AX1342" s="18">
        <f>AW1342*solar_capex_adj</f>
        <v>4275.6164145839593</v>
      </c>
      <c r="AY1342" s="20">
        <v>959.99690452613197</v>
      </c>
      <c r="AZ1342" s="18">
        <f>AY1342*wind_capex_adj</f>
        <v>1599.9948408768867</v>
      </c>
      <c r="BA1342" s="20">
        <v>1545.4253615836401</v>
      </c>
      <c r="BB1342" s="18">
        <f>BA1342*hdgt_capex_adj</f>
        <v>1931.7817019795502</v>
      </c>
      <c r="BC1342" s="20">
        <v>405.86532331329698</v>
      </c>
      <c r="BD1342" s="18">
        <f>BC1342*aero_capex_adj</f>
        <v>487.03838797595637</v>
      </c>
      <c r="BE1342" s="20">
        <v>2854.8250541911798</v>
      </c>
      <c r="BF1342" s="18">
        <f>BE1342*bess_capex_adj</f>
        <v>2854.8250541911798</v>
      </c>
      <c r="BG1342" s="11">
        <v>2428856343.4323301</v>
      </c>
      <c r="BH1342" s="11">
        <v>3519484355.2087998</v>
      </c>
      <c r="BI1342" s="11">
        <v>2126791357.8252001</v>
      </c>
      <c r="BJ1342" s="11">
        <v>684867943.53365803</v>
      </c>
      <c r="BK1342" s="11">
        <f>SUM(BG1342:BJ1342)/1000000</f>
        <v>8759.9999999999891</v>
      </c>
      <c r="BL1342" s="11">
        <v>18.194044448522199</v>
      </c>
      <c r="BM1342" s="13">
        <f>0.815*BJ1342/(BK1342*1000)</f>
        <v>63.717736755699995</v>
      </c>
      <c r="BN1342" s="22">
        <v>3615.6799989286801</v>
      </c>
      <c r="BO1342" s="11">
        <v>211</v>
      </c>
      <c r="BP1342" s="11">
        <v>9120</v>
      </c>
      <c r="BQ1342" s="22">
        <v>13835.7696</v>
      </c>
      <c r="BR1342" s="11">
        <v>2280</v>
      </c>
      <c r="BS1342" s="11">
        <v>570</v>
      </c>
      <c r="BT1342" s="11">
        <v>0.43903287829233001</v>
      </c>
    </row>
    <row r="1343" spans="1:72" s="11" customFormat="1" x14ac:dyDescent="0.25">
      <c r="A1343" s="1">
        <v>1500</v>
      </c>
      <c r="B1343" s="22">
        <v>1648.17321888487</v>
      </c>
      <c r="C1343" s="22">
        <v>1003.19999999999</v>
      </c>
      <c r="D1343" s="11">
        <v>3000</v>
      </c>
      <c r="E1343" s="11">
        <v>12000</v>
      </c>
      <c r="F1343" s="11">
        <v>3</v>
      </c>
      <c r="G1343" s="11">
        <v>4</v>
      </c>
      <c r="H1343" s="12">
        <f>SUM(BG1343:BI1343)/(BK1343*1000000)</f>
        <v>0.87975261038729891</v>
      </c>
      <c r="I1343" s="13">
        <v>100</v>
      </c>
      <c r="J1343" s="20">
        <v>99.805976138791195</v>
      </c>
      <c r="K1343" s="18">
        <f>(P1343*BG1343+U1343*BH1343+AP1343*BI1343+AN1343*BJ1343)/(BK1343*(1000000))</f>
        <v>97.0880053001802</v>
      </c>
      <c r="L1343" s="18">
        <f>(T1343*BG1343+Y1343*BH1343+AT1343*BI1343+AO1343*BJ1343)/(BK1343*(1000000))</f>
        <v>117.3366684869321</v>
      </c>
      <c r="M1343" s="18">
        <f>L1343/K1343</f>
        <v>1.2085598846546115</v>
      </c>
      <c r="N1343" s="18">
        <f>J1343*M1343</f>
        <v>120.62149901013839</v>
      </c>
      <c r="O1343" s="13">
        <v>100</v>
      </c>
      <c r="P1343" s="20">
        <v>98.276384555520096</v>
      </c>
      <c r="Q1343" s="20">
        <f>P1343-S1343</f>
        <v>90.902314294729706</v>
      </c>
      <c r="R1343" s="18">
        <f>Q1343*solar_capex_adj</f>
        <v>121.20308572630627</v>
      </c>
      <c r="S1343" s="20">
        <v>7.3740702607903899</v>
      </c>
      <c r="T1343" s="18">
        <f>R1343+S1343</f>
        <v>128.57715598709666</v>
      </c>
      <c r="U1343" s="20">
        <v>27.956561681443301</v>
      </c>
      <c r="V1343" s="20">
        <f>U1343-X1343</f>
        <v>23.159778204316101</v>
      </c>
      <c r="W1343" s="18">
        <f>V1343*wind_capex_adj</f>
        <v>38.599630340526836</v>
      </c>
      <c r="X1343" s="20">
        <v>4.7967834771271995</v>
      </c>
      <c r="Y1343" s="18">
        <f>W1343+X1343</f>
        <v>43.396413817654036</v>
      </c>
      <c r="Z1343" s="20">
        <v>272.25520691485798</v>
      </c>
      <c r="AA1343" s="20">
        <f>Z1343-AC1343-AD1343</f>
        <v>199.06622981265903</v>
      </c>
      <c r="AB1343" s="18">
        <f>AA1343*hdgt_capex_adj</f>
        <v>248.83278726582378</v>
      </c>
      <c r="AC1343" s="20">
        <v>32.254675663873968</v>
      </c>
      <c r="AD1343" s="20">
        <v>40.934301438324979</v>
      </c>
      <c r="AE1343" s="18">
        <f>AD1343*fuel_adj</f>
        <v>40.934301438324979</v>
      </c>
      <c r="AF1343" s="18">
        <f>AB1343+AC1343+AE1343</f>
        <v>322.02176436802267</v>
      </c>
      <c r="AG1343" s="20">
        <v>460.20850650477399</v>
      </c>
      <c r="AH1343" s="20">
        <f>AG1343-AJ1343-AK1343</f>
        <v>371.296437426995</v>
      </c>
      <c r="AI1343" s="18">
        <f>AH1343*aero_capex_adj</f>
        <v>445.555724912394</v>
      </c>
      <c r="AJ1343" s="20">
        <v>41.91826213034301</v>
      </c>
      <c r="AK1343" s="20">
        <v>46.993806947435985</v>
      </c>
      <c r="AL1343" s="18">
        <f>AK1343*fuel_adj</f>
        <v>46.993806947435985</v>
      </c>
      <c r="AM1343" s="18">
        <f>AI1343+AJ1343+AL1343</f>
        <v>534.46779399017305</v>
      </c>
      <c r="AN1343" s="18">
        <f>IF(F1343=0, 0, IF(F1343=3, Z1343, (Z1343*F1343*384+AG1343*G1343*32)/(F1343*384+G1343*32)))</f>
        <v>272.25520691485798</v>
      </c>
      <c r="AO1343" s="18">
        <f>IF(F1343=0, 0, IF(F1343=3, AF1343, (AF1343*F1343*384+AM1343*G1343*32)/(F1343*384+G1343*32)))</f>
        <v>322.02176436802267</v>
      </c>
      <c r="AP1343" s="20">
        <v>179.776185855254</v>
      </c>
      <c r="AQ1343" s="20">
        <f>AP1343-AS1343</f>
        <v>147.04544370252</v>
      </c>
      <c r="AR1343" s="18">
        <f>AQ1343*bess_capex_adj</f>
        <v>147.04544370252</v>
      </c>
      <c r="AS1343" s="20">
        <v>32.730742152733995</v>
      </c>
      <c r="AT1343" s="18">
        <f>AR1343+AS1343</f>
        <v>179.776185855254</v>
      </c>
      <c r="AU1343" s="20">
        <v>8674.1639809566896</v>
      </c>
      <c r="AV1343" s="20"/>
      <c r="AW1343" s="20">
        <v>1973.8196281195501</v>
      </c>
      <c r="AX1343" s="18">
        <f>AW1343*solar_capex_adj</f>
        <v>2631.7595041594</v>
      </c>
      <c r="AY1343" s="20">
        <v>1201.41246577788</v>
      </c>
      <c r="AZ1343" s="18">
        <f>AY1343*wind_capex_adj</f>
        <v>2002.3541096298002</v>
      </c>
      <c r="BA1343" s="20">
        <v>2318.67630402228</v>
      </c>
      <c r="BB1343" s="18">
        <f>BA1343*hdgt_capex_adj</f>
        <v>2898.3453800278498</v>
      </c>
      <c r="BC1343" s="20">
        <v>324.76765079150999</v>
      </c>
      <c r="BD1343" s="18">
        <f>BC1343*aero_capex_adj</f>
        <v>389.72118094981198</v>
      </c>
      <c r="BE1343" s="20">
        <v>2855.4879322454499</v>
      </c>
      <c r="BF1343" s="18">
        <f>BE1343*bess_capex_adj</f>
        <v>2855.4879322454499</v>
      </c>
      <c r="BG1343" s="11">
        <v>1880019849.8991399</v>
      </c>
      <c r="BH1343" s="11">
        <v>4403525449.1711998</v>
      </c>
      <c r="BI1343" s="11">
        <v>1423087567.92238</v>
      </c>
      <c r="BJ1343" s="11">
        <v>1053367133.00726</v>
      </c>
      <c r="BK1343" s="11">
        <f>SUM(BG1343:BJ1343)/1000000</f>
        <v>8759.9999999999782</v>
      </c>
      <c r="BL1343" s="11">
        <v>7.9472281915832097</v>
      </c>
      <c r="BM1343" s="13">
        <f>0.815*BJ1343/(BK1343*1000)</f>
        <v>98.001622534351483</v>
      </c>
      <c r="BN1343" s="22">
        <v>2225.03384549457</v>
      </c>
      <c r="BO1343" s="11">
        <v>264</v>
      </c>
      <c r="BP1343" s="11">
        <v>9120</v>
      </c>
      <c r="BQ1343" s="22">
        <v>13835.7696</v>
      </c>
      <c r="BR1343" s="11">
        <v>2280</v>
      </c>
      <c r="BS1343" s="11">
        <v>570</v>
      </c>
      <c r="BT1343" s="11">
        <v>0.29471733830486102</v>
      </c>
    </row>
    <row r="1344" spans="1:72" s="11" customFormat="1" x14ac:dyDescent="0.25">
      <c r="A1344" s="1">
        <v>1248</v>
      </c>
      <c r="B1344" s="22">
        <v>2266.2381759666901</v>
      </c>
      <c r="C1344" s="22">
        <v>1200.8</v>
      </c>
      <c r="D1344" s="11">
        <v>3000</v>
      </c>
      <c r="E1344" s="11">
        <v>12000</v>
      </c>
      <c r="F1344" s="11">
        <v>1</v>
      </c>
      <c r="G1344" s="11">
        <v>16</v>
      </c>
      <c r="H1344" s="12">
        <f>SUM(BG1344:BI1344)/(BK1344*1000000)</f>
        <v>0.95337448509254663</v>
      </c>
      <c r="I1344" s="13">
        <v>100</v>
      </c>
      <c r="J1344" s="20">
        <v>99.041370363950705</v>
      </c>
      <c r="K1344" s="18">
        <f>(P1344*BG1344+U1344*BH1344+AP1344*BI1344+AN1344*BJ1344)/(BK1344*(1000000))</f>
        <v>127.56012281335076</v>
      </c>
      <c r="L1344" s="18">
        <f>(T1344*BG1344+Y1344*BH1344+AT1344*BI1344+AO1344*BJ1344)/(BK1344*(1000000))</f>
        <v>155.35989995182661</v>
      </c>
      <c r="M1344" s="18">
        <f>L1344/K1344</f>
        <v>1.217934700322868</v>
      </c>
      <c r="N1344" s="18">
        <f>J1344*M1344</f>
        <v>120.62592173378448</v>
      </c>
      <c r="O1344" s="13">
        <v>99.999999999999901</v>
      </c>
      <c r="P1344" s="20">
        <v>130.73116996155301</v>
      </c>
      <c r="Q1344" s="20">
        <f>P1344-S1344</f>
        <v>120.919083436449</v>
      </c>
      <c r="R1344" s="18">
        <f>Q1344*solar_capex_adj</f>
        <v>161.22544458193198</v>
      </c>
      <c r="S1344" s="20">
        <v>9.8120865251040073</v>
      </c>
      <c r="T1344" s="18">
        <f>R1344+S1344</f>
        <v>171.03753110703599</v>
      </c>
      <c r="U1344" s="20">
        <v>28.604639887968599</v>
      </c>
      <c r="V1344" s="20">
        <f>U1344-X1344</f>
        <v>23.695402800411902</v>
      </c>
      <c r="W1344" s="18">
        <f>V1344*wind_capex_adj</f>
        <v>39.492338000686502</v>
      </c>
      <c r="X1344" s="20">
        <v>4.9092370875566971</v>
      </c>
      <c r="Y1344" s="18">
        <f>W1344+X1344</f>
        <v>44.401575088243199</v>
      </c>
      <c r="Z1344" s="20">
        <v>264.70382316624301</v>
      </c>
      <c r="AA1344" s="20">
        <f>Z1344-AC1344-AD1344</f>
        <v>188.68190717733799</v>
      </c>
      <c r="AB1344" s="18">
        <f>AA1344*hdgt_capex_adj</f>
        <v>235.85238397167248</v>
      </c>
      <c r="AC1344" s="20">
        <v>31.988016217757007</v>
      </c>
      <c r="AD1344" s="20">
        <v>44.033899771148015</v>
      </c>
      <c r="AE1344" s="18">
        <f>AD1344*fuel_adj</f>
        <v>44.033899771148015</v>
      </c>
      <c r="AF1344" s="18">
        <f>AB1344+AC1344+AE1344</f>
        <v>311.8742999605775</v>
      </c>
      <c r="AG1344" s="20">
        <v>1823.9473124024601</v>
      </c>
      <c r="AH1344" s="20">
        <f>AG1344-AJ1344-AK1344</f>
        <v>1634.62949464132</v>
      </c>
      <c r="AI1344" s="18">
        <f>AH1344*aero_capex_adj</f>
        <v>1961.5553935695839</v>
      </c>
      <c r="AJ1344" s="20">
        <v>141.17039002376009</v>
      </c>
      <c r="AK1344" s="20">
        <v>48.147427737379985</v>
      </c>
      <c r="AL1344" s="18">
        <f>AK1344*fuel_adj</f>
        <v>48.147427737379985</v>
      </c>
      <c r="AM1344" s="18">
        <f>AI1344+AJ1344+AL1344</f>
        <v>2150.8732113307242</v>
      </c>
      <c r="AN1344" s="18">
        <f>IF(F1344=0, 0, IF(F1344=3, Z1344, (Z1344*F1344*384+AG1344*G1344*32)/(F1344*384+G1344*32)))</f>
        <v>1155.7001027297956</v>
      </c>
      <c r="AO1344" s="18">
        <f>IF(F1344=0, 0, IF(F1344=3, AF1344, (AF1344*F1344*384+AM1344*G1344*32)/(F1344*384+G1344*32)))</f>
        <v>1362.7308207435185</v>
      </c>
      <c r="AP1344" s="20">
        <v>193.07969389096201</v>
      </c>
      <c r="AQ1344" s="20">
        <f>AP1344-AS1344</f>
        <v>157.103473644394</v>
      </c>
      <c r="AR1344" s="18">
        <f>AQ1344*bess_capex_adj</f>
        <v>157.103473644394</v>
      </c>
      <c r="AS1344" s="20">
        <v>35.976220246568005</v>
      </c>
      <c r="AT1344" s="18">
        <f>AR1344+AS1344</f>
        <v>193.07969389096201</v>
      </c>
      <c r="AU1344" s="20">
        <v>9076.7019207603098</v>
      </c>
      <c r="AV1344" s="20"/>
      <c r="AW1344" s="20">
        <v>2713.1635258226502</v>
      </c>
      <c r="AX1344" s="18">
        <f>AW1344*solar_capex_adj</f>
        <v>3617.5513677635336</v>
      </c>
      <c r="AY1344" s="20">
        <v>1437.61004309183</v>
      </c>
      <c r="AZ1344" s="18">
        <f>AY1344*wind_capex_adj</f>
        <v>2396.0167384863835</v>
      </c>
      <c r="BA1344" s="20">
        <v>772.65332432057096</v>
      </c>
      <c r="BB1344" s="18">
        <f>BA1344*hdgt_capex_adj</f>
        <v>965.81665540071367</v>
      </c>
      <c r="BC1344" s="20">
        <v>1298.6692687403099</v>
      </c>
      <c r="BD1344" s="18">
        <f>BC1344*aero_capex_adj</f>
        <v>1558.4031224883718</v>
      </c>
      <c r="BE1344" s="20">
        <v>2854.60575878493</v>
      </c>
      <c r="BF1344" s="18">
        <f>BE1344*bess_capex_adj</f>
        <v>2854.60575878493</v>
      </c>
      <c r="BG1344" s="11">
        <v>1925500085.4438701</v>
      </c>
      <c r="BH1344" s="11">
        <v>5150152211.77843</v>
      </c>
      <c r="BI1344" s="11">
        <v>1275908192.1884</v>
      </c>
      <c r="BJ1344" s="11">
        <v>408439510.58929002</v>
      </c>
      <c r="BK1344" s="11">
        <f>SUM(BG1344:BJ1344)/1000000</f>
        <v>8759.9999999999909</v>
      </c>
      <c r="BL1344" s="11">
        <v>22.285956994160799</v>
      </c>
      <c r="BM1344" s="13">
        <f>0.815*BJ1344/(BK1344*1000)</f>
        <v>37.999794649574397</v>
      </c>
      <c r="BN1344" s="22">
        <v>3059.4215375550398</v>
      </c>
      <c r="BO1344" s="11">
        <v>316</v>
      </c>
      <c r="BP1344" s="11">
        <v>9120</v>
      </c>
      <c r="BQ1344" s="22">
        <v>13835.7696</v>
      </c>
      <c r="BR1344" s="11">
        <v>2280</v>
      </c>
      <c r="BS1344" s="11">
        <v>570</v>
      </c>
      <c r="BT1344" s="11">
        <v>0.26471139489960799</v>
      </c>
    </row>
    <row r="1345" spans="1:72" s="11" customFormat="1" x14ac:dyDescent="0.25">
      <c r="A1345" s="1">
        <v>251</v>
      </c>
      <c r="B1345" s="24">
        <v>3296.3464377697401</v>
      </c>
      <c r="C1345" s="24">
        <v>402.79999999999899</v>
      </c>
      <c r="D1345" s="1">
        <v>1000</v>
      </c>
      <c r="E1345" s="1">
        <v>4000</v>
      </c>
      <c r="F1345" s="1">
        <v>1</v>
      </c>
      <c r="G1345" s="1">
        <v>23</v>
      </c>
      <c r="H1345" s="2">
        <f>SUM(BG1345:BI1345)/(BK1345*1000000)</f>
        <v>0.72476366686584315</v>
      </c>
      <c r="I1345" s="3">
        <v>100</v>
      </c>
      <c r="J1345" s="18">
        <v>99.400365867416099</v>
      </c>
      <c r="K1345" s="18">
        <f>(P1345*BG1345+U1345*BH1345+AP1345*BI1345+AN1345*BJ1345)/(BK1345*(1000000))</f>
        <v>108.11408910663098</v>
      </c>
      <c r="L1345" s="18">
        <f>(T1345*BG1345+Y1345*BH1345+AT1345*BI1345+AO1345*BJ1345)/(BK1345*(1000000))</f>
        <v>131.22331849334574</v>
      </c>
      <c r="M1345" s="18">
        <f>L1345/K1345</f>
        <v>1.2137485463520166</v>
      </c>
      <c r="N1345" s="18">
        <f>J1345*M1345</f>
        <v>120.64704957843489</v>
      </c>
      <c r="O1345" s="3">
        <v>99.999999247907496</v>
      </c>
      <c r="P1345" s="18">
        <v>121.268100613523</v>
      </c>
      <c r="Q1345" s="18">
        <f>P1345-S1345</f>
        <v>112.16979946567901</v>
      </c>
      <c r="R1345" s="18">
        <f>Q1345*solar_capex_adj</f>
        <v>149.55973262090532</v>
      </c>
      <c r="S1345" s="18">
        <v>9.0983011478439977</v>
      </c>
      <c r="T1345" s="18">
        <f>R1345+S1345</f>
        <v>158.65803376874931</v>
      </c>
      <c r="U1345" s="18">
        <v>27.9591197770802</v>
      </c>
      <c r="V1345" s="18">
        <f>U1345-X1345</f>
        <v>23.1623362999532</v>
      </c>
      <c r="W1345" s="18">
        <f>V1345*wind_capex_adj</f>
        <v>38.603893833255334</v>
      </c>
      <c r="X1345" s="18">
        <v>4.7967834771270006</v>
      </c>
      <c r="Y1345" s="18">
        <f>W1345+X1345</f>
        <v>43.400677310382335</v>
      </c>
      <c r="Z1345" s="18">
        <v>97.3542908665043</v>
      </c>
      <c r="AA1345" s="18">
        <f>Z1345-AC1345-AD1345</f>
        <v>46.198134247101997</v>
      </c>
      <c r="AB1345" s="18">
        <f>AA1345*hdgt_capex_adj</f>
        <v>57.747667808877495</v>
      </c>
      <c r="AC1345" s="18">
        <v>16.344763937332502</v>
      </c>
      <c r="AD1345" s="18">
        <v>34.811392682069801</v>
      </c>
      <c r="AE1345" s="18">
        <f>AD1345*fuel_adj</f>
        <v>34.811392682069801</v>
      </c>
      <c r="AF1345" s="18">
        <f>AB1345+AC1345+AE1345</f>
        <v>108.90382442827979</v>
      </c>
      <c r="AG1345" s="18">
        <v>231.71841700805399</v>
      </c>
      <c r="AH1345" s="18">
        <f>AG1345-AJ1345-AK1345</f>
        <v>166.461472925408</v>
      </c>
      <c r="AI1345" s="18">
        <f>AH1345*aero_capex_adj</f>
        <v>199.75376751048961</v>
      </c>
      <c r="AJ1345" s="18">
        <v>24.811093518343995</v>
      </c>
      <c r="AK1345" s="18">
        <v>40.445850564301992</v>
      </c>
      <c r="AL1345" s="18">
        <f>AK1345*fuel_adj</f>
        <v>40.445850564301992</v>
      </c>
      <c r="AM1345" s="18">
        <f>AI1345+AJ1345+AL1345</f>
        <v>265.01071159313562</v>
      </c>
      <c r="AN1345" s="18">
        <f>IF(F1345=0, 0, IF(F1345=3, Z1345, (Z1345*F1345*384+AG1345*G1345*32)/(F1345*384+G1345*32)))</f>
        <v>185.65071661666553</v>
      </c>
      <c r="AO1345" s="18">
        <f>IF(F1345=0, 0, IF(F1345=3, AF1345, (AF1345*F1345*384+AM1345*G1345*32)/(F1345*384+G1345*32)))</f>
        <v>211.48835027947078</v>
      </c>
      <c r="AP1345" s="18">
        <v>53.779424108213703</v>
      </c>
      <c r="AQ1345" s="18">
        <f>AP1345-AS1345</f>
        <v>43.677714812386199</v>
      </c>
      <c r="AR1345" s="18">
        <f>AQ1345*bess_capex_adj</f>
        <v>43.677714812386199</v>
      </c>
      <c r="AS1345" s="18">
        <v>10.101709295827504</v>
      </c>
      <c r="AT1345" s="18">
        <f>AR1345+AS1345</f>
        <v>53.779424108213703</v>
      </c>
      <c r="AU1345" s="18">
        <v>8021.3331923825499</v>
      </c>
      <c r="AV1345" s="18"/>
      <c r="AW1345" s="18">
        <v>3948.0752897222001</v>
      </c>
      <c r="AX1345" s="18">
        <f>AW1345*solar_capex_adj</f>
        <v>5264.1003862962662</v>
      </c>
      <c r="AY1345" s="18">
        <v>482.43858973029</v>
      </c>
      <c r="AZ1345" s="18">
        <f>AY1345*wind_capex_adj</f>
        <v>804.06431621715001</v>
      </c>
      <c r="BA1345" s="18">
        <v>772.977470548312</v>
      </c>
      <c r="BB1345" s="18">
        <f>BA1345*hdgt_capex_adj</f>
        <v>966.22183818538997</v>
      </c>
      <c r="BC1345" s="18">
        <v>1867.62025583935</v>
      </c>
      <c r="BD1345" s="18">
        <f>BC1345*aero_capex_adj</f>
        <v>2241.14430700722</v>
      </c>
      <c r="BE1345" s="18">
        <v>950.22158654239195</v>
      </c>
      <c r="BF1345" s="18">
        <f>BE1345*bess_capex_adj</f>
        <v>950.22158654239195</v>
      </c>
      <c r="BG1345" s="1">
        <v>3017885977.2735</v>
      </c>
      <c r="BH1345" s="1">
        <v>1768082187.9247999</v>
      </c>
      <c r="BI1345" s="1">
        <v>1562961508.7966499</v>
      </c>
      <c r="BJ1345" s="1">
        <v>2411070260.1217299</v>
      </c>
      <c r="BK1345" s="1">
        <f>SUM(BG1345:BJ1345)/1000000</f>
        <v>8759.9999341166804</v>
      </c>
      <c r="BL1345" s="1">
        <v>28.9127645461589</v>
      </c>
      <c r="BM1345" s="3">
        <f>0.815*BJ1345/(BK1345*1000)</f>
        <v>224.31761150433775</v>
      </c>
      <c r="BN1345" s="24">
        <v>4450.0676909891499</v>
      </c>
      <c r="BO1345" s="1">
        <v>106</v>
      </c>
      <c r="BP1345" s="1">
        <v>3040</v>
      </c>
      <c r="BQ1345" s="24">
        <v>4611.9232000000002</v>
      </c>
      <c r="BR1345" s="1">
        <v>760</v>
      </c>
      <c r="BS1345" s="1">
        <v>190</v>
      </c>
      <c r="BT1345" s="1">
        <v>0.96317322412930595</v>
      </c>
    </row>
    <row r="1346" spans="1:72" s="11" customFormat="1" x14ac:dyDescent="0.25">
      <c r="A1346" s="1">
        <v>179</v>
      </c>
      <c r="B1346" s="24">
        <v>2678.2814806879101</v>
      </c>
      <c r="C1346" s="24">
        <v>1402.2</v>
      </c>
      <c r="D1346" s="1">
        <v>1000</v>
      </c>
      <c r="E1346" s="1">
        <v>4000</v>
      </c>
      <c r="F1346" s="1">
        <v>1</v>
      </c>
      <c r="G1346" s="1">
        <v>23</v>
      </c>
      <c r="H1346" s="2">
        <f>SUM(BG1346:BI1346)/(BK1346*1000000)</f>
        <v>0.94234775912291247</v>
      </c>
      <c r="I1346" s="3">
        <v>100</v>
      </c>
      <c r="J1346" s="18">
        <v>94.656430635694903</v>
      </c>
      <c r="K1346" s="18">
        <f>(P1346*BG1346+U1346*BH1346+AP1346*BI1346+AN1346*BJ1346)/(BK1346*(1000000))</f>
        <v>104.04636544599136</v>
      </c>
      <c r="L1346" s="18">
        <f>(T1346*BG1346+Y1346*BH1346+AT1346*BI1346+AO1346*BJ1346)/(BK1346*(1000000))</f>
        <v>132.62252750106427</v>
      </c>
      <c r="M1346" s="18">
        <f>L1346/K1346</f>
        <v>1.2746483448276364</v>
      </c>
      <c r="N1346" s="18">
        <f>J1346*M1346</f>
        <v>120.65366263708049</v>
      </c>
      <c r="O1346" s="3">
        <v>100</v>
      </c>
      <c r="P1346" s="18">
        <v>158.43020263744</v>
      </c>
      <c r="Q1346" s="18">
        <f>P1346-S1346</f>
        <v>146.539830800586</v>
      </c>
      <c r="R1346" s="18">
        <f>Q1346*solar_capex_adj</f>
        <v>195.386441067448</v>
      </c>
      <c r="S1346" s="18">
        <v>11.890371836854001</v>
      </c>
      <c r="T1346" s="18">
        <f>R1346+S1346</f>
        <v>207.27681290430201</v>
      </c>
      <c r="U1346" s="18">
        <v>31.0234200013461</v>
      </c>
      <c r="V1346" s="18">
        <f>U1346-X1346</f>
        <v>25.699334557899501</v>
      </c>
      <c r="W1346" s="18">
        <f>V1346*wind_capex_adj</f>
        <v>42.832224263165834</v>
      </c>
      <c r="X1346" s="18">
        <v>5.3240854434465987</v>
      </c>
      <c r="Y1346" s="18">
        <f>W1346+X1346</f>
        <v>48.156309706612433</v>
      </c>
      <c r="Z1346" s="18">
        <v>280.96272181093002</v>
      </c>
      <c r="AA1346" s="18">
        <f>Z1346-AC1346-AD1346</f>
        <v>210.01844360195898</v>
      </c>
      <c r="AB1346" s="18">
        <f>AA1346*hdgt_capex_adj</f>
        <v>262.5230545024487</v>
      </c>
      <c r="AC1346" s="18">
        <v>32.883055625888034</v>
      </c>
      <c r="AD1346" s="18">
        <v>38.061222583083008</v>
      </c>
      <c r="AE1346" s="18">
        <f>AD1346*fuel_adj</f>
        <v>38.061222583083008</v>
      </c>
      <c r="AF1346" s="18">
        <f>AB1346+AC1346+AE1346</f>
        <v>333.46733271141977</v>
      </c>
      <c r="AG1346" s="18">
        <v>945.07263368698102</v>
      </c>
      <c r="AH1346" s="18">
        <f>AG1346-AJ1346-AK1346</f>
        <v>825.85138260113695</v>
      </c>
      <c r="AI1346" s="18">
        <f>AH1346*aero_capex_adj</f>
        <v>991.02165912136434</v>
      </c>
      <c r="AJ1346" s="18">
        <v>76.817613178346051</v>
      </c>
      <c r="AK1346" s="18">
        <v>42.403637907498023</v>
      </c>
      <c r="AL1346" s="18">
        <f>AK1346*fuel_adj</f>
        <v>42.403637907498023</v>
      </c>
      <c r="AM1346" s="18">
        <f>AI1346+AJ1346+AL1346</f>
        <v>1110.2429102072085</v>
      </c>
      <c r="AN1346" s="18">
        <f>IF(F1346=0, 0, IF(F1346=3, Z1346, (Z1346*F1346*384+AG1346*G1346*32)/(F1346*384+G1346*32)))</f>
        <v>717.37780675804913</v>
      </c>
      <c r="AO1346" s="18">
        <f>IF(F1346=0, 0, IF(F1346=3, AF1346, (AF1346*F1346*384+AM1346*G1346*32)/(F1346*384+G1346*32)))</f>
        <v>843.91985506579522</v>
      </c>
      <c r="AP1346" s="18">
        <v>96.184036482949793</v>
      </c>
      <c r="AQ1346" s="18">
        <f>AP1346-AS1346</f>
        <v>77.776460652726499</v>
      </c>
      <c r="AR1346" s="18">
        <f>AQ1346*bess_capex_adj</f>
        <v>77.776460652726499</v>
      </c>
      <c r="AS1346" s="18">
        <v>18.407575830223294</v>
      </c>
      <c r="AT1346" s="18">
        <f>AR1346+AS1346</f>
        <v>96.184036482949793</v>
      </c>
      <c r="AU1346" s="18">
        <v>8475.0301112157704</v>
      </c>
      <c r="AV1346" s="18"/>
      <c r="AW1346" s="18">
        <v>3206.66365535355</v>
      </c>
      <c r="AX1346" s="18">
        <f>AW1346*solar_capex_adj</f>
        <v>4275.5515404713997</v>
      </c>
      <c r="AY1346" s="18">
        <v>1678.83167245806</v>
      </c>
      <c r="AZ1346" s="18">
        <f>AY1346*wind_capex_adj</f>
        <v>2798.0527874301001</v>
      </c>
      <c r="BA1346" s="18">
        <v>772.70095638893599</v>
      </c>
      <c r="BB1346" s="18">
        <f>BA1346*hdgt_capex_adj</f>
        <v>965.87619548616999</v>
      </c>
      <c r="BC1346" s="18">
        <v>1866.9521594655801</v>
      </c>
      <c r="BD1346" s="18">
        <f>BC1346*aero_capex_adj</f>
        <v>2240.3425913586962</v>
      </c>
      <c r="BE1346" s="18">
        <v>949.88166754962106</v>
      </c>
      <c r="BF1346" s="18">
        <f>BE1346*bess_capex_adj</f>
        <v>949.88166754962106</v>
      </c>
      <c r="BG1346" s="1">
        <v>1871401385.53724</v>
      </c>
      <c r="BH1346" s="1">
        <v>5545332812.4791603</v>
      </c>
      <c r="BI1346" s="1">
        <v>838232171.90030205</v>
      </c>
      <c r="BJ1346" s="1">
        <v>505033630.083287</v>
      </c>
      <c r="BK1346" s="1">
        <f>SUM(BG1346:BJ1346)/1000000</f>
        <v>8759.9999999999891</v>
      </c>
      <c r="BL1346" s="1">
        <v>34.322207248944103</v>
      </c>
      <c r="BM1346" s="3">
        <f>0.815*BJ1346/(BK1346*1000)</f>
        <v>46.986576314826415</v>
      </c>
      <c r="BN1346" s="24">
        <v>3615.6799989286801</v>
      </c>
      <c r="BO1346" s="1">
        <v>369</v>
      </c>
      <c r="BP1346" s="1">
        <v>3040</v>
      </c>
      <c r="BQ1346" s="24">
        <v>4611.9232000000002</v>
      </c>
      <c r="BR1346" s="1">
        <v>760</v>
      </c>
      <c r="BS1346" s="1">
        <v>190</v>
      </c>
      <c r="BT1346" s="1">
        <v>0.51917983889467501</v>
      </c>
    </row>
    <row r="1347" spans="1:72" s="11" customFormat="1" x14ac:dyDescent="0.25">
      <c r="A1347" s="1">
        <v>387</v>
      </c>
      <c r="B1347" s="24">
        <v>3502.3680901303501</v>
      </c>
      <c r="C1347" s="24">
        <v>402.79999999999899</v>
      </c>
      <c r="D1347" s="1">
        <v>1000</v>
      </c>
      <c r="E1347" s="1">
        <v>4000</v>
      </c>
      <c r="F1347" s="1">
        <v>2</v>
      </c>
      <c r="G1347" s="1">
        <v>11</v>
      </c>
      <c r="H1347" s="2">
        <f>SUM(BG1347:BI1347)/(BK1347*1000000)</f>
        <v>0.73092474730127366</v>
      </c>
      <c r="I1347" s="3">
        <v>100</v>
      </c>
      <c r="J1347" s="18">
        <v>99.2088045216003</v>
      </c>
      <c r="K1347" s="18">
        <f>(P1347*BG1347+U1347*BH1347+AP1347*BI1347+AN1347*BJ1347)/(BK1347*(1000000))</f>
        <v>121.25119797855065</v>
      </c>
      <c r="L1347" s="18">
        <f>(T1347*BG1347+Y1347*BH1347+AT1347*BI1347+AO1347*BJ1347)/(BK1347*(1000000))</f>
        <v>147.56871337204984</v>
      </c>
      <c r="M1347" s="18">
        <f>L1347/K1347</f>
        <v>1.2170495288479934</v>
      </c>
      <c r="N1347" s="18">
        <f>J1347*M1347</f>
        <v>120.74202880058633</v>
      </c>
      <c r="O1347" s="3">
        <v>100</v>
      </c>
      <c r="P1347" s="18">
        <v>126.74045937386499</v>
      </c>
      <c r="Q1347" s="18">
        <f>P1347-S1347</f>
        <v>117.231258530492</v>
      </c>
      <c r="R1347" s="18">
        <f>Q1347*solar_capex_adj</f>
        <v>156.30834470732265</v>
      </c>
      <c r="S1347" s="18">
        <v>9.5092008433729944</v>
      </c>
      <c r="T1347" s="18">
        <f>R1347+S1347</f>
        <v>165.81754555069563</v>
      </c>
      <c r="U1347" s="18">
        <v>27.958254263554601</v>
      </c>
      <c r="V1347" s="18">
        <f>U1347-X1347</f>
        <v>23.1614707864275</v>
      </c>
      <c r="W1347" s="18">
        <f>V1347*wind_capex_adj</f>
        <v>38.602451310712503</v>
      </c>
      <c r="X1347" s="18">
        <v>4.7967834771271001</v>
      </c>
      <c r="Y1347" s="18">
        <f>W1347+X1347</f>
        <v>43.399234787839603</v>
      </c>
      <c r="Z1347" s="18">
        <v>114.73017406000901</v>
      </c>
      <c r="AA1347" s="18">
        <f>Z1347-AC1347-AD1347</f>
        <v>61.684282315824589</v>
      </c>
      <c r="AB1347" s="18">
        <f>AA1347*hdgt_capex_adj</f>
        <v>77.105352894780737</v>
      </c>
      <c r="AC1347" s="18">
        <v>17.848445600096412</v>
      </c>
      <c r="AD1347" s="18">
        <v>35.197446144088005</v>
      </c>
      <c r="AE1347" s="18">
        <f>AD1347*fuel_adj</f>
        <v>35.197446144088005</v>
      </c>
      <c r="AF1347" s="18">
        <f>AB1347+AC1347+AE1347</f>
        <v>130.15124463896515</v>
      </c>
      <c r="AG1347" s="18">
        <v>479.108859183162</v>
      </c>
      <c r="AH1347" s="18">
        <f>AG1347-AJ1347-AK1347</f>
        <v>395.20181800745303</v>
      </c>
      <c r="AI1347" s="18">
        <f>AH1347*aero_capex_adj</f>
        <v>474.24218160894361</v>
      </c>
      <c r="AJ1347" s="18">
        <v>42.65954555106299</v>
      </c>
      <c r="AK1347" s="18">
        <v>41.247495624645978</v>
      </c>
      <c r="AL1347" s="18">
        <f>AK1347*fuel_adj</f>
        <v>41.247495624645978</v>
      </c>
      <c r="AM1347" s="18">
        <f>AI1347+AJ1347+AL1347</f>
        <v>558.14922278465269</v>
      </c>
      <c r="AN1347" s="18">
        <f>IF(F1347=0, 0, IF(F1347=3, Z1347, (Z1347*F1347*384+AG1347*G1347*32)/(F1347*384+G1347*32)))</f>
        <v>229.24918938442852</v>
      </c>
      <c r="AO1347" s="18">
        <f>IF(F1347=0, 0, IF(F1347=3, AF1347, (AF1347*F1347*384+AM1347*G1347*32)/(F1347*384+G1347*32)))</f>
        <v>264.66489491332408</v>
      </c>
      <c r="AP1347" s="18">
        <v>53.459969585205698</v>
      </c>
      <c r="AQ1347" s="18">
        <f>AP1347-AS1347</f>
        <v>43.4032959571609</v>
      </c>
      <c r="AR1347" s="18">
        <f>AQ1347*bess_capex_adj</f>
        <v>43.4032959571609</v>
      </c>
      <c r="AS1347" s="18">
        <v>10.056673628044798</v>
      </c>
      <c r="AT1347" s="18">
        <f>AR1347+AS1347</f>
        <v>53.459969585205698</v>
      </c>
      <c r="AU1347" s="18">
        <v>8066.35337131905</v>
      </c>
      <c r="AV1347" s="18"/>
      <c r="AW1347" s="18">
        <v>4194.6732459392797</v>
      </c>
      <c r="AX1347" s="18">
        <f>AW1347*solar_capex_adj</f>
        <v>5592.8976612523729</v>
      </c>
      <c r="AY1347" s="18">
        <v>482.42056231201502</v>
      </c>
      <c r="AZ1347" s="18">
        <f>AY1347*wind_capex_adj</f>
        <v>804.03427052002507</v>
      </c>
      <c r="BA1347" s="18">
        <v>1545.8971729641501</v>
      </c>
      <c r="BB1347" s="18">
        <f>BA1347*hdgt_capex_adj</f>
        <v>1932.3714662051875</v>
      </c>
      <c r="BC1347" s="18">
        <v>893.17631075809004</v>
      </c>
      <c r="BD1347" s="18">
        <f>BC1347*aero_capex_adj</f>
        <v>1071.811572909708</v>
      </c>
      <c r="BE1347" s="18">
        <v>950.186079345498</v>
      </c>
      <c r="BF1347" s="18">
        <f>BE1347*bess_capex_adj</f>
        <v>950.186079345498</v>
      </c>
      <c r="BG1347" s="1">
        <v>3064767419.5391798</v>
      </c>
      <c r="BH1347" s="1">
        <v>1768082187.9247999</v>
      </c>
      <c r="BI1347" s="1">
        <v>1570051178.89517</v>
      </c>
      <c r="BJ1347" s="1">
        <v>2357099213.6408401</v>
      </c>
      <c r="BK1347" s="1">
        <f>SUM(BG1347:BJ1347)/1000000</f>
        <v>8759.9999999999909</v>
      </c>
      <c r="BL1347" s="1">
        <v>31.5045100710363</v>
      </c>
      <c r="BM1347" s="3">
        <f>0.815*BJ1347/(BK1347*1000)</f>
        <v>219.29633094946195</v>
      </c>
      <c r="BN1347" s="24">
        <v>4728.1969216759699</v>
      </c>
      <c r="BO1347" s="1">
        <v>106</v>
      </c>
      <c r="BP1347" s="1">
        <v>3040</v>
      </c>
      <c r="BQ1347" s="24">
        <v>4611.9232000000002</v>
      </c>
      <c r="BR1347" s="1">
        <v>760</v>
      </c>
      <c r="BS1347" s="1">
        <v>190</v>
      </c>
      <c r="BT1347" s="1">
        <v>0.967542225136927</v>
      </c>
    </row>
    <row r="1348" spans="1:72" s="11" customFormat="1" x14ac:dyDescent="0.25">
      <c r="A1348" s="1">
        <v>1419</v>
      </c>
      <c r="B1348" s="22">
        <v>1648.17321888487</v>
      </c>
      <c r="C1348" s="22">
        <v>1801.19999999999</v>
      </c>
      <c r="D1348" s="11">
        <v>3000</v>
      </c>
      <c r="E1348" s="11">
        <v>12000</v>
      </c>
      <c r="F1348" s="11">
        <v>2</v>
      </c>
      <c r="G1348" s="11">
        <v>4</v>
      </c>
      <c r="H1348" s="12">
        <f>SUM(BG1348:BI1348)/(BK1348*1000000)</f>
        <v>0.96500039722003783</v>
      </c>
      <c r="I1348" s="13">
        <v>100</v>
      </c>
      <c r="J1348" s="20">
        <v>95.892985591007601</v>
      </c>
      <c r="K1348" s="18">
        <f>(P1348*BG1348+U1348*BH1348+AP1348*BI1348+AN1348*BJ1348)/(BK1348*(1000000))</f>
        <v>95.824607606489849</v>
      </c>
      <c r="L1348" s="18">
        <f>(T1348*BG1348+Y1348*BH1348+AT1348*BI1348+AO1348*BJ1348)/(BK1348*(1000000))</f>
        <v>120.66784580866558</v>
      </c>
      <c r="M1348" s="18">
        <f>L1348/K1348</f>
        <v>1.2592573955971325</v>
      </c>
      <c r="N1348" s="18">
        <f>J1348*M1348</f>
        <v>120.75395129136558</v>
      </c>
      <c r="O1348" s="13">
        <v>100</v>
      </c>
      <c r="P1348" s="20">
        <v>122.852349668497</v>
      </c>
      <c r="Q1348" s="20">
        <f>P1348-S1348</f>
        <v>113.63302577496501</v>
      </c>
      <c r="R1348" s="18">
        <f>Q1348*solar_capex_adj</f>
        <v>151.51070103328667</v>
      </c>
      <c r="S1348" s="20">
        <v>9.2193238935319926</v>
      </c>
      <c r="T1348" s="18">
        <f>R1348+S1348</f>
        <v>160.73002492681866</v>
      </c>
      <c r="U1348" s="20">
        <v>36.686329724206402</v>
      </c>
      <c r="V1348" s="20">
        <f>U1348-X1348</f>
        <v>30.3909471779351</v>
      </c>
      <c r="W1348" s="18">
        <f>V1348*wind_capex_adj</f>
        <v>50.651578629891837</v>
      </c>
      <c r="X1348" s="20">
        <v>6.295382546271302</v>
      </c>
      <c r="Y1348" s="18">
        <f>W1348+X1348</f>
        <v>56.946961176163143</v>
      </c>
      <c r="Z1348" s="20">
        <v>560.92204735584005</v>
      </c>
      <c r="AA1348" s="20">
        <f>Z1348-AC1348-AD1348</f>
        <v>459.56772274757299</v>
      </c>
      <c r="AB1348" s="18">
        <f>AA1348*hdgt_capex_adj</f>
        <v>574.45965343446619</v>
      </c>
      <c r="AC1348" s="20">
        <v>58.310089903541041</v>
      </c>
      <c r="AD1348" s="20">
        <v>43.044234704726023</v>
      </c>
      <c r="AE1348" s="18">
        <f>AD1348*fuel_adj</f>
        <v>43.044234704726023</v>
      </c>
      <c r="AF1348" s="18">
        <f>AB1348+AC1348+AE1348</f>
        <v>675.8139780427332</v>
      </c>
      <c r="AG1348" s="20">
        <v>1150.6994120326599</v>
      </c>
      <c r="AH1348" s="20">
        <f>AG1348-AJ1348-AK1348</f>
        <v>1008.2200728968501</v>
      </c>
      <c r="AI1348" s="18">
        <f>AH1348*aero_capex_adj</f>
        <v>1209.86408747622</v>
      </c>
      <c r="AJ1348" s="20">
        <v>92.345144196099909</v>
      </c>
      <c r="AK1348" s="20">
        <v>50.134194939709914</v>
      </c>
      <c r="AL1348" s="18">
        <f>AK1348*fuel_adj</f>
        <v>50.134194939709914</v>
      </c>
      <c r="AM1348" s="18">
        <f>AI1348+AJ1348+AL1348</f>
        <v>1352.3434266120298</v>
      </c>
      <c r="AN1348" s="18">
        <f>IF(F1348=0, 0, IF(F1348=3, Z1348, (Z1348*F1348*384+AG1348*G1348*32)/(F1348*384+G1348*32)))</f>
        <v>645.17595659538586</v>
      </c>
      <c r="AO1348" s="18">
        <f>IF(F1348=0, 0, IF(F1348=3, AF1348, (AF1348*F1348*384+AM1348*G1348*32)/(F1348*384+G1348*32)))</f>
        <v>772.46104212406135</v>
      </c>
      <c r="AP1348" s="20">
        <v>253.34599675664501</v>
      </c>
      <c r="AQ1348" s="20">
        <f>AP1348-AS1348</f>
        <v>204.39847041838999</v>
      </c>
      <c r="AR1348" s="18">
        <f>AQ1348*bess_capex_adj</f>
        <v>204.39847041838999</v>
      </c>
      <c r="AS1348" s="20">
        <v>48.947526338255017</v>
      </c>
      <c r="AT1348" s="18">
        <f>AR1348+AS1348</f>
        <v>253.34599675664501</v>
      </c>
      <c r="AU1348" s="20">
        <v>8855.6730771295897</v>
      </c>
      <c r="AV1348" s="20"/>
      <c r="AW1348" s="20">
        <v>1973.5370895972901</v>
      </c>
      <c r="AX1348" s="18">
        <f>AW1348*solar_capex_adj</f>
        <v>2631.38278612972</v>
      </c>
      <c r="AY1348" s="20">
        <v>2156.7727014686702</v>
      </c>
      <c r="AZ1348" s="18">
        <f>AY1348*wind_capex_adj</f>
        <v>3594.6211691144504</v>
      </c>
      <c r="BA1348" s="20">
        <v>1545.5629344470101</v>
      </c>
      <c r="BB1348" s="18">
        <f>BA1348*hdgt_capex_adj</f>
        <v>1931.9536680587626</v>
      </c>
      <c r="BC1348" s="20">
        <v>324.72116256592602</v>
      </c>
      <c r="BD1348" s="18">
        <f>BC1348*aero_capex_adj</f>
        <v>389.66539507911119</v>
      </c>
      <c r="BE1348" s="20">
        <v>2855.0791890506698</v>
      </c>
      <c r="BF1348" s="18">
        <f>BE1348*bess_capex_adj</f>
        <v>2855.0791890506698</v>
      </c>
      <c r="BG1348" s="11">
        <v>1492875444.35672</v>
      </c>
      <c r="BH1348" s="11">
        <v>6024242203.0211</v>
      </c>
      <c r="BI1348" s="11">
        <v>936285832.26970398</v>
      </c>
      <c r="BJ1348" s="11">
        <v>306596520.35246903</v>
      </c>
      <c r="BK1348" s="11">
        <f>SUM(BG1348:BJ1348)/1000000</f>
        <v>8759.9999999999927</v>
      </c>
      <c r="BL1348" s="11">
        <v>28.458802854359099</v>
      </c>
      <c r="BM1348" s="13">
        <f>0.815*BJ1348/(BK1348*1000)</f>
        <v>28.524676265669228</v>
      </c>
      <c r="BN1348" s="22">
        <v>2225.03384549457</v>
      </c>
      <c r="BO1348" s="11">
        <v>474</v>
      </c>
      <c r="BP1348" s="11">
        <v>9120</v>
      </c>
      <c r="BQ1348" s="22">
        <v>13835.7696</v>
      </c>
      <c r="BR1348" s="11">
        <v>2280</v>
      </c>
      <c r="BS1348" s="11">
        <v>570</v>
      </c>
      <c r="BT1348" s="11">
        <v>0.19495093730469601</v>
      </c>
    </row>
    <row r="1349" spans="1:72" s="11" customFormat="1" x14ac:dyDescent="0.25">
      <c r="A1349" s="1">
        <v>1554</v>
      </c>
      <c r="B1349" s="22">
        <v>1648.17321888487</v>
      </c>
      <c r="C1349" s="22">
        <v>1801.19999999999</v>
      </c>
      <c r="D1349" s="11">
        <v>3000</v>
      </c>
      <c r="E1349" s="11">
        <v>12000</v>
      </c>
      <c r="F1349" s="11">
        <v>2</v>
      </c>
      <c r="G1349" s="11">
        <v>4</v>
      </c>
      <c r="H1349" s="12">
        <f>SUM(BG1349:BI1349)/(BK1349*1000000)</f>
        <v>0.96500039722003783</v>
      </c>
      <c r="I1349" s="13">
        <v>100</v>
      </c>
      <c r="J1349" s="20">
        <v>95.892985591007601</v>
      </c>
      <c r="K1349" s="18">
        <f>(P1349*BG1349+U1349*BH1349+AP1349*BI1349+AN1349*BJ1349)/(BK1349*(1000000))</f>
        <v>95.824607606489849</v>
      </c>
      <c r="L1349" s="18">
        <f>(T1349*BG1349+Y1349*BH1349+AT1349*BI1349+AO1349*BJ1349)/(BK1349*(1000000))</f>
        <v>120.66784580866558</v>
      </c>
      <c r="M1349" s="18">
        <f>L1349/K1349</f>
        <v>1.2592573955971325</v>
      </c>
      <c r="N1349" s="18">
        <f>J1349*M1349</f>
        <v>120.75395129136558</v>
      </c>
      <c r="O1349" s="13">
        <v>100</v>
      </c>
      <c r="P1349" s="20">
        <v>122.852349668497</v>
      </c>
      <c r="Q1349" s="20">
        <f>P1349-S1349</f>
        <v>113.63302577496501</v>
      </c>
      <c r="R1349" s="18">
        <f>Q1349*solar_capex_adj</f>
        <v>151.51070103328667</v>
      </c>
      <c r="S1349" s="20">
        <v>9.2193238935319926</v>
      </c>
      <c r="T1349" s="18">
        <f>R1349+S1349</f>
        <v>160.73002492681866</v>
      </c>
      <c r="U1349" s="20">
        <v>36.686329724206402</v>
      </c>
      <c r="V1349" s="20">
        <f>U1349-X1349</f>
        <v>30.3909471779351</v>
      </c>
      <c r="W1349" s="18">
        <f>V1349*wind_capex_adj</f>
        <v>50.651578629891837</v>
      </c>
      <c r="X1349" s="20">
        <v>6.295382546271302</v>
      </c>
      <c r="Y1349" s="18">
        <f>W1349+X1349</f>
        <v>56.946961176163143</v>
      </c>
      <c r="Z1349" s="20">
        <v>560.92204735584005</v>
      </c>
      <c r="AA1349" s="20">
        <f>Z1349-AC1349-AD1349</f>
        <v>459.56772274757299</v>
      </c>
      <c r="AB1349" s="18">
        <f>AA1349*hdgt_capex_adj</f>
        <v>574.45965343446619</v>
      </c>
      <c r="AC1349" s="20">
        <v>58.310089903541041</v>
      </c>
      <c r="AD1349" s="20">
        <v>43.044234704726023</v>
      </c>
      <c r="AE1349" s="18">
        <f>AD1349*fuel_adj</f>
        <v>43.044234704726023</v>
      </c>
      <c r="AF1349" s="18">
        <f>AB1349+AC1349+AE1349</f>
        <v>675.8139780427332</v>
      </c>
      <c r="AG1349" s="20">
        <v>1150.6994120326599</v>
      </c>
      <c r="AH1349" s="20">
        <f>AG1349-AJ1349-AK1349</f>
        <v>1008.2200728968501</v>
      </c>
      <c r="AI1349" s="18">
        <f>AH1349*aero_capex_adj</f>
        <v>1209.86408747622</v>
      </c>
      <c r="AJ1349" s="20">
        <v>92.345144196099909</v>
      </c>
      <c r="AK1349" s="20">
        <v>50.134194939709914</v>
      </c>
      <c r="AL1349" s="18">
        <f>AK1349*fuel_adj</f>
        <v>50.134194939709914</v>
      </c>
      <c r="AM1349" s="18">
        <f>AI1349+AJ1349+AL1349</f>
        <v>1352.3434266120298</v>
      </c>
      <c r="AN1349" s="18">
        <f>IF(F1349=0, 0, IF(F1349=3, Z1349, (Z1349*F1349*384+AG1349*G1349*32)/(F1349*384+G1349*32)))</f>
        <v>645.17595659538586</v>
      </c>
      <c r="AO1349" s="18">
        <f>IF(F1349=0, 0, IF(F1349=3, AF1349, (AF1349*F1349*384+AM1349*G1349*32)/(F1349*384+G1349*32)))</f>
        <v>772.46104212406135</v>
      </c>
      <c r="AP1349" s="20">
        <v>253.34599675664501</v>
      </c>
      <c r="AQ1349" s="20">
        <f>AP1349-AS1349</f>
        <v>204.39847041838999</v>
      </c>
      <c r="AR1349" s="18">
        <f>AQ1349*bess_capex_adj</f>
        <v>204.39847041838999</v>
      </c>
      <c r="AS1349" s="20">
        <v>48.947526338255017</v>
      </c>
      <c r="AT1349" s="18">
        <f>AR1349+AS1349</f>
        <v>253.34599675664501</v>
      </c>
      <c r="AU1349" s="20">
        <v>8855.6730771295897</v>
      </c>
      <c r="AV1349" s="20"/>
      <c r="AW1349" s="20">
        <v>1973.5370895972901</v>
      </c>
      <c r="AX1349" s="18">
        <f>AW1349*solar_capex_adj</f>
        <v>2631.38278612972</v>
      </c>
      <c r="AY1349" s="20">
        <v>2156.7727014686702</v>
      </c>
      <c r="AZ1349" s="18">
        <f>AY1349*wind_capex_adj</f>
        <v>3594.6211691144504</v>
      </c>
      <c r="BA1349" s="20">
        <v>1545.5629344470101</v>
      </c>
      <c r="BB1349" s="18">
        <f>BA1349*hdgt_capex_adj</f>
        <v>1931.9536680587626</v>
      </c>
      <c r="BC1349" s="20">
        <v>324.72116256592602</v>
      </c>
      <c r="BD1349" s="18">
        <f>BC1349*aero_capex_adj</f>
        <v>389.66539507911119</v>
      </c>
      <c r="BE1349" s="20">
        <v>2855.0791890506698</v>
      </c>
      <c r="BF1349" s="18">
        <f>BE1349*bess_capex_adj</f>
        <v>2855.0791890506698</v>
      </c>
      <c r="BG1349" s="11">
        <v>1492875444.35672</v>
      </c>
      <c r="BH1349" s="11">
        <v>6024242203.0211</v>
      </c>
      <c r="BI1349" s="11">
        <v>936285832.26970398</v>
      </c>
      <c r="BJ1349" s="11">
        <v>306596520.35246903</v>
      </c>
      <c r="BK1349" s="11">
        <f>SUM(BG1349:BJ1349)/1000000</f>
        <v>8759.9999999999927</v>
      </c>
      <c r="BL1349" s="11">
        <v>28.458802854359099</v>
      </c>
      <c r="BM1349" s="13">
        <f>0.815*BJ1349/(BK1349*1000)</f>
        <v>28.524676265669228</v>
      </c>
      <c r="BN1349" s="22">
        <v>2225.03384549457</v>
      </c>
      <c r="BO1349" s="11">
        <v>474</v>
      </c>
      <c r="BP1349" s="11">
        <v>9120</v>
      </c>
      <c r="BQ1349" s="22">
        <v>13835.7696</v>
      </c>
      <c r="BR1349" s="11">
        <v>2280</v>
      </c>
      <c r="BS1349" s="11">
        <v>570</v>
      </c>
      <c r="BT1349" s="11">
        <v>0.19495093730469601</v>
      </c>
    </row>
    <row r="1350" spans="1:72" s="11" customFormat="1" x14ac:dyDescent="0.25">
      <c r="A1350" s="1">
        <v>152</v>
      </c>
      <c r="B1350" s="24">
        <v>3090.3247854091301</v>
      </c>
      <c r="C1350" s="24">
        <v>1003.19999999999</v>
      </c>
      <c r="D1350" s="1">
        <v>1000</v>
      </c>
      <c r="E1350" s="1">
        <v>4000</v>
      </c>
      <c r="F1350" s="1">
        <v>1</v>
      </c>
      <c r="G1350" s="1">
        <v>23</v>
      </c>
      <c r="H1350" s="2">
        <f>SUM(BG1350:BI1350)/(BK1350*1000000)</f>
        <v>0.90819025191600311</v>
      </c>
      <c r="I1350" s="3">
        <v>100</v>
      </c>
      <c r="J1350" s="18">
        <v>96.232914744190595</v>
      </c>
      <c r="K1350" s="18">
        <f>(P1350*BG1350+U1350*BH1350+AP1350*BI1350+AN1350*BJ1350)/(BK1350*(1000000))</f>
        <v>106.97610485223484</v>
      </c>
      <c r="L1350" s="18">
        <f>(T1350*BG1350+Y1350*BH1350+AT1350*BI1350+AO1350*BJ1350)/(BK1350*(1000000))</f>
        <v>134.31104727075734</v>
      </c>
      <c r="M1350" s="18">
        <f>L1350/K1350</f>
        <v>1.2555238149330639</v>
      </c>
      <c r="N1350" s="18">
        <f>J1350*M1350</f>
        <v>120.82271624175446</v>
      </c>
      <c r="O1350" s="3">
        <v>100</v>
      </c>
      <c r="P1350" s="18">
        <v>147.93719899319501</v>
      </c>
      <c r="Q1350" s="18">
        <f>P1350-S1350</f>
        <v>136.83422084692299</v>
      </c>
      <c r="R1350" s="18">
        <f>Q1350*solar_capex_adj</f>
        <v>182.44562779589731</v>
      </c>
      <c r="S1350" s="18">
        <v>11.102978146272022</v>
      </c>
      <c r="T1350" s="18">
        <f>R1350+S1350</f>
        <v>193.54860594216933</v>
      </c>
      <c r="U1350" s="18">
        <v>27.9505668493305</v>
      </c>
      <c r="V1350" s="18">
        <f>U1350-X1350</f>
        <v>23.153783372203399</v>
      </c>
      <c r="W1350" s="18">
        <f>V1350*wind_capex_adj</f>
        <v>38.589638953672335</v>
      </c>
      <c r="X1350" s="18">
        <v>4.7967834771271001</v>
      </c>
      <c r="Y1350" s="18">
        <f>W1350+X1350</f>
        <v>43.386422430799435</v>
      </c>
      <c r="Z1350" s="18">
        <v>190.07731919224099</v>
      </c>
      <c r="AA1350" s="18">
        <f>Z1350-AC1350-AD1350</f>
        <v>128.05653887519401</v>
      </c>
      <c r="AB1350" s="18">
        <f>AA1350*hdgt_capex_adj</f>
        <v>160.07067359399252</v>
      </c>
      <c r="AC1350" s="18">
        <v>24.582591339749001</v>
      </c>
      <c r="AD1350" s="18">
        <v>37.438188977297983</v>
      </c>
      <c r="AE1350" s="18">
        <f>AD1350*fuel_adj</f>
        <v>37.438188977297983</v>
      </c>
      <c r="AF1350" s="18">
        <f>AB1350+AC1350+AE1350</f>
        <v>222.09145391103951</v>
      </c>
      <c r="AG1350" s="18">
        <v>636.23643580870805</v>
      </c>
      <c r="AH1350" s="18">
        <f>AG1350-AJ1350-AK1350</f>
        <v>540.59107494637203</v>
      </c>
      <c r="AI1350" s="18">
        <f>AH1350*aero_capex_adj</f>
        <v>648.70928993564644</v>
      </c>
      <c r="AJ1350" s="18">
        <v>54.255792350384013</v>
      </c>
      <c r="AK1350" s="18">
        <v>41.389568511952007</v>
      </c>
      <c r="AL1350" s="18">
        <f>AK1350*fuel_adj</f>
        <v>41.389568511952007</v>
      </c>
      <c r="AM1350" s="18">
        <f>AI1350+AJ1350+AL1350</f>
        <v>744.35465079798246</v>
      </c>
      <c r="AN1350" s="18">
        <f>IF(F1350=0, 0, IF(F1350=3, Z1350, (Z1350*F1350*384+AG1350*G1350*32)/(F1350*384+G1350*32)))</f>
        <v>483.26759582591933</v>
      </c>
      <c r="AO1350" s="18">
        <f>IF(F1350=0, 0, IF(F1350=3, AF1350, (AF1350*F1350*384+AM1350*G1350*32)/(F1350*384+G1350*32)))</f>
        <v>565.2929832938878</v>
      </c>
      <c r="AP1350" s="18">
        <v>67.104502408073699</v>
      </c>
      <c r="AQ1350" s="18">
        <f>AP1350-AS1350</f>
        <v>54.568072798902499</v>
      </c>
      <c r="AR1350" s="18">
        <f>AQ1350*bess_capex_adj</f>
        <v>54.568072798902499</v>
      </c>
      <c r="AS1350" s="18">
        <v>12.536429609171201</v>
      </c>
      <c r="AT1350" s="18">
        <f>AR1350+AS1350</f>
        <v>67.104502408073699</v>
      </c>
      <c r="AU1350" s="18">
        <v>8490.5486845090909</v>
      </c>
      <c r="AV1350" s="18"/>
      <c r="AW1350" s="18">
        <v>3699.9538339247401</v>
      </c>
      <c r="AX1350" s="18">
        <f>AW1350*solar_capex_adj</f>
        <v>4933.2717785663199</v>
      </c>
      <c r="AY1350" s="18">
        <v>1201.1014841282699</v>
      </c>
      <c r="AZ1350" s="18">
        <f>AY1350*wind_capex_adj</f>
        <v>2001.83580688045</v>
      </c>
      <c r="BA1350" s="18">
        <v>772.69204077248105</v>
      </c>
      <c r="BB1350" s="18">
        <f>BA1350*hdgt_capex_adj</f>
        <v>965.86505096560131</v>
      </c>
      <c r="BC1350" s="18">
        <v>1866.93061810569</v>
      </c>
      <c r="BD1350" s="18">
        <f>BC1350*aero_capex_adj</f>
        <v>2240.3167417268278</v>
      </c>
      <c r="BE1350" s="18">
        <v>949.87070757790696</v>
      </c>
      <c r="BF1350" s="18">
        <f>BE1350*bess_capex_adj</f>
        <v>949.87070757790696</v>
      </c>
      <c r="BG1350" s="1">
        <v>2313296685.2044101</v>
      </c>
      <c r="BH1350" s="1">
        <v>4403525449.1711998</v>
      </c>
      <c r="BI1350" s="1">
        <v>1238924472.4085701</v>
      </c>
      <c r="BJ1350" s="1">
        <v>804253393.21581197</v>
      </c>
      <c r="BK1350" s="1">
        <f>SUM(BG1350:BJ1350)/1000000</f>
        <v>8759.9999999999927</v>
      </c>
      <c r="BL1350" s="1">
        <v>31.9893333393589</v>
      </c>
      <c r="BM1350" s="3">
        <f>0.815*BJ1350/(BK1350*1000)</f>
        <v>74.82494468845745</v>
      </c>
      <c r="BN1350" s="24">
        <v>4171.93846030233</v>
      </c>
      <c r="BO1350" s="1">
        <v>264</v>
      </c>
      <c r="BP1350" s="1">
        <v>3040</v>
      </c>
      <c r="BQ1350" s="24">
        <v>4611.9232000000002</v>
      </c>
      <c r="BR1350" s="1">
        <v>760</v>
      </c>
      <c r="BS1350" s="1">
        <v>190</v>
      </c>
      <c r="BT1350" s="1">
        <v>0.765447072937814</v>
      </c>
    </row>
    <row r="1351" spans="1:72" s="11" customFormat="1" x14ac:dyDescent="0.25">
      <c r="A1351" s="1">
        <v>488</v>
      </c>
      <c r="B1351" s="24">
        <v>3090.3247854091301</v>
      </c>
      <c r="C1351" s="24">
        <v>801.8</v>
      </c>
      <c r="D1351" s="1">
        <v>1000</v>
      </c>
      <c r="E1351" s="1">
        <v>4000</v>
      </c>
      <c r="F1351" s="1">
        <v>3</v>
      </c>
      <c r="G1351" s="1">
        <v>4</v>
      </c>
      <c r="H1351" s="2">
        <f>SUM(BG1351:BI1351)/(BK1351*1000000)</f>
        <v>0.86541129731523592</v>
      </c>
      <c r="I1351" s="3">
        <v>100</v>
      </c>
      <c r="J1351" s="18">
        <v>95.805555899494095</v>
      </c>
      <c r="K1351" s="18">
        <f>(P1351*BG1351+U1351*BH1351+AP1351*BI1351+AN1351*BJ1351)/(BK1351*(1000000))</f>
        <v>91.970442248705837</v>
      </c>
      <c r="L1351" s="18">
        <f>(T1351*BG1351+Y1351*BH1351+AT1351*BI1351+AO1351*BJ1351)/(BK1351*(1000000))</f>
        <v>116.03616650435345</v>
      </c>
      <c r="M1351" s="18">
        <f>L1351/K1351</f>
        <v>1.2616680279797856</v>
      </c>
      <c r="N1351" s="18">
        <f>J1351*M1351</f>
        <v>120.87480678122184</v>
      </c>
      <c r="O1351" s="3">
        <v>100</v>
      </c>
      <c r="P1351" s="18">
        <v>133.96692202048899</v>
      </c>
      <c r="Q1351" s="18">
        <f>P1351-S1351</f>
        <v>123.914121208936</v>
      </c>
      <c r="R1351" s="18">
        <f>Q1351*solar_capex_adj</f>
        <v>165.21882827858133</v>
      </c>
      <c r="S1351" s="18">
        <v>10.052800811552999</v>
      </c>
      <c r="T1351" s="18">
        <f>R1351+S1351</f>
        <v>175.27162909013433</v>
      </c>
      <c r="U1351" s="18">
        <v>27.954751553203799</v>
      </c>
      <c r="V1351" s="18">
        <f>U1351-X1351</f>
        <v>23.157968076076699</v>
      </c>
      <c r="W1351" s="18">
        <f>V1351*wind_capex_adj</f>
        <v>38.596613460127834</v>
      </c>
      <c r="X1351" s="18">
        <v>4.7967834771271001</v>
      </c>
      <c r="Y1351" s="18">
        <f>W1351+X1351</f>
        <v>43.393396937254934</v>
      </c>
      <c r="Z1351" s="18">
        <v>237.97477331161099</v>
      </c>
      <c r="AA1351" s="18">
        <f>Z1351-AC1351-AD1351</f>
        <v>172.53867884318399</v>
      </c>
      <c r="AB1351" s="18">
        <f>AA1351*hdgt_capex_adj</f>
        <v>215.67334855397999</v>
      </c>
      <c r="AC1351" s="18">
        <v>28.733961190179002</v>
      </c>
      <c r="AD1351" s="18">
        <v>36.702133278247999</v>
      </c>
      <c r="AE1351" s="18">
        <f>AD1351*fuel_adj</f>
        <v>36.702133278247999</v>
      </c>
      <c r="AF1351" s="18">
        <f>AB1351+AC1351+AE1351</f>
        <v>281.10944302240699</v>
      </c>
      <c r="AG1351" s="18">
        <v>734.57303008877398</v>
      </c>
      <c r="AH1351" s="18">
        <f>AG1351-AJ1351-AK1351</f>
        <v>630.18356129866004</v>
      </c>
      <c r="AI1351" s="18">
        <f>AH1351*aero_capex_adj</f>
        <v>756.22027355839202</v>
      </c>
      <c r="AJ1351" s="18">
        <v>61.090994151562995</v>
      </c>
      <c r="AK1351" s="18">
        <v>43.298474638550942</v>
      </c>
      <c r="AL1351" s="18">
        <f>AK1351*fuel_adj</f>
        <v>43.298474638550942</v>
      </c>
      <c r="AM1351" s="18">
        <f>AI1351+AJ1351+AL1351</f>
        <v>860.60974234850596</v>
      </c>
      <c r="AN1351" s="18">
        <f>IF(F1351=0, 0, IF(F1351=3, Z1351, (Z1351*F1351*384+AG1351*G1351*32)/(F1351*384+G1351*32)))</f>
        <v>237.97477331161099</v>
      </c>
      <c r="AO1351" s="18">
        <f>IF(F1351=0, 0, IF(F1351=3, AF1351, (AF1351*F1351*384+AM1351*G1351*32)/(F1351*384+G1351*32)))</f>
        <v>281.10944302240699</v>
      </c>
      <c r="AP1351" s="18">
        <v>55.921464165972601</v>
      </c>
      <c r="AQ1351" s="18">
        <f>AP1351-AS1351</f>
        <v>45.492128907745297</v>
      </c>
      <c r="AR1351" s="18">
        <f>AQ1351*bess_capex_adj</f>
        <v>45.492128907745297</v>
      </c>
      <c r="AS1351" s="18">
        <v>10.429335258227304</v>
      </c>
      <c r="AT1351" s="18">
        <f>AR1351+AS1351</f>
        <v>55.921464165972601</v>
      </c>
      <c r="AU1351" s="18">
        <v>8254.0470388573103</v>
      </c>
      <c r="AV1351" s="18"/>
      <c r="AW1351" s="18">
        <v>3700.6225458536201</v>
      </c>
      <c r="AX1351" s="18">
        <f>AW1351*solar_capex_adj</f>
        <v>4934.1633944714931</v>
      </c>
      <c r="AY1351" s="18">
        <v>960.14476254236297</v>
      </c>
      <c r="AZ1351" s="18">
        <f>AY1351*wind_capex_adj</f>
        <v>1600.2412709039384</v>
      </c>
      <c r="BA1351" s="18">
        <v>2318.49508028952</v>
      </c>
      <c r="BB1351" s="18">
        <f>BA1351*hdgt_capex_adj</f>
        <v>2898.1188503619001</v>
      </c>
      <c r="BC1351" s="18">
        <v>324.742267513191</v>
      </c>
      <c r="BD1351" s="18">
        <f>BC1351*aero_capex_adj</f>
        <v>389.69072101582918</v>
      </c>
      <c r="BE1351" s="18">
        <v>950.04238265861397</v>
      </c>
      <c r="BF1351" s="18">
        <f>BE1351*bess_capex_adj</f>
        <v>950.04238265861397</v>
      </c>
      <c r="BG1351" s="1">
        <v>2557191016.7403498</v>
      </c>
      <c r="BH1351" s="1">
        <v>3519484355.2087998</v>
      </c>
      <c r="BI1351" s="1">
        <v>1504327592.5323</v>
      </c>
      <c r="BJ1351" s="1">
        <v>1178997035.5185299</v>
      </c>
      <c r="BK1351" s="1">
        <f>SUM(BG1351:BJ1351)/1000000</f>
        <v>8759.9999999999818</v>
      </c>
      <c r="BL1351" s="1">
        <v>28.958142015714898</v>
      </c>
      <c r="BM1351" s="3">
        <f>0.815*BJ1351/(BK1351*1000)</f>
        <v>109.68979268808263</v>
      </c>
      <c r="BN1351" s="24">
        <v>4171.93846030233</v>
      </c>
      <c r="BO1351" s="1">
        <v>211</v>
      </c>
      <c r="BP1351" s="1">
        <v>3040</v>
      </c>
      <c r="BQ1351" s="24">
        <v>4611.9232000000002</v>
      </c>
      <c r="BR1351" s="1">
        <v>760</v>
      </c>
      <c r="BS1351" s="1">
        <v>190</v>
      </c>
      <c r="BT1351" s="1">
        <v>0.92827453886838995</v>
      </c>
    </row>
    <row r="1352" spans="1:72" s="11" customFormat="1" x14ac:dyDescent="0.25">
      <c r="A1352" s="1">
        <v>1247</v>
      </c>
      <c r="B1352" s="22">
        <v>2060.21652360608</v>
      </c>
      <c r="C1352" s="22">
        <v>1200.8</v>
      </c>
      <c r="D1352" s="11">
        <v>3000</v>
      </c>
      <c r="E1352" s="11">
        <v>12000</v>
      </c>
      <c r="F1352" s="11">
        <v>1</v>
      </c>
      <c r="G1352" s="11">
        <v>19</v>
      </c>
      <c r="H1352" s="12">
        <f>SUM(BG1352:BI1352)/(BK1352*1000000)</f>
        <v>0.94464691049052529</v>
      </c>
      <c r="I1352" s="13">
        <v>100</v>
      </c>
      <c r="J1352" s="20">
        <v>99.758450823572602</v>
      </c>
      <c r="K1352" s="18">
        <f>(P1352*BG1352+U1352*BH1352+AP1352*BI1352+AN1352*BJ1352)/(BK1352*(1000000))</f>
        <v>139.91275361698493</v>
      </c>
      <c r="L1352" s="18">
        <f>(T1352*BG1352+Y1352*BH1352+AT1352*BI1352+AO1352*BJ1352)/(BK1352*(1000000))</f>
        <v>169.54536019051508</v>
      </c>
      <c r="M1352" s="18">
        <f>L1352/K1352</f>
        <v>1.2117934627650189</v>
      </c>
      <c r="N1352" s="18">
        <f>J1352*M1352</f>
        <v>120.8866385635709</v>
      </c>
      <c r="O1352" s="13">
        <v>99.999999999999901</v>
      </c>
      <c r="P1352" s="20">
        <v>122.247565862423</v>
      </c>
      <c r="Q1352" s="20">
        <f>P1352-S1352</f>
        <v>113.072239447866</v>
      </c>
      <c r="R1352" s="18">
        <f>Q1352*solar_capex_adj</f>
        <v>150.76298593048799</v>
      </c>
      <c r="S1352" s="20">
        <v>9.1753264145570057</v>
      </c>
      <c r="T1352" s="18">
        <f>R1352+S1352</f>
        <v>159.93831234504501</v>
      </c>
      <c r="U1352" s="20">
        <v>28.604681087041701</v>
      </c>
      <c r="V1352" s="20">
        <f>U1352-X1352</f>
        <v>23.695446227103599</v>
      </c>
      <c r="W1352" s="18">
        <f>V1352*wind_capex_adj</f>
        <v>39.492410378506001</v>
      </c>
      <c r="X1352" s="20">
        <v>4.9092348599381026</v>
      </c>
      <c r="Y1352" s="18">
        <f>W1352+X1352</f>
        <v>44.401645238444104</v>
      </c>
      <c r="Z1352" s="20">
        <v>231.06791196916501</v>
      </c>
      <c r="AA1352" s="20">
        <f>Z1352-AC1352-AD1352</f>
        <v>157.833280564077</v>
      </c>
      <c r="AB1352" s="18">
        <f>AA1352*hdgt_capex_adj</f>
        <v>197.29160070509624</v>
      </c>
      <c r="AC1352" s="20">
        <v>29.027396377378011</v>
      </c>
      <c r="AD1352" s="20">
        <v>44.207235027709999</v>
      </c>
      <c r="AE1352" s="18">
        <f>AD1352*fuel_adj</f>
        <v>44.207235027709999</v>
      </c>
      <c r="AF1352" s="18">
        <f>AB1352+AC1352+AE1352</f>
        <v>270.52623211018425</v>
      </c>
      <c r="AG1352" s="20">
        <v>1877.97197452759</v>
      </c>
      <c r="AH1352" s="20">
        <f>AG1352-AJ1352-AK1352</f>
        <v>1684.73180491579</v>
      </c>
      <c r="AI1352" s="18">
        <f>AH1352*aero_capex_adj</f>
        <v>2021.678165898948</v>
      </c>
      <c r="AJ1352" s="20">
        <v>145.11598111647004</v>
      </c>
      <c r="AK1352" s="20">
        <v>48.124188495329918</v>
      </c>
      <c r="AL1352" s="18">
        <f>AK1352*fuel_adj</f>
        <v>48.124188495329918</v>
      </c>
      <c r="AM1352" s="18">
        <f>AI1352+AJ1352+AL1352</f>
        <v>2214.918335510748</v>
      </c>
      <c r="AN1352" s="18">
        <f>IF(F1352=0, 0, IF(F1352=3, Z1352, (Z1352*F1352*384+AG1352*G1352*32)/(F1352*384+G1352*32)))</f>
        <v>1240.460724504974</v>
      </c>
      <c r="AO1352" s="18">
        <f>IF(F1352=0, 0, IF(F1352=3, AF1352, (AF1352*F1352*384+AM1352*G1352*32)/(F1352*384+G1352*32)))</f>
        <v>1462.2504245169814</v>
      </c>
      <c r="AP1352" s="20">
        <v>198.112312746827</v>
      </c>
      <c r="AQ1352" s="20">
        <f>AP1352-AS1352</f>
        <v>161.28288590060399</v>
      </c>
      <c r="AR1352" s="18">
        <f>AQ1352*bess_capex_adj</f>
        <v>161.28288590060399</v>
      </c>
      <c r="AS1352" s="20">
        <v>36.829426846223015</v>
      </c>
      <c r="AT1352" s="18">
        <f>AR1352+AS1352</f>
        <v>198.112312746827</v>
      </c>
      <c r="AU1352" s="20">
        <v>9073.5719254043506</v>
      </c>
      <c r="AV1352" s="20"/>
      <c r="AW1352" s="20">
        <v>2466.5179358014202</v>
      </c>
      <c r="AX1352" s="18">
        <f>AW1352*solar_capex_adj</f>
        <v>3288.6905810685603</v>
      </c>
      <c r="AY1352" s="20">
        <v>1437.6133301397699</v>
      </c>
      <c r="AZ1352" s="18">
        <f>AY1352*wind_capex_adj</f>
        <v>2396.0222168996165</v>
      </c>
      <c r="BA1352" s="20">
        <v>772.65509096691096</v>
      </c>
      <c r="BB1352" s="18">
        <f>BA1352*hdgt_capex_adj</f>
        <v>965.81886370863867</v>
      </c>
      <c r="BC1352" s="20">
        <v>1542.1732827494</v>
      </c>
      <c r="BD1352" s="18">
        <f>BC1352*aero_capex_adj</f>
        <v>1850.6079392992799</v>
      </c>
      <c r="BE1352" s="20">
        <v>2854.6122857468299</v>
      </c>
      <c r="BF1352" s="18">
        <f>BE1352*bess_capex_adj</f>
        <v>2854.6122857468299</v>
      </c>
      <c r="BG1352" s="11">
        <v>1875282237.84354</v>
      </c>
      <c r="BH1352" s="11">
        <v>5150138860.1726704</v>
      </c>
      <c r="BI1352" s="11">
        <v>1249685837.88077</v>
      </c>
      <c r="BJ1352" s="11">
        <v>484893064.10299599</v>
      </c>
      <c r="BK1352" s="11">
        <f>SUM(BG1352:BJ1352)/1000000</f>
        <v>8759.9999999999764</v>
      </c>
      <c r="BL1352" s="11">
        <v>19.2270729439111</v>
      </c>
      <c r="BM1352" s="13">
        <f>0.815*BJ1352/(BK1352*1000)</f>
        <v>45.11276795022178</v>
      </c>
      <c r="BN1352" s="22">
        <v>2781.2923068682198</v>
      </c>
      <c r="BO1352" s="11">
        <v>316</v>
      </c>
      <c r="BP1352" s="11">
        <v>9120</v>
      </c>
      <c r="BQ1352" s="22">
        <v>13835.7696</v>
      </c>
      <c r="BR1352" s="11">
        <v>2280</v>
      </c>
      <c r="BS1352" s="11">
        <v>570</v>
      </c>
      <c r="BT1352" s="11">
        <v>0.25932475187780002</v>
      </c>
    </row>
    <row r="1353" spans="1:72" s="11" customFormat="1" x14ac:dyDescent="0.25">
      <c r="A1353" s="1">
        <v>1618</v>
      </c>
      <c r="B1353" s="22">
        <v>2060.21652360608</v>
      </c>
      <c r="C1353" s="22">
        <v>201.39999999999901</v>
      </c>
      <c r="D1353" s="11">
        <v>3000</v>
      </c>
      <c r="E1353" s="11">
        <v>12000</v>
      </c>
      <c r="F1353" s="11">
        <v>3</v>
      </c>
      <c r="G1353" s="11">
        <v>4</v>
      </c>
      <c r="H1353" s="12">
        <f>SUM(BG1353:BI1353)/(BK1353*1000000)</f>
        <v>0.6587563991609523</v>
      </c>
      <c r="I1353" s="13">
        <v>100</v>
      </c>
      <c r="J1353" s="20">
        <v>104.857090373871</v>
      </c>
      <c r="K1353" s="18">
        <f>(P1353*BG1353+U1353*BH1353+AP1353*BI1353+AN1353*BJ1353)/(BK1353*(1000000))</f>
        <v>101.58080605761731</v>
      </c>
      <c r="L1353" s="18">
        <f>(T1353*BG1353+Y1353*BH1353+AT1353*BI1353+AO1353*BJ1353)/(BK1353*(1000000))</f>
        <v>117.15595209122661</v>
      </c>
      <c r="M1353" s="18">
        <f>L1353/K1353</f>
        <v>1.1533276475949106</v>
      </c>
      <c r="N1353" s="18">
        <f>J1353*M1353</f>
        <v>120.93458137454358</v>
      </c>
      <c r="O1353" s="13">
        <v>99.999999999999901</v>
      </c>
      <c r="P1353" s="20">
        <v>101.48295525154801</v>
      </c>
      <c r="Q1353" s="20">
        <f>P1353-S1353</f>
        <v>93.871081823564296</v>
      </c>
      <c r="R1353" s="18">
        <f>Q1353*solar_capex_adj</f>
        <v>125.16144243141906</v>
      </c>
      <c r="S1353" s="20">
        <v>7.6118734279837099</v>
      </c>
      <c r="T1353" s="18">
        <f>R1353+S1353</f>
        <v>132.77331585940277</v>
      </c>
      <c r="U1353" s="20">
        <v>27.9657675988596</v>
      </c>
      <c r="V1353" s="20">
        <f>U1353-X1353</f>
        <v>23.1689841217325</v>
      </c>
      <c r="W1353" s="18">
        <f>V1353*wind_capex_adj</f>
        <v>38.614973536220838</v>
      </c>
      <c r="X1353" s="20">
        <v>4.7967834771271001</v>
      </c>
      <c r="Y1353" s="18">
        <f>W1353+X1353</f>
        <v>43.411757013347938</v>
      </c>
      <c r="Z1353" s="20">
        <v>122.25568520396899</v>
      </c>
      <c r="AA1353" s="20">
        <f>Z1353-AC1353-AD1353</f>
        <v>67.291038746722108</v>
      </c>
      <c r="AB1353" s="18">
        <f>AA1353*hdgt_capex_adj</f>
        <v>84.113798433402636</v>
      </c>
      <c r="AC1353" s="20">
        <v>18.433814126066991</v>
      </c>
      <c r="AD1353" s="20">
        <v>36.530832331179894</v>
      </c>
      <c r="AE1353" s="18">
        <f>AD1353*fuel_adj</f>
        <v>36.530832331179894</v>
      </c>
      <c r="AF1353" s="18">
        <f>AB1353+AC1353+AE1353</f>
        <v>139.07844489064951</v>
      </c>
      <c r="AG1353" s="20">
        <v>389.539683392109</v>
      </c>
      <c r="AH1353" s="20">
        <f>AG1353-AJ1353-AK1353</f>
        <v>310.674766984847</v>
      </c>
      <c r="AI1353" s="18">
        <f>AH1353*aero_capex_adj</f>
        <v>372.80972038181636</v>
      </c>
      <c r="AJ1353" s="20">
        <v>36.073649898884014</v>
      </c>
      <c r="AK1353" s="20">
        <v>42.791266508377987</v>
      </c>
      <c r="AL1353" s="18">
        <f>AK1353*fuel_adj</f>
        <v>42.791266508377987</v>
      </c>
      <c r="AM1353" s="18">
        <f>AI1353+AJ1353+AL1353</f>
        <v>451.67463678907836</v>
      </c>
      <c r="AN1353" s="18">
        <f>IF(F1353=0, 0, IF(F1353=3, Z1353, (Z1353*F1353*384+AG1353*G1353*32)/(F1353*384+G1353*32)))</f>
        <v>122.25568520396899</v>
      </c>
      <c r="AO1353" s="18">
        <f>IF(F1353=0, 0, IF(F1353=3, AF1353, (AF1353*F1353*384+AM1353*G1353*32)/(F1353*384+G1353*32)))</f>
        <v>139.07844489064951</v>
      </c>
      <c r="AP1353" s="20">
        <v>102.943604758867</v>
      </c>
      <c r="AQ1353" s="20">
        <f>AP1353-AS1353</f>
        <v>84.465206829820204</v>
      </c>
      <c r="AR1353" s="18">
        <f>AQ1353*bess_capex_adj</f>
        <v>84.465206829820204</v>
      </c>
      <c r="AS1353" s="20">
        <v>18.478397929046793</v>
      </c>
      <c r="AT1353" s="18">
        <f>AR1353+AS1353</f>
        <v>102.943604758867</v>
      </c>
      <c r="AU1353" s="20">
        <v>8210.66148399536</v>
      </c>
      <c r="AV1353" s="20"/>
      <c r="AW1353" s="20">
        <v>2468.25526671836</v>
      </c>
      <c r="AX1353" s="18">
        <f>AW1353*solar_capex_adj</f>
        <v>3291.0070222911463</v>
      </c>
      <c r="AY1353" s="20">
        <v>241.28852721119301</v>
      </c>
      <c r="AZ1353" s="18">
        <f>AY1353*wind_capex_adj</f>
        <v>402.14754535198836</v>
      </c>
      <c r="BA1353" s="20">
        <v>2319.59796840014</v>
      </c>
      <c r="BB1353" s="18">
        <f>BA1353*hdgt_capex_adj</f>
        <v>2899.4974605001748</v>
      </c>
      <c r="BC1353" s="20">
        <v>324.896744608657</v>
      </c>
      <c r="BD1353" s="18">
        <f>BC1353*aero_capex_adj</f>
        <v>389.8760935303884</v>
      </c>
      <c r="BE1353" s="20">
        <v>2856.6229770570098</v>
      </c>
      <c r="BF1353" s="18">
        <f>BE1353*bess_capex_adj</f>
        <v>2856.6229770570098</v>
      </c>
      <c r="BG1353" s="11">
        <v>2316854610.3324699</v>
      </c>
      <c r="BH1353" s="11">
        <v>884041093.96239996</v>
      </c>
      <c r="BI1353" s="11">
        <v>2569810352.3550601</v>
      </c>
      <c r="BJ1353" s="11">
        <v>2989293943.35005</v>
      </c>
      <c r="BK1353" s="11">
        <f>SUM(BG1353:BJ1353)/1000000</f>
        <v>8759.9999999999818</v>
      </c>
      <c r="BL1353" s="11">
        <v>0.14708897950687799</v>
      </c>
      <c r="BM1353" s="13">
        <f>0.815*BJ1353/(BK1353*1000)</f>
        <v>278.11353468382373</v>
      </c>
      <c r="BN1353" s="22">
        <v>2781.2923068682198</v>
      </c>
      <c r="BO1353" s="11">
        <v>53</v>
      </c>
      <c r="BP1353" s="11">
        <v>9120</v>
      </c>
      <c r="BQ1353" s="22">
        <v>13835.7696</v>
      </c>
      <c r="BR1353" s="11">
        <v>2280</v>
      </c>
      <c r="BS1353" s="11">
        <v>570</v>
      </c>
      <c r="BT1353" s="11">
        <v>0.52872793778298699</v>
      </c>
    </row>
    <row r="1354" spans="1:72" s="11" customFormat="1" x14ac:dyDescent="0.25">
      <c r="A1354" s="1">
        <v>1469</v>
      </c>
      <c r="B1354" s="22">
        <v>2884.3031330485201</v>
      </c>
      <c r="C1354" s="22">
        <v>402.79999999999899</v>
      </c>
      <c r="D1354" s="11">
        <v>3000</v>
      </c>
      <c r="E1354" s="11">
        <v>12000</v>
      </c>
      <c r="F1354" s="11">
        <v>2</v>
      </c>
      <c r="G1354" s="11">
        <v>7</v>
      </c>
      <c r="H1354" s="12">
        <f>SUM(BG1354:BI1354)/(BK1354*1000000)</f>
        <v>0.85631023284714591</v>
      </c>
      <c r="I1354" s="13">
        <v>100</v>
      </c>
      <c r="J1354" s="20">
        <v>101.754492078647</v>
      </c>
      <c r="K1354" s="18">
        <f>(P1354*BG1354+U1354*BH1354+AP1354*BI1354+AN1354*BJ1354)/(BK1354*(1000000))</f>
        <v>120.26036448922322</v>
      </c>
      <c r="L1354" s="18">
        <f>(T1354*BG1354+Y1354*BH1354+AT1354*BI1354+AO1354*BJ1354)/(BK1354*(1000000))</f>
        <v>142.95036325148723</v>
      </c>
      <c r="M1354" s="18">
        <f>L1354/K1354</f>
        <v>1.1886739563665409</v>
      </c>
      <c r="N1354" s="18">
        <f>J1354*M1354</f>
        <v>120.95291467719319</v>
      </c>
      <c r="O1354" s="13">
        <v>100</v>
      </c>
      <c r="P1354" s="20">
        <v>115.405932069315</v>
      </c>
      <c r="Q1354" s="20">
        <f>P1354-S1354</f>
        <v>106.745116488208</v>
      </c>
      <c r="R1354" s="18">
        <f>Q1354*solar_capex_adj</f>
        <v>142.32682198427733</v>
      </c>
      <c r="S1354" s="20">
        <v>8.660815581107002</v>
      </c>
      <c r="T1354" s="18">
        <f>R1354+S1354</f>
        <v>150.98763756538432</v>
      </c>
      <c r="U1354" s="20">
        <v>27.952378826141</v>
      </c>
      <c r="V1354" s="20">
        <f>U1354-X1354</f>
        <v>23.1555953490139</v>
      </c>
      <c r="W1354" s="18">
        <f>V1354*wind_capex_adj</f>
        <v>38.592658915023172</v>
      </c>
      <c r="X1354" s="20">
        <v>4.7967834771271001</v>
      </c>
      <c r="Y1354" s="18">
        <f>W1354+X1354</f>
        <v>43.389442392150272</v>
      </c>
      <c r="Z1354" s="20">
        <v>166.95978757304999</v>
      </c>
      <c r="AA1354" s="20">
        <f>Z1354-AC1354-AD1354</f>
        <v>107.308363388907</v>
      </c>
      <c r="AB1354" s="18">
        <f>AA1354*hdgt_capex_adj</f>
        <v>134.13545423613374</v>
      </c>
      <c r="AC1354" s="20">
        <v>22.350473327787995</v>
      </c>
      <c r="AD1354" s="20">
        <v>37.300950856355001</v>
      </c>
      <c r="AE1354" s="18">
        <f>AD1354*fuel_adj</f>
        <v>37.300950856355001</v>
      </c>
      <c r="AF1354" s="18">
        <f>AB1354+AC1354+AE1354</f>
        <v>193.78687842027674</v>
      </c>
      <c r="AG1354" s="20">
        <v>926.34584038222101</v>
      </c>
      <c r="AH1354" s="20">
        <f>AG1354-AJ1354-AK1354</f>
        <v>808.48813259824999</v>
      </c>
      <c r="AI1354" s="18">
        <f>AH1354*aero_capex_adj</f>
        <v>970.18575911789992</v>
      </c>
      <c r="AJ1354" s="20">
        <v>74.985670369578997</v>
      </c>
      <c r="AK1354" s="20">
        <v>42.872037414392025</v>
      </c>
      <c r="AL1354" s="18">
        <f>AK1354*fuel_adj</f>
        <v>42.872037414392025</v>
      </c>
      <c r="AM1354" s="18">
        <f>AI1354+AJ1354+AL1354</f>
        <v>1088.0434669018709</v>
      </c>
      <c r="AN1354" s="18">
        <f>IF(F1354=0, 0, IF(F1354=3, Z1354, (Z1354*F1354*384+AG1354*G1354*32)/(F1354*384+G1354*32)))</f>
        <v>338.43405756221767</v>
      </c>
      <c r="AO1354" s="18">
        <f>IF(F1354=0, 0, IF(F1354=3, AF1354, (AF1354*F1354*384+AM1354*G1354*32)/(F1354*384+G1354*32)))</f>
        <v>395.71578549676576</v>
      </c>
      <c r="AP1354" s="20">
        <v>86.982066199685804</v>
      </c>
      <c r="AQ1354" s="20">
        <f>AP1354-AS1354</f>
        <v>71.224762460954295</v>
      </c>
      <c r="AR1354" s="18">
        <f>AQ1354*bess_capex_adj</f>
        <v>71.224762460954295</v>
      </c>
      <c r="AS1354" s="20">
        <v>15.757303738731508</v>
      </c>
      <c r="AT1354" s="18">
        <f>AR1354+AS1354</f>
        <v>86.982066199685804</v>
      </c>
      <c r="AU1354" s="20">
        <v>8904.5766475424807</v>
      </c>
      <c r="AV1354" s="20"/>
      <c r="AW1354" s="20">
        <v>3453.56049378226</v>
      </c>
      <c r="AX1354" s="18">
        <f>AW1354*solar_capex_adj</f>
        <v>4604.747325043013</v>
      </c>
      <c r="AY1354" s="20">
        <v>482.29818528997498</v>
      </c>
      <c r="AZ1354" s="18">
        <f>AY1354*wind_capex_adj</f>
        <v>803.83030881662501</v>
      </c>
      <c r="BA1354" s="20">
        <v>1545.5050207484601</v>
      </c>
      <c r="BB1354" s="18">
        <f>BA1354*hdgt_capex_adj</f>
        <v>1931.8812759355751</v>
      </c>
      <c r="BC1354" s="20">
        <v>568.24074117683006</v>
      </c>
      <c r="BD1354" s="18">
        <f>BC1354*aero_capex_adj</f>
        <v>681.88888941219602</v>
      </c>
      <c r="BE1354" s="20">
        <v>2854.97220654495</v>
      </c>
      <c r="BF1354" s="18">
        <f>BE1354*bess_capex_adj</f>
        <v>2854.97220654495</v>
      </c>
      <c r="BG1354" s="11">
        <v>2792687951.9026299</v>
      </c>
      <c r="BH1354" s="11">
        <v>1768082187.9247999</v>
      </c>
      <c r="BI1354" s="11">
        <v>2940507499.9135599</v>
      </c>
      <c r="BJ1354" s="11">
        <v>1258722360.2590001</v>
      </c>
      <c r="BK1354" s="11">
        <f>SUM(BG1354:BJ1354)/1000000</f>
        <v>8759.9999999999909</v>
      </c>
      <c r="BL1354" s="11">
        <v>11.981175591020399</v>
      </c>
      <c r="BM1354" s="13">
        <f>0.815*BJ1354/(BK1354*1000)</f>
        <v>117.10716022957602</v>
      </c>
      <c r="BN1354" s="22">
        <v>3893.8092296155</v>
      </c>
      <c r="BO1354" s="11">
        <v>106</v>
      </c>
      <c r="BP1354" s="11">
        <v>9120</v>
      </c>
      <c r="BQ1354" s="22">
        <v>13835.7696</v>
      </c>
      <c r="BR1354" s="11">
        <v>2280</v>
      </c>
      <c r="BS1354" s="11">
        <v>570</v>
      </c>
      <c r="BT1354" s="11">
        <v>0.60570388203424297</v>
      </c>
    </row>
    <row r="1355" spans="1:72" s="11" customFormat="1" x14ac:dyDescent="0.25">
      <c r="A1355" s="1">
        <v>234</v>
      </c>
      <c r="B1355" s="24">
        <v>3296.3464377697401</v>
      </c>
      <c r="C1355" s="24">
        <v>600.4</v>
      </c>
      <c r="D1355" s="1">
        <v>1000</v>
      </c>
      <c r="E1355" s="1">
        <v>4000</v>
      </c>
      <c r="F1355" s="1">
        <v>1</v>
      </c>
      <c r="G1355" s="1">
        <v>23</v>
      </c>
      <c r="H1355" s="2">
        <f>SUM(BG1355:BI1355)/(BK1355*1000000)</f>
        <v>0.79956726532207056</v>
      </c>
      <c r="I1355" s="3">
        <v>100</v>
      </c>
      <c r="J1355" s="18">
        <v>98.505364664552204</v>
      </c>
      <c r="K1355" s="18">
        <f>(P1355*BG1355+U1355*BH1355+AP1355*BI1355+AN1355*BJ1355)/(BK1355*(1000000))</f>
        <v>111.35905444039776</v>
      </c>
      <c r="L1355" s="18">
        <f>(T1355*BG1355+Y1355*BH1355+AT1355*BI1355+AO1355*BJ1355)/(BK1355*(1000000))</f>
        <v>136.74540391986906</v>
      </c>
      <c r="M1355" s="18">
        <f>L1355/K1355</f>
        <v>1.2279684360382095</v>
      </c>
      <c r="N1355" s="18">
        <f>J1355*M1355</f>
        <v>120.96147858850367</v>
      </c>
      <c r="O1355" s="3">
        <v>100</v>
      </c>
      <c r="P1355" s="18">
        <v>129.77513474275699</v>
      </c>
      <c r="Q1355" s="18">
        <f>P1355-S1355</f>
        <v>120.036866367077</v>
      </c>
      <c r="R1355" s="18">
        <f>Q1355*solar_capex_adj</f>
        <v>160.04915515610264</v>
      </c>
      <c r="S1355" s="18">
        <v>9.7382683756799935</v>
      </c>
      <c r="T1355" s="18">
        <f>R1355+S1355</f>
        <v>169.78742353178262</v>
      </c>
      <c r="U1355" s="18">
        <v>27.954708176948198</v>
      </c>
      <c r="V1355" s="18">
        <f>U1355-X1355</f>
        <v>23.157924699821098</v>
      </c>
      <c r="W1355" s="18">
        <f>V1355*wind_capex_adj</f>
        <v>38.596541166368496</v>
      </c>
      <c r="X1355" s="18">
        <v>4.7967834771271001</v>
      </c>
      <c r="Y1355" s="18">
        <f>W1355+X1355</f>
        <v>43.393324643495596</v>
      </c>
      <c r="Z1355" s="18">
        <v>110.48180546646699</v>
      </c>
      <c r="AA1355" s="18">
        <f>Z1355-AC1355-AD1355</f>
        <v>57.625353919773303</v>
      </c>
      <c r="AB1355" s="18">
        <f>AA1355*hdgt_capex_adj</f>
        <v>72.031692399716633</v>
      </c>
      <c r="AC1355" s="18">
        <v>17.465406649296895</v>
      </c>
      <c r="AD1355" s="18">
        <v>35.391044897396796</v>
      </c>
      <c r="AE1355" s="18">
        <f>AD1355*fuel_adj</f>
        <v>35.391044897396796</v>
      </c>
      <c r="AF1355" s="18">
        <f>AB1355+AC1355+AE1355</f>
        <v>124.88814394641032</v>
      </c>
      <c r="AG1355" s="18">
        <v>334.22174090042898</v>
      </c>
      <c r="AH1355" s="18">
        <f>AG1355-AJ1355-AK1355</f>
        <v>261.44880670097399</v>
      </c>
      <c r="AI1355" s="18">
        <f>AH1355*aero_capex_adj</f>
        <v>313.73856804116878</v>
      </c>
      <c r="AJ1355" s="18">
        <v>32.229242341051986</v>
      </c>
      <c r="AK1355" s="18">
        <v>40.543691858403008</v>
      </c>
      <c r="AL1355" s="18">
        <f>AK1355*fuel_adj</f>
        <v>40.543691858403008</v>
      </c>
      <c r="AM1355" s="18">
        <f>AI1355+AJ1355+AL1355</f>
        <v>386.51150224062377</v>
      </c>
      <c r="AN1355" s="18">
        <f>IF(F1355=0, 0, IF(F1355=3, Z1355, (Z1355*F1355*384+AG1355*G1355*32)/(F1355*384+G1355*32)))</f>
        <v>257.51090589449916</v>
      </c>
      <c r="AO1355" s="18">
        <f>IF(F1355=0, 0, IF(F1355=3, AF1355, (AF1355*F1355*384+AM1355*G1355*32)/(F1355*384+G1355*32)))</f>
        <v>296.81206511117915</v>
      </c>
      <c r="AP1355" s="18">
        <v>54.236751826687801</v>
      </c>
      <c r="AQ1355" s="18">
        <f>AP1355-AS1355</f>
        <v>44.069861306906198</v>
      </c>
      <c r="AR1355" s="18">
        <f>AQ1355*bess_capex_adj</f>
        <v>44.069861306906198</v>
      </c>
      <c r="AS1355" s="18">
        <v>10.166890519781603</v>
      </c>
      <c r="AT1355" s="18">
        <f>AR1355+AS1355</f>
        <v>54.236751826687801</v>
      </c>
      <c r="AU1355" s="18">
        <v>8256.4283246836803</v>
      </c>
      <c r="AV1355" s="18"/>
      <c r="AW1355" s="18">
        <v>3947.32332199131</v>
      </c>
      <c r="AX1355" s="18">
        <f>AW1355*solar_capex_adj</f>
        <v>5263.0977626550794</v>
      </c>
      <c r="AY1355" s="18">
        <v>718.96961295338599</v>
      </c>
      <c r="AZ1355" s="18">
        <f>AY1355*wind_capex_adj</f>
        <v>1198.2826882556433</v>
      </c>
      <c r="BA1355" s="18">
        <v>772.83024586998101</v>
      </c>
      <c r="BB1355" s="18">
        <f>BA1355*hdgt_capex_adj</f>
        <v>966.03780733747624</v>
      </c>
      <c r="BC1355" s="18">
        <v>1867.26454069643</v>
      </c>
      <c r="BD1355" s="18">
        <f>BC1355*aero_capex_adj</f>
        <v>2240.7174488357159</v>
      </c>
      <c r="BE1355" s="18">
        <v>950.04060317256301</v>
      </c>
      <c r="BF1355" s="18">
        <f>BE1355*bess_capex_adj</f>
        <v>950.04060317256301</v>
      </c>
      <c r="BG1355" s="1">
        <v>2816440025.7281699</v>
      </c>
      <c r="BH1355" s="1">
        <v>2635443261.2463999</v>
      </c>
      <c r="BI1355" s="1">
        <v>1552325957.2467599</v>
      </c>
      <c r="BJ1355" s="1">
        <v>1755790755.7786601</v>
      </c>
      <c r="BK1355" s="1">
        <f>SUM(BG1355:BJ1355)/1000000</f>
        <v>8759.9999999999891</v>
      </c>
      <c r="BL1355" s="1">
        <v>30.1167922911111</v>
      </c>
      <c r="BM1355" s="3">
        <f>0.815*BJ1355/(BK1355*1000)</f>
        <v>163.35267876251251</v>
      </c>
      <c r="BN1355" s="24">
        <v>4450.0676909891499</v>
      </c>
      <c r="BO1355" s="1">
        <v>158</v>
      </c>
      <c r="BP1355" s="1">
        <v>3040</v>
      </c>
      <c r="BQ1355" s="24">
        <v>4611.9232000000002</v>
      </c>
      <c r="BR1355" s="1">
        <v>760</v>
      </c>
      <c r="BS1355" s="1">
        <v>190</v>
      </c>
      <c r="BT1355" s="1">
        <v>0.95713044613544895</v>
      </c>
    </row>
    <row r="1356" spans="1:72" s="11" customFormat="1" x14ac:dyDescent="0.25">
      <c r="A1356" s="1">
        <v>1487</v>
      </c>
      <c r="B1356" s="22">
        <v>2884.3031330485201</v>
      </c>
      <c r="C1356" s="22">
        <v>201.39999999999901</v>
      </c>
      <c r="D1356" s="11">
        <v>3000</v>
      </c>
      <c r="E1356" s="11">
        <v>12000</v>
      </c>
      <c r="F1356" s="11">
        <v>2</v>
      </c>
      <c r="G1356" s="11">
        <v>8</v>
      </c>
      <c r="H1356" s="12">
        <f>SUM(BG1356:BI1356)/(BK1356*1000000)</f>
        <v>0.80076579007808046</v>
      </c>
      <c r="I1356" s="13">
        <v>100</v>
      </c>
      <c r="J1356" s="20">
        <v>102.817521425066</v>
      </c>
      <c r="K1356" s="18">
        <f>(P1356*BG1356+U1356*BH1356+AP1356*BI1356+AN1356*BJ1356)/(BK1356*(1000000))</f>
        <v>142.20071217992736</v>
      </c>
      <c r="L1356" s="18">
        <f>(T1356*BG1356+Y1356*BH1356+AT1356*BI1356+AO1356*BJ1356)/(BK1356*(1000000))</f>
        <v>167.35501126372682</v>
      </c>
      <c r="M1356" s="18">
        <f>L1356/K1356</f>
        <v>1.176892919157617</v>
      </c>
      <c r="N1356" s="18">
        <f>J1356*M1356</f>
        <v>121.00521293049675</v>
      </c>
      <c r="O1356" s="13">
        <v>100</v>
      </c>
      <c r="P1356" s="20">
        <v>112.142394430164</v>
      </c>
      <c r="Q1356" s="20">
        <f>P1356-S1356</f>
        <v>103.72745686443</v>
      </c>
      <c r="R1356" s="18">
        <f>Q1356*solar_capex_adj</f>
        <v>138.30327581923999</v>
      </c>
      <c r="S1356" s="20">
        <v>8.4149375657340073</v>
      </c>
      <c r="T1356" s="18">
        <f>R1356+S1356</f>
        <v>146.71821338497398</v>
      </c>
      <c r="U1356" s="20">
        <v>27.955237242902101</v>
      </c>
      <c r="V1356" s="20">
        <f>U1356-X1356</f>
        <v>23.158453765775</v>
      </c>
      <c r="W1356" s="18">
        <f>V1356*wind_capex_adj</f>
        <v>38.597422942958339</v>
      </c>
      <c r="X1356" s="20">
        <v>4.7967834771271001</v>
      </c>
      <c r="Y1356" s="18">
        <f>W1356+X1356</f>
        <v>43.394206420085439</v>
      </c>
      <c r="Z1356" s="20">
        <v>133.06820009732999</v>
      </c>
      <c r="AA1356" s="20">
        <f>Z1356-AC1356-AD1356</f>
        <v>76.535552819339415</v>
      </c>
      <c r="AB1356" s="18">
        <f>AA1356*hdgt_capex_adj</f>
        <v>95.669441024174262</v>
      </c>
      <c r="AC1356" s="20">
        <v>19.347063633640985</v>
      </c>
      <c r="AD1356" s="20">
        <v>37.185583644349592</v>
      </c>
      <c r="AE1356" s="18">
        <f>AD1356*fuel_adj</f>
        <v>37.185583644349592</v>
      </c>
      <c r="AF1356" s="18">
        <f>AB1356+AC1356+AE1356</f>
        <v>152.20208830216484</v>
      </c>
      <c r="AG1356" s="20">
        <v>1066.7746830170399</v>
      </c>
      <c r="AH1356" s="20">
        <f>AG1356-AJ1356-AK1356</f>
        <v>938.90758183695402</v>
      </c>
      <c r="AI1356" s="18">
        <f>AH1356*aero_capex_adj</f>
        <v>1126.6890982043449</v>
      </c>
      <c r="AJ1356" s="20">
        <v>85.131471182985933</v>
      </c>
      <c r="AK1356" s="20">
        <v>42.735629997099977</v>
      </c>
      <c r="AL1356" s="18">
        <f>AK1356*fuel_adj</f>
        <v>42.735629997099977</v>
      </c>
      <c r="AM1356" s="18">
        <f>AI1356+AJ1356+AL1356</f>
        <v>1254.5561993844308</v>
      </c>
      <c r="AN1356" s="18">
        <f>IF(F1356=0, 0, IF(F1356=3, Z1356, (Z1356*F1356*384+AG1356*G1356*32)/(F1356*384+G1356*32)))</f>
        <v>366.49482082725751</v>
      </c>
      <c r="AO1356" s="18">
        <f>IF(F1356=0, 0, IF(F1356=3, AF1356, (AF1356*F1356*384+AM1356*G1356*32)/(F1356*384+G1356*32)))</f>
        <v>427.79061607273132</v>
      </c>
      <c r="AP1356" s="20">
        <v>79.434920479458697</v>
      </c>
      <c r="AQ1356" s="20">
        <f>AP1356-AS1356</f>
        <v>65.098232420716499</v>
      </c>
      <c r="AR1356" s="18">
        <f>AQ1356*bess_capex_adj</f>
        <v>65.098232420716499</v>
      </c>
      <c r="AS1356" s="20">
        <v>14.336688058742197</v>
      </c>
      <c r="AT1356" s="18">
        <f>AR1356+AS1356</f>
        <v>79.434920479458697</v>
      </c>
      <c r="AU1356" s="20">
        <v>8745.6842716689898</v>
      </c>
      <c r="AV1356" s="20"/>
      <c r="AW1356" s="20">
        <v>3453.9868147233601</v>
      </c>
      <c r="AX1356" s="18">
        <f>AW1356*solar_capex_adj</f>
        <v>4605.3157529644795</v>
      </c>
      <c r="AY1356" s="20">
        <v>241.17886102701101</v>
      </c>
      <c r="AZ1356" s="18">
        <f>AY1356*wind_capex_adj</f>
        <v>401.96476837835172</v>
      </c>
      <c r="BA1356" s="20">
        <v>1545.6958038999701</v>
      </c>
      <c r="BB1356" s="18">
        <f>BA1356*hdgt_capex_adj</f>
        <v>1932.1197548749626</v>
      </c>
      <c r="BC1356" s="20">
        <v>649.49815659917601</v>
      </c>
      <c r="BD1356" s="18">
        <f>BC1356*aero_capex_adj</f>
        <v>779.39778791901119</v>
      </c>
      <c r="BE1356" s="20">
        <v>2855.3246354194698</v>
      </c>
      <c r="BF1356" s="18">
        <f>BE1356*bess_capex_adj</f>
        <v>2855.3246354194698</v>
      </c>
      <c r="BG1356" s="11">
        <v>2884210364.15382</v>
      </c>
      <c r="BH1356" s="11">
        <v>884041093.96239996</v>
      </c>
      <c r="BI1356" s="11">
        <v>3246456862.9677501</v>
      </c>
      <c r="BJ1356" s="11">
        <v>1745291678.9160099</v>
      </c>
      <c r="BK1356" s="11">
        <f>SUM(BG1356:BJ1356)/1000000</f>
        <v>8759.9999999999818</v>
      </c>
      <c r="BL1356" s="11">
        <v>8.0205960819417506</v>
      </c>
      <c r="BM1356" s="13">
        <f>0.815*BJ1356/(BK1356*1000)</f>
        <v>162.37588108636425</v>
      </c>
      <c r="BN1356" s="22">
        <v>3893.8092296155</v>
      </c>
      <c r="BO1356" s="11">
        <v>53</v>
      </c>
      <c r="BP1356" s="11">
        <v>9120</v>
      </c>
      <c r="BQ1356" s="22">
        <v>13835.7696</v>
      </c>
      <c r="BR1356" s="11">
        <v>2280</v>
      </c>
      <c r="BS1356" s="11">
        <v>570</v>
      </c>
      <c r="BT1356" s="11">
        <v>0.66806448939921304</v>
      </c>
    </row>
    <row r="1357" spans="1:72" s="11" customFormat="1" x14ac:dyDescent="0.25">
      <c r="A1357" s="1">
        <v>1260</v>
      </c>
      <c r="B1357" s="22">
        <v>1854.19487124548</v>
      </c>
      <c r="C1357" s="22">
        <v>1402.2</v>
      </c>
      <c r="D1357" s="11">
        <v>3000</v>
      </c>
      <c r="E1357" s="11">
        <v>12000</v>
      </c>
      <c r="F1357" s="11">
        <v>1</v>
      </c>
      <c r="G1357" s="11">
        <v>19</v>
      </c>
      <c r="H1357" s="12">
        <f>SUM(BG1357:BI1357)/(BK1357*1000000)</f>
        <v>0.95175663141458666</v>
      </c>
      <c r="I1357" s="13">
        <v>100</v>
      </c>
      <c r="J1357" s="20">
        <v>99.228861814864899</v>
      </c>
      <c r="K1357" s="18">
        <f>(P1357*BG1357+U1357*BH1357+AP1357*BI1357+AN1357*BJ1357)/(BK1357*(1000000))</f>
        <v>133.41580891043236</v>
      </c>
      <c r="L1357" s="18">
        <f>(T1357*BG1357+Y1357*BH1357+AT1357*BI1357+AO1357*BJ1357)/(BK1357*(1000000))</f>
        <v>162.70870252717404</v>
      </c>
      <c r="M1357" s="18">
        <f>L1357/K1357</f>
        <v>1.2195608890428213</v>
      </c>
      <c r="N1357" s="18">
        <f>J1357*M1357</f>
        <v>121.0156389336439</v>
      </c>
      <c r="O1357" s="13">
        <v>100</v>
      </c>
      <c r="P1357" s="20">
        <v>121.12951725977101</v>
      </c>
      <c r="Q1357" s="20">
        <f>P1357-S1357</f>
        <v>112.038140106631</v>
      </c>
      <c r="R1357" s="18">
        <f>Q1357*solar_capex_adj</f>
        <v>149.38418680884132</v>
      </c>
      <c r="S1357" s="20">
        <v>9.0913771531400016</v>
      </c>
      <c r="T1357" s="18">
        <f>R1357+S1357</f>
        <v>158.47556396198132</v>
      </c>
      <c r="U1357" s="20">
        <v>31.021970145491199</v>
      </c>
      <c r="V1357" s="20">
        <f>U1357-X1357</f>
        <v>25.697889457042098</v>
      </c>
      <c r="W1357" s="18">
        <f>V1357*wind_capex_adj</f>
        <v>42.829815761736832</v>
      </c>
      <c r="X1357" s="20">
        <v>5.3240806884491008</v>
      </c>
      <c r="Y1357" s="18">
        <f>W1357+X1357</f>
        <v>48.153896450185933</v>
      </c>
      <c r="Z1357" s="20">
        <v>260.46275408311902</v>
      </c>
      <c r="AA1357" s="20">
        <f>Z1357-AC1357-AD1357</f>
        <v>184.36050066084798</v>
      </c>
      <c r="AB1357" s="18">
        <f>AA1357*hdgt_capex_adj</f>
        <v>230.45062582605996</v>
      </c>
      <c r="AC1357" s="20">
        <v>31.719743895739015</v>
      </c>
      <c r="AD1357" s="20">
        <v>44.382509526532033</v>
      </c>
      <c r="AE1357" s="18">
        <f>AD1357*fuel_adj</f>
        <v>44.382509526532033</v>
      </c>
      <c r="AF1357" s="18">
        <f>AB1357+AC1357+AE1357</f>
        <v>306.55287924833101</v>
      </c>
      <c r="AG1357" s="20">
        <v>1943.4809107700501</v>
      </c>
      <c r="AH1357" s="20">
        <f>AG1357-AJ1357-AK1357</f>
        <v>1744.9366509694598</v>
      </c>
      <c r="AI1357" s="18">
        <f>AH1357*aero_capex_adj</f>
        <v>2093.9239811633515</v>
      </c>
      <c r="AJ1357" s="20">
        <v>149.9240883841901</v>
      </c>
      <c r="AK1357" s="20">
        <v>48.620171416400126</v>
      </c>
      <c r="AL1357" s="18">
        <f>AK1357*fuel_adj</f>
        <v>48.620171416400126</v>
      </c>
      <c r="AM1357" s="18">
        <f>AI1357+AJ1357+AL1357</f>
        <v>2292.4682409639418</v>
      </c>
      <c r="AN1357" s="18">
        <f>IF(F1357=0, 0, IF(F1357=3, Z1357, (Z1357*F1357*384+AG1357*G1357*32)/(F1357*384+G1357*32)))</f>
        <v>1291.9900114073671</v>
      </c>
      <c r="AO1357" s="18">
        <f>IF(F1357=0, 0, IF(F1357=3, AF1357, (AF1357*F1357*384+AM1357*G1357*32)/(F1357*384+G1357*32)))</f>
        <v>1523.7268106224151</v>
      </c>
      <c r="AP1357" s="20">
        <v>224.59159319985</v>
      </c>
      <c r="AQ1357" s="20">
        <f>AP1357-AS1357</f>
        <v>182.314218827095</v>
      </c>
      <c r="AR1357" s="18">
        <f>AQ1357*bess_capex_adj</f>
        <v>182.314218827095</v>
      </c>
      <c r="AS1357" s="20">
        <v>42.277374372754991</v>
      </c>
      <c r="AT1357" s="18">
        <f>AR1357+AS1357</f>
        <v>224.59159319985</v>
      </c>
      <c r="AU1357" s="20">
        <v>9068.0752723628993</v>
      </c>
      <c r="AV1357" s="20"/>
      <c r="AW1357" s="20">
        <v>2219.8750649999502</v>
      </c>
      <c r="AX1357" s="18">
        <f>AW1357*solar_capex_adj</f>
        <v>2959.8334199999335</v>
      </c>
      <c r="AY1357" s="20">
        <v>1678.7387692708301</v>
      </c>
      <c r="AZ1357" s="18">
        <f>AY1357*wind_capex_adj</f>
        <v>2797.8979487847168</v>
      </c>
      <c r="BA1357" s="20">
        <v>772.65819666334903</v>
      </c>
      <c r="BB1357" s="18">
        <f>BA1357*hdgt_capex_adj</f>
        <v>965.82274582918626</v>
      </c>
      <c r="BC1357" s="20">
        <v>1542.1794815334699</v>
      </c>
      <c r="BD1357" s="18">
        <f>BC1357*aero_capex_adj</f>
        <v>1850.6153778401638</v>
      </c>
      <c r="BE1357" s="20">
        <v>2854.6237598952798</v>
      </c>
      <c r="BF1357" s="18">
        <f>BE1357*bess_capex_adj</f>
        <v>2854.6237598952798</v>
      </c>
      <c r="BG1357" s="11">
        <v>1704828339.7599699</v>
      </c>
      <c r="BH1357" s="11">
        <v>5545343619.8424997</v>
      </c>
      <c r="BI1357" s="11">
        <v>1087216131.5892999</v>
      </c>
      <c r="BJ1357" s="11">
        <v>422611908.80822003</v>
      </c>
      <c r="BK1357" s="11">
        <f>SUM(BG1357:BJ1357)/1000000</f>
        <v>8759.9999999999909</v>
      </c>
      <c r="BL1357" s="11">
        <v>21.425005037857201</v>
      </c>
      <c r="BM1357" s="13">
        <f>0.815*BJ1357/(BK1357*1000)</f>
        <v>39.318345397111834</v>
      </c>
      <c r="BN1357" s="22">
        <v>2503.1630761813899</v>
      </c>
      <c r="BO1357" s="11">
        <v>369</v>
      </c>
      <c r="BP1357" s="11">
        <v>9120</v>
      </c>
      <c r="BQ1357" s="22">
        <v>13835.7696</v>
      </c>
      <c r="BR1357" s="11">
        <v>2280</v>
      </c>
      <c r="BS1357" s="11">
        <v>570</v>
      </c>
      <c r="BT1357" s="11">
        <v>0.225950997601817</v>
      </c>
    </row>
    <row r="1358" spans="1:72" s="11" customFormat="1" x14ac:dyDescent="0.25">
      <c r="A1358" s="1">
        <v>1566</v>
      </c>
      <c r="B1358" s="22">
        <v>1854.19487124548</v>
      </c>
      <c r="C1358" s="22">
        <v>801.8</v>
      </c>
      <c r="D1358" s="11">
        <v>3000</v>
      </c>
      <c r="E1358" s="11">
        <v>12000</v>
      </c>
      <c r="F1358" s="11">
        <v>3</v>
      </c>
      <c r="G1358" s="11">
        <v>4</v>
      </c>
      <c r="H1358" s="12">
        <f>SUM(BG1358:BI1358)/(BK1358*1000000)</f>
        <v>0.8502531389695398</v>
      </c>
      <c r="I1358" s="13">
        <v>100</v>
      </c>
      <c r="J1358" s="20">
        <v>101.021466165409</v>
      </c>
      <c r="K1358" s="18">
        <f>(P1358*BG1358+U1358*BH1358+AP1358*BI1358+AN1358*BJ1358)/(BK1358*(1000000))</f>
        <v>97.915844242736256</v>
      </c>
      <c r="L1358" s="18">
        <f>(T1358*BG1358+Y1358*BH1358+AT1358*BI1358+AO1358*BJ1358)/(BK1358*(1000000))</f>
        <v>117.32343383772823</v>
      </c>
      <c r="M1358" s="18">
        <f>L1358/K1358</f>
        <v>1.1982068351152648</v>
      </c>
      <c r="N1358" s="18">
        <f>J1358*M1358</f>
        <v>121.04461125275851</v>
      </c>
      <c r="O1358" s="13">
        <v>100</v>
      </c>
      <c r="P1358" s="20">
        <v>98.864855186042703</v>
      </c>
      <c r="Q1358" s="20">
        <f>P1358-S1358</f>
        <v>91.446599210389095</v>
      </c>
      <c r="R1358" s="18">
        <f>Q1358*solar_capex_adj</f>
        <v>121.92879894718546</v>
      </c>
      <c r="S1358" s="20">
        <v>7.4182559756536079</v>
      </c>
      <c r="T1358" s="18">
        <f>R1358+S1358</f>
        <v>129.34705492283905</v>
      </c>
      <c r="U1358" s="20">
        <v>27.956459041774501</v>
      </c>
      <c r="V1358" s="20">
        <f>U1358-X1358</f>
        <v>23.159675564647401</v>
      </c>
      <c r="W1358" s="18">
        <f>V1358*wind_capex_adj</f>
        <v>38.599459274412339</v>
      </c>
      <c r="X1358" s="20">
        <v>4.7967834771271001</v>
      </c>
      <c r="Y1358" s="18">
        <f>W1358+X1358</f>
        <v>43.39624275153944</v>
      </c>
      <c r="Z1358" s="20">
        <v>223.222448848157</v>
      </c>
      <c r="AA1358" s="20">
        <f>Z1358-AC1358-AD1358</f>
        <v>156.77378545386199</v>
      </c>
      <c r="AB1358" s="18">
        <f>AA1358*hdgt_capex_adj</f>
        <v>195.9672318173275</v>
      </c>
      <c r="AC1358" s="20">
        <v>27.460344930426999</v>
      </c>
      <c r="AD1358" s="20">
        <v>38.988318463868012</v>
      </c>
      <c r="AE1358" s="18">
        <f>AD1358*fuel_adj</f>
        <v>38.988318463868012</v>
      </c>
      <c r="AF1358" s="18">
        <f>AB1358+AC1358+AE1358</f>
        <v>262.41589521162251</v>
      </c>
      <c r="AG1358" s="20">
        <v>439.51967379151898</v>
      </c>
      <c r="AH1358" s="20">
        <f>AG1358-AJ1358-AK1358</f>
        <v>354.96737237813505</v>
      </c>
      <c r="AI1358" s="18">
        <f>AH1358*aero_capex_adj</f>
        <v>425.96084685376206</v>
      </c>
      <c r="AJ1358" s="20">
        <v>39.944497567540964</v>
      </c>
      <c r="AK1358" s="20">
        <v>44.607803845842966</v>
      </c>
      <c r="AL1358" s="18">
        <f>AK1358*fuel_adj</f>
        <v>44.607803845842966</v>
      </c>
      <c r="AM1358" s="18">
        <f>AI1358+AJ1358+AL1358</f>
        <v>510.51314826714599</v>
      </c>
      <c r="AN1358" s="18">
        <f>IF(F1358=0, 0, IF(F1358=3, Z1358, (Z1358*F1358*384+AG1358*G1358*32)/(F1358*384+G1358*32)))</f>
        <v>223.222448848157</v>
      </c>
      <c r="AO1358" s="18">
        <f>IF(F1358=0, 0, IF(F1358=3, AF1358, (AF1358*F1358*384+AM1358*G1358*32)/(F1358*384+G1358*32)))</f>
        <v>262.41589521162251</v>
      </c>
      <c r="AP1358" s="20">
        <v>141.76980238158799</v>
      </c>
      <c r="AQ1358" s="20">
        <f>AP1358-AS1358</f>
        <v>116.072672081414</v>
      </c>
      <c r="AR1358" s="18">
        <f>AQ1358*bess_capex_adj</f>
        <v>116.072672081414</v>
      </c>
      <c r="AS1358" s="20">
        <v>25.697130300173995</v>
      </c>
      <c r="AT1358" s="18">
        <f>AR1358+AS1358</f>
        <v>141.76980238158799</v>
      </c>
      <c r="AU1358" s="20">
        <v>8679.6603136067406</v>
      </c>
      <c r="AV1358" s="20"/>
      <c r="AW1358" s="20">
        <v>2220.5372405982498</v>
      </c>
      <c r="AX1358" s="18">
        <f>AW1358*solar_capex_adj</f>
        <v>2960.7163207976664</v>
      </c>
      <c r="AY1358" s="20">
        <v>960.21555615443401</v>
      </c>
      <c r="AZ1358" s="18">
        <f>AY1358*wind_capex_adj</f>
        <v>1600.3592602573901</v>
      </c>
      <c r="BA1358" s="20">
        <v>2318.6660280962501</v>
      </c>
      <c r="BB1358" s="18">
        <f>BA1358*hdgt_capex_adj</f>
        <v>2898.3325351203125</v>
      </c>
      <c r="BC1358" s="20">
        <v>324.76621148394003</v>
      </c>
      <c r="BD1358" s="18">
        <f>BC1358*aero_capex_adj</f>
        <v>389.71945378072803</v>
      </c>
      <c r="BE1358" s="20">
        <v>2855.4752772738502</v>
      </c>
      <c r="BF1358" s="18">
        <f>BE1358*bess_capex_adj</f>
        <v>2855.4752772738502</v>
      </c>
      <c r="BG1358" s="11">
        <v>2108021436.62222</v>
      </c>
      <c r="BH1358" s="11">
        <v>3519484355.2087998</v>
      </c>
      <c r="BI1358" s="11">
        <v>1820711705.54214</v>
      </c>
      <c r="BJ1358" s="11">
        <v>1311782502.6268301</v>
      </c>
      <c r="BK1358" s="11">
        <f>SUM(BG1358:BJ1358)/1000000</f>
        <v>8759.9999999999909</v>
      </c>
      <c r="BL1358" s="11">
        <v>5.9704462969458003</v>
      </c>
      <c r="BM1358" s="13">
        <f>0.815*BJ1358/(BK1358*1000)</f>
        <v>122.04369173982508</v>
      </c>
      <c r="BN1358" s="22">
        <v>2503.1630761813899</v>
      </c>
      <c r="BO1358" s="11">
        <v>211</v>
      </c>
      <c r="BP1358" s="11">
        <v>9120</v>
      </c>
      <c r="BQ1358" s="22">
        <v>13835.7696</v>
      </c>
      <c r="BR1358" s="11">
        <v>2280</v>
      </c>
      <c r="BS1358" s="11">
        <v>570</v>
      </c>
      <c r="BT1358" s="11">
        <v>0.376154301630928</v>
      </c>
    </row>
    <row r="1359" spans="1:72" s="11" customFormat="1" x14ac:dyDescent="0.25">
      <c r="A1359" s="1">
        <v>1600</v>
      </c>
      <c r="B1359" s="22">
        <v>2060.21652360608</v>
      </c>
      <c r="C1359" s="22">
        <v>402.79999999999899</v>
      </c>
      <c r="D1359" s="11">
        <v>3000</v>
      </c>
      <c r="E1359" s="11">
        <v>12000</v>
      </c>
      <c r="F1359" s="11">
        <v>3</v>
      </c>
      <c r="G1359" s="11">
        <v>4</v>
      </c>
      <c r="H1359" s="12">
        <f>SUM(BG1359:BI1359)/(BK1359*1000000)</f>
        <v>0.74677304773275655</v>
      </c>
      <c r="I1359" s="13">
        <v>100</v>
      </c>
      <c r="J1359" s="20">
        <v>103.381024131717</v>
      </c>
      <c r="K1359" s="18">
        <f>(P1359*BG1359+U1359*BH1359+AP1359*BI1359+AN1359*BJ1359)/(BK1359*(1000000))</f>
        <v>100.04941759371684</v>
      </c>
      <c r="L1359" s="18">
        <f>(T1359*BG1359+Y1359*BH1359+AT1359*BI1359+AO1359*BJ1359)/(BK1359*(1000000))</f>
        <v>117.15655531602999</v>
      </c>
      <c r="M1359" s="18">
        <f>L1359/K1359</f>
        <v>1.1709868796216509</v>
      </c>
      <c r="N1359" s="18">
        <f>J1359*M1359</f>
        <v>121.05782286008989</v>
      </c>
      <c r="O1359" s="13">
        <v>100</v>
      </c>
      <c r="P1359" s="20">
        <v>99.6297524079759</v>
      </c>
      <c r="Q1359" s="20">
        <f>P1359-S1359</f>
        <v>92.155419863625198</v>
      </c>
      <c r="R1359" s="18">
        <f>Q1359*solar_capex_adj</f>
        <v>122.87389315150025</v>
      </c>
      <c r="S1359" s="20">
        <v>7.4743325443507018</v>
      </c>
      <c r="T1359" s="18">
        <f>R1359+S1359</f>
        <v>130.34822569585094</v>
      </c>
      <c r="U1359" s="20">
        <v>27.960870768765002</v>
      </c>
      <c r="V1359" s="20">
        <f>U1359-X1359</f>
        <v>23.164087291637902</v>
      </c>
      <c r="W1359" s="18">
        <f>V1359*wind_capex_adj</f>
        <v>38.606812152729837</v>
      </c>
      <c r="X1359" s="20">
        <v>4.7967834771271001</v>
      </c>
      <c r="Y1359" s="18">
        <f>W1359+X1359</f>
        <v>43.403595629856937</v>
      </c>
      <c r="Z1359" s="20">
        <v>149.11905936546799</v>
      </c>
      <c r="AA1359" s="20">
        <f>Z1359-AC1359-AD1359</f>
        <v>91.100506893314019</v>
      </c>
      <c r="AB1359" s="18">
        <f>AA1359*hdgt_capex_adj</f>
        <v>113.87563361664252</v>
      </c>
      <c r="AC1359" s="20">
        <v>20.762379512012984</v>
      </c>
      <c r="AD1359" s="20">
        <v>37.256172960140987</v>
      </c>
      <c r="AE1359" s="18">
        <f>AD1359*fuel_adj</f>
        <v>37.256172960140987</v>
      </c>
      <c r="AF1359" s="18">
        <f>AB1359+AC1359+AE1359</f>
        <v>171.89418608879649</v>
      </c>
      <c r="AG1359" s="20">
        <v>382.33292917541701</v>
      </c>
      <c r="AH1359" s="20">
        <f>AG1359-AJ1359-AK1359</f>
        <v>303.70661288005903</v>
      </c>
      <c r="AI1359" s="18">
        <f>AH1359*aero_capex_adj</f>
        <v>364.44793545607081</v>
      </c>
      <c r="AJ1359" s="20">
        <v>35.612427114118987</v>
      </c>
      <c r="AK1359" s="20">
        <v>43.013889181238994</v>
      </c>
      <c r="AL1359" s="18">
        <f>AK1359*fuel_adj</f>
        <v>43.013889181238994</v>
      </c>
      <c r="AM1359" s="18">
        <f>AI1359+AJ1359+AL1359</f>
        <v>443.07425175142879</v>
      </c>
      <c r="AN1359" s="18">
        <f>IF(F1359=0, 0, IF(F1359=3, Z1359, (Z1359*F1359*384+AG1359*G1359*32)/(F1359*384+G1359*32)))</f>
        <v>149.11905936546799</v>
      </c>
      <c r="AO1359" s="18">
        <f>IF(F1359=0, 0, IF(F1359=3, AF1359, (AF1359*F1359*384+AM1359*G1359*32)/(F1359*384+G1359*32)))</f>
        <v>171.89418608879649</v>
      </c>
      <c r="AP1359" s="20">
        <v>108.116664552868</v>
      </c>
      <c r="AQ1359" s="20">
        <f>AP1359-AS1359</f>
        <v>88.682895652968199</v>
      </c>
      <c r="AR1359" s="18">
        <f>AQ1359*bess_capex_adj</f>
        <v>88.682895652968199</v>
      </c>
      <c r="AS1359" s="20">
        <v>19.433768899899803</v>
      </c>
      <c r="AT1359" s="18">
        <f>AR1359+AS1359</f>
        <v>108.116664552868</v>
      </c>
      <c r="AU1359" s="20">
        <v>8450.1636677503593</v>
      </c>
      <c r="AV1359" s="20"/>
      <c r="AW1359" s="20">
        <v>2467.7335940111002</v>
      </c>
      <c r="AX1359" s="18">
        <f>AW1359*solar_capex_adj</f>
        <v>3290.3114586814668</v>
      </c>
      <c r="AY1359" s="20">
        <v>482.47506040181798</v>
      </c>
      <c r="AZ1359" s="18">
        <f>AY1359*wind_capex_adj</f>
        <v>804.12510066969662</v>
      </c>
      <c r="BA1359" s="20">
        <v>2319.10771483187</v>
      </c>
      <c r="BB1359" s="18">
        <f>BA1359*hdgt_capex_adj</f>
        <v>2898.8846435398373</v>
      </c>
      <c r="BC1359" s="20">
        <v>324.82807676598202</v>
      </c>
      <c r="BD1359" s="18">
        <f>BC1359*aero_capex_adj</f>
        <v>389.79369211917839</v>
      </c>
      <c r="BE1359" s="20">
        <v>2856.0192217395802</v>
      </c>
      <c r="BF1359" s="18">
        <f>BE1359*bess_capex_adj</f>
        <v>2856.0192217395802</v>
      </c>
      <c r="BG1359" s="11">
        <v>2344946699.8665099</v>
      </c>
      <c r="BH1359" s="11">
        <v>1768082187.9247999</v>
      </c>
      <c r="BI1359" s="11">
        <v>2428703010.34763</v>
      </c>
      <c r="BJ1359" s="11">
        <v>2218268101.8610501</v>
      </c>
      <c r="BK1359" s="11">
        <f>SUM(BG1359:BJ1359)/1000000</f>
        <v>8759.9999999999909</v>
      </c>
      <c r="BL1359" s="11">
        <v>1.58116558806795</v>
      </c>
      <c r="BM1359" s="13">
        <f>0.815*BJ1359/(BK1359*1000)</f>
        <v>206.37996609780339</v>
      </c>
      <c r="BN1359" s="22">
        <v>2781.2923068682198</v>
      </c>
      <c r="BO1359" s="11">
        <v>106</v>
      </c>
      <c r="BP1359" s="11">
        <v>9120</v>
      </c>
      <c r="BQ1359" s="22">
        <v>13835.7696</v>
      </c>
      <c r="BR1359" s="11">
        <v>2280</v>
      </c>
      <c r="BS1359" s="11">
        <v>570</v>
      </c>
      <c r="BT1359" s="11">
        <v>0.49980349524038398</v>
      </c>
    </row>
    <row r="1360" spans="1:72" s="11" customFormat="1" x14ac:dyDescent="0.25">
      <c r="A1360" s="1">
        <v>707</v>
      </c>
      <c r="B1360" s="25">
        <v>2472.2598283273001</v>
      </c>
      <c r="C1360" s="25">
        <v>1200.8</v>
      </c>
      <c r="D1360" s="8">
        <v>2000</v>
      </c>
      <c r="E1360" s="8">
        <v>8000</v>
      </c>
      <c r="F1360" s="8">
        <v>1</v>
      </c>
      <c r="G1360" s="8">
        <v>23</v>
      </c>
      <c r="H1360" s="9">
        <f>SUM(BG1360:BI1360)/(BK1360*1000000)</f>
        <v>0.95580861777908155</v>
      </c>
      <c r="I1360" s="10">
        <v>100</v>
      </c>
      <c r="J1360" s="19">
        <v>98.282928663737096</v>
      </c>
      <c r="K1360" s="18">
        <f>(P1360*BG1360+U1360*BH1360+AP1360*BI1360+AN1360*BJ1360)/(BK1360*(1000000))</f>
        <v>133.83096559407235</v>
      </c>
      <c r="L1360" s="18">
        <f>(T1360*BG1360+Y1360*BH1360+AT1360*BI1360+AO1360*BJ1360)/(BK1360*(1000000))</f>
        <v>164.86252632661382</v>
      </c>
      <c r="M1360" s="18">
        <f>L1360/K1360</f>
        <v>1.2318713056787205</v>
      </c>
      <c r="N1360" s="18">
        <f>J1360*M1360</f>
        <v>121.07191965892636</v>
      </c>
      <c r="O1360" s="10">
        <v>99.999999999999901</v>
      </c>
      <c r="P1360" s="19">
        <v>139.31937850268099</v>
      </c>
      <c r="Q1360" s="19">
        <f>P1360-S1360</f>
        <v>128.861860151489</v>
      </c>
      <c r="R1360" s="18">
        <f>Q1360*solar_capex_adj</f>
        <v>171.81581353531865</v>
      </c>
      <c r="S1360" s="19">
        <v>10.457518351191993</v>
      </c>
      <c r="T1360" s="18">
        <f>R1360+S1360</f>
        <v>182.27333188651065</v>
      </c>
      <c r="U1360" s="19">
        <v>28.602566321602801</v>
      </c>
      <c r="V1360" s="19">
        <f>U1360-X1360</f>
        <v>23.693331949032199</v>
      </c>
      <c r="W1360" s="18">
        <f>V1360*wind_capex_adj</f>
        <v>39.488886581720337</v>
      </c>
      <c r="X1360" s="19">
        <v>4.9092343725706016</v>
      </c>
      <c r="Y1360" s="18">
        <f>W1360+X1360</f>
        <v>44.398120954290938</v>
      </c>
      <c r="Z1360" s="19">
        <v>284.33312785710899</v>
      </c>
      <c r="AA1360" s="19">
        <f>Z1360-AC1360-AD1360</f>
        <v>207.87434955151102</v>
      </c>
      <c r="AB1360" s="18">
        <f>AA1360*hdgt_capex_adj</f>
        <v>259.84293693938878</v>
      </c>
      <c r="AC1360" s="19">
        <v>33.578245488022986</v>
      </c>
      <c r="AD1360" s="19">
        <v>42.880532817574988</v>
      </c>
      <c r="AE1360" s="18">
        <f>AD1360*fuel_adj</f>
        <v>42.880532817574988</v>
      </c>
      <c r="AF1360" s="18">
        <f>AB1360+AC1360+AE1360</f>
        <v>336.30171524498672</v>
      </c>
      <c r="AG1360" s="19">
        <v>2157.8726504721599</v>
      </c>
      <c r="AH1360" s="19">
        <f>AG1360-AJ1360-AK1360</f>
        <v>1946.3304598493899</v>
      </c>
      <c r="AI1360" s="18">
        <f>AH1360*aero_capex_adj</f>
        <v>2335.5965518192679</v>
      </c>
      <c r="AJ1360" s="19">
        <v>165.13193294274993</v>
      </c>
      <c r="AK1360" s="19">
        <v>46.410257680020095</v>
      </c>
      <c r="AL1360" s="18">
        <f>AK1360*fuel_adj</f>
        <v>46.410257680020095</v>
      </c>
      <c r="AM1360" s="18">
        <f>AI1360+AJ1360+AL1360</f>
        <v>2547.1387424420377</v>
      </c>
      <c r="AN1360" s="18">
        <f>IF(F1360=0, 0, IF(F1360=3, Z1360, (Z1360*F1360*384+AG1360*G1360*32)/(F1360*384+G1360*32)))</f>
        <v>1515.5162427184282</v>
      </c>
      <c r="AO1360" s="18">
        <f>IF(F1360=0, 0, IF(F1360=3, AF1360, (AF1360*F1360*384+AM1360*G1360*32)/(F1360*384+G1360*32)))</f>
        <v>1789.1374759744774</v>
      </c>
      <c r="AP1360" s="19">
        <v>130.85178313216801</v>
      </c>
      <c r="AQ1360" s="19">
        <f>AP1360-AS1360</f>
        <v>106.369519689386</v>
      </c>
      <c r="AR1360" s="18">
        <f>AQ1360*bess_capex_adj</f>
        <v>106.369519689386</v>
      </c>
      <c r="AS1360" s="19">
        <v>24.482263442782013</v>
      </c>
      <c r="AT1360" s="18">
        <f>AR1360+AS1360</f>
        <v>130.85178313216801</v>
      </c>
      <c r="AU1360" s="19">
        <v>8937.1725273185402</v>
      </c>
      <c r="AV1360" s="19"/>
      <c r="AW1360" s="19">
        <v>2959.5577202177501</v>
      </c>
      <c r="AX1360" s="18">
        <f>AW1360*solar_capex_adj</f>
        <v>3946.0769602903333</v>
      </c>
      <c r="AY1360" s="19">
        <v>1437.48519864999</v>
      </c>
      <c r="AZ1360" s="18">
        <f>AY1360*wind_capex_adj</f>
        <v>2395.8086644166501</v>
      </c>
      <c r="BA1360" s="19">
        <v>772.58622582367798</v>
      </c>
      <c r="BB1360" s="18">
        <f>BA1360*hdgt_capex_adj</f>
        <v>965.73278227959747</v>
      </c>
      <c r="BC1360" s="19">
        <v>1866.6749545847099</v>
      </c>
      <c r="BD1360" s="18">
        <f>BC1360*aero_capex_adj</f>
        <v>2240.0099455016516</v>
      </c>
      <c r="BE1360" s="19">
        <v>1900.86842804239</v>
      </c>
      <c r="BF1360" s="18">
        <f>BE1360*bess_capex_adj</f>
        <v>1900.86842804239</v>
      </c>
      <c r="BG1360" s="8">
        <v>1968705050.98877</v>
      </c>
      <c r="BH1360" s="8">
        <v>5150152211.77843</v>
      </c>
      <c r="BI1360" s="8">
        <v>1254026228.97755</v>
      </c>
      <c r="BJ1360" s="8">
        <v>387116508.25524497</v>
      </c>
      <c r="BK1360" s="8">
        <f>SUM(BG1360:BJ1360)/1000000</f>
        <v>8759.9999999999964</v>
      </c>
      <c r="BL1360" s="8">
        <v>25.614026224409201</v>
      </c>
      <c r="BM1360" s="10">
        <f>0.815*BJ1360/(BK1360*1000)</f>
        <v>36.015976510048489</v>
      </c>
      <c r="BN1360" s="25">
        <v>3337.5507682418602</v>
      </c>
      <c r="BO1360" s="8">
        <v>316</v>
      </c>
      <c r="BP1360" s="8">
        <v>6080</v>
      </c>
      <c r="BQ1360" s="25">
        <v>9223.8464000000004</v>
      </c>
      <c r="BR1360" s="8">
        <v>1520</v>
      </c>
      <c r="BS1360" s="8">
        <v>380</v>
      </c>
      <c r="BT1360" s="8">
        <v>0.389015326225089</v>
      </c>
    </row>
    <row r="1361" spans="1:72" s="11" customFormat="1" x14ac:dyDescent="0.25">
      <c r="A1361" s="1">
        <v>1539</v>
      </c>
      <c r="B1361" s="22">
        <v>1030.10826180304</v>
      </c>
      <c r="C1361" s="22">
        <v>1603.6</v>
      </c>
      <c r="D1361" s="11">
        <v>3000</v>
      </c>
      <c r="E1361" s="11">
        <v>12000</v>
      </c>
      <c r="F1361" s="11">
        <v>3</v>
      </c>
      <c r="G1361" s="11">
        <v>4</v>
      </c>
      <c r="H1361" s="12">
        <f>SUM(BG1361:BI1361)/(BK1361*1000000)</f>
        <v>0.91685726342186002</v>
      </c>
      <c r="I1361" s="13">
        <v>100</v>
      </c>
      <c r="J1361" s="20">
        <v>97.890942597581002</v>
      </c>
      <c r="K1361" s="18">
        <f>(P1361*BG1361+U1361*BH1361+AP1361*BI1361+AN1361*BJ1361)/(BK1361*(1000000))</f>
        <v>95.091548169094594</v>
      </c>
      <c r="L1361" s="18">
        <f>(T1361*BG1361+Y1361*BH1361+AT1361*BI1361+AO1361*BJ1361)/(BK1361*(1000000))</f>
        <v>117.66123718974404</v>
      </c>
      <c r="M1361" s="18">
        <f>L1361/K1361</f>
        <v>1.2373469509668238</v>
      </c>
      <c r="N1361" s="18">
        <f>J1361*M1361</f>
        <v>121.12505935038523</v>
      </c>
      <c r="O1361" s="13">
        <v>99.999999999999901</v>
      </c>
      <c r="P1361" s="20">
        <v>89.9778021298917</v>
      </c>
      <c r="Q1361" s="20">
        <f>P1361-S1361</f>
        <v>83.226513844277306</v>
      </c>
      <c r="R1361" s="18">
        <f>Q1361*solar_capex_adj</f>
        <v>110.96868512570308</v>
      </c>
      <c r="S1361" s="20">
        <v>6.7512882856143932</v>
      </c>
      <c r="T1361" s="18">
        <f>R1361+S1361</f>
        <v>117.71997341131747</v>
      </c>
      <c r="U1361" s="20">
        <v>33.803093285825902</v>
      </c>
      <c r="V1361" s="20">
        <f>U1361-X1361</f>
        <v>28.003244286387101</v>
      </c>
      <c r="W1361" s="18">
        <f>V1361*wind_capex_adj</f>
        <v>46.672073810645173</v>
      </c>
      <c r="X1361" s="20">
        <v>5.7998489994388009</v>
      </c>
      <c r="Y1361" s="18">
        <f>W1361+X1361</f>
        <v>52.471922810083974</v>
      </c>
      <c r="Z1361" s="20">
        <v>380.771927027294</v>
      </c>
      <c r="AA1361" s="20">
        <f>Z1361-AC1361-AD1361</f>
        <v>292.66882455091104</v>
      </c>
      <c r="AB1361" s="18">
        <f>AA1361*hdgt_capex_adj</f>
        <v>365.8360306886388</v>
      </c>
      <c r="AC1361" s="20">
        <v>42.712183169826972</v>
      </c>
      <c r="AD1361" s="20">
        <v>45.390919306555986</v>
      </c>
      <c r="AE1361" s="18">
        <f>AD1361*fuel_adj</f>
        <v>45.390919306555986</v>
      </c>
      <c r="AF1361" s="18">
        <f>AB1361+AC1361+AE1361</f>
        <v>453.93913316502176</v>
      </c>
      <c r="AG1361" s="20">
        <v>710.06444675396199</v>
      </c>
      <c r="AH1361" s="20">
        <f>AG1361-AJ1361-AK1361</f>
        <v>598.07699861980996</v>
      </c>
      <c r="AI1361" s="18">
        <f>AH1361*aero_capex_adj</f>
        <v>717.69239834377197</v>
      </c>
      <c r="AJ1361" s="20">
        <v>60.729600825435</v>
      </c>
      <c r="AK1361" s="20">
        <v>51.257847308717032</v>
      </c>
      <c r="AL1361" s="18">
        <f>AK1361*fuel_adj</f>
        <v>51.257847308717032</v>
      </c>
      <c r="AM1361" s="18">
        <f>AI1361+AJ1361+AL1361</f>
        <v>829.679846477924</v>
      </c>
      <c r="AN1361" s="18">
        <f>IF(F1361=0, 0, IF(F1361=3, Z1361, (Z1361*F1361*384+AG1361*G1361*32)/(F1361*384+G1361*32)))</f>
        <v>380.771927027294</v>
      </c>
      <c r="AO1361" s="18">
        <f>IF(F1361=0, 0, IF(F1361=3, AF1361, (AF1361*F1361*384+AM1361*G1361*32)/(F1361*384+G1361*32)))</f>
        <v>453.93913316502176</v>
      </c>
      <c r="AP1361" s="20">
        <v>263.57560888391902</v>
      </c>
      <c r="AQ1361" s="20">
        <f>AP1361-AS1361</f>
        <v>214.16683108520101</v>
      </c>
      <c r="AR1361" s="18">
        <f>AQ1361*bess_capex_adj</f>
        <v>214.16683108520101</v>
      </c>
      <c r="AS1361" s="20">
        <v>49.408777798718006</v>
      </c>
      <c r="AT1361" s="18">
        <f>AR1361+AS1361</f>
        <v>263.57560888391902</v>
      </c>
      <c r="AU1361" s="20">
        <v>8653.1558506809197</v>
      </c>
      <c r="AV1361" s="20"/>
      <c r="AW1361" s="20">
        <v>1233.6582353552101</v>
      </c>
      <c r="AX1361" s="18">
        <f>AW1361*solar_capex_adj</f>
        <v>1644.87764714028</v>
      </c>
      <c r="AY1361" s="20">
        <v>1920.47226449084</v>
      </c>
      <c r="AZ1361" s="18">
        <f>AY1361*wind_capex_adj</f>
        <v>3200.7871074847335</v>
      </c>
      <c r="BA1361" s="20">
        <v>2318.7157139015499</v>
      </c>
      <c r="BB1361" s="18">
        <f>BA1361*hdgt_capex_adj</f>
        <v>2898.3946423769376</v>
      </c>
      <c r="BC1361" s="20">
        <v>324.77317077456502</v>
      </c>
      <c r="BD1361" s="18">
        <f>BC1361*aero_capex_adj</f>
        <v>389.727804929478</v>
      </c>
      <c r="BE1361" s="20">
        <v>2855.53646615873</v>
      </c>
      <c r="BF1361" s="18">
        <f>BE1361*bess_capex_adj</f>
        <v>2855.53646615873</v>
      </c>
      <c r="BG1361" s="11">
        <v>1288214387.09567</v>
      </c>
      <c r="BH1361" s="11">
        <v>5821613669.4649801</v>
      </c>
      <c r="BI1361" s="11">
        <v>921841571.01483798</v>
      </c>
      <c r="BJ1361" s="11">
        <v>728330372.42450595</v>
      </c>
      <c r="BK1361" s="11">
        <f>SUM(BG1361:BJ1361)/1000000</f>
        <v>8759.9999999999945</v>
      </c>
      <c r="BL1361" s="11">
        <v>15.365418652456199</v>
      </c>
      <c r="BM1361" s="13">
        <f>0.815*BJ1361/(BK1361*1000)</f>
        <v>67.761330311184096</v>
      </c>
      <c r="BN1361" s="22">
        <v>1390.6461534341099</v>
      </c>
      <c r="BO1361" s="11">
        <v>422</v>
      </c>
      <c r="BP1361" s="11">
        <v>9120</v>
      </c>
      <c r="BQ1361" s="22">
        <v>13835.7696</v>
      </c>
      <c r="BR1361" s="11">
        <v>2280</v>
      </c>
      <c r="BS1361" s="11">
        <v>570</v>
      </c>
      <c r="BT1361" s="11">
        <v>0.191983426422806</v>
      </c>
    </row>
    <row r="1362" spans="1:72" s="11" customFormat="1" x14ac:dyDescent="0.25">
      <c r="A1362" s="1">
        <v>191</v>
      </c>
      <c r="B1362" s="24">
        <v>2472.2598283273001</v>
      </c>
      <c r="C1362" s="24">
        <v>1603.6</v>
      </c>
      <c r="D1362" s="1">
        <v>1000</v>
      </c>
      <c r="E1362" s="1">
        <v>4000</v>
      </c>
      <c r="F1362" s="1">
        <v>1</v>
      </c>
      <c r="G1362" s="1">
        <v>23</v>
      </c>
      <c r="H1362" s="2">
        <f>SUM(BG1362:BI1362)/(BK1362*1000000)</f>
        <v>0.94984201148439595</v>
      </c>
      <c r="I1362" s="3">
        <v>100</v>
      </c>
      <c r="J1362" s="18">
        <v>94.427548685720595</v>
      </c>
      <c r="K1362" s="18">
        <f>(P1362*BG1362+U1362*BH1362+AP1362*BI1362+AN1362*BJ1362)/(BK1362*(1000000))</f>
        <v>103.57121944781427</v>
      </c>
      <c r="L1362" s="18">
        <f>(T1362*BG1362+Y1362*BH1362+AT1362*BI1362+AO1362*BJ1362)/(BK1362*(1000000))</f>
        <v>132.8588764363096</v>
      </c>
      <c r="M1362" s="18">
        <f>L1362/K1362</f>
        <v>1.282777948783854</v>
      </c>
      <c r="N1362" s="18">
        <f>J1362*M1362</f>
        <v>121.12957721175617</v>
      </c>
      <c r="O1362" s="3">
        <v>100</v>
      </c>
      <c r="P1362" s="18">
        <v>158.105564388928</v>
      </c>
      <c r="Q1362" s="18">
        <f>P1362-S1362</f>
        <v>146.23960201898799</v>
      </c>
      <c r="R1362" s="18">
        <f>Q1362*solar_capex_adj</f>
        <v>194.98613602531731</v>
      </c>
      <c r="S1362" s="18">
        <v>11.865962369940007</v>
      </c>
      <c r="T1362" s="18">
        <f>R1362+S1362</f>
        <v>206.85209839525731</v>
      </c>
      <c r="U1362" s="18">
        <v>33.795666856919901</v>
      </c>
      <c r="V1362" s="18">
        <f>U1362-X1362</f>
        <v>27.9958418534206</v>
      </c>
      <c r="W1362" s="18">
        <f>V1362*wind_capex_adj</f>
        <v>46.659736422367672</v>
      </c>
      <c r="X1362" s="18">
        <v>5.7998250034993006</v>
      </c>
      <c r="Y1362" s="18">
        <f>W1362+X1362</f>
        <v>52.459561425866973</v>
      </c>
      <c r="Z1362" s="18">
        <v>314.19753482875501</v>
      </c>
      <c r="AA1362" s="18">
        <f>Z1362-AC1362-AD1362</f>
        <v>240.37831972295101</v>
      </c>
      <c r="AB1362" s="18">
        <f>AA1362*hdgt_capex_adj</f>
        <v>300.47289965368873</v>
      </c>
      <c r="AC1362" s="18">
        <v>35.844861810413988</v>
      </c>
      <c r="AD1362" s="18">
        <v>37.974353295390017</v>
      </c>
      <c r="AE1362" s="18">
        <f>AD1362*fuel_adj</f>
        <v>37.974353295390017</v>
      </c>
      <c r="AF1362" s="18">
        <f>AB1362+AC1362+AE1362</f>
        <v>374.29211475949273</v>
      </c>
      <c r="AG1362" s="18">
        <v>1071.38649725094</v>
      </c>
      <c r="AH1362" s="18">
        <f>AG1362-AJ1362-AK1362</f>
        <v>943.14197015413799</v>
      </c>
      <c r="AI1362" s="18">
        <f>AH1362*aero_capex_adj</f>
        <v>1131.7703641849655</v>
      </c>
      <c r="AJ1362" s="18">
        <v>85.941254458732033</v>
      </c>
      <c r="AK1362" s="18">
        <v>42.303272638069984</v>
      </c>
      <c r="AL1362" s="18">
        <f>AK1362*fuel_adj</f>
        <v>42.303272638069984</v>
      </c>
      <c r="AM1362" s="18">
        <f>AI1362+AJ1362+AL1362</f>
        <v>1260.0148912817674</v>
      </c>
      <c r="AN1362" s="18">
        <f>IF(F1362=0, 0, IF(F1362=3, Z1362, (Z1362*F1362*384+AG1362*G1362*32)/(F1362*384+G1362*32)))</f>
        <v>811.77885299190518</v>
      </c>
      <c r="AO1362" s="18">
        <f>IF(F1362=0, 0, IF(F1362=3, AF1362, (AF1362*F1362*384+AM1362*G1362*32)/(F1362*384+G1362*32)))</f>
        <v>956.33851075984467</v>
      </c>
      <c r="AP1362" s="18">
        <v>104.384203351652</v>
      </c>
      <c r="AQ1362" s="18">
        <f>AP1362-AS1362</f>
        <v>84.265716016464793</v>
      </c>
      <c r="AR1362" s="18">
        <f>AQ1362*bess_capex_adj</f>
        <v>84.265716016464793</v>
      </c>
      <c r="AS1362" s="18">
        <v>20.118487335187211</v>
      </c>
      <c r="AT1362" s="18">
        <f>AR1362+AS1362</f>
        <v>104.384203351652</v>
      </c>
      <c r="AU1362" s="18">
        <v>8469.5313961886495</v>
      </c>
      <c r="AV1362" s="18"/>
      <c r="AW1362" s="18">
        <v>2960.0093530362301</v>
      </c>
      <c r="AX1362" s="18">
        <f>AW1362*solar_capex_adj</f>
        <v>3946.67913738164</v>
      </c>
      <c r="AY1362" s="18">
        <v>1919.97254663172</v>
      </c>
      <c r="AZ1362" s="18">
        <f>AY1362*wind_capex_adj</f>
        <v>3199.9542443862001</v>
      </c>
      <c r="BA1362" s="18">
        <v>772.70412360695104</v>
      </c>
      <c r="BB1362" s="18">
        <f>BA1362*hdgt_capex_adj</f>
        <v>965.88015450868875</v>
      </c>
      <c r="BC1362" s="18">
        <v>1866.9598119014499</v>
      </c>
      <c r="BD1362" s="18">
        <f>BC1362*aero_capex_adj</f>
        <v>2240.3517742817398</v>
      </c>
      <c r="BE1362" s="18">
        <v>949.88556101229199</v>
      </c>
      <c r="BF1362" s="18">
        <f>BE1362*bess_capex_adj</f>
        <v>949.88556101229199</v>
      </c>
      <c r="BG1362" s="1">
        <v>1731167299.8505399</v>
      </c>
      <c r="BH1362" s="1">
        <v>5821629107.1900301</v>
      </c>
      <c r="BI1362" s="1">
        <v>767819613.56272697</v>
      </c>
      <c r="BJ1362" s="1">
        <v>439383979.39669102</v>
      </c>
      <c r="BK1362" s="1">
        <f>SUM(BG1362:BJ1362)/1000000</f>
        <v>8759.9999999999891</v>
      </c>
      <c r="BL1362" s="1">
        <v>35.770305123521098</v>
      </c>
      <c r="BM1362" s="3">
        <f>0.815*BJ1362/(BK1362*1000)</f>
        <v>40.878760640217308</v>
      </c>
      <c r="BN1362" s="24">
        <v>3337.5507682418602</v>
      </c>
      <c r="BO1362" s="1">
        <v>422</v>
      </c>
      <c r="BP1362" s="1">
        <v>3040</v>
      </c>
      <c r="BQ1362" s="24">
        <v>4611.9232000000002</v>
      </c>
      <c r="BR1362" s="1">
        <v>760</v>
      </c>
      <c r="BS1362" s="1">
        <v>190</v>
      </c>
      <c r="BT1362" s="1">
        <v>0.47579160760026201</v>
      </c>
    </row>
    <row r="1363" spans="1:72" s="11" customFormat="1" x14ac:dyDescent="0.25">
      <c r="A1363" s="1">
        <v>693</v>
      </c>
      <c r="B1363" s="25">
        <v>2678.2814806879101</v>
      </c>
      <c r="C1363" s="25">
        <v>1003.19999999999</v>
      </c>
      <c r="D1363" s="8">
        <v>2000</v>
      </c>
      <c r="E1363" s="8">
        <v>8000</v>
      </c>
      <c r="F1363" s="8">
        <v>1</v>
      </c>
      <c r="G1363" s="8">
        <v>23</v>
      </c>
      <c r="H1363" s="9">
        <f>SUM(BG1363:BI1363)/(BK1363*1000000)</f>
        <v>0.94283800169463938</v>
      </c>
      <c r="I1363" s="10">
        <v>100</v>
      </c>
      <c r="J1363" s="19">
        <v>99.014888962999905</v>
      </c>
      <c r="K1363" s="18">
        <f>(P1363*BG1363+U1363*BH1363+AP1363*BI1363+AN1363*BJ1363)/(BK1363*(1000000))</f>
        <v>141.04358118575598</v>
      </c>
      <c r="L1363" s="18">
        <f>(T1363*BG1363+Y1363*BH1363+AT1363*BI1363+AO1363*BJ1363)/(BK1363*(1000000))</f>
        <v>172.54631223069566</v>
      </c>
      <c r="M1363" s="18">
        <f>L1363/K1363</f>
        <v>1.2233545885611783</v>
      </c>
      <c r="N1363" s="18">
        <f>J1363*M1363</f>
        <v>121.1303187487615</v>
      </c>
      <c r="O1363" s="10">
        <v>100</v>
      </c>
      <c r="P1363" s="19">
        <v>133.786216239547</v>
      </c>
      <c r="Q1363" s="19">
        <f>P1363-S1363</f>
        <v>123.743959303702</v>
      </c>
      <c r="R1363" s="18">
        <f>Q1363*solar_capex_adj</f>
        <v>164.99194573826932</v>
      </c>
      <c r="S1363" s="19">
        <v>10.042256935845003</v>
      </c>
      <c r="T1363" s="18">
        <f>R1363+S1363</f>
        <v>175.03420267411434</v>
      </c>
      <c r="U1363" s="19">
        <v>27.947231801969199</v>
      </c>
      <c r="V1363" s="19">
        <f>U1363-X1363</f>
        <v>23.150448324842099</v>
      </c>
      <c r="W1363" s="18">
        <f>V1363*wind_capex_adj</f>
        <v>38.584080541403502</v>
      </c>
      <c r="X1363" s="19">
        <v>4.7967834771271001</v>
      </c>
      <c r="Y1363" s="18">
        <f>W1363+X1363</f>
        <v>43.380864018530602</v>
      </c>
      <c r="Z1363" s="19">
        <v>223.657964843657</v>
      </c>
      <c r="AA1363" s="19">
        <f>Z1363-AC1363-AD1363</f>
        <v>155.49679481668801</v>
      </c>
      <c r="AB1363" s="18">
        <f>AA1363*hdgt_capex_adj</f>
        <v>194.37099352086</v>
      </c>
      <c r="AC1363" s="19">
        <v>27.713303275144995</v>
      </c>
      <c r="AD1363" s="19">
        <v>40.447866751823994</v>
      </c>
      <c r="AE1363" s="18">
        <f>AD1363*fuel_adj</f>
        <v>40.447866751823994</v>
      </c>
      <c r="AF1363" s="18">
        <f>AB1363+AC1363+AE1363</f>
        <v>262.53216354782899</v>
      </c>
      <c r="AG1363" s="19">
        <v>1852.0194275941001</v>
      </c>
      <c r="AH1363" s="19">
        <f>AG1363-AJ1363-AK1363</f>
        <v>1666.0272313609098</v>
      </c>
      <c r="AI1363" s="18">
        <f>AH1363*aero_capex_adj</f>
        <v>1999.2326776330917</v>
      </c>
      <c r="AJ1363" s="19">
        <v>142.48917329429014</v>
      </c>
      <c r="AK1363" s="19">
        <v>43.503022938900131</v>
      </c>
      <c r="AL1363" s="18">
        <f>AK1363*fuel_adj</f>
        <v>43.503022938900131</v>
      </c>
      <c r="AM1363" s="18">
        <f>AI1363+AJ1363+AL1363</f>
        <v>2185.224873866282</v>
      </c>
      <c r="AN1363" s="18">
        <f>IF(F1363=0, 0, IF(F1363=3, Z1363, (Z1363*F1363*384+AG1363*G1363*32)/(F1363*384+G1363*32)))</f>
        <v>1293.7240689368055</v>
      </c>
      <c r="AO1363" s="18">
        <f>IF(F1363=0, 0, IF(F1363=3, AF1363, (AF1363*F1363*384+AM1363*G1363*32)/(F1363*384+G1363*32)))</f>
        <v>1526.0159446142411</v>
      </c>
      <c r="AP1363" s="19">
        <v>102.440547183619</v>
      </c>
      <c r="AQ1363" s="19">
        <f>AP1363-AS1363</f>
        <v>83.582437668013299</v>
      </c>
      <c r="AR1363" s="18">
        <f>AQ1363*bess_capex_adj</f>
        <v>83.582437668013299</v>
      </c>
      <c r="AS1363" s="19">
        <v>18.858109515605705</v>
      </c>
      <c r="AT1363" s="18">
        <f>AR1363+AS1363</f>
        <v>102.440547183619</v>
      </c>
      <c r="AU1363" s="19">
        <v>8947.1906439656195</v>
      </c>
      <c r="AV1363" s="19"/>
      <c r="AW1363" s="19">
        <v>3206.1647768323901</v>
      </c>
      <c r="AX1363" s="18">
        <f>AW1363*solar_capex_adj</f>
        <v>4274.8863691098531</v>
      </c>
      <c r="AY1363" s="19">
        <v>1200.92847869452</v>
      </c>
      <c r="AZ1363" s="18">
        <f>AY1363*wind_capex_adj</f>
        <v>2001.5474644908668</v>
      </c>
      <c r="BA1363" s="19">
        <v>772.58074299836699</v>
      </c>
      <c r="BB1363" s="18">
        <f>BA1363*hdgt_capex_adj</f>
        <v>965.72592874795873</v>
      </c>
      <c r="BC1363" s="19">
        <v>1866.66170732202</v>
      </c>
      <c r="BD1363" s="18">
        <f>BC1363*aero_capex_adj</f>
        <v>2239.9940487864237</v>
      </c>
      <c r="BE1363" s="19">
        <v>1900.85493811831</v>
      </c>
      <c r="BF1363" s="18">
        <f>BE1363*bess_capex_adj</f>
        <v>1900.85493811831</v>
      </c>
      <c r="BG1363" s="8">
        <v>2222748640.0784502</v>
      </c>
      <c r="BH1363" s="8">
        <v>4403525449.1711998</v>
      </c>
      <c r="BI1363" s="8">
        <v>1632986805.5953801</v>
      </c>
      <c r="BJ1363" s="8">
        <v>500739105.15495801</v>
      </c>
      <c r="BK1363" s="8">
        <f>SUM(BG1363:BJ1363)/1000000</f>
        <v>8759.9999999999891</v>
      </c>
      <c r="BL1363" s="8">
        <v>23.756588698647001</v>
      </c>
      <c r="BM1363" s="10">
        <f>0.815*BJ1363/(BK1363*1000)</f>
        <v>46.587028618868864</v>
      </c>
      <c r="BN1363" s="25">
        <v>3615.6799989286801</v>
      </c>
      <c r="BO1363" s="8">
        <v>264</v>
      </c>
      <c r="BP1363" s="8">
        <v>6080</v>
      </c>
      <c r="BQ1363" s="25">
        <v>9223.8464000000004</v>
      </c>
      <c r="BR1363" s="8">
        <v>1520</v>
      </c>
      <c r="BS1363" s="8">
        <v>380</v>
      </c>
      <c r="BT1363" s="8">
        <v>0.50545245068587097</v>
      </c>
    </row>
    <row r="1364" spans="1:72" s="11" customFormat="1" x14ac:dyDescent="0.25">
      <c r="A1364" s="1">
        <v>472</v>
      </c>
      <c r="B1364" s="24">
        <v>2060.21652360608</v>
      </c>
      <c r="C1364" s="24">
        <v>1801.19999999999</v>
      </c>
      <c r="D1364" s="1">
        <v>1000</v>
      </c>
      <c r="E1364" s="1">
        <v>4000</v>
      </c>
      <c r="F1364" s="1">
        <v>3</v>
      </c>
      <c r="G1364" s="1">
        <v>4</v>
      </c>
      <c r="H1364" s="2">
        <f>SUM(BG1364:BI1364)/(BK1364*1000000)</f>
        <v>0.95159571269654053</v>
      </c>
      <c r="I1364" s="3">
        <v>100</v>
      </c>
      <c r="J1364" s="18">
        <v>92.208118706844502</v>
      </c>
      <c r="K1364" s="18">
        <f>(P1364*BG1364+U1364*BH1364+AP1364*BI1364+AN1364*BJ1364)/(BK1364*(1000000))</f>
        <v>88.587101793494071</v>
      </c>
      <c r="L1364" s="18">
        <f>(T1364*BG1364+Y1364*BH1364+AT1364*BI1364+AO1364*BJ1364)/(BK1364*(1000000))</f>
        <v>116.42052805961512</v>
      </c>
      <c r="M1364" s="18">
        <f>L1364/K1364</f>
        <v>1.3141927628584544</v>
      </c>
      <c r="N1364" s="18">
        <f>J1364*M1364</f>
        <v>121.17924228132831</v>
      </c>
      <c r="O1364" s="3">
        <v>100</v>
      </c>
      <c r="P1364" s="18">
        <v>144.194269653296</v>
      </c>
      <c r="Q1364" s="18">
        <f>P1364-S1364</f>
        <v>133.374303580022</v>
      </c>
      <c r="R1364" s="18">
        <f>Q1364*solar_capex_adj</f>
        <v>177.83240477336267</v>
      </c>
      <c r="S1364" s="18">
        <v>10.819966073274003</v>
      </c>
      <c r="T1364" s="18">
        <f>R1364+S1364</f>
        <v>188.65237084663667</v>
      </c>
      <c r="U1364" s="18">
        <v>36.689203044228499</v>
      </c>
      <c r="V1364" s="18">
        <f>U1364-X1364</f>
        <v>30.393817003871199</v>
      </c>
      <c r="W1364" s="18">
        <f>V1364*wind_capex_adj</f>
        <v>50.656361673118667</v>
      </c>
      <c r="X1364" s="18">
        <v>6.2953860403573003</v>
      </c>
      <c r="Y1364" s="18">
        <f>W1364+X1364</f>
        <v>56.951747713475967</v>
      </c>
      <c r="Z1364" s="18">
        <v>582.17153917029896</v>
      </c>
      <c r="AA1364" s="18">
        <f>Z1364-AC1364-AD1364</f>
        <v>484.26708464870103</v>
      </c>
      <c r="AB1364" s="18">
        <f>AA1364*hdgt_capex_adj</f>
        <v>605.33385581087623</v>
      </c>
      <c r="AC1364" s="18">
        <v>59.679205366957945</v>
      </c>
      <c r="AD1364" s="18">
        <v>38.225249154639982</v>
      </c>
      <c r="AE1364" s="18">
        <f>AD1364*fuel_adj</f>
        <v>38.225249154639982</v>
      </c>
      <c r="AF1364" s="18">
        <f>AB1364+AC1364+AE1364</f>
        <v>703.23831033247416</v>
      </c>
      <c r="AG1364" s="18">
        <v>1709.5300861686701</v>
      </c>
      <c r="AH1364" s="18">
        <f>AG1364-AJ1364-AK1364</f>
        <v>1532.54337441393</v>
      </c>
      <c r="AI1364" s="18">
        <f>AH1364*aero_capex_adj</f>
        <v>1839.0520492967159</v>
      </c>
      <c r="AJ1364" s="18">
        <v>131.98611384658011</v>
      </c>
      <c r="AK1364" s="18">
        <v>45.000597908159989</v>
      </c>
      <c r="AL1364" s="18">
        <f>AK1364*fuel_adj</f>
        <v>45.000597908159989</v>
      </c>
      <c r="AM1364" s="18">
        <f>AI1364+AJ1364+AL1364</f>
        <v>2016.038761051456</v>
      </c>
      <c r="AN1364" s="18">
        <f>IF(F1364=0, 0, IF(F1364=3, Z1364, (Z1364*F1364*384+AG1364*G1364*32)/(F1364*384+G1364*32)))</f>
        <v>582.17153917029896</v>
      </c>
      <c r="AO1364" s="18">
        <f>IF(F1364=0, 0, IF(F1364=3, AF1364, (AF1364*F1364*384+AM1364*G1364*32)/(F1364*384+G1364*32)))</f>
        <v>703.23831033247416</v>
      </c>
      <c r="AP1364" s="18">
        <v>109.577665098797</v>
      </c>
      <c r="AQ1364" s="18">
        <f>AP1364-AS1364</f>
        <v>88.414884314249903</v>
      </c>
      <c r="AR1364" s="18">
        <f>AQ1364*bess_capex_adj</f>
        <v>88.414884314249903</v>
      </c>
      <c r="AS1364" s="18">
        <v>21.162780784547095</v>
      </c>
      <c r="AT1364" s="18">
        <f>AR1364+AS1364</f>
        <v>109.577665098797</v>
      </c>
      <c r="AU1364" s="18">
        <v>8217.5116155080505</v>
      </c>
      <c r="AV1364" s="18"/>
      <c r="AW1364" s="18">
        <v>2467.1529447664898</v>
      </c>
      <c r="AX1364" s="18">
        <f>AW1364*solar_capex_adj</f>
        <v>3289.5372596886527</v>
      </c>
      <c r="AY1364" s="18">
        <v>2156.9751689667801</v>
      </c>
      <c r="AZ1364" s="18">
        <f>AY1364*wind_capex_adj</f>
        <v>3594.9586149446336</v>
      </c>
      <c r="BA1364" s="18">
        <v>2318.5620367464999</v>
      </c>
      <c r="BB1364" s="18">
        <f>BA1364*hdgt_capex_adj</f>
        <v>2898.2025459331248</v>
      </c>
      <c r="BC1364" s="18">
        <v>324.75164583443399</v>
      </c>
      <c r="BD1364" s="18">
        <f>BC1364*aero_capex_adj</f>
        <v>389.70197500132076</v>
      </c>
      <c r="BE1364" s="18">
        <v>950.06981919383099</v>
      </c>
      <c r="BF1364" s="18">
        <f>BE1364*bess_capex_adj</f>
        <v>950.06981919383099</v>
      </c>
      <c r="BG1364" s="1">
        <v>1583947324.6203201</v>
      </c>
      <c r="BH1364" s="1">
        <v>6024248427.7545404</v>
      </c>
      <c r="BI1364" s="1">
        <v>727782690.84682703</v>
      </c>
      <c r="BJ1364" s="1">
        <v>424021556.77830601</v>
      </c>
      <c r="BK1364" s="1">
        <f>SUM(BG1364:BJ1364)/1000000</f>
        <v>8759.9999999999927</v>
      </c>
      <c r="BL1364" s="1">
        <v>34.888905195640099</v>
      </c>
      <c r="BM1364" s="3">
        <f>0.815*BJ1364/(BK1364*1000)</f>
        <v>39.449494152319595</v>
      </c>
      <c r="BN1364" s="24">
        <v>2781.2923068682198</v>
      </c>
      <c r="BO1364" s="1">
        <v>474</v>
      </c>
      <c r="BP1364" s="1">
        <v>3040</v>
      </c>
      <c r="BQ1364" s="24">
        <v>4611.9232000000002</v>
      </c>
      <c r="BR1364" s="1">
        <v>760</v>
      </c>
      <c r="BS1364" s="1">
        <v>190</v>
      </c>
      <c r="BT1364" s="1">
        <v>0.45111864314387901</v>
      </c>
    </row>
    <row r="1365" spans="1:72" s="11" customFormat="1" x14ac:dyDescent="0.25">
      <c r="A1365" s="1">
        <v>720</v>
      </c>
      <c r="B1365" s="25">
        <v>2266.2381759666901</v>
      </c>
      <c r="C1365" s="25">
        <v>1402.2</v>
      </c>
      <c r="D1365" s="8">
        <v>2000</v>
      </c>
      <c r="E1365" s="8">
        <v>8000</v>
      </c>
      <c r="F1365" s="8">
        <v>1</v>
      </c>
      <c r="G1365" s="8">
        <v>23</v>
      </c>
      <c r="H1365" s="9">
        <f>SUM(BG1365:BI1365)/(BK1365*1000000)</f>
        <v>0.96219089464917684</v>
      </c>
      <c r="I1365" s="10">
        <v>100</v>
      </c>
      <c r="J1365" s="19">
        <v>97.885968423036502</v>
      </c>
      <c r="K1365" s="18">
        <f>(P1365*BG1365+U1365*BH1365+AP1365*BI1365+AN1365*BJ1365)/(BK1365*(1000000))</f>
        <v>133.56435712029995</v>
      </c>
      <c r="L1365" s="18">
        <f>(T1365*BG1365+Y1365*BH1365+AT1365*BI1365+AO1365*BJ1365)/(BK1365*(1000000))</f>
        <v>165.3816675086841</v>
      </c>
      <c r="M1365" s="18">
        <f>L1365/K1365</f>
        <v>1.2382170743331371</v>
      </c>
      <c r="N1365" s="18">
        <f>J1365*M1365</f>
        <v>121.2040774390381</v>
      </c>
      <c r="O1365" s="10">
        <v>99.999999999999901</v>
      </c>
      <c r="P1365" s="19">
        <v>139.760116460098</v>
      </c>
      <c r="Q1365" s="19">
        <f>P1365-S1365</f>
        <v>129.26955352618899</v>
      </c>
      <c r="R1365" s="18">
        <f>Q1365*solar_capex_adj</f>
        <v>172.35940470158531</v>
      </c>
      <c r="S1365" s="19">
        <v>10.490562933909018</v>
      </c>
      <c r="T1365" s="18">
        <f>R1365+S1365</f>
        <v>182.84996763549432</v>
      </c>
      <c r="U1365" s="19">
        <v>31.019679886937102</v>
      </c>
      <c r="V1365" s="19">
        <f>U1365-X1365</f>
        <v>25.695598655046901</v>
      </c>
      <c r="W1365" s="18">
        <f>V1365*wind_capex_adj</f>
        <v>42.825997758411503</v>
      </c>
      <c r="X1365" s="19">
        <v>5.3240812318902009</v>
      </c>
      <c r="Y1365" s="18">
        <f>W1365+X1365</f>
        <v>48.150078990301708</v>
      </c>
      <c r="Z1365" s="19">
        <v>324.72331377214499</v>
      </c>
      <c r="AA1365" s="19">
        <f>Z1365-AC1365-AD1365</f>
        <v>244.70739379496405</v>
      </c>
      <c r="AB1365" s="18">
        <f>AA1365*hdgt_capex_adj</f>
        <v>305.88424224370505</v>
      </c>
      <c r="AC1365" s="19">
        <v>37.223822731820974</v>
      </c>
      <c r="AD1365" s="19">
        <v>42.792097245359969</v>
      </c>
      <c r="AE1365" s="18">
        <f>AD1365*fuel_adj</f>
        <v>42.792097245359969</v>
      </c>
      <c r="AF1365" s="18">
        <f>AB1365+AC1365+AE1365</f>
        <v>385.90016222088599</v>
      </c>
      <c r="AG1365" s="19">
        <v>2518.6203650032398</v>
      </c>
      <c r="AH1365" s="19">
        <f>AG1365-AJ1365-AK1365</f>
        <v>2280.3901314108998</v>
      </c>
      <c r="AI1365" s="18">
        <f>AH1365*aero_capex_adj</f>
        <v>2736.4681576930798</v>
      </c>
      <c r="AJ1365" s="19">
        <v>191.34255677394003</v>
      </c>
      <c r="AK1365" s="19">
        <v>46.887676818399996</v>
      </c>
      <c r="AL1365" s="18">
        <f>AK1365*fuel_adj</f>
        <v>46.887676818399996</v>
      </c>
      <c r="AM1365" s="18">
        <f>AI1365+AJ1365+AL1365</f>
        <v>2974.6983912854198</v>
      </c>
      <c r="AN1365" s="18">
        <f>IF(F1365=0, 0, IF(F1365=3, Z1365, (Z1365*F1365*384+AG1365*G1365*32)/(F1365*384+G1365*32)))</f>
        <v>1766.4270902954361</v>
      </c>
      <c r="AO1365" s="18">
        <f>IF(F1365=0, 0, IF(F1365=3, AF1365, (AF1365*F1365*384+AM1365*G1365*32)/(F1365*384+G1365*32)))</f>
        <v>2087.1104270347228</v>
      </c>
      <c r="AP1365" s="19">
        <v>148.94577247226101</v>
      </c>
      <c r="AQ1365" s="19">
        <f>AP1365-AS1365</f>
        <v>120.726053466214</v>
      </c>
      <c r="AR1365" s="18">
        <f>AQ1365*bess_capex_adj</f>
        <v>120.726053466214</v>
      </c>
      <c r="AS1365" s="19">
        <v>28.219719006047015</v>
      </c>
      <c r="AT1365" s="18">
        <f>AR1365+AS1365</f>
        <v>148.94577247226101</v>
      </c>
      <c r="AU1365" s="19">
        <v>8931.6747675940696</v>
      </c>
      <c r="AV1365" s="19"/>
      <c r="AW1365" s="19">
        <v>2712.9384954354</v>
      </c>
      <c r="AX1365" s="18">
        <f>AW1365*solar_capex_adj</f>
        <v>3617.2513272471997</v>
      </c>
      <c r="AY1365" s="19">
        <v>1678.5889491411599</v>
      </c>
      <c r="AZ1365" s="18">
        <f>AY1365*wind_capex_adj</f>
        <v>2797.6482485686001</v>
      </c>
      <c r="BA1365" s="19">
        <v>772.58924028172601</v>
      </c>
      <c r="BB1365" s="18">
        <f>BA1365*hdgt_capex_adj</f>
        <v>965.73655035215756</v>
      </c>
      <c r="BC1365" s="19">
        <v>1866.6822379314101</v>
      </c>
      <c r="BD1365" s="18">
        <f>BC1365*aero_capex_adj</f>
        <v>2240.0186855176921</v>
      </c>
      <c r="BE1365" s="19">
        <v>1900.87584480435</v>
      </c>
      <c r="BF1365" s="18">
        <f>BE1365*bess_capex_adj</f>
        <v>1900.87584480435</v>
      </c>
      <c r="BG1365" s="8">
        <v>1798869398.47806</v>
      </c>
      <c r="BH1365" s="8">
        <v>5545335704.8206301</v>
      </c>
      <c r="BI1365" s="8">
        <v>1084587133.82809</v>
      </c>
      <c r="BJ1365" s="8">
        <v>331207762.87321103</v>
      </c>
      <c r="BK1365" s="8">
        <f>SUM(BG1365:BJ1365)/1000000</f>
        <v>8759.9999999999909</v>
      </c>
      <c r="BL1365" s="8">
        <v>27.555483086674499</v>
      </c>
      <c r="BM1365" s="10">
        <f>0.815*BJ1365/(BK1365*1000)</f>
        <v>30.814420860920919</v>
      </c>
      <c r="BN1365" s="25">
        <v>3059.4215375550398</v>
      </c>
      <c r="BO1365" s="8">
        <v>369</v>
      </c>
      <c r="BP1365" s="8">
        <v>6080</v>
      </c>
      <c r="BQ1365" s="25">
        <v>9223.8464000000004</v>
      </c>
      <c r="BR1365" s="8">
        <v>1520</v>
      </c>
      <c r="BS1365" s="8">
        <v>380</v>
      </c>
      <c r="BT1365" s="8">
        <v>0.336807085510061</v>
      </c>
    </row>
    <row r="1366" spans="1:72" s="11" customFormat="1" x14ac:dyDescent="0.25">
      <c r="A1366" s="1">
        <v>743</v>
      </c>
      <c r="B1366" s="25">
        <v>1854.19487124548</v>
      </c>
      <c r="C1366" s="25">
        <v>1801.19999999999</v>
      </c>
      <c r="D1366" s="8">
        <v>2000</v>
      </c>
      <c r="E1366" s="8">
        <v>8000</v>
      </c>
      <c r="F1366" s="8">
        <v>1</v>
      </c>
      <c r="G1366" s="8">
        <v>22</v>
      </c>
      <c r="H1366" s="9">
        <f>SUM(BG1366:BI1366)/(BK1366*1000000)</f>
        <v>0.96778441730148868</v>
      </c>
      <c r="I1366" s="10">
        <v>100</v>
      </c>
      <c r="J1366" s="19">
        <v>96.791687292763797</v>
      </c>
      <c r="K1366" s="18">
        <f>(P1366*BG1366+U1366*BH1366+AP1366*BI1366+AN1366*BJ1366)/(BK1366*(1000000))</f>
        <v>128.41052738697476</v>
      </c>
      <c r="L1366" s="18">
        <f>(T1366*BG1366+Y1366*BH1366+AT1366*BI1366+AO1366*BJ1366)/(BK1366*(1000000))</f>
        <v>160.80321908153536</v>
      </c>
      <c r="M1366" s="18">
        <f>L1366/K1366</f>
        <v>1.2522588478820182</v>
      </c>
      <c r="N1366" s="18">
        <f>J1366*M1366</f>
        <v>121.20824681379298</v>
      </c>
      <c r="O1366" s="10">
        <v>100</v>
      </c>
      <c r="P1366" s="19">
        <v>133.71294861011901</v>
      </c>
      <c r="Q1366" s="19">
        <f>P1366-S1366</f>
        <v>123.676934703998</v>
      </c>
      <c r="R1366" s="18">
        <f>Q1366*solar_capex_adj</f>
        <v>164.90257960533066</v>
      </c>
      <c r="S1366" s="19">
        <v>10.036013906121013</v>
      </c>
      <c r="T1366" s="18">
        <f>R1366+S1366</f>
        <v>174.93859351145167</v>
      </c>
      <c r="U1366" s="19">
        <v>36.680881217179198</v>
      </c>
      <c r="V1366" s="19">
        <f>U1366-X1366</f>
        <v>30.3854966034813</v>
      </c>
      <c r="W1366" s="18">
        <f>V1366*wind_capex_adj</f>
        <v>50.642494339135503</v>
      </c>
      <c r="X1366" s="19">
        <v>6.2953846136978981</v>
      </c>
      <c r="Y1366" s="18">
        <f>W1366+X1366</f>
        <v>56.937878952833401</v>
      </c>
      <c r="Z1366" s="19">
        <v>371.51013703130798</v>
      </c>
      <c r="AA1366" s="19">
        <f>Z1366-AC1366-AD1366</f>
        <v>288.43091548895899</v>
      </c>
      <c r="AB1366" s="18">
        <f>AA1366*hdgt_capex_adj</f>
        <v>360.53864436119875</v>
      </c>
      <c r="AC1366" s="19">
        <v>41.326407448918985</v>
      </c>
      <c r="AD1366" s="19">
        <v>41.752814093430004</v>
      </c>
      <c r="AE1366" s="18">
        <f>AD1366*fuel_adj</f>
        <v>41.752814093430004</v>
      </c>
      <c r="AF1366" s="18">
        <f>AB1366+AC1366+AE1366</f>
        <v>443.61786590354774</v>
      </c>
      <c r="AG1366" s="19">
        <v>2747.76242469303</v>
      </c>
      <c r="AH1366" s="19">
        <f>AG1366-AJ1366-AK1366</f>
        <v>2493.9362874466597</v>
      </c>
      <c r="AI1366" s="18">
        <f>AH1366*aero_capex_adj</f>
        <v>2992.7235449359914</v>
      </c>
      <c r="AJ1366" s="19">
        <v>207.83145814556019</v>
      </c>
      <c r="AK1366" s="19">
        <v>45.994679100810117</v>
      </c>
      <c r="AL1366" s="18">
        <f>AK1366*fuel_adj</f>
        <v>45.994679100810117</v>
      </c>
      <c r="AM1366" s="18">
        <f>AI1366+AJ1366+AL1366</f>
        <v>3246.5496821823617</v>
      </c>
      <c r="AN1366" s="18">
        <f>IF(F1366=0, 0, IF(F1366=3, Z1366, (Z1366*F1366*384+AG1366*G1366*32)/(F1366*384+G1366*32)))</f>
        <v>1909.0851466947752</v>
      </c>
      <c r="AO1366" s="18">
        <f>IF(F1366=0, 0, IF(F1366=3, AF1366, (AF1366*F1366*384+AM1366*G1366*32)/(F1366*384+G1366*32)))</f>
        <v>2257.2796293780743</v>
      </c>
      <c r="AP1366" s="19">
        <v>174.26666527102</v>
      </c>
      <c r="AQ1366" s="19">
        <f>AP1366-AS1366</f>
        <v>140.796183891792</v>
      </c>
      <c r="AR1366" s="18">
        <f>AQ1366*bess_capex_adj</f>
        <v>140.796183891792</v>
      </c>
      <c r="AS1366" s="19">
        <v>33.470481379228005</v>
      </c>
      <c r="AT1366" s="18">
        <f>AR1366+AS1366</f>
        <v>174.26666527102</v>
      </c>
      <c r="AU1366" s="19">
        <v>8835.5107648408994</v>
      </c>
      <c r="AV1366" s="19"/>
      <c r="AW1366" s="19">
        <v>2219.8303017476001</v>
      </c>
      <c r="AX1366" s="18">
        <f>AW1366*solar_capex_adj</f>
        <v>2959.7737356634666</v>
      </c>
      <c r="AY1366" s="19">
        <v>2156.3851790950298</v>
      </c>
      <c r="AZ1366" s="18">
        <f>AY1366*wind_capex_adj</f>
        <v>3593.9752984917163</v>
      </c>
      <c r="BA1366" s="19">
        <v>772.64261619470699</v>
      </c>
      <c r="BB1366" s="18">
        <f>BA1366*hdgt_capex_adj</f>
        <v>965.80327024338374</v>
      </c>
      <c r="BC1366" s="19">
        <v>1785.6454970909399</v>
      </c>
      <c r="BD1366" s="18">
        <f>BC1366*aero_capex_adj</f>
        <v>2142.7745965091276</v>
      </c>
      <c r="BE1366" s="19">
        <v>1901.0071707126001</v>
      </c>
      <c r="BF1366" s="18">
        <f>BE1366*bess_capex_adj</f>
        <v>1901.0071707126001</v>
      </c>
      <c r="BG1366" s="8">
        <v>1539412731.08303</v>
      </c>
      <c r="BH1366" s="8">
        <v>6024251669.3078299</v>
      </c>
      <c r="BI1366" s="8">
        <v>914127095.170174</v>
      </c>
      <c r="BJ1366" s="8">
        <v>282208504.43896002</v>
      </c>
      <c r="BK1366" s="8">
        <f>SUM(BG1366:BJ1366)/1000000</f>
        <v>8759.9999999999927</v>
      </c>
      <c r="BL1366" s="8">
        <v>31.323997242683799</v>
      </c>
      <c r="BM1366" s="10">
        <f>0.815*BJ1366/(BK1366*1000)</f>
        <v>26.255699899286828</v>
      </c>
      <c r="BN1366" s="25">
        <v>2503.1630761813899</v>
      </c>
      <c r="BO1366" s="8">
        <v>474</v>
      </c>
      <c r="BP1366" s="8">
        <v>6080</v>
      </c>
      <c r="BQ1366" s="25">
        <v>9223.8464000000004</v>
      </c>
      <c r="BR1366" s="8">
        <v>1520</v>
      </c>
      <c r="BS1366" s="8">
        <v>380</v>
      </c>
      <c r="BT1366" s="8">
        <v>0.28428775087012897</v>
      </c>
    </row>
    <row r="1367" spans="1:72" s="11" customFormat="1" x14ac:dyDescent="0.25">
      <c r="A1367" s="1">
        <v>793</v>
      </c>
      <c r="B1367" s="25">
        <v>3090.3247854091301</v>
      </c>
      <c r="C1367" s="25">
        <v>402.79999999999899</v>
      </c>
      <c r="D1367" s="8">
        <v>2000</v>
      </c>
      <c r="E1367" s="8">
        <v>8000</v>
      </c>
      <c r="F1367" s="8">
        <v>1</v>
      </c>
      <c r="G1367" s="8">
        <v>23</v>
      </c>
      <c r="H1367" s="9">
        <f>SUM(BG1367:BI1367)/(BK1367*1000000)</f>
        <v>0.84357556083300667</v>
      </c>
      <c r="I1367" s="10">
        <v>100</v>
      </c>
      <c r="J1367" s="19">
        <v>100.981833084549</v>
      </c>
      <c r="K1367" s="18">
        <f>(P1367*BG1367+U1367*BH1367+AP1367*BI1367+AN1367*BJ1367)/(BK1367*(1000000))</f>
        <v>129.60650625034705</v>
      </c>
      <c r="L1367" s="18">
        <f>(T1367*BG1367+Y1367*BH1367+AT1367*BI1367+AO1367*BJ1367)/(BK1367*(1000000))</f>
        <v>155.57635435053655</v>
      </c>
      <c r="M1367" s="18">
        <f>L1367/K1367</f>
        <v>1.2003745710884786</v>
      </c>
      <c r="N1367" s="18">
        <f>J1367*M1367</f>
        <v>121.21602457659384</v>
      </c>
      <c r="O1367" s="10">
        <v>100</v>
      </c>
      <c r="P1367" s="19">
        <v>119.889312498705</v>
      </c>
      <c r="Q1367" s="19">
        <f>P1367-S1367</f>
        <v>110.89154016801901</v>
      </c>
      <c r="R1367" s="18">
        <f>Q1367*solar_capex_adj</f>
        <v>147.85538689069199</v>
      </c>
      <c r="S1367" s="19">
        <v>8.99777233068599</v>
      </c>
      <c r="T1367" s="18">
        <f>R1367+S1367</f>
        <v>156.85315922137798</v>
      </c>
      <c r="U1367" s="19">
        <v>27.951002784464801</v>
      </c>
      <c r="V1367" s="19">
        <f>U1367-X1367</f>
        <v>23.154219307337701</v>
      </c>
      <c r="W1367" s="18">
        <f>V1367*wind_capex_adj</f>
        <v>38.590365512229504</v>
      </c>
      <c r="X1367" s="19">
        <v>4.7967834771271001</v>
      </c>
      <c r="Y1367" s="18">
        <f>W1367+X1367</f>
        <v>43.387148989356604</v>
      </c>
      <c r="Z1367" s="19">
        <v>113.974244805151</v>
      </c>
      <c r="AA1367" s="19">
        <f>Z1367-AC1367-AD1367</f>
        <v>60.212150896528897</v>
      </c>
      <c r="AB1367" s="18">
        <f>AA1367*hdgt_capex_adj</f>
        <v>75.265188620661121</v>
      </c>
      <c r="AC1367" s="19">
        <v>17.743203761989705</v>
      </c>
      <c r="AD1367" s="19">
        <v>36.018890146632401</v>
      </c>
      <c r="AE1367" s="18">
        <f>AD1367*fuel_adj</f>
        <v>36.018890146632401</v>
      </c>
      <c r="AF1367" s="18">
        <f>AB1367+AC1367+AE1367</f>
        <v>129.02728252928324</v>
      </c>
      <c r="AG1367" s="19">
        <v>573.19750304754905</v>
      </c>
      <c r="AH1367" s="19">
        <f>AG1367-AJ1367-AK1367</f>
        <v>482.69172678626398</v>
      </c>
      <c r="AI1367" s="18">
        <f>AH1367*aero_capex_adj</f>
        <v>579.23007214351674</v>
      </c>
      <c r="AJ1367" s="19">
        <v>49.516043635730057</v>
      </c>
      <c r="AK1367" s="19">
        <v>40.989732625555007</v>
      </c>
      <c r="AL1367" s="18">
        <f>AK1367*fuel_adj</f>
        <v>40.989732625555007</v>
      </c>
      <c r="AM1367" s="18">
        <f>AI1367+AJ1367+AL1367</f>
        <v>669.7358484048018</v>
      </c>
      <c r="AN1367" s="18">
        <f>IF(F1367=0, 0, IF(F1367=3, Z1367, (Z1367*F1367*384+AG1367*G1367*32)/(F1367*384+G1367*32)))</f>
        <v>415.74952879301259</v>
      </c>
      <c r="AO1367" s="18">
        <f>IF(F1367=0, 0, IF(F1367=3, AF1367, (AF1367*F1367*384+AM1367*G1367*32)/(F1367*384+G1367*32)))</f>
        <v>484.3500543903383</v>
      </c>
      <c r="AP1367" s="19">
        <v>62.5006510870382</v>
      </c>
      <c r="AQ1367" s="19">
        <f>AP1367-AS1367</f>
        <v>51.095155095575599</v>
      </c>
      <c r="AR1367" s="18">
        <f>AQ1367*bess_capex_adj</f>
        <v>51.095155095575599</v>
      </c>
      <c r="AS1367" s="19">
        <v>11.405495991462601</v>
      </c>
      <c r="AT1367" s="18">
        <f>AR1367+AS1367</f>
        <v>62.5006510870382</v>
      </c>
      <c r="AU1367" s="19">
        <v>8723.1299463361702</v>
      </c>
      <c r="AV1367" s="19"/>
      <c r="AW1367" s="19">
        <v>3700.0234959685399</v>
      </c>
      <c r="AX1367" s="18">
        <f>AW1367*solar_capex_adj</f>
        <v>4933.3646612913863</v>
      </c>
      <c r="AY1367" s="19">
        <v>482.26952429494003</v>
      </c>
      <c r="AZ1367" s="18">
        <f>AY1367*wind_capex_adj</f>
        <v>803.78254049156669</v>
      </c>
      <c r="BA1367" s="19">
        <v>772.70658887475599</v>
      </c>
      <c r="BB1367" s="18">
        <f>BA1367*hdgt_capex_adj</f>
        <v>965.88323609344502</v>
      </c>
      <c r="BC1367" s="19">
        <v>1866.9657683287201</v>
      </c>
      <c r="BD1367" s="18">
        <f>BC1367*aero_capex_adj</f>
        <v>2240.3589219944638</v>
      </c>
      <c r="BE1367" s="19">
        <v>1901.1645688691999</v>
      </c>
      <c r="BF1367" s="18">
        <f>BE1367*bess_capex_adj</f>
        <v>1901.1645688691999</v>
      </c>
      <c r="BG1367" s="8">
        <v>2873123514.7041898</v>
      </c>
      <c r="BH1367" s="8">
        <v>1768082187.9247999</v>
      </c>
      <c r="BI1367" s="8">
        <v>2748516210.2681398</v>
      </c>
      <c r="BJ1367" s="8">
        <v>1370278087.10286</v>
      </c>
      <c r="BK1367" s="8">
        <f>SUM(BG1367:BJ1367)/1000000</f>
        <v>8759.9999999999909</v>
      </c>
      <c r="BL1367" s="8">
        <v>17.468948137132401</v>
      </c>
      <c r="BM1367" s="10">
        <f>0.815*BJ1367/(BK1367*1000)</f>
        <v>127.48591792109954</v>
      </c>
      <c r="BN1367" s="25">
        <v>4171.93846030233</v>
      </c>
      <c r="BO1367" s="8">
        <v>106</v>
      </c>
      <c r="BP1367" s="8">
        <v>6080</v>
      </c>
      <c r="BQ1367" s="25">
        <v>9223.8464000000004</v>
      </c>
      <c r="BR1367" s="8">
        <v>1520</v>
      </c>
      <c r="BS1367" s="8">
        <v>380</v>
      </c>
      <c r="BT1367" s="8">
        <v>0.84809014406046002</v>
      </c>
    </row>
    <row r="1368" spans="1:72" s="11" customFormat="1" x14ac:dyDescent="0.25">
      <c r="A1368" s="1">
        <v>811</v>
      </c>
      <c r="B1368" s="25">
        <v>3090.3247854091301</v>
      </c>
      <c r="C1368" s="25">
        <v>201.39999999999901</v>
      </c>
      <c r="D1368" s="8">
        <v>2000</v>
      </c>
      <c r="E1368" s="8">
        <v>8000</v>
      </c>
      <c r="F1368" s="8">
        <v>1</v>
      </c>
      <c r="G1368" s="8">
        <v>23</v>
      </c>
      <c r="H1368" s="9">
        <f>SUM(BG1368:BI1368)/(BK1368*1000000)</f>
        <v>0.76420709674464316</v>
      </c>
      <c r="I1368" s="10">
        <v>100</v>
      </c>
      <c r="J1368" s="19">
        <v>102.203340777078</v>
      </c>
      <c r="K1368" s="18">
        <f>(P1368*BG1368+U1368*BH1368+AP1368*BI1368+AN1368*BJ1368)/(BK1368*(1000000))</f>
        <v>117.36505505564304</v>
      </c>
      <c r="L1368" s="18">
        <f>(T1368*BG1368+Y1368*BH1368+AT1368*BI1368+AO1368*BJ1368)/(BK1368*(1000000))</f>
        <v>139.31004426643403</v>
      </c>
      <c r="M1368" s="18">
        <f>L1368/K1368</f>
        <v>1.1869806067946445</v>
      </c>
      <c r="N1368" s="18">
        <f>J1368*M1368</f>
        <v>121.31338345201587</v>
      </c>
      <c r="O1368" s="10">
        <v>100</v>
      </c>
      <c r="P1368" s="19">
        <v>115.177185908342</v>
      </c>
      <c r="Q1368" s="19">
        <f>P1368-S1368</f>
        <v>106.534535423953</v>
      </c>
      <c r="R1368" s="18">
        <f>Q1368*solar_capex_adj</f>
        <v>142.04604723193734</v>
      </c>
      <c r="S1368" s="19">
        <v>8.6426504843889944</v>
      </c>
      <c r="T1368" s="18">
        <f>R1368+S1368</f>
        <v>150.68869771632632</v>
      </c>
      <c r="U1368" s="19">
        <v>27.9552710545595</v>
      </c>
      <c r="V1368" s="19">
        <f>U1368-X1368</f>
        <v>23.1584875774324</v>
      </c>
      <c r="W1368" s="18">
        <f>V1368*wind_capex_adj</f>
        <v>38.597479295720667</v>
      </c>
      <c r="X1368" s="19">
        <v>4.7967834771271001</v>
      </c>
      <c r="Y1368" s="18">
        <f>W1368+X1368</f>
        <v>43.394262772847767</v>
      </c>
      <c r="Z1368" s="19">
        <v>97.624346956889596</v>
      </c>
      <c r="AA1368" s="19">
        <f>Z1368-AC1368-AD1368</f>
        <v>45.809519454351602</v>
      </c>
      <c r="AB1368" s="18">
        <f>AA1368*hdgt_capex_adj</f>
        <v>57.261899317939502</v>
      </c>
      <c r="AC1368" s="19">
        <v>16.330496010546497</v>
      </c>
      <c r="AD1368" s="19">
        <v>35.484331491991497</v>
      </c>
      <c r="AE1368" s="18">
        <f>AD1368*fuel_adj</f>
        <v>35.484331491991497</v>
      </c>
      <c r="AF1368" s="18">
        <f>AB1368+AC1368+AE1368</f>
        <v>109.07672682047749</v>
      </c>
      <c r="AG1368" s="19">
        <v>306.54927761671399</v>
      </c>
      <c r="AH1368" s="19">
        <f>AG1368-AJ1368-AK1368</f>
        <v>235.60081339215202</v>
      </c>
      <c r="AI1368" s="18">
        <f>AH1368*aero_capex_adj</f>
        <v>282.72097607058242</v>
      </c>
      <c r="AJ1368" s="19">
        <v>30.220541691643007</v>
      </c>
      <c r="AK1368" s="19">
        <v>40.727922532918967</v>
      </c>
      <c r="AL1368" s="18">
        <f>AK1368*fuel_adj</f>
        <v>40.727922532918967</v>
      </c>
      <c r="AM1368" s="18">
        <f>AI1368+AJ1368+AL1368</f>
        <v>353.6694402951444</v>
      </c>
      <c r="AN1368" s="18">
        <f>IF(F1368=0, 0, IF(F1368=3, Z1368, (Z1368*F1368*384+AG1368*G1368*32)/(F1368*384+G1368*32)))</f>
        <v>234.91787281905988</v>
      </c>
      <c r="AO1368" s="18">
        <f>IF(F1368=0, 0, IF(F1368=3, AF1368, (AF1368*F1368*384+AM1368*G1368*32)/(F1368*384+G1368*32)))</f>
        <v>269.8090813895443</v>
      </c>
      <c r="AP1368" s="19">
        <v>61.436186596898203</v>
      </c>
      <c r="AQ1368" s="19">
        <f>AP1368-AS1368</f>
        <v>50.215524521288899</v>
      </c>
      <c r="AR1368" s="18">
        <f>AQ1368*bess_capex_adj</f>
        <v>50.215524521288899</v>
      </c>
      <c r="AS1368" s="19">
        <v>11.220662075609305</v>
      </c>
      <c r="AT1368" s="18">
        <f>AR1368+AS1368</f>
        <v>61.436186596898203</v>
      </c>
      <c r="AU1368" s="19">
        <v>8483.5587629864694</v>
      </c>
      <c r="AV1368" s="19"/>
      <c r="AW1368" s="19">
        <v>3700.7055617047099</v>
      </c>
      <c r="AX1368" s="18">
        <f>AW1368*solar_capex_adj</f>
        <v>4934.2740822729465</v>
      </c>
      <c r="AY1368" s="19">
        <v>241.17921315142701</v>
      </c>
      <c r="AZ1368" s="18">
        <f>AY1368*wind_capex_adj</f>
        <v>401.96535525237834</v>
      </c>
      <c r="BA1368" s="19">
        <v>772.84903031842896</v>
      </c>
      <c r="BB1368" s="18">
        <f>BA1368*hdgt_capex_adj</f>
        <v>966.0612878980362</v>
      </c>
      <c r="BC1368" s="19">
        <v>1867.3099265165199</v>
      </c>
      <c r="BD1368" s="18">
        <f>BC1368*aero_capex_adj</f>
        <v>2240.7719118198238</v>
      </c>
      <c r="BE1368" s="19">
        <v>1901.5150312953699</v>
      </c>
      <c r="BF1368" s="18">
        <f>BE1368*bess_capex_adj</f>
        <v>1901.5150312953699</v>
      </c>
      <c r="BG1368" s="8">
        <v>2999591019.3838701</v>
      </c>
      <c r="BH1368" s="8">
        <v>884041093.96239996</v>
      </c>
      <c r="BI1368" s="8">
        <v>2810822054.1367898</v>
      </c>
      <c r="BJ1368" s="8">
        <v>2065545832.5169201</v>
      </c>
      <c r="BK1368" s="8">
        <f>SUM(BG1368:BJ1368)/1000000</f>
        <v>8759.9999999999818</v>
      </c>
      <c r="BL1368" s="8">
        <v>15.930395877520301</v>
      </c>
      <c r="BM1368" s="10">
        <f>0.815*BJ1368/(BK1368*1000)</f>
        <v>192.17121615311569</v>
      </c>
      <c r="BN1368" s="25">
        <v>4171.93846030233</v>
      </c>
      <c r="BO1368" s="8">
        <v>53</v>
      </c>
      <c r="BP1368" s="8">
        <v>6080</v>
      </c>
      <c r="BQ1368" s="25">
        <v>9223.8464000000004</v>
      </c>
      <c r="BR1368" s="8">
        <v>1520</v>
      </c>
      <c r="BS1368" s="8">
        <v>380</v>
      </c>
      <c r="BT1368" s="8">
        <v>0.86692498724635203</v>
      </c>
    </row>
    <row r="1369" spans="1:72" s="11" customFormat="1" x14ac:dyDescent="0.25">
      <c r="A1369" s="1">
        <v>759</v>
      </c>
      <c r="B1369" s="25">
        <v>2884.3031330485201</v>
      </c>
      <c r="C1369" s="25">
        <v>801.8</v>
      </c>
      <c r="D1369" s="8">
        <v>2000</v>
      </c>
      <c r="E1369" s="8">
        <v>8000</v>
      </c>
      <c r="F1369" s="8">
        <v>1</v>
      </c>
      <c r="G1369" s="8">
        <v>23</v>
      </c>
      <c r="H1369" s="9">
        <f>SUM(BG1369:BI1369)/(BK1369*1000000)</f>
        <v>0.92361249152665992</v>
      </c>
      <c r="I1369" s="10">
        <v>100</v>
      </c>
      <c r="J1369" s="19">
        <v>99.750285982953201</v>
      </c>
      <c r="K1369" s="18">
        <f>(P1369*BG1369+U1369*BH1369+AP1369*BI1369+AN1369*BJ1369)/(BK1369*(1000000))</f>
        <v>142.93740222957828</v>
      </c>
      <c r="L1369" s="18">
        <f>(T1369*BG1369+Y1369*BH1369+AT1369*BI1369+AO1369*BJ1369)/(BK1369*(1000000))</f>
        <v>173.89368181681269</v>
      </c>
      <c r="M1369" s="18">
        <f>L1369/K1369</f>
        <v>1.2165722834217605</v>
      </c>
      <c r="N1369" s="18">
        <f>J1369*M1369</f>
        <v>121.353433190255</v>
      </c>
      <c r="O1369" s="10">
        <v>100</v>
      </c>
      <c r="P1369" s="19">
        <v>129.05265006993201</v>
      </c>
      <c r="Q1369" s="19">
        <f>P1369-S1369</f>
        <v>119.36566910510901</v>
      </c>
      <c r="R1369" s="18">
        <f>Q1369*solar_capex_adj</f>
        <v>159.15422547347868</v>
      </c>
      <c r="S1369" s="19">
        <v>9.6869809648230074</v>
      </c>
      <c r="T1369" s="18">
        <f>R1369+S1369</f>
        <v>168.8412064383017</v>
      </c>
      <c r="U1369" s="19">
        <v>27.9471418075542</v>
      </c>
      <c r="V1369" s="19">
        <f>U1369-X1369</f>
        <v>23.1503583304271</v>
      </c>
      <c r="W1369" s="18">
        <f>V1369*wind_capex_adj</f>
        <v>38.583930550711834</v>
      </c>
      <c r="X1369" s="19">
        <v>4.7967834771271001</v>
      </c>
      <c r="Y1369" s="18">
        <f>W1369+X1369</f>
        <v>43.380714027838934</v>
      </c>
      <c r="Z1369" s="19">
        <v>177.51456041152301</v>
      </c>
      <c r="AA1369" s="19">
        <f>Z1369-AC1369-AD1369</f>
        <v>115.96986094415598</v>
      </c>
      <c r="AB1369" s="18">
        <f>AA1369*hdgt_capex_adj</f>
        <v>144.96232618019496</v>
      </c>
      <c r="AC1369" s="19">
        <v>23.350437303049006</v>
      </c>
      <c r="AD1369" s="19">
        <v>38.194262164318019</v>
      </c>
      <c r="AE1369" s="18">
        <f>AD1369*fuel_adj</f>
        <v>38.194262164318019</v>
      </c>
      <c r="AF1369" s="18">
        <f>AB1369+AC1369+AE1369</f>
        <v>206.50702564756199</v>
      </c>
      <c r="AG1369" s="19">
        <v>1419.7496479107499</v>
      </c>
      <c r="AH1369" s="19">
        <f>AG1369-AJ1369-AK1369</f>
        <v>1266.9186465267801</v>
      </c>
      <c r="AI1369" s="18">
        <f>AH1369*aero_capex_adj</f>
        <v>1520.302375832136</v>
      </c>
      <c r="AJ1369" s="19">
        <v>110.87724345029983</v>
      </c>
      <c r="AK1369" s="19">
        <v>41.953757933669976</v>
      </c>
      <c r="AL1369" s="18">
        <f>AK1369*fuel_adj</f>
        <v>41.953757933669976</v>
      </c>
      <c r="AM1369" s="18">
        <f>AI1369+AJ1369+AL1369</f>
        <v>1673.1333772161058</v>
      </c>
      <c r="AN1369" s="18">
        <f>IF(F1369=0, 0, IF(F1369=3, Z1369, (Z1369*F1369*384+AG1369*G1369*32)/(F1369*384+G1369*32)))</f>
        <v>993.84047505387218</v>
      </c>
      <c r="AO1369" s="18">
        <f>IF(F1369=0, 0, IF(F1369=3, AF1369, (AF1369*F1369*384+AM1369*G1369*32)/(F1369*384+G1369*32)))</f>
        <v>1170.2900566783196</v>
      </c>
      <c r="AP1369" s="19">
        <v>80.595026906508096</v>
      </c>
      <c r="AQ1369" s="19">
        <f>AP1369-AS1369</f>
        <v>65.815443989412302</v>
      </c>
      <c r="AR1369" s="18">
        <f>AQ1369*bess_capex_adj</f>
        <v>65.815443989412302</v>
      </c>
      <c r="AS1369" s="19">
        <v>14.779582917095794</v>
      </c>
      <c r="AT1369" s="18">
        <f>AR1369+AS1369</f>
        <v>80.595026906508096</v>
      </c>
      <c r="AU1369" s="19">
        <v>8952.6884111114396</v>
      </c>
      <c r="AV1369" s="19"/>
      <c r="AW1369" s="19">
        <v>3452.7794142969801</v>
      </c>
      <c r="AX1369" s="18">
        <f>AW1369*solar_capex_adj</f>
        <v>4603.7058857293068</v>
      </c>
      <c r="AY1369" s="19">
        <v>959.82925742526095</v>
      </c>
      <c r="AZ1369" s="18">
        <f>AY1369*wind_capex_adj</f>
        <v>1599.7154290421017</v>
      </c>
      <c r="BA1369" s="19">
        <v>772.57773968927097</v>
      </c>
      <c r="BB1369" s="18">
        <f>BA1369*hdgt_capex_adj</f>
        <v>965.72217461158868</v>
      </c>
      <c r="BC1369" s="19">
        <v>1866.65445091272</v>
      </c>
      <c r="BD1369" s="18">
        <f>BC1369*aero_capex_adj</f>
        <v>2239.9853410952637</v>
      </c>
      <c r="BE1369" s="19">
        <v>1900.8475487871999</v>
      </c>
      <c r="BF1369" s="18">
        <f>BE1369*bess_capex_adj</f>
        <v>1900.8475487871999</v>
      </c>
      <c r="BG1369" s="8">
        <v>2482792982.7603302</v>
      </c>
      <c r="BH1369" s="8">
        <v>3519484355.2087998</v>
      </c>
      <c r="BI1369" s="8">
        <v>2088568087.80441</v>
      </c>
      <c r="BJ1369" s="8">
        <v>669154574.22645795</v>
      </c>
      <c r="BK1369" s="8">
        <f>SUM(BG1369:BJ1369)/1000000</f>
        <v>8759.9999999999982</v>
      </c>
      <c r="BL1369" s="8">
        <v>21.961655056225201</v>
      </c>
      <c r="BM1369" s="10">
        <f>0.815*BJ1369/(BK1369*1000)</f>
        <v>62.255819405772073</v>
      </c>
      <c r="BN1369" s="25">
        <v>3893.8092296155</v>
      </c>
      <c r="BO1369" s="8">
        <v>211</v>
      </c>
      <c r="BP1369" s="8">
        <v>6080</v>
      </c>
      <c r="BQ1369" s="25">
        <v>9223.8464000000004</v>
      </c>
      <c r="BR1369" s="8">
        <v>1520</v>
      </c>
      <c r="BS1369" s="8">
        <v>380</v>
      </c>
      <c r="BT1369" s="8">
        <v>0.64546334714304499</v>
      </c>
    </row>
    <row r="1370" spans="1:72" s="11" customFormat="1" x14ac:dyDescent="0.25">
      <c r="A1370" s="1">
        <v>976</v>
      </c>
      <c r="B1370" s="25">
        <v>2266.2381759666901</v>
      </c>
      <c r="C1370" s="25">
        <v>1200.8</v>
      </c>
      <c r="D1370" s="8">
        <v>2000</v>
      </c>
      <c r="E1370" s="8">
        <v>8000</v>
      </c>
      <c r="F1370" s="8">
        <v>3</v>
      </c>
      <c r="G1370" s="8">
        <v>4</v>
      </c>
      <c r="H1370" s="9">
        <f>SUM(BG1370:BI1370)/(BK1370*1000000)</f>
        <v>0.9493773779831749</v>
      </c>
      <c r="I1370" s="10">
        <v>100</v>
      </c>
      <c r="J1370" s="19">
        <v>96.471738229363893</v>
      </c>
      <c r="K1370" s="18">
        <f>(P1370*BG1370+U1370*BH1370+AP1370*BI1370+AN1370*BJ1370)/(BK1370*(1000000))</f>
        <v>93.616986250285876</v>
      </c>
      <c r="L1370" s="18">
        <f>(T1370*BG1370+Y1370*BH1370+AT1370*BI1370+AO1370*BJ1370)/(BK1370*(1000000))</f>
        <v>117.78221494569225</v>
      </c>
      <c r="M1370" s="18">
        <f>L1370/K1370</f>
        <v>1.2581286758238555</v>
      </c>
      <c r="N1370" s="18">
        <f>J1370*M1370</f>
        <v>121.3738602729352</v>
      </c>
      <c r="O1370" s="10">
        <v>100</v>
      </c>
      <c r="P1370" s="19">
        <v>130.65068248039299</v>
      </c>
      <c r="Q1370" s="19">
        <f>P1370-S1370</f>
        <v>120.845451928561</v>
      </c>
      <c r="R1370" s="18">
        <f>Q1370*solar_capex_adj</f>
        <v>161.12726923808134</v>
      </c>
      <c r="S1370" s="19">
        <v>9.8052305518319827</v>
      </c>
      <c r="T1370" s="18">
        <f>R1370+S1370</f>
        <v>170.93249978991332</v>
      </c>
      <c r="U1370" s="19">
        <v>28.606767048464899</v>
      </c>
      <c r="V1370" s="19">
        <f>U1370-X1370</f>
        <v>23.697530314889299</v>
      </c>
      <c r="W1370" s="18">
        <f>V1370*wind_capex_adj</f>
        <v>39.495883858148837</v>
      </c>
      <c r="X1370" s="19">
        <v>4.9092367335756002</v>
      </c>
      <c r="Y1370" s="18">
        <f>W1370+X1370</f>
        <v>44.40512059172444</v>
      </c>
      <c r="Z1370" s="19">
        <v>578.24102269720004</v>
      </c>
      <c r="AA1370" s="19">
        <f>Z1370-AC1370-AD1370</f>
        <v>475.54905020626791</v>
      </c>
      <c r="AB1370" s="18">
        <f>AA1370*hdgt_capex_adj</f>
        <v>594.43631275783491</v>
      </c>
      <c r="AC1370" s="19">
        <v>59.764937689403041</v>
      </c>
      <c r="AD1370" s="19">
        <v>42.927034801529089</v>
      </c>
      <c r="AE1370" s="18">
        <f>AD1370*fuel_adj</f>
        <v>42.927034801529089</v>
      </c>
      <c r="AF1370" s="18">
        <f>AB1370+AC1370+AE1370</f>
        <v>697.12828524876704</v>
      </c>
      <c r="AG1370" s="19">
        <v>821.03605986402101</v>
      </c>
      <c r="AH1370" s="19">
        <f>AG1370-AJ1370-AK1370</f>
        <v>703.93018953551802</v>
      </c>
      <c r="AI1370" s="18">
        <f>AH1370*aero_capex_adj</f>
        <v>844.71622744262163</v>
      </c>
      <c r="AJ1370" s="19">
        <v>68.390722227970969</v>
      </c>
      <c r="AK1370" s="19">
        <v>48.715148100532019</v>
      </c>
      <c r="AL1370" s="18">
        <f>AK1370*fuel_adj</f>
        <v>48.715148100532019</v>
      </c>
      <c r="AM1370" s="18">
        <f>AI1370+AJ1370+AL1370</f>
        <v>961.82209777112462</v>
      </c>
      <c r="AN1370" s="18">
        <f>IF(F1370=0, 0, IF(F1370=3, Z1370, (Z1370*F1370*384+AG1370*G1370*32)/(F1370*384+G1370*32)))</f>
        <v>578.24102269720004</v>
      </c>
      <c r="AO1370" s="18">
        <f>IF(F1370=0, 0, IF(F1370=3, AF1370, (AF1370*F1370*384+AM1370*G1370*32)/(F1370*384+G1370*32)))</f>
        <v>697.12828524876704</v>
      </c>
      <c r="AP1370" s="19">
        <v>132.780453325933</v>
      </c>
      <c r="AQ1370" s="19">
        <f>AP1370-AS1370</f>
        <v>107.98990569532801</v>
      </c>
      <c r="AR1370" s="18">
        <f>AQ1370*bess_capex_adj</f>
        <v>107.98990569532801</v>
      </c>
      <c r="AS1370" s="19">
        <v>24.790547630604991</v>
      </c>
      <c r="AT1370" s="18">
        <f>AR1370+AS1370</f>
        <v>132.780453325933</v>
      </c>
      <c r="AU1370" s="19">
        <v>8695.2156411115902</v>
      </c>
      <c r="AV1370" s="19"/>
      <c r="AW1370" s="19">
        <v>2713.4073254637301</v>
      </c>
      <c r="AX1370" s="18">
        <f>AW1370*solar_capex_adj</f>
        <v>3617.8764339516401</v>
      </c>
      <c r="AY1370" s="19">
        <v>1437.7392239573301</v>
      </c>
      <c r="AZ1370" s="18">
        <f>AY1370*wind_capex_adj</f>
        <v>2396.2320399288838</v>
      </c>
      <c r="BA1370" s="19">
        <v>2318.16826037383</v>
      </c>
      <c r="BB1370" s="18">
        <f>BA1370*hdgt_capex_adj</f>
        <v>2897.7103254672875</v>
      </c>
      <c r="BC1370" s="19">
        <v>324.696491163958</v>
      </c>
      <c r="BD1370" s="18">
        <f>BC1370*aero_capex_adj</f>
        <v>389.6357893967496</v>
      </c>
      <c r="BE1370" s="19">
        <v>1901.2043401527301</v>
      </c>
      <c r="BF1370" s="18">
        <f>BE1370*bess_capex_adj</f>
        <v>1901.2043401527301</v>
      </c>
      <c r="BG1370" s="8">
        <v>1926487703.5827999</v>
      </c>
      <c r="BH1370" s="8">
        <v>5150152211.77843</v>
      </c>
      <c r="BI1370" s="8">
        <v>1239905915.7713699</v>
      </c>
      <c r="BJ1370" s="8">
        <v>443454168.867387</v>
      </c>
      <c r="BK1370" s="8">
        <f>SUM(BG1370:BJ1370)/1000000</f>
        <v>8759.9999999999873</v>
      </c>
      <c r="BL1370" s="8">
        <v>22.648989362656</v>
      </c>
      <c r="BM1370" s="10">
        <f>0.815*BJ1370/(BK1370*1000)</f>
        <v>41.257436943712435</v>
      </c>
      <c r="BN1370" s="25">
        <v>3059.4215375550398</v>
      </c>
      <c r="BO1370" s="8">
        <v>316</v>
      </c>
      <c r="BP1370" s="8">
        <v>6080</v>
      </c>
      <c r="BQ1370" s="25">
        <v>9223.8464000000004</v>
      </c>
      <c r="BR1370" s="8">
        <v>1520</v>
      </c>
      <c r="BS1370" s="8">
        <v>380</v>
      </c>
      <c r="BT1370" s="8">
        <v>0.384664307706575</v>
      </c>
    </row>
    <row r="1371" spans="1:72" s="11" customFormat="1" x14ac:dyDescent="0.25">
      <c r="A1371" s="1">
        <v>962</v>
      </c>
      <c r="B1371" s="25">
        <v>2472.2598283273001</v>
      </c>
      <c r="C1371" s="25">
        <v>1003.19999999999</v>
      </c>
      <c r="D1371" s="8">
        <v>2000</v>
      </c>
      <c r="E1371" s="8">
        <v>8000</v>
      </c>
      <c r="F1371" s="8">
        <v>3</v>
      </c>
      <c r="G1371" s="8">
        <v>4</v>
      </c>
      <c r="H1371" s="9">
        <f>SUM(BG1371:BI1371)/(BK1371*1000000)</f>
        <v>0.9352225644742681</v>
      </c>
      <c r="I1371" s="10">
        <v>100</v>
      </c>
      <c r="J1371" s="19">
        <v>97.237841022111596</v>
      </c>
      <c r="K1371" s="18">
        <f>(P1371*BG1371+U1371*BH1371+AP1371*BI1371+AN1371*BJ1371)/(BK1371*(1000000))</f>
        <v>93.672940691794778</v>
      </c>
      <c r="L1371" s="18">
        <f>(T1371*BG1371+Y1371*BH1371+AT1371*BI1371+AO1371*BJ1371)/(BK1371*(1000000))</f>
        <v>116.94863653410887</v>
      </c>
      <c r="M1371" s="18">
        <f>L1371/K1371</f>
        <v>1.2484783297120607</v>
      </c>
      <c r="N1371" s="18">
        <f>J1371*M1371</f>
        <v>121.39933734409279</v>
      </c>
      <c r="O1371" s="10">
        <v>100</v>
      </c>
      <c r="P1371" s="19">
        <v>126.21455707409299</v>
      </c>
      <c r="Q1371" s="19">
        <f>P1371-S1371</f>
        <v>116.742188310264</v>
      </c>
      <c r="R1371" s="18">
        <f>Q1371*solar_capex_adj</f>
        <v>155.65625108035198</v>
      </c>
      <c r="S1371" s="19">
        <v>9.472368763828996</v>
      </c>
      <c r="T1371" s="18">
        <f>R1371+S1371</f>
        <v>165.12861984418097</v>
      </c>
      <c r="U1371" s="19">
        <v>27.9513129431446</v>
      </c>
      <c r="V1371" s="19">
        <f>U1371-X1371</f>
        <v>23.1545294660175</v>
      </c>
      <c r="W1371" s="18">
        <f>V1371*wind_capex_adj</f>
        <v>38.590882443362503</v>
      </c>
      <c r="X1371" s="19">
        <v>4.7967834771271001</v>
      </c>
      <c r="Y1371" s="18">
        <f>W1371+X1371</f>
        <v>43.387665920489603</v>
      </c>
      <c r="Z1371" s="19">
        <v>449.26185835525399</v>
      </c>
      <c r="AA1371" s="19">
        <f>Z1371-AC1371-AD1371</f>
        <v>361.00920538389403</v>
      </c>
      <c r="AB1371" s="18">
        <f>AA1371*hdgt_capex_adj</f>
        <v>451.26150672986751</v>
      </c>
      <c r="AC1371" s="19">
        <v>47.809884057592967</v>
      </c>
      <c r="AD1371" s="19">
        <v>40.442768913766997</v>
      </c>
      <c r="AE1371" s="18">
        <f>AD1371*fuel_adj</f>
        <v>40.442768913766997</v>
      </c>
      <c r="AF1371" s="18">
        <f>AB1371+AC1371+AE1371</f>
        <v>539.51415970122753</v>
      </c>
      <c r="AG1371" s="19">
        <v>853.19466363920503</v>
      </c>
      <c r="AH1371" s="19">
        <f>AG1371-AJ1371-AK1371</f>
        <v>737.26697995796599</v>
      </c>
      <c r="AI1371" s="18">
        <f>AH1371*aero_capex_adj</f>
        <v>884.72037594955918</v>
      </c>
      <c r="AJ1371" s="19">
        <v>70.125621422503059</v>
      </c>
      <c r="AK1371" s="19">
        <v>45.802062258735987</v>
      </c>
      <c r="AL1371" s="18">
        <f>AK1371*fuel_adj</f>
        <v>45.802062258735987</v>
      </c>
      <c r="AM1371" s="18">
        <f>AI1371+AJ1371+AL1371</f>
        <v>1000.6480596307982</v>
      </c>
      <c r="AN1371" s="18">
        <f>IF(F1371=0, 0, IF(F1371=3, Z1371, (Z1371*F1371*384+AG1371*G1371*32)/(F1371*384+G1371*32)))</f>
        <v>449.26185835525399</v>
      </c>
      <c r="AO1371" s="18">
        <f>IF(F1371=0, 0, IF(F1371=3, AF1371, (AF1371*F1371*384+AM1371*G1371*32)/(F1371*384+G1371*32)))</f>
        <v>539.51415970122753</v>
      </c>
      <c r="AP1371" s="19">
        <v>104.088271994569</v>
      </c>
      <c r="AQ1371" s="19">
        <f>AP1371-AS1371</f>
        <v>84.968793122496805</v>
      </c>
      <c r="AR1371" s="18">
        <f>AQ1371*bess_capex_adj</f>
        <v>84.968793122496805</v>
      </c>
      <c r="AS1371" s="19">
        <v>19.119478872072193</v>
      </c>
      <c r="AT1371" s="18">
        <f>AR1371+AS1371</f>
        <v>104.088271994569</v>
      </c>
      <c r="AU1371" s="19">
        <v>8705.2335373680598</v>
      </c>
      <c r="AV1371" s="19"/>
      <c r="AW1371" s="19">
        <v>2960.0584472381101</v>
      </c>
      <c r="AX1371" s="18">
        <f>AW1371*solar_capex_adj</f>
        <v>3946.74459631748</v>
      </c>
      <c r="AY1371" s="19">
        <v>1201.1401877117401</v>
      </c>
      <c r="AZ1371" s="18">
        <f>AY1371*wind_capex_adj</f>
        <v>2001.9003128529002</v>
      </c>
      <c r="BA1371" s="19">
        <v>2318.1508186306801</v>
      </c>
      <c r="BB1371" s="18">
        <f>BA1371*hdgt_capex_adj</f>
        <v>2897.6885232883501</v>
      </c>
      <c r="BC1371" s="19">
        <v>324.69404816924703</v>
      </c>
      <c r="BD1371" s="18">
        <f>BC1371*aero_capex_adj</f>
        <v>389.63285780309644</v>
      </c>
      <c r="BE1371" s="19">
        <v>1901.19003561827</v>
      </c>
      <c r="BF1371" s="18">
        <f>BE1371*bess_capex_adj</f>
        <v>1901.19003561827</v>
      </c>
      <c r="BG1371" s="8">
        <v>2176771524.7101302</v>
      </c>
      <c r="BH1371" s="8">
        <v>4403525449.1711998</v>
      </c>
      <c r="BI1371" s="8">
        <v>1612252690.91324</v>
      </c>
      <c r="BJ1371" s="8">
        <v>567450335.20541096</v>
      </c>
      <c r="BK1371" s="8">
        <f>SUM(BG1371:BJ1371)/1000000</f>
        <v>8759.9999999999818</v>
      </c>
      <c r="BL1371" s="8">
        <v>20.688480144935099</v>
      </c>
      <c r="BM1371" s="10">
        <f>0.815*BJ1371/(BK1371*1000)</f>
        <v>52.793609953471559</v>
      </c>
      <c r="BN1371" s="25">
        <v>3337.5507682418602</v>
      </c>
      <c r="BO1371" s="8">
        <v>264</v>
      </c>
      <c r="BP1371" s="8">
        <v>6080</v>
      </c>
      <c r="BQ1371" s="25">
        <v>9223.8464000000004</v>
      </c>
      <c r="BR1371" s="8">
        <v>1520</v>
      </c>
      <c r="BS1371" s="8">
        <v>380</v>
      </c>
      <c r="BT1371" s="8">
        <v>0.49906223829920898</v>
      </c>
    </row>
    <row r="1372" spans="1:72" s="11" customFormat="1" x14ac:dyDescent="0.25">
      <c r="A1372" s="1">
        <v>1028</v>
      </c>
      <c r="B1372" s="25">
        <v>2678.2814806879101</v>
      </c>
      <c r="C1372" s="25">
        <v>801.8</v>
      </c>
      <c r="D1372" s="8">
        <v>2000</v>
      </c>
      <c r="E1372" s="8">
        <v>8000</v>
      </c>
      <c r="F1372" s="8">
        <v>3</v>
      </c>
      <c r="G1372" s="8">
        <v>4</v>
      </c>
      <c r="H1372" s="9">
        <f>SUM(BG1372:BI1372)/(BK1372*1000000)</f>
        <v>0.91430443555122853</v>
      </c>
      <c r="I1372" s="10">
        <v>100</v>
      </c>
      <c r="J1372" s="19">
        <v>98.041429643939594</v>
      </c>
      <c r="K1372" s="18">
        <f>(P1372*BG1372+U1372*BH1372+AP1372*BI1372+AN1372*BJ1372)/(BK1372*(1000000))</f>
        <v>94.493233417406614</v>
      </c>
      <c r="L1372" s="18">
        <f>(T1372*BG1372+Y1372*BH1372+AT1372*BI1372+AO1372*BJ1372)/(BK1372*(1000000))</f>
        <v>117.02404325074865</v>
      </c>
      <c r="M1372" s="18">
        <f>L1372/K1372</f>
        <v>1.2384383412282687</v>
      </c>
      <c r="N1372" s="18">
        <f>J1372*M1372</f>
        <v>121.41826549988856</v>
      </c>
      <c r="O1372" s="10">
        <v>100</v>
      </c>
      <c r="P1372" s="19">
        <v>122.44687194346101</v>
      </c>
      <c r="Q1372" s="19">
        <f>P1372-S1372</f>
        <v>113.257231911633</v>
      </c>
      <c r="R1372" s="18">
        <f>Q1372*solar_capex_adj</f>
        <v>151.009642548844</v>
      </c>
      <c r="S1372" s="19">
        <v>9.1896400318280058</v>
      </c>
      <c r="T1372" s="18">
        <f>R1372+S1372</f>
        <v>160.19928258067199</v>
      </c>
      <c r="U1372" s="19">
        <v>27.9512175195309</v>
      </c>
      <c r="V1372" s="19">
        <f>U1372-X1372</f>
        <v>23.1544340424038</v>
      </c>
      <c r="W1372" s="18">
        <f>V1372*wind_capex_adj</f>
        <v>38.590723404006333</v>
      </c>
      <c r="X1372" s="19">
        <v>4.7967834771271001</v>
      </c>
      <c r="Y1372" s="18">
        <f>W1372+X1372</f>
        <v>43.387506881133433</v>
      </c>
      <c r="Z1372" s="19">
        <v>349.768456151333</v>
      </c>
      <c r="AA1372" s="19">
        <f>Z1372-AC1372-AD1372</f>
        <v>272.82290241527602</v>
      </c>
      <c r="AB1372" s="18">
        <f>AA1372*hdgt_capex_adj</f>
        <v>341.02862801909504</v>
      </c>
      <c r="AC1372" s="19">
        <v>38.663143102317008</v>
      </c>
      <c r="AD1372" s="19">
        <v>38.282410633739971</v>
      </c>
      <c r="AE1372" s="18">
        <f>AD1372*fuel_adj</f>
        <v>38.282410633739971</v>
      </c>
      <c r="AF1372" s="18">
        <f>AB1372+AC1372+AE1372</f>
        <v>417.97418175515202</v>
      </c>
      <c r="AG1372" s="19">
        <v>640.50560193576803</v>
      </c>
      <c r="AH1372" s="19">
        <f>AG1372-AJ1372-AK1372</f>
        <v>542.43985672009001</v>
      </c>
      <c r="AI1372" s="18">
        <f>AH1372*aero_capex_adj</f>
        <v>650.92782806410798</v>
      </c>
      <c r="AJ1372" s="19">
        <v>54.397205648293038</v>
      </c>
      <c r="AK1372" s="19">
        <v>43.668539567384983</v>
      </c>
      <c r="AL1372" s="18">
        <f>AK1372*fuel_adj</f>
        <v>43.668539567384983</v>
      </c>
      <c r="AM1372" s="18">
        <f>AI1372+AJ1372+AL1372</f>
        <v>748.99357327978601</v>
      </c>
      <c r="AN1372" s="18">
        <f>IF(F1372=0, 0, IF(F1372=3, Z1372, (Z1372*F1372*384+AG1372*G1372*32)/(F1372*384+G1372*32)))</f>
        <v>349.768456151333</v>
      </c>
      <c r="AO1372" s="18">
        <f>IF(F1372=0, 0, IF(F1372=3, AF1372, (AF1372*F1372*384+AM1372*G1372*32)/(F1372*384+G1372*32)))</f>
        <v>417.97418175515202</v>
      </c>
      <c r="AP1372" s="19">
        <v>82.125051736047794</v>
      </c>
      <c r="AQ1372" s="19">
        <f>AP1372-AS1372</f>
        <v>67.0983260634777</v>
      </c>
      <c r="AR1372" s="18">
        <f>AQ1372*bess_capex_adj</f>
        <v>67.0983260634777</v>
      </c>
      <c r="AS1372" s="19">
        <v>15.026725672570095</v>
      </c>
      <c r="AT1372" s="18">
        <f>AR1372+AS1372</f>
        <v>82.125051736047794</v>
      </c>
      <c r="AU1372" s="19">
        <v>8710.7311839079994</v>
      </c>
      <c r="AV1372" s="19"/>
      <c r="AW1372" s="19">
        <v>3206.7167690477099</v>
      </c>
      <c r="AX1372" s="18">
        <f>AW1372*solar_capex_adj</f>
        <v>4275.6223587302793</v>
      </c>
      <c r="AY1372" s="19">
        <v>959.99823915522904</v>
      </c>
      <c r="AZ1372" s="18">
        <f>AY1372*wind_capex_adj</f>
        <v>1599.9970652587151</v>
      </c>
      <c r="BA1372" s="19">
        <v>2318.1412651509399</v>
      </c>
      <c r="BB1372" s="18">
        <f>BA1372*hdgt_capex_adj</f>
        <v>2897.6765814386749</v>
      </c>
      <c r="BC1372" s="19">
        <v>324.69271005181798</v>
      </c>
      <c r="BD1372" s="18">
        <f>BC1372*aero_capex_adj</f>
        <v>389.63125206218155</v>
      </c>
      <c r="BE1372" s="19">
        <v>1901.1822005023</v>
      </c>
      <c r="BF1372" s="18">
        <f>BE1372*bess_capex_adj</f>
        <v>1901.1822005023</v>
      </c>
      <c r="BG1372" s="8">
        <v>2432706760.9193301</v>
      </c>
      <c r="BH1372" s="8">
        <v>3519484355.2087998</v>
      </c>
      <c r="BI1372" s="8">
        <v>2057115739.3006201</v>
      </c>
      <c r="BJ1372" s="8">
        <v>750693144.57123697</v>
      </c>
      <c r="BK1372" s="8">
        <f>SUM(BG1372:BJ1372)/1000000</f>
        <v>8759.9999999999873</v>
      </c>
      <c r="BL1372" s="8">
        <v>18.833732695120801</v>
      </c>
      <c r="BM1372" s="10">
        <f>0.815*BJ1372/(BK1372*1000)</f>
        <v>69.841885025748738</v>
      </c>
      <c r="BN1372" s="25">
        <v>3615.6799989286801</v>
      </c>
      <c r="BO1372" s="8">
        <v>211</v>
      </c>
      <c r="BP1372" s="8">
        <v>6080</v>
      </c>
      <c r="BQ1372" s="25">
        <v>9223.8464000000004</v>
      </c>
      <c r="BR1372" s="8">
        <v>1520</v>
      </c>
      <c r="BS1372" s="8">
        <v>380</v>
      </c>
      <c r="BT1372" s="8">
        <v>0.63577061648583</v>
      </c>
    </row>
    <row r="1373" spans="1:72" s="11" customFormat="1" x14ac:dyDescent="0.25">
      <c r="A1373" s="1">
        <v>540</v>
      </c>
      <c r="B1373" s="24">
        <v>3296.3464377697401</v>
      </c>
      <c r="C1373" s="24">
        <v>201.39999999999901</v>
      </c>
      <c r="D1373" s="1">
        <v>1000</v>
      </c>
      <c r="E1373" s="1">
        <v>4000</v>
      </c>
      <c r="F1373" s="1">
        <v>3</v>
      </c>
      <c r="G1373" s="1">
        <v>4</v>
      </c>
      <c r="H1373" s="2">
        <f>SUM(BG1373:BI1373)/(BK1373*1000000)</f>
        <v>0.64618396083041518</v>
      </c>
      <c r="I1373" s="3">
        <v>100</v>
      </c>
      <c r="J1373" s="18">
        <v>100.364904052778</v>
      </c>
      <c r="K1373" s="18">
        <f>(P1373*BG1373+U1373*BH1373+AP1373*BI1373+AN1373*BJ1373)/(BK1373*(1000000))</f>
        <v>96.958824335913874</v>
      </c>
      <c r="L1373" s="18">
        <f>(T1373*BG1373+Y1373*BH1373+AT1373*BI1373+AO1373*BJ1373)/(BK1373*(1000000))</f>
        <v>117.31544096448914</v>
      </c>
      <c r="M1373" s="18">
        <f>L1373/K1373</f>
        <v>1.2099511495524096</v>
      </c>
      <c r="N1373" s="18">
        <f>J1373*M1373</f>
        <v>121.43663103337603</v>
      </c>
      <c r="O1373" s="3">
        <v>100</v>
      </c>
      <c r="P1373" s="18">
        <v>114.28038525291601</v>
      </c>
      <c r="Q1373" s="18">
        <f>P1373-S1373</f>
        <v>105.707961867164</v>
      </c>
      <c r="R1373" s="18">
        <f>Q1373*solar_capex_adj</f>
        <v>140.94394915621865</v>
      </c>
      <c r="S1373" s="18">
        <v>8.5724233857520034</v>
      </c>
      <c r="T1373" s="18">
        <f>R1373+S1373</f>
        <v>149.51637254197067</v>
      </c>
      <c r="U1373" s="18">
        <v>27.963837643333601</v>
      </c>
      <c r="V1373" s="18">
        <f>U1373-X1373</f>
        <v>23.167054166206501</v>
      </c>
      <c r="W1373" s="18">
        <f>V1373*wind_capex_adj</f>
        <v>38.611756943677506</v>
      </c>
      <c r="X1373" s="18">
        <v>4.7967834771271001</v>
      </c>
      <c r="Y1373" s="18">
        <f>W1373+X1373</f>
        <v>43.408540420804606</v>
      </c>
      <c r="Z1373" s="18">
        <v>120.737623945454</v>
      </c>
      <c r="AA1373" s="18">
        <f>Z1373-AC1373-AD1373</f>
        <v>66.696029060562495</v>
      </c>
      <c r="AB1373" s="18">
        <f>AA1373*hdgt_capex_adj</f>
        <v>83.370036325703126</v>
      </c>
      <c r="AC1373" s="18">
        <v>18.333944377877003</v>
      </c>
      <c r="AD1373" s="18">
        <v>35.707650507014506</v>
      </c>
      <c r="AE1373" s="18">
        <f>AD1373*fuel_adj</f>
        <v>35.707650507014506</v>
      </c>
      <c r="AF1373" s="18">
        <f>AB1373+AC1373+AE1373</f>
        <v>137.41163121059463</v>
      </c>
      <c r="AG1373" s="18">
        <v>428.78671212930601</v>
      </c>
      <c r="AH1373" s="18">
        <f>AG1373-AJ1373-AK1373</f>
        <v>347.48228286816004</v>
      </c>
      <c r="AI1373" s="18">
        <f>AH1373*aero_capex_adj</f>
        <v>416.97873944179202</v>
      </c>
      <c r="AJ1373" s="18">
        <v>38.942265921685987</v>
      </c>
      <c r="AK1373" s="18">
        <v>42.362163339459983</v>
      </c>
      <c r="AL1373" s="18">
        <f>AK1373*fuel_adj</f>
        <v>42.362163339459983</v>
      </c>
      <c r="AM1373" s="18">
        <f>AI1373+AJ1373+AL1373</f>
        <v>498.28316870293799</v>
      </c>
      <c r="AN1373" s="18">
        <f>IF(F1373=0, 0, IF(F1373=3, Z1373, (Z1373*F1373*384+AG1373*G1373*32)/(F1373*384+G1373*32)))</f>
        <v>120.737623945454</v>
      </c>
      <c r="AO1373" s="18">
        <f>IF(F1373=0, 0, IF(F1373=3, AF1373, (AF1373*F1373*384+AM1373*G1373*32)/(F1373*384+G1373*32)))</f>
        <v>137.41163121059463</v>
      </c>
      <c r="AP1373" s="18">
        <v>53.482955495926603</v>
      </c>
      <c r="AQ1373" s="18">
        <f>AP1373-AS1373</f>
        <v>43.428616119142397</v>
      </c>
      <c r="AR1373" s="18">
        <f>AQ1373*bess_capex_adj</f>
        <v>43.428616119142397</v>
      </c>
      <c r="AS1373" s="18">
        <v>10.054339376784206</v>
      </c>
      <c r="AT1373" s="18">
        <f>AR1373+AS1373</f>
        <v>53.482955495926603</v>
      </c>
      <c r="AU1373" s="18">
        <v>7784.8374526193002</v>
      </c>
      <c r="AV1373" s="18"/>
      <c r="AW1373" s="18">
        <v>3948.87946124159</v>
      </c>
      <c r="AX1373" s="18">
        <f>AW1373*solar_capex_adj</f>
        <v>5265.1726149887863</v>
      </c>
      <c r="AY1373" s="18">
        <v>241.268428094028</v>
      </c>
      <c r="AZ1373" s="18">
        <f>AY1373*wind_capex_adj</f>
        <v>402.11404682338002</v>
      </c>
      <c r="BA1373" s="18">
        <v>2319.4047479769401</v>
      </c>
      <c r="BB1373" s="18">
        <f>BA1373*hdgt_capex_adj</f>
        <v>2899.2559349711751</v>
      </c>
      <c r="BC1373" s="18">
        <v>324.86968100222799</v>
      </c>
      <c r="BD1373" s="18">
        <f>BC1373*aero_capex_adj</f>
        <v>389.84361720267356</v>
      </c>
      <c r="BE1373" s="18">
        <v>950.415134304513</v>
      </c>
      <c r="BF1373" s="18">
        <f>BE1373*bess_capex_adj</f>
        <v>950.415134304513</v>
      </c>
      <c r="BG1373" s="1">
        <v>3206673774.2069201</v>
      </c>
      <c r="BH1373" s="1">
        <v>884041093.96239996</v>
      </c>
      <c r="BI1373" s="1">
        <v>1569856628.7051101</v>
      </c>
      <c r="BJ1373" s="1">
        <v>3099428503.1255598</v>
      </c>
      <c r="BK1373" s="1">
        <f>SUM(BG1373:BJ1373)/1000000</f>
        <v>8759.9999999999891</v>
      </c>
      <c r="BL1373" s="1">
        <v>27.762242558735</v>
      </c>
      <c r="BM1373" s="3">
        <f>0.815*BJ1373/(BK1373*1000)</f>
        <v>288.36007192321165</v>
      </c>
      <c r="BN1373" s="24">
        <v>4450.0676909891499</v>
      </c>
      <c r="BO1373" s="1">
        <v>53</v>
      </c>
      <c r="BP1373" s="1">
        <v>3040</v>
      </c>
      <c r="BQ1373" s="24">
        <v>4611.9232000000002</v>
      </c>
      <c r="BR1373" s="1">
        <v>760</v>
      </c>
      <c r="BS1373" s="1">
        <v>190</v>
      </c>
      <c r="BT1373" s="1">
        <v>0.96742233380706399</v>
      </c>
    </row>
    <row r="1374" spans="1:72" s="11" customFormat="1" x14ac:dyDescent="0.25">
      <c r="A1374" s="1">
        <v>370</v>
      </c>
      <c r="B1374" s="24">
        <v>3502.3680901303501</v>
      </c>
      <c r="C1374" s="24">
        <v>600.4</v>
      </c>
      <c r="D1374" s="1">
        <v>1000</v>
      </c>
      <c r="E1374" s="1">
        <v>4000</v>
      </c>
      <c r="F1374" s="1">
        <v>2</v>
      </c>
      <c r="G1374" s="1">
        <v>11</v>
      </c>
      <c r="H1374" s="2">
        <f>SUM(BG1374:BI1374)/(BK1374*1000000)</f>
        <v>0.80500937678869045</v>
      </c>
      <c r="I1374" s="3">
        <v>100</v>
      </c>
      <c r="J1374" s="18">
        <v>98.582855196442296</v>
      </c>
      <c r="K1374" s="18">
        <f>(P1374*BG1374+U1374*BH1374+AP1374*BI1374+AN1374*BJ1374)/(BK1374*(1000000))</f>
        <v>117.32332919055759</v>
      </c>
      <c r="L1374" s="18">
        <f>(T1374*BG1374+Y1374*BH1374+AT1374*BI1374+AO1374*BJ1374)/(BK1374*(1000000))</f>
        <v>144.572426647833</v>
      </c>
      <c r="M1374" s="18">
        <f>L1374/K1374</f>
        <v>1.2322564288387792</v>
      </c>
      <c r="N1374" s="18">
        <f>J1374*M1374</f>
        <v>121.47935708909847</v>
      </c>
      <c r="O1374" s="3">
        <v>100</v>
      </c>
      <c r="P1374" s="18">
        <v>135.90768477372399</v>
      </c>
      <c r="Q1374" s="18">
        <f>P1374-S1374</f>
        <v>125.708900493017</v>
      </c>
      <c r="R1374" s="18">
        <f>Q1374*solar_capex_adj</f>
        <v>167.61186732402265</v>
      </c>
      <c r="S1374" s="18">
        <v>10.198784280706988</v>
      </c>
      <c r="T1374" s="18">
        <f>R1374+S1374</f>
        <v>177.81065160472963</v>
      </c>
      <c r="U1374" s="18">
        <v>27.953892966971399</v>
      </c>
      <c r="V1374" s="18">
        <f>U1374-X1374</f>
        <v>23.157109489844299</v>
      </c>
      <c r="W1374" s="18">
        <f>V1374*wind_capex_adj</f>
        <v>38.595182483073835</v>
      </c>
      <c r="X1374" s="18">
        <v>4.7967834771271001</v>
      </c>
      <c r="Y1374" s="18">
        <f>W1374+X1374</f>
        <v>43.391965960200935</v>
      </c>
      <c r="Z1374" s="18">
        <v>140.868371340511</v>
      </c>
      <c r="AA1374" s="18">
        <f>Z1374-AC1374-AD1374</f>
        <v>84.822761172098993</v>
      </c>
      <c r="AB1374" s="18">
        <f>AA1374*hdgt_capex_adj</f>
        <v>106.02845146512374</v>
      </c>
      <c r="AC1374" s="18">
        <v>20.115175728974009</v>
      </c>
      <c r="AD1374" s="18">
        <v>35.930434439438002</v>
      </c>
      <c r="AE1374" s="18">
        <f>AD1374*fuel_adj</f>
        <v>35.930434439438002</v>
      </c>
      <c r="AF1374" s="18">
        <f>AB1374+AC1374+AE1374</f>
        <v>162.07406163353573</v>
      </c>
      <c r="AG1374" s="18">
        <v>590.239780118922</v>
      </c>
      <c r="AH1374" s="18">
        <f>AG1374-AJ1374-AK1374</f>
        <v>498.37020606798603</v>
      </c>
      <c r="AI1374" s="18">
        <f>AH1374*aero_capex_adj</f>
        <v>598.04424728158324</v>
      </c>
      <c r="AJ1374" s="18">
        <v>50.687230310449991</v>
      </c>
      <c r="AK1374" s="18">
        <v>41.182343740485976</v>
      </c>
      <c r="AL1374" s="18">
        <f>AK1374*fuel_adj</f>
        <v>41.182343740485976</v>
      </c>
      <c r="AM1374" s="18">
        <f>AI1374+AJ1374+AL1374</f>
        <v>689.91382133251921</v>
      </c>
      <c r="AN1374" s="18">
        <f>IF(F1374=0, 0, IF(F1374=3, Z1374, (Z1374*F1374*384+AG1374*G1374*32)/(F1374*384+G1374*32)))</f>
        <v>282.09938552801162</v>
      </c>
      <c r="AO1374" s="18">
        <f>IF(F1374=0, 0, IF(F1374=3, AF1374, (AF1374*F1374*384+AM1374*G1374*32)/(F1374*384+G1374*32)))</f>
        <v>327.96655753893054</v>
      </c>
      <c r="AP1374" s="18">
        <v>53.882819812829702</v>
      </c>
      <c r="AQ1374" s="18">
        <f>AP1374-AS1374</f>
        <v>43.768107488555401</v>
      </c>
      <c r="AR1374" s="18">
        <f>AQ1374*bess_capex_adj</f>
        <v>43.768107488555401</v>
      </c>
      <c r="AS1374" s="18">
        <v>10.114712324274301</v>
      </c>
      <c r="AT1374" s="18">
        <f>AR1374+AS1374</f>
        <v>53.882819812829702</v>
      </c>
      <c r="AU1374" s="18">
        <v>8301.4490608371998</v>
      </c>
      <c r="AV1374" s="18"/>
      <c r="AW1374" s="18">
        <v>4193.8833904821804</v>
      </c>
      <c r="AX1374" s="18">
        <f>AW1374*solar_capex_adj</f>
        <v>5591.8445206429069</v>
      </c>
      <c r="AY1374" s="18">
        <v>718.94430363879496</v>
      </c>
      <c r="AZ1374" s="18">
        <f>AY1374*wind_capex_adj</f>
        <v>1198.2405060646583</v>
      </c>
      <c r="BA1374" s="18">
        <v>1545.6060810848601</v>
      </c>
      <c r="BB1374" s="18">
        <f>BA1374*hdgt_capex_adj</f>
        <v>1932.0076013560752</v>
      </c>
      <c r="BC1374" s="18">
        <v>893.00812598138805</v>
      </c>
      <c r="BD1374" s="18">
        <f>BC1374*aero_capex_adj</f>
        <v>1071.6097511776657</v>
      </c>
      <c r="BE1374" s="18">
        <v>950.00715964996402</v>
      </c>
      <c r="BF1374" s="18">
        <f>BE1374*bess_capex_adj</f>
        <v>950.00715964996402</v>
      </c>
      <c r="BG1374" s="1">
        <v>2855869206.1796098</v>
      </c>
      <c r="BH1374" s="1">
        <v>2635443261.2463999</v>
      </c>
      <c r="BI1374" s="1">
        <v>1560569673.2429099</v>
      </c>
      <c r="BJ1374" s="1">
        <v>1708117859.3310699</v>
      </c>
      <c r="BK1374" s="1">
        <f>SUM(BG1374:BJ1374)/1000000</f>
        <v>8759.9999999999909</v>
      </c>
      <c r="BL1374" s="1">
        <v>32.654708597254199</v>
      </c>
      <c r="BM1374" s="3">
        <f>0.815*BJ1374/(BK1374*1000)</f>
        <v>158.91735791721729</v>
      </c>
      <c r="BN1374" s="24">
        <v>4728.1969216759699</v>
      </c>
      <c r="BO1374" s="1">
        <v>158</v>
      </c>
      <c r="BP1374" s="1">
        <v>3040</v>
      </c>
      <c r="BQ1374" s="24">
        <v>4611.9232000000002</v>
      </c>
      <c r="BR1374" s="1">
        <v>760</v>
      </c>
      <c r="BS1374" s="1">
        <v>190</v>
      </c>
      <c r="BT1374" s="1">
        <v>0.96221330562686203</v>
      </c>
    </row>
    <row r="1375" spans="1:72" s="11" customFormat="1" x14ac:dyDescent="0.25">
      <c r="A1375" s="1">
        <v>1272</v>
      </c>
      <c r="B1375" s="22">
        <v>1648.17321888487</v>
      </c>
      <c r="C1375" s="22">
        <v>1603.6</v>
      </c>
      <c r="D1375" s="11">
        <v>3000</v>
      </c>
      <c r="E1375" s="11">
        <v>12000</v>
      </c>
      <c r="F1375" s="11">
        <v>1</v>
      </c>
      <c r="G1375" s="11">
        <v>19</v>
      </c>
      <c r="H1375" s="12">
        <f>SUM(BG1375:BI1375)/(BK1375*1000000)</f>
        <v>0.95527507579183724</v>
      </c>
      <c r="I1375" s="13">
        <v>100</v>
      </c>
      <c r="J1375" s="20">
        <v>98.998593025384395</v>
      </c>
      <c r="K1375" s="18">
        <f>(P1375*BG1375+U1375*BH1375+AP1375*BI1375+AN1375*BJ1375)/(BK1375*(1000000))</f>
        <v>128.87710648716663</v>
      </c>
      <c r="L1375" s="18">
        <f>(T1375*BG1375+Y1375*BH1375+AT1375*BI1375+AO1375*BJ1375)/(BK1375*(1000000))</f>
        <v>158.14370035318927</v>
      </c>
      <c r="M1375" s="18">
        <f>L1375/K1375</f>
        <v>1.2270891600824152</v>
      </c>
      <c r="N1375" s="18">
        <f>J1375*M1375</f>
        <v>121.48010036485978</v>
      </c>
      <c r="O1375" s="13">
        <v>100</v>
      </c>
      <c r="P1375" s="20">
        <v>117.594604279357</v>
      </c>
      <c r="Q1375" s="20">
        <f>P1375-S1375</f>
        <v>108.768572913352</v>
      </c>
      <c r="R1375" s="18">
        <f>Q1375*solar_capex_adj</f>
        <v>145.02476388446934</v>
      </c>
      <c r="S1375" s="20">
        <v>8.8260313660049974</v>
      </c>
      <c r="T1375" s="18">
        <f>R1375+S1375</f>
        <v>153.85079525047433</v>
      </c>
      <c r="U1375" s="20">
        <v>33.7941791774698</v>
      </c>
      <c r="V1375" s="20">
        <f>U1375-X1375</f>
        <v>27.994343254183001</v>
      </c>
      <c r="W1375" s="18">
        <f>V1375*wind_capex_adj</f>
        <v>46.657238756971672</v>
      </c>
      <c r="X1375" s="20">
        <v>5.7998359232867998</v>
      </c>
      <c r="Y1375" s="18">
        <f>W1375+X1375</f>
        <v>52.457074680258472</v>
      </c>
      <c r="Z1375" s="20">
        <v>281.55620118450599</v>
      </c>
      <c r="AA1375" s="20">
        <f>Z1375-AC1375-AD1375</f>
        <v>203.90393617104601</v>
      </c>
      <c r="AB1375" s="18">
        <f>AA1375*hdgt_capex_adj</f>
        <v>254.87992021380751</v>
      </c>
      <c r="AC1375" s="20">
        <v>33.574891478631997</v>
      </c>
      <c r="AD1375" s="20">
        <v>44.077373534827984</v>
      </c>
      <c r="AE1375" s="18">
        <f>AD1375*fuel_adj</f>
        <v>44.077373534827984</v>
      </c>
      <c r="AF1375" s="18">
        <f>AB1375+AC1375+AE1375</f>
        <v>332.53218522726752</v>
      </c>
      <c r="AG1375" s="20">
        <v>1933.2907787647</v>
      </c>
      <c r="AH1375" s="20">
        <f>AG1375-AJ1375-AK1375</f>
        <v>1736.0633955839901</v>
      </c>
      <c r="AI1375" s="18">
        <f>AH1375*aero_capex_adj</f>
        <v>2083.2760747007878</v>
      </c>
      <c r="AJ1375" s="20">
        <v>149.12285160828992</v>
      </c>
      <c r="AK1375" s="20">
        <v>48.104531572420001</v>
      </c>
      <c r="AL1375" s="18">
        <f>AK1375*fuel_adj</f>
        <v>48.104531572420001</v>
      </c>
      <c r="AM1375" s="18">
        <f>AI1375+AJ1375+AL1375</f>
        <v>2280.503457881498</v>
      </c>
      <c r="AN1375" s="18">
        <f>IF(F1375=0, 0, IF(F1375=3, Z1375, (Z1375*F1375*384+AG1375*G1375*32)/(F1375*384+G1375*32)))</f>
        <v>1293.9096519594636</v>
      </c>
      <c r="AO1375" s="18">
        <f>IF(F1375=0, 0, IF(F1375=3, AF1375, (AF1375*F1375*384+AM1375*G1375*32)/(F1375*384+G1375*32)))</f>
        <v>1526.4500620153442</v>
      </c>
      <c r="AP1375" s="20">
        <v>245.339754653857</v>
      </c>
      <c r="AQ1375" s="20">
        <f>AP1375-AS1375</f>
        <v>198.799689814494</v>
      </c>
      <c r="AR1375" s="18">
        <f>AQ1375*bess_capex_adj</f>
        <v>198.799689814494</v>
      </c>
      <c r="AS1375" s="20">
        <v>46.540064839362998</v>
      </c>
      <c r="AT1375" s="18">
        <f>AR1375+AS1375</f>
        <v>245.339754653857</v>
      </c>
      <c r="AU1375" s="20">
        <v>9062.5786234783209</v>
      </c>
      <c r="AV1375" s="20"/>
      <c r="AW1375" s="20">
        <v>1973.2302219488399</v>
      </c>
      <c r="AX1375" s="18">
        <f>AW1375*solar_capex_adj</f>
        <v>2630.9736292651196</v>
      </c>
      <c r="AY1375" s="20">
        <v>1919.8661570645199</v>
      </c>
      <c r="AZ1375" s="18">
        <f>AY1375*wind_capex_adj</f>
        <v>3199.7769284408669</v>
      </c>
      <c r="BA1375" s="20">
        <v>772.66130650655396</v>
      </c>
      <c r="BB1375" s="18">
        <f>BA1375*hdgt_capex_adj</f>
        <v>965.82663313319244</v>
      </c>
      <c r="BC1375" s="20">
        <v>1542.18568859424</v>
      </c>
      <c r="BD1375" s="18">
        <f>BC1375*aero_capex_adj</f>
        <v>1850.6228263130879</v>
      </c>
      <c r="BE1375" s="20">
        <v>2854.6352493641498</v>
      </c>
      <c r="BF1375" s="18">
        <f>BE1375*bess_capex_adj</f>
        <v>2854.6352493641498</v>
      </c>
      <c r="BG1375" s="11">
        <v>1561666254.14376</v>
      </c>
      <c r="BH1375" s="11">
        <v>5821615777.8196297</v>
      </c>
      <c r="BI1375" s="11">
        <v>984927631.97309005</v>
      </c>
      <c r="BJ1375" s="11">
        <v>391790336.06350601</v>
      </c>
      <c r="BK1375" s="11">
        <f>SUM(BG1375:BJ1375)/1000000</f>
        <v>8759.9999999999854</v>
      </c>
      <c r="BL1375" s="11">
        <v>23.6928642050284</v>
      </c>
      <c r="BM1375" s="13">
        <f>0.815*BJ1375/(BK1375*1000)</f>
        <v>36.450813229652731</v>
      </c>
      <c r="BN1375" s="22">
        <v>2225.03384549457</v>
      </c>
      <c r="BO1375" s="11">
        <v>422</v>
      </c>
      <c r="BP1375" s="11">
        <v>9120</v>
      </c>
      <c r="BQ1375" s="22">
        <v>13835.7696</v>
      </c>
      <c r="BR1375" s="11">
        <v>2280</v>
      </c>
      <c r="BS1375" s="11">
        <v>570</v>
      </c>
      <c r="BT1375" s="11">
        <v>0.20494244301714801</v>
      </c>
    </row>
    <row r="1376" spans="1:72" s="11" customFormat="1" x14ac:dyDescent="0.25">
      <c r="A1376" s="1">
        <v>947</v>
      </c>
      <c r="B1376" s="25">
        <v>3296.3464377697401</v>
      </c>
      <c r="C1376" s="25">
        <v>201.39999999999901</v>
      </c>
      <c r="D1376" s="8">
        <v>2000</v>
      </c>
      <c r="E1376" s="8">
        <v>8000</v>
      </c>
      <c r="F1376" s="8">
        <v>2</v>
      </c>
      <c r="G1376" s="8">
        <v>11</v>
      </c>
      <c r="H1376" s="9">
        <f>SUM(BG1376:BI1376)/(BK1376*1000000)</f>
        <v>0.77794211768164101</v>
      </c>
      <c r="I1376" s="10">
        <v>100</v>
      </c>
      <c r="J1376" s="19">
        <v>101.83866205245999</v>
      </c>
      <c r="K1376" s="18">
        <f>(P1376*BG1376+U1376*BH1376+AP1376*BI1376+AN1376*BJ1376)/(BK1376*(1000000))</f>
        <v>130.71611762630013</v>
      </c>
      <c r="L1376" s="18">
        <f>(T1376*BG1376+Y1376*BH1376+AT1376*BI1376+AO1376*BJ1376)/(BK1376*(1000000))</f>
        <v>155.95877824260037</v>
      </c>
      <c r="M1376" s="18">
        <f>L1376/K1376</f>
        <v>1.1931105442441736</v>
      </c>
      <c r="N1376" s="18">
        <f>J1376*M1376</f>
        <v>121.50478150650902</v>
      </c>
      <c r="O1376" s="10">
        <v>100</v>
      </c>
      <c r="P1376" s="19">
        <v>119.54693947464899</v>
      </c>
      <c r="Q1376" s="19">
        <f>P1376-S1376</f>
        <v>110.57609763888399</v>
      </c>
      <c r="R1376" s="18">
        <f>Q1376*solar_capex_adj</f>
        <v>147.43479685184531</v>
      </c>
      <c r="S1376" s="19">
        <v>8.9708418357650004</v>
      </c>
      <c r="T1376" s="18">
        <f>R1376+S1376</f>
        <v>156.40563868761029</v>
      </c>
      <c r="U1376" s="19">
        <v>27.954449509672699</v>
      </c>
      <c r="V1376" s="19">
        <f>U1376-X1376</f>
        <v>23.157666032545599</v>
      </c>
      <c r="W1376" s="18">
        <f>V1376*wind_capex_adj</f>
        <v>38.596110054242665</v>
      </c>
      <c r="X1376" s="19">
        <v>4.7967834771271001</v>
      </c>
      <c r="Y1376" s="18">
        <f>W1376+X1376</f>
        <v>43.392893531369765</v>
      </c>
      <c r="Z1376" s="19">
        <v>125.524600436386</v>
      </c>
      <c r="AA1376" s="19">
        <f>Z1376-AC1376-AD1376</f>
        <v>70.628628066805604</v>
      </c>
      <c r="AB1376" s="18">
        <f>AA1376*hdgt_capex_adj</f>
        <v>88.285785083507008</v>
      </c>
      <c r="AC1376" s="19">
        <v>18.746038749766001</v>
      </c>
      <c r="AD1376" s="19">
        <v>36.149933619814391</v>
      </c>
      <c r="AE1376" s="18">
        <f>AD1376*fuel_adj</f>
        <v>36.149933619814391</v>
      </c>
      <c r="AF1376" s="18">
        <f>AB1376+AC1376+AE1376</f>
        <v>143.18175745308741</v>
      </c>
      <c r="AG1376" s="19">
        <v>675.18491892216696</v>
      </c>
      <c r="AH1376" s="19">
        <f>AG1376-AJ1376-AK1376</f>
        <v>576.66307116485507</v>
      </c>
      <c r="AI1376" s="18">
        <f>AH1376*aero_capex_adj</f>
        <v>691.99568539782604</v>
      </c>
      <c r="AJ1376" s="19">
        <v>56.833723525050914</v>
      </c>
      <c r="AK1376" s="19">
        <v>41.688124232260975</v>
      </c>
      <c r="AL1376" s="18">
        <f>AK1376*fuel_adj</f>
        <v>41.688124232260975</v>
      </c>
      <c r="AM1376" s="18">
        <f>AI1376+AJ1376+AL1376</f>
        <v>790.51753315513793</v>
      </c>
      <c r="AN1376" s="18">
        <f>IF(F1376=0, 0, IF(F1376=3, Z1376, (Z1376*F1376*384+AG1376*G1376*32)/(F1376*384+G1376*32)))</f>
        <v>298.27498624620284</v>
      </c>
      <c r="AO1376" s="18">
        <f>IF(F1376=0, 0, IF(F1376=3, AF1376, (AF1376*F1376*384+AM1376*G1376*32)/(F1376*384+G1376*32)))</f>
        <v>346.63014410230335</v>
      </c>
      <c r="AP1376" s="19">
        <v>60.376864232011002</v>
      </c>
      <c r="AQ1376" s="19">
        <f>AP1376-AS1376</f>
        <v>49.3210709944115</v>
      </c>
      <c r="AR1376" s="18">
        <f>AQ1376*bess_capex_adj</f>
        <v>49.3210709944115</v>
      </c>
      <c r="AS1376" s="19">
        <v>11.055793237599502</v>
      </c>
      <c r="AT1376" s="18">
        <f>AR1376+AS1376</f>
        <v>60.376864232011002</v>
      </c>
      <c r="AU1376" s="19">
        <v>8528.5702792475695</v>
      </c>
      <c r="AV1376" s="19"/>
      <c r="AW1376" s="19">
        <v>3947.2792315392298</v>
      </c>
      <c r="AX1376" s="18">
        <f>AW1376*solar_capex_adj</f>
        <v>5263.0389753856398</v>
      </c>
      <c r="AY1376" s="19">
        <v>241.17065734446001</v>
      </c>
      <c r="AZ1376" s="18">
        <f>AY1376*wind_capex_adj</f>
        <v>401.95109557410001</v>
      </c>
      <c r="BA1376" s="19">
        <v>1545.6432271623501</v>
      </c>
      <c r="BB1376" s="18">
        <f>BA1376*hdgt_capex_adj</f>
        <v>1932.0540339529375</v>
      </c>
      <c r="BC1376" s="19">
        <v>893.029587949899</v>
      </c>
      <c r="BD1376" s="18">
        <f>BC1376*aero_capex_adj</f>
        <v>1071.6355055398787</v>
      </c>
      <c r="BE1376" s="19">
        <v>1901.44757525162</v>
      </c>
      <c r="BF1376" s="18">
        <f>BE1376*bess_capex_adj</f>
        <v>1901.44757525162</v>
      </c>
      <c r="BG1376" s="8">
        <v>3077040955.1315699</v>
      </c>
      <c r="BH1376" s="8">
        <v>884041093.96239996</v>
      </c>
      <c r="BI1376" s="8">
        <v>2853690901.7971902</v>
      </c>
      <c r="BJ1376" s="8">
        <v>1945227049.10882</v>
      </c>
      <c r="BK1376" s="8">
        <f>SUM(BG1376:BJ1376)/1000000</f>
        <v>8759.9999999999818</v>
      </c>
      <c r="BL1376" s="8">
        <v>18.998353806772201</v>
      </c>
      <c r="BM1376" s="10">
        <f>0.815*BJ1376/(BK1376*1000)</f>
        <v>180.97717408946249</v>
      </c>
      <c r="BN1376" s="25">
        <v>4450.0676909891499</v>
      </c>
      <c r="BO1376" s="8">
        <v>53</v>
      </c>
      <c r="BP1376" s="8">
        <v>6080</v>
      </c>
      <c r="BQ1376" s="25">
        <v>9223.8464000000004</v>
      </c>
      <c r="BR1376" s="8">
        <v>1520</v>
      </c>
      <c r="BS1376" s="8">
        <v>380</v>
      </c>
      <c r="BT1376" s="8">
        <v>0.88013522714738901</v>
      </c>
    </row>
    <row r="1377" spans="1:72" s="11" customFormat="1" hidden="1" x14ac:dyDescent="0.25">
      <c r="A1377" s="1">
        <v>626</v>
      </c>
      <c r="B1377" s="25">
        <v>206.02165236060799</v>
      </c>
      <c r="C1377" s="25">
        <v>600.4</v>
      </c>
      <c r="D1377" s="8">
        <v>2000</v>
      </c>
      <c r="E1377" s="8">
        <v>8000</v>
      </c>
      <c r="F1377" s="8">
        <v>0</v>
      </c>
      <c r="G1377" s="8">
        <v>0</v>
      </c>
      <c r="H1377" s="9">
        <f>SUM(BG1377:BI1377)/(BK1377*1000000)</f>
        <v>1</v>
      </c>
      <c r="I1377" s="10">
        <v>0</v>
      </c>
      <c r="J1377" s="19">
        <v>81.349172684474595</v>
      </c>
      <c r="K1377" s="18">
        <f>(P1377*BG1377+U1377*BH1377+AP1377*BI1377+AN1377*BJ1377)/(BK1377*(1000000))</f>
        <v>31.393856228480342</v>
      </c>
      <c r="L1377" s="18">
        <f>(T1377*BG1377+Y1377*BH1377+AT1377*BI1377+AO1377*BJ1377)/(BK1377*(1000000))</f>
        <v>46.909306230870001</v>
      </c>
      <c r="M1377" s="18">
        <f>L1377/K1377</f>
        <v>1.4942193112394433</v>
      </c>
      <c r="N1377" s="18">
        <f>J1377*M1377</f>
        <v>121.55350477849416</v>
      </c>
      <c r="O1377" s="10">
        <v>35.811317298141297</v>
      </c>
      <c r="P1377" s="19">
        <v>46.473523045261601</v>
      </c>
      <c r="Q1377" s="19">
        <f>P1377-S1377</f>
        <v>43.033899723482897</v>
      </c>
      <c r="R1377" s="18">
        <f>Q1377*solar_capex_adj</f>
        <v>57.37853296464386</v>
      </c>
      <c r="S1377" s="19">
        <v>3.4396233217787042</v>
      </c>
      <c r="T1377" s="18">
        <f>R1377+S1377</f>
        <v>60.818156286422564</v>
      </c>
      <c r="U1377" s="19">
        <v>28.4425706617013</v>
      </c>
      <c r="V1377" s="19">
        <f>U1377-X1377</f>
        <v>23.621983578132799</v>
      </c>
      <c r="W1377" s="18">
        <f>V1377*wind_capex_adj</f>
        <v>39.369972630221334</v>
      </c>
      <c r="X1377" s="19">
        <v>4.8205870835685012</v>
      </c>
      <c r="Y1377" s="18">
        <f>W1377+X1377</f>
        <v>44.190559713789838</v>
      </c>
      <c r="Z1377" s="19">
        <v>0</v>
      </c>
      <c r="AA1377" s="19">
        <f>Z1377-AC1377-AD1377</f>
        <v>0</v>
      </c>
      <c r="AB1377" s="18">
        <f>AA1377*hdgt_capex_adj</f>
        <v>0</v>
      </c>
      <c r="AC1377" s="19">
        <v>0</v>
      </c>
      <c r="AD1377" s="19">
        <v>0</v>
      </c>
      <c r="AE1377" s="18">
        <f>AD1377*fuel_adj</f>
        <v>0</v>
      </c>
      <c r="AF1377" s="18">
        <f>AB1377+AC1377+AE1377</f>
        <v>0</v>
      </c>
      <c r="AG1377" s="19">
        <v>0</v>
      </c>
      <c r="AH1377" s="19">
        <f>AG1377-AJ1377-AK1377</f>
        <v>0</v>
      </c>
      <c r="AI1377" s="18">
        <f>AH1377*aero_capex_adj</f>
        <v>0</v>
      </c>
      <c r="AJ1377" s="19">
        <v>0</v>
      </c>
      <c r="AK1377" s="19">
        <v>0</v>
      </c>
      <c r="AL1377" s="18">
        <f>AK1377*fuel_adj</f>
        <v>0</v>
      </c>
      <c r="AM1377" s="18">
        <f>AI1377+AJ1377+AL1377</f>
        <v>0</v>
      </c>
      <c r="AN1377" s="18">
        <f>IF(F1377=0, 0, IF(F1377=3, Z1377, (Z1377*F1377*384+AG1377*G1377*32)/(F1377*384+G1377*32)))</f>
        <v>0</v>
      </c>
      <c r="AO1377" s="18">
        <f>IF(F1377=0, 0, IF(F1377=3, AF1377, (AF1377*F1377*384+AM1377*G1377*32)/(F1377*384+G1377*32)))</f>
        <v>0</v>
      </c>
      <c r="AP1377" s="19">
        <v>0</v>
      </c>
      <c r="AQ1377" s="19">
        <f>AP1377-AS1377</f>
        <v>0</v>
      </c>
      <c r="AR1377" s="18">
        <f>AQ1377*bess_capex_adj</f>
        <v>0</v>
      </c>
      <c r="AS1377" s="19">
        <v>0</v>
      </c>
      <c r="AT1377" s="18">
        <f>AR1377+AS1377</f>
        <v>0</v>
      </c>
      <c r="AU1377" s="19">
        <v>2910.1591296824599</v>
      </c>
      <c r="AV1377" s="19"/>
      <c r="AW1377" s="19">
        <v>250.408822564556</v>
      </c>
      <c r="AX1377" s="18">
        <f>AW1377*solar_capex_adj</f>
        <v>333.87843008607467</v>
      </c>
      <c r="AY1377" s="19">
        <v>729.75561231109396</v>
      </c>
      <c r="AZ1377" s="18">
        <f>AY1377*wind_capex_adj</f>
        <v>1216.2593538518233</v>
      </c>
      <c r="BA1377" s="19">
        <v>0</v>
      </c>
      <c r="BB1377" s="18">
        <f>BA1377*hdgt_capex_adj</f>
        <v>0</v>
      </c>
      <c r="BC1377" s="19">
        <v>0</v>
      </c>
      <c r="BD1377" s="18">
        <f>BC1377*aero_capex_adj</f>
        <v>0</v>
      </c>
      <c r="BE1377" s="19">
        <v>1929.99469480681</v>
      </c>
      <c r="BF1377" s="18">
        <f>BE1377*bess_capex_adj</f>
        <v>1929.99469480681</v>
      </c>
      <c r="BG1377" s="8">
        <v>514254501.86997098</v>
      </c>
      <c r="BH1377" s="8">
        <v>2622320985.2024202</v>
      </c>
      <c r="BI1377" s="8">
        <v>495908.24478478299</v>
      </c>
      <c r="BJ1377" s="8">
        <v>0</v>
      </c>
      <c r="BK1377" s="8">
        <f>SUM(BG1377:BJ1377)/1000000</f>
        <v>3137.0713953171758</v>
      </c>
      <c r="BL1377" s="8">
        <v>6.9330827591416802E-2</v>
      </c>
      <c r="BM1377" s="10">
        <f>0.815*BJ1377/(BK1377*1000)</f>
        <v>0</v>
      </c>
      <c r="BN1377" s="25">
        <v>278.12923068682198</v>
      </c>
      <c r="BO1377" s="8">
        <v>158</v>
      </c>
      <c r="BP1377" s="8">
        <v>6080</v>
      </c>
      <c r="BQ1377" s="25">
        <v>9223.8464000000004</v>
      </c>
      <c r="BR1377" s="8">
        <v>1520</v>
      </c>
      <c r="BS1377" s="8">
        <v>380</v>
      </c>
      <c r="BT1377" s="8">
        <v>1.5280144146652999E-4</v>
      </c>
    </row>
    <row r="1378" spans="1:72" s="11" customFormat="1" x14ac:dyDescent="0.25">
      <c r="A1378" s="1">
        <v>202</v>
      </c>
      <c r="B1378" s="24">
        <v>2266.2381759666901</v>
      </c>
      <c r="C1378" s="24">
        <v>1801.19999999999</v>
      </c>
      <c r="D1378" s="1">
        <v>1000</v>
      </c>
      <c r="E1378" s="1">
        <v>4000</v>
      </c>
      <c r="F1378" s="1">
        <v>1</v>
      </c>
      <c r="G1378" s="1">
        <v>23</v>
      </c>
      <c r="H1378" s="2">
        <f>SUM(BG1378:BI1378)/(BK1378*1000000)</f>
        <v>0.9544352077532694</v>
      </c>
      <c r="I1378" s="3">
        <v>100</v>
      </c>
      <c r="J1378" s="18">
        <v>94.308366026205405</v>
      </c>
      <c r="K1378" s="18">
        <f>(P1378*BG1378+U1378*BH1378+AP1378*BI1378+AN1378*BJ1378)/(BK1378*(1000000))</f>
        <v>103.55145239394444</v>
      </c>
      <c r="L1378" s="18">
        <f>(T1378*BG1378+Y1378*BH1378+AT1378*BI1378+AO1378*BJ1378)/(BK1378*(1000000))</f>
        <v>133.58790081846936</v>
      </c>
      <c r="M1378" s="18">
        <f>L1378/K1378</f>
        <v>1.2900630336912726</v>
      </c>
      <c r="N1378" s="18">
        <f>J1378*M1378</f>
        <v>121.6637367782335</v>
      </c>
      <c r="O1378" s="3">
        <v>100</v>
      </c>
      <c r="P1378" s="18">
        <v>155.56283296016099</v>
      </c>
      <c r="Q1378" s="18">
        <f>P1378-S1378</f>
        <v>143.88778564208101</v>
      </c>
      <c r="R1378" s="18">
        <f>Q1378*solar_capex_adj</f>
        <v>191.85038085610802</v>
      </c>
      <c r="S1378" s="18">
        <v>11.675047318079976</v>
      </c>
      <c r="T1378" s="18">
        <f>R1378+S1378</f>
        <v>203.52542817418799</v>
      </c>
      <c r="U1378" s="18">
        <v>36.683522861572399</v>
      </c>
      <c r="V1378" s="18">
        <f>U1378-X1378</f>
        <v>30.388139044293101</v>
      </c>
      <c r="W1378" s="18">
        <f>V1378*wind_capex_adj</f>
        <v>50.64689840715517</v>
      </c>
      <c r="X1378" s="18">
        <v>6.2953838172792977</v>
      </c>
      <c r="Y1378" s="18">
        <f>W1378+X1378</f>
        <v>56.942282224434464</v>
      </c>
      <c r="Z1378" s="18">
        <v>340.24880234830698</v>
      </c>
      <c r="AA1378" s="18">
        <f>Z1378-AC1378-AD1378</f>
        <v>264.42174921758806</v>
      </c>
      <c r="AB1378" s="18">
        <f>AA1378*hdgt_capex_adj</f>
        <v>330.52718652198507</v>
      </c>
      <c r="AC1378" s="18">
        <v>38.16478432169896</v>
      </c>
      <c r="AD1378" s="18">
        <v>37.662268809019963</v>
      </c>
      <c r="AE1378" s="18">
        <f>AD1378*fuel_adj</f>
        <v>37.662268809019963</v>
      </c>
      <c r="AF1378" s="18">
        <f>AB1378+AC1378+AE1378</f>
        <v>406.354239652704</v>
      </c>
      <c r="AG1378" s="18">
        <v>1177.9064545809099</v>
      </c>
      <c r="AH1378" s="18">
        <f>AG1378-AJ1378-AK1378</f>
        <v>1041.9275950556503</v>
      </c>
      <c r="AI1378" s="18">
        <f>AH1378*aero_capex_adj</f>
        <v>1250.3131140667804</v>
      </c>
      <c r="AJ1378" s="18">
        <v>93.642848377899782</v>
      </c>
      <c r="AK1378" s="18">
        <v>42.336011147359841</v>
      </c>
      <c r="AL1378" s="18">
        <f>AK1378*fuel_adj</f>
        <v>42.336011147359841</v>
      </c>
      <c r="AM1378" s="18">
        <f>AI1378+AJ1378+AL1378</f>
        <v>1386.29197359204</v>
      </c>
      <c r="AN1378" s="18">
        <f>IF(F1378=0, 0, IF(F1378=3, Z1378, (Z1378*F1378*384+AG1378*G1378*32)/(F1378*384+G1378*32)))</f>
        <v>890.70954524401748</v>
      </c>
      <c r="AO1378" s="18">
        <f>IF(F1378=0, 0, IF(F1378=3, AF1378, (AF1378*F1378*384+AM1378*G1378*32)/(F1378*384+G1378*32)))</f>
        <v>1050.3133219556962</v>
      </c>
      <c r="AP1378" s="18">
        <v>110.097414633573</v>
      </c>
      <c r="AQ1378" s="18">
        <f>AP1378-AS1378</f>
        <v>88.786576048755194</v>
      </c>
      <c r="AR1378" s="18">
        <f>AQ1378*bess_capex_adj</f>
        <v>88.786576048755194</v>
      </c>
      <c r="AS1378" s="18">
        <v>21.310838584817802</v>
      </c>
      <c r="AT1378" s="18">
        <f>AR1378+AS1378</f>
        <v>110.097414633573</v>
      </c>
      <c r="AU1378" s="18">
        <v>8459.5115491902197</v>
      </c>
      <c r="AV1378" s="18"/>
      <c r="AW1378" s="18">
        <v>2713.3622115901499</v>
      </c>
      <c r="AX1378" s="18">
        <f>AW1378*solar_capex_adj</f>
        <v>3617.8162821201995</v>
      </c>
      <c r="AY1378" s="18">
        <v>2156.57297955075</v>
      </c>
      <c r="AZ1378" s="18">
        <f>AY1378*wind_capex_adj</f>
        <v>3594.28829925125</v>
      </c>
      <c r="BA1378" s="18">
        <v>772.70990595204603</v>
      </c>
      <c r="BB1378" s="18">
        <f>BA1378*hdgt_capex_adj</f>
        <v>965.88738244005754</v>
      </c>
      <c r="BC1378" s="18">
        <v>1866.9737828452801</v>
      </c>
      <c r="BD1378" s="18">
        <f>BC1378*aero_capex_adj</f>
        <v>2240.3685394143358</v>
      </c>
      <c r="BE1378" s="18">
        <v>949.89266925197603</v>
      </c>
      <c r="BF1378" s="18">
        <f>BE1378*bess_capex_adj</f>
        <v>949.89266925197603</v>
      </c>
      <c r="BG1378" s="1">
        <v>1613131268.1777201</v>
      </c>
      <c r="BH1378" s="1">
        <v>6024251669.3078299</v>
      </c>
      <c r="BI1378" s="1">
        <v>723469482.43308496</v>
      </c>
      <c r="BJ1378" s="1">
        <v>399147580.08135998</v>
      </c>
      <c r="BK1378" s="1">
        <f>SUM(BG1378:BJ1378)/1000000</f>
        <v>8759.9999999999945</v>
      </c>
      <c r="BL1378" s="1">
        <v>37.185737819050601</v>
      </c>
      <c r="BM1378" s="3">
        <f>0.815*BJ1378/(BK1378*1000)</f>
        <v>37.135305681085455</v>
      </c>
      <c r="BN1378" s="24">
        <v>3059.4215375550398</v>
      </c>
      <c r="BO1378" s="1">
        <v>474</v>
      </c>
      <c r="BP1378" s="1">
        <v>3040</v>
      </c>
      <c r="BQ1378" s="24">
        <v>4611.9232000000002</v>
      </c>
      <c r="BR1378" s="1">
        <v>760</v>
      </c>
      <c r="BS1378" s="1">
        <v>190</v>
      </c>
      <c r="BT1378" s="1">
        <v>0.44846059796641002</v>
      </c>
    </row>
    <row r="1379" spans="1:72" s="11" customFormat="1" x14ac:dyDescent="0.25">
      <c r="A1379" s="1">
        <v>1234</v>
      </c>
      <c r="B1379" s="22">
        <v>2472.2598283273001</v>
      </c>
      <c r="C1379" s="22">
        <v>1003.19999999999</v>
      </c>
      <c r="D1379" s="11">
        <v>3000</v>
      </c>
      <c r="E1379" s="11">
        <v>12000</v>
      </c>
      <c r="F1379" s="11">
        <v>1</v>
      </c>
      <c r="G1379" s="11">
        <v>17</v>
      </c>
      <c r="H1379" s="12">
        <f>SUM(BG1379:BI1379)/(BK1379*1000000)</f>
        <v>0.94026081257691363</v>
      </c>
      <c r="I1379" s="13">
        <v>100</v>
      </c>
      <c r="J1379" s="20">
        <v>100.690546146657</v>
      </c>
      <c r="K1379" s="18">
        <f>(P1379*BG1379+U1379*BH1379+AP1379*BI1379+AN1379*BJ1379)/(BK1379*(1000000))</f>
        <v>141.83393063106573</v>
      </c>
      <c r="L1379" s="18">
        <f>(T1379*BG1379+Y1379*BH1379+AT1379*BI1379+AO1379*BJ1379)/(BK1379*(1000000))</f>
        <v>171.39492464564577</v>
      </c>
      <c r="M1379" s="18">
        <f>L1379/K1379</f>
        <v>1.2084197616399226</v>
      </c>
      <c r="N1379" s="18">
        <f>J1379*M1379</f>
        <v>121.67644577393688</v>
      </c>
      <c r="O1379" s="13">
        <v>100</v>
      </c>
      <c r="P1379" s="20">
        <v>126.324633609849</v>
      </c>
      <c r="Q1379" s="20">
        <f>P1379-S1379</f>
        <v>116.842707419905</v>
      </c>
      <c r="R1379" s="18">
        <f>Q1379*solar_capex_adj</f>
        <v>155.79027655987332</v>
      </c>
      <c r="S1379" s="20">
        <v>9.481926189944005</v>
      </c>
      <c r="T1379" s="18">
        <f>R1379+S1379</f>
        <v>165.27220274981732</v>
      </c>
      <c r="U1379" s="20">
        <v>27.947890810100901</v>
      </c>
      <c r="V1379" s="20">
        <f>U1379-X1379</f>
        <v>23.151107332973801</v>
      </c>
      <c r="W1379" s="18">
        <f>V1379*wind_capex_adj</f>
        <v>38.585178888289668</v>
      </c>
      <c r="X1379" s="20">
        <v>4.7967834771271001</v>
      </c>
      <c r="Y1379" s="18">
        <f>W1379+X1379</f>
        <v>43.381962365416769</v>
      </c>
      <c r="Z1379" s="20">
        <v>210.03150750404799</v>
      </c>
      <c r="AA1379" s="20">
        <f>Z1379-AC1379-AD1379</f>
        <v>142.49754683902302</v>
      </c>
      <c r="AB1379" s="18">
        <f>AA1379*hdgt_capex_adj</f>
        <v>178.12193354877877</v>
      </c>
      <c r="AC1379" s="20">
        <v>26.574861856032982</v>
      </c>
      <c r="AD1379" s="20">
        <v>40.959098808991996</v>
      </c>
      <c r="AE1379" s="18">
        <f>AD1379*fuel_adj</f>
        <v>40.959098808991996</v>
      </c>
      <c r="AF1379" s="18">
        <f>AB1379+AC1379+AE1379</f>
        <v>245.65589421380375</v>
      </c>
      <c r="AG1379" s="20">
        <v>1789.5173452689701</v>
      </c>
      <c r="AH1379" s="20">
        <f>AG1379-AJ1379-AK1379</f>
        <v>1606.6039257524599</v>
      </c>
      <c r="AI1379" s="18">
        <f>AH1379*aero_capex_adj</f>
        <v>1927.9247109029518</v>
      </c>
      <c r="AJ1379" s="20">
        <v>138.06435798579014</v>
      </c>
      <c r="AK1379" s="20">
        <v>44.849061530720064</v>
      </c>
      <c r="AL1379" s="18">
        <f>AK1379*fuel_adj</f>
        <v>44.849061530720064</v>
      </c>
      <c r="AM1379" s="18">
        <f>AI1379+AJ1379+AL1379</f>
        <v>2110.8381304194618</v>
      </c>
      <c r="AN1379" s="18">
        <f>IF(F1379=0, 0, IF(F1379=3, Z1379, (Z1379*F1379*384+AG1379*G1379*32)/(F1379*384+G1379*32)))</f>
        <v>1135.9369986076229</v>
      </c>
      <c r="AO1379" s="18">
        <f>IF(F1379=0, 0, IF(F1379=3, AF1379, (AF1379*F1379*384+AM1379*G1379*32)/(F1379*384+G1379*32)))</f>
        <v>1339.0385844033274</v>
      </c>
      <c r="AP1379" s="20">
        <v>150.87948110487699</v>
      </c>
      <c r="AQ1379" s="20">
        <f>AP1379-AS1379</f>
        <v>123.14378770716699</v>
      </c>
      <c r="AR1379" s="18">
        <f>AQ1379*bess_capex_adj</f>
        <v>123.14378770716699</v>
      </c>
      <c r="AS1379" s="20">
        <v>27.735693397709994</v>
      </c>
      <c r="AT1379" s="18">
        <f>AR1379+AS1379</f>
        <v>150.87948110487699</v>
      </c>
      <c r="AU1379" s="20">
        <v>9167.3509749518398</v>
      </c>
      <c r="AV1379" s="20"/>
      <c r="AW1379" s="20">
        <v>2959.6209642031599</v>
      </c>
      <c r="AX1379" s="18">
        <f>AW1379*solar_capex_adj</f>
        <v>3946.1612856042129</v>
      </c>
      <c r="AY1379" s="20">
        <v>1200.9626647120799</v>
      </c>
      <c r="AZ1379" s="18">
        <f>AY1379*wind_capex_adj</f>
        <v>2001.6044411867999</v>
      </c>
      <c r="BA1379" s="20">
        <v>772.602735531078</v>
      </c>
      <c r="BB1379" s="18">
        <f>BA1379*hdgt_capex_adj</f>
        <v>965.7534194138475</v>
      </c>
      <c r="BC1379" s="20">
        <v>1379.7457544947799</v>
      </c>
      <c r="BD1379" s="18">
        <f>BC1379*aero_capex_adj</f>
        <v>1655.6949053937358</v>
      </c>
      <c r="BE1379" s="20">
        <v>2854.41885601072</v>
      </c>
      <c r="BF1379" s="18">
        <f>BE1379*bess_capex_adj</f>
        <v>2854.41885601072</v>
      </c>
      <c r="BG1379" s="11">
        <v>2174816527.70468</v>
      </c>
      <c r="BH1379" s="11">
        <v>4403525449.1711998</v>
      </c>
      <c r="BI1379" s="11">
        <v>1658342741.2978799</v>
      </c>
      <c r="BJ1379" s="11">
        <v>523315281.82623601</v>
      </c>
      <c r="BK1379" s="11">
        <f>SUM(BG1379:BJ1379)/1000000</f>
        <v>8759.9999999999964</v>
      </c>
      <c r="BL1379" s="11">
        <v>20.246618531675502</v>
      </c>
      <c r="BM1379" s="13">
        <f>0.815*BJ1379/(BK1379*1000)</f>
        <v>48.687437749815352</v>
      </c>
      <c r="BN1379" s="22">
        <v>3337.5507682418602</v>
      </c>
      <c r="BO1379" s="11">
        <v>264</v>
      </c>
      <c r="BP1379" s="11">
        <v>9120</v>
      </c>
      <c r="BQ1379" s="22">
        <v>13835.7696</v>
      </c>
      <c r="BR1379" s="11">
        <v>2280</v>
      </c>
      <c r="BS1379" s="11">
        <v>570</v>
      </c>
      <c r="BT1379" s="11">
        <v>0.343049946150906</v>
      </c>
    </row>
    <row r="1380" spans="1:72" s="11" customFormat="1" x14ac:dyDescent="0.25">
      <c r="A1380" s="1">
        <v>929</v>
      </c>
      <c r="B1380" s="25">
        <v>3296.3464377697401</v>
      </c>
      <c r="C1380" s="25">
        <v>402.79999999999899</v>
      </c>
      <c r="D1380" s="8">
        <v>2000</v>
      </c>
      <c r="E1380" s="8">
        <v>8000</v>
      </c>
      <c r="F1380" s="8">
        <v>2</v>
      </c>
      <c r="G1380" s="8">
        <v>11</v>
      </c>
      <c r="H1380" s="9">
        <f>SUM(BG1380:BI1380)/(BK1380*1000000)</f>
        <v>0.85530120607673621</v>
      </c>
      <c r="I1380" s="10">
        <v>100</v>
      </c>
      <c r="J1380" s="19">
        <v>100.835582928772</v>
      </c>
      <c r="K1380" s="18">
        <f>(P1380*BG1380+U1380*BH1380+AP1380*BI1380+AN1380*BJ1380)/(BK1380*(1000000))</f>
        <v>128.92497465202425</v>
      </c>
      <c r="L1380" s="18">
        <f>(T1380*BG1380+Y1380*BH1380+AT1380*BI1380+AO1380*BJ1380)/(BK1380*(1000000))</f>
        <v>155.5723270390796</v>
      </c>
      <c r="M1380" s="18">
        <f>L1380/K1380</f>
        <v>1.2066888316943869</v>
      </c>
      <c r="N1380" s="18">
        <f>J1380*M1380</f>
        <v>121.67717175754235</v>
      </c>
      <c r="O1380" s="10">
        <v>100</v>
      </c>
      <c r="P1380" s="19">
        <v>125.050838273978</v>
      </c>
      <c r="Q1380" s="19">
        <f>P1380-S1380</f>
        <v>115.665399780139</v>
      </c>
      <c r="R1380" s="18">
        <f>Q1380*solar_capex_adj</f>
        <v>154.22053304018533</v>
      </c>
      <c r="S1380" s="19">
        <v>9.3854384938390041</v>
      </c>
      <c r="T1380" s="18">
        <f>R1380+S1380</f>
        <v>163.60597153402432</v>
      </c>
      <c r="U1380" s="19">
        <v>27.950228668251601</v>
      </c>
      <c r="V1380" s="19">
        <f>U1380-X1380</f>
        <v>23.153445191124501</v>
      </c>
      <c r="W1380" s="18">
        <f>V1380*wind_capex_adj</f>
        <v>38.589075318540836</v>
      </c>
      <c r="X1380" s="19">
        <v>4.7967834771271001</v>
      </c>
      <c r="Y1380" s="18">
        <f>W1380+X1380</f>
        <v>43.385858795667936</v>
      </c>
      <c r="Z1380" s="19">
        <v>165.269023685679</v>
      </c>
      <c r="AA1380" s="19">
        <f>Z1380-AC1380-AD1380</f>
        <v>106.45245835783598</v>
      </c>
      <c r="AB1380" s="18">
        <f>AA1380*hdgt_capex_adj</f>
        <v>133.06557294729498</v>
      </c>
      <c r="AC1380" s="19">
        <v>22.254345808493014</v>
      </c>
      <c r="AD1380" s="19">
        <v>36.562219519350009</v>
      </c>
      <c r="AE1380" s="18">
        <f>AD1380*fuel_adj</f>
        <v>36.562219519350009</v>
      </c>
      <c r="AF1380" s="18">
        <f>AB1380+AC1380+AE1380</f>
        <v>191.882138275138</v>
      </c>
      <c r="AG1380" s="19">
        <v>998.90712922953003</v>
      </c>
      <c r="AH1380" s="19">
        <f>AG1380-AJ1380-AK1380</f>
        <v>876.72336780701198</v>
      </c>
      <c r="AI1380" s="18">
        <f>AH1380*aero_capex_adj</f>
        <v>1052.0680413684142</v>
      </c>
      <c r="AJ1380" s="19">
        <v>80.233392272285073</v>
      </c>
      <c r="AK1380" s="19">
        <v>41.950369150232973</v>
      </c>
      <c r="AL1380" s="18">
        <f>AK1380*fuel_adj</f>
        <v>41.950369150232973</v>
      </c>
      <c r="AM1380" s="18">
        <f>AI1380+AJ1380+AL1380</f>
        <v>1174.2518027909323</v>
      </c>
      <c r="AN1380" s="18">
        <f>IF(F1380=0, 0, IF(F1380=3, Z1380, (Z1380*F1380*384+AG1380*G1380*32)/(F1380*384+G1380*32)))</f>
        <v>427.26957114231794</v>
      </c>
      <c r="AO1380" s="18">
        <f>IF(F1380=0, 0, IF(F1380=3, AF1380, (AF1380*F1380*384+AM1380*G1380*32)/(F1380*384+G1380*32)))</f>
        <v>500.62688998010191</v>
      </c>
      <c r="AP1380" s="19">
        <v>61.432769774655597</v>
      </c>
      <c r="AQ1380" s="19">
        <f>AP1380-AS1380</f>
        <v>50.196513214510198</v>
      </c>
      <c r="AR1380" s="18">
        <f>AQ1380*bess_capex_adj</f>
        <v>50.196513214510198</v>
      </c>
      <c r="AS1380" s="19">
        <v>11.236256560145399</v>
      </c>
      <c r="AT1380" s="18">
        <f>AR1380+AS1380</f>
        <v>61.432769774655597</v>
      </c>
      <c r="AU1380" s="19">
        <v>8768.1425161922398</v>
      </c>
      <c r="AV1380" s="19"/>
      <c r="AW1380" s="19">
        <v>3946.5597790841398</v>
      </c>
      <c r="AX1380" s="18">
        <f>AW1380*solar_capex_adj</f>
        <v>5262.0797054455197</v>
      </c>
      <c r="AY1380" s="19">
        <v>482.25340055295902</v>
      </c>
      <c r="AZ1380" s="18">
        <f>AY1380*wind_capex_adj</f>
        <v>803.75566758826506</v>
      </c>
      <c r="BA1380" s="19">
        <v>1545.3615098707</v>
      </c>
      <c r="BB1380" s="18">
        <f>BA1380*hdgt_capex_adj</f>
        <v>1931.7018873383749</v>
      </c>
      <c r="BC1380" s="19">
        <v>892.86681954872199</v>
      </c>
      <c r="BD1380" s="18">
        <f>BC1380*aero_capex_adj</f>
        <v>1071.4401834584664</v>
      </c>
      <c r="BE1380" s="19">
        <v>1901.10100713571</v>
      </c>
      <c r="BF1380" s="18">
        <f>BE1380*bess_capex_adj</f>
        <v>1901.10100713571</v>
      </c>
      <c r="BG1380" s="8">
        <v>2934873422.5085301</v>
      </c>
      <c r="BH1380" s="8">
        <v>1768082187.9247999</v>
      </c>
      <c r="BI1380" s="8">
        <v>2789482954.7988701</v>
      </c>
      <c r="BJ1380" s="8">
        <v>1267561434.7677901</v>
      </c>
      <c r="BK1380" s="8">
        <f>SUM(BG1380:BJ1380)/1000000</f>
        <v>8759.9999999999909</v>
      </c>
      <c r="BL1380" s="8">
        <v>20.554241509077102</v>
      </c>
      <c r="BM1380" s="10">
        <f>0.815*BJ1380/(BK1380*1000)</f>
        <v>117.92951704746004</v>
      </c>
      <c r="BN1380" s="25">
        <v>4450.0676909891499</v>
      </c>
      <c r="BO1380" s="8">
        <v>106</v>
      </c>
      <c r="BP1380" s="8">
        <v>6080</v>
      </c>
      <c r="BQ1380" s="25">
        <v>9223.8464000000004</v>
      </c>
      <c r="BR1380" s="8">
        <v>1520</v>
      </c>
      <c r="BS1380" s="8">
        <v>380</v>
      </c>
      <c r="BT1380" s="8">
        <v>0.86071438378867704</v>
      </c>
    </row>
    <row r="1381" spans="1:72" s="11" customFormat="1" x14ac:dyDescent="0.25">
      <c r="A1381" s="1">
        <v>1285</v>
      </c>
      <c r="B1381" s="22">
        <v>1854.19487124548</v>
      </c>
      <c r="C1381" s="22">
        <v>1801.19999999999</v>
      </c>
      <c r="D1381" s="11">
        <v>3000</v>
      </c>
      <c r="E1381" s="11">
        <v>12000</v>
      </c>
      <c r="F1381" s="11">
        <v>1</v>
      </c>
      <c r="G1381" s="11">
        <v>13</v>
      </c>
      <c r="H1381" s="12">
        <f>SUM(BG1381:BI1381)/(BK1381*1000000)</f>
        <v>0.9711196265227009</v>
      </c>
      <c r="I1381" s="13">
        <v>100</v>
      </c>
      <c r="J1381" s="20">
        <v>97.683354869825095</v>
      </c>
      <c r="K1381" s="18">
        <f>(P1381*BG1381+U1381*BH1381+AP1381*BI1381+AN1381*BJ1381)/(BK1381*(1000000))</f>
        <v>114.84255646647999</v>
      </c>
      <c r="L1381" s="18">
        <f>(T1381*BG1381+Y1381*BH1381+AT1381*BI1381+AO1381*BJ1381)/(BK1381*(1000000))</f>
        <v>143.11389210970921</v>
      </c>
      <c r="M1381" s="18">
        <f>L1381/K1381</f>
        <v>1.246174732721846</v>
      </c>
      <c r="N1381" s="18">
        <f>J1381*M1381</f>
        <v>121.73052864627752</v>
      </c>
      <c r="O1381" s="13">
        <v>100</v>
      </c>
      <c r="P1381" s="20">
        <v>133.744753629104</v>
      </c>
      <c r="Q1381" s="20">
        <f>P1381-S1381</f>
        <v>123.70660271656</v>
      </c>
      <c r="R1381" s="18">
        <f>Q1381*solar_capex_adj</f>
        <v>164.94213695541333</v>
      </c>
      <c r="S1381" s="20">
        <v>10.038150912543998</v>
      </c>
      <c r="T1381" s="18">
        <f>R1381+S1381</f>
        <v>174.98028786795732</v>
      </c>
      <c r="U1381" s="20">
        <v>36.681681561916903</v>
      </c>
      <c r="V1381" s="20">
        <f>U1381-X1381</f>
        <v>30.386300097611301</v>
      </c>
      <c r="W1381" s="18">
        <f>V1381*wind_capex_adj</f>
        <v>50.643833496018836</v>
      </c>
      <c r="X1381" s="20">
        <v>6.2953814643056027</v>
      </c>
      <c r="Y1381" s="18">
        <f>W1381+X1381</f>
        <v>56.939214960324435</v>
      </c>
      <c r="Z1381" s="20">
        <v>393.474742479253</v>
      </c>
      <c r="AA1381" s="20">
        <f>Z1381-AC1381-AD1381</f>
        <v>307.47683737440798</v>
      </c>
      <c r="AB1381" s="18">
        <f>AA1381*hdgt_capex_adj</f>
        <v>384.34604671800997</v>
      </c>
      <c r="AC1381" s="20">
        <v>43.360284402893001</v>
      </c>
      <c r="AD1381" s="20">
        <v>42.637620701952017</v>
      </c>
      <c r="AE1381" s="18">
        <f>AD1381*fuel_adj</f>
        <v>42.637620701952017</v>
      </c>
      <c r="AF1381" s="18">
        <f>AB1381+AC1381+AE1381</f>
        <v>470.34395182285499</v>
      </c>
      <c r="AG1381" s="20">
        <v>2224.4703517416201</v>
      </c>
      <c r="AH1381" s="20">
        <f>AG1381-AJ1381-AK1381</f>
        <v>2007.3267358411699</v>
      </c>
      <c r="AI1381" s="18">
        <f>AH1381*aero_capex_adj</f>
        <v>2408.792083009404</v>
      </c>
      <c r="AJ1381" s="20">
        <v>170.05906826497994</v>
      </c>
      <c r="AK1381" s="20">
        <v>47.084547635470244</v>
      </c>
      <c r="AL1381" s="18">
        <f>AK1381*fuel_adj</f>
        <v>47.084547635470244</v>
      </c>
      <c r="AM1381" s="18">
        <f>AI1381+AJ1381+AL1381</f>
        <v>2625.9356989098542</v>
      </c>
      <c r="AN1381" s="18">
        <f>IF(F1381=0, 0, IF(F1381=3, Z1381, (Z1381*F1381*384+AG1381*G1381*32)/(F1381*384+G1381*32)))</f>
        <v>1345.592459295684</v>
      </c>
      <c r="AO1381" s="18">
        <f>IF(F1381=0, 0, IF(F1381=3, AF1381, (AF1381*F1381*384+AM1381*G1381*32)/(F1381*384+G1381*32)))</f>
        <v>1591.2516603080946</v>
      </c>
      <c r="AP1381" s="20">
        <v>253.042083927671</v>
      </c>
      <c r="AQ1381" s="20">
        <f>AP1381-AS1381</f>
        <v>204.552732956006</v>
      </c>
      <c r="AR1381" s="18">
        <f>AQ1381*bess_capex_adj</f>
        <v>204.552732956006</v>
      </c>
      <c r="AS1381" s="20">
        <v>48.489350971665004</v>
      </c>
      <c r="AT1381" s="18">
        <f>AR1381+AS1381</f>
        <v>253.042083927671</v>
      </c>
      <c r="AU1381" s="20">
        <v>9058.8225224567104</v>
      </c>
      <c r="AV1381" s="20"/>
      <c r="AW1381" s="20">
        <v>2219.8901120277301</v>
      </c>
      <c r="AX1381" s="18">
        <f>AW1381*solar_capex_adj</f>
        <v>2959.8534827036401</v>
      </c>
      <c r="AY1381" s="20">
        <v>2156.4432799334299</v>
      </c>
      <c r="AZ1381" s="18">
        <f>AY1381*wind_capex_adj</f>
        <v>3594.0721332223834</v>
      </c>
      <c r="BA1381" s="20">
        <v>772.66343398932599</v>
      </c>
      <c r="BB1381" s="18">
        <f>BA1381*hdgt_capex_adj</f>
        <v>965.82929248665755</v>
      </c>
      <c r="BC1381" s="20">
        <v>1055.18258705218</v>
      </c>
      <c r="BD1381" s="18">
        <f>BC1381*aero_capex_adj</f>
        <v>1266.2191044626159</v>
      </c>
      <c r="BE1381" s="20">
        <v>2854.6431094540299</v>
      </c>
      <c r="BF1381" s="18">
        <f>BE1381*bess_capex_adj</f>
        <v>2854.6431094540299</v>
      </c>
      <c r="BG1381" s="11">
        <v>1539220767.4302001</v>
      </c>
      <c r="BH1381" s="11">
        <v>6024251669.3078299</v>
      </c>
      <c r="BI1381" s="11">
        <v>943535491.600824</v>
      </c>
      <c r="BJ1381" s="11">
        <v>252992071.66113999</v>
      </c>
      <c r="BK1381" s="11">
        <f>SUM(BG1381:BJ1381)/1000000</f>
        <v>8759.9999999999945</v>
      </c>
      <c r="BL1381" s="11">
        <v>31.022627401781801</v>
      </c>
      <c r="BM1381" s="13">
        <f>0.815*BJ1381/(BK1381*1000)</f>
        <v>23.537504383998765</v>
      </c>
      <c r="BN1381" s="22">
        <v>2503.1630761813899</v>
      </c>
      <c r="BO1381" s="11">
        <v>474</v>
      </c>
      <c r="BP1381" s="11">
        <v>9120</v>
      </c>
      <c r="BQ1381" s="22">
        <v>13835.7696</v>
      </c>
      <c r="BR1381" s="11">
        <v>2280</v>
      </c>
      <c r="BS1381" s="11">
        <v>570</v>
      </c>
      <c r="BT1381" s="11">
        <v>0.19644022686879201</v>
      </c>
    </row>
    <row r="1382" spans="1:72" s="11" customFormat="1" x14ac:dyDescent="0.25">
      <c r="A1382" s="1">
        <v>989</v>
      </c>
      <c r="B1382" s="25">
        <v>2060.21652360608</v>
      </c>
      <c r="C1382" s="25">
        <v>1402.2</v>
      </c>
      <c r="D1382" s="8">
        <v>2000</v>
      </c>
      <c r="E1382" s="8">
        <v>8000</v>
      </c>
      <c r="F1382" s="8">
        <v>3</v>
      </c>
      <c r="G1382" s="8">
        <v>4</v>
      </c>
      <c r="H1382" s="9">
        <f>SUM(BG1382:BI1382)/(BK1382*1000000)</f>
        <v>0.95640265378532929</v>
      </c>
      <c r="I1382" s="10">
        <v>100</v>
      </c>
      <c r="J1382" s="19">
        <v>96.053618752376806</v>
      </c>
      <c r="K1382" s="18">
        <f>(P1382*BG1382+U1382*BH1382+AP1382*BI1382+AN1382*BJ1382)/(BK1382*(1000000))</f>
        <v>93.363359385377819</v>
      </c>
      <c r="L1382" s="18">
        <f>(T1382*BG1382+Y1382*BH1382+AT1382*BI1382+AO1382*BJ1382)/(BK1382*(1000000))</f>
        <v>118.33318844474111</v>
      </c>
      <c r="M1382" s="18">
        <f>L1382/K1382</f>
        <v>1.2674478427484044</v>
      </c>
      <c r="N1382" s="18">
        <f>J1382*M1382</f>
        <v>121.74295187587767</v>
      </c>
      <c r="O1382" s="10">
        <v>100</v>
      </c>
      <c r="P1382" s="19">
        <v>130.27825741385601</v>
      </c>
      <c r="Q1382" s="19">
        <f>P1382-S1382</f>
        <v>120.501014480995</v>
      </c>
      <c r="R1382" s="18">
        <f>Q1382*solar_capex_adj</f>
        <v>160.66801930799332</v>
      </c>
      <c r="S1382" s="19">
        <v>9.7772429328610144</v>
      </c>
      <c r="T1382" s="18">
        <f>R1382+S1382</f>
        <v>170.44526224085433</v>
      </c>
      <c r="U1382" s="19">
        <v>31.024232544195801</v>
      </c>
      <c r="V1382" s="19">
        <f>U1382-X1382</f>
        <v>25.700150314360201</v>
      </c>
      <c r="W1382" s="18">
        <f>V1382*wind_capex_adj</f>
        <v>42.833583857267001</v>
      </c>
      <c r="X1382" s="19">
        <v>5.3240822298356001</v>
      </c>
      <c r="Y1382" s="18">
        <f>W1382+X1382</f>
        <v>48.157666087102598</v>
      </c>
      <c r="Z1382" s="19">
        <v>667.26377702100604</v>
      </c>
      <c r="AA1382" s="19">
        <f>Z1382-AC1382-AD1382</f>
        <v>556.46052053656297</v>
      </c>
      <c r="AB1382" s="18">
        <f>AA1382*hdgt_capex_adj</f>
        <v>695.57565067070368</v>
      </c>
      <c r="AC1382" s="19">
        <v>67.755690761910046</v>
      </c>
      <c r="AD1382" s="19">
        <v>43.047565722533022</v>
      </c>
      <c r="AE1382" s="18">
        <f>AD1382*fuel_adj</f>
        <v>43.047565722533022</v>
      </c>
      <c r="AF1382" s="18">
        <f>AB1382+AC1382+AE1382</f>
        <v>806.37890715514675</v>
      </c>
      <c r="AG1382" s="19">
        <v>913.681153707774</v>
      </c>
      <c r="AH1382" s="19">
        <f>AG1382-AJ1382-AK1382</f>
        <v>789.14842515502698</v>
      </c>
      <c r="AI1382" s="18">
        <f>AH1382*aero_capex_adj</f>
        <v>946.97811018603238</v>
      </c>
      <c r="AJ1382" s="19">
        <v>75.173032257383966</v>
      </c>
      <c r="AK1382" s="19">
        <v>49.359696295363051</v>
      </c>
      <c r="AL1382" s="18">
        <f>AK1382*fuel_adj</f>
        <v>49.359696295363051</v>
      </c>
      <c r="AM1382" s="18">
        <f>AI1382+AJ1382+AL1382</f>
        <v>1071.5108387387795</v>
      </c>
      <c r="AN1382" s="18">
        <f>IF(F1382=0, 0, IF(F1382=3, Z1382, (Z1382*F1382*384+AG1382*G1382*32)/(F1382*384+G1382*32)))</f>
        <v>667.26377702100604</v>
      </c>
      <c r="AO1382" s="18">
        <f>IF(F1382=0, 0, IF(F1382=3, AF1382, (AF1382*F1382*384+AM1382*G1382*32)/(F1382*384+G1382*32)))</f>
        <v>806.37890715514675</v>
      </c>
      <c r="AP1382" s="19">
        <v>150.68511902402301</v>
      </c>
      <c r="AQ1382" s="19">
        <f>AP1382-AS1382</f>
        <v>122.201534334153</v>
      </c>
      <c r="AR1382" s="18">
        <f>AQ1382*bess_capex_adj</f>
        <v>122.201534334153</v>
      </c>
      <c r="AS1382" s="19">
        <v>28.483584689870014</v>
      </c>
      <c r="AT1382" s="18">
        <f>AR1382+AS1382</f>
        <v>150.68511902402301</v>
      </c>
      <c r="AU1382" s="19">
        <v>8689.7180026752594</v>
      </c>
      <c r="AV1382" s="19"/>
      <c r="AW1382" s="19">
        <v>2466.7441368407399</v>
      </c>
      <c r="AX1382" s="18">
        <f>AW1382*solar_capex_adj</f>
        <v>3288.9921824543198</v>
      </c>
      <c r="AY1382" s="19">
        <v>1678.8859758409601</v>
      </c>
      <c r="AZ1382" s="18">
        <f>AY1382*wind_capex_adj</f>
        <v>2798.1432930682668</v>
      </c>
      <c r="BA1382" s="19">
        <v>2318.1778503753299</v>
      </c>
      <c r="BB1382" s="18">
        <f>BA1382*hdgt_capex_adj</f>
        <v>2897.7223129691624</v>
      </c>
      <c r="BC1382" s="19">
        <v>324.69783439684198</v>
      </c>
      <c r="BD1382" s="18">
        <f>BC1382*aero_capex_adj</f>
        <v>389.63740127621037</v>
      </c>
      <c r="BE1382" s="19">
        <v>1901.2122052213599</v>
      </c>
      <c r="BF1382" s="18">
        <f>BE1382*bess_capex_adj</f>
        <v>1901.2122052213599</v>
      </c>
      <c r="BG1382" s="8">
        <v>1757539158.5613501</v>
      </c>
      <c r="BH1382" s="8">
        <v>5545343619.8424997</v>
      </c>
      <c r="BI1382" s="8">
        <v>1075204468.75563</v>
      </c>
      <c r="BJ1382" s="8">
        <v>381912752.84051502</v>
      </c>
      <c r="BK1382" s="8">
        <f>SUM(BG1382:BJ1382)/1000000</f>
        <v>8759.9999999999945</v>
      </c>
      <c r="BL1382" s="8">
        <v>24.701718105618699</v>
      </c>
      <c r="BM1382" s="10">
        <f>0.815*BJ1382/(BK1382*1000)</f>
        <v>35.531837164956613</v>
      </c>
      <c r="BN1382" s="25">
        <v>2781.2923068682198</v>
      </c>
      <c r="BO1382" s="8">
        <v>369</v>
      </c>
      <c r="BP1382" s="8">
        <v>6080</v>
      </c>
      <c r="BQ1382" s="25">
        <v>9223.8464000000004</v>
      </c>
      <c r="BR1382" s="8">
        <v>1520</v>
      </c>
      <c r="BS1382" s="8">
        <v>380</v>
      </c>
      <c r="BT1382" s="8">
        <v>0.33391594020911602</v>
      </c>
    </row>
    <row r="1383" spans="1:72" s="11" customFormat="1" x14ac:dyDescent="0.25">
      <c r="A1383" s="1">
        <v>732</v>
      </c>
      <c r="B1383" s="25">
        <v>2060.21652360608</v>
      </c>
      <c r="C1383" s="25">
        <v>1603.6</v>
      </c>
      <c r="D1383" s="8">
        <v>2000</v>
      </c>
      <c r="E1383" s="8">
        <v>8000</v>
      </c>
      <c r="F1383" s="8">
        <v>1</v>
      </c>
      <c r="G1383" s="8">
        <v>23</v>
      </c>
      <c r="H1383" s="9">
        <f>SUM(BG1383:BI1383)/(BK1383*1000000)</f>
        <v>0.96598747400485341</v>
      </c>
      <c r="I1383" s="10">
        <v>100</v>
      </c>
      <c r="J1383" s="19">
        <v>97.7134369826301</v>
      </c>
      <c r="K1383" s="18">
        <f>(P1383*BG1383+U1383*BH1383+AP1383*BI1383+AN1383*BJ1383)/(BK1383*(1000000))</f>
        <v>129.52002123773391</v>
      </c>
      <c r="L1383" s="18">
        <f>(T1383*BG1383+Y1383*BH1383+AT1383*BI1383+AO1383*BJ1383)/(BK1383*(1000000))</f>
        <v>161.37961665803547</v>
      </c>
      <c r="M1383" s="18">
        <f>L1383/K1383</f>
        <v>1.2459820120151408</v>
      </c>
      <c r="N1383" s="18">
        <f>J1383*M1383</f>
        <v>121.74918481253212</v>
      </c>
      <c r="O1383" s="10">
        <v>100</v>
      </c>
      <c r="P1383" s="19">
        <v>137.690324701973</v>
      </c>
      <c r="Q1383" s="19">
        <f>P1383-S1383</f>
        <v>127.35516018174501</v>
      </c>
      <c r="R1383" s="18">
        <f>Q1383*solar_capex_adj</f>
        <v>169.80688024232666</v>
      </c>
      <c r="S1383" s="19">
        <v>10.335164520227991</v>
      </c>
      <c r="T1383" s="18">
        <f>R1383+S1383</f>
        <v>180.14204476255463</v>
      </c>
      <c r="U1383" s="19">
        <v>33.791628150716903</v>
      </c>
      <c r="V1383" s="19">
        <f>U1383-X1383</f>
        <v>27.991800697835501</v>
      </c>
      <c r="W1383" s="18">
        <f>V1383*wind_capex_adj</f>
        <v>46.653001163059173</v>
      </c>
      <c r="X1383" s="19">
        <v>5.7998274528814022</v>
      </c>
      <c r="Y1383" s="18">
        <f>W1383+X1383</f>
        <v>52.452828615940575</v>
      </c>
      <c r="Z1383" s="19">
        <v>358.55957546169998</v>
      </c>
      <c r="AA1383" s="19">
        <f>Z1383-AC1383-AD1383</f>
        <v>276.291382451348</v>
      </c>
      <c r="AB1383" s="18">
        <f>AA1383*hdgt_capex_adj</f>
        <v>345.364228064185</v>
      </c>
      <c r="AC1383" s="19">
        <v>40.211430617735004</v>
      </c>
      <c r="AD1383" s="19">
        <v>42.056762392616974</v>
      </c>
      <c r="AE1383" s="18">
        <f>AD1383*fuel_adj</f>
        <v>42.056762392616974</v>
      </c>
      <c r="AF1383" s="18">
        <f>AB1383+AC1383+AE1383</f>
        <v>427.63242107453698</v>
      </c>
      <c r="AG1383" s="19">
        <v>2617.4478822164801</v>
      </c>
      <c r="AH1383" s="19">
        <f>AG1383-AJ1383-AK1383</f>
        <v>2372.7311845743998</v>
      </c>
      <c r="AI1383" s="18">
        <f>AH1383*aero_capex_adj</f>
        <v>2847.2774214892797</v>
      </c>
      <c r="AJ1383" s="19">
        <v>198.41476319230014</v>
      </c>
      <c r="AK1383" s="19">
        <v>46.301934449780219</v>
      </c>
      <c r="AL1383" s="18">
        <f>AK1383*fuel_adj</f>
        <v>46.301934449780219</v>
      </c>
      <c r="AM1383" s="18">
        <f>AI1383+AJ1383+AL1383</f>
        <v>3091.9941191313601</v>
      </c>
      <c r="AN1383" s="18">
        <f>IF(F1383=0, 0, IF(F1383=3, Z1383, (Z1383*F1383*384+AG1383*G1383*32)/(F1383*384+G1383*32)))</f>
        <v>1842.9718913291269</v>
      </c>
      <c r="AO1383" s="18">
        <f>IF(F1383=0, 0, IF(F1383=3, AF1383, (AF1383*F1383*384+AM1383*G1383*32)/(F1383*384+G1383*32)))</f>
        <v>2178.4986797975921</v>
      </c>
      <c r="AP1383" s="19">
        <v>163.39995182894799</v>
      </c>
      <c r="AQ1383" s="19">
        <f>AP1383-AS1383</f>
        <v>132.18013456631499</v>
      </c>
      <c r="AR1383" s="18">
        <f>AQ1383*bess_capex_adj</f>
        <v>132.18013456631499</v>
      </c>
      <c r="AS1383" s="19">
        <v>31.219817262633001</v>
      </c>
      <c r="AT1383" s="18">
        <f>AR1383+AS1383</f>
        <v>163.39995182894799</v>
      </c>
      <c r="AU1383" s="19">
        <v>8926.1770105091291</v>
      </c>
      <c r="AV1383" s="19"/>
      <c r="AW1383" s="19">
        <v>2466.3173587230799</v>
      </c>
      <c r="AX1383" s="18">
        <f>AW1383*solar_capex_adj</f>
        <v>3288.4231449641065</v>
      </c>
      <c r="AY1383" s="19">
        <v>1919.6945908994701</v>
      </c>
      <c r="AZ1383" s="18">
        <f>AY1383*wind_capex_adj</f>
        <v>3199.4909848324501</v>
      </c>
      <c r="BA1383" s="19">
        <v>772.59225870509704</v>
      </c>
      <c r="BB1383" s="18">
        <f>BA1383*hdgt_capex_adj</f>
        <v>965.74032338137135</v>
      </c>
      <c r="BC1383" s="19">
        <v>1866.6895308588801</v>
      </c>
      <c r="BD1383" s="18">
        <f>BC1383*aero_capex_adj</f>
        <v>2240.0274370306561</v>
      </c>
      <c r="BE1383" s="19">
        <v>1900.88327132258</v>
      </c>
      <c r="BF1383" s="18">
        <f>BE1383*bess_capex_adj</f>
        <v>1900.88327132258</v>
      </c>
      <c r="BG1383" s="8">
        <v>1660272099.8715701</v>
      </c>
      <c r="BH1383" s="8">
        <v>5821626235.1424303</v>
      </c>
      <c r="BI1383" s="8">
        <v>980151937.268507</v>
      </c>
      <c r="BJ1383" s="8">
        <v>297949727.717484</v>
      </c>
      <c r="BK1383" s="8">
        <f>SUM(BG1383:BJ1383)/1000000</f>
        <v>8759.9999999999909</v>
      </c>
      <c r="BL1383" s="8">
        <v>29.4866878423496</v>
      </c>
      <c r="BM1383" s="10">
        <f>0.815*BJ1383/(BK1383*1000)</f>
        <v>27.720208686044487</v>
      </c>
      <c r="BN1383" s="25">
        <v>2781.2923068682198</v>
      </c>
      <c r="BO1383" s="8">
        <v>422</v>
      </c>
      <c r="BP1383" s="8">
        <v>6080</v>
      </c>
      <c r="BQ1383" s="25">
        <v>9223.8464000000004</v>
      </c>
      <c r="BR1383" s="8">
        <v>1520</v>
      </c>
      <c r="BS1383" s="8">
        <v>380</v>
      </c>
      <c r="BT1383" s="8">
        <v>0.30463130333744098</v>
      </c>
    </row>
    <row r="1384" spans="1:72" s="11" customFormat="1" x14ac:dyDescent="0.25">
      <c r="A1384" s="1">
        <v>1583</v>
      </c>
      <c r="B1384" s="22">
        <v>2060.21652360608</v>
      </c>
      <c r="C1384" s="22">
        <v>600.4</v>
      </c>
      <c r="D1384" s="11">
        <v>3000</v>
      </c>
      <c r="E1384" s="11">
        <v>12000</v>
      </c>
      <c r="F1384" s="11">
        <v>3</v>
      </c>
      <c r="G1384" s="11">
        <v>4</v>
      </c>
      <c r="H1384" s="12">
        <f>SUM(BG1384:BI1384)/(BK1384*1000000)</f>
        <v>0.81620127416474642</v>
      </c>
      <c r="I1384" s="13">
        <v>100</v>
      </c>
      <c r="J1384" s="20">
        <v>102.502915553802</v>
      </c>
      <c r="K1384" s="18">
        <f>(P1384*BG1384+U1384*BH1384+AP1384*BI1384+AN1384*BJ1384)/(BK1384*(1000000))</f>
        <v>99.362594027581807</v>
      </c>
      <c r="L1384" s="18">
        <f>(T1384*BG1384+Y1384*BH1384+AT1384*BI1384+AO1384*BJ1384)/(BK1384*(1000000))</f>
        <v>118.02432376477117</v>
      </c>
      <c r="M1384" s="18">
        <f>L1384/K1384</f>
        <v>1.1878144378155939</v>
      </c>
      <c r="N1384" s="18">
        <f>J1384*M1384</f>
        <v>121.75444301299862</v>
      </c>
      <c r="O1384" s="13">
        <v>100</v>
      </c>
      <c r="P1384" s="20">
        <v>100.572603471851</v>
      </c>
      <c r="Q1384" s="20">
        <f>P1384-S1384</f>
        <v>93.026176893973499</v>
      </c>
      <c r="R1384" s="18">
        <f>Q1384*solar_capex_adj</f>
        <v>124.03490252529799</v>
      </c>
      <c r="S1384" s="20">
        <v>7.5464265778774973</v>
      </c>
      <c r="T1384" s="18">
        <f>R1384+S1384</f>
        <v>131.58132910317551</v>
      </c>
      <c r="U1384" s="20">
        <v>27.9563565457359</v>
      </c>
      <c r="V1384" s="20">
        <f>U1384-X1384</f>
        <v>23.1595730686088</v>
      </c>
      <c r="W1384" s="18">
        <f>V1384*wind_capex_adj</f>
        <v>38.599288447681339</v>
      </c>
      <c r="X1384" s="20">
        <v>4.7967834771271001</v>
      </c>
      <c r="Y1384" s="18">
        <f>W1384+X1384</f>
        <v>43.396071924808439</v>
      </c>
      <c r="Z1384" s="20">
        <v>189.74039558176099</v>
      </c>
      <c r="AA1384" s="20">
        <f>Z1384-AC1384-AD1384</f>
        <v>127.44857108783901</v>
      </c>
      <c r="AB1384" s="18">
        <f>AA1384*hdgt_capex_adj</f>
        <v>159.31071385979877</v>
      </c>
      <c r="AC1384" s="20">
        <v>24.373556172321997</v>
      </c>
      <c r="AD1384" s="20">
        <v>37.918268321599982</v>
      </c>
      <c r="AE1384" s="18">
        <f>AD1384*fuel_adj</f>
        <v>37.918268321599982</v>
      </c>
      <c r="AF1384" s="18">
        <f>AB1384+AC1384+AE1384</f>
        <v>221.60253835372075</v>
      </c>
      <c r="AG1384" s="20">
        <v>390.67047441825599</v>
      </c>
      <c r="AH1384" s="20">
        <f>AG1384-AJ1384-AK1384</f>
        <v>312.07796601676699</v>
      </c>
      <c r="AI1384" s="18">
        <f>AH1384*aero_capex_adj</f>
        <v>374.4935592201204</v>
      </c>
      <c r="AJ1384" s="20">
        <v>36.126060086959001</v>
      </c>
      <c r="AK1384" s="20">
        <v>42.466448314529998</v>
      </c>
      <c r="AL1384" s="18">
        <f>AK1384*fuel_adj</f>
        <v>42.466448314529998</v>
      </c>
      <c r="AM1384" s="18">
        <f>AI1384+AJ1384+AL1384</f>
        <v>453.0860676216094</v>
      </c>
      <c r="AN1384" s="18">
        <f>IF(F1384=0, 0, IF(F1384=3, Z1384, (Z1384*F1384*384+AG1384*G1384*32)/(F1384*384+G1384*32)))</f>
        <v>189.74039558176099</v>
      </c>
      <c r="AO1384" s="18">
        <f>IF(F1384=0, 0, IF(F1384=3, AF1384, (AF1384*F1384*384+AM1384*G1384*32)/(F1384*384+G1384*32)))</f>
        <v>221.60253835372075</v>
      </c>
      <c r="AP1384" s="20">
        <v>117.41598044183</v>
      </c>
      <c r="AQ1384" s="20">
        <f>AP1384-AS1384</f>
        <v>96.234320602291703</v>
      </c>
      <c r="AR1384" s="18">
        <f>AQ1384*bess_capex_adj</f>
        <v>96.234320602291703</v>
      </c>
      <c r="AS1384" s="20">
        <v>21.181659839538298</v>
      </c>
      <c r="AT1384" s="18">
        <f>AR1384+AS1384</f>
        <v>117.41598044183</v>
      </c>
      <c r="AU1384" s="20">
        <v>8685.1566510617195</v>
      </c>
      <c r="AV1384" s="20"/>
      <c r="AW1384" s="20">
        <v>2467.25268148131</v>
      </c>
      <c r="AX1384" s="18">
        <f>AW1384*solar_capex_adj</f>
        <v>3289.67024197508</v>
      </c>
      <c r="AY1384" s="20">
        <v>719.02078882880005</v>
      </c>
      <c r="AZ1384" s="18">
        <f>AY1384*wind_capex_adj</f>
        <v>1198.3679813813335</v>
      </c>
      <c r="BA1384" s="20">
        <v>2318.6557665499699</v>
      </c>
      <c r="BB1384" s="18">
        <f>BA1384*hdgt_capex_adj</f>
        <v>2898.3197081874623</v>
      </c>
      <c r="BC1384" s="20">
        <v>324.76477419048302</v>
      </c>
      <c r="BD1384" s="18">
        <f>BC1384*aero_capex_adj</f>
        <v>389.71772902857964</v>
      </c>
      <c r="BE1384" s="20">
        <v>2855.4626400111501</v>
      </c>
      <c r="BF1384" s="18">
        <f>BE1384*bess_capex_adj</f>
        <v>2855.4626400111501</v>
      </c>
      <c r="BG1384" s="11">
        <v>2305343386.2483401</v>
      </c>
      <c r="BH1384" s="11">
        <v>2635443261.2463999</v>
      </c>
      <c r="BI1384" s="11">
        <v>2209136514.1884298</v>
      </c>
      <c r="BJ1384" s="11">
        <v>1610076838.3168199</v>
      </c>
      <c r="BK1384" s="11">
        <f>SUM(BG1384:BJ1384)/1000000</f>
        <v>8759.9999999999891</v>
      </c>
      <c r="BL1384" s="11">
        <v>4.6309859638088202</v>
      </c>
      <c r="BM1384" s="13">
        <f>0.815*BJ1384/(BK1384*1000)</f>
        <v>149.79596155573171</v>
      </c>
      <c r="BN1384" s="22">
        <v>2781.2923068682198</v>
      </c>
      <c r="BO1384" s="11">
        <v>158</v>
      </c>
      <c r="BP1384" s="11">
        <v>9120</v>
      </c>
      <c r="BQ1384" s="22">
        <v>13835.7696</v>
      </c>
      <c r="BR1384" s="11">
        <v>2280</v>
      </c>
      <c r="BS1384" s="11">
        <v>570</v>
      </c>
      <c r="BT1384" s="11">
        <v>0.45549301258501701</v>
      </c>
    </row>
    <row r="1385" spans="1:72" s="11" customFormat="1" x14ac:dyDescent="0.25">
      <c r="A1385" s="1">
        <v>1452</v>
      </c>
      <c r="B1385" s="22">
        <v>2884.3031330485201</v>
      </c>
      <c r="C1385" s="22">
        <v>600.4</v>
      </c>
      <c r="D1385" s="11">
        <v>3000</v>
      </c>
      <c r="E1385" s="11">
        <v>12000</v>
      </c>
      <c r="F1385" s="11">
        <v>2</v>
      </c>
      <c r="G1385" s="11">
        <v>6</v>
      </c>
      <c r="H1385" s="12">
        <f>SUM(BG1385:BI1385)/(BK1385*1000000)</f>
        <v>0.89899437769155266</v>
      </c>
      <c r="I1385" s="13">
        <v>100</v>
      </c>
      <c r="J1385" s="20">
        <v>101.29405406440701</v>
      </c>
      <c r="K1385" s="18">
        <f>(P1385*BG1385+U1385*BH1385+AP1385*BI1385+AN1385*BJ1385)/(BK1385*(1000000))</f>
        <v>111.39866469497755</v>
      </c>
      <c r="L1385" s="18">
        <f>(T1385*BG1385+Y1385*BH1385+AT1385*BI1385+AO1385*BJ1385)/(BK1385*(1000000))</f>
        <v>133.90386273228086</v>
      </c>
      <c r="M1385" s="18">
        <f>L1385/K1385</f>
        <v>1.2020239479434078</v>
      </c>
      <c r="N1385" s="18">
        <f>J1385*M1385</f>
        <v>121.7578787696915</v>
      </c>
      <c r="O1385" s="13">
        <v>100</v>
      </c>
      <c r="P1385" s="20">
        <v>120.878689247371</v>
      </c>
      <c r="Q1385" s="20">
        <f>P1385-S1385</f>
        <v>111.806194069235</v>
      </c>
      <c r="R1385" s="18">
        <f>Q1385*solar_capex_adj</f>
        <v>149.07492542564665</v>
      </c>
      <c r="S1385" s="20">
        <v>9.0724951781359948</v>
      </c>
      <c r="T1385" s="18">
        <f>R1385+S1385</f>
        <v>158.14742060378265</v>
      </c>
      <c r="U1385" s="20">
        <v>27.949707424367801</v>
      </c>
      <c r="V1385" s="20">
        <f>U1385-X1385</f>
        <v>23.152923947240701</v>
      </c>
      <c r="W1385" s="18">
        <f>V1385*wind_capex_adj</f>
        <v>38.588206578734507</v>
      </c>
      <c r="X1385" s="20">
        <v>4.7967834771271001</v>
      </c>
      <c r="Y1385" s="18">
        <f>W1385+X1385</f>
        <v>43.384990055861607</v>
      </c>
      <c r="Z1385" s="20">
        <v>218.15309057018001</v>
      </c>
      <c r="AA1385" s="20">
        <f>Z1385-AC1385-AD1385</f>
        <v>153.46937975451499</v>
      </c>
      <c r="AB1385" s="18">
        <f>AA1385*hdgt_capex_adj</f>
        <v>191.83672469314374</v>
      </c>
      <c r="AC1385" s="20">
        <v>26.878458048987</v>
      </c>
      <c r="AD1385" s="20">
        <v>37.805252766678024</v>
      </c>
      <c r="AE1385" s="18">
        <f>AD1385*fuel_adj</f>
        <v>37.805252766678024</v>
      </c>
      <c r="AF1385" s="18">
        <f>AB1385+AC1385+AE1385</f>
        <v>256.52043550880876</v>
      </c>
      <c r="AG1385" s="20">
        <v>976.97642518799705</v>
      </c>
      <c r="AH1385" s="20">
        <f>AG1385-AJ1385-AK1385</f>
        <v>855.24376248050191</v>
      </c>
      <c r="AI1385" s="18">
        <f>AH1385*aero_capex_adj</f>
        <v>1026.2925149766022</v>
      </c>
      <c r="AJ1385" s="20">
        <v>78.656950107485045</v>
      </c>
      <c r="AK1385" s="20">
        <v>43.075712600010093</v>
      </c>
      <c r="AL1385" s="18">
        <f>AK1385*fuel_adj</f>
        <v>43.075712600010093</v>
      </c>
      <c r="AM1385" s="18">
        <f>AI1385+AJ1385+AL1385</f>
        <v>1148.0251776840973</v>
      </c>
      <c r="AN1385" s="18">
        <f>IF(F1385=0, 0, IF(F1385=3, Z1385, (Z1385*F1385*384+AG1385*G1385*32)/(F1385*384+G1385*32)))</f>
        <v>369.91775749374341</v>
      </c>
      <c r="AO1385" s="18">
        <f>IF(F1385=0, 0, IF(F1385=3, AF1385, (AF1385*F1385*384+AM1385*G1385*32)/(F1385*384+G1385*32)))</f>
        <v>434.82138394386652</v>
      </c>
      <c r="AP1385" s="20">
        <v>98.2291737317599</v>
      </c>
      <c r="AQ1385" s="20">
        <f>AP1385-AS1385</f>
        <v>80.351068983195503</v>
      </c>
      <c r="AR1385" s="18">
        <f>AQ1385*bess_capex_adj</f>
        <v>80.351068983195503</v>
      </c>
      <c r="AS1385" s="20">
        <v>17.878104748564397</v>
      </c>
      <c r="AT1385" s="18">
        <f>AR1385+AS1385</f>
        <v>98.2291737317599</v>
      </c>
      <c r="AU1385" s="20">
        <v>9058.9532797271895</v>
      </c>
      <c r="AV1385" s="20"/>
      <c r="AW1385" s="20">
        <v>3453.1620653467999</v>
      </c>
      <c r="AX1385" s="18">
        <f>AW1385*solar_capex_adj</f>
        <v>4604.2160871290662</v>
      </c>
      <c r="AY1385" s="20">
        <v>718.81435771381598</v>
      </c>
      <c r="AZ1385" s="18">
        <f>AY1385*wind_capex_adj</f>
        <v>1198.0239295230267</v>
      </c>
      <c r="BA1385" s="20">
        <v>1545.32671978963</v>
      </c>
      <c r="BB1385" s="18">
        <f>BA1385*hdgt_capex_adj</f>
        <v>1931.6583997370376</v>
      </c>
      <c r="BC1385" s="20">
        <v>487.007301168705</v>
      </c>
      <c r="BD1385" s="18">
        <f>BC1385*aero_capex_adj</f>
        <v>584.40876140244598</v>
      </c>
      <c r="BE1385" s="20">
        <v>2854.64283570822</v>
      </c>
      <c r="BF1385" s="18">
        <f>BE1385*bess_capex_adj</f>
        <v>2854.64283570822</v>
      </c>
      <c r="BG1385" s="11">
        <v>2657439372.6774302</v>
      </c>
      <c r="BH1385" s="11">
        <v>2635443261.2463999</v>
      </c>
      <c r="BI1385" s="11">
        <v>2582308114.65416</v>
      </c>
      <c r="BJ1385" s="11">
        <v>884809251.42199695</v>
      </c>
      <c r="BK1385" s="11">
        <f>SUM(BG1385:BJ1385)/1000000</f>
        <v>8759.9999999999873</v>
      </c>
      <c r="BL1385" s="11">
        <v>16.4534770549005</v>
      </c>
      <c r="BM1385" s="13">
        <f>0.815*BJ1385/(BK1385*1000)</f>
        <v>82.319582181384533</v>
      </c>
      <c r="BN1385" s="22">
        <v>3893.8092296155</v>
      </c>
      <c r="BO1385" s="11">
        <v>158</v>
      </c>
      <c r="BP1385" s="11">
        <v>9120</v>
      </c>
      <c r="BQ1385" s="22">
        <v>13835.7696</v>
      </c>
      <c r="BR1385" s="11">
        <v>2280</v>
      </c>
      <c r="BS1385" s="11">
        <v>570</v>
      </c>
      <c r="BT1385" s="11">
        <v>0.53236212437755603</v>
      </c>
    </row>
    <row r="1386" spans="1:72" s="11" customFormat="1" x14ac:dyDescent="0.25">
      <c r="A1386" s="1">
        <v>218</v>
      </c>
      <c r="B1386" s="24">
        <v>3296.3464377697401</v>
      </c>
      <c r="C1386" s="24">
        <v>801.8</v>
      </c>
      <c r="D1386" s="1">
        <v>1000</v>
      </c>
      <c r="E1386" s="1">
        <v>4000</v>
      </c>
      <c r="F1386" s="1">
        <v>1</v>
      </c>
      <c r="G1386" s="1">
        <v>23</v>
      </c>
      <c r="H1386" s="2">
        <f>SUM(BG1386:BI1386)/(BK1386*1000000)</f>
        <v>0.87044927266687078</v>
      </c>
      <c r="I1386" s="3">
        <v>100</v>
      </c>
      <c r="J1386" s="18">
        <v>97.889868812654001</v>
      </c>
      <c r="K1386" s="18">
        <f>(P1386*BG1386+U1386*BH1386+AP1386*BI1386+AN1386*BJ1386)/(BK1386*(1000000))</f>
        <v>109.86914644732597</v>
      </c>
      <c r="L1386" s="18">
        <f>(T1386*BG1386+Y1386*BH1386+AT1386*BI1386+AO1386*BJ1386)/(BK1386*(1000000))</f>
        <v>136.66521409932506</v>
      </c>
      <c r="M1386" s="18">
        <f>L1386/K1386</f>
        <v>1.2438907420186958</v>
      </c>
      <c r="N1386" s="18">
        <f>J1386*M1386</f>
        <v>121.76430155348497</v>
      </c>
      <c r="O1386" s="3">
        <v>100</v>
      </c>
      <c r="P1386" s="18">
        <v>140.845256196176</v>
      </c>
      <c r="Q1386" s="18">
        <f>P1386-S1386</f>
        <v>130.274502452962</v>
      </c>
      <c r="R1386" s="18">
        <f>Q1386*solar_capex_adj</f>
        <v>173.69933660394932</v>
      </c>
      <c r="S1386" s="18">
        <v>10.570753743213999</v>
      </c>
      <c r="T1386" s="18">
        <f>R1386+S1386</f>
        <v>184.27009034716332</v>
      </c>
      <c r="U1386" s="18">
        <v>27.950472430124901</v>
      </c>
      <c r="V1386" s="18">
        <f>U1386-X1386</f>
        <v>23.1536889529978</v>
      </c>
      <c r="W1386" s="18">
        <f>V1386*wind_capex_adj</f>
        <v>38.589481588329669</v>
      </c>
      <c r="X1386" s="18">
        <v>4.7967834771271001</v>
      </c>
      <c r="Y1386" s="18">
        <f>W1386+X1386</f>
        <v>43.386265065456769</v>
      </c>
      <c r="Z1386" s="18">
        <v>145.31162765507801</v>
      </c>
      <c r="AA1386" s="18">
        <f>Z1386-AC1386-AD1386</f>
        <v>88.416211333760984</v>
      </c>
      <c r="AB1386" s="18">
        <f>AA1386*hdgt_capex_adj</f>
        <v>110.52026416720123</v>
      </c>
      <c r="AC1386" s="18">
        <v>20.53283624711402</v>
      </c>
      <c r="AD1386" s="18">
        <v>36.362580074203009</v>
      </c>
      <c r="AE1386" s="18">
        <f>AD1386*fuel_adj</f>
        <v>36.362580074203009</v>
      </c>
      <c r="AF1386" s="18">
        <f>AB1386+AC1386+AE1386</f>
        <v>167.41568048851826</v>
      </c>
      <c r="AG1386" s="18">
        <v>480.65154051197402</v>
      </c>
      <c r="AH1386" s="18">
        <f>AG1386-AJ1386-AK1386</f>
        <v>397.11125018198396</v>
      </c>
      <c r="AI1386" s="18">
        <f>AH1386*aero_capex_adj</f>
        <v>476.53350021838071</v>
      </c>
      <c r="AJ1386" s="18">
        <v>42.855507627822021</v>
      </c>
      <c r="AK1386" s="18">
        <v>40.684782702168036</v>
      </c>
      <c r="AL1386" s="18">
        <f>AK1386*fuel_adj</f>
        <v>40.684782702168036</v>
      </c>
      <c r="AM1386" s="18">
        <f>AI1386+AJ1386+AL1386</f>
        <v>560.07379054837077</v>
      </c>
      <c r="AN1386" s="18">
        <f>IF(F1386=0, 0, IF(F1386=3, Z1386, (Z1386*F1386*384+AG1386*G1386*32)/(F1386*384+G1386*32)))</f>
        <v>365.67785610389535</v>
      </c>
      <c r="AO1386" s="18">
        <f>IF(F1386=0, 0, IF(F1386=3, AF1386, (AF1386*F1386*384+AM1386*G1386*32)/(F1386*384+G1386*32)))</f>
        <v>425.44815281356421</v>
      </c>
      <c r="AP1386" s="18">
        <v>55.481148247145398</v>
      </c>
      <c r="AQ1386" s="18">
        <f>AP1386-AS1386</f>
        <v>45.1178782583047</v>
      </c>
      <c r="AR1386" s="18">
        <f>AQ1386*bess_capex_adj</f>
        <v>45.1178782583047</v>
      </c>
      <c r="AS1386" s="18">
        <v>10.363269988840699</v>
      </c>
      <c r="AT1386" s="18">
        <f>AR1386+AS1386</f>
        <v>55.481148247145398</v>
      </c>
      <c r="AU1386" s="18">
        <v>8496.0474049280201</v>
      </c>
      <c r="AV1386" s="18"/>
      <c r="AW1386" s="18">
        <v>3946.60132887499</v>
      </c>
      <c r="AX1386" s="18">
        <f>AW1386*solar_capex_adj</f>
        <v>5262.1351051666534</v>
      </c>
      <c r="AY1386" s="18">
        <v>959.96734725277895</v>
      </c>
      <c r="AZ1386" s="18">
        <f>AY1386*wind_capex_adj</f>
        <v>1599.9455787546317</v>
      </c>
      <c r="BA1386" s="18">
        <v>772.68888979851397</v>
      </c>
      <c r="BB1386" s="18">
        <f>BA1386*hdgt_capex_adj</f>
        <v>965.86111224814249</v>
      </c>
      <c r="BC1386" s="18">
        <v>1866.9230049176799</v>
      </c>
      <c r="BD1386" s="18">
        <f>BC1386*aero_capex_adj</f>
        <v>2240.307605901216</v>
      </c>
      <c r="BE1386" s="18">
        <v>949.86683408405304</v>
      </c>
      <c r="BF1386" s="18">
        <f>BE1386*bess_capex_adj</f>
        <v>949.86683408405304</v>
      </c>
      <c r="BG1386" s="1">
        <v>2592441489.6714301</v>
      </c>
      <c r="BH1386" s="1">
        <v>3519484355.2087998</v>
      </c>
      <c r="BI1386" s="1">
        <v>1513209783.68155</v>
      </c>
      <c r="BJ1386" s="1">
        <v>1134864371.43821</v>
      </c>
      <c r="BK1386" s="1">
        <f>SUM(BG1386:BJ1386)/1000000</f>
        <v>8759.9999999999909</v>
      </c>
      <c r="BL1386" s="1">
        <v>31.5907010550835</v>
      </c>
      <c r="BM1386" s="3">
        <f>0.815*BJ1386/(BK1386*1000)</f>
        <v>105.58384277650025</v>
      </c>
      <c r="BN1386" s="24">
        <v>4450.0676909891499</v>
      </c>
      <c r="BO1386" s="1">
        <v>211</v>
      </c>
      <c r="BP1386" s="1">
        <v>3040</v>
      </c>
      <c r="BQ1386" s="24">
        <v>4611.9232000000002</v>
      </c>
      <c r="BR1386" s="1">
        <v>760</v>
      </c>
      <c r="BS1386" s="1">
        <v>190</v>
      </c>
      <c r="BT1386" s="1">
        <v>0.93375087585343097</v>
      </c>
    </row>
    <row r="1387" spans="1:72" s="11" customFormat="1" x14ac:dyDescent="0.25">
      <c r="A1387" s="1">
        <v>1396</v>
      </c>
      <c r="B1387" s="22">
        <v>2060.21652360608</v>
      </c>
      <c r="C1387" s="22">
        <v>1402.2</v>
      </c>
      <c r="D1387" s="11">
        <v>3000</v>
      </c>
      <c r="E1387" s="11">
        <v>12000</v>
      </c>
      <c r="F1387" s="11">
        <v>2</v>
      </c>
      <c r="G1387" s="11">
        <v>6</v>
      </c>
      <c r="H1387" s="12">
        <f>SUM(BG1387:BI1387)/(BK1387*1000000)</f>
        <v>0.95983754403935506</v>
      </c>
      <c r="I1387" s="13">
        <v>100</v>
      </c>
      <c r="J1387" s="20">
        <v>98.249876290120298</v>
      </c>
      <c r="K1387" s="18">
        <f>(P1387*BG1387+U1387*BH1387+AP1387*BI1387+AN1387*BJ1387)/(BK1387*(1000000))</f>
        <v>100.37227777869585</v>
      </c>
      <c r="L1387" s="18">
        <f>(T1387*BG1387+Y1387*BH1387+AT1387*BI1387+AO1387*BJ1387)/(BK1387*(1000000))</f>
        <v>124.43130213955293</v>
      </c>
      <c r="M1387" s="18">
        <f>L1387/K1387</f>
        <v>1.2396979015849696</v>
      </c>
      <c r="N1387" s="18">
        <f>J1387*M1387</f>
        <v>121.80016546784499</v>
      </c>
      <c r="O1387" s="13">
        <v>100</v>
      </c>
      <c r="P1387" s="20">
        <v>130.38919220935</v>
      </c>
      <c r="Q1387" s="20">
        <f>P1387-S1387</f>
        <v>120.60306706688699</v>
      </c>
      <c r="R1387" s="18">
        <f>Q1387*solar_capex_adj</f>
        <v>160.80408942251597</v>
      </c>
      <c r="S1387" s="20">
        <v>9.7861251424630069</v>
      </c>
      <c r="T1387" s="18">
        <f>R1387+S1387</f>
        <v>170.59021456497896</v>
      </c>
      <c r="U1387" s="20">
        <v>31.0226483519384</v>
      </c>
      <c r="V1387" s="20">
        <f>U1387-X1387</f>
        <v>25.6985667485663</v>
      </c>
      <c r="W1387" s="18">
        <f>V1387*wind_capex_adj</f>
        <v>42.830944580943836</v>
      </c>
      <c r="X1387" s="20">
        <v>5.3240816033721003</v>
      </c>
      <c r="Y1387" s="18">
        <f>W1387+X1387</f>
        <v>48.155026184315936</v>
      </c>
      <c r="Z1387" s="20">
        <v>503.95746466260402</v>
      </c>
      <c r="AA1387" s="20">
        <f>Z1387-AC1387-AD1387</f>
        <v>406.70230852008598</v>
      </c>
      <c r="AB1387" s="18">
        <f>AA1387*hdgt_capex_adj</f>
        <v>508.37788565010749</v>
      </c>
      <c r="AC1387" s="20">
        <v>53.313536758439</v>
      </c>
      <c r="AD1387" s="20">
        <v>43.941619384079047</v>
      </c>
      <c r="AE1387" s="18">
        <f>AD1387*fuel_adj</f>
        <v>43.941619384079047</v>
      </c>
      <c r="AF1387" s="18">
        <f>AB1387+AC1387+AE1387</f>
        <v>605.63304179262559</v>
      </c>
      <c r="AG1387" s="20">
        <v>1329.5504708472099</v>
      </c>
      <c r="AH1387" s="20">
        <f>AG1387-AJ1387-AK1387</f>
        <v>1174.4259667962001</v>
      </c>
      <c r="AI1387" s="18">
        <f>AH1387*aero_capex_adj</f>
        <v>1409.3111601554401</v>
      </c>
      <c r="AJ1387" s="20">
        <v>105.36265702270998</v>
      </c>
      <c r="AK1387" s="20">
        <v>49.761847028299826</v>
      </c>
      <c r="AL1387" s="18">
        <f>AK1387*fuel_adj</f>
        <v>49.761847028299826</v>
      </c>
      <c r="AM1387" s="18">
        <f>AI1387+AJ1387+AL1387</f>
        <v>1564.4356642064499</v>
      </c>
      <c r="AN1387" s="18">
        <f>IF(F1387=0, 0, IF(F1387=3, Z1387, (Z1387*F1387*384+AG1387*G1387*32)/(F1387*384+G1387*32)))</f>
        <v>669.07606589952525</v>
      </c>
      <c r="AO1387" s="18">
        <f>IF(F1387=0, 0, IF(F1387=3, AF1387, (AF1387*F1387*384+AM1387*G1387*32)/(F1387*384+G1387*32)))</f>
        <v>797.39356627539041</v>
      </c>
      <c r="AP1387" s="20">
        <v>219.45603667548599</v>
      </c>
      <c r="AQ1387" s="20">
        <f>AP1387-AS1387</f>
        <v>178.05012645265001</v>
      </c>
      <c r="AR1387" s="18">
        <f>AQ1387*bess_capex_adj</f>
        <v>178.05012645265001</v>
      </c>
      <c r="AS1387" s="20">
        <v>41.405910222835985</v>
      </c>
      <c r="AT1387" s="18">
        <f>AR1387+AS1387</f>
        <v>219.45603667548599</v>
      </c>
      <c r="AU1387" s="20">
        <v>9032.4473193290196</v>
      </c>
      <c r="AV1387" s="20"/>
      <c r="AW1387" s="20">
        <v>2466.5924337367001</v>
      </c>
      <c r="AX1387" s="18">
        <f>AW1387*solar_capex_adj</f>
        <v>3288.7899116489334</v>
      </c>
      <c r="AY1387" s="20">
        <v>1678.7827254835099</v>
      </c>
      <c r="AZ1387" s="18">
        <f>AY1387*wind_capex_adj</f>
        <v>2797.9712091391834</v>
      </c>
      <c r="BA1387" s="20">
        <v>1545.3568559985999</v>
      </c>
      <c r="BB1387" s="18">
        <f>BA1387*hdgt_capex_adj</f>
        <v>1931.6960699982499</v>
      </c>
      <c r="BC1387" s="20">
        <v>487.01679854787301</v>
      </c>
      <c r="BD1387" s="18">
        <f>BC1387*aero_capex_adj</f>
        <v>584.42015825744761</v>
      </c>
      <c r="BE1387" s="20">
        <v>2854.69850556232</v>
      </c>
      <c r="BF1387" s="18">
        <f>BE1387*bess_capex_adj</f>
        <v>2854.69850556232</v>
      </c>
      <c r="BG1387" s="11">
        <v>1756350076.8821101</v>
      </c>
      <c r="BH1387" s="11">
        <v>5545343619.8424997</v>
      </c>
      <c r="BI1387" s="11">
        <v>1106483189.0601299</v>
      </c>
      <c r="BJ1387" s="11">
        <v>351823114.21525002</v>
      </c>
      <c r="BK1387" s="11">
        <f>SUM(BG1387:BJ1387)/1000000</f>
        <v>8759.9999999999891</v>
      </c>
      <c r="BL1387" s="11">
        <v>24.360457545793398</v>
      </c>
      <c r="BM1387" s="13">
        <f>0.815*BJ1387/(BK1387*1000)</f>
        <v>32.732401607925695</v>
      </c>
      <c r="BN1387" s="22">
        <v>2781.2923068682198</v>
      </c>
      <c r="BO1387" s="11">
        <v>369</v>
      </c>
      <c r="BP1387" s="11">
        <v>9120</v>
      </c>
      <c r="BQ1387" s="22">
        <v>13835.7696</v>
      </c>
      <c r="BR1387" s="11">
        <v>2280</v>
      </c>
      <c r="BS1387" s="11">
        <v>570</v>
      </c>
      <c r="BT1387" s="11">
        <v>0.22990884124093</v>
      </c>
    </row>
    <row r="1388" spans="1:72" s="11" customFormat="1" x14ac:dyDescent="0.25">
      <c r="A1388" s="1">
        <v>1550</v>
      </c>
      <c r="B1388" s="22">
        <v>824.08660944243502</v>
      </c>
      <c r="C1388" s="22">
        <v>1801.19999999999</v>
      </c>
      <c r="D1388" s="11">
        <v>3000</v>
      </c>
      <c r="E1388" s="11">
        <v>12000</v>
      </c>
      <c r="F1388" s="11">
        <v>3</v>
      </c>
      <c r="G1388" s="11">
        <v>4</v>
      </c>
      <c r="H1388" s="12">
        <f>SUM(BG1388:BI1388)/(BK1388*1000000)</f>
        <v>0.91876950399068769</v>
      </c>
      <c r="I1388" s="13">
        <v>100</v>
      </c>
      <c r="J1388" s="20">
        <v>97.831733448634296</v>
      </c>
      <c r="K1388" s="18">
        <f>(P1388*BG1388+U1388*BH1388+AP1388*BI1388+AN1388*BJ1388)/(BK1388*(1000000))</f>
        <v>94.798773290548326</v>
      </c>
      <c r="L1388" s="18">
        <f>(T1388*BG1388+Y1388*BH1388+AT1388*BI1388+AO1388*BJ1388)/(BK1388*(1000000))</f>
        <v>118.0860019750521</v>
      </c>
      <c r="M1388" s="18">
        <f>L1388/K1388</f>
        <v>1.2456490508915221</v>
      </c>
      <c r="N1388" s="18">
        <f>J1388*M1388</f>
        <v>121.86400591736368</v>
      </c>
      <c r="O1388" s="13">
        <v>100</v>
      </c>
      <c r="P1388" s="20">
        <v>85.722707457849495</v>
      </c>
      <c r="Q1388" s="20">
        <f>P1388-S1388</f>
        <v>79.2907393260964</v>
      </c>
      <c r="R1388" s="18">
        <f>Q1388*solar_capex_adj</f>
        <v>105.72098576812853</v>
      </c>
      <c r="S1388" s="20">
        <v>6.431968131753095</v>
      </c>
      <c r="T1388" s="18">
        <f>R1388+S1388</f>
        <v>112.15295389988162</v>
      </c>
      <c r="U1388" s="20">
        <v>36.691446704272003</v>
      </c>
      <c r="V1388" s="20">
        <f>U1388-X1388</f>
        <v>30.396063778545599</v>
      </c>
      <c r="W1388" s="18">
        <f>V1388*wind_capex_adj</f>
        <v>50.660106297576</v>
      </c>
      <c r="X1388" s="20">
        <v>6.295382925726404</v>
      </c>
      <c r="Y1388" s="18">
        <f>W1388+X1388</f>
        <v>56.955489223302408</v>
      </c>
      <c r="Z1388" s="20">
        <v>387.60013464628503</v>
      </c>
      <c r="AA1388" s="20">
        <f>Z1388-AC1388-AD1388</f>
        <v>298.93781778891497</v>
      </c>
      <c r="AB1388" s="18">
        <f>AA1388*hdgt_capex_adj</f>
        <v>373.67227223614373</v>
      </c>
      <c r="AC1388" s="20">
        <v>43.372938314300029</v>
      </c>
      <c r="AD1388" s="20">
        <v>45.289378543070029</v>
      </c>
      <c r="AE1388" s="18">
        <f>AD1388*fuel_adj</f>
        <v>45.289378543070029</v>
      </c>
      <c r="AF1388" s="18">
        <f>AB1388+AC1388+AE1388</f>
        <v>462.33458909351378</v>
      </c>
      <c r="AG1388" s="20">
        <v>851.12510136937306</v>
      </c>
      <c r="AH1388" s="20">
        <f>AG1388-AJ1388-AK1388</f>
        <v>728.96035282706805</v>
      </c>
      <c r="AI1388" s="18">
        <f>AH1388*aero_capex_adj</f>
        <v>874.75242339248166</v>
      </c>
      <c r="AJ1388" s="20">
        <v>70.971874074222001</v>
      </c>
      <c r="AK1388" s="20">
        <v>51.192874468083005</v>
      </c>
      <c r="AL1388" s="18">
        <f>AK1388*fuel_adj</f>
        <v>51.192874468083005</v>
      </c>
      <c r="AM1388" s="18">
        <f>AI1388+AJ1388+AL1388</f>
        <v>996.91717193478667</v>
      </c>
      <c r="AN1388" s="18">
        <f>IF(F1388=0, 0, IF(F1388=3, Z1388, (Z1388*F1388*384+AG1388*G1388*32)/(F1388*384+G1388*32)))</f>
        <v>387.60013464628503</v>
      </c>
      <c r="AO1388" s="18">
        <f>IF(F1388=0, 0, IF(F1388=3, AF1388, (AF1388*F1388*384+AM1388*G1388*32)/(F1388*384+G1388*32)))</f>
        <v>462.33458909351378</v>
      </c>
      <c r="AP1388" s="20">
        <v>256.605622444902</v>
      </c>
      <c r="AQ1388" s="20">
        <f>AP1388-AS1388</f>
        <v>208.37714655979201</v>
      </c>
      <c r="AR1388" s="18">
        <f>AQ1388*bess_capex_adj</f>
        <v>208.37714655979201</v>
      </c>
      <c r="AS1388" s="20">
        <v>48.228475885109987</v>
      </c>
      <c r="AT1388" s="18">
        <f>AR1388+AS1388</f>
        <v>256.605622444902</v>
      </c>
      <c r="AU1388" s="20">
        <v>8643.1403873673607</v>
      </c>
      <c r="AV1388" s="20"/>
      <c r="AW1388" s="20">
        <v>986.93461703800006</v>
      </c>
      <c r="AX1388" s="18">
        <f>AW1388*solar_capex_adj</f>
        <v>1315.9128227173333</v>
      </c>
      <c r="AY1388" s="20">
        <v>2157.1356843324802</v>
      </c>
      <c r="AZ1388" s="18">
        <f>AY1388*wind_capex_adj</f>
        <v>3595.226140554134</v>
      </c>
      <c r="BA1388" s="20">
        <v>2318.7345769029998</v>
      </c>
      <c r="BB1388" s="18">
        <f>BA1388*hdgt_capex_adj</f>
        <v>2898.4182211287498</v>
      </c>
      <c r="BC1388" s="20">
        <v>324.77581283920199</v>
      </c>
      <c r="BD1388" s="18">
        <f>BC1388*aero_capex_adj</f>
        <v>389.73097540704237</v>
      </c>
      <c r="BE1388" s="20">
        <v>2855.5596962546701</v>
      </c>
      <c r="BF1388" s="18">
        <f>BE1388*bess_capex_adj</f>
        <v>2855.5596962546701</v>
      </c>
      <c r="BG1388" s="11">
        <v>1087426565.10552</v>
      </c>
      <c r="BH1388" s="11">
        <v>6024251669.3078299</v>
      </c>
      <c r="BI1388" s="11">
        <v>936742620.54506505</v>
      </c>
      <c r="BJ1388" s="11">
        <v>711579145.04157495</v>
      </c>
      <c r="BK1388" s="11">
        <f>SUM(BG1388:BJ1388)/1000000</f>
        <v>8759.9999999999909</v>
      </c>
      <c r="BL1388" s="11">
        <v>17.952984413797999</v>
      </c>
      <c r="BM1388" s="13">
        <f>0.815*BJ1388/(BK1388*1000)</f>
        <v>66.202854247589514</v>
      </c>
      <c r="BN1388" s="22">
        <v>1112.51692274728</v>
      </c>
      <c r="BO1388" s="11">
        <v>474</v>
      </c>
      <c r="BP1388" s="11">
        <v>9120</v>
      </c>
      <c r="BQ1388" s="22">
        <v>13835.7696</v>
      </c>
      <c r="BR1388" s="11">
        <v>2280</v>
      </c>
      <c r="BS1388" s="11">
        <v>570</v>
      </c>
      <c r="BT1388" s="11">
        <v>0.19504446566206701</v>
      </c>
    </row>
    <row r="1389" spans="1:72" s="11" customFormat="1" x14ac:dyDescent="0.25">
      <c r="A1389" s="1">
        <v>1333</v>
      </c>
      <c r="B1389" s="22">
        <v>2678.2814806879101</v>
      </c>
      <c r="C1389" s="22">
        <v>402.79999999999899</v>
      </c>
      <c r="D1389" s="11">
        <v>3000</v>
      </c>
      <c r="E1389" s="11">
        <v>12000</v>
      </c>
      <c r="F1389" s="11">
        <v>1</v>
      </c>
      <c r="G1389" s="11">
        <v>20</v>
      </c>
      <c r="H1389" s="12">
        <f>SUM(BG1389:BI1389)/(BK1389*1000000)</f>
        <v>0.83690359119403623</v>
      </c>
      <c r="I1389" s="13">
        <v>100</v>
      </c>
      <c r="J1389" s="20">
        <v>103.193070857683</v>
      </c>
      <c r="K1389" s="18">
        <f>(P1389*BG1389+U1389*BH1389+AP1389*BI1389+AN1389*BJ1389)/(BK1389*(1000000))</f>
        <v>136.04173899655592</v>
      </c>
      <c r="L1389" s="18">
        <f>(T1389*BG1389+Y1389*BH1389+AT1389*BI1389+AO1389*BJ1389)/(BK1389*(1000000))</f>
        <v>160.70357085508206</v>
      </c>
      <c r="M1389" s="18">
        <f>L1389/K1389</f>
        <v>1.1812813629142926</v>
      </c>
      <c r="N1389" s="18">
        <f>J1389*M1389</f>
        <v>121.90005138607495</v>
      </c>
      <c r="O1389" s="13">
        <v>100</v>
      </c>
      <c r="P1389" s="20">
        <v>110.705914866905</v>
      </c>
      <c r="Q1389" s="20">
        <f>P1389-S1389</f>
        <v>102.39761169926599</v>
      </c>
      <c r="R1389" s="18">
        <f>Q1389*solar_capex_adj</f>
        <v>136.53014893235465</v>
      </c>
      <c r="S1389" s="20">
        <v>8.3083031676390107</v>
      </c>
      <c r="T1389" s="18">
        <f>R1389+S1389</f>
        <v>144.83845209999367</v>
      </c>
      <c r="U1389" s="20">
        <v>27.951753283963001</v>
      </c>
      <c r="V1389" s="20">
        <f>U1389-X1389</f>
        <v>23.154969806835901</v>
      </c>
      <c r="W1389" s="18">
        <f>V1389*wind_capex_adj</f>
        <v>38.591616344726503</v>
      </c>
      <c r="X1389" s="20">
        <v>4.7967834771271001</v>
      </c>
      <c r="Y1389" s="18">
        <f>W1389+X1389</f>
        <v>43.388399821853604</v>
      </c>
      <c r="Z1389" s="20">
        <v>109.135972258187</v>
      </c>
      <c r="AA1389" s="20">
        <f>Z1389-AC1389-AD1389</f>
        <v>55.530540096822307</v>
      </c>
      <c r="AB1389" s="18">
        <f>AA1389*hdgt_capex_adj</f>
        <v>69.413175121027876</v>
      </c>
      <c r="AC1389" s="20">
        <v>17.291957038436593</v>
      </c>
      <c r="AD1389" s="20">
        <v>36.313475122928097</v>
      </c>
      <c r="AE1389" s="18">
        <f>AD1389*fuel_adj</f>
        <v>36.313475122928097</v>
      </c>
      <c r="AF1389" s="18">
        <f>AB1389+AC1389+AE1389</f>
        <v>123.01860728239257</v>
      </c>
      <c r="AG1389" s="20">
        <v>589.52231610017395</v>
      </c>
      <c r="AH1389" s="20">
        <f>AG1389-AJ1389-AK1389</f>
        <v>497.11211259865013</v>
      </c>
      <c r="AI1389" s="18">
        <f>AH1389*aero_capex_adj</f>
        <v>596.53453511838018</v>
      </c>
      <c r="AJ1389" s="20">
        <v>50.735601097669928</v>
      </c>
      <c r="AK1389" s="20">
        <v>41.674602403853896</v>
      </c>
      <c r="AL1389" s="18">
        <f>AK1389*fuel_adj</f>
        <v>41.674602403853896</v>
      </c>
      <c r="AM1389" s="18">
        <f>AI1389+AJ1389+AL1389</f>
        <v>688.944738619904</v>
      </c>
      <c r="AN1389" s="18">
        <f>IF(F1389=0, 0, IF(F1389=3, Z1389, (Z1389*F1389*384+AG1389*G1389*32)/(F1389*384+G1389*32)))</f>
        <v>409.37743715942884</v>
      </c>
      <c r="AO1389" s="18">
        <f>IF(F1389=0, 0, IF(F1389=3, AF1389, (AF1389*F1389*384+AM1389*G1389*32)/(F1389*384+G1389*32)))</f>
        <v>476.72243936833723</v>
      </c>
      <c r="AP1389" s="20">
        <v>90.210275366467201</v>
      </c>
      <c r="AQ1389" s="20">
        <f>AP1389-AS1389</f>
        <v>73.903126619643999</v>
      </c>
      <c r="AR1389" s="18">
        <f>AQ1389*bess_capex_adj</f>
        <v>73.903126619643999</v>
      </c>
      <c r="AS1389" s="20">
        <v>16.307148746823202</v>
      </c>
      <c r="AT1389" s="18">
        <f>AR1389+AS1389</f>
        <v>90.210275366467201</v>
      </c>
      <c r="AU1389" s="20">
        <v>8940.2039546402902</v>
      </c>
      <c r="AV1389" s="20"/>
      <c r="AW1389" s="20">
        <v>3206.7909684336901</v>
      </c>
      <c r="AX1389" s="18">
        <f>AW1389*solar_capex_adj</f>
        <v>4275.7212912449195</v>
      </c>
      <c r="AY1389" s="20">
        <v>482.28515613426799</v>
      </c>
      <c r="AZ1389" s="18">
        <f>AY1389*wind_capex_adj</f>
        <v>803.80859355711334</v>
      </c>
      <c r="BA1389" s="20">
        <v>772.73163467308302</v>
      </c>
      <c r="BB1389" s="18">
        <f>BA1389*hdgt_capex_adj</f>
        <v>965.91454334135381</v>
      </c>
      <c r="BC1389" s="20">
        <v>1623.5011151602801</v>
      </c>
      <c r="BD1389" s="18">
        <f>BC1389*aero_capex_adj</f>
        <v>1948.2013381923359</v>
      </c>
      <c r="BE1389" s="20">
        <v>2854.89508023896</v>
      </c>
      <c r="BF1389" s="18">
        <f>BE1389*bess_capex_adj</f>
        <v>2854.89508023896</v>
      </c>
      <c r="BG1389" s="11">
        <v>2710813124.87502</v>
      </c>
      <c r="BH1389" s="11">
        <v>1768082187.9247999</v>
      </c>
      <c r="BI1389" s="11">
        <v>2852380146.0599298</v>
      </c>
      <c r="BJ1389" s="11">
        <v>1428724541.14024</v>
      </c>
      <c r="BK1389" s="11">
        <f>SUM(BG1389:BJ1389)/1000000</f>
        <v>8759.9999999999909</v>
      </c>
      <c r="BL1389" s="11">
        <v>8.9059980116467603</v>
      </c>
      <c r="BM1389" s="13">
        <f>0.815*BJ1389/(BK1389*1000)</f>
        <v>132.92357317686034</v>
      </c>
      <c r="BN1389" s="22">
        <v>3615.6799989286801</v>
      </c>
      <c r="BO1389" s="11">
        <v>106</v>
      </c>
      <c r="BP1389" s="11">
        <v>9120</v>
      </c>
      <c r="BQ1389" s="22">
        <v>13835.7696</v>
      </c>
      <c r="BR1389" s="11">
        <v>2280</v>
      </c>
      <c r="BS1389" s="11">
        <v>570</v>
      </c>
      <c r="BT1389" s="11">
        <v>0.58711497543903401</v>
      </c>
    </row>
    <row r="1390" spans="1:72" s="11" customFormat="1" x14ac:dyDescent="0.25">
      <c r="A1390" s="1">
        <v>1045</v>
      </c>
      <c r="B1390" s="25">
        <v>2884.3031330485201</v>
      </c>
      <c r="C1390" s="25">
        <v>600.4</v>
      </c>
      <c r="D1390" s="8">
        <v>2000</v>
      </c>
      <c r="E1390" s="8">
        <v>8000</v>
      </c>
      <c r="F1390" s="8">
        <v>3</v>
      </c>
      <c r="G1390" s="8">
        <v>4</v>
      </c>
      <c r="H1390" s="9">
        <f>SUM(BG1390:BI1390)/(BK1390*1000000)</f>
        <v>0.88547634682658438</v>
      </c>
      <c r="I1390" s="10">
        <v>100</v>
      </c>
      <c r="J1390" s="19">
        <v>99.323351532610999</v>
      </c>
      <c r="K1390" s="18">
        <f>(P1390*BG1390+U1390*BH1390+AP1390*BI1390+AN1390*BJ1390)/(BK1390*(1000000))</f>
        <v>95.294578903635781</v>
      </c>
      <c r="L1390" s="18">
        <f>(T1390*BG1390+Y1390*BH1390+AT1390*BI1390+AO1390*BJ1390)/(BK1390*(1000000))</f>
        <v>116.96821065478576</v>
      </c>
      <c r="M1390" s="18">
        <f>L1390/K1390</f>
        <v>1.2274382446567804</v>
      </c>
      <c r="N1390" s="18">
        <f>J1390*M1390</f>
        <v>121.91328025861638</v>
      </c>
      <c r="O1390" s="10">
        <v>100</v>
      </c>
      <c r="P1390" s="19">
        <v>120.576447205873</v>
      </c>
      <c r="Q1390" s="19">
        <f>P1390-S1390</f>
        <v>111.527148137265</v>
      </c>
      <c r="R1390" s="18">
        <f>Q1390*solar_capex_adj</f>
        <v>148.70286418301998</v>
      </c>
      <c r="S1390" s="19">
        <v>9.0492990686079935</v>
      </c>
      <c r="T1390" s="18">
        <f>R1390+S1390</f>
        <v>157.75216325162796</v>
      </c>
      <c r="U1390" s="19">
        <v>27.951122224674702</v>
      </c>
      <c r="V1390" s="19">
        <f>U1390-X1390</f>
        <v>23.154338747547602</v>
      </c>
      <c r="W1390" s="18">
        <f>V1390*wind_capex_adj</f>
        <v>38.590564579246006</v>
      </c>
      <c r="X1390" s="19">
        <v>4.7967834771271001</v>
      </c>
      <c r="Y1390" s="18">
        <f>W1390+X1390</f>
        <v>43.387348056373106</v>
      </c>
      <c r="Z1390" s="19">
        <v>268.79813855239303</v>
      </c>
      <c r="AA1390" s="19">
        <f>Z1390-AC1390-AD1390</f>
        <v>200.01388461344197</v>
      </c>
      <c r="AB1390" s="18">
        <f>AA1390*hdgt_capex_adj</f>
        <v>250.01735576680247</v>
      </c>
      <c r="AC1390" s="19">
        <v>31.39942337302503</v>
      </c>
      <c r="AD1390" s="19">
        <v>37.384830565926023</v>
      </c>
      <c r="AE1390" s="18">
        <f>AD1390*fuel_adj</f>
        <v>37.384830565926023</v>
      </c>
      <c r="AF1390" s="18">
        <f>AB1390+AC1390+AE1390</f>
        <v>318.80160970575355</v>
      </c>
      <c r="AG1390" s="19">
        <v>640.88666765977098</v>
      </c>
      <c r="AH1390" s="19">
        <f>AG1390-AJ1390-AK1390</f>
        <v>543.50435472181607</v>
      </c>
      <c r="AI1390" s="18">
        <f>AH1390*aero_capex_adj</f>
        <v>652.20522566617922</v>
      </c>
      <c r="AJ1390" s="19">
        <v>54.32101487851196</v>
      </c>
      <c r="AK1390" s="19">
        <v>43.061298059442947</v>
      </c>
      <c r="AL1390" s="18">
        <f>AK1390*fuel_adj</f>
        <v>43.061298059442947</v>
      </c>
      <c r="AM1390" s="18">
        <f>AI1390+AJ1390+AL1390</f>
        <v>749.58753860413412</v>
      </c>
      <c r="AN1390" s="18">
        <f>IF(F1390=0, 0, IF(F1390=3, Z1390, (Z1390*F1390*384+AG1390*G1390*32)/(F1390*384+G1390*32)))</f>
        <v>268.79813855239303</v>
      </c>
      <c r="AO1390" s="18">
        <f>IF(F1390=0, 0, IF(F1390=3, AF1390, (AF1390*F1390*384+AM1390*G1390*32)/(F1390*384+G1390*32)))</f>
        <v>318.80160970575355</v>
      </c>
      <c r="AP1390" s="19">
        <v>69.288610104869406</v>
      </c>
      <c r="AQ1390" s="19">
        <f>AP1390-AS1390</f>
        <v>56.650983670630097</v>
      </c>
      <c r="AR1390" s="18">
        <f>AQ1390*bess_capex_adj</f>
        <v>56.650983670630097</v>
      </c>
      <c r="AS1390" s="19">
        <v>12.637626434239309</v>
      </c>
      <c r="AT1390" s="18">
        <f>AR1390+AS1390</f>
        <v>69.288610104869406</v>
      </c>
      <c r="AU1390" s="19">
        <v>8716.2288333081997</v>
      </c>
      <c r="AV1390" s="19"/>
      <c r="AW1390" s="19">
        <v>3453.3730769132499</v>
      </c>
      <c r="AX1390" s="18">
        <f>AW1390*solar_capex_adj</f>
        <v>4604.4974358843328</v>
      </c>
      <c r="AY1390" s="19">
        <v>718.85828213460195</v>
      </c>
      <c r="AZ1390" s="18">
        <f>AY1390*wind_capex_adj</f>
        <v>1198.0971368910034</v>
      </c>
      <c r="BA1390" s="19">
        <v>2318.1317245619498</v>
      </c>
      <c r="BB1390" s="18">
        <f>BA1390*hdgt_capex_adj</f>
        <v>2897.6646557024374</v>
      </c>
      <c r="BC1390" s="19">
        <v>324.69137373994602</v>
      </c>
      <c r="BD1390" s="18">
        <f>BC1390*aero_capex_adj</f>
        <v>389.62964848793519</v>
      </c>
      <c r="BE1390" s="19">
        <v>1901.1743759584499</v>
      </c>
      <c r="BF1390" s="18">
        <f>BE1390*bess_capex_adj</f>
        <v>1901.1743759584499</v>
      </c>
      <c r="BG1390" s="8">
        <v>2663428842.24617</v>
      </c>
      <c r="BH1390" s="8">
        <v>2635443261.2463999</v>
      </c>
      <c r="BI1390" s="8">
        <v>2457900694.7083001</v>
      </c>
      <c r="BJ1390" s="8">
        <v>1003227201.7991199</v>
      </c>
      <c r="BK1390" s="8">
        <f>SUM(BG1390:BJ1390)/1000000</f>
        <v>8759.9999999999909</v>
      </c>
      <c r="BL1390" s="8">
        <v>17.5724900053496</v>
      </c>
      <c r="BM1390" s="10">
        <f>0.815*BJ1390/(BK1390*1000)</f>
        <v>93.336777336333739</v>
      </c>
      <c r="BN1390" s="25">
        <v>3893.8092296155</v>
      </c>
      <c r="BO1390" s="8">
        <v>158</v>
      </c>
      <c r="BP1390" s="8">
        <v>6080</v>
      </c>
      <c r="BQ1390" s="25">
        <v>9223.8464000000004</v>
      </c>
      <c r="BR1390" s="8">
        <v>1520</v>
      </c>
      <c r="BS1390" s="8">
        <v>380</v>
      </c>
      <c r="BT1390" s="8">
        <v>0.75890002151074398</v>
      </c>
    </row>
    <row r="1391" spans="1:72" s="11" customFormat="1" x14ac:dyDescent="0.25">
      <c r="A1391" s="1">
        <v>522</v>
      </c>
      <c r="B1391" s="24">
        <v>3296.3464377697401</v>
      </c>
      <c r="C1391" s="24">
        <v>402.79999999999899</v>
      </c>
      <c r="D1391" s="1">
        <v>1000</v>
      </c>
      <c r="E1391" s="1">
        <v>4000</v>
      </c>
      <c r="F1391" s="1">
        <v>3</v>
      </c>
      <c r="G1391" s="1">
        <v>4</v>
      </c>
      <c r="H1391" s="2">
        <f>SUM(BG1391:BI1391)/(BK1391*1000000)</f>
        <v>0.72476366686584315</v>
      </c>
      <c r="I1391" s="3">
        <v>100</v>
      </c>
      <c r="J1391" s="18">
        <v>99.383456965087106</v>
      </c>
      <c r="K1391" s="18">
        <f>(P1391*BG1391+U1391*BH1391+AP1391*BI1391+AN1391*BJ1391)/(BK1391*(1000000))</f>
        <v>95.796901409689312</v>
      </c>
      <c r="L1391" s="18">
        <f>(T1391*BG1391+Y1391*BH1391+AT1391*BI1391+AO1391*BJ1391)/(BK1391*(1000000))</f>
        <v>117.65231288789406</v>
      </c>
      <c r="M1391" s="18">
        <f>L1391/K1391</f>
        <v>1.2281431983351623</v>
      </c>
      <c r="N1391" s="18">
        <f>J1391*M1391</f>
        <v>122.05711669870703</v>
      </c>
      <c r="O1391" s="3">
        <v>99.999999247907496</v>
      </c>
      <c r="P1391" s="18">
        <v>121.267808806391</v>
      </c>
      <c r="Q1391" s="18">
        <f>P1391-S1391</f>
        <v>112.169507658547</v>
      </c>
      <c r="R1391" s="18">
        <f>Q1391*solar_capex_adj</f>
        <v>149.55934354472933</v>
      </c>
      <c r="S1391" s="18">
        <v>9.0983011478439977</v>
      </c>
      <c r="T1391" s="18">
        <f>R1391+S1391</f>
        <v>158.65764469257334</v>
      </c>
      <c r="U1391" s="18">
        <v>27.959059520799499</v>
      </c>
      <c r="V1391" s="18">
        <f>U1391-X1391</f>
        <v>23.1622760436723</v>
      </c>
      <c r="W1391" s="18">
        <f>V1391*wind_capex_adj</f>
        <v>38.603793406120502</v>
      </c>
      <c r="X1391" s="18">
        <v>4.7967834771271995</v>
      </c>
      <c r="Y1391" s="18">
        <f>W1391+X1391</f>
        <v>43.400576883247702</v>
      </c>
      <c r="Z1391" s="18">
        <v>140.89987175073301</v>
      </c>
      <c r="AA1391" s="18">
        <f>Z1391-AC1391-AD1391</f>
        <v>85.129447683589987</v>
      </c>
      <c r="AB1391" s="18">
        <f>AA1391*hdgt_capex_adj</f>
        <v>106.41180960448749</v>
      </c>
      <c r="AC1391" s="18">
        <v>20.135225073459011</v>
      </c>
      <c r="AD1391" s="18">
        <v>35.635198993684014</v>
      </c>
      <c r="AE1391" s="18">
        <f>AD1391*fuel_adj</f>
        <v>35.635198993684014</v>
      </c>
      <c r="AF1391" s="18">
        <f>AB1391+AC1391+AE1391</f>
        <v>162.18223367163051</v>
      </c>
      <c r="AG1391" s="18">
        <v>546.76670434918196</v>
      </c>
      <c r="AH1391" s="18">
        <f>AG1391-AJ1391-AK1391</f>
        <v>456.61850739587504</v>
      </c>
      <c r="AI1391" s="18">
        <f>AH1391*aero_capex_adj</f>
        <v>547.94220887505003</v>
      </c>
      <c r="AJ1391" s="18">
        <v>47.453617484911945</v>
      </c>
      <c r="AK1391" s="18">
        <v>42.694579468394977</v>
      </c>
      <c r="AL1391" s="18">
        <f>AK1391*fuel_adj</f>
        <v>42.694579468394977</v>
      </c>
      <c r="AM1391" s="18">
        <f>AI1391+AJ1391+AL1391</f>
        <v>638.09040582835701</v>
      </c>
      <c r="AN1391" s="18">
        <f>IF(F1391=0, 0, IF(F1391=3, Z1391, (Z1391*F1391*384+AG1391*G1391*32)/(F1391*384+G1391*32)))</f>
        <v>140.89987175073301</v>
      </c>
      <c r="AO1391" s="18">
        <f>IF(F1391=0, 0, IF(F1391=3, AF1391, (AF1391*F1391*384+AM1391*G1391*32)/(F1391*384+G1391*32)))</f>
        <v>162.18223367163051</v>
      </c>
      <c r="AP1391" s="18">
        <v>53.779331295030701</v>
      </c>
      <c r="AQ1391" s="18">
        <f>AP1391-AS1391</f>
        <v>43.677621999203197</v>
      </c>
      <c r="AR1391" s="18">
        <f>AQ1391*bess_capex_adj</f>
        <v>43.677621999203197</v>
      </c>
      <c r="AS1391" s="18">
        <v>10.101709295827504</v>
      </c>
      <c r="AT1391" s="18">
        <f>AR1391+AS1391</f>
        <v>53.779331295030701</v>
      </c>
      <c r="AU1391" s="18">
        <v>8024.4505249182002</v>
      </c>
      <c r="AV1391" s="18"/>
      <c r="AW1391" s="18">
        <v>3948.0650188958798</v>
      </c>
      <c r="AX1391" s="18">
        <f>AW1391*solar_capex_adj</f>
        <v>5264.0866918611728</v>
      </c>
      <c r="AY1391" s="18">
        <v>482.43733467748598</v>
      </c>
      <c r="AZ1391" s="18">
        <f>AY1391*wind_capex_adj</f>
        <v>804.06222446247671</v>
      </c>
      <c r="BA1391" s="18">
        <v>2318.9263789960301</v>
      </c>
      <c r="BB1391" s="18">
        <f>BA1391*hdgt_capex_adj</f>
        <v>2898.6579737450375</v>
      </c>
      <c r="BC1391" s="18">
        <v>324.80267778583698</v>
      </c>
      <c r="BD1391" s="18">
        <f>BC1391*aero_capex_adj</f>
        <v>389.76321334300434</v>
      </c>
      <c r="BE1391" s="18">
        <v>950.219114562968</v>
      </c>
      <c r="BF1391" s="18">
        <f>BE1391*bess_capex_adj</f>
        <v>950.219114562968</v>
      </c>
      <c r="BG1391" s="1">
        <v>3017885977.2735</v>
      </c>
      <c r="BH1391" s="1">
        <v>1768082187.9247999</v>
      </c>
      <c r="BI1391" s="1">
        <v>1562961508.7966499</v>
      </c>
      <c r="BJ1391" s="1">
        <v>2411070260.1217299</v>
      </c>
      <c r="BK1391" s="1">
        <f>SUM(BG1391:BJ1391)/1000000</f>
        <v>8759.9999341166804</v>
      </c>
      <c r="BL1391" s="1">
        <v>28.9127645461589</v>
      </c>
      <c r="BM1391" s="3">
        <f>0.815*BJ1391/(BK1391*1000)</f>
        <v>224.31761150433775</v>
      </c>
      <c r="BN1391" s="24">
        <v>4450.0676909891499</v>
      </c>
      <c r="BO1391" s="1">
        <v>106</v>
      </c>
      <c r="BP1391" s="1">
        <v>3040</v>
      </c>
      <c r="BQ1391" s="24">
        <v>4611.9232000000002</v>
      </c>
      <c r="BR1391" s="1">
        <v>760</v>
      </c>
      <c r="BS1391" s="1">
        <v>190</v>
      </c>
      <c r="BT1391" s="1">
        <v>0.96317322412930595</v>
      </c>
    </row>
    <row r="1392" spans="1:72" s="11" customFormat="1" x14ac:dyDescent="0.25">
      <c r="A1392" s="1">
        <v>1619</v>
      </c>
      <c r="B1392" s="22">
        <v>2266.2381759666901</v>
      </c>
      <c r="C1392" s="22">
        <v>201.39999999999901</v>
      </c>
      <c r="D1392" s="11">
        <v>3000</v>
      </c>
      <c r="E1392" s="11">
        <v>12000</v>
      </c>
      <c r="F1392" s="11">
        <v>3</v>
      </c>
      <c r="G1392" s="11">
        <v>4</v>
      </c>
      <c r="H1392" s="12">
        <f>SUM(BG1392:BI1392)/(BK1392*1000000)</f>
        <v>0.70527098564996271</v>
      </c>
      <c r="I1392" s="13">
        <v>100</v>
      </c>
      <c r="J1392" s="20">
        <v>105.15612294101599</v>
      </c>
      <c r="K1392" s="18">
        <f>(P1392*BG1392+U1392*BH1392+AP1392*BI1392+AN1392*BJ1392)/(BK1392*(1000000))</f>
        <v>101.63998650162804</v>
      </c>
      <c r="L1392" s="18">
        <f>(T1392*BG1392+Y1392*BH1392+AT1392*BI1392+AO1392*BJ1392)/(BK1392*(1000000))</f>
        <v>117.97841871049992</v>
      </c>
      <c r="M1392" s="18">
        <f>L1392/K1392</f>
        <v>1.1607480753513302</v>
      </c>
      <c r="N1392" s="18">
        <f>J1392*M1392</f>
        <v>122.05976731519218</v>
      </c>
      <c r="O1392" s="13">
        <v>100</v>
      </c>
      <c r="P1392" s="20">
        <v>102.87509857450399</v>
      </c>
      <c r="Q1392" s="20">
        <f>P1392-S1392</f>
        <v>95.157263107496703</v>
      </c>
      <c r="R1392" s="18">
        <f>Q1392*solar_capex_adj</f>
        <v>126.8763508099956</v>
      </c>
      <c r="S1392" s="20">
        <v>7.7178354670072906</v>
      </c>
      <c r="T1392" s="18">
        <f>R1392+S1392</f>
        <v>134.5941862770029</v>
      </c>
      <c r="U1392" s="20">
        <v>27.960762008448899</v>
      </c>
      <c r="V1392" s="20">
        <f>U1392-X1392</f>
        <v>23.163978531321799</v>
      </c>
      <c r="W1392" s="18">
        <f>V1392*wind_capex_adj</f>
        <v>38.606630885536333</v>
      </c>
      <c r="X1392" s="20">
        <v>4.7967834771271001</v>
      </c>
      <c r="Y1392" s="18">
        <f>W1392+X1392</f>
        <v>43.403414362663433</v>
      </c>
      <c r="Z1392" s="20">
        <v>133.774605065413</v>
      </c>
      <c r="AA1392" s="20">
        <f>Z1392-AC1392-AD1392</f>
        <v>77.596530461861491</v>
      </c>
      <c r="AB1392" s="18">
        <f>AA1392*hdgt_capex_adj</f>
        <v>96.995663077326867</v>
      </c>
      <c r="AC1392" s="20">
        <v>19.444636881405003</v>
      </c>
      <c r="AD1392" s="20">
        <v>36.733437722146505</v>
      </c>
      <c r="AE1392" s="18">
        <f>AD1392*fuel_adj</f>
        <v>36.733437722146505</v>
      </c>
      <c r="AF1392" s="18">
        <f>AB1392+AC1392+AE1392</f>
        <v>153.17373768087839</v>
      </c>
      <c r="AG1392" s="20">
        <v>422.90633690101498</v>
      </c>
      <c r="AH1392" s="20">
        <f>AG1392-AJ1392-AK1392</f>
        <v>341.60243667640799</v>
      </c>
      <c r="AI1392" s="18">
        <f>AH1392*aero_capex_adj</f>
        <v>409.92292401168959</v>
      </c>
      <c r="AJ1392" s="20">
        <v>38.50959343261701</v>
      </c>
      <c r="AK1392" s="20">
        <v>42.794306791989982</v>
      </c>
      <c r="AL1392" s="18">
        <f>AK1392*fuel_adj</f>
        <v>42.794306791989982</v>
      </c>
      <c r="AM1392" s="18">
        <f>AI1392+AJ1392+AL1392</f>
        <v>491.22682423629658</v>
      </c>
      <c r="AN1392" s="18">
        <f>IF(F1392=0, 0, IF(F1392=3, Z1392, (Z1392*F1392*384+AG1392*G1392*32)/(F1392*384+G1392*32)))</f>
        <v>133.774605065413</v>
      </c>
      <c r="AO1392" s="18">
        <f>IF(F1392=0, 0, IF(F1392=3, AF1392, (AF1392*F1392*384+AM1392*G1392*32)/(F1392*384+G1392*32)))</f>
        <v>153.17373768087839</v>
      </c>
      <c r="AP1392" s="20">
        <v>94.144623481928903</v>
      </c>
      <c r="AQ1392" s="20">
        <f>AP1392-AS1392</f>
        <v>77.233661369322405</v>
      </c>
      <c r="AR1392" s="18">
        <f>AQ1392*bess_capex_adj</f>
        <v>77.233661369322405</v>
      </c>
      <c r="AS1392" s="20">
        <v>16.910962112606498</v>
      </c>
      <c r="AT1392" s="18">
        <f>AR1392+AS1392</f>
        <v>94.144623481928903</v>
      </c>
      <c r="AU1392" s="20">
        <v>8455.6597956431506</v>
      </c>
      <c r="AV1392" s="20"/>
      <c r="AW1392" s="20">
        <v>2714.4942082247699</v>
      </c>
      <c r="AX1392" s="18">
        <f>AW1392*solar_capex_adj</f>
        <v>3619.3256109663598</v>
      </c>
      <c r="AY1392" s="20">
        <v>241.236397539401</v>
      </c>
      <c r="AZ1392" s="18">
        <f>AY1392*wind_capex_adj</f>
        <v>402.06066256566834</v>
      </c>
      <c r="BA1392" s="20">
        <v>2319.0968261279399</v>
      </c>
      <c r="BB1392" s="18">
        <f>BA1392*hdgt_capex_adj</f>
        <v>2898.8710326599248</v>
      </c>
      <c r="BC1392" s="20">
        <v>324.82655162907997</v>
      </c>
      <c r="BD1392" s="18">
        <f>BC1392*aero_capex_adj</f>
        <v>389.79186195489598</v>
      </c>
      <c r="BE1392" s="20">
        <v>2856.0058121219499</v>
      </c>
      <c r="BF1392" s="18">
        <f>BE1392*bess_capex_adj</f>
        <v>2856.0058121219499</v>
      </c>
      <c r="BG1392" s="11">
        <v>2502831715.5523601</v>
      </c>
      <c r="BH1392" s="11">
        <v>884041093.96239996</v>
      </c>
      <c r="BI1392" s="11">
        <v>2791301024.7789001</v>
      </c>
      <c r="BJ1392" s="11">
        <v>2581826165.7063198</v>
      </c>
      <c r="BK1392" s="11">
        <f>SUM(BG1392:BJ1392)/1000000</f>
        <v>8759.9999999999818</v>
      </c>
      <c r="BL1392" s="11">
        <v>1.10928458532218</v>
      </c>
      <c r="BM1392" s="13">
        <f>0.815*BJ1392/(BK1392*1000)</f>
        <v>240.20414669528026</v>
      </c>
      <c r="BN1392" s="22">
        <v>3059.4215375550398</v>
      </c>
      <c r="BO1392" s="11">
        <v>53</v>
      </c>
      <c r="BP1392" s="11">
        <v>9120</v>
      </c>
      <c r="BQ1392" s="22">
        <v>13835.7696</v>
      </c>
      <c r="BR1392" s="11">
        <v>2280</v>
      </c>
      <c r="BS1392" s="11">
        <v>570</v>
      </c>
      <c r="BT1392" s="11">
        <v>0.57431131348202402</v>
      </c>
    </row>
    <row r="1393" spans="1:72" s="11" customFormat="1" x14ac:dyDescent="0.25">
      <c r="A1393" s="1">
        <v>1316</v>
      </c>
      <c r="B1393" s="22">
        <v>2678.2814806879101</v>
      </c>
      <c r="C1393" s="22">
        <v>600.4</v>
      </c>
      <c r="D1393" s="11">
        <v>3000</v>
      </c>
      <c r="E1393" s="11">
        <v>12000</v>
      </c>
      <c r="F1393" s="11">
        <v>1</v>
      </c>
      <c r="G1393" s="11">
        <v>19</v>
      </c>
      <c r="H1393" s="12">
        <f>SUM(BG1393:BI1393)/(BK1393*1000000)</f>
        <v>0.88469381128207059</v>
      </c>
      <c r="I1393" s="13">
        <v>100</v>
      </c>
      <c r="J1393" s="20">
        <v>102.456590202652</v>
      </c>
      <c r="K1393" s="18">
        <f>(P1393*BG1393+U1393*BH1393+AP1393*BI1393+AN1393*BJ1393)/(BK1393*(1000000))</f>
        <v>147.26948104831749</v>
      </c>
      <c r="L1393" s="18">
        <f>(T1393*BG1393+Y1393*BH1393+AT1393*BI1393+AO1393*BJ1393)/(BK1393*(1000000))</f>
        <v>175.50683803285719</v>
      </c>
      <c r="M1393" s="18">
        <f>L1393/K1393</f>
        <v>1.1917393663883105</v>
      </c>
      <c r="N1393" s="18">
        <f>J1393*M1393</f>
        <v>122.10155189041527</v>
      </c>
      <c r="O1393" s="13">
        <v>100</v>
      </c>
      <c r="P1393" s="20">
        <v>115.174658937739</v>
      </c>
      <c r="Q1393" s="20">
        <f>P1393-S1393</f>
        <v>106.530069149569</v>
      </c>
      <c r="R1393" s="18">
        <f>Q1393*solar_capex_adj</f>
        <v>142.04009219942532</v>
      </c>
      <c r="S1393" s="20">
        <v>8.6445897881699949</v>
      </c>
      <c r="T1393" s="18">
        <f>R1393+S1393</f>
        <v>150.6846819875953</v>
      </c>
      <c r="U1393" s="20">
        <v>27.949105081039601</v>
      </c>
      <c r="V1393" s="20">
        <f>U1393-X1393</f>
        <v>23.152321603912501</v>
      </c>
      <c r="W1393" s="18">
        <f>V1393*wind_capex_adj</f>
        <v>38.587202673187505</v>
      </c>
      <c r="X1393" s="20">
        <v>4.7967834771271001</v>
      </c>
      <c r="Y1393" s="18">
        <f>W1393+X1393</f>
        <v>43.383986150314605</v>
      </c>
      <c r="Z1393" s="20">
        <v>130.86230200138999</v>
      </c>
      <c r="AA1393" s="20">
        <f>Z1393-AC1393-AD1393</f>
        <v>74.591992832628506</v>
      </c>
      <c r="AB1393" s="18">
        <f>AA1393*hdgt_capex_adj</f>
        <v>93.23999104078564</v>
      </c>
      <c r="AC1393" s="20">
        <v>19.181110980279996</v>
      </c>
      <c r="AD1393" s="20">
        <v>37.08919818848149</v>
      </c>
      <c r="AE1393" s="18">
        <f>AD1393*fuel_adj</f>
        <v>37.08919818848149</v>
      </c>
      <c r="AF1393" s="18">
        <f>AB1393+AC1393+AE1393</f>
        <v>149.51030020954713</v>
      </c>
      <c r="AG1393" s="20">
        <v>987.99112759509796</v>
      </c>
      <c r="AH1393" s="20">
        <f>AG1393-AJ1393-AK1393</f>
        <v>866.38483143701501</v>
      </c>
      <c r="AI1393" s="18">
        <f>AH1393*aero_capex_adj</f>
        <v>1039.661797724418</v>
      </c>
      <c r="AJ1393" s="20">
        <v>79.581696690456965</v>
      </c>
      <c r="AK1393" s="20">
        <v>42.02459946762599</v>
      </c>
      <c r="AL1393" s="18">
        <f>AK1393*fuel_adj</f>
        <v>42.02459946762599</v>
      </c>
      <c r="AM1393" s="18">
        <f>AI1393+AJ1393+AL1393</f>
        <v>1161.268093882501</v>
      </c>
      <c r="AN1393" s="18">
        <f>IF(F1393=0, 0, IF(F1393=3, Z1393, (Z1393*F1393*384+AG1393*G1393*32)/(F1393*384+G1393*32)))</f>
        <v>656.19932413946901</v>
      </c>
      <c r="AO1393" s="18">
        <f>IF(F1393=0, 0, IF(F1393=3, AF1393, (AF1393*F1393*384+AM1393*G1393*32)/(F1393*384+G1393*32)))</f>
        <v>769.61991568651888</v>
      </c>
      <c r="AP1393" s="20">
        <v>101.10886188019499</v>
      </c>
      <c r="AQ1393" s="20">
        <f>AP1393-AS1393</f>
        <v>82.746531712796696</v>
      </c>
      <c r="AR1393" s="18">
        <f>AQ1393*bess_capex_adj</f>
        <v>82.746531712796696</v>
      </c>
      <c r="AS1393" s="20">
        <v>18.362330167398298</v>
      </c>
      <c r="AT1393" s="18">
        <f>AR1393+AS1393</f>
        <v>101.10886188019499</v>
      </c>
      <c r="AU1393" s="20">
        <v>9094.5813629083896</v>
      </c>
      <c r="AV1393" s="20"/>
      <c r="AW1393" s="20">
        <v>3206.42421204022</v>
      </c>
      <c r="AX1393" s="18">
        <f>AW1393*solar_capex_adj</f>
        <v>4275.2322827202934</v>
      </c>
      <c r="AY1393" s="20">
        <v>718.79565713700902</v>
      </c>
      <c r="AZ1393" s="18">
        <f>AY1393*wind_capex_adj</f>
        <v>1197.9927618950151</v>
      </c>
      <c r="BA1393" s="20">
        <v>772.64325838967704</v>
      </c>
      <c r="BB1393" s="18">
        <f>BA1393*hdgt_capex_adj</f>
        <v>965.80407298709633</v>
      </c>
      <c r="BC1393" s="20">
        <v>1542.14966563396</v>
      </c>
      <c r="BD1393" s="18">
        <f>BC1393*aero_capex_adj</f>
        <v>1850.5795987607519</v>
      </c>
      <c r="BE1393" s="20">
        <v>2854.5685697075101</v>
      </c>
      <c r="BF1393" s="18">
        <f>BE1393*bess_capex_adj</f>
        <v>2854.5685697075101</v>
      </c>
      <c r="BG1393" s="11">
        <v>2594123119.1059999</v>
      </c>
      <c r="BH1393" s="11">
        <v>2635443261.2463999</v>
      </c>
      <c r="BI1393" s="11">
        <v>2520351406.4785299</v>
      </c>
      <c r="BJ1393" s="11">
        <v>1010082213.16906</v>
      </c>
      <c r="BK1393" s="11">
        <f>SUM(BG1393:BJ1393)/1000000</f>
        <v>8759.9999999999909</v>
      </c>
      <c r="BL1393" s="11">
        <v>13.260342488189</v>
      </c>
      <c r="BM1393" s="13">
        <f>0.815*BJ1393/(BK1393*1000)</f>
        <v>93.974543805112404</v>
      </c>
      <c r="BN1393" s="22">
        <v>3615.6799989286801</v>
      </c>
      <c r="BO1393" s="11">
        <v>158</v>
      </c>
      <c r="BP1393" s="11">
        <v>9120</v>
      </c>
      <c r="BQ1393" s="22">
        <v>13835.7696</v>
      </c>
      <c r="BR1393" s="11">
        <v>2280</v>
      </c>
      <c r="BS1393" s="11">
        <v>570</v>
      </c>
      <c r="BT1393" s="11">
        <v>0.51963404417627701</v>
      </c>
    </row>
    <row r="1394" spans="1:72" s="11" customFormat="1" x14ac:dyDescent="0.25">
      <c r="A1394" s="1">
        <v>1351</v>
      </c>
      <c r="B1394" s="22">
        <v>2678.2814806879101</v>
      </c>
      <c r="C1394" s="22">
        <v>201.39999999999901</v>
      </c>
      <c r="D1394" s="11">
        <v>3000</v>
      </c>
      <c r="E1394" s="11">
        <v>12000</v>
      </c>
      <c r="F1394" s="11">
        <v>1</v>
      </c>
      <c r="G1394" s="11">
        <v>21</v>
      </c>
      <c r="H1394" s="12">
        <f>SUM(BG1394:BI1394)/(BK1394*1000000)</f>
        <v>0.7752710524828399</v>
      </c>
      <c r="I1394" s="13">
        <v>100</v>
      </c>
      <c r="J1394" s="20">
        <v>104.584231861462</v>
      </c>
      <c r="K1394" s="18">
        <f>(P1394*BG1394+U1394*BH1394+AP1394*BI1394+AN1394*BJ1394)/(BK1394*(1000000))</f>
        <v>126.96009453181918</v>
      </c>
      <c r="L1394" s="18">
        <f>(T1394*BG1394+Y1394*BH1394+AT1394*BI1394+AO1394*BJ1394)/(BK1394*(1000000))</f>
        <v>148.31299268912679</v>
      </c>
      <c r="M1394" s="18">
        <f>L1394/K1394</f>
        <v>1.1681859031063975</v>
      </c>
      <c r="N1394" s="18">
        <f>J1394*M1394</f>
        <v>122.17382534777086</v>
      </c>
      <c r="O1394" s="13">
        <v>100</v>
      </c>
      <c r="P1394" s="20">
        <v>108.368905598796</v>
      </c>
      <c r="Q1394" s="20">
        <f>P1394-S1394</f>
        <v>100.23691157936</v>
      </c>
      <c r="R1394" s="18">
        <f>Q1394*solar_capex_adj</f>
        <v>133.64921543914664</v>
      </c>
      <c r="S1394" s="20">
        <v>8.1319940194360072</v>
      </c>
      <c r="T1394" s="18">
        <f>R1394+S1394</f>
        <v>141.78120945858265</v>
      </c>
      <c r="U1394" s="20">
        <v>27.954586394538602</v>
      </c>
      <c r="V1394" s="20">
        <f>U1394-X1394</f>
        <v>23.157802917411502</v>
      </c>
      <c r="W1394" s="18">
        <f>V1394*wind_capex_adj</f>
        <v>38.596338195685838</v>
      </c>
      <c r="X1394" s="20">
        <v>4.7967834771271001</v>
      </c>
      <c r="Y1394" s="18">
        <f>W1394+X1394</f>
        <v>43.393121672812939</v>
      </c>
      <c r="Z1394" s="20">
        <v>95.8053949437314</v>
      </c>
      <c r="AA1394" s="20">
        <f>Z1394-AC1394-AD1394</f>
        <v>43.608405890459302</v>
      </c>
      <c r="AB1394" s="18">
        <f>AA1394*hdgt_capex_adj</f>
        <v>54.510507363074126</v>
      </c>
      <c r="AC1394" s="20">
        <v>16.1319620666616</v>
      </c>
      <c r="AD1394" s="20">
        <v>36.065026986610498</v>
      </c>
      <c r="AE1394" s="18">
        <f>AD1394*fuel_adj</f>
        <v>36.065026986610498</v>
      </c>
      <c r="AF1394" s="18">
        <f>AB1394+AC1394+AE1394</f>
        <v>106.70749641634623</v>
      </c>
      <c r="AG1394" s="20">
        <v>365.56986826263898</v>
      </c>
      <c r="AH1394" s="20">
        <f>AG1394-AJ1394-AK1394</f>
        <v>289.95090193992303</v>
      </c>
      <c r="AI1394" s="18">
        <f>AH1394*aero_capex_adj</f>
        <v>347.94108232790762</v>
      </c>
      <c r="AJ1394" s="20">
        <v>34.511146953245998</v>
      </c>
      <c r="AK1394" s="20">
        <v>41.107819369469951</v>
      </c>
      <c r="AL1394" s="18">
        <f>AK1394*fuel_adj</f>
        <v>41.107819369469951</v>
      </c>
      <c r="AM1394" s="18">
        <f>AI1394+AJ1394+AL1394</f>
        <v>423.56004865062357</v>
      </c>
      <c r="AN1394" s="18">
        <f>IF(F1394=0, 0, IF(F1394=3, Z1394, (Z1394*F1394*384+AG1394*G1394*32)/(F1394*384+G1394*32)))</f>
        <v>267.47369614667252</v>
      </c>
      <c r="AO1394" s="18">
        <f>IF(F1394=0, 0, IF(F1394=3, AF1394, (AF1394*F1394*384+AM1394*G1394*32)/(F1394*384+G1394*32)))</f>
        <v>308.34093874724999</v>
      </c>
      <c r="AP1394" s="20">
        <v>83.005952592879694</v>
      </c>
      <c r="AQ1394" s="20">
        <f>AP1394-AS1394</f>
        <v>68.048442483976103</v>
      </c>
      <c r="AR1394" s="18">
        <f>AQ1394*bess_capex_adj</f>
        <v>68.048442483976103</v>
      </c>
      <c r="AS1394" s="20">
        <v>14.957510108903591</v>
      </c>
      <c r="AT1394" s="18">
        <f>AR1394+AS1394</f>
        <v>83.005952592879694</v>
      </c>
      <c r="AU1394" s="20">
        <v>8781.3107321856005</v>
      </c>
      <c r="AV1394" s="20"/>
      <c r="AW1394" s="20">
        <v>3207.1833331606699</v>
      </c>
      <c r="AX1394" s="18">
        <f>AW1394*solar_capex_adj</f>
        <v>4276.244444214226</v>
      </c>
      <c r="AY1394" s="20">
        <v>241.17208290319499</v>
      </c>
      <c r="AZ1394" s="18">
        <f>AY1394*wind_capex_adj</f>
        <v>401.95347150532501</v>
      </c>
      <c r="BA1394" s="20">
        <v>772.82618172646198</v>
      </c>
      <c r="BB1394" s="18">
        <f>BA1394*hdgt_capex_adj</f>
        <v>966.03272715807748</v>
      </c>
      <c r="BC1394" s="20">
        <v>1704.8847454112899</v>
      </c>
      <c r="BD1394" s="18">
        <f>BC1394*aero_capex_adj</f>
        <v>2045.8616944935479</v>
      </c>
      <c r="BE1394" s="20">
        <v>2855.2443889839701</v>
      </c>
      <c r="BF1394" s="18">
        <f>BE1394*bess_capex_adj</f>
        <v>2855.2443889839701</v>
      </c>
      <c r="BG1394" s="11">
        <v>2781932950.6191301</v>
      </c>
      <c r="BH1394" s="11">
        <v>884041093.96239996</v>
      </c>
      <c r="BI1394" s="11">
        <v>3125400375.1681399</v>
      </c>
      <c r="BJ1394" s="11">
        <v>1968625580.25032</v>
      </c>
      <c r="BK1394" s="11">
        <f>SUM(BG1394:BJ1394)/1000000</f>
        <v>8759.9999999999909</v>
      </c>
      <c r="BL1394" s="11">
        <v>5.2237959002729504</v>
      </c>
      <c r="BM1394" s="13">
        <f>0.815*BJ1394/(BK1394*1000)</f>
        <v>183.15409222648543</v>
      </c>
      <c r="BN1394" s="22">
        <v>3615.6799989286801</v>
      </c>
      <c r="BO1394" s="11">
        <v>53</v>
      </c>
      <c r="BP1394" s="11">
        <v>9120</v>
      </c>
      <c r="BQ1394" s="22">
        <v>13835.7696</v>
      </c>
      <c r="BR1394" s="11">
        <v>2280</v>
      </c>
      <c r="BS1394" s="11">
        <v>570</v>
      </c>
      <c r="BT1394" s="11">
        <v>0.64311193044835202</v>
      </c>
    </row>
    <row r="1395" spans="1:72" s="11" customFormat="1" x14ac:dyDescent="0.25">
      <c r="A1395" s="1">
        <v>776</v>
      </c>
      <c r="B1395" s="25">
        <v>3090.3247854091301</v>
      </c>
      <c r="C1395" s="25">
        <v>600.4</v>
      </c>
      <c r="D1395" s="8">
        <v>2000</v>
      </c>
      <c r="E1395" s="8">
        <v>8000</v>
      </c>
      <c r="F1395" s="8">
        <v>1</v>
      </c>
      <c r="G1395" s="8">
        <v>23</v>
      </c>
      <c r="H1395" s="9">
        <f>SUM(BG1395:BI1395)/(BK1395*1000000)</f>
        <v>0.89654570756623098</v>
      </c>
      <c r="I1395" s="10">
        <v>100</v>
      </c>
      <c r="J1395" s="19">
        <v>100.957705934343</v>
      </c>
      <c r="K1395" s="18">
        <f>(P1395*BG1395+U1395*BH1395+AP1395*BI1395+AN1395*BJ1395)/(BK1395*(1000000))</f>
        <v>139.60196027336744</v>
      </c>
      <c r="L1395" s="18">
        <f>(T1395*BG1395+Y1395*BH1395+AT1395*BI1395+AO1395*BJ1395)/(BK1395*(1000000))</f>
        <v>168.95591526750997</v>
      </c>
      <c r="M1395" s="18">
        <f>L1395/K1395</f>
        <v>1.2102689313005479</v>
      </c>
      <c r="N1395" s="18">
        <f>J1395*M1395</f>
        <v>122.18597486771229</v>
      </c>
      <c r="O1395" s="10">
        <v>100</v>
      </c>
      <c r="P1395" s="19">
        <v>126.40019401463699</v>
      </c>
      <c r="Q1395" s="19">
        <f>P1395-S1395</f>
        <v>116.91227827229901</v>
      </c>
      <c r="R1395" s="18">
        <f>Q1395*solar_capex_adj</f>
        <v>155.88303769639867</v>
      </c>
      <c r="S1395" s="19">
        <v>9.4879157423379894</v>
      </c>
      <c r="T1395" s="18">
        <f>R1395+S1395</f>
        <v>165.37095343873665</v>
      </c>
      <c r="U1395" s="19">
        <v>27.947051931069399</v>
      </c>
      <c r="V1395" s="19">
        <f>U1395-X1395</f>
        <v>23.1502684539422</v>
      </c>
      <c r="W1395" s="18">
        <f>V1395*wind_capex_adj</f>
        <v>38.583780756570334</v>
      </c>
      <c r="X1395" s="19">
        <v>4.7967834771271995</v>
      </c>
      <c r="Y1395" s="18">
        <f>W1395+X1395</f>
        <v>43.380564233697534</v>
      </c>
      <c r="Z1395" s="19">
        <v>143.72676762618599</v>
      </c>
      <c r="AA1395" s="19">
        <f>Z1395-AC1395-AD1395</f>
        <v>86.48598273090802</v>
      </c>
      <c r="AB1395" s="18">
        <f>AA1395*hdgt_capex_adj</f>
        <v>108.10747841363502</v>
      </c>
      <c r="AC1395" s="19">
        <v>20.330204200940983</v>
      </c>
      <c r="AD1395" s="19">
        <v>36.910580694336986</v>
      </c>
      <c r="AE1395" s="18">
        <f>AD1395*fuel_adj</f>
        <v>36.910580694336986</v>
      </c>
      <c r="AF1395" s="18">
        <f>AB1395+AC1395+AE1395</f>
        <v>165.34826330891298</v>
      </c>
      <c r="AG1395" s="19">
        <v>992.53372013978105</v>
      </c>
      <c r="AH1395" s="19">
        <f>AG1395-AJ1395-AK1395</f>
        <v>871.41189819844101</v>
      </c>
      <c r="AI1395" s="18">
        <f>AH1395*aero_capex_adj</f>
        <v>1045.6942778381292</v>
      </c>
      <c r="AJ1395" s="19">
        <v>79.869010033506015</v>
      </c>
      <c r="AK1395" s="19">
        <v>41.25281190783403</v>
      </c>
      <c r="AL1395" s="18">
        <f>AK1395*fuel_adj</f>
        <v>41.25281190783403</v>
      </c>
      <c r="AM1395" s="18">
        <f>AI1395+AJ1395+AL1395</f>
        <v>1166.8160997794691</v>
      </c>
      <c r="AN1395" s="18">
        <f>IF(F1395=0, 0, IF(F1395=3, Z1395, (Z1395*F1395*384+AG1395*G1395*32)/(F1395*384+G1395*32)))</f>
        <v>701.51419356369126</v>
      </c>
      <c r="AO1395" s="18">
        <f>IF(F1395=0, 0, IF(F1395=3, AF1395, (AF1395*F1395*384+AM1395*G1395*32)/(F1395*384+G1395*32)))</f>
        <v>823.45569870384998</v>
      </c>
      <c r="AP1395" s="19">
        <v>67.952177407700702</v>
      </c>
      <c r="AQ1395" s="19">
        <f>AP1395-AS1395</f>
        <v>55.530668391337201</v>
      </c>
      <c r="AR1395" s="18">
        <f>AQ1395*bess_capex_adj</f>
        <v>55.530668391337201</v>
      </c>
      <c r="AS1395" s="19">
        <v>12.421509016363501</v>
      </c>
      <c r="AT1395" s="18">
        <f>AR1395+AS1395</f>
        <v>67.952177407700702</v>
      </c>
      <c r="AU1395" s="19">
        <v>8958.18618087699</v>
      </c>
      <c r="AV1395" s="19"/>
      <c r="AW1395" s="19">
        <v>3699.3921531364499</v>
      </c>
      <c r="AX1395" s="18">
        <f>AW1395*solar_capex_adj</f>
        <v>4932.5228708485993</v>
      </c>
      <c r="AY1395" s="19">
        <v>718.731914273234</v>
      </c>
      <c r="AZ1395" s="18">
        <f>AY1395*wind_capex_adj</f>
        <v>1197.8865237887235</v>
      </c>
      <c r="BA1395" s="19">
        <v>772.57474031576101</v>
      </c>
      <c r="BB1395" s="18">
        <f>BA1395*hdgt_capex_adj</f>
        <v>965.71842539470128</v>
      </c>
      <c r="BC1395" s="19">
        <v>1866.6472040123499</v>
      </c>
      <c r="BD1395" s="18">
        <f>BC1395*aero_capex_adj</f>
        <v>2239.9766448148198</v>
      </c>
      <c r="BE1395" s="19">
        <v>1900.84016913918</v>
      </c>
      <c r="BF1395" s="18">
        <f>BE1395*bess_capex_adj</f>
        <v>1900.84016913918</v>
      </c>
      <c r="BG1395" s="8">
        <v>2718854891.1470499</v>
      </c>
      <c r="BH1395" s="8">
        <v>2635443261.2463999</v>
      </c>
      <c r="BI1395" s="8">
        <v>2499442245.8867302</v>
      </c>
      <c r="BJ1395" s="8">
        <v>906259601.71981704</v>
      </c>
      <c r="BK1395" s="8">
        <f>SUM(BG1395:BJ1395)/1000000</f>
        <v>8759.9999999999964</v>
      </c>
      <c r="BL1395" s="8">
        <v>20.6898700174726</v>
      </c>
      <c r="BM1395" s="10">
        <f>0.815*BJ1395/(BK1395*1000)</f>
        <v>84.315248333521822</v>
      </c>
      <c r="BN1395" s="25">
        <v>4171.93846030233</v>
      </c>
      <c r="BO1395" s="8">
        <v>158</v>
      </c>
      <c r="BP1395" s="8">
        <v>6080</v>
      </c>
      <c r="BQ1395" s="25">
        <v>9223.8464000000004</v>
      </c>
      <c r="BR1395" s="8">
        <v>1520</v>
      </c>
      <c r="BS1395" s="8">
        <v>380</v>
      </c>
      <c r="BT1395" s="8">
        <v>0.77170140000010501</v>
      </c>
    </row>
    <row r="1396" spans="1:72" s="11" customFormat="1" x14ac:dyDescent="0.25">
      <c r="A1396" s="1">
        <v>1408</v>
      </c>
      <c r="B1396" s="22">
        <v>1854.19487124548</v>
      </c>
      <c r="C1396" s="22">
        <v>1603.6</v>
      </c>
      <c r="D1396" s="11">
        <v>3000</v>
      </c>
      <c r="E1396" s="11">
        <v>12000</v>
      </c>
      <c r="F1396" s="11">
        <v>2</v>
      </c>
      <c r="G1396" s="11">
        <v>6</v>
      </c>
      <c r="H1396" s="12">
        <f>SUM(BG1396:BI1396)/(BK1396*1000000)</f>
        <v>0.96352357943408229</v>
      </c>
      <c r="I1396" s="13">
        <v>100</v>
      </c>
      <c r="J1396" s="20">
        <v>98.024620219806295</v>
      </c>
      <c r="K1396" s="18">
        <f>(P1396*BG1396+U1396*BH1396+AP1396*BI1396+AN1396*BJ1396)/(BK1396*(1000000))</f>
        <v>100.75931143054251</v>
      </c>
      <c r="L1396" s="18">
        <f>(T1396*BG1396+Y1396*BH1396+AT1396*BI1396+AO1396*BJ1396)/(BK1396*(1000000))</f>
        <v>125.68119588913078</v>
      </c>
      <c r="M1396" s="18">
        <f>L1396/K1396</f>
        <v>1.2473407579384654</v>
      </c>
      <c r="N1396" s="18">
        <f>J1396*M1396</f>
        <v>122.27010408160341</v>
      </c>
      <c r="O1396" s="13">
        <v>100</v>
      </c>
      <c r="P1396" s="20">
        <v>127.49664364812701</v>
      </c>
      <c r="Q1396" s="20">
        <f>P1396-S1396</f>
        <v>117.927649442207</v>
      </c>
      <c r="R1396" s="18">
        <f>Q1396*solar_capex_adj</f>
        <v>157.23686592294266</v>
      </c>
      <c r="S1396" s="20">
        <v>9.5689942059200064</v>
      </c>
      <c r="T1396" s="18">
        <f>R1396+S1396</f>
        <v>166.80586012886266</v>
      </c>
      <c r="U1396" s="20">
        <v>33.794853768253098</v>
      </c>
      <c r="V1396" s="20">
        <f>U1396-X1396</f>
        <v>27.995028037956001</v>
      </c>
      <c r="W1396" s="18">
        <f>V1396*wind_capex_adj</f>
        <v>46.658380063260005</v>
      </c>
      <c r="X1396" s="20">
        <v>5.7998257302970977</v>
      </c>
      <c r="Y1396" s="18">
        <f>W1396+X1396</f>
        <v>52.458205793557099</v>
      </c>
      <c r="Z1396" s="20">
        <v>543.93468855584103</v>
      </c>
      <c r="AA1396" s="20">
        <f>Z1396-AC1396-AD1396</f>
        <v>443.51319785594399</v>
      </c>
      <c r="AB1396" s="18">
        <f>AA1396*hdgt_capex_adj</f>
        <v>554.39149731992995</v>
      </c>
      <c r="AC1396" s="20">
        <v>56.820176018635038</v>
      </c>
      <c r="AD1396" s="20">
        <v>43.601314681262011</v>
      </c>
      <c r="AE1396" s="18">
        <f>AD1396*fuel_adj</f>
        <v>43.601314681262011</v>
      </c>
      <c r="AF1396" s="18">
        <f>AB1396+AC1396+AE1396</f>
        <v>654.812988019827</v>
      </c>
      <c r="AG1396" s="20">
        <v>1561.2546782000099</v>
      </c>
      <c r="AH1396" s="20">
        <f>AG1396-AJ1396-AK1396</f>
        <v>1389.9881342404199</v>
      </c>
      <c r="AI1396" s="18">
        <f>AH1396*aero_capex_adj</f>
        <v>1667.9857610885038</v>
      </c>
      <c r="AJ1396" s="20">
        <v>121.98487632417005</v>
      </c>
      <c r="AK1396" s="20">
        <v>49.281667635420035</v>
      </c>
      <c r="AL1396" s="18">
        <f>AK1396*fuel_adj</f>
        <v>49.281667635420035</v>
      </c>
      <c r="AM1396" s="18">
        <f>AI1396+AJ1396+AL1396</f>
        <v>1839.2523050480938</v>
      </c>
      <c r="AN1396" s="18">
        <f>IF(F1396=0, 0, IF(F1396=3, Z1396, (Z1396*F1396*384+AG1396*G1396*32)/(F1396*384+G1396*32)))</f>
        <v>747.39868648467484</v>
      </c>
      <c r="AO1396" s="18">
        <f>IF(F1396=0, 0, IF(F1396=3, AF1396, (AF1396*F1396*384+AM1396*G1396*32)/(F1396*384+G1396*32)))</f>
        <v>891.70085142548021</v>
      </c>
      <c r="AP1396" s="20">
        <v>240.4648851936</v>
      </c>
      <c r="AQ1396" s="20">
        <f>AP1396-AS1396</f>
        <v>194.73473041320301</v>
      </c>
      <c r="AR1396" s="18">
        <f>AQ1396*bess_capex_adj</f>
        <v>194.73473041320301</v>
      </c>
      <c r="AS1396" s="20">
        <v>45.730154780396987</v>
      </c>
      <c r="AT1396" s="18">
        <f>AR1396+AS1396</f>
        <v>240.4648851936</v>
      </c>
      <c r="AU1396" s="20">
        <v>9026.95069759137</v>
      </c>
      <c r="AV1396" s="20"/>
      <c r="AW1396" s="20">
        <v>2219.9422028599502</v>
      </c>
      <c r="AX1396" s="18">
        <f>AW1396*solar_capex_adj</f>
        <v>2959.9229371465999</v>
      </c>
      <c r="AY1396" s="20">
        <v>1919.9164940603</v>
      </c>
      <c r="AZ1396" s="18">
        <f>AY1396*wind_capex_adj</f>
        <v>3199.8608234338335</v>
      </c>
      <c r="BA1396" s="20">
        <v>1545.3631298468299</v>
      </c>
      <c r="BB1396" s="18">
        <f>BA1396*hdgt_capex_adj</f>
        <v>1931.7039123085374</v>
      </c>
      <c r="BC1396" s="20">
        <v>487.018775741338</v>
      </c>
      <c r="BD1396" s="18">
        <f>BC1396*aero_capex_adj</f>
        <v>584.42253088960558</v>
      </c>
      <c r="BE1396" s="20">
        <v>2854.7100950829399</v>
      </c>
      <c r="BF1396" s="18">
        <f>BE1396*bess_capex_adj</f>
        <v>2854.7100950829399</v>
      </c>
      <c r="BG1396" s="11">
        <v>1616803538.66277</v>
      </c>
      <c r="BH1396" s="11">
        <v>5821626235.1424303</v>
      </c>
      <c r="BI1396" s="11">
        <v>1002036782.0373501</v>
      </c>
      <c r="BJ1396" s="11">
        <v>319533444.15743798</v>
      </c>
      <c r="BK1396" s="11">
        <f>SUM(BG1396:BJ1396)/1000000</f>
        <v>8759.9999999999891</v>
      </c>
      <c r="BL1396" s="11">
        <v>26.453858959922101</v>
      </c>
      <c r="BM1396" s="13">
        <f>0.815*BJ1396/(BK1396*1000)</f>
        <v>29.728282761222864</v>
      </c>
      <c r="BN1396" s="22">
        <v>2503.1630761813899</v>
      </c>
      <c r="BO1396" s="11">
        <v>422</v>
      </c>
      <c r="BP1396" s="11">
        <v>9120</v>
      </c>
      <c r="BQ1396" s="22">
        <v>13835.7696</v>
      </c>
      <c r="BR1396" s="11">
        <v>2280</v>
      </c>
      <c r="BS1396" s="11">
        <v>570</v>
      </c>
      <c r="BT1396" s="11">
        <v>0.20845701678047401</v>
      </c>
    </row>
    <row r="1397" spans="1:72" s="11" customFormat="1" x14ac:dyDescent="0.25">
      <c r="A1397" s="1">
        <v>1001</v>
      </c>
      <c r="B1397" s="25">
        <v>1854.19487124548</v>
      </c>
      <c r="C1397" s="25">
        <v>1603.6</v>
      </c>
      <c r="D1397" s="8">
        <v>2000</v>
      </c>
      <c r="E1397" s="8">
        <v>8000</v>
      </c>
      <c r="F1397" s="8">
        <v>3</v>
      </c>
      <c r="G1397" s="8">
        <v>4</v>
      </c>
      <c r="H1397" s="9">
        <f>SUM(BG1397:BI1397)/(BK1397*1000000)</f>
        <v>0.96042953726022862</v>
      </c>
      <c r="I1397" s="10">
        <v>100</v>
      </c>
      <c r="J1397" s="19">
        <v>95.878356758696498</v>
      </c>
      <c r="K1397" s="18">
        <f>(P1397*BG1397+U1397*BH1397+AP1397*BI1397+AN1397*BJ1397)/(BK1397*(1000000))</f>
        <v>93.010100241360576</v>
      </c>
      <c r="L1397" s="18">
        <f>(T1397*BG1397+Y1397*BH1397+AT1397*BI1397+AO1397*BJ1397)/(BK1397*(1000000))</f>
        <v>118.69625189273704</v>
      </c>
      <c r="M1397" s="18">
        <f>L1397/K1397</f>
        <v>1.2761651861972094</v>
      </c>
      <c r="N1397" s="18">
        <f>J1397*M1397</f>
        <v>122.35662100524439</v>
      </c>
      <c r="O1397" s="10">
        <v>100</v>
      </c>
      <c r="P1397" s="19">
        <v>127.424344223997</v>
      </c>
      <c r="Q1397" s="19">
        <f>P1397-S1397</f>
        <v>117.861321044436</v>
      </c>
      <c r="R1397" s="18">
        <f>Q1397*solar_capex_adj</f>
        <v>157.14842805924798</v>
      </c>
      <c r="S1397" s="19">
        <v>9.5630231795610001</v>
      </c>
      <c r="T1397" s="18">
        <f>R1397+S1397</f>
        <v>166.71145123880899</v>
      </c>
      <c r="U1397" s="19">
        <v>33.796583125762403</v>
      </c>
      <c r="V1397" s="19">
        <f>U1397-X1397</f>
        <v>27.996756492490999</v>
      </c>
      <c r="W1397" s="18">
        <f>V1397*wind_capex_adj</f>
        <v>46.661260820818335</v>
      </c>
      <c r="X1397" s="19">
        <v>5.7998266332714046</v>
      </c>
      <c r="Y1397" s="18">
        <f>W1397+X1397</f>
        <v>52.461087454089736</v>
      </c>
      <c r="Z1397" s="19">
        <v>724.72587039199698</v>
      </c>
      <c r="AA1397" s="19">
        <f>Z1397-AC1397-AD1397</f>
        <v>609.22605673908004</v>
      </c>
      <c r="AB1397" s="18">
        <f>AA1397*hdgt_capex_adj</f>
        <v>761.53257092385002</v>
      </c>
      <c r="AC1397" s="19">
        <v>72.813793894429978</v>
      </c>
      <c r="AD1397" s="19">
        <v>42.686019758486964</v>
      </c>
      <c r="AE1397" s="18">
        <f>AD1397*fuel_adj</f>
        <v>42.686019758486964</v>
      </c>
      <c r="AF1397" s="18">
        <f>AB1397+AC1397+AE1397</f>
        <v>877.03238457676696</v>
      </c>
      <c r="AG1397" s="19">
        <v>1051.9122295018501</v>
      </c>
      <c r="AH1397" s="19">
        <f>AG1397-AJ1397-AK1397</f>
        <v>918.12356416287184</v>
      </c>
      <c r="AI1397" s="18">
        <f>AH1397*aero_capex_adj</f>
        <v>1101.7482769954461</v>
      </c>
      <c r="AJ1397" s="19">
        <v>85.021403158138128</v>
      </c>
      <c r="AK1397" s="19">
        <v>48.767262180840135</v>
      </c>
      <c r="AL1397" s="18">
        <f>AK1397*fuel_adj</f>
        <v>48.767262180840135</v>
      </c>
      <c r="AM1397" s="18">
        <f>AI1397+AJ1397+AL1397</f>
        <v>1235.5369423344243</v>
      </c>
      <c r="AN1397" s="18">
        <f>IF(F1397=0, 0, IF(F1397=3, Z1397, (Z1397*F1397*384+AG1397*G1397*32)/(F1397*384+G1397*32)))</f>
        <v>724.72587039199698</v>
      </c>
      <c r="AO1397" s="18">
        <f>IF(F1397=0, 0, IF(F1397=3, AF1397, (AF1397*F1397*384+AM1397*G1397*32)/(F1397*384+G1397*32)))</f>
        <v>877.03238457676696</v>
      </c>
      <c r="AP1397" s="19">
        <v>164.95169640181601</v>
      </c>
      <c r="AQ1397" s="19">
        <f>AP1397-AS1397</f>
        <v>133.52080922311799</v>
      </c>
      <c r="AR1397" s="18">
        <f>AQ1397*bess_capex_adj</f>
        <v>133.52080922311799</v>
      </c>
      <c r="AS1397" s="19">
        <v>31.430887178698015</v>
      </c>
      <c r="AT1397" s="18">
        <f>AR1397+AS1397</f>
        <v>164.95169640181601</v>
      </c>
      <c r="AU1397" s="19">
        <v>8684.2203671214502</v>
      </c>
      <c r="AV1397" s="19"/>
      <c r="AW1397" s="19">
        <v>2220.0789197388299</v>
      </c>
      <c r="AX1397" s="18">
        <f>AW1397*solar_capex_adj</f>
        <v>2960.1052263184397</v>
      </c>
      <c r="AY1397" s="19">
        <v>1920.03473362097</v>
      </c>
      <c r="AZ1397" s="18">
        <f>AY1397*wind_capex_adj</f>
        <v>3200.0578893682832</v>
      </c>
      <c r="BA1397" s="19">
        <v>2318.1874533679002</v>
      </c>
      <c r="BB1397" s="18">
        <f>BA1397*hdgt_capex_adj</f>
        <v>2897.7343167098752</v>
      </c>
      <c r="BC1397" s="19">
        <v>324.69917944933297</v>
      </c>
      <c r="BD1397" s="18">
        <f>BC1397*aero_capex_adj</f>
        <v>389.63901533919955</v>
      </c>
      <c r="BE1397" s="19">
        <v>1901.2200809444</v>
      </c>
      <c r="BF1397" s="18">
        <f>BE1397*bess_capex_adj</f>
        <v>1901.2200809444</v>
      </c>
      <c r="BG1397" s="8">
        <v>1617777776.2031801</v>
      </c>
      <c r="BH1397" s="8">
        <v>5821626235.1424303</v>
      </c>
      <c r="BI1397" s="8">
        <v>973958735.05398095</v>
      </c>
      <c r="BJ1397" s="8">
        <v>346637253.600398</v>
      </c>
      <c r="BK1397" s="8">
        <f>SUM(BG1397:BJ1397)/1000000</f>
        <v>8759.9999999999891</v>
      </c>
      <c r="BL1397" s="8">
        <v>26.767702727340399</v>
      </c>
      <c r="BM1397" s="10">
        <f>0.815*BJ1397/(BK1397*1000)</f>
        <v>32.249927132913783</v>
      </c>
      <c r="BN1397" s="25">
        <v>2503.1630761813899</v>
      </c>
      <c r="BO1397" s="8">
        <v>422</v>
      </c>
      <c r="BP1397" s="8">
        <v>6080</v>
      </c>
      <c r="BQ1397" s="25">
        <v>9223.8464000000004</v>
      </c>
      <c r="BR1397" s="8">
        <v>1520</v>
      </c>
      <c r="BS1397" s="8">
        <v>380</v>
      </c>
      <c r="BT1397" s="8">
        <v>0.30272291337760099</v>
      </c>
    </row>
    <row r="1398" spans="1:72" s="11" customFormat="1" x14ac:dyDescent="0.25">
      <c r="A1398" s="1">
        <v>1370</v>
      </c>
      <c r="B1398" s="22">
        <v>2678.2814806879101</v>
      </c>
      <c r="C1398" s="22">
        <v>1003.19999999999</v>
      </c>
      <c r="D1398" s="11">
        <v>3000</v>
      </c>
      <c r="E1398" s="11">
        <v>12000</v>
      </c>
      <c r="F1398" s="11">
        <v>2</v>
      </c>
      <c r="G1398" s="11">
        <v>4</v>
      </c>
      <c r="H1398" s="12">
        <f>SUM(BG1398:BI1398)/(BK1398*1000000)</f>
        <v>0.94891838096069414</v>
      </c>
      <c r="I1398" s="13">
        <v>100</v>
      </c>
      <c r="J1398" s="20">
        <v>99.784637283097993</v>
      </c>
      <c r="K1398" s="18">
        <f>(P1398*BG1398+U1398*BH1398+AP1398*BI1398+AN1398*BJ1398)/(BK1398*(1000000))</f>
        <v>100.50815126637251</v>
      </c>
      <c r="L1398" s="18">
        <f>(T1398*BG1398+Y1398*BH1398+AT1398*BI1398+AO1398*BJ1398)/(BK1398*(1000000))</f>
        <v>123.30056821770071</v>
      </c>
      <c r="M1398" s="18">
        <f>L1398/K1398</f>
        <v>1.2267718256096705</v>
      </c>
      <c r="N1398" s="18">
        <f>J1398*M1398</f>
        <v>122.41298164758491</v>
      </c>
      <c r="O1398" s="13">
        <v>100</v>
      </c>
      <c r="P1398" s="20">
        <v>133.95387615348301</v>
      </c>
      <c r="Q1398" s="20">
        <f>P1398-S1398</f>
        <v>123.899536810955</v>
      </c>
      <c r="R1398" s="18">
        <f>Q1398*solar_capex_adj</f>
        <v>165.19938241460665</v>
      </c>
      <c r="S1398" s="20">
        <v>10.05433934252801</v>
      </c>
      <c r="T1398" s="18">
        <f>R1398+S1398</f>
        <v>175.25372175713466</v>
      </c>
      <c r="U1398" s="20">
        <v>27.948482663348301</v>
      </c>
      <c r="V1398" s="20">
        <f>U1398-X1398</f>
        <v>23.151699186221201</v>
      </c>
      <c r="W1398" s="18">
        <f>V1398*wind_capex_adj</f>
        <v>38.586165310368671</v>
      </c>
      <c r="X1398" s="20">
        <v>4.7967834771271001</v>
      </c>
      <c r="Y1398" s="18">
        <f>W1398+X1398</f>
        <v>43.382948787495771</v>
      </c>
      <c r="Z1398" s="20">
        <v>391.69450519583</v>
      </c>
      <c r="AA1398" s="20">
        <f>Z1398-AC1398-AD1398</f>
        <v>307.94281823064699</v>
      </c>
      <c r="AB1398" s="18">
        <f>AA1398*hdgt_capex_adj</f>
        <v>384.92852278830873</v>
      </c>
      <c r="AC1398" s="20">
        <v>42.670328279033015</v>
      </c>
      <c r="AD1398" s="20">
        <v>41.081358686149997</v>
      </c>
      <c r="AE1398" s="18">
        <f>AD1398*fuel_adj</f>
        <v>41.081358686149997</v>
      </c>
      <c r="AF1398" s="18">
        <f>AB1398+AC1398+AE1398</f>
        <v>468.68020975349174</v>
      </c>
      <c r="AG1398" s="20">
        <v>939.82502284651105</v>
      </c>
      <c r="AH1398" s="20">
        <f>AG1398-AJ1398-AK1398</f>
        <v>818.03310283733799</v>
      </c>
      <c r="AI1398" s="18">
        <f>AH1398*aero_capex_adj</f>
        <v>981.63972340480552</v>
      </c>
      <c r="AJ1398" s="20">
        <v>76.399528801813062</v>
      </c>
      <c r="AK1398" s="20">
        <v>45.392391207359992</v>
      </c>
      <c r="AL1398" s="18">
        <f>AK1398*fuel_adj</f>
        <v>45.392391207359992</v>
      </c>
      <c r="AM1398" s="18">
        <f>AI1398+AJ1398+AL1398</f>
        <v>1103.4316434139787</v>
      </c>
      <c r="AN1398" s="18">
        <f>IF(F1398=0, 0, IF(F1398=3, Z1398, (Z1398*F1398*384+AG1398*G1398*32)/(F1398*384+G1398*32)))</f>
        <v>469.99886486021296</v>
      </c>
      <c r="AO1398" s="18">
        <f>IF(F1398=0, 0, IF(F1398=3, AF1398, (AF1398*F1398*384+AM1398*G1398*32)/(F1398*384+G1398*32)))</f>
        <v>559.35898599070413</v>
      </c>
      <c r="AP1398" s="20">
        <v>147.837271908015</v>
      </c>
      <c r="AQ1398" s="20">
        <f>AP1398-AS1398</f>
        <v>120.611976584215</v>
      </c>
      <c r="AR1398" s="18">
        <f>AQ1398*bess_capex_adj</f>
        <v>120.611976584215</v>
      </c>
      <c r="AS1398" s="20">
        <v>27.225295323799998</v>
      </c>
      <c r="AT1398" s="18">
        <f>AR1398+AS1398</f>
        <v>147.837271908015</v>
      </c>
      <c r="AU1398" s="20">
        <v>9131.7225408404302</v>
      </c>
      <c r="AV1398" s="20"/>
      <c r="AW1398" s="20">
        <v>3206.3380118228401</v>
      </c>
      <c r="AX1398" s="18">
        <f>AW1398*solar_capex_adj</f>
        <v>4275.1173490971196</v>
      </c>
      <c r="AY1398" s="20">
        <v>1200.9933670730099</v>
      </c>
      <c r="AZ1398" s="18">
        <f>AY1398*wind_capex_adj</f>
        <v>2001.6556117883499</v>
      </c>
      <c r="BA1398" s="20">
        <v>1545.2449739188701</v>
      </c>
      <c r="BB1398" s="18">
        <f>BA1398*hdgt_capex_adj</f>
        <v>1931.5562173985877</v>
      </c>
      <c r="BC1398" s="20">
        <v>324.65435939017402</v>
      </c>
      <c r="BD1398" s="18">
        <f>BC1398*aero_capex_adj</f>
        <v>389.58523126820882</v>
      </c>
      <c r="BE1398" s="20">
        <v>2854.4918286355301</v>
      </c>
      <c r="BF1398" s="18">
        <f>BE1398*bess_capex_adj</f>
        <v>2854.4918286355301</v>
      </c>
      <c r="BG1398" s="11">
        <v>2220567368.1501799</v>
      </c>
      <c r="BH1398" s="11">
        <v>4403525449.1711998</v>
      </c>
      <c r="BI1398" s="11">
        <v>1688432199.89429</v>
      </c>
      <c r="BJ1398" s="11">
        <v>447474982.78431797</v>
      </c>
      <c r="BK1398" s="11">
        <f>SUM(BG1398:BJ1398)/1000000</f>
        <v>8759.9999999999891</v>
      </c>
      <c r="BL1398" s="11">
        <v>23.275928386396799</v>
      </c>
      <c r="BM1398" s="13">
        <f>0.815*BJ1398/(BK1398*1000)</f>
        <v>41.631519517034199</v>
      </c>
      <c r="BN1398" s="22">
        <v>3615.6799989286801</v>
      </c>
      <c r="BO1398" s="11">
        <v>264</v>
      </c>
      <c r="BP1398" s="11">
        <v>9120</v>
      </c>
      <c r="BQ1398" s="22">
        <v>13835.7696</v>
      </c>
      <c r="BR1398" s="11">
        <v>2280</v>
      </c>
      <c r="BS1398" s="11">
        <v>570</v>
      </c>
      <c r="BT1398" s="11">
        <v>0.34923184062900797</v>
      </c>
    </row>
    <row r="1399" spans="1:72" s="11" customFormat="1" x14ac:dyDescent="0.25">
      <c r="A1399" s="1">
        <v>1505</v>
      </c>
      <c r="B1399" s="22">
        <v>2678.2814806879101</v>
      </c>
      <c r="C1399" s="22">
        <v>1003.19999999999</v>
      </c>
      <c r="D1399" s="11">
        <v>3000</v>
      </c>
      <c r="E1399" s="11">
        <v>12000</v>
      </c>
      <c r="F1399" s="11">
        <v>2</v>
      </c>
      <c r="G1399" s="11">
        <v>4</v>
      </c>
      <c r="H1399" s="12">
        <f>SUM(BG1399:BI1399)/(BK1399*1000000)</f>
        <v>0.94891838096069414</v>
      </c>
      <c r="I1399" s="13">
        <v>100</v>
      </c>
      <c r="J1399" s="20">
        <v>99.784637283097993</v>
      </c>
      <c r="K1399" s="18">
        <f>(P1399*BG1399+U1399*BH1399+AP1399*BI1399+AN1399*BJ1399)/(BK1399*(1000000))</f>
        <v>100.50815126637251</v>
      </c>
      <c r="L1399" s="18">
        <f>(T1399*BG1399+Y1399*BH1399+AT1399*BI1399+AO1399*BJ1399)/(BK1399*(1000000))</f>
        <v>123.30056821770071</v>
      </c>
      <c r="M1399" s="18">
        <f>L1399/K1399</f>
        <v>1.2267718256096705</v>
      </c>
      <c r="N1399" s="18">
        <f>J1399*M1399</f>
        <v>122.41298164758491</v>
      </c>
      <c r="O1399" s="13">
        <v>100</v>
      </c>
      <c r="P1399" s="20">
        <v>133.95387615348301</v>
      </c>
      <c r="Q1399" s="20">
        <f>P1399-S1399</f>
        <v>123.899536810955</v>
      </c>
      <c r="R1399" s="18">
        <f>Q1399*solar_capex_adj</f>
        <v>165.19938241460665</v>
      </c>
      <c r="S1399" s="20">
        <v>10.05433934252801</v>
      </c>
      <c r="T1399" s="18">
        <f>R1399+S1399</f>
        <v>175.25372175713466</v>
      </c>
      <c r="U1399" s="20">
        <v>27.948482663348301</v>
      </c>
      <c r="V1399" s="20">
        <f>U1399-X1399</f>
        <v>23.151699186221201</v>
      </c>
      <c r="W1399" s="18">
        <f>V1399*wind_capex_adj</f>
        <v>38.586165310368671</v>
      </c>
      <c r="X1399" s="20">
        <v>4.7967834771271001</v>
      </c>
      <c r="Y1399" s="18">
        <f>W1399+X1399</f>
        <v>43.382948787495771</v>
      </c>
      <c r="Z1399" s="20">
        <v>391.69450519583</v>
      </c>
      <c r="AA1399" s="20">
        <f>Z1399-AC1399-AD1399</f>
        <v>307.94281823064699</v>
      </c>
      <c r="AB1399" s="18">
        <f>AA1399*hdgt_capex_adj</f>
        <v>384.92852278830873</v>
      </c>
      <c r="AC1399" s="20">
        <v>42.670328279033015</v>
      </c>
      <c r="AD1399" s="20">
        <v>41.081358686149997</v>
      </c>
      <c r="AE1399" s="18">
        <f>AD1399*fuel_adj</f>
        <v>41.081358686149997</v>
      </c>
      <c r="AF1399" s="18">
        <f>AB1399+AC1399+AE1399</f>
        <v>468.68020975349174</v>
      </c>
      <c r="AG1399" s="20">
        <v>939.82502284651105</v>
      </c>
      <c r="AH1399" s="20">
        <f>AG1399-AJ1399-AK1399</f>
        <v>818.03310283733799</v>
      </c>
      <c r="AI1399" s="18">
        <f>AH1399*aero_capex_adj</f>
        <v>981.63972340480552</v>
      </c>
      <c r="AJ1399" s="20">
        <v>76.399528801813062</v>
      </c>
      <c r="AK1399" s="20">
        <v>45.392391207359992</v>
      </c>
      <c r="AL1399" s="18">
        <f>AK1399*fuel_adj</f>
        <v>45.392391207359992</v>
      </c>
      <c r="AM1399" s="18">
        <f>AI1399+AJ1399+AL1399</f>
        <v>1103.4316434139787</v>
      </c>
      <c r="AN1399" s="18">
        <f>IF(F1399=0, 0, IF(F1399=3, Z1399, (Z1399*F1399*384+AG1399*G1399*32)/(F1399*384+G1399*32)))</f>
        <v>469.99886486021296</v>
      </c>
      <c r="AO1399" s="18">
        <f>IF(F1399=0, 0, IF(F1399=3, AF1399, (AF1399*F1399*384+AM1399*G1399*32)/(F1399*384+G1399*32)))</f>
        <v>559.35898599070413</v>
      </c>
      <c r="AP1399" s="20">
        <v>147.837271908015</v>
      </c>
      <c r="AQ1399" s="20">
        <f>AP1399-AS1399</f>
        <v>120.611976584215</v>
      </c>
      <c r="AR1399" s="18">
        <f>AQ1399*bess_capex_adj</f>
        <v>120.611976584215</v>
      </c>
      <c r="AS1399" s="20">
        <v>27.225295323799998</v>
      </c>
      <c r="AT1399" s="18">
        <f>AR1399+AS1399</f>
        <v>147.837271908015</v>
      </c>
      <c r="AU1399" s="20">
        <v>9131.7225408404302</v>
      </c>
      <c r="AV1399" s="20"/>
      <c r="AW1399" s="20">
        <v>3206.3380118228401</v>
      </c>
      <c r="AX1399" s="18">
        <f>AW1399*solar_capex_adj</f>
        <v>4275.1173490971196</v>
      </c>
      <c r="AY1399" s="20">
        <v>1200.9933670730099</v>
      </c>
      <c r="AZ1399" s="18">
        <f>AY1399*wind_capex_adj</f>
        <v>2001.6556117883499</v>
      </c>
      <c r="BA1399" s="20">
        <v>1545.2449739188701</v>
      </c>
      <c r="BB1399" s="18">
        <f>BA1399*hdgt_capex_adj</f>
        <v>1931.5562173985877</v>
      </c>
      <c r="BC1399" s="20">
        <v>324.65435939017402</v>
      </c>
      <c r="BD1399" s="18">
        <f>BC1399*aero_capex_adj</f>
        <v>389.58523126820882</v>
      </c>
      <c r="BE1399" s="20">
        <v>2854.4918286355301</v>
      </c>
      <c r="BF1399" s="18">
        <f>BE1399*bess_capex_adj</f>
        <v>2854.4918286355301</v>
      </c>
      <c r="BG1399" s="11">
        <v>2220567368.1501799</v>
      </c>
      <c r="BH1399" s="11">
        <v>4403525449.1711998</v>
      </c>
      <c r="BI1399" s="11">
        <v>1688432199.89429</v>
      </c>
      <c r="BJ1399" s="11">
        <v>447474982.78431797</v>
      </c>
      <c r="BK1399" s="11">
        <f>SUM(BG1399:BJ1399)/1000000</f>
        <v>8759.9999999999891</v>
      </c>
      <c r="BL1399" s="11">
        <v>23.275928386396799</v>
      </c>
      <c r="BM1399" s="13">
        <f>0.815*BJ1399/(BK1399*1000)</f>
        <v>41.631519517034199</v>
      </c>
      <c r="BN1399" s="22">
        <v>3615.6799989286801</v>
      </c>
      <c r="BO1399" s="11">
        <v>264</v>
      </c>
      <c r="BP1399" s="11">
        <v>9120</v>
      </c>
      <c r="BQ1399" s="22">
        <v>13835.7696</v>
      </c>
      <c r="BR1399" s="11">
        <v>2280</v>
      </c>
      <c r="BS1399" s="11">
        <v>570</v>
      </c>
      <c r="BT1399" s="11">
        <v>0.34923184062900797</v>
      </c>
    </row>
    <row r="1400" spans="1:72" s="11" customFormat="1" x14ac:dyDescent="0.25">
      <c r="A1400" s="1">
        <v>1384</v>
      </c>
      <c r="B1400" s="22">
        <v>2472.2598283273001</v>
      </c>
      <c r="C1400" s="22">
        <v>1200.8</v>
      </c>
      <c r="D1400" s="11">
        <v>3000</v>
      </c>
      <c r="E1400" s="11">
        <v>12000</v>
      </c>
      <c r="F1400" s="11">
        <v>2</v>
      </c>
      <c r="G1400" s="11">
        <v>4</v>
      </c>
      <c r="H1400" s="12">
        <f>SUM(BG1400:BI1400)/(BK1400*1000000)</f>
        <v>0.96053548214562556</v>
      </c>
      <c r="I1400" s="13">
        <v>100</v>
      </c>
      <c r="J1400" s="20">
        <v>99.053639515605994</v>
      </c>
      <c r="K1400" s="18">
        <f>(P1400*BG1400+U1400*BH1400+AP1400*BI1400+AN1400*BJ1400)/(BK1400*(1000000))</f>
        <v>98.929739417982759</v>
      </c>
      <c r="L1400" s="18">
        <f>(T1400*BG1400+Y1400*BH1400+AT1400*BI1400+AO1400*BJ1400)/(BK1400*(1000000))</f>
        <v>122.30942777116888</v>
      </c>
      <c r="M1400" s="18">
        <f>L1400/K1400</f>
        <v>1.2363261895839617</v>
      </c>
      <c r="N1400" s="18">
        <f>J1400*M1400</f>
        <v>122.46260870675249</v>
      </c>
      <c r="O1400" s="13">
        <v>100</v>
      </c>
      <c r="P1400" s="20">
        <v>139.413240326878</v>
      </c>
      <c r="Q1400" s="20">
        <f>P1400-S1400</f>
        <v>128.949200775359</v>
      </c>
      <c r="R1400" s="18">
        <f>Q1400*solar_capex_adj</f>
        <v>171.93226770047866</v>
      </c>
      <c r="S1400" s="20">
        <v>10.464039551518994</v>
      </c>
      <c r="T1400" s="18">
        <f>R1400+S1400</f>
        <v>182.39630725199765</v>
      </c>
      <c r="U1400" s="20">
        <v>28.603851094986201</v>
      </c>
      <c r="V1400" s="20">
        <f>U1400-X1400</f>
        <v>23.694616463656001</v>
      </c>
      <c r="W1400" s="18">
        <f>V1400*wind_capex_adj</f>
        <v>39.491027439426666</v>
      </c>
      <c r="X1400" s="20">
        <v>4.9092346313302002</v>
      </c>
      <c r="Y1400" s="18">
        <f>W1400+X1400</f>
        <v>44.400262070756867</v>
      </c>
      <c r="Z1400" s="20">
        <v>505.40374486600098</v>
      </c>
      <c r="AA1400" s="20">
        <f>Z1400-AC1400-AD1400</f>
        <v>408.19275865351602</v>
      </c>
      <c r="AB1400" s="18">
        <f>AA1400*hdgt_capex_adj</f>
        <v>510.24094831689501</v>
      </c>
      <c r="AC1400" s="20">
        <v>53.337220009004</v>
      </c>
      <c r="AD1400" s="20">
        <v>43.873766203480955</v>
      </c>
      <c r="AE1400" s="18">
        <f>AD1400*fuel_adj</f>
        <v>43.873766203480955</v>
      </c>
      <c r="AF1400" s="18">
        <f>AB1400+AC1400+AE1400</f>
        <v>607.45193452937997</v>
      </c>
      <c r="AG1400" s="20">
        <v>1004.76373404574</v>
      </c>
      <c r="AH1400" s="20">
        <f>AG1400-AJ1400-AK1400</f>
        <v>873.85366502944009</v>
      </c>
      <c r="AI1400" s="18">
        <f>AH1400*aero_capex_adj</f>
        <v>1048.6243980353281</v>
      </c>
      <c r="AJ1400" s="20">
        <v>81.688819152189922</v>
      </c>
      <c r="AK1400" s="20">
        <v>49.22124986410995</v>
      </c>
      <c r="AL1400" s="18">
        <f>AK1400*fuel_adj</f>
        <v>49.22124986410995</v>
      </c>
      <c r="AM1400" s="18">
        <f>AI1400+AJ1400+AL1400</f>
        <v>1179.5344670516281</v>
      </c>
      <c r="AN1400" s="18">
        <f>IF(F1400=0, 0, IF(F1400=3, Z1400, (Z1400*F1400*384+AG1400*G1400*32)/(F1400*384+G1400*32)))</f>
        <v>576.74088617739221</v>
      </c>
      <c r="AO1400" s="18">
        <f>IF(F1400=0, 0, IF(F1400=3, AF1400, (AF1400*F1400*384+AM1400*G1400*32)/(F1400*384+G1400*32)))</f>
        <v>689.17801060398688</v>
      </c>
      <c r="AP1400" s="20">
        <v>189.44725030826999</v>
      </c>
      <c r="AQ1400" s="20">
        <f>AP1400-AS1400</f>
        <v>154.07829571489199</v>
      </c>
      <c r="AR1400" s="18">
        <f>AQ1400*bess_capex_adj</f>
        <v>154.07829571489199</v>
      </c>
      <c r="AS1400" s="20">
        <v>35.368954593377993</v>
      </c>
      <c r="AT1400" s="18">
        <f>AR1400+AS1400</f>
        <v>189.44725030826999</v>
      </c>
      <c r="AU1400" s="20">
        <v>9121.70637141318</v>
      </c>
      <c r="AV1400" s="20"/>
      <c r="AW1400" s="20">
        <v>2959.7180142172601</v>
      </c>
      <c r="AX1400" s="18">
        <f>AW1400*solar_capex_adj</f>
        <v>3946.2906856230134</v>
      </c>
      <c r="AY1400" s="20">
        <v>1437.5630549628299</v>
      </c>
      <c r="AZ1400" s="18">
        <f>AY1400*wind_capex_adj</f>
        <v>2395.93842493805</v>
      </c>
      <c r="BA1400" s="20">
        <v>1545.25614046021</v>
      </c>
      <c r="BB1400" s="18">
        <f>BA1400*hdgt_capex_adj</f>
        <v>1931.5701755752625</v>
      </c>
      <c r="BC1400" s="20">
        <v>324.65670546887799</v>
      </c>
      <c r="BD1400" s="18">
        <f>BC1400*aero_capex_adj</f>
        <v>389.58804656265357</v>
      </c>
      <c r="BE1400" s="20">
        <v>2854.5124563039799</v>
      </c>
      <c r="BF1400" s="18">
        <f>BE1400*bess_capex_adj</f>
        <v>2854.5124563039799</v>
      </c>
      <c r="BG1400" s="11">
        <v>1967788932.1728599</v>
      </c>
      <c r="BH1400" s="11">
        <v>5150152211.77843</v>
      </c>
      <c r="BI1400" s="11">
        <v>1296349679.6443801</v>
      </c>
      <c r="BJ1400" s="11">
        <v>345709176.40432</v>
      </c>
      <c r="BK1400" s="11">
        <f>SUM(BG1400:BJ1400)/1000000</f>
        <v>8759.9999999999909</v>
      </c>
      <c r="BL1400" s="11">
        <v>25.225312612604199</v>
      </c>
      <c r="BM1400" s="13">
        <f>0.815*BJ1400/(BK1400*1000)</f>
        <v>32.163582051315188</v>
      </c>
      <c r="BN1400" s="22">
        <v>3337.5507682418602</v>
      </c>
      <c r="BO1400" s="11">
        <v>316</v>
      </c>
      <c r="BP1400" s="11">
        <v>9120</v>
      </c>
      <c r="BQ1400" s="22">
        <v>13835.7696</v>
      </c>
      <c r="BR1400" s="11">
        <v>2280</v>
      </c>
      <c r="BS1400" s="11">
        <v>570</v>
      </c>
      <c r="BT1400" s="11">
        <v>0.268910566229836</v>
      </c>
    </row>
    <row r="1401" spans="1:72" s="11" customFormat="1" x14ac:dyDescent="0.25">
      <c r="A1401" s="1">
        <v>1519</v>
      </c>
      <c r="B1401" s="22">
        <v>2472.2598283273001</v>
      </c>
      <c r="C1401" s="22">
        <v>1200.8</v>
      </c>
      <c r="D1401" s="11">
        <v>3000</v>
      </c>
      <c r="E1401" s="11">
        <v>12000</v>
      </c>
      <c r="F1401" s="11">
        <v>2</v>
      </c>
      <c r="G1401" s="11">
        <v>4</v>
      </c>
      <c r="H1401" s="12">
        <f>SUM(BG1401:BI1401)/(BK1401*1000000)</f>
        <v>0.96053548214562556</v>
      </c>
      <c r="I1401" s="13">
        <v>100</v>
      </c>
      <c r="J1401" s="20">
        <v>99.053639515605994</v>
      </c>
      <c r="K1401" s="18">
        <f>(P1401*BG1401+U1401*BH1401+AP1401*BI1401+AN1401*BJ1401)/(BK1401*(1000000))</f>
        <v>98.929739417982759</v>
      </c>
      <c r="L1401" s="18">
        <f>(T1401*BG1401+Y1401*BH1401+AT1401*BI1401+AO1401*BJ1401)/(BK1401*(1000000))</f>
        <v>122.30942777116888</v>
      </c>
      <c r="M1401" s="18">
        <f>L1401/K1401</f>
        <v>1.2363261895839617</v>
      </c>
      <c r="N1401" s="18">
        <f>J1401*M1401</f>
        <v>122.46260870675249</v>
      </c>
      <c r="O1401" s="13">
        <v>100</v>
      </c>
      <c r="P1401" s="20">
        <v>139.413240326878</v>
      </c>
      <c r="Q1401" s="20">
        <f>P1401-S1401</f>
        <v>128.949200775359</v>
      </c>
      <c r="R1401" s="18">
        <f>Q1401*solar_capex_adj</f>
        <v>171.93226770047866</v>
      </c>
      <c r="S1401" s="20">
        <v>10.464039551518994</v>
      </c>
      <c r="T1401" s="18">
        <f>R1401+S1401</f>
        <v>182.39630725199765</v>
      </c>
      <c r="U1401" s="20">
        <v>28.603851094986201</v>
      </c>
      <c r="V1401" s="20">
        <f>U1401-X1401</f>
        <v>23.694616463656001</v>
      </c>
      <c r="W1401" s="18">
        <f>V1401*wind_capex_adj</f>
        <v>39.491027439426666</v>
      </c>
      <c r="X1401" s="20">
        <v>4.9092346313302002</v>
      </c>
      <c r="Y1401" s="18">
        <f>W1401+X1401</f>
        <v>44.400262070756867</v>
      </c>
      <c r="Z1401" s="20">
        <v>505.40374486600098</v>
      </c>
      <c r="AA1401" s="20">
        <f>Z1401-AC1401-AD1401</f>
        <v>408.19275865351602</v>
      </c>
      <c r="AB1401" s="18">
        <f>AA1401*hdgt_capex_adj</f>
        <v>510.24094831689501</v>
      </c>
      <c r="AC1401" s="20">
        <v>53.337220009004</v>
      </c>
      <c r="AD1401" s="20">
        <v>43.873766203480955</v>
      </c>
      <c r="AE1401" s="18">
        <f>AD1401*fuel_adj</f>
        <v>43.873766203480955</v>
      </c>
      <c r="AF1401" s="18">
        <f>AB1401+AC1401+AE1401</f>
        <v>607.45193452937997</v>
      </c>
      <c r="AG1401" s="20">
        <v>1004.76373404574</v>
      </c>
      <c r="AH1401" s="20">
        <f>AG1401-AJ1401-AK1401</f>
        <v>873.85366502944009</v>
      </c>
      <c r="AI1401" s="18">
        <f>AH1401*aero_capex_adj</f>
        <v>1048.6243980353281</v>
      </c>
      <c r="AJ1401" s="20">
        <v>81.688819152189922</v>
      </c>
      <c r="AK1401" s="20">
        <v>49.22124986410995</v>
      </c>
      <c r="AL1401" s="18">
        <f>AK1401*fuel_adj</f>
        <v>49.22124986410995</v>
      </c>
      <c r="AM1401" s="18">
        <f>AI1401+AJ1401+AL1401</f>
        <v>1179.5344670516281</v>
      </c>
      <c r="AN1401" s="18">
        <f>IF(F1401=0, 0, IF(F1401=3, Z1401, (Z1401*F1401*384+AG1401*G1401*32)/(F1401*384+G1401*32)))</f>
        <v>576.74088617739221</v>
      </c>
      <c r="AO1401" s="18">
        <f>IF(F1401=0, 0, IF(F1401=3, AF1401, (AF1401*F1401*384+AM1401*G1401*32)/(F1401*384+G1401*32)))</f>
        <v>689.17801060398688</v>
      </c>
      <c r="AP1401" s="20">
        <v>189.44725030826999</v>
      </c>
      <c r="AQ1401" s="20">
        <f>AP1401-AS1401</f>
        <v>154.07829571489199</v>
      </c>
      <c r="AR1401" s="18">
        <f>AQ1401*bess_capex_adj</f>
        <v>154.07829571489199</v>
      </c>
      <c r="AS1401" s="20">
        <v>35.368954593377993</v>
      </c>
      <c r="AT1401" s="18">
        <f>AR1401+AS1401</f>
        <v>189.44725030826999</v>
      </c>
      <c r="AU1401" s="20">
        <v>9121.70637141318</v>
      </c>
      <c r="AV1401" s="20"/>
      <c r="AW1401" s="20">
        <v>2959.7180142172601</v>
      </c>
      <c r="AX1401" s="18">
        <f>AW1401*solar_capex_adj</f>
        <v>3946.2906856230134</v>
      </c>
      <c r="AY1401" s="20">
        <v>1437.5630549628299</v>
      </c>
      <c r="AZ1401" s="18">
        <f>AY1401*wind_capex_adj</f>
        <v>2395.93842493805</v>
      </c>
      <c r="BA1401" s="20">
        <v>1545.25614046021</v>
      </c>
      <c r="BB1401" s="18">
        <f>BA1401*hdgt_capex_adj</f>
        <v>1931.5701755752625</v>
      </c>
      <c r="BC1401" s="20">
        <v>324.65670546887799</v>
      </c>
      <c r="BD1401" s="18">
        <f>BC1401*aero_capex_adj</f>
        <v>389.58804656265357</v>
      </c>
      <c r="BE1401" s="20">
        <v>2854.5124563039799</v>
      </c>
      <c r="BF1401" s="18">
        <f>BE1401*bess_capex_adj</f>
        <v>2854.5124563039799</v>
      </c>
      <c r="BG1401" s="11">
        <v>1967788932.1728599</v>
      </c>
      <c r="BH1401" s="11">
        <v>5150152211.77843</v>
      </c>
      <c r="BI1401" s="11">
        <v>1296349679.6443801</v>
      </c>
      <c r="BJ1401" s="11">
        <v>345709176.40432</v>
      </c>
      <c r="BK1401" s="11">
        <f>SUM(BG1401:BJ1401)/1000000</f>
        <v>8759.9999999999909</v>
      </c>
      <c r="BL1401" s="11">
        <v>25.225312612604199</v>
      </c>
      <c r="BM1401" s="13">
        <f>0.815*BJ1401/(BK1401*1000)</f>
        <v>32.163582051315188</v>
      </c>
      <c r="BN1401" s="22">
        <v>3337.5507682418602</v>
      </c>
      <c r="BO1401" s="11">
        <v>316</v>
      </c>
      <c r="BP1401" s="11">
        <v>9120</v>
      </c>
      <c r="BQ1401" s="22">
        <v>13835.7696</v>
      </c>
      <c r="BR1401" s="11">
        <v>2280</v>
      </c>
      <c r="BS1401" s="11">
        <v>570</v>
      </c>
      <c r="BT1401" s="11">
        <v>0.268910566229836</v>
      </c>
    </row>
    <row r="1402" spans="1:72" s="11" customFormat="1" x14ac:dyDescent="0.25">
      <c r="A1402" s="1">
        <v>1601</v>
      </c>
      <c r="B1402" s="22">
        <v>2266.2381759666901</v>
      </c>
      <c r="C1402" s="22">
        <v>402.79999999999899</v>
      </c>
      <c r="D1402" s="11">
        <v>3000</v>
      </c>
      <c r="E1402" s="11">
        <v>12000</v>
      </c>
      <c r="F1402" s="11">
        <v>3</v>
      </c>
      <c r="G1402" s="11">
        <v>4</v>
      </c>
      <c r="H1402" s="12">
        <f>SUM(BG1402:BI1402)/(BK1402*1000000)</f>
        <v>0.78223763033884908</v>
      </c>
      <c r="I1402" s="13">
        <v>100</v>
      </c>
      <c r="J1402" s="20">
        <v>104.058495127828</v>
      </c>
      <c r="K1402" s="18">
        <f>(P1402*BG1402+U1402*BH1402+AP1402*BI1402+AN1402*BJ1402)/(BK1402*(1000000))</f>
        <v>100.70944527811729</v>
      </c>
      <c r="L1402" s="18">
        <f>(T1402*BG1402+Y1402*BH1402+AT1402*BI1402+AO1402*BJ1402)/(BK1402*(1000000))</f>
        <v>118.6204872345244</v>
      </c>
      <c r="M1402" s="18">
        <f>L1402/K1402</f>
        <v>1.1778486804980837</v>
      </c>
      <c r="N1402" s="18">
        <f>J1402*M1402</f>
        <v>122.56516118092847</v>
      </c>
      <c r="O1402" s="13">
        <v>100</v>
      </c>
      <c r="P1402" s="20">
        <v>102.695284852878</v>
      </c>
      <c r="Q1402" s="20">
        <f>P1402-S1402</f>
        <v>94.989526328142802</v>
      </c>
      <c r="R1402" s="18">
        <f>Q1402*solar_capex_adj</f>
        <v>126.65270177085706</v>
      </c>
      <c r="S1402" s="20">
        <v>7.7057585247352023</v>
      </c>
      <c r="T1402" s="18">
        <f>R1402+S1402</f>
        <v>134.35846029559227</v>
      </c>
      <c r="U1402" s="20">
        <v>27.956170144073401</v>
      </c>
      <c r="V1402" s="20">
        <f>U1402-X1402</f>
        <v>23.1593866669463</v>
      </c>
      <c r="W1402" s="18">
        <f>V1402*wind_capex_adj</f>
        <v>38.598977778243835</v>
      </c>
      <c r="X1402" s="20">
        <v>4.7967834771271001</v>
      </c>
      <c r="Y1402" s="18">
        <f>W1402+X1402</f>
        <v>43.395761255370935</v>
      </c>
      <c r="Z1402" s="20">
        <v>166.19660711069099</v>
      </c>
      <c r="AA1402" s="20">
        <f>Z1402-AC1402-AD1402</f>
        <v>106.51313859481499</v>
      </c>
      <c r="AB1402" s="18">
        <f>AA1402*hdgt_capex_adj</f>
        <v>133.14142324351874</v>
      </c>
      <c r="AC1402" s="20">
        <v>22.277111808417999</v>
      </c>
      <c r="AD1402" s="20">
        <v>37.406356707458002</v>
      </c>
      <c r="AE1402" s="18">
        <f>AD1402*fuel_adj</f>
        <v>37.406356707458002</v>
      </c>
      <c r="AF1402" s="18">
        <f>AB1402+AC1402+AE1402</f>
        <v>192.82489175939475</v>
      </c>
      <c r="AG1402" s="20">
        <v>389.26718188493697</v>
      </c>
      <c r="AH1402" s="20">
        <f>AG1402-AJ1402-AK1402</f>
        <v>311.26994005280307</v>
      </c>
      <c r="AI1402" s="18">
        <f>AH1402*aero_capex_adj</f>
        <v>373.52392806336366</v>
      </c>
      <c r="AJ1402" s="20">
        <v>35.994821363962956</v>
      </c>
      <c r="AK1402" s="20">
        <v>42.002420468170953</v>
      </c>
      <c r="AL1402" s="18">
        <f>AK1402*fuel_adj</f>
        <v>42.002420468170953</v>
      </c>
      <c r="AM1402" s="18">
        <f>AI1402+AJ1402+AL1402</f>
        <v>451.52116989549756</v>
      </c>
      <c r="AN1402" s="18">
        <f>IF(F1402=0, 0, IF(F1402=3, Z1402, (Z1402*F1402*384+AG1402*G1402*32)/(F1402*384+G1402*32)))</f>
        <v>166.19660711069099</v>
      </c>
      <c r="AO1402" s="18">
        <f>IF(F1402=0, 0, IF(F1402=3, AF1402, (AF1402*F1402*384+AM1402*G1402*32)/(F1402*384+G1402*32)))</f>
        <v>192.82489175939475</v>
      </c>
      <c r="AP1402" s="20">
        <v>100.23477585222599</v>
      </c>
      <c r="AQ1402" s="20">
        <f>AP1402-AS1402</f>
        <v>82.183778283469493</v>
      </c>
      <c r="AR1402" s="18">
        <f>AQ1402*bess_capex_adj</f>
        <v>82.183778283469493</v>
      </c>
      <c r="AS1402" s="20">
        <v>18.0509975687565</v>
      </c>
      <c r="AT1402" s="18">
        <f>AR1402+AS1402</f>
        <v>100.23477585222599</v>
      </c>
      <c r="AU1402" s="20">
        <v>8695.17218157752</v>
      </c>
      <c r="AV1402" s="20"/>
      <c r="AW1402" s="20">
        <v>2713.9561059624398</v>
      </c>
      <c r="AX1402" s="18">
        <f>AW1402*solar_capex_adj</f>
        <v>3618.6081412832527</v>
      </c>
      <c r="AY1402" s="20">
        <v>482.37715306131003</v>
      </c>
      <c r="AZ1402" s="18">
        <f>AY1402*wind_capex_adj</f>
        <v>803.96192176885006</v>
      </c>
      <c r="BA1402" s="20">
        <v>2318.6371046649501</v>
      </c>
      <c r="BB1402" s="18">
        <f>BA1402*hdgt_capex_adj</f>
        <v>2898.2963808311879</v>
      </c>
      <c r="BC1402" s="20">
        <v>324.76216029541399</v>
      </c>
      <c r="BD1402" s="18">
        <f>BC1402*aero_capex_adj</f>
        <v>389.7145923544968</v>
      </c>
      <c r="BE1402" s="20">
        <v>2855.4396575933902</v>
      </c>
      <c r="BF1402" s="18">
        <f>BE1402*bess_capex_adj</f>
        <v>2855.4396575933902</v>
      </c>
      <c r="BG1402" s="11">
        <v>2488890906.39641</v>
      </c>
      <c r="BH1402" s="11">
        <v>1768082187.9247999</v>
      </c>
      <c r="BI1402" s="11">
        <v>2595428547.4471002</v>
      </c>
      <c r="BJ1402" s="11">
        <v>1907598358.2316799</v>
      </c>
      <c r="BK1402" s="11">
        <f>SUM(BG1402:BJ1402)/1000000</f>
        <v>8759.9999999999909</v>
      </c>
      <c r="BL1402" s="11">
        <v>3.6169365084321901</v>
      </c>
      <c r="BM1402" s="13">
        <f>0.815*BJ1402/(BK1402*1000)</f>
        <v>177.47633127383796</v>
      </c>
      <c r="BN1402" s="22">
        <v>3059.4215375550398</v>
      </c>
      <c r="BO1402" s="11">
        <v>106</v>
      </c>
      <c r="BP1402" s="11">
        <v>9120</v>
      </c>
      <c r="BQ1402" s="22">
        <v>13835.7696</v>
      </c>
      <c r="BR1402" s="11">
        <v>2280</v>
      </c>
      <c r="BS1402" s="11">
        <v>570</v>
      </c>
      <c r="BT1402" s="11">
        <v>0.53412617398263296</v>
      </c>
    </row>
    <row r="1403" spans="1:72" s="11" customFormat="1" x14ac:dyDescent="0.25">
      <c r="A1403" s="1">
        <v>895</v>
      </c>
      <c r="B1403" s="25">
        <v>3090.3247854091301</v>
      </c>
      <c r="C1403" s="25">
        <v>801.8</v>
      </c>
      <c r="D1403" s="8">
        <v>2000</v>
      </c>
      <c r="E1403" s="8">
        <v>8000</v>
      </c>
      <c r="F1403" s="8">
        <v>2</v>
      </c>
      <c r="G1403" s="8">
        <v>11</v>
      </c>
      <c r="H1403" s="9">
        <f>SUM(BG1403:BI1403)/(BK1403*1000000)</f>
        <v>0.93127147827492562</v>
      </c>
      <c r="I1403" s="10">
        <v>100</v>
      </c>
      <c r="J1403" s="19">
        <v>99.800344457005593</v>
      </c>
      <c r="K1403" s="18">
        <f>(P1403*BG1403+U1403*BH1403+AP1403*BI1403+AN1403*BJ1403)/(BK1403*(1000000))</f>
        <v>122.15720398155317</v>
      </c>
      <c r="L1403" s="18">
        <f>(T1403*BG1403+Y1403*BH1403+AT1403*BI1403+AO1403*BJ1403)/(BK1403*(1000000))</f>
        <v>150.02882091967388</v>
      </c>
      <c r="M1403" s="18">
        <f>L1403/K1403</f>
        <v>1.2281618769068223</v>
      </c>
      <c r="N1403" s="18">
        <f>J1403*M1403</f>
        <v>122.57097836426337</v>
      </c>
      <c r="O1403" s="10">
        <v>100</v>
      </c>
      <c r="P1403" s="19">
        <v>135.77190243960899</v>
      </c>
      <c r="Q1403" s="19">
        <f>P1403-S1403</f>
        <v>125.58026110625499</v>
      </c>
      <c r="R1403" s="18">
        <f>Q1403*solar_capex_adj</f>
        <v>167.44034814167333</v>
      </c>
      <c r="S1403" s="19">
        <v>10.191641333353999</v>
      </c>
      <c r="T1403" s="18">
        <f>R1403+S1403</f>
        <v>177.63198947502732</v>
      </c>
      <c r="U1403" s="19">
        <v>27.946409386050799</v>
      </c>
      <c r="V1403" s="19">
        <f>U1403-X1403</f>
        <v>23.149625908923799</v>
      </c>
      <c r="W1403" s="18">
        <f>V1403*wind_capex_adj</f>
        <v>38.582709848206335</v>
      </c>
      <c r="X1403" s="19">
        <v>4.7967834771270006</v>
      </c>
      <c r="Y1403" s="18">
        <f>W1403+X1403</f>
        <v>43.379493325333335</v>
      </c>
      <c r="Z1403" s="19">
        <v>300.21148481606599</v>
      </c>
      <c r="AA1403" s="19">
        <f>Z1403-AC1403-AD1403</f>
        <v>227.737417927683</v>
      </c>
      <c r="AB1403" s="18">
        <f>AA1403*hdgt_capex_adj</f>
        <v>284.67177240960376</v>
      </c>
      <c r="AC1403" s="19">
        <v>34.225907377194005</v>
      </c>
      <c r="AD1403" s="19">
        <v>38.248159511188987</v>
      </c>
      <c r="AE1403" s="18">
        <f>AD1403*fuel_adj</f>
        <v>38.248159511188987</v>
      </c>
      <c r="AF1403" s="18">
        <f>AB1403+AC1403+AE1403</f>
        <v>357.14583929798675</v>
      </c>
      <c r="AG1403" s="19">
        <v>1781.0942332909001</v>
      </c>
      <c r="AH1403" s="19">
        <f>AG1403-AJ1403-AK1403</f>
        <v>1601.0669303131299</v>
      </c>
      <c r="AI1403" s="18">
        <f>AH1403*aero_capex_adj</f>
        <v>1921.2803163757558</v>
      </c>
      <c r="AJ1403" s="19">
        <v>136.96524680641005</v>
      </c>
      <c r="AK1403" s="19">
        <v>43.062056171360155</v>
      </c>
      <c r="AL1403" s="18">
        <f>AK1403*fuel_adj</f>
        <v>43.062056171360155</v>
      </c>
      <c r="AM1403" s="18">
        <f>AI1403+AJ1403+AL1403</f>
        <v>2101.3076193535262</v>
      </c>
      <c r="AN1403" s="18">
        <f>IF(F1403=0, 0, IF(F1403=3, Z1403, (Z1403*F1403*384+AG1403*G1403*32)/(F1403*384+G1403*32)))</f>
        <v>765.63177719387102</v>
      </c>
      <c r="AO1403" s="18">
        <f>IF(F1403=0, 0, IF(F1403=3, AF1403, (AF1403*F1403*384+AM1403*G1403*32)/(F1403*384+G1403*32)))</f>
        <v>905.31097017258492</v>
      </c>
      <c r="AP1403" s="19">
        <v>79.441369479440297</v>
      </c>
      <c r="AQ1403" s="19">
        <f>AP1403-AS1403</f>
        <v>64.844666512435793</v>
      </c>
      <c r="AR1403" s="18">
        <f>AQ1403*bess_capex_adj</f>
        <v>64.844666512435793</v>
      </c>
      <c r="AS1403" s="19">
        <v>14.596702967004504</v>
      </c>
      <c r="AT1403" s="18">
        <f>AR1403+AS1403</f>
        <v>79.441369479440297</v>
      </c>
      <c r="AU1403" s="19">
        <v>8997.7019071864797</v>
      </c>
      <c r="AV1403" s="19"/>
      <c r="AW1403" s="19">
        <v>3699.28947501831</v>
      </c>
      <c r="AX1403" s="18">
        <f>AW1403*solar_capex_adj</f>
        <v>4932.3859666910794</v>
      </c>
      <c r="AY1403" s="19">
        <v>959.79889074248103</v>
      </c>
      <c r="AZ1403" s="18">
        <f>AY1403*wind_capex_adj</f>
        <v>1599.6648179041351</v>
      </c>
      <c r="BA1403" s="19">
        <v>1545.10659438579</v>
      </c>
      <c r="BB1403" s="18">
        <f>BA1403*hdgt_capex_adj</f>
        <v>1931.3832429822376</v>
      </c>
      <c r="BC1403" s="19">
        <v>892.71953648465399</v>
      </c>
      <c r="BD1403" s="18">
        <f>BC1403*aero_capex_adj</f>
        <v>1071.2634437815848</v>
      </c>
      <c r="BE1403" s="19">
        <v>1900.7874105552301</v>
      </c>
      <c r="BF1403" s="18">
        <f>BE1403*bess_capex_adj</f>
        <v>1900.7874105552301</v>
      </c>
      <c r="BG1403" s="8">
        <v>2526114038.8154202</v>
      </c>
      <c r="BH1403" s="8">
        <v>3519484355.2087998</v>
      </c>
      <c r="BI1403" s="8">
        <v>2112339755.66412</v>
      </c>
      <c r="BJ1403" s="8">
        <v>602061850.31165195</v>
      </c>
      <c r="BK1403" s="8">
        <f>SUM(BG1403:BJ1403)/1000000</f>
        <v>8759.9999999999909</v>
      </c>
      <c r="BL1403" s="8">
        <v>24.959975839646699</v>
      </c>
      <c r="BM1403" s="10">
        <f>0.815*BJ1403/(BK1403*1000)</f>
        <v>56.013745205935713</v>
      </c>
      <c r="BN1403" s="25">
        <v>4171.93846030233</v>
      </c>
      <c r="BO1403" s="8">
        <v>211</v>
      </c>
      <c r="BP1403" s="8">
        <v>6080</v>
      </c>
      <c r="BQ1403" s="25">
        <v>9223.8464000000004</v>
      </c>
      <c r="BR1403" s="8">
        <v>1520</v>
      </c>
      <c r="BS1403" s="8">
        <v>380</v>
      </c>
      <c r="BT1403" s="8">
        <v>0.65278947358887796</v>
      </c>
    </row>
    <row r="1404" spans="1:72" s="11" customFormat="1" x14ac:dyDescent="0.25">
      <c r="A1404" s="1">
        <v>1515</v>
      </c>
      <c r="B1404" s="22">
        <v>1648.17321888487</v>
      </c>
      <c r="C1404" s="22">
        <v>1200.8</v>
      </c>
      <c r="D1404" s="11">
        <v>3000</v>
      </c>
      <c r="E1404" s="11">
        <v>12000</v>
      </c>
      <c r="F1404" s="11">
        <v>3</v>
      </c>
      <c r="G1404" s="11">
        <v>4</v>
      </c>
      <c r="H1404" s="12">
        <f>SUM(BG1404:BI1404)/(BK1404*1000000)</f>
        <v>0.918440350969291</v>
      </c>
      <c r="I1404" s="13">
        <v>100</v>
      </c>
      <c r="J1404" s="20">
        <v>100.246818723141</v>
      </c>
      <c r="K1404" s="18">
        <f>(P1404*BG1404+U1404*BH1404+AP1404*BI1404+AN1404*BJ1404)/(BK1404*(1000000))</f>
        <v>97.181133625740927</v>
      </c>
      <c r="L1404" s="18">
        <f>(T1404*BG1404+Y1404*BH1404+AT1404*BI1404+AO1404*BJ1404)/(BK1404*(1000000))</f>
        <v>118.88670936751272</v>
      </c>
      <c r="M1404" s="18">
        <f>L1404/K1404</f>
        <v>1.2233517446438031</v>
      </c>
      <c r="N1404" s="18">
        <f>J1404*M1404</f>
        <v>122.63712057994562</v>
      </c>
      <c r="O1404" s="13">
        <v>100</v>
      </c>
      <c r="P1404" s="20">
        <v>106.000419052941</v>
      </c>
      <c r="Q1404" s="20">
        <f>P1404-S1404</f>
        <v>98.045428954898497</v>
      </c>
      <c r="R1404" s="18">
        <f>Q1404*solar_capex_adj</f>
        <v>130.72723860653133</v>
      </c>
      <c r="S1404" s="20">
        <v>7.9549900980425008</v>
      </c>
      <c r="T1404" s="18">
        <f>R1404+S1404</f>
        <v>138.68222870457384</v>
      </c>
      <c r="U1404" s="20">
        <v>28.607592151858402</v>
      </c>
      <c r="V1404" s="20">
        <f>U1404-X1404</f>
        <v>23.698356224000499</v>
      </c>
      <c r="W1404" s="18">
        <f>V1404*wind_capex_adj</f>
        <v>39.497260373334164</v>
      </c>
      <c r="X1404" s="20">
        <v>4.9092359278579032</v>
      </c>
      <c r="Y1404" s="18">
        <f>W1404+X1404</f>
        <v>44.406496301192064</v>
      </c>
      <c r="Z1404" s="20">
        <v>378.09041426924801</v>
      </c>
      <c r="AA1404" s="20">
        <f>Z1404-AC1404-AD1404</f>
        <v>291.39847847579603</v>
      </c>
      <c r="AB1404" s="18">
        <f>AA1404*hdgt_capex_adj</f>
        <v>364.24809809474505</v>
      </c>
      <c r="AC1404" s="20">
        <v>42.136488877966997</v>
      </c>
      <c r="AD1404" s="20">
        <v>44.555446915484993</v>
      </c>
      <c r="AE1404" s="18">
        <f>AD1404*fuel_adj</f>
        <v>44.555446915484993</v>
      </c>
      <c r="AF1404" s="18">
        <f>AB1404+AC1404+AE1404</f>
        <v>450.94003388819704</v>
      </c>
      <c r="AG1404" s="20">
        <v>755.50901035772995</v>
      </c>
      <c r="AH1404" s="20">
        <f>AG1404-AJ1404-AK1404</f>
        <v>641.95690531860407</v>
      </c>
      <c r="AI1404" s="18">
        <f>AH1404*aero_capex_adj</f>
        <v>770.34828638232489</v>
      </c>
      <c r="AJ1404" s="20">
        <v>63.747391027181948</v>
      </c>
      <c r="AK1404" s="20">
        <v>49.804714011943929</v>
      </c>
      <c r="AL1404" s="18">
        <f>AK1404*fuel_adj</f>
        <v>49.804714011943929</v>
      </c>
      <c r="AM1404" s="18">
        <f>AI1404+AJ1404+AL1404</f>
        <v>883.90039142145076</v>
      </c>
      <c r="AN1404" s="18">
        <f>IF(F1404=0, 0, IF(F1404=3, Z1404, (Z1404*F1404*384+AG1404*G1404*32)/(F1404*384+G1404*32)))</f>
        <v>378.09041426924801</v>
      </c>
      <c r="AO1404" s="18">
        <f>IF(F1404=0, 0, IF(F1404=3, AF1404, (AF1404*F1404*384+AM1404*G1404*32)/(F1404*384+G1404*32)))</f>
        <v>450.94003388819704</v>
      </c>
      <c r="AP1404" s="20">
        <v>215.452054630536</v>
      </c>
      <c r="AQ1404" s="20">
        <f>AP1404-AS1404</f>
        <v>175.60292485977601</v>
      </c>
      <c r="AR1404" s="18">
        <f>AQ1404*bess_capex_adj</f>
        <v>175.60292485977601</v>
      </c>
      <c r="AS1404" s="20">
        <v>39.849129770759987</v>
      </c>
      <c r="AT1404" s="18">
        <f>AR1404+AS1404</f>
        <v>215.452054630536</v>
      </c>
      <c r="AU1404" s="20">
        <v>8909.1653440415903</v>
      </c>
      <c r="AV1404" s="20"/>
      <c r="AW1404" s="20">
        <v>1973.4562464016799</v>
      </c>
      <c r="AX1404" s="18">
        <f>AW1404*solar_capex_adj</f>
        <v>2631.2749952022396</v>
      </c>
      <c r="AY1404" s="20">
        <v>1437.7895681877701</v>
      </c>
      <c r="AZ1404" s="18">
        <f>AY1404*wind_capex_adj</f>
        <v>2396.3159469796169</v>
      </c>
      <c r="BA1404" s="20">
        <v>2318.2494339240402</v>
      </c>
      <c r="BB1404" s="18">
        <f>BA1404*hdgt_capex_adj</f>
        <v>2897.8117924050503</v>
      </c>
      <c r="BC1404" s="20">
        <v>324.70786081618797</v>
      </c>
      <c r="BD1404" s="18">
        <f>BC1404*aero_capex_adj</f>
        <v>389.64943297942557</v>
      </c>
      <c r="BE1404" s="20">
        <v>2854.9622347118898</v>
      </c>
      <c r="BF1404" s="18">
        <f>BE1404*bess_capex_adj</f>
        <v>2854.9622347118898</v>
      </c>
      <c r="BG1404" s="11">
        <v>1735698772.45627</v>
      </c>
      <c r="BH1404" s="11">
        <v>5150151087.6650696</v>
      </c>
      <c r="BI1404" s="11">
        <v>1159687614.3696301</v>
      </c>
      <c r="BJ1404" s="11">
        <v>714462525.50900996</v>
      </c>
      <c r="BK1404" s="11">
        <f>SUM(BG1404:BJ1404)/1000000</f>
        <v>8759.9999999999782</v>
      </c>
      <c r="BL1404" s="11">
        <v>13.1505037142962</v>
      </c>
      <c r="BM1404" s="13">
        <f>0.815*BJ1404/(BK1404*1000)</f>
        <v>66.471113960027921</v>
      </c>
      <c r="BN1404" s="22">
        <v>2225.03384549457</v>
      </c>
      <c r="BO1404" s="11">
        <v>316</v>
      </c>
      <c r="BP1404" s="11">
        <v>9120</v>
      </c>
      <c r="BQ1404" s="22">
        <v>13835.7696</v>
      </c>
      <c r="BR1404" s="11">
        <v>2280</v>
      </c>
      <c r="BS1404" s="11">
        <v>570</v>
      </c>
      <c r="BT1404" s="11">
        <v>0.24083744693811901</v>
      </c>
    </row>
    <row r="1405" spans="1:72" s="11" customFormat="1" x14ac:dyDescent="0.25">
      <c r="A1405" s="1">
        <v>1081</v>
      </c>
      <c r="B1405" s="25">
        <v>3090.3247854091301</v>
      </c>
      <c r="C1405" s="25">
        <v>201.39999999999901</v>
      </c>
      <c r="D1405" s="8">
        <v>2000</v>
      </c>
      <c r="E1405" s="8">
        <v>8000</v>
      </c>
      <c r="F1405" s="8">
        <v>3</v>
      </c>
      <c r="G1405" s="8">
        <v>4</v>
      </c>
      <c r="H1405" s="9">
        <f>SUM(BG1405:BI1405)/(BK1405*1000000)</f>
        <v>0.76420709674464316</v>
      </c>
      <c r="I1405" s="10">
        <v>100</v>
      </c>
      <c r="J1405" s="19">
        <v>102.424591060802</v>
      </c>
      <c r="K1405" s="18">
        <f>(P1405*BG1405+U1405*BH1405+AP1405*BI1405+AN1405*BJ1405)/(BK1405*(1000000))</f>
        <v>98.408246025214908</v>
      </c>
      <c r="L1405" s="18">
        <f>(T1405*BG1405+Y1405*BH1405+AT1405*BI1405+AO1405*BJ1405)/(BK1405*(1000000))</f>
        <v>117.82905150206142</v>
      </c>
      <c r="M1405" s="18">
        <f>L1405/K1405</f>
        <v>1.1973493712292196</v>
      </c>
      <c r="N1405" s="18">
        <f>J1405*M1405</f>
        <v>122.63801970506123</v>
      </c>
      <c r="O1405" s="10">
        <v>100</v>
      </c>
      <c r="P1405" s="19">
        <v>115.176922833406</v>
      </c>
      <c r="Q1405" s="19">
        <f>P1405-S1405</f>
        <v>106.534272349017</v>
      </c>
      <c r="R1405" s="18">
        <f>Q1405*solar_capex_adj</f>
        <v>142.045696465356</v>
      </c>
      <c r="S1405" s="19">
        <v>8.6426504843889944</v>
      </c>
      <c r="T1405" s="18">
        <f>R1405+S1405</f>
        <v>150.68834694974498</v>
      </c>
      <c r="U1405" s="19">
        <v>27.955213867304401</v>
      </c>
      <c r="V1405" s="19">
        <f>U1405-X1405</f>
        <v>23.158430390177301</v>
      </c>
      <c r="W1405" s="18">
        <f>V1405*wind_capex_adj</f>
        <v>38.597383983628838</v>
      </c>
      <c r="X1405" s="19">
        <v>4.7967834771271001</v>
      </c>
      <c r="Y1405" s="18">
        <f>W1405+X1405</f>
        <v>43.394167460755938</v>
      </c>
      <c r="Z1405" s="19">
        <v>154.52240078506</v>
      </c>
      <c r="AA1405" s="19">
        <f>Z1405-AC1405-AD1405</f>
        <v>96.745057701302002</v>
      </c>
      <c r="AB1405" s="18">
        <f>AA1405*hdgt_capex_adj</f>
        <v>120.93132212662751</v>
      </c>
      <c r="AC1405" s="19">
        <v>21.292746872625003</v>
      </c>
      <c r="AD1405" s="19">
        <v>36.484596211132995</v>
      </c>
      <c r="AE1405" s="18">
        <f>AD1405*fuel_adj</f>
        <v>36.484596211132995</v>
      </c>
      <c r="AF1405" s="18">
        <f>AB1405+AC1405+AE1405</f>
        <v>178.7086652103855</v>
      </c>
      <c r="AG1405" s="19">
        <v>475.382495626251</v>
      </c>
      <c r="AH1405" s="19">
        <f>AG1405-AJ1405-AK1405</f>
        <v>390.70496883174002</v>
      </c>
      <c r="AI1405" s="18">
        <f>AH1405*aero_capex_adj</f>
        <v>468.84596259808802</v>
      </c>
      <c r="AJ1405" s="19">
        <v>42.267430325929979</v>
      </c>
      <c r="AK1405" s="19">
        <v>42.410096468581003</v>
      </c>
      <c r="AL1405" s="18">
        <f>AK1405*fuel_adj</f>
        <v>42.410096468581003</v>
      </c>
      <c r="AM1405" s="18">
        <f>AI1405+AJ1405+AL1405</f>
        <v>553.523489392599</v>
      </c>
      <c r="AN1405" s="18">
        <f>IF(F1405=0, 0, IF(F1405=3, Z1405, (Z1405*F1405*384+AG1405*G1405*32)/(F1405*384+G1405*32)))</f>
        <v>154.52240078506</v>
      </c>
      <c r="AO1405" s="18">
        <f>IF(F1405=0, 0, IF(F1405=3, AF1405, (AF1405*F1405*384+AM1405*G1405*32)/(F1405*384+G1405*32)))</f>
        <v>178.7086652103855</v>
      </c>
      <c r="AP1405" s="19">
        <v>61.436088682342699</v>
      </c>
      <c r="AQ1405" s="19">
        <f>AP1405-AS1405</f>
        <v>50.215426606733402</v>
      </c>
      <c r="AR1405" s="18">
        <f>AQ1405*bess_capex_adj</f>
        <v>50.215426606733402</v>
      </c>
      <c r="AS1405" s="19">
        <v>11.220662075609297</v>
      </c>
      <c r="AT1405" s="18">
        <f>AR1405+AS1405</f>
        <v>61.436088682342699</v>
      </c>
      <c r="AU1405" s="19">
        <v>8486.6754926113899</v>
      </c>
      <c r="AV1405" s="19"/>
      <c r="AW1405" s="19">
        <v>3700.69642323261</v>
      </c>
      <c r="AX1405" s="18">
        <f>AW1405*solar_capex_adj</f>
        <v>4934.2618976434796</v>
      </c>
      <c r="AY1405" s="19">
        <v>241.17861758675099</v>
      </c>
      <c r="AZ1405" s="18">
        <f>AY1405*wind_capex_adj</f>
        <v>401.96436264458498</v>
      </c>
      <c r="BA1405" s="19">
        <v>2318.5413655665502</v>
      </c>
      <c r="BB1405" s="18">
        <f>BA1405*hdgt_capex_adj</f>
        <v>2898.1767069581879</v>
      </c>
      <c r="BC1405" s="19">
        <v>324.74875050551799</v>
      </c>
      <c r="BD1405" s="18">
        <f>BC1405*aero_capex_adj</f>
        <v>389.69850060662156</v>
      </c>
      <c r="BE1405" s="19">
        <v>1901.51033571995</v>
      </c>
      <c r="BF1405" s="18">
        <f>BE1405*bess_capex_adj</f>
        <v>1901.51033571995</v>
      </c>
      <c r="BG1405" s="8">
        <v>2999591019.3838701</v>
      </c>
      <c r="BH1405" s="8">
        <v>884041093.96239996</v>
      </c>
      <c r="BI1405" s="8">
        <v>2810822054.1367898</v>
      </c>
      <c r="BJ1405" s="8">
        <v>2065545832.5169201</v>
      </c>
      <c r="BK1405" s="8">
        <f>SUM(BG1405:BJ1405)/1000000</f>
        <v>8759.9999999999818</v>
      </c>
      <c r="BL1405" s="8">
        <v>15.930395877520301</v>
      </c>
      <c r="BM1405" s="10">
        <f>0.815*BJ1405/(BK1405*1000)</f>
        <v>192.17121615311569</v>
      </c>
      <c r="BN1405" s="25">
        <v>4171.93846030233</v>
      </c>
      <c r="BO1405" s="8">
        <v>53</v>
      </c>
      <c r="BP1405" s="8">
        <v>6080</v>
      </c>
      <c r="BQ1405" s="25">
        <v>9223.8464000000004</v>
      </c>
      <c r="BR1405" s="8">
        <v>1520</v>
      </c>
      <c r="BS1405" s="8">
        <v>380</v>
      </c>
      <c r="BT1405" s="8">
        <v>0.86692498724635203</v>
      </c>
    </row>
    <row r="1406" spans="1:72" s="11" customFormat="1" x14ac:dyDescent="0.25">
      <c r="A1406" s="1">
        <v>856</v>
      </c>
      <c r="B1406" s="25">
        <v>2472.2598283273001</v>
      </c>
      <c r="C1406" s="25">
        <v>1402.2</v>
      </c>
      <c r="D1406" s="8">
        <v>2000</v>
      </c>
      <c r="E1406" s="8">
        <v>8000</v>
      </c>
      <c r="F1406" s="8">
        <v>2</v>
      </c>
      <c r="G1406" s="8">
        <v>11</v>
      </c>
      <c r="H1406" s="9">
        <f>SUM(BG1406:BI1406)/(BK1406*1000000)</f>
        <v>0.96684276455541174</v>
      </c>
      <c r="I1406" s="10">
        <v>100</v>
      </c>
      <c r="J1406" s="19">
        <v>98.057719718866906</v>
      </c>
      <c r="K1406" s="18">
        <f>(P1406*BG1406+U1406*BH1406+AP1406*BI1406+AN1406*BJ1406)/(BK1406*(1000000))</f>
        <v>119.03852955620157</v>
      </c>
      <c r="L1406" s="18">
        <f>(T1406*BG1406+Y1406*BH1406+AT1406*BI1406+AO1406*BJ1406)/(BK1406*(1000000))</f>
        <v>148.90615987304156</v>
      </c>
      <c r="M1406" s="18">
        <f>L1406/K1406</f>
        <v>1.2509072518636801</v>
      </c>
      <c r="N1406" s="18">
        <f>J1406*M1406</f>
        <v>122.6611126975468</v>
      </c>
      <c r="O1406" s="10">
        <v>100</v>
      </c>
      <c r="P1406" s="19">
        <v>149.453195489493</v>
      </c>
      <c r="Q1406" s="19">
        <f>P1406-S1406</f>
        <v>138.23472842454399</v>
      </c>
      <c r="R1406" s="18">
        <f>Q1406*solar_capex_adj</f>
        <v>184.31297123272532</v>
      </c>
      <c r="S1406" s="19">
        <v>11.21846706494901</v>
      </c>
      <c r="T1406" s="18">
        <f>R1406+S1406</f>
        <v>195.53143829767433</v>
      </c>
      <c r="U1406" s="19">
        <v>31.018868661158699</v>
      </c>
      <c r="V1406" s="19">
        <f>U1406-X1406</f>
        <v>25.694786435865399</v>
      </c>
      <c r="W1406" s="18">
        <f>V1406*wind_capex_adj</f>
        <v>42.824644059775665</v>
      </c>
      <c r="X1406" s="19">
        <v>5.3240822252932993</v>
      </c>
      <c r="Y1406" s="18">
        <f>W1406+X1406</f>
        <v>48.14872628506896</v>
      </c>
      <c r="Z1406" s="19">
        <v>582.53297673125496</v>
      </c>
      <c r="AA1406" s="19">
        <f>Z1406-AC1406-AD1406</f>
        <v>480.07170916885593</v>
      </c>
      <c r="AB1406" s="18">
        <f>AA1406*hdgt_capex_adj</f>
        <v>600.08963646106986</v>
      </c>
      <c r="AC1406" s="19">
        <v>60.095992570809017</v>
      </c>
      <c r="AD1406" s="19">
        <v>42.365274991590013</v>
      </c>
      <c r="AE1406" s="18">
        <f>AD1406*fuel_adj</f>
        <v>42.365274991590013</v>
      </c>
      <c r="AF1406" s="18">
        <f>AB1406+AC1406+AE1406</f>
        <v>702.55090402346889</v>
      </c>
      <c r="AG1406" s="19">
        <v>3501.0624819078298</v>
      </c>
      <c r="AH1406" s="19">
        <f>AG1406-AJ1406-AK1406</f>
        <v>3191.8131413735805</v>
      </c>
      <c r="AI1406" s="18">
        <f>AH1406*aero_capex_adj</f>
        <v>3830.1757696482964</v>
      </c>
      <c r="AJ1406" s="19">
        <v>262.15759608318967</v>
      </c>
      <c r="AK1406" s="19">
        <v>47.09174445105964</v>
      </c>
      <c r="AL1406" s="18">
        <f>AK1406*fuel_adj</f>
        <v>47.09174445105964</v>
      </c>
      <c r="AM1406" s="18">
        <f>AI1406+AJ1406+AL1406</f>
        <v>4139.4251101825457</v>
      </c>
      <c r="AN1406" s="18">
        <f>IF(F1406=0, 0, IF(F1406=3, Z1406, (Z1406*F1406*384+AG1406*G1406*32)/(F1406*384+G1406*32)))</f>
        <v>1499.7851069296071</v>
      </c>
      <c r="AO1406" s="18">
        <f>IF(F1406=0, 0, IF(F1406=3, AF1406, (AF1406*F1406*384+AM1406*G1406*32)/(F1406*384+G1406*32)))</f>
        <v>1782.7113688163215</v>
      </c>
      <c r="AP1406" s="19">
        <v>147.72242604352499</v>
      </c>
      <c r="AQ1406" s="19">
        <f>AP1406-AS1406</f>
        <v>119.680606623961</v>
      </c>
      <c r="AR1406" s="18">
        <f>AQ1406*bess_capex_adj</f>
        <v>119.680606623961</v>
      </c>
      <c r="AS1406" s="19">
        <v>28.041819419563993</v>
      </c>
      <c r="AT1406" s="18">
        <f>AR1406+AS1406</f>
        <v>147.72242604352499</v>
      </c>
      <c r="AU1406" s="19">
        <v>8976.6881820348008</v>
      </c>
      <c r="AV1406" s="19"/>
      <c r="AW1406" s="19">
        <v>2959.4751657171601</v>
      </c>
      <c r="AX1406" s="18">
        <f>AW1406*solar_capex_adj</f>
        <v>3945.9668876228798</v>
      </c>
      <c r="AY1406" s="19">
        <v>1678.5355769730199</v>
      </c>
      <c r="AZ1406" s="18">
        <f>AY1406*wind_capex_adj</f>
        <v>2797.5592949550332</v>
      </c>
      <c r="BA1406" s="19">
        <v>1545.12935029501</v>
      </c>
      <c r="BB1406" s="18">
        <f>BA1406*hdgt_capex_adj</f>
        <v>1931.4116878687626</v>
      </c>
      <c r="BC1406" s="19">
        <v>892.73268421491798</v>
      </c>
      <c r="BD1406" s="18">
        <f>BC1406*aero_capex_adj</f>
        <v>1071.2792210579016</v>
      </c>
      <c r="BE1406" s="19">
        <v>1900.8154048346701</v>
      </c>
      <c r="BF1406" s="18">
        <f>BE1406*bess_capex_adj</f>
        <v>1900.8154048346701</v>
      </c>
      <c r="BG1406" s="8">
        <v>1833221144.3089499</v>
      </c>
      <c r="BH1406" s="8">
        <v>5545335704.8206301</v>
      </c>
      <c r="BI1406" s="8">
        <v>1090985768.3758199</v>
      </c>
      <c r="BJ1406" s="8">
        <v>290457382.49459302</v>
      </c>
      <c r="BK1406" s="8">
        <f>SUM(BG1406:BJ1406)/1000000</f>
        <v>8759.9999999999927</v>
      </c>
      <c r="BL1406" s="8">
        <v>30.2762164055152</v>
      </c>
      <c r="BM1406" s="10">
        <f>0.815*BJ1406/(BK1406*1000)</f>
        <v>27.02314688733944</v>
      </c>
      <c r="BN1406" s="25">
        <v>3337.5507682418602</v>
      </c>
      <c r="BO1406" s="8">
        <v>369</v>
      </c>
      <c r="BP1406" s="8">
        <v>6080</v>
      </c>
      <c r="BQ1406" s="25">
        <v>9223.8464000000004</v>
      </c>
      <c r="BR1406" s="8">
        <v>1520</v>
      </c>
      <c r="BS1406" s="8">
        <v>380</v>
      </c>
      <c r="BT1406" s="8">
        <v>0.33877876170667498</v>
      </c>
    </row>
    <row r="1407" spans="1:72" s="11" customFormat="1" x14ac:dyDescent="0.25">
      <c r="A1407" s="1">
        <v>829</v>
      </c>
      <c r="B1407" s="25">
        <v>2884.3031330485201</v>
      </c>
      <c r="C1407" s="25">
        <v>1003.19999999999</v>
      </c>
      <c r="D1407" s="8">
        <v>2000</v>
      </c>
      <c r="E1407" s="8">
        <v>8000</v>
      </c>
      <c r="F1407" s="8">
        <v>2</v>
      </c>
      <c r="G1407" s="8">
        <v>11</v>
      </c>
      <c r="H1407" s="9">
        <f>SUM(BG1407:BI1407)/(BK1407*1000000)</f>
        <v>0.94909243053758208</v>
      </c>
      <c r="I1407" s="10">
        <v>100</v>
      </c>
      <c r="J1407" s="19">
        <v>99.112099643172201</v>
      </c>
      <c r="K1407" s="18">
        <f>(P1407*BG1407+U1407*BH1407+AP1407*BI1407+AN1407*BJ1407)/(BK1407*(1000000))</f>
        <v>115.41651671247438</v>
      </c>
      <c r="L1407" s="18">
        <f>(T1407*BG1407+Y1407*BH1407+AT1407*BI1407+AO1407*BJ1407)/(BK1407*(1000000))</f>
        <v>142.93050852040369</v>
      </c>
      <c r="M1407" s="18">
        <f>L1407/K1407</f>
        <v>1.2383886863998173</v>
      </c>
      <c r="N1407" s="18">
        <f>J1407*M1407</f>
        <v>122.73930288343581</v>
      </c>
      <c r="O1407" s="10">
        <v>99.999999999999901</v>
      </c>
      <c r="P1407" s="19">
        <v>141.43776578251899</v>
      </c>
      <c r="Q1407" s="19">
        <f>P1407-S1407</f>
        <v>130.820857379176</v>
      </c>
      <c r="R1407" s="18">
        <f>Q1407*solar_capex_adj</f>
        <v>174.42780983890134</v>
      </c>
      <c r="S1407" s="19">
        <v>10.61690840334299</v>
      </c>
      <c r="T1407" s="18">
        <f>R1407+S1407</f>
        <v>185.04471824224433</v>
      </c>
      <c r="U1407" s="19">
        <v>27.9464984216829</v>
      </c>
      <c r="V1407" s="19">
        <f>U1407-X1407</f>
        <v>23.1497149445558</v>
      </c>
      <c r="W1407" s="18">
        <f>V1407*wind_capex_adj</f>
        <v>38.582858240926335</v>
      </c>
      <c r="X1407" s="19">
        <v>4.7967834771271001</v>
      </c>
      <c r="Y1407" s="18">
        <f>W1407+X1407</f>
        <v>43.379641718053435</v>
      </c>
      <c r="Z1407" s="19">
        <v>395.21927664652702</v>
      </c>
      <c r="AA1407" s="19">
        <f>Z1407-AC1407-AD1407</f>
        <v>312.25837022836595</v>
      </c>
      <c r="AB1407" s="18">
        <f>AA1407*hdgt_capex_adj</f>
        <v>390.32296278545743</v>
      </c>
      <c r="AC1407" s="19">
        <v>42.938538171592029</v>
      </c>
      <c r="AD1407" s="19">
        <v>40.022368246569044</v>
      </c>
      <c r="AE1407" s="18">
        <f>AD1407*fuel_adj</f>
        <v>40.022368246569044</v>
      </c>
      <c r="AF1407" s="18">
        <f>AB1407+AC1407+AE1407</f>
        <v>473.28386920361851</v>
      </c>
      <c r="AG1407" s="19">
        <v>2000.2522314779401</v>
      </c>
      <c r="AH1407" s="19">
        <f>AG1407-AJ1407-AK1407</f>
        <v>1802.5994569089098</v>
      </c>
      <c r="AI1407" s="18">
        <f>AH1407*aero_capex_adj</f>
        <v>2163.1193482906915</v>
      </c>
      <c r="AJ1407" s="19">
        <v>153.09987006477013</v>
      </c>
      <c r="AK1407" s="19">
        <v>44.552904504260141</v>
      </c>
      <c r="AL1407" s="18">
        <f>AK1407*fuel_adj</f>
        <v>44.552904504260141</v>
      </c>
      <c r="AM1407" s="18">
        <f>AI1407+AJ1407+AL1407</f>
        <v>2360.772122859722</v>
      </c>
      <c r="AN1407" s="18">
        <f>IF(F1407=0, 0, IF(F1407=3, Z1407, (Z1407*F1407*384+AG1407*G1407*32)/(F1407*384+G1407*32)))</f>
        <v>899.65820530782821</v>
      </c>
      <c r="AO1407" s="18">
        <f>IF(F1407=0, 0, IF(F1407=3, AF1407, (AF1407*F1407*384+AM1407*G1407*32)/(F1407*384+G1407*32)))</f>
        <v>1066.4944632098225</v>
      </c>
      <c r="AP1407" s="19">
        <v>101.19931394998601</v>
      </c>
      <c r="AQ1407" s="19">
        <f>AP1407-AS1407</f>
        <v>82.534708938137399</v>
      </c>
      <c r="AR1407" s="18">
        <f>AQ1407*bess_capex_adj</f>
        <v>82.534708938137399</v>
      </c>
      <c r="AS1407" s="19">
        <v>18.664605011848607</v>
      </c>
      <c r="AT1407" s="18">
        <f>AR1407+AS1407</f>
        <v>101.19931394998601</v>
      </c>
      <c r="AU1407" s="19">
        <v>8992.2041187419709</v>
      </c>
      <c r="AV1407" s="19"/>
      <c r="AW1407" s="19">
        <v>3452.68345597702</v>
      </c>
      <c r="AX1407" s="18">
        <f>AW1407*solar_capex_adj</f>
        <v>4603.577941302693</v>
      </c>
      <c r="AY1407" s="19">
        <v>1200.89043462474</v>
      </c>
      <c r="AZ1407" s="18">
        <f>AY1407*wind_capex_adj</f>
        <v>2001.4840577079001</v>
      </c>
      <c r="BA1407" s="19">
        <v>1545.1125370106399</v>
      </c>
      <c r="BB1407" s="18">
        <f>BA1407*hdgt_capex_adj</f>
        <v>1931.3906712633</v>
      </c>
      <c r="BC1407" s="19">
        <v>892.72296996770399</v>
      </c>
      <c r="BD1407" s="18">
        <f>BC1407*aero_capex_adj</f>
        <v>1071.2675639612448</v>
      </c>
      <c r="BE1407" s="19">
        <v>1900.79472116186</v>
      </c>
      <c r="BF1407" s="18">
        <f>BE1407*bess_capex_adj</f>
        <v>1900.79472116186</v>
      </c>
      <c r="BG1407" s="8">
        <v>2262521059.7660398</v>
      </c>
      <c r="BH1407" s="8">
        <v>4403525449.1711998</v>
      </c>
      <c r="BI1407" s="8">
        <v>1648003182.57197</v>
      </c>
      <c r="BJ1407" s="8">
        <v>445950308.49078101</v>
      </c>
      <c r="BK1407" s="8">
        <f>SUM(BG1407:BJ1407)/1000000</f>
        <v>8759.9999999999909</v>
      </c>
      <c r="BL1407" s="8">
        <v>26.6843779106268</v>
      </c>
      <c r="BM1407" s="10">
        <f>0.815*BJ1407/(BK1407*1000)</f>
        <v>41.489669111870647</v>
      </c>
      <c r="BN1407" s="25">
        <v>3893.8092296155</v>
      </c>
      <c r="BO1407" s="8">
        <v>264</v>
      </c>
      <c r="BP1407" s="8">
        <v>6080</v>
      </c>
      <c r="BQ1407" s="25">
        <v>9223.8464000000004</v>
      </c>
      <c r="BR1407" s="8">
        <v>1520</v>
      </c>
      <c r="BS1407" s="8">
        <v>380</v>
      </c>
      <c r="BT1407" s="8">
        <v>0.510080874519521</v>
      </c>
    </row>
    <row r="1408" spans="1:72" s="11" customFormat="1" x14ac:dyDescent="0.25">
      <c r="A1408" s="1">
        <v>1528</v>
      </c>
      <c r="B1408" s="22">
        <v>1442.15156652426</v>
      </c>
      <c r="C1408" s="22">
        <v>1402.2</v>
      </c>
      <c r="D1408" s="11">
        <v>3000</v>
      </c>
      <c r="E1408" s="11">
        <v>12000</v>
      </c>
      <c r="F1408" s="11">
        <v>3</v>
      </c>
      <c r="G1408" s="11">
        <v>4</v>
      </c>
      <c r="H1408" s="12">
        <f>SUM(BG1408:BI1408)/(BK1408*1000000)</f>
        <v>0.92733207000325302</v>
      </c>
      <c r="I1408" s="13">
        <v>100</v>
      </c>
      <c r="J1408" s="20">
        <v>99.631017353898898</v>
      </c>
      <c r="K1408" s="18">
        <f>(P1408*BG1408+U1408*BH1408+AP1408*BI1408+AN1408*BJ1408)/(BK1408*(1000000))</f>
        <v>97.016804562031751</v>
      </c>
      <c r="L1408" s="18">
        <f>(T1408*BG1408+Y1408*BH1408+AT1408*BI1408+AO1408*BJ1408)/(BK1408*(1000000))</f>
        <v>119.60276266819496</v>
      </c>
      <c r="M1408" s="18">
        <f>L1408/K1408</f>
        <v>1.2328045971842119</v>
      </c>
      <c r="N1408" s="18">
        <f>J1408*M1408</f>
        <v>122.82557621602655</v>
      </c>
      <c r="O1408" s="13">
        <v>99.999999999999901</v>
      </c>
      <c r="P1408" s="20">
        <v>103.14624102094901</v>
      </c>
      <c r="Q1408" s="20">
        <f>P1408-S1408</f>
        <v>95.405477751835903</v>
      </c>
      <c r="R1408" s="18">
        <f>Q1408*solar_capex_adj</f>
        <v>127.20730366911454</v>
      </c>
      <c r="S1408" s="20">
        <v>7.7407632691131028</v>
      </c>
      <c r="T1408" s="18">
        <f>R1408+S1408</f>
        <v>134.94806693822764</v>
      </c>
      <c r="U1408" s="20">
        <v>31.025237495659098</v>
      </c>
      <c r="V1408" s="20">
        <f>U1408-X1408</f>
        <v>25.7011374514191</v>
      </c>
      <c r="W1408" s="18">
        <f>V1408*wind_capex_adj</f>
        <v>42.835229085698501</v>
      </c>
      <c r="X1408" s="20">
        <v>5.3241000442399979</v>
      </c>
      <c r="Y1408" s="18">
        <f>W1408+X1408</f>
        <v>48.159329129938499</v>
      </c>
      <c r="Z1408" s="20">
        <v>425.90464331353502</v>
      </c>
      <c r="AA1408" s="20">
        <f>Z1408-AC1408-AD1408</f>
        <v>334.20795781883595</v>
      </c>
      <c r="AB1408" s="18">
        <f>AA1408*hdgt_capex_adj</f>
        <v>417.75994727354492</v>
      </c>
      <c r="AC1408" s="20">
        <v>46.540210571612022</v>
      </c>
      <c r="AD1408" s="20">
        <v>45.156474923087046</v>
      </c>
      <c r="AE1408" s="18">
        <f>AD1408*fuel_adj</f>
        <v>45.156474923087046</v>
      </c>
      <c r="AF1408" s="18">
        <f>AB1408+AC1408+AE1408</f>
        <v>509.45663276824399</v>
      </c>
      <c r="AG1408" s="20">
        <v>695.18130802173903</v>
      </c>
      <c r="AH1408" s="20">
        <f>AG1408-AJ1408-AK1408</f>
        <v>585.50282023012107</v>
      </c>
      <c r="AI1408" s="18">
        <f>AH1408*aero_capex_adj</f>
        <v>702.60338427614522</v>
      </c>
      <c r="AJ1408" s="20">
        <v>59.521574040566975</v>
      </c>
      <c r="AK1408" s="20">
        <v>50.156913751050979</v>
      </c>
      <c r="AL1408" s="18">
        <f>AK1408*fuel_adj</f>
        <v>50.156913751050979</v>
      </c>
      <c r="AM1408" s="18">
        <f>AI1408+AJ1408+AL1408</f>
        <v>812.28187206776317</v>
      </c>
      <c r="AN1408" s="18">
        <f>IF(F1408=0, 0, IF(F1408=3, Z1408, (Z1408*F1408*384+AG1408*G1408*32)/(F1408*384+G1408*32)))</f>
        <v>425.90464331353502</v>
      </c>
      <c r="AO1408" s="18">
        <f>IF(F1408=0, 0, IF(F1408=3, AF1408, (AF1408*F1408*384+AM1408*G1408*32)/(F1408*384+G1408*32)))</f>
        <v>509.45663276824399</v>
      </c>
      <c r="AP1408" s="20">
        <v>241.60216378066599</v>
      </c>
      <c r="AQ1408" s="20">
        <f>AP1408-AS1408</f>
        <v>196.370385395602</v>
      </c>
      <c r="AR1408" s="18">
        <f>AQ1408*bess_capex_adj</f>
        <v>196.370385395602</v>
      </c>
      <c r="AS1408" s="20">
        <v>45.23177838506399</v>
      </c>
      <c r="AT1408" s="18">
        <f>AR1408+AS1408</f>
        <v>241.60216378066599</v>
      </c>
      <c r="AU1408" s="20">
        <v>8903.6688190287205</v>
      </c>
      <c r="AV1408" s="20"/>
      <c r="AW1408" s="20">
        <v>1726.78144093529</v>
      </c>
      <c r="AX1408" s="18">
        <f>AW1408*solar_capex_adj</f>
        <v>2302.3752545803864</v>
      </c>
      <c r="AY1408" s="20">
        <v>1678.9448437205799</v>
      </c>
      <c r="AZ1408" s="18">
        <f>AY1408*wind_capex_adj</f>
        <v>2798.2414062009666</v>
      </c>
      <c r="BA1408" s="20">
        <v>2318.25913416504</v>
      </c>
      <c r="BB1408" s="18">
        <f>BA1408*hdgt_capex_adj</f>
        <v>2897.8239177063001</v>
      </c>
      <c r="BC1408" s="20">
        <v>324.70921948987399</v>
      </c>
      <c r="BD1408" s="18">
        <f>BC1408*aero_capex_adj</f>
        <v>389.65106338784875</v>
      </c>
      <c r="BE1408" s="20">
        <v>2854.9741807179198</v>
      </c>
      <c r="BF1408" s="18">
        <f>BE1408*bess_capex_adj</f>
        <v>2854.9741807179198</v>
      </c>
      <c r="BG1408" s="11">
        <v>1561293369.0534799</v>
      </c>
      <c r="BH1408" s="11">
        <v>5545332431.47789</v>
      </c>
      <c r="BI1408" s="11">
        <v>1016803132.6971101</v>
      </c>
      <c r="BJ1408" s="11">
        <v>636571066.77150202</v>
      </c>
      <c r="BK1408" s="11">
        <f>SUM(BG1408:BJ1408)/1000000</f>
        <v>8759.9999999999836</v>
      </c>
      <c r="BL1408" s="11">
        <v>15.583758103866099</v>
      </c>
      <c r="BM1408" s="13">
        <f>0.815*BJ1408/(BK1408*1000)</f>
        <v>59.224362947348759</v>
      </c>
      <c r="BN1408" s="22">
        <v>1946.90461480775</v>
      </c>
      <c r="BO1408" s="11">
        <v>369</v>
      </c>
      <c r="BP1408" s="11">
        <v>9120</v>
      </c>
      <c r="BQ1408" s="22">
        <v>13835.7696</v>
      </c>
      <c r="BR1408" s="11">
        <v>2280</v>
      </c>
      <c r="BS1408" s="11">
        <v>570</v>
      </c>
      <c r="BT1408" s="11">
        <v>0.211486925461815</v>
      </c>
    </row>
    <row r="1409" spans="1:72" s="11" customFormat="1" x14ac:dyDescent="0.25">
      <c r="A1409" s="1">
        <v>868</v>
      </c>
      <c r="B1409" s="25">
        <v>2266.2381759666901</v>
      </c>
      <c r="C1409" s="25">
        <v>1603.6</v>
      </c>
      <c r="D1409" s="8">
        <v>2000</v>
      </c>
      <c r="E1409" s="8">
        <v>8000</v>
      </c>
      <c r="F1409" s="8">
        <v>2</v>
      </c>
      <c r="G1409" s="8">
        <v>11</v>
      </c>
      <c r="H1409" s="9">
        <f>SUM(BG1409:BI1409)/(BK1409*1000000)</f>
        <v>0.97021640388966668</v>
      </c>
      <c r="I1409" s="10">
        <v>100</v>
      </c>
      <c r="J1409" s="19">
        <v>97.918333008893995</v>
      </c>
      <c r="K1409" s="18">
        <f>(P1409*BG1409+U1409*BH1409+AP1409*BI1409+AN1409*BJ1409)/(BK1409*(1000000))</f>
        <v>124.15525356396668</v>
      </c>
      <c r="L1409" s="18">
        <f>(T1409*BG1409+Y1409*BH1409+AT1409*BI1409+AO1409*BJ1409)/(BK1409*(1000000))</f>
        <v>155.7429271609185</v>
      </c>
      <c r="M1409" s="18">
        <f>L1409/K1409</f>
        <v>1.2544207569974264</v>
      </c>
      <c r="N1409" s="18">
        <f>J1409*M1409</f>
        <v>122.83078941694289</v>
      </c>
      <c r="O1409" s="10">
        <v>100</v>
      </c>
      <c r="P1409" s="19">
        <v>148.233815259804</v>
      </c>
      <c r="Q1409" s="19">
        <f>P1409-S1409</f>
        <v>137.106918817973</v>
      </c>
      <c r="R1409" s="18">
        <f>Q1409*solar_capex_adj</f>
        <v>182.80922509063066</v>
      </c>
      <c r="S1409" s="19">
        <v>11.126896441831008</v>
      </c>
      <c r="T1409" s="18">
        <f>R1409+S1409</f>
        <v>193.93612153246167</v>
      </c>
      <c r="U1409" s="19">
        <v>33.790721699451097</v>
      </c>
      <c r="V1409" s="19">
        <f>U1409-X1409</f>
        <v>27.9908968663973</v>
      </c>
      <c r="W1409" s="18">
        <f>V1409*wind_capex_adj</f>
        <v>46.651494777328836</v>
      </c>
      <c r="X1409" s="19">
        <v>5.7998248330537976</v>
      </c>
      <c r="Y1409" s="18">
        <f>W1409+X1409</f>
        <v>52.451319610382633</v>
      </c>
      <c r="Z1409" s="19">
        <v>632.74265556174601</v>
      </c>
      <c r="AA1409" s="19">
        <f>Z1409-AC1409-AD1409</f>
        <v>526.38076536541894</v>
      </c>
      <c r="AB1409" s="18">
        <f>AA1409*hdgt_capex_adj</f>
        <v>657.97595670677367</v>
      </c>
      <c r="AC1409" s="19">
        <v>64.488629554130057</v>
      </c>
      <c r="AD1409" s="19">
        <v>41.87326064219701</v>
      </c>
      <c r="AE1409" s="18">
        <f>AD1409*fuel_adj</f>
        <v>41.87326064219701</v>
      </c>
      <c r="AF1409" s="18">
        <f>AB1409+AC1409+AE1409</f>
        <v>764.33784690310074</v>
      </c>
      <c r="AG1409" s="19">
        <v>4471.97132672715</v>
      </c>
      <c r="AH1409" s="19">
        <f>AG1409-AJ1409-AK1409</f>
        <v>4091.5745473691495</v>
      </c>
      <c r="AI1409" s="18">
        <f>AH1409*aero_capex_adj</f>
        <v>4909.8894568429796</v>
      </c>
      <c r="AJ1409" s="19">
        <v>332.57417380109018</v>
      </c>
      <c r="AK1409" s="19">
        <v>47.822605556910275</v>
      </c>
      <c r="AL1409" s="18">
        <f>AK1409*fuel_adj</f>
        <v>47.822605556910275</v>
      </c>
      <c r="AM1409" s="18">
        <f>AI1409+AJ1409+AL1409</f>
        <v>5290.2862362009801</v>
      </c>
      <c r="AN1409" s="18">
        <f>IF(F1409=0, 0, IF(F1409=3, Z1409, (Z1409*F1409*384+AG1409*G1409*32)/(F1409*384+G1409*32)))</f>
        <v>1839.3573807851587</v>
      </c>
      <c r="AO1409" s="18">
        <f>IF(F1409=0, 0, IF(F1409=3, AF1409, (AF1409*F1409*384+AM1409*G1409*32)/(F1409*384+G1409*32)))</f>
        <v>2186.7787692538627</v>
      </c>
      <c r="AP1409" s="19">
        <v>162.56875031765699</v>
      </c>
      <c r="AQ1409" s="19">
        <f>AP1409-AS1409</f>
        <v>131.43414536001899</v>
      </c>
      <c r="AR1409" s="18">
        <f>AQ1409*bess_capex_adj</f>
        <v>131.43414536001899</v>
      </c>
      <c r="AS1409" s="19">
        <v>31.134604957638004</v>
      </c>
      <c r="AT1409" s="18">
        <f>AR1409+AS1409</f>
        <v>162.56875031765699</v>
      </c>
      <c r="AU1409" s="19">
        <v>8971.1904034906092</v>
      </c>
      <c r="AV1409" s="19"/>
      <c r="AW1409" s="19">
        <v>2712.8627211978201</v>
      </c>
      <c r="AX1409" s="18">
        <f>AW1409*solar_capex_adj</f>
        <v>3617.1502949304268</v>
      </c>
      <c r="AY1409" s="19">
        <v>1919.6334727072999</v>
      </c>
      <c r="AZ1409" s="18">
        <f>AY1409*wind_capex_adj</f>
        <v>3199.3891211788332</v>
      </c>
      <c r="BA1409" s="19">
        <v>1545.1353226660301</v>
      </c>
      <c r="BB1409" s="18">
        <f>BA1409*hdgt_capex_adj</f>
        <v>1931.4191533325377</v>
      </c>
      <c r="BC1409" s="19">
        <v>892.73613488447302</v>
      </c>
      <c r="BD1409" s="18">
        <f>BC1409*aero_capex_adj</f>
        <v>1071.2833618613677</v>
      </c>
      <c r="BE1409" s="19">
        <v>1900.8227520349701</v>
      </c>
      <c r="BF1409" s="18">
        <f>BE1409*bess_capex_adj</f>
        <v>1900.8227520349701</v>
      </c>
      <c r="BG1409" s="8">
        <v>1694210107.7170401</v>
      </c>
      <c r="BH1409" s="8">
        <v>5821623570.7952604</v>
      </c>
      <c r="BI1409" s="8">
        <v>983262019.56117404</v>
      </c>
      <c r="BJ1409" s="8">
        <v>260904301.92651999</v>
      </c>
      <c r="BK1409" s="8">
        <f>SUM(BG1409:BJ1409)/1000000</f>
        <v>8759.9999999999945</v>
      </c>
      <c r="BL1409" s="8">
        <v>32.092184171738403</v>
      </c>
      <c r="BM1409" s="10">
        <f>0.815*BJ1409/(BK1409*1000)</f>
        <v>24.273630829921679</v>
      </c>
      <c r="BN1409" s="25">
        <v>3059.4215375550398</v>
      </c>
      <c r="BO1409" s="8">
        <v>422</v>
      </c>
      <c r="BP1409" s="8">
        <v>6080</v>
      </c>
      <c r="BQ1409" s="25">
        <v>9223.8464000000004</v>
      </c>
      <c r="BR1409" s="8">
        <v>1520</v>
      </c>
      <c r="BS1409" s="8">
        <v>380</v>
      </c>
      <c r="BT1409" s="8">
        <v>0.30558979408258402</v>
      </c>
    </row>
    <row r="1410" spans="1:72" s="11" customFormat="1" x14ac:dyDescent="0.25">
      <c r="A1410" s="1">
        <v>843</v>
      </c>
      <c r="B1410" s="25">
        <v>2678.2814806879101</v>
      </c>
      <c r="C1410" s="25">
        <v>1200.8</v>
      </c>
      <c r="D1410" s="8">
        <v>2000</v>
      </c>
      <c r="E1410" s="8">
        <v>8000</v>
      </c>
      <c r="F1410" s="8">
        <v>2</v>
      </c>
      <c r="G1410" s="8">
        <v>11</v>
      </c>
      <c r="H1410" s="9">
        <f>SUM(BG1410:BI1410)/(BK1410*1000000)</f>
        <v>0.96113075090245803</v>
      </c>
      <c r="I1410" s="10">
        <v>100</v>
      </c>
      <c r="J1410" s="19">
        <v>98.405116369841707</v>
      </c>
      <c r="K1410" s="18">
        <f>(P1410*BG1410+U1410*BH1410+AP1410*BI1410+AN1410*BJ1410)/(BK1410*(1000000))</f>
        <v>110.87757839183099</v>
      </c>
      <c r="L1410" s="18">
        <f>(T1410*BG1410+Y1410*BH1410+AT1410*BI1410+AO1410*BJ1410)/(BK1410*(1000000))</f>
        <v>138.41349293862785</v>
      </c>
      <c r="M1410" s="18">
        <f>L1410/K1410</f>
        <v>1.2483452014931957</v>
      </c>
      <c r="N1410" s="18">
        <f>J1410*M1410</f>
        <v>122.84355482267142</v>
      </c>
      <c r="O1410" s="10">
        <v>100</v>
      </c>
      <c r="P1410" s="19">
        <v>148.07986442779</v>
      </c>
      <c r="Q1410" s="19">
        <f>P1410-S1410</f>
        <v>136.96444459335299</v>
      </c>
      <c r="R1410" s="18">
        <f>Q1410*solar_capex_adj</f>
        <v>182.61925945780399</v>
      </c>
      <c r="S1410" s="19">
        <v>11.115419834437006</v>
      </c>
      <c r="T1410" s="18">
        <f>R1410+S1410</f>
        <v>193.734679292241</v>
      </c>
      <c r="U1410" s="19">
        <v>28.601757129408998</v>
      </c>
      <c r="V1410" s="19">
        <f>U1410-X1410</f>
        <v>23.692532510535301</v>
      </c>
      <c r="W1410" s="18">
        <f>V1410*wind_capex_adj</f>
        <v>39.487554184225502</v>
      </c>
      <c r="X1410" s="19">
        <v>4.9092246188736972</v>
      </c>
      <c r="Y1410" s="18">
        <f>W1410+X1410</f>
        <v>44.396778803099195</v>
      </c>
      <c r="Z1410" s="19">
        <v>512.48739461021501</v>
      </c>
      <c r="AA1410" s="19">
        <f>Z1410-AC1410-AD1410</f>
        <v>416.70228724444098</v>
      </c>
      <c r="AB1410" s="18">
        <f>AA1410*hdgt_capex_adj</f>
        <v>520.8778590555512</v>
      </c>
      <c r="AC1410" s="19">
        <v>53.830616342781013</v>
      </c>
      <c r="AD1410" s="19">
        <v>41.954491022993011</v>
      </c>
      <c r="AE1410" s="18">
        <f>AD1410*fuel_adj</f>
        <v>41.954491022993011</v>
      </c>
      <c r="AF1410" s="18">
        <f>AB1410+AC1410+AE1410</f>
        <v>616.66296642132522</v>
      </c>
      <c r="AG1410" s="19">
        <v>2277.0393183418801</v>
      </c>
      <c r="AH1410" s="19">
        <f>AG1410-AJ1410-AK1410</f>
        <v>2056.1022041357796</v>
      </c>
      <c r="AI1410" s="18">
        <f>AH1410*aero_capex_adj</f>
        <v>2467.3226449629356</v>
      </c>
      <c r="AJ1410" s="19">
        <v>173.62559326109022</v>
      </c>
      <c r="AK1410" s="19">
        <v>47.311520945010216</v>
      </c>
      <c r="AL1410" s="18">
        <f>AK1410*fuel_adj</f>
        <v>47.311520945010216</v>
      </c>
      <c r="AM1410" s="18">
        <f>AI1410+AJ1410+AL1410</f>
        <v>2688.259759169036</v>
      </c>
      <c r="AN1410" s="18">
        <f>IF(F1410=0, 0, IF(F1410=3, Z1410, (Z1410*F1410*384+AG1410*G1410*32)/(F1410*384+G1410*32)))</f>
        <v>1067.0608563544527</v>
      </c>
      <c r="AO1410" s="18">
        <f>IF(F1410=0, 0, IF(F1410=3, AF1410, (AF1410*F1410*384+AM1410*G1410*32)/(F1410*384+G1410*32)))</f>
        <v>1267.7362441420344</v>
      </c>
      <c r="AP1410" s="19">
        <v>129.51800119240599</v>
      </c>
      <c r="AQ1410" s="19">
        <f>AP1410-AS1410</f>
        <v>105.235638623536</v>
      </c>
      <c r="AR1410" s="18">
        <f>AQ1410*bess_capex_adj</f>
        <v>105.235638623536</v>
      </c>
      <c r="AS1410" s="19">
        <v>24.282362568869985</v>
      </c>
      <c r="AT1410" s="18">
        <f>AR1410+AS1410</f>
        <v>129.51800119240599</v>
      </c>
      <c r="AU1410" s="19">
        <v>8982.18596317636</v>
      </c>
      <c r="AV1410" s="19"/>
      <c r="AW1410" s="19">
        <v>3206.0857198918702</v>
      </c>
      <c r="AX1410" s="18">
        <f>AW1410*solar_capex_adj</f>
        <v>4274.7809598558269</v>
      </c>
      <c r="AY1410" s="19">
        <v>1437.4395522674199</v>
      </c>
      <c r="AZ1410" s="18">
        <f>AY1410*wind_capex_adj</f>
        <v>2395.7325871123667</v>
      </c>
      <c r="BA1410" s="19">
        <v>1545.1233857279699</v>
      </c>
      <c r="BB1410" s="18">
        <f>BA1410*hdgt_capex_adj</f>
        <v>1931.4042321599622</v>
      </c>
      <c r="BC1410" s="19">
        <v>892.72923805428104</v>
      </c>
      <c r="BD1410" s="18">
        <f>BC1410*aero_capex_adj</f>
        <v>1071.2750856651371</v>
      </c>
      <c r="BE1410" s="19">
        <v>1900.8080672348001</v>
      </c>
      <c r="BF1410" s="18">
        <f>BE1410*bess_capex_adj</f>
        <v>1900.8080672348001</v>
      </c>
      <c r="BG1410" s="8">
        <v>2005018681.2787199</v>
      </c>
      <c r="BH1410" s="8">
        <v>5150164785.3703899</v>
      </c>
      <c r="BI1410" s="8">
        <v>1264321911.2564001</v>
      </c>
      <c r="BJ1410" s="8">
        <v>340494622.09446698</v>
      </c>
      <c r="BK1410" s="8">
        <f>SUM(BG1410:BJ1410)/1000000</f>
        <v>8759.9999999999764</v>
      </c>
      <c r="BL1410" s="8">
        <v>28.436517841746401</v>
      </c>
      <c r="BM1410" s="10">
        <f>0.815*BJ1410/(BK1410*1000)</f>
        <v>31.678438014496727</v>
      </c>
      <c r="BN1410" s="25">
        <v>3615.6799989286801</v>
      </c>
      <c r="BO1410" s="8">
        <v>316</v>
      </c>
      <c r="BP1410" s="8">
        <v>6080</v>
      </c>
      <c r="BQ1410" s="25">
        <v>9223.8464000000004</v>
      </c>
      <c r="BR1410" s="8">
        <v>1520</v>
      </c>
      <c r="BS1410" s="8">
        <v>380</v>
      </c>
      <c r="BT1410" s="8">
        <v>0.39218778201166998</v>
      </c>
    </row>
    <row r="1411" spans="1:72" s="11" customFormat="1" x14ac:dyDescent="0.25">
      <c r="A1411" s="1">
        <v>437</v>
      </c>
      <c r="B1411" s="24">
        <v>2884.3031330485201</v>
      </c>
      <c r="C1411" s="24">
        <v>1200.8</v>
      </c>
      <c r="D1411" s="1">
        <v>1000</v>
      </c>
      <c r="E1411" s="1">
        <v>4000</v>
      </c>
      <c r="F1411" s="1">
        <v>3</v>
      </c>
      <c r="G1411" s="1">
        <v>4</v>
      </c>
      <c r="H1411" s="2">
        <f>SUM(BG1411:BI1411)/(BK1411*1000000)</f>
        <v>0.93013880546069427</v>
      </c>
      <c r="I1411" s="3">
        <v>100</v>
      </c>
      <c r="J1411" s="18">
        <v>95.434073819953795</v>
      </c>
      <c r="K1411" s="18">
        <f>(P1411*BG1411+U1411*BH1411+AP1411*BI1411+AN1411*BJ1411)/(BK1411*(1000000))</f>
        <v>91.898770028091434</v>
      </c>
      <c r="L1411" s="18">
        <f>(T1411*BG1411+Y1411*BH1411+AT1411*BI1411+AO1411*BJ1411)/(BK1411*(1000000))</f>
        <v>118.29464893723487</v>
      </c>
      <c r="M1411" s="18">
        <f>L1411/K1411</f>
        <v>1.2872277713953604</v>
      </c>
      <c r="N1411" s="18">
        <f>J1411*M1411</f>
        <v>122.84539015843943</v>
      </c>
      <c r="O1411" s="3">
        <v>100</v>
      </c>
      <c r="P1411" s="18">
        <v>156.00257719859499</v>
      </c>
      <c r="Q1411" s="18">
        <f>P1411-S1411</f>
        <v>144.29433205303599</v>
      </c>
      <c r="R1411" s="18">
        <f>Q1411*solar_capex_adj</f>
        <v>192.39244273738132</v>
      </c>
      <c r="S1411" s="18">
        <v>11.708245145559005</v>
      </c>
      <c r="T1411" s="18">
        <f>R1411+S1411</f>
        <v>204.10068788294032</v>
      </c>
      <c r="U1411" s="18">
        <v>28.605883033119799</v>
      </c>
      <c r="V1411" s="18">
        <f>U1411-X1411</f>
        <v>23.696657217292501</v>
      </c>
      <c r="W1411" s="18">
        <f>V1411*wind_capex_adj</f>
        <v>39.4944286954875</v>
      </c>
      <c r="X1411" s="18">
        <v>4.9092258158272983</v>
      </c>
      <c r="Y1411" s="18">
        <f>W1411+X1411</f>
        <v>44.403654511314798</v>
      </c>
      <c r="Z1411" s="18">
        <v>419.38413251793997</v>
      </c>
      <c r="AA1411" s="18">
        <f>Z1411-AC1411-AD1411</f>
        <v>336.17087779721606</v>
      </c>
      <c r="AB1411" s="18">
        <f>AA1411*hdgt_capex_adj</f>
        <v>420.21359724652007</v>
      </c>
      <c r="AC1411" s="18">
        <v>45.147897134502955</v>
      </c>
      <c r="AD1411" s="18">
        <v>38.065357586220955</v>
      </c>
      <c r="AE1411" s="18">
        <f>AD1411*fuel_adj</f>
        <v>38.065357586220955</v>
      </c>
      <c r="AF1411" s="18">
        <f>AB1411+AC1411+AE1411</f>
        <v>503.42685196724398</v>
      </c>
      <c r="AG1411" s="18">
        <v>1206.3311173898401</v>
      </c>
      <c r="AH1411" s="18">
        <f>AG1411-AJ1411-AK1411</f>
        <v>1065.1085706456699</v>
      </c>
      <c r="AI1411" s="18">
        <f>AH1411*aero_capex_adj</f>
        <v>1278.1302847748038</v>
      </c>
      <c r="AJ1411" s="18">
        <v>95.586056461690077</v>
      </c>
      <c r="AK1411" s="18">
        <v>45.636490282480054</v>
      </c>
      <c r="AL1411" s="18">
        <f>AK1411*fuel_adj</f>
        <v>45.636490282480054</v>
      </c>
      <c r="AM1411" s="18">
        <f>AI1411+AJ1411+AL1411</f>
        <v>1419.352831518974</v>
      </c>
      <c r="AN1411" s="18">
        <f>IF(F1411=0, 0, IF(F1411=3, Z1411, (Z1411*F1411*384+AG1411*G1411*32)/(F1411*384+G1411*32)))</f>
        <v>419.38413251793997</v>
      </c>
      <c r="AO1411" s="18">
        <f>IF(F1411=0, 0, IF(F1411=3, AF1411, (AF1411*F1411*384+AM1411*G1411*32)/(F1411*384+G1411*32)))</f>
        <v>503.42685196724398</v>
      </c>
      <c r="AP1411" s="18">
        <v>85.973147735956005</v>
      </c>
      <c r="AQ1411" s="18">
        <f>AP1411-AS1411</f>
        <v>69.702216230177797</v>
      </c>
      <c r="AR1411" s="18">
        <f>AQ1411*bess_capex_adj</f>
        <v>69.702216230177797</v>
      </c>
      <c r="AS1411" s="18">
        <v>16.270931505778208</v>
      </c>
      <c r="AT1411" s="18">
        <f>AR1411+AS1411</f>
        <v>85.973147735956005</v>
      </c>
      <c r="AU1411" s="18">
        <v>8483.6462330802005</v>
      </c>
      <c r="AV1411" s="18"/>
      <c r="AW1411" s="18">
        <v>3453.30794900308</v>
      </c>
      <c r="AX1411" s="18">
        <f>AW1411*solar_capex_adj</f>
        <v>4604.4105986707727</v>
      </c>
      <c r="AY1411" s="18">
        <v>1437.6894500613901</v>
      </c>
      <c r="AZ1411" s="18">
        <f>AY1411*wind_capex_adj</f>
        <v>2396.14908343565</v>
      </c>
      <c r="BA1411" s="18">
        <v>2318.0880064141102</v>
      </c>
      <c r="BB1411" s="18">
        <f>BA1411*hdgt_capex_adj</f>
        <v>2897.6100080176375</v>
      </c>
      <c r="BC1411" s="18">
        <v>324.68525031506499</v>
      </c>
      <c r="BD1411" s="18">
        <f>BC1411*aero_capex_adj</f>
        <v>389.62230037807797</v>
      </c>
      <c r="BE1411" s="18">
        <v>949.87557728654303</v>
      </c>
      <c r="BF1411" s="18">
        <f>BE1411*bess_capex_adj</f>
        <v>949.87557728654303</v>
      </c>
      <c r="BG1411" s="1">
        <v>2046525263.4212699</v>
      </c>
      <c r="BH1411" s="1">
        <v>5150162838.2233295</v>
      </c>
      <c r="BI1411" s="1">
        <v>951327834.19106996</v>
      </c>
      <c r="BJ1411" s="1">
        <v>611984064.16431701</v>
      </c>
      <c r="BK1411" s="1">
        <f>SUM(BG1411:BJ1411)/1000000</f>
        <v>8759.9999999999873</v>
      </c>
      <c r="BL1411" s="1">
        <v>33.000597942803502</v>
      </c>
      <c r="BM1411" s="3">
        <f>0.815*BJ1411/(BK1411*1000)</f>
        <v>56.936873549534141</v>
      </c>
      <c r="BN1411" s="24">
        <v>3893.8092296155</v>
      </c>
      <c r="BO1411" s="1">
        <v>316</v>
      </c>
      <c r="BP1411" s="1">
        <v>3040</v>
      </c>
      <c r="BQ1411" s="24">
        <v>4611.9232000000002</v>
      </c>
      <c r="BR1411" s="1">
        <v>760</v>
      </c>
      <c r="BS1411" s="1">
        <v>190</v>
      </c>
      <c r="BT1411" s="1">
        <v>0.588874400894568</v>
      </c>
    </row>
    <row r="1412" spans="1:72" s="11" customFormat="1" hidden="1" x14ac:dyDescent="0.25">
      <c r="A1412" s="1">
        <v>1207</v>
      </c>
      <c r="B1412" s="22">
        <v>1030.10826180304</v>
      </c>
      <c r="C1412" s="22">
        <v>201.39999999999901</v>
      </c>
      <c r="D1412" s="11">
        <v>3000</v>
      </c>
      <c r="E1412" s="11">
        <v>12000</v>
      </c>
      <c r="F1412" s="11">
        <v>0</v>
      </c>
      <c r="G1412" s="11">
        <v>0</v>
      </c>
      <c r="H1412" s="12">
        <f>SUM(BG1412:BI1412)/(BK1412*1000000)</f>
        <v>1</v>
      </c>
      <c r="I1412" s="13">
        <v>13.447488584474801</v>
      </c>
      <c r="J1412" s="20">
        <v>111.669534098231</v>
      </c>
      <c r="K1412" s="18">
        <f>(P1412*BG1412+U1412*BH1412+AP1412*BI1412+AN1412*BJ1412)/(BK1412*(1000000))</f>
        <v>144.92861418902842</v>
      </c>
      <c r="L1412" s="18">
        <f>(T1412*BG1412+Y1412*BH1412+AT1412*BI1412+AO1412*BJ1412)/(BK1412*(1000000))</f>
        <v>159.49952000858534</v>
      </c>
      <c r="M1412" s="18">
        <f>L1412/K1412</f>
        <v>1.100538502359184</v>
      </c>
      <c r="N1412" s="18">
        <f>J1412*M1412</f>
        <v>122.89662181561498</v>
      </c>
      <c r="O1412" s="13">
        <v>39.174726976852298</v>
      </c>
      <c r="P1412" s="20">
        <v>47.677559916154102</v>
      </c>
      <c r="Q1412" s="20">
        <f>P1412-S1412</f>
        <v>44.125528548494202</v>
      </c>
      <c r="R1412" s="18">
        <f>Q1412*solar_capex_adj</f>
        <v>58.834038064658934</v>
      </c>
      <c r="S1412" s="20">
        <v>3.5520313676599002</v>
      </c>
      <c r="T1412" s="18">
        <f>R1412+S1412</f>
        <v>62.386069432318834</v>
      </c>
      <c r="U1412" s="20">
        <v>28.135853922791899</v>
      </c>
      <c r="V1412" s="20">
        <f>U1412-X1412</f>
        <v>23.3390365501959</v>
      </c>
      <c r="W1412" s="18">
        <f>V1412*wind_capex_adj</f>
        <v>38.898394250326504</v>
      </c>
      <c r="X1412" s="20">
        <v>4.7968173725959993</v>
      </c>
      <c r="Y1412" s="18">
        <f>W1412+X1412</f>
        <v>43.6952116229225</v>
      </c>
      <c r="Z1412" s="20">
        <v>0</v>
      </c>
      <c r="AA1412" s="20">
        <f>Z1412-AC1412-AD1412</f>
        <v>0</v>
      </c>
      <c r="AB1412" s="18">
        <f>AA1412*hdgt_capex_adj</f>
        <v>0</v>
      </c>
      <c r="AC1412" s="20">
        <v>0</v>
      </c>
      <c r="AD1412" s="20">
        <v>0</v>
      </c>
      <c r="AE1412" s="18">
        <f>AD1412*fuel_adj</f>
        <v>0</v>
      </c>
      <c r="AF1412" s="18">
        <f>AB1412+AC1412+AE1412</f>
        <v>0</v>
      </c>
      <c r="AG1412" s="20">
        <v>0</v>
      </c>
      <c r="AH1412" s="20">
        <f>AG1412-AJ1412-AK1412</f>
        <v>0</v>
      </c>
      <c r="AI1412" s="18">
        <f>AH1412*aero_capex_adj</f>
        <v>0</v>
      </c>
      <c r="AJ1412" s="20">
        <v>0</v>
      </c>
      <c r="AK1412" s="20">
        <v>0</v>
      </c>
      <c r="AL1412" s="18">
        <f>AK1412*fuel_adj</f>
        <v>0</v>
      </c>
      <c r="AM1412" s="18">
        <f>AI1412+AJ1412+AL1412</f>
        <v>0</v>
      </c>
      <c r="AN1412" s="18">
        <f>IF(F1412=0, 0, IF(F1412=3, Z1412, (Z1412*F1412*384+AG1412*G1412*32)/(F1412*384+G1412*32)))</f>
        <v>0</v>
      </c>
      <c r="AO1412" s="18">
        <f>IF(F1412=0, 0, IF(F1412=3, AF1412, (AF1412*F1412*384+AM1412*G1412*32)/(F1412*384+G1412*32)))</f>
        <v>0</v>
      </c>
      <c r="AP1412" s="20">
        <v>4264.3428498845396</v>
      </c>
      <c r="AQ1412" s="20">
        <f>AP1412-AS1412</f>
        <v>3429.3751331460498</v>
      </c>
      <c r="AR1412" s="18">
        <f>AQ1412*bess_capex_adj</f>
        <v>3429.3751331460498</v>
      </c>
      <c r="AS1412" s="20">
        <v>834.9677167384898</v>
      </c>
      <c r="AT1412" s="18">
        <f>AR1412+AS1412</f>
        <v>4264.3428498845396</v>
      </c>
      <c r="AU1412" s="20">
        <v>4363.8039890762602</v>
      </c>
      <c r="AV1412" s="20"/>
      <c r="AW1412" s="20">
        <v>1243.1769239350899</v>
      </c>
      <c r="AX1412" s="18">
        <f>AW1412*solar_capex_adj</f>
        <v>1657.5692319134532</v>
      </c>
      <c r="AY1412" s="20">
        <v>243.057785054828</v>
      </c>
      <c r="AZ1412" s="18">
        <f>AY1412*wind_capex_adj</f>
        <v>405.09630842471336</v>
      </c>
      <c r="BA1412" s="20">
        <v>0</v>
      </c>
      <c r="BB1412" s="18">
        <f>BA1412*hdgt_capex_adj</f>
        <v>0</v>
      </c>
      <c r="BC1412" s="20">
        <v>0</v>
      </c>
      <c r="BD1412" s="18">
        <f>BC1412*aero_capex_adj</f>
        <v>0</v>
      </c>
      <c r="BE1412" s="20">
        <v>2877.5692800863399</v>
      </c>
      <c r="BF1412" s="18">
        <f>BE1412*bess_capex_adj</f>
        <v>2877.5692800863399</v>
      </c>
      <c r="BG1412" s="11">
        <v>2464424528.8196001</v>
      </c>
      <c r="BH1412" s="11">
        <v>884037424.25532198</v>
      </c>
      <c r="BI1412" s="11">
        <v>83244130.097339794</v>
      </c>
      <c r="BJ1412" s="11">
        <v>0</v>
      </c>
      <c r="BK1412" s="11">
        <f>SUM(BG1412:BJ1412)/1000000</f>
        <v>3431.7060831722615</v>
      </c>
      <c r="BL1412" s="11">
        <v>0.25296819938707399</v>
      </c>
      <c r="BM1412" s="13">
        <f>0.815*BJ1412/(BK1412*1000)</f>
        <v>0</v>
      </c>
      <c r="BN1412" s="22">
        <v>1390.6461534341099</v>
      </c>
      <c r="BO1412" s="11">
        <v>53</v>
      </c>
      <c r="BP1412" s="11">
        <v>9120</v>
      </c>
      <c r="BQ1412" s="22">
        <v>13835.7696</v>
      </c>
      <c r="BR1412" s="11">
        <v>2280</v>
      </c>
      <c r="BS1412" s="11">
        <v>570</v>
      </c>
      <c r="BT1412" s="11">
        <v>1.70996996672521E-2</v>
      </c>
    </row>
    <row r="1413" spans="1:72" s="11" customFormat="1" x14ac:dyDescent="0.25">
      <c r="A1413" s="1">
        <v>912</v>
      </c>
      <c r="B1413" s="25">
        <v>3296.3464377697401</v>
      </c>
      <c r="C1413" s="25">
        <v>600.4</v>
      </c>
      <c r="D1413" s="8">
        <v>2000</v>
      </c>
      <c r="E1413" s="8">
        <v>8000</v>
      </c>
      <c r="F1413" s="8">
        <v>2</v>
      </c>
      <c r="G1413" s="8">
        <v>11</v>
      </c>
      <c r="H1413" s="9">
        <f>SUM(BG1413:BI1413)/(BK1413*1000000)</f>
        <v>0.9058505709498067</v>
      </c>
      <c r="I1413" s="10">
        <v>100</v>
      </c>
      <c r="J1413" s="19">
        <v>100.943791964905</v>
      </c>
      <c r="K1413" s="18">
        <f>(P1413*BG1413+U1413*BH1413+AP1413*BI1413+AN1413*BJ1413)/(BK1413*(1000000))</f>
        <v>130.43848523543213</v>
      </c>
      <c r="L1413" s="18">
        <f>(T1413*BG1413+Y1413*BH1413+AT1413*BI1413+AO1413*BJ1413)/(BK1413*(1000000))</f>
        <v>158.86703707605855</v>
      </c>
      <c r="M1413" s="18">
        <f>L1413/K1413</f>
        <v>1.2179460439862893</v>
      </c>
      <c r="N1413" s="18">
        <f>J1413*M1413</f>
        <v>122.94409208863102</v>
      </c>
      <c r="O1413" s="10">
        <v>100</v>
      </c>
      <c r="P1413" s="19">
        <v>132.31866142464699</v>
      </c>
      <c r="Q1413" s="19">
        <f>P1413-S1413</f>
        <v>122.386200394206</v>
      </c>
      <c r="R1413" s="18">
        <f>Q1413*solar_capex_adj</f>
        <v>163.18160052560799</v>
      </c>
      <c r="S1413" s="19">
        <v>9.9324610304409902</v>
      </c>
      <c r="T1413" s="18">
        <f>R1413+S1413</f>
        <v>173.11406155604897</v>
      </c>
      <c r="U1413" s="19">
        <v>27.946320466469999</v>
      </c>
      <c r="V1413" s="19">
        <f>U1413-X1413</f>
        <v>23.149536989342899</v>
      </c>
      <c r="W1413" s="18">
        <f>V1413*wind_capex_adj</f>
        <v>38.582561648904836</v>
      </c>
      <c r="X1413" s="19">
        <v>4.7967834771271001</v>
      </c>
      <c r="Y1413" s="18">
        <f>W1413+X1413</f>
        <v>43.379345126031936</v>
      </c>
      <c r="Z1413" s="19">
        <v>228.20859149454401</v>
      </c>
      <c r="AA1413" s="19">
        <f>Z1413-AC1413-AD1413</f>
        <v>163.08325472914399</v>
      </c>
      <c r="AB1413" s="18">
        <f>AA1413*hdgt_capex_adj</f>
        <v>203.85406841142998</v>
      </c>
      <c r="AC1413" s="19">
        <v>27.789171243908015</v>
      </c>
      <c r="AD1413" s="19">
        <v>37.336165521492006</v>
      </c>
      <c r="AE1413" s="18">
        <f>AD1413*fuel_adj</f>
        <v>37.336165521492006</v>
      </c>
      <c r="AF1413" s="18">
        <f>AB1413+AC1413+AE1413</f>
        <v>268.97940517683003</v>
      </c>
      <c r="AG1413" s="19">
        <v>1560.35213642959</v>
      </c>
      <c r="AH1413" s="19">
        <f>AG1413-AJ1413-AK1413</f>
        <v>1396.7898050260901</v>
      </c>
      <c r="AI1413" s="18">
        <f>AH1413*aero_capex_adj</f>
        <v>1676.147766031308</v>
      </c>
      <c r="AJ1413" s="19">
        <v>120.95080116902</v>
      </c>
      <c r="AK1413" s="19">
        <v>42.611530234479915</v>
      </c>
      <c r="AL1413" s="18">
        <f>AK1413*fuel_adj</f>
        <v>42.611530234479915</v>
      </c>
      <c r="AM1413" s="18">
        <f>AI1413+AJ1413+AL1413</f>
        <v>1839.7100974348079</v>
      </c>
      <c r="AN1413" s="18">
        <f>IF(F1413=0, 0, IF(F1413=3, Z1413, (Z1413*F1413*384+AG1413*G1413*32)/(F1413*384+G1413*32)))</f>
        <v>646.88227704555845</v>
      </c>
      <c r="AO1413" s="18">
        <f>IF(F1413=0, 0, IF(F1413=3, AF1413, (AF1413*F1413*384+AM1413*G1413*32)/(F1413*384+G1413*32)))</f>
        <v>762.63762274362307</v>
      </c>
      <c r="AP1413" s="19">
        <v>66.854994886285098</v>
      </c>
      <c r="AQ1413" s="19">
        <f>AP1413-AS1413</f>
        <v>54.6091834707467</v>
      </c>
      <c r="AR1413" s="18">
        <f>AQ1413*bess_capex_adj</f>
        <v>54.6091834707467</v>
      </c>
      <c r="AS1413" s="19">
        <v>12.245811415538398</v>
      </c>
      <c r="AT1413" s="18">
        <f>AR1413+AS1413</f>
        <v>66.854994886285098</v>
      </c>
      <c r="AU1413" s="19">
        <v>9003.1996982089895</v>
      </c>
      <c r="AV1413" s="19"/>
      <c r="AW1413" s="19">
        <v>3945.89361679891</v>
      </c>
      <c r="AX1413" s="18">
        <f>AW1413*solar_capex_adj</f>
        <v>5261.1914890652133</v>
      </c>
      <c r="AY1413" s="19">
        <v>718.70920494903305</v>
      </c>
      <c r="AZ1413" s="18">
        <f>AY1413*wind_capex_adj</f>
        <v>1197.8486749150552</v>
      </c>
      <c r="BA1413" s="19">
        <v>1545.1006595066999</v>
      </c>
      <c r="BB1413" s="18">
        <f>BA1413*hdgt_capex_adj</f>
        <v>1931.3758243833749</v>
      </c>
      <c r="BC1413" s="19">
        <v>892.71610747689101</v>
      </c>
      <c r="BD1413" s="18">
        <f>BC1413*aero_capex_adj</f>
        <v>1071.2593289722693</v>
      </c>
      <c r="BE1413" s="19">
        <v>1900.78010947744</v>
      </c>
      <c r="BF1413" s="18">
        <f>BE1413*bess_capex_adj</f>
        <v>1900.78010947744</v>
      </c>
      <c r="BG1413" s="8">
        <v>2767276396.0500498</v>
      </c>
      <c r="BH1413" s="8">
        <v>2635443261.2463999</v>
      </c>
      <c r="BI1413" s="8">
        <v>2532531344.2238498</v>
      </c>
      <c r="BJ1413" s="8">
        <v>824748998.47969306</v>
      </c>
      <c r="BK1413" s="8">
        <f>SUM(BG1413:BJ1413)/1000000</f>
        <v>8759.9999999999927</v>
      </c>
      <c r="BL1413" s="8">
        <v>23.689985340039101</v>
      </c>
      <c r="BM1413" s="10">
        <f>0.815*BJ1413/(BK1413*1000)</f>
        <v>76.731784675907576</v>
      </c>
      <c r="BN1413" s="25">
        <v>4450.0676909891499</v>
      </c>
      <c r="BO1413" s="8">
        <v>158</v>
      </c>
      <c r="BP1413" s="8">
        <v>6080</v>
      </c>
      <c r="BQ1413" s="25">
        <v>9223.8464000000004</v>
      </c>
      <c r="BR1413" s="8">
        <v>1520</v>
      </c>
      <c r="BS1413" s="8">
        <v>380</v>
      </c>
      <c r="BT1413" s="8">
        <v>0.78189841312953601</v>
      </c>
    </row>
    <row r="1414" spans="1:72" s="11" customFormat="1" x14ac:dyDescent="0.25">
      <c r="A1414" s="1">
        <v>505</v>
      </c>
      <c r="B1414" s="24">
        <v>3296.3464377697401</v>
      </c>
      <c r="C1414" s="24">
        <v>600.4</v>
      </c>
      <c r="D1414" s="1">
        <v>1000</v>
      </c>
      <c r="E1414" s="1">
        <v>4000</v>
      </c>
      <c r="F1414" s="1">
        <v>3</v>
      </c>
      <c r="G1414" s="1">
        <v>4</v>
      </c>
      <c r="H1414" s="2">
        <f>SUM(BG1414:BI1414)/(BK1414*1000000)</f>
        <v>0.79956726532207056</v>
      </c>
      <c r="I1414" s="3">
        <v>100</v>
      </c>
      <c r="J1414" s="18">
        <v>98.694140743162606</v>
      </c>
      <c r="K1414" s="18">
        <f>(P1414*BG1414+U1414*BH1414+AP1414*BI1414+AN1414*BJ1414)/(BK1414*(1000000))</f>
        <v>94.992728405312249</v>
      </c>
      <c r="L1414" s="18">
        <f>(T1414*BG1414+Y1414*BH1414+AT1414*BI1414+AO1414*BJ1414)/(BK1414*(1000000))</f>
        <v>118.33505835782327</v>
      </c>
      <c r="M1414" s="18">
        <f>L1414/K1414</f>
        <v>1.2457275450907637</v>
      </c>
      <c r="N1414" s="18">
        <f>J1414*M1414</f>
        <v>122.94600966282228</v>
      </c>
      <c r="O1414" s="3">
        <v>100</v>
      </c>
      <c r="P1414" s="18">
        <v>129.77484060985901</v>
      </c>
      <c r="Q1414" s="18">
        <f>P1414-S1414</f>
        <v>120.036572234179</v>
      </c>
      <c r="R1414" s="18">
        <f>Q1414*solar_capex_adj</f>
        <v>160.04876297890533</v>
      </c>
      <c r="S1414" s="18">
        <v>9.7382683756800077</v>
      </c>
      <c r="T1414" s="18">
        <f>R1414+S1414</f>
        <v>169.78703135458534</v>
      </c>
      <c r="U1414" s="18">
        <v>27.954651431818899</v>
      </c>
      <c r="V1414" s="18">
        <f>U1414-X1414</f>
        <v>23.157867954691799</v>
      </c>
      <c r="W1414" s="18">
        <f>V1414*wind_capex_adj</f>
        <v>38.596446591152997</v>
      </c>
      <c r="X1414" s="18">
        <v>4.7967834771271001</v>
      </c>
      <c r="Y1414" s="18">
        <f>W1414+X1414</f>
        <v>43.393230068280097</v>
      </c>
      <c r="Z1414" s="18">
        <v>175.856585137406</v>
      </c>
      <c r="AA1414" s="18">
        <f>Z1414-AC1414-AD1414</f>
        <v>116.41336339109</v>
      </c>
      <c r="AB1414" s="18">
        <f>AA1414*hdgt_capex_adj</f>
        <v>145.5167042388625</v>
      </c>
      <c r="AC1414" s="18">
        <v>23.193018780159008</v>
      </c>
      <c r="AD1414" s="18">
        <v>36.250202966156991</v>
      </c>
      <c r="AE1414" s="18">
        <f>AD1414*fuel_adj</f>
        <v>36.250202966156991</v>
      </c>
      <c r="AF1414" s="18">
        <f>AB1414+AC1414+AE1414</f>
        <v>204.9599259851785</v>
      </c>
      <c r="AG1414" s="18">
        <v>603.89591015569795</v>
      </c>
      <c r="AH1414" s="18">
        <f>AG1414-AJ1414-AK1414</f>
        <v>509.551208750961</v>
      </c>
      <c r="AI1414" s="18">
        <f>AH1414*aero_capex_adj</f>
        <v>611.46145050115319</v>
      </c>
      <c r="AJ1414" s="18">
        <v>51.616106091636993</v>
      </c>
      <c r="AK1414" s="18">
        <v>42.728595313099959</v>
      </c>
      <c r="AL1414" s="18">
        <f>AK1414*fuel_adj</f>
        <v>42.728595313099959</v>
      </c>
      <c r="AM1414" s="18">
        <f>AI1414+AJ1414+AL1414</f>
        <v>705.80615190589015</v>
      </c>
      <c r="AN1414" s="18">
        <f>IF(F1414=0, 0, IF(F1414=3, Z1414, (Z1414*F1414*384+AG1414*G1414*32)/(F1414*384+G1414*32)))</f>
        <v>175.856585137406</v>
      </c>
      <c r="AO1414" s="18">
        <f>IF(F1414=0, 0, IF(F1414=3, AF1414, (AF1414*F1414*384+AM1414*G1414*32)/(F1414*384+G1414*32)))</f>
        <v>204.9599259851785</v>
      </c>
      <c r="AP1414" s="18">
        <v>54.236663857776897</v>
      </c>
      <c r="AQ1414" s="18">
        <f>AP1414-AS1414</f>
        <v>44.0697733379954</v>
      </c>
      <c r="AR1414" s="18">
        <f>AQ1414*bess_capex_adj</f>
        <v>44.0697733379954</v>
      </c>
      <c r="AS1414" s="18">
        <v>10.166890519781496</v>
      </c>
      <c r="AT1414" s="18">
        <f>AR1414+AS1414</f>
        <v>54.236663857776897</v>
      </c>
      <c r="AU1414" s="18">
        <v>8259.5456961126802</v>
      </c>
      <c r="AV1414" s="18"/>
      <c r="AW1414" s="18">
        <v>3947.3136496491202</v>
      </c>
      <c r="AX1414" s="18">
        <f>AW1414*solar_capex_adj</f>
        <v>5263.0848661988266</v>
      </c>
      <c r="AY1414" s="18">
        <v>718.96785122282699</v>
      </c>
      <c r="AZ1414" s="18">
        <f>AY1414*wind_capex_adj</f>
        <v>1198.279752038045</v>
      </c>
      <c r="BA1414" s="18">
        <v>2318.4850564853</v>
      </c>
      <c r="BB1414" s="18">
        <f>BA1414*hdgt_capex_adj</f>
        <v>2898.1063206066251</v>
      </c>
      <c r="BC1414" s="18">
        <v>324.74086351930799</v>
      </c>
      <c r="BD1414" s="18">
        <f>BC1414*aero_capex_adj</f>
        <v>389.68903622316958</v>
      </c>
      <c r="BE1414" s="18">
        <v>950.03827523612097</v>
      </c>
      <c r="BF1414" s="18">
        <f>BE1414*bess_capex_adj</f>
        <v>950.03827523612097</v>
      </c>
      <c r="BG1414" s="1">
        <v>2816440025.7281699</v>
      </c>
      <c r="BH1414" s="1">
        <v>2635443261.2463999</v>
      </c>
      <c r="BI1414" s="1">
        <v>1552325957.2467599</v>
      </c>
      <c r="BJ1414" s="1">
        <v>1755790755.7786601</v>
      </c>
      <c r="BK1414" s="1">
        <f>SUM(BG1414:BJ1414)/1000000</f>
        <v>8759.9999999999891</v>
      </c>
      <c r="BL1414" s="1">
        <v>30.1167922911111</v>
      </c>
      <c r="BM1414" s="3">
        <f>0.815*BJ1414/(BK1414*1000)</f>
        <v>163.35267876251251</v>
      </c>
      <c r="BN1414" s="24">
        <v>4450.0676909891499</v>
      </c>
      <c r="BO1414" s="1">
        <v>158</v>
      </c>
      <c r="BP1414" s="1">
        <v>3040</v>
      </c>
      <c r="BQ1414" s="24">
        <v>4611.9232000000002</v>
      </c>
      <c r="BR1414" s="1">
        <v>760</v>
      </c>
      <c r="BS1414" s="1">
        <v>190</v>
      </c>
      <c r="BT1414" s="1">
        <v>0.95713044613544895</v>
      </c>
    </row>
    <row r="1415" spans="1:72" s="11" customFormat="1" x14ac:dyDescent="0.25">
      <c r="A1415" s="1">
        <v>1300</v>
      </c>
      <c r="B1415" s="22">
        <v>2678.2814806879101</v>
      </c>
      <c r="C1415" s="22">
        <v>801.8</v>
      </c>
      <c r="D1415" s="11">
        <v>3000</v>
      </c>
      <c r="E1415" s="11">
        <v>12000</v>
      </c>
      <c r="F1415" s="11">
        <v>1</v>
      </c>
      <c r="G1415" s="11">
        <v>18</v>
      </c>
      <c r="H1415" s="12">
        <f>SUM(BG1415:BI1415)/(BK1415*1000000)</f>
        <v>0.92181872790711661</v>
      </c>
      <c r="I1415" s="13">
        <v>100</v>
      </c>
      <c r="J1415" s="20">
        <v>102.36700711259</v>
      </c>
      <c r="K1415" s="18">
        <f>(P1415*BG1415+U1415*BH1415+AP1415*BI1415+AN1415*BJ1415)/(BK1415*(1000000))</f>
        <v>146.08414752491731</v>
      </c>
      <c r="L1415" s="18">
        <f>(T1415*BG1415+Y1415*BH1415+AT1415*BI1415+AO1415*BJ1415)/(BK1415*(1000000))</f>
        <v>175.51983227823749</v>
      </c>
      <c r="M1415" s="18">
        <f>L1415/K1415</f>
        <v>1.2014981450899687</v>
      </c>
      <c r="N1415" s="18">
        <f>J1415*M1415</f>
        <v>122.99376916418852</v>
      </c>
      <c r="O1415" s="13">
        <v>100</v>
      </c>
      <c r="P1415" s="20">
        <v>122.65404750593299</v>
      </c>
      <c r="Q1415" s="20">
        <f>P1415-S1415</f>
        <v>113.447116798633</v>
      </c>
      <c r="R1415" s="18">
        <f>Q1415*solar_capex_adj</f>
        <v>151.26282239817732</v>
      </c>
      <c r="S1415" s="20">
        <v>9.2069307072999891</v>
      </c>
      <c r="T1415" s="18">
        <f>R1415+S1415</f>
        <v>160.46975310547731</v>
      </c>
      <c r="U1415" s="20">
        <v>27.946480714566299</v>
      </c>
      <c r="V1415" s="20">
        <f>U1415-X1415</f>
        <v>23.149697237439199</v>
      </c>
      <c r="W1415" s="18">
        <f>V1415*wind_capex_adj</f>
        <v>38.582828729065334</v>
      </c>
      <c r="X1415" s="20">
        <v>4.7967834771271001</v>
      </c>
      <c r="Y1415" s="18">
        <f>W1415+X1415</f>
        <v>43.379612206192434</v>
      </c>
      <c r="Z1415" s="20">
        <v>170.120378361034</v>
      </c>
      <c r="AA1415" s="20">
        <f>Z1415-AC1415-AD1415</f>
        <v>108.905991204831</v>
      </c>
      <c r="AB1415" s="18">
        <f>AA1415*hdgt_capex_adj</f>
        <v>136.13248900603875</v>
      </c>
      <c r="AC1415" s="20">
        <v>22.706281833186011</v>
      </c>
      <c r="AD1415" s="20">
        <v>38.508105323016991</v>
      </c>
      <c r="AE1415" s="18">
        <f>AD1415*fuel_adj</f>
        <v>38.508105323016991</v>
      </c>
      <c r="AF1415" s="18">
        <f>AB1415+AC1415+AE1415</f>
        <v>197.34687616224176</v>
      </c>
      <c r="AG1415" s="20">
        <v>1422.0368814342</v>
      </c>
      <c r="AH1415" s="20">
        <f>AG1415-AJ1415-AK1415</f>
        <v>1268.27850459157</v>
      </c>
      <c r="AI1415" s="18">
        <f>AH1415*aero_capex_adj</f>
        <v>1521.9342055098839</v>
      </c>
      <c r="AJ1415" s="20">
        <v>111.07852685242005</v>
      </c>
      <c r="AK1415" s="20">
        <v>42.679849990209959</v>
      </c>
      <c r="AL1415" s="18">
        <f>AK1415*fuel_adj</f>
        <v>42.679849990209959</v>
      </c>
      <c r="AM1415" s="18">
        <f>AI1415+AJ1415+AL1415</f>
        <v>1675.6925823525139</v>
      </c>
      <c r="AN1415" s="18">
        <f>IF(F1415=0, 0, IF(F1415=3, Z1415, (Z1415*F1415*384+AG1415*G1415*32)/(F1415*384+G1415*32)))</f>
        <v>921.27028020493356</v>
      </c>
      <c r="AO1415" s="18">
        <f>IF(F1415=0, 0, IF(F1415=3, AF1415, (AF1415*F1415*384+AM1415*G1415*32)/(F1415*384+G1415*32)))</f>
        <v>1084.3542998764051</v>
      </c>
      <c r="AP1415" s="20">
        <v>118.71516505659</v>
      </c>
      <c r="AQ1415" s="20">
        <f>AP1415-AS1415</f>
        <v>97.037161317665195</v>
      </c>
      <c r="AR1415" s="18">
        <f>AQ1415*bess_capex_adj</f>
        <v>97.037161317665195</v>
      </c>
      <c r="AS1415" s="20">
        <v>21.678003738924801</v>
      </c>
      <c r="AT1415" s="18">
        <f>AR1415+AS1415</f>
        <v>118.71516505659</v>
      </c>
      <c r="AU1415" s="20">
        <v>9253.4815685898502</v>
      </c>
      <c r="AV1415" s="20"/>
      <c r="AW1415" s="20">
        <v>3206.0607568176702</v>
      </c>
      <c r="AX1415" s="18">
        <f>AW1415*solar_capex_adj</f>
        <v>4274.7476757568929</v>
      </c>
      <c r="AY1415" s="20">
        <v>959.80184807018395</v>
      </c>
      <c r="AZ1415" s="18">
        <f>AY1415*wind_capex_adj</f>
        <v>1599.66974678364</v>
      </c>
      <c r="BA1415" s="20">
        <v>772.55567758038205</v>
      </c>
      <c r="BB1415" s="18">
        <f>BA1415*hdgt_capex_adj</f>
        <v>965.69459697547757</v>
      </c>
      <c r="BC1415" s="20">
        <v>1460.81828802726</v>
      </c>
      <c r="BD1415" s="18">
        <f>BC1415*aero_capex_adj</f>
        <v>1752.981945632712</v>
      </c>
      <c r="BE1415" s="20">
        <v>2854.2449980943402</v>
      </c>
      <c r="BF1415" s="18">
        <f>BE1415*bess_capex_adj</f>
        <v>2854.2449980943402</v>
      </c>
      <c r="BG1415" s="11">
        <v>2428856343.4323301</v>
      </c>
      <c r="BH1415" s="11">
        <v>3519484355.2087998</v>
      </c>
      <c r="BI1415" s="11">
        <v>2126791357.8252001</v>
      </c>
      <c r="BJ1415" s="11">
        <v>684867943.53365803</v>
      </c>
      <c r="BK1415" s="11">
        <f>SUM(BG1415:BJ1415)/1000000</f>
        <v>8759.9999999999891</v>
      </c>
      <c r="BL1415" s="11">
        <v>18.194044448522199</v>
      </c>
      <c r="BM1415" s="13">
        <f>0.815*BJ1415/(BK1415*1000)</f>
        <v>63.717736755699995</v>
      </c>
      <c r="BN1415" s="22">
        <v>3615.6799989286801</v>
      </c>
      <c r="BO1415" s="11">
        <v>211</v>
      </c>
      <c r="BP1415" s="11">
        <v>9120</v>
      </c>
      <c r="BQ1415" s="22">
        <v>13835.7696</v>
      </c>
      <c r="BR1415" s="11">
        <v>2280</v>
      </c>
      <c r="BS1415" s="11">
        <v>570</v>
      </c>
      <c r="BT1415" s="11">
        <v>0.43903287829233001</v>
      </c>
    </row>
    <row r="1416" spans="1:72" s="11" customFormat="1" x14ac:dyDescent="0.25">
      <c r="A1416" s="1">
        <v>1567</v>
      </c>
      <c r="B1416" s="22">
        <v>2060.21652360608</v>
      </c>
      <c r="C1416" s="22">
        <v>801.8</v>
      </c>
      <c r="D1416" s="11">
        <v>3000</v>
      </c>
      <c r="E1416" s="11">
        <v>12000</v>
      </c>
      <c r="F1416" s="11">
        <v>3</v>
      </c>
      <c r="G1416" s="11">
        <v>4</v>
      </c>
      <c r="H1416" s="12">
        <f>SUM(BG1416:BI1416)/(BK1416*1000000)</f>
        <v>0.8746219227015557</v>
      </c>
      <c r="I1416" s="13">
        <v>100</v>
      </c>
      <c r="J1416" s="20">
        <v>102.183472796826</v>
      </c>
      <c r="K1416" s="18">
        <f>(P1416*BG1416+U1416*BH1416+AP1416*BI1416+AN1416*BJ1416)/(BK1416*(1000000))</f>
        <v>99.212417511031163</v>
      </c>
      <c r="L1416" s="18">
        <f>(T1416*BG1416+Y1416*BH1416+AT1416*BI1416+AO1416*BJ1416)/(BK1416*(1000000))</f>
        <v>119.45727551613021</v>
      </c>
      <c r="M1416" s="18">
        <f>L1416/K1416</f>
        <v>1.2040556869088295</v>
      </c>
      <c r="N1416" s="18">
        <f>J1416*M1416</f>
        <v>123.03459152911202</v>
      </c>
      <c r="O1416" s="13">
        <v>100</v>
      </c>
      <c r="P1416" s="20">
        <v>104.128378459109</v>
      </c>
      <c r="Q1416" s="20">
        <f>P1416-S1416</f>
        <v>96.313793843788901</v>
      </c>
      <c r="R1416" s="18">
        <f>Q1416*solar_capex_adj</f>
        <v>128.41839179171853</v>
      </c>
      <c r="S1416" s="20">
        <v>7.8145846153201006</v>
      </c>
      <c r="T1416" s="18">
        <f>R1416+S1416</f>
        <v>136.23297640703862</v>
      </c>
      <c r="U1416" s="20">
        <v>27.952025214809499</v>
      </c>
      <c r="V1416" s="20">
        <f>U1416-X1416</f>
        <v>23.155241737682498</v>
      </c>
      <c r="W1416" s="18">
        <f>V1416*wind_capex_adj</f>
        <v>38.592069562804163</v>
      </c>
      <c r="X1416" s="20">
        <v>4.7967834771270006</v>
      </c>
      <c r="Y1416" s="18">
        <f>W1416+X1416</f>
        <v>43.388853039931163</v>
      </c>
      <c r="Z1416" s="20">
        <v>258.64012256145099</v>
      </c>
      <c r="AA1416" s="20">
        <f>Z1416-AC1416-AD1416</f>
        <v>189.00829089618003</v>
      </c>
      <c r="AB1416" s="18">
        <f>AA1416*hdgt_capex_adj</f>
        <v>236.26036362022504</v>
      </c>
      <c r="AC1416" s="20">
        <v>30.601627210507985</v>
      </c>
      <c r="AD1416" s="20">
        <v>39.030204454762981</v>
      </c>
      <c r="AE1416" s="18">
        <f>AD1416*fuel_adj</f>
        <v>39.030204454762981</v>
      </c>
      <c r="AF1416" s="18">
        <f>AB1416+AC1416+AE1416</f>
        <v>305.89219528549597</v>
      </c>
      <c r="AG1416" s="20">
        <v>446.78186504522199</v>
      </c>
      <c r="AH1416" s="20">
        <f>AG1416-AJ1416-AK1416</f>
        <v>363.35665543511499</v>
      </c>
      <c r="AI1416" s="18">
        <f>AH1416*aero_capex_adj</f>
        <v>436.02798652213795</v>
      </c>
      <c r="AJ1416" s="20">
        <v>40.311689282529017</v>
      </c>
      <c r="AK1416" s="20">
        <v>43.113520327577987</v>
      </c>
      <c r="AL1416" s="18">
        <f>AK1416*fuel_adj</f>
        <v>43.113520327577987</v>
      </c>
      <c r="AM1416" s="18">
        <f>AI1416+AJ1416+AL1416</f>
        <v>519.45319613224501</v>
      </c>
      <c r="AN1416" s="18">
        <f>IF(F1416=0, 0, IF(F1416=3, Z1416, (Z1416*F1416*384+AG1416*G1416*32)/(F1416*384+G1416*32)))</f>
        <v>258.64012256145099</v>
      </c>
      <c r="AO1416" s="18">
        <f>IF(F1416=0, 0, IF(F1416=3, AF1416, (AF1416*F1416*384+AM1416*G1416*32)/(F1416*384+G1416*32)))</f>
        <v>305.89219528549597</v>
      </c>
      <c r="AP1416" s="20">
        <v>132.844081485902</v>
      </c>
      <c r="AQ1416" s="20">
        <f>AP1416-AS1416</f>
        <v>108.70683867211601</v>
      </c>
      <c r="AR1416" s="18">
        <f>AQ1416*bess_capex_adj</f>
        <v>108.70683867211601</v>
      </c>
      <c r="AS1416" s="20">
        <v>24.137242813785988</v>
      </c>
      <c r="AT1416" s="18">
        <f>AR1416+AS1416</f>
        <v>132.844081485902</v>
      </c>
      <c r="AU1416" s="20">
        <v>8924.6777527592403</v>
      </c>
      <c r="AV1416" s="20"/>
      <c r="AW1416" s="20">
        <v>2466.7912529475998</v>
      </c>
      <c r="AX1416" s="18">
        <f>AW1416*solar_capex_adj</f>
        <v>3289.0550039301329</v>
      </c>
      <c r="AY1416" s="20">
        <v>960.03172673881204</v>
      </c>
      <c r="AZ1416" s="18">
        <f>AY1416*wind_capex_adj</f>
        <v>1600.0528778980201</v>
      </c>
      <c r="BA1416" s="20">
        <v>2318.2221287881898</v>
      </c>
      <c r="BB1416" s="18">
        <f>BA1416*hdgt_capex_adj</f>
        <v>2897.7776609852372</v>
      </c>
      <c r="BC1416" s="20">
        <v>324.704036295788</v>
      </c>
      <c r="BD1416" s="18">
        <f>BC1416*aero_capex_adj</f>
        <v>389.64484355494557</v>
      </c>
      <c r="BE1416" s="20">
        <v>2854.9286079888402</v>
      </c>
      <c r="BF1416" s="18">
        <f>BE1416*bess_capex_adj</f>
        <v>2854.9286079888402</v>
      </c>
      <c r="BG1416" s="11">
        <v>2215189417.51721</v>
      </c>
      <c r="BH1416" s="11">
        <v>3519484355.2087998</v>
      </c>
      <c r="BI1416" s="11">
        <v>1927014270.1396101</v>
      </c>
      <c r="BJ1416" s="11">
        <v>1098311957.1343701</v>
      </c>
      <c r="BK1416" s="11">
        <f>SUM(BG1416:BJ1416)/1000000</f>
        <v>8759.9999999999909</v>
      </c>
      <c r="BL1416" s="11">
        <v>8.7584819371090603</v>
      </c>
      <c r="BM1416" s="13">
        <f>0.815*BJ1416/(BK1416*1000)</f>
        <v>102.18313299823203</v>
      </c>
      <c r="BN1416" s="22">
        <v>2781.2923068682198</v>
      </c>
      <c r="BO1416" s="11">
        <v>211</v>
      </c>
      <c r="BP1416" s="11">
        <v>9120</v>
      </c>
      <c r="BQ1416" s="22">
        <v>13835.7696</v>
      </c>
      <c r="BR1416" s="11">
        <v>2280</v>
      </c>
      <c r="BS1416" s="11">
        <v>570</v>
      </c>
      <c r="BT1416" s="11">
        <v>0.397991891899309</v>
      </c>
    </row>
    <row r="1417" spans="1:72" s="11" customFormat="1" x14ac:dyDescent="0.25">
      <c r="A1417" s="1">
        <v>1488</v>
      </c>
      <c r="B1417" s="22">
        <v>3090.3247854091301</v>
      </c>
      <c r="C1417" s="22">
        <v>201.39999999999901</v>
      </c>
      <c r="D1417" s="11">
        <v>3000</v>
      </c>
      <c r="E1417" s="11">
        <v>12000</v>
      </c>
      <c r="F1417" s="11">
        <v>2</v>
      </c>
      <c r="G1417" s="11">
        <v>8</v>
      </c>
      <c r="H1417" s="12">
        <f>SUM(BG1417:BI1417)/(BK1417*1000000)</f>
        <v>0.82344441472144825</v>
      </c>
      <c r="I1417" s="13">
        <v>100</v>
      </c>
      <c r="J1417" s="20">
        <v>104.237237081955</v>
      </c>
      <c r="K1417" s="18">
        <f>(P1417*BG1417+U1417*BH1417+AP1417*BI1417+AN1417*BJ1417)/(BK1417*(1000000))</f>
        <v>134.65263185573431</v>
      </c>
      <c r="L1417" s="18">
        <f>(T1417*BG1417+Y1417*BH1417+AT1417*BI1417+AO1417*BJ1417)/(BK1417*(1000000))</f>
        <v>158.95588842324196</v>
      </c>
      <c r="M1417" s="18">
        <f>L1417/K1417</f>
        <v>1.1804885373020109</v>
      </c>
      <c r="N1417" s="18">
        <f>J1417*M1417</f>
        <v>123.05086353527999</v>
      </c>
      <c r="O1417" s="13">
        <v>100</v>
      </c>
      <c r="P1417" s="20">
        <v>116.221322107869</v>
      </c>
      <c r="Q1417" s="20">
        <f>P1417-S1417</f>
        <v>107.49879069769101</v>
      </c>
      <c r="R1417" s="18">
        <f>Q1417*solar_capex_adj</f>
        <v>143.33172093025468</v>
      </c>
      <c r="S1417" s="20">
        <v>8.7225314101779929</v>
      </c>
      <c r="T1417" s="18">
        <f>R1417+S1417</f>
        <v>152.05425234043267</v>
      </c>
      <c r="U1417" s="20">
        <v>27.950875967336099</v>
      </c>
      <c r="V1417" s="20">
        <f>U1417-X1417</f>
        <v>23.154092490208999</v>
      </c>
      <c r="W1417" s="18">
        <f>V1417*wind_capex_adj</f>
        <v>38.590154150348333</v>
      </c>
      <c r="X1417" s="20">
        <v>4.7967834771271001</v>
      </c>
      <c r="Y1417" s="18">
        <f>W1417+X1417</f>
        <v>43.386937627475433</v>
      </c>
      <c r="Z1417" s="20">
        <v>143.96926690111201</v>
      </c>
      <c r="AA1417" s="20">
        <f>Z1417-AC1417-AD1417</f>
        <v>86.422064477302001</v>
      </c>
      <c r="AB1417" s="18">
        <f>AA1417*hdgt_capex_adj</f>
        <v>108.0275805966275</v>
      </c>
      <c r="AC1417" s="20">
        <v>20.319818352601004</v>
      </c>
      <c r="AD1417" s="20">
        <v>37.227384071209002</v>
      </c>
      <c r="AE1417" s="18">
        <f>AD1417*fuel_adj</f>
        <v>37.227384071209002</v>
      </c>
      <c r="AF1417" s="18">
        <f>AB1417+AC1417+AE1417</f>
        <v>165.57478302043751</v>
      </c>
      <c r="AG1417" s="20">
        <v>994.17183044217802</v>
      </c>
      <c r="AH1417" s="20">
        <f>AG1417-AJ1417-AK1417</f>
        <v>872.01155959597997</v>
      </c>
      <c r="AI1417" s="18">
        <f>AH1417*aero_capex_adj</f>
        <v>1046.413871515176</v>
      </c>
      <c r="AJ1417" s="20">
        <v>79.805822943176054</v>
      </c>
      <c r="AK1417" s="20">
        <v>42.354447903021992</v>
      </c>
      <c r="AL1417" s="18">
        <f>AK1417*fuel_adj</f>
        <v>42.354447903021992</v>
      </c>
      <c r="AM1417" s="18">
        <f>AI1417+AJ1417+AL1417</f>
        <v>1168.574142361374</v>
      </c>
      <c r="AN1417" s="18">
        <f>IF(F1417=0, 0, IF(F1417=3, Z1417, (Z1417*F1417*384+AG1417*G1417*32)/(F1417*384+G1417*32)))</f>
        <v>356.5199077863785</v>
      </c>
      <c r="AO1417" s="18">
        <f>IF(F1417=0, 0, IF(F1417=3, AF1417, (AF1417*F1417*384+AM1417*G1417*32)/(F1417*384+G1417*32)))</f>
        <v>416.32462285567163</v>
      </c>
      <c r="AP1417" s="20">
        <v>76.771893561713796</v>
      </c>
      <c r="AQ1417" s="20">
        <f>AP1417-AS1417</f>
        <v>62.901629888599402</v>
      </c>
      <c r="AR1417" s="18">
        <f>AQ1417*bess_capex_adj</f>
        <v>62.901629888599402</v>
      </c>
      <c r="AS1417" s="20">
        <v>13.870263673114394</v>
      </c>
      <c r="AT1417" s="18">
        <f>AR1417+AS1417</f>
        <v>76.771893561713796</v>
      </c>
      <c r="AU1417" s="20">
        <v>8990.7041379217808</v>
      </c>
      <c r="AV1417" s="20"/>
      <c r="AW1417" s="20">
        <v>3700.0032307050301</v>
      </c>
      <c r="AX1417" s="18">
        <f>AW1417*solar_capex_adj</f>
        <v>4933.3376409400398</v>
      </c>
      <c r="AY1417" s="20">
        <v>241.133441437074</v>
      </c>
      <c r="AZ1417" s="18">
        <f>AY1417*wind_capex_adj</f>
        <v>401.88906906179</v>
      </c>
      <c r="BA1417" s="20">
        <v>1545.4047134234499</v>
      </c>
      <c r="BB1417" s="18">
        <f>BA1417*hdgt_capex_adj</f>
        <v>1931.7558917793124</v>
      </c>
      <c r="BC1417" s="20">
        <v>649.37584098738398</v>
      </c>
      <c r="BD1417" s="18">
        <f>BC1417*aero_capex_adj</f>
        <v>779.25100918486078</v>
      </c>
      <c r="BE1417" s="20">
        <v>2854.7869113688398</v>
      </c>
      <c r="BF1417" s="18">
        <f>BE1417*bess_capex_adj</f>
        <v>2854.7869113688398</v>
      </c>
      <c r="BG1417" s="11">
        <v>2979238128.5000401</v>
      </c>
      <c r="BH1417" s="11">
        <v>884041093.96239996</v>
      </c>
      <c r="BI1417" s="11">
        <v>3350093850.4974298</v>
      </c>
      <c r="BJ1417" s="11">
        <v>1546626927.0401101</v>
      </c>
      <c r="BK1417" s="11">
        <f>SUM(BG1417:BJ1417)/1000000</f>
        <v>8759.9999999999782</v>
      </c>
      <c r="BL1417" s="11">
        <v>10.9091608495711</v>
      </c>
      <c r="BM1417" s="13">
        <f>0.815*BJ1417/(BK1417*1000)</f>
        <v>143.89280200201975</v>
      </c>
      <c r="BN1417" s="22">
        <v>4171.93846030233</v>
      </c>
      <c r="BO1417" s="11">
        <v>53</v>
      </c>
      <c r="BP1417" s="11">
        <v>9120</v>
      </c>
      <c r="BQ1417" s="22">
        <v>13835.7696</v>
      </c>
      <c r="BR1417" s="11">
        <v>2280</v>
      </c>
      <c r="BS1417" s="11">
        <v>570</v>
      </c>
      <c r="BT1417" s="11">
        <v>0.68933224240816304</v>
      </c>
    </row>
    <row r="1418" spans="1:72" s="11" customFormat="1" x14ac:dyDescent="0.25">
      <c r="A1418" s="1">
        <v>1012</v>
      </c>
      <c r="B1418" s="25">
        <v>1648.17321888487</v>
      </c>
      <c r="C1418" s="25">
        <v>1801.19999999999</v>
      </c>
      <c r="D1418" s="8">
        <v>2000</v>
      </c>
      <c r="E1418" s="8">
        <v>8000</v>
      </c>
      <c r="F1418" s="8">
        <v>3</v>
      </c>
      <c r="G1418" s="8">
        <v>4</v>
      </c>
      <c r="H1418" s="9">
        <f>SUM(BG1418:BI1418)/(BK1418*1000000)</f>
        <v>0.96202475386690833</v>
      </c>
      <c r="I1418" s="10">
        <v>100</v>
      </c>
      <c r="J1418" s="19">
        <v>95.853233126205396</v>
      </c>
      <c r="K1418" s="18">
        <f>(P1418*BG1418+U1418*BH1418+AP1418*BI1418+AN1418*BJ1418)/(BK1418*(1000000))</f>
        <v>92.851925034202424</v>
      </c>
      <c r="L1418" s="18">
        <f>(T1418*BG1418+Y1418*BH1418+AT1418*BI1418+AO1418*BJ1418)/(BK1418*(1000000))</f>
        <v>119.23762019158048</v>
      </c>
      <c r="M1418" s="18">
        <f>L1418/K1418</f>
        <v>1.2841696081977705</v>
      </c>
      <c r="N1418" s="18">
        <f>J1418*M1418</f>
        <v>123.09180882816874</v>
      </c>
      <c r="O1418" s="10">
        <v>100</v>
      </c>
      <c r="P1418" s="19">
        <v>122.801370591153</v>
      </c>
      <c r="Q1418" s="19">
        <f>P1418-S1418</f>
        <v>113.585359744187</v>
      </c>
      <c r="R1418" s="18">
        <f>Q1418*solar_capex_adj</f>
        <v>151.44714632558265</v>
      </c>
      <c r="S1418" s="19">
        <v>9.2160108469660003</v>
      </c>
      <c r="T1418" s="18">
        <f>R1418+S1418</f>
        <v>160.66315717254867</v>
      </c>
      <c r="U1418" s="19">
        <v>36.684511042507097</v>
      </c>
      <c r="V1418" s="19">
        <f>U1418-X1418</f>
        <v>30.389126967226499</v>
      </c>
      <c r="W1418" s="18">
        <f>V1418*wind_capex_adj</f>
        <v>50.648544945377502</v>
      </c>
      <c r="X1418" s="19">
        <v>6.2953840752805981</v>
      </c>
      <c r="Y1418" s="18">
        <f>W1418+X1418</f>
        <v>56.943929020658103</v>
      </c>
      <c r="Z1418" s="19">
        <v>748.95739708145902</v>
      </c>
      <c r="AA1418" s="19">
        <f>Z1418-AC1418-AD1418</f>
        <v>631.84865671678392</v>
      </c>
      <c r="AB1418" s="18">
        <f>AA1418*hdgt_capex_adj</f>
        <v>789.81082089597987</v>
      </c>
      <c r="AC1418" s="19">
        <v>74.951424013366022</v>
      </c>
      <c r="AD1418" s="19">
        <v>42.157316351309078</v>
      </c>
      <c r="AE1418" s="18">
        <f>AD1418*fuel_adj</f>
        <v>42.157316351309078</v>
      </c>
      <c r="AF1418" s="18">
        <f>AB1418+AC1418+AE1418</f>
        <v>906.91956126065497</v>
      </c>
      <c r="AG1418" s="19">
        <v>1130.0445774698101</v>
      </c>
      <c r="AH1418" s="19">
        <f>AG1418-AJ1418-AK1418</f>
        <v>989.71136288446974</v>
      </c>
      <c r="AI1418" s="18">
        <f>AH1418*aero_capex_adj</f>
        <v>1187.6536354613636</v>
      </c>
      <c r="AJ1418" s="19">
        <v>90.757415987220156</v>
      </c>
      <c r="AK1418" s="19">
        <v>49.575798598120173</v>
      </c>
      <c r="AL1418" s="18">
        <f>AK1418*fuel_adj</f>
        <v>49.575798598120173</v>
      </c>
      <c r="AM1418" s="18">
        <f>AI1418+AJ1418+AL1418</f>
        <v>1327.9868500467039</v>
      </c>
      <c r="AN1418" s="18">
        <f>IF(F1418=0, 0, IF(F1418=3, Z1418, (Z1418*F1418*384+AG1418*G1418*32)/(F1418*384+G1418*32)))</f>
        <v>748.95739708145902</v>
      </c>
      <c r="AO1418" s="18">
        <f>IF(F1418=0, 0, IF(F1418=3, AF1418, (AF1418*F1418*384+AM1418*G1418*32)/(F1418*384+G1418*32)))</f>
        <v>906.91956126065497</v>
      </c>
      <c r="AP1418" s="19">
        <v>175.71049202063199</v>
      </c>
      <c r="AQ1418" s="19">
        <f>AP1418-AS1418</f>
        <v>142.052969628309</v>
      </c>
      <c r="AR1418" s="18">
        <f>AQ1418*bess_capex_adj</f>
        <v>142.052969628309</v>
      </c>
      <c r="AS1418" s="19">
        <v>33.657522392322988</v>
      </c>
      <c r="AT1418" s="18">
        <f>AR1418+AS1418</f>
        <v>175.71049202063199</v>
      </c>
      <c r="AU1418" s="19">
        <v>8674.2024909415104</v>
      </c>
      <c r="AV1418" s="19"/>
      <c r="AW1418" s="19">
        <v>1973.4184088699001</v>
      </c>
      <c r="AX1418" s="18">
        <f>AW1418*solar_capex_adj</f>
        <v>2631.2245451598665</v>
      </c>
      <c r="AY1418" s="19">
        <v>2156.6430016751601</v>
      </c>
      <c r="AZ1418" s="18">
        <f>AY1418*wind_capex_adj</f>
        <v>3594.4050027919338</v>
      </c>
      <c r="BA1418" s="19">
        <v>2318.2049855929699</v>
      </c>
      <c r="BB1418" s="18">
        <f>BA1418*hdgt_capex_adj</f>
        <v>2897.7562319912122</v>
      </c>
      <c r="BC1418" s="19">
        <v>324.701635117482</v>
      </c>
      <c r="BD1418" s="18">
        <f>BC1418*aero_capex_adj</f>
        <v>389.64196214097836</v>
      </c>
      <c r="BE1418" s="19">
        <v>1901.23445968599</v>
      </c>
      <c r="BF1418" s="18">
        <f>BE1418*bess_capex_adj</f>
        <v>1901.23445968599</v>
      </c>
      <c r="BG1418" s="8">
        <v>1493409355.9680099</v>
      </c>
      <c r="BH1418" s="8">
        <v>6024227907.8109903</v>
      </c>
      <c r="BI1418" s="8">
        <v>909699580.09510601</v>
      </c>
      <c r="BJ1418" s="8">
        <v>332663156.12588298</v>
      </c>
      <c r="BK1418" s="8">
        <f>SUM(BG1418:BJ1418)/1000000</f>
        <v>8759.9999999999891</v>
      </c>
      <c r="BL1418" s="8">
        <v>28.7551541226061</v>
      </c>
      <c r="BM1418" s="10">
        <f>0.815*BJ1418/(BK1418*1000)</f>
        <v>30.949825598469744</v>
      </c>
      <c r="BN1418" s="25">
        <v>2225.03384549457</v>
      </c>
      <c r="BO1418" s="8">
        <v>474</v>
      </c>
      <c r="BP1418" s="8">
        <v>6080</v>
      </c>
      <c r="BQ1418" s="25">
        <v>9223.8464000000004</v>
      </c>
      <c r="BR1418" s="8">
        <v>1520</v>
      </c>
      <c r="BS1418" s="8">
        <v>380</v>
      </c>
      <c r="BT1418" s="8">
        <v>0.282923418962929</v>
      </c>
    </row>
    <row r="1419" spans="1:72" s="11" customFormat="1" x14ac:dyDescent="0.25">
      <c r="A1419" s="1">
        <v>423</v>
      </c>
      <c r="B1419" s="24">
        <v>3090.3247854091301</v>
      </c>
      <c r="C1419" s="24">
        <v>1003.19999999999</v>
      </c>
      <c r="D1419" s="1">
        <v>1000</v>
      </c>
      <c r="E1419" s="1">
        <v>4000</v>
      </c>
      <c r="F1419" s="1">
        <v>3</v>
      </c>
      <c r="G1419" s="1">
        <v>4</v>
      </c>
      <c r="H1419" s="2">
        <f>SUM(BG1419:BI1419)/(BK1419*1000000)</f>
        <v>0.90819025191600311</v>
      </c>
      <c r="I1419" s="3">
        <v>100</v>
      </c>
      <c r="J1419" s="18">
        <v>96.461086594769895</v>
      </c>
      <c r="K1419" s="18">
        <f>(P1419*BG1419+U1419*BH1419+AP1419*BI1419+AN1419*BJ1419)/(BK1419*(1000000))</f>
        <v>92.742318641715514</v>
      </c>
      <c r="L1419" s="18">
        <f>(T1419*BG1419+Y1419*BH1419+AT1419*BI1419+AO1419*BJ1419)/(BK1419*(1000000))</f>
        <v>118.37512335128383</v>
      </c>
      <c r="M1419" s="18">
        <f>L1419/K1419</f>
        <v>1.2763873610772405</v>
      </c>
      <c r="N1419" s="18">
        <f>J1419*M1419</f>
        <v>123.12171176534153</v>
      </c>
      <c r="O1419" s="3">
        <v>100</v>
      </c>
      <c r="P1419" s="18">
        <v>147.936882553251</v>
      </c>
      <c r="Q1419" s="18">
        <f>P1419-S1419</f>
        <v>136.833904406979</v>
      </c>
      <c r="R1419" s="18">
        <f>Q1419*solar_capex_adj</f>
        <v>182.44520587597199</v>
      </c>
      <c r="S1419" s="18">
        <v>11.102978146271994</v>
      </c>
      <c r="T1419" s="18">
        <f>R1419+S1419</f>
        <v>193.54818402224399</v>
      </c>
      <c r="U1419" s="18">
        <v>27.950513304377601</v>
      </c>
      <c r="V1419" s="18">
        <f>U1419-X1419</f>
        <v>23.153729827250501</v>
      </c>
      <c r="W1419" s="18">
        <f>V1419*wind_capex_adj</f>
        <v>38.589549712084171</v>
      </c>
      <c r="X1419" s="18">
        <v>4.7967834771271001</v>
      </c>
      <c r="Y1419" s="18">
        <f>W1419+X1419</f>
        <v>43.386333189211271</v>
      </c>
      <c r="Z1419" s="18">
        <v>328.23328246025602</v>
      </c>
      <c r="AA1419" s="18">
        <f>Z1419-AC1419-AD1419</f>
        <v>253.94419967015898</v>
      </c>
      <c r="AB1419" s="18">
        <f>AA1419*hdgt_capex_adj</f>
        <v>317.43024958769871</v>
      </c>
      <c r="AC1419" s="18">
        <v>36.850192798750015</v>
      </c>
      <c r="AD1419" s="18">
        <v>37.438889991347025</v>
      </c>
      <c r="AE1419" s="18">
        <f>AD1419*fuel_adj</f>
        <v>37.438889991347025</v>
      </c>
      <c r="AF1419" s="18">
        <f>AB1419+AC1419+AE1419</f>
        <v>391.71933237779575</v>
      </c>
      <c r="AG1419" s="18">
        <v>1030.9393132909199</v>
      </c>
      <c r="AH1419" s="18">
        <f>AG1419-AJ1419-AK1419</f>
        <v>903.85039021235605</v>
      </c>
      <c r="AI1419" s="18">
        <f>AH1419*aero_capex_adj</f>
        <v>1084.6204682548273</v>
      </c>
      <c r="AJ1419" s="18">
        <v>82.726892726243932</v>
      </c>
      <c r="AK1419" s="18">
        <v>44.362030352319948</v>
      </c>
      <c r="AL1419" s="18">
        <f>AK1419*fuel_adj</f>
        <v>44.362030352319948</v>
      </c>
      <c r="AM1419" s="18">
        <f>AI1419+AJ1419+AL1419</f>
        <v>1211.7093913333911</v>
      </c>
      <c r="AN1419" s="18">
        <f>IF(F1419=0, 0, IF(F1419=3, Z1419, (Z1419*F1419*384+AG1419*G1419*32)/(F1419*384+G1419*32)))</f>
        <v>328.23328246025602</v>
      </c>
      <c r="AO1419" s="18">
        <f>IF(F1419=0, 0, IF(F1419=3, AF1419, (AF1419*F1419*384+AM1419*G1419*32)/(F1419*384+G1419*32)))</f>
        <v>391.71933237779575</v>
      </c>
      <c r="AP1419" s="18">
        <v>67.104400054058203</v>
      </c>
      <c r="AQ1419" s="18">
        <f>AP1419-AS1419</f>
        <v>54.567970444887102</v>
      </c>
      <c r="AR1419" s="18">
        <f>AQ1419*bess_capex_adj</f>
        <v>54.567970444887102</v>
      </c>
      <c r="AS1419" s="18">
        <v>12.536429609171101</v>
      </c>
      <c r="AT1419" s="18">
        <f>AR1419+AS1419</f>
        <v>67.104400054058203</v>
      </c>
      <c r="AU1419" s="18">
        <v>8493.6660913867399</v>
      </c>
      <c r="AV1419" s="18"/>
      <c r="AW1419" s="18">
        <v>3699.9452774892602</v>
      </c>
      <c r="AX1419" s="18">
        <f>AW1419*solar_capex_adj</f>
        <v>4933.26036998568</v>
      </c>
      <c r="AY1419" s="18">
        <v>1201.09870648622</v>
      </c>
      <c r="AZ1419" s="18">
        <f>AY1419*wind_capex_adj</f>
        <v>2001.8311774770334</v>
      </c>
      <c r="BA1419" s="18">
        <v>2318.0707615833098</v>
      </c>
      <c r="BB1419" s="18">
        <f>BA1419*hdgt_capex_adj</f>
        <v>2897.5884519791371</v>
      </c>
      <c r="BC1419" s="18">
        <v>324.68283490107399</v>
      </c>
      <c r="BD1419" s="18">
        <f>BC1419*aero_capex_adj</f>
        <v>389.61940188128875</v>
      </c>
      <c r="BE1419" s="18">
        <v>949.86851092687004</v>
      </c>
      <c r="BF1419" s="18">
        <f>BE1419*bess_capex_adj</f>
        <v>949.86851092687004</v>
      </c>
      <c r="BG1419" s="1">
        <v>2313296685.2044101</v>
      </c>
      <c r="BH1419" s="1">
        <v>4403525449.1711998</v>
      </c>
      <c r="BI1419" s="1">
        <v>1238924472.4085701</v>
      </c>
      <c r="BJ1419" s="1">
        <v>804253393.21581197</v>
      </c>
      <c r="BK1419" s="1">
        <f>SUM(BG1419:BJ1419)/1000000</f>
        <v>8759.9999999999927</v>
      </c>
      <c r="BL1419" s="1">
        <v>31.9893333393589</v>
      </c>
      <c r="BM1419" s="3">
        <f>0.815*BJ1419/(BK1419*1000)</f>
        <v>74.82494468845745</v>
      </c>
      <c r="BN1419" s="24">
        <v>4171.93846030233</v>
      </c>
      <c r="BO1419" s="1">
        <v>264</v>
      </c>
      <c r="BP1419" s="1">
        <v>3040</v>
      </c>
      <c r="BQ1419" s="24">
        <v>4611.9232000000002</v>
      </c>
      <c r="BR1419" s="1">
        <v>760</v>
      </c>
      <c r="BS1419" s="1">
        <v>190</v>
      </c>
      <c r="BT1419" s="1">
        <v>0.765447072937814</v>
      </c>
    </row>
    <row r="1420" spans="1:72" s="11" customFormat="1" x14ac:dyDescent="0.25">
      <c r="A1420" s="1">
        <v>1063</v>
      </c>
      <c r="B1420" s="25">
        <v>3090.3247854091301</v>
      </c>
      <c r="C1420" s="25">
        <v>402.79999999999899</v>
      </c>
      <c r="D1420" s="8">
        <v>2000</v>
      </c>
      <c r="E1420" s="8">
        <v>8000</v>
      </c>
      <c r="F1420" s="8">
        <v>3</v>
      </c>
      <c r="G1420" s="8">
        <v>4</v>
      </c>
      <c r="H1420" s="9">
        <f>SUM(BG1420:BI1420)/(BK1420*1000000)</f>
        <v>0.84357556083300667</v>
      </c>
      <c r="I1420" s="10">
        <v>100</v>
      </c>
      <c r="J1420" s="19">
        <v>101.305933771943</v>
      </c>
      <c r="K1420" s="18">
        <f>(P1420*BG1420+U1420*BH1420+AP1420*BI1420+AN1420*BJ1420)/(BK1420*(1000000))</f>
        <v>97.057504587471016</v>
      </c>
      <c r="L1420" s="18">
        <f>(T1420*BG1420+Y1420*BH1420+AT1420*BI1420+AO1420*BJ1420)/(BK1420*(1000000))</f>
        <v>117.96075261486074</v>
      </c>
      <c r="M1420" s="18">
        <f>L1420/K1420</f>
        <v>1.2153697245384165</v>
      </c>
      <c r="N1420" s="18">
        <f>J1420*M1420</f>
        <v>123.12416482251344</v>
      </c>
      <c r="O1420" s="10">
        <v>100</v>
      </c>
      <c r="P1420" s="19">
        <v>119.889054465692</v>
      </c>
      <c r="Q1420" s="19">
        <f>P1420-S1420</f>
        <v>110.89128213500599</v>
      </c>
      <c r="R1420" s="18">
        <f>Q1420*solar_capex_adj</f>
        <v>147.85504284667465</v>
      </c>
      <c r="S1420" s="19">
        <v>8.9977723306860042</v>
      </c>
      <c r="T1420" s="18">
        <f>R1420+S1420</f>
        <v>156.85281517736064</v>
      </c>
      <c r="U1420" s="19">
        <v>27.950948907018699</v>
      </c>
      <c r="V1420" s="19">
        <f>U1420-X1420</f>
        <v>23.154165429891599</v>
      </c>
      <c r="W1420" s="18">
        <f>V1420*wind_capex_adj</f>
        <v>38.590275716485998</v>
      </c>
      <c r="X1420" s="19">
        <v>4.7967834771271001</v>
      </c>
      <c r="Y1420" s="18">
        <f>W1420+X1420</f>
        <v>43.387059193613098</v>
      </c>
      <c r="Z1420" s="19">
        <v>207.669020968035</v>
      </c>
      <c r="AA1420" s="19">
        <f>Z1420-AC1420-AD1420</f>
        <v>144.842689803723</v>
      </c>
      <c r="AB1420" s="18">
        <f>AA1420*hdgt_capex_adj</f>
        <v>181.05336225465376</v>
      </c>
      <c r="AC1420" s="19">
        <v>25.996591411780003</v>
      </c>
      <c r="AD1420" s="19">
        <v>36.829739752531992</v>
      </c>
      <c r="AE1420" s="18">
        <f>AD1420*fuel_adj</f>
        <v>36.829739752531992</v>
      </c>
      <c r="AF1420" s="18">
        <f>AB1420+AC1420+AE1420</f>
        <v>243.87969341896576</v>
      </c>
      <c r="AG1420" s="19">
        <v>556.79718019938298</v>
      </c>
      <c r="AH1420" s="19">
        <f>AG1420-AJ1420-AK1420</f>
        <v>466.15160615710607</v>
      </c>
      <c r="AI1420" s="18">
        <f>AH1420*aero_capex_adj</f>
        <v>559.38192738852729</v>
      </c>
      <c r="AJ1420" s="19">
        <v>48.170883751313966</v>
      </c>
      <c r="AK1420" s="19">
        <v>42.47469029096294</v>
      </c>
      <c r="AL1420" s="18">
        <f>AK1420*fuel_adj</f>
        <v>42.47469029096294</v>
      </c>
      <c r="AM1420" s="18">
        <f>AI1420+AJ1420+AL1420</f>
        <v>650.02750143080414</v>
      </c>
      <c r="AN1420" s="18">
        <f>IF(F1420=0, 0, IF(F1420=3, Z1420, (Z1420*F1420*384+AG1420*G1420*32)/(F1420*384+G1420*32)))</f>
        <v>207.669020968035</v>
      </c>
      <c r="AO1420" s="18">
        <f>IF(F1420=0, 0, IF(F1420=3, AF1420, (AF1420*F1420*384+AM1420*G1420*32)/(F1420*384+G1420*32)))</f>
        <v>243.87969341896576</v>
      </c>
      <c r="AP1420" s="19">
        <v>62.500557319891698</v>
      </c>
      <c r="AQ1420" s="19">
        <f>AP1420-AS1420</f>
        <v>51.095061328429203</v>
      </c>
      <c r="AR1420" s="18">
        <f>AQ1420*bess_capex_adj</f>
        <v>51.095061328429203</v>
      </c>
      <c r="AS1420" s="19">
        <v>11.405495991462494</v>
      </c>
      <c r="AT1420" s="18">
        <f>AR1420+AS1420</f>
        <v>62.500557319891698</v>
      </c>
      <c r="AU1420" s="19">
        <v>8726.2467494861903</v>
      </c>
      <c r="AV1420" s="19"/>
      <c r="AW1420" s="19">
        <v>3700.0148864009402</v>
      </c>
      <c r="AX1420" s="18">
        <f>AW1420*solar_capex_adj</f>
        <v>4933.3531818679203</v>
      </c>
      <c r="AY1420" s="19">
        <v>482.26840210421</v>
      </c>
      <c r="AZ1420" s="18">
        <f>AY1420*wind_capex_adj</f>
        <v>803.78067017368335</v>
      </c>
      <c r="BA1420" s="19">
        <v>2318.11437260208</v>
      </c>
      <c r="BB1420" s="18">
        <f>BA1420*hdgt_capex_adj</f>
        <v>2897.6429657526</v>
      </c>
      <c r="BC1420" s="19">
        <v>324.68894332081697</v>
      </c>
      <c r="BD1420" s="18">
        <f>BC1420*aero_capex_adj</f>
        <v>389.62673198498038</v>
      </c>
      <c r="BE1420" s="19">
        <v>1901.16014505814</v>
      </c>
      <c r="BF1420" s="18">
        <f>BE1420*bess_capex_adj</f>
        <v>1901.16014505814</v>
      </c>
      <c r="BG1420" s="8">
        <v>2873123514.7041898</v>
      </c>
      <c r="BH1420" s="8">
        <v>1768082187.9247999</v>
      </c>
      <c r="BI1420" s="8">
        <v>2748516210.2681398</v>
      </c>
      <c r="BJ1420" s="8">
        <v>1370278087.10286</v>
      </c>
      <c r="BK1420" s="8">
        <f>SUM(BG1420:BJ1420)/1000000</f>
        <v>8759.9999999999909</v>
      </c>
      <c r="BL1420" s="8">
        <v>17.468948137132401</v>
      </c>
      <c r="BM1420" s="10">
        <f>0.815*BJ1420/(BK1420*1000)</f>
        <v>127.48591792109954</v>
      </c>
      <c r="BN1420" s="25">
        <v>4171.93846030233</v>
      </c>
      <c r="BO1420" s="8">
        <v>106</v>
      </c>
      <c r="BP1420" s="8">
        <v>6080</v>
      </c>
      <c r="BQ1420" s="25">
        <v>9223.8464000000004</v>
      </c>
      <c r="BR1420" s="8">
        <v>1520</v>
      </c>
      <c r="BS1420" s="8">
        <v>380</v>
      </c>
      <c r="BT1420" s="8">
        <v>0.84809014406046002</v>
      </c>
    </row>
    <row r="1421" spans="1:72" s="11" customFormat="1" x14ac:dyDescent="0.25">
      <c r="A1421" s="1">
        <v>450</v>
      </c>
      <c r="B1421" s="24">
        <v>2678.2814806879101</v>
      </c>
      <c r="C1421" s="24">
        <v>1402.2</v>
      </c>
      <c r="D1421" s="1">
        <v>1000</v>
      </c>
      <c r="E1421" s="1">
        <v>4000</v>
      </c>
      <c r="F1421" s="1">
        <v>3</v>
      </c>
      <c r="G1421" s="1">
        <v>4</v>
      </c>
      <c r="H1421" s="2">
        <f>SUM(BG1421:BI1421)/(BK1421*1000000)</f>
        <v>0.94234775912291247</v>
      </c>
      <c r="I1421" s="3">
        <v>100</v>
      </c>
      <c r="J1421" s="18">
        <v>94.918741311242997</v>
      </c>
      <c r="K1421" s="18">
        <f>(P1421*BG1421+U1421*BH1421+AP1421*BI1421+AN1421*BJ1421)/(BK1421*(1000000))</f>
        <v>91.20978825790057</v>
      </c>
      <c r="L1421" s="18">
        <f>(T1421*BG1421+Y1421*BH1421+AT1421*BI1421+AO1421*BJ1421)/(BK1421*(1000000))</f>
        <v>118.32379047795588</v>
      </c>
      <c r="M1421" s="18">
        <f>L1421/K1421</f>
        <v>1.2972707506280907</v>
      </c>
      <c r="N1421" s="18">
        <f>J1421*M1421</f>
        <v>123.13530678950977</v>
      </c>
      <c r="O1421" s="3">
        <v>100</v>
      </c>
      <c r="P1421" s="18">
        <v>158.429862467585</v>
      </c>
      <c r="Q1421" s="18">
        <f>P1421-S1421</f>
        <v>146.539490630731</v>
      </c>
      <c r="R1421" s="18">
        <f>Q1421*solar_capex_adj</f>
        <v>195.38598750764132</v>
      </c>
      <c r="S1421" s="18">
        <v>11.890371836854001</v>
      </c>
      <c r="T1421" s="18">
        <f>R1421+S1421</f>
        <v>207.27635934449532</v>
      </c>
      <c r="U1421" s="18">
        <v>31.023360344262699</v>
      </c>
      <c r="V1421" s="18">
        <f>U1421-X1421</f>
        <v>25.6992749008161</v>
      </c>
      <c r="W1421" s="18">
        <f>V1421*wind_capex_adj</f>
        <v>42.832124834693502</v>
      </c>
      <c r="X1421" s="18">
        <v>5.3240854434465987</v>
      </c>
      <c r="Y1421" s="18">
        <f>W1421+X1421</f>
        <v>48.156210278140101</v>
      </c>
      <c r="Z1421" s="18">
        <v>494.724669223234</v>
      </c>
      <c r="AA1421" s="18">
        <f>Z1421-AC1421-AD1421</f>
        <v>404.72475146302503</v>
      </c>
      <c r="AB1421" s="18">
        <f>AA1421*hdgt_capex_adj</f>
        <v>505.9059393287813</v>
      </c>
      <c r="AC1421" s="18">
        <v>51.860686120110984</v>
      </c>
      <c r="AD1421" s="18">
        <v>38.139231640097989</v>
      </c>
      <c r="AE1421" s="18">
        <f>AD1421*fuel_adj</f>
        <v>38.139231640097989</v>
      </c>
      <c r="AF1421" s="18">
        <f>AB1421+AC1421+AE1421</f>
        <v>595.90585708899016</v>
      </c>
      <c r="AG1421" s="18">
        <v>1707.0254837673399</v>
      </c>
      <c r="AH1421" s="18">
        <f>AG1421-AJ1421-AK1421</f>
        <v>1529.7041471047801</v>
      </c>
      <c r="AI1421" s="18">
        <f>AH1421*aero_capex_adj</f>
        <v>1835.644976525736</v>
      </c>
      <c r="AJ1421" s="18">
        <v>131.89815636229991</v>
      </c>
      <c r="AK1421" s="18">
        <v>45.423180300259901</v>
      </c>
      <c r="AL1421" s="18">
        <f>AK1421*fuel_adj</f>
        <v>45.423180300259901</v>
      </c>
      <c r="AM1421" s="18">
        <f>AI1421+AJ1421+AL1421</f>
        <v>2012.9663131882958</v>
      </c>
      <c r="AN1421" s="18">
        <f>IF(F1421=0, 0, IF(F1421=3, Z1421, (Z1421*F1421*384+AG1421*G1421*32)/(F1421*384+G1421*32)))</f>
        <v>494.724669223234</v>
      </c>
      <c r="AO1421" s="18">
        <f>IF(F1421=0, 0, IF(F1421=3, AF1421, (AF1421*F1421*384+AM1421*G1421*32)/(F1421*384+G1421*32)))</f>
        <v>595.90585708899016</v>
      </c>
      <c r="AP1421" s="18">
        <v>96.183885622224096</v>
      </c>
      <c r="AQ1421" s="18">
        <f>AP1421-AS1421</f>
        <v>77.776309792000802</v>
      </c>
      <c r="AR1421" s="18">
        <f>AQ1421*bess_capex_adj</f>
        <v>77.776309792000802</v>
      </c>
      <c r="AS1421" s="18">
        <v>18.407575830223294</v>
      </c>
      <c r="AT1421" s="18">
        <f>AR1421+AS1421</f>
        <v>96.183885622224096</v>
      </c>
      <c r="AU1421" s="18">
        <v>8478.1475158376597</v>
      </c>
      <c r="AV1421" s="18"/>
      <c r="AW1421" s="18">
        <v>3206.6562115732199</v>
      </c>
      <c r="AX1421" s="18">
        <f>AW1421*solar_capex_adj</f>
        <v>4275.5416154309596</v>
      </c>
      <c r="AY1421" s="18">
        <v>1678.8277753065199</v>
      </c>
      <c r="AZ1421" s="18">
        <f>AY1421*wind_capex_adj</f>
        <v>2798.0462921775334</v>
      </c>
      <c r="BA1421" s="18">
        <v>2318.0974880447402</v>
      </c>
      <c r="BB1421" s="18">
        <f>BA1421*hdgt_capex_adj</f>
        <v>2897.621860055925</v>
      </c>
      <c r="BC1421" s="18">
        <v>324.68657836887797</v>
      </c>
      <c r="BD1421" s="18">
        <f>BC1421*aero_capex_adj</f>
        <v>389.62389404265355</v>
      </c>
      <c r="BE1421" s="18">
        <v>949.879462544283</v>
      </c>
      <c r="BF1421" s="18">
        <f>BE1421*bess_capex_adj</f>
        <v>949.879462544283</v>
      </c>
      <c r="BG1421" s="1">
        <v>1871401385.53724</v>
      </c>
      <c r="BH1421" s="1">
        <v>5545332812.4791603</v>
      </c>
      <c r="BI1421" s="1">
        <v>838232171.90030205</v>
      </c>
      <c r="BJ1421" s="1">
        <v>505033630.083287</v>
      </c>
      <c r="BK1421" s="1">
        <f>SUM(BG1421:BJ1421)/1000000</f>
        <v>8759.9999999999891</v>
      </c>
      <c r="BL1421" s="1">
        <v>34.322207248944103</v>
      </c>
      <c r="BM1421" s="3">
        <f>0.815*BJ1421/(BK1421*1000)</f>
        <v>46.986576314826415</v>
      </c>
      <c r="BN1421" s="24">
        <v>3615.6799989286801</v>
      </c>
      <c r="BO1421" s="1">
        <v>369</v>
      </c>
      <c r="BP1421" s="1">
        <v>3040</v>
      </c>
      <c r="BQ1421" s="24">
        <v>4611.9232000000002</v>
      </c>
      <c r="BR1421" s="1">
        <v>760</v>
      </c>
      <c r="BS1421" s="1">
        <v>190</v>
      </c>
      <c r="BT1421" s="1">
        <v>0.51917983889467501</v>
      </c>
    </row>
    <row r="1422" spans="1:72" s="11" customFormat="1" x14ac:dyDescent="0.25">
      <c r="A1422" s="1">
        <v>1436</v>
      </c>
      <c r="B1422" s="22">
        <v>2884.3031330485201</v>
      </c>
      <c r="C1422" s="22">
        <v>801.8</v>
      </c>
      <c r="D1422" s="11">
        <v>3000</v>
      </c>
      <c r="E1422" s="11">
        <v>12000</v>
      </c>
      <c r="F1422" s="11">
        <v>2</v>
      </c>
      <c r="G1422" s="11">
        <v>5</v>
      </c>
      <c r="H1422" s="12">
        <f>SUM(BG1422:BI1422)/(BK1422*1000000)</f>
        <v>0.93249261750651768</v>
      </c>
      <c r="I1422" s="13">
        <v>100</v>
      </c>
      <c r="J1422" s="20">
        <v>101.38396474829401</v>
      </c>
      <c r="K1422" s="18">
        <f>(P1422*BG1422+U1422*BH1422+AP1422*BI1422+AN1422*BJ1422)/(BK1422*(1000000))</f>
        <v>104.75066445755196</v>
      </c>
      <c r="L1422" s="18">
        <f>(T1422*BG1422+Y1422*BH1422+AT1422*BI1422+AO1422*BJ1422)/(BK1422*(1000000))</f>
        <v>127.41720475749352</v>
      </c>
      <c r="M1422" s="18">
        <f>L1422/K1422</f>
        <v>1.2163856469772247</v>
      </c>
      <c r="N1422" s="18">
        <f>J1422*M1422</f>
        <v>123.32199955346975</v>
      </c>
      <c r="O1422" s="13">
        <v>100</v>
      </c>
      <c r="P1422" s="20">
        <v>129.26908232506599</v>
      </c>
      <c r="Q1422" s="20">
        <f>P1422-S1422</f>
        <v>119.56582394999801</v>
      </c>
      <c r="R1422" s="18">
        <f>Q1422*solar_capex_adj</f>
        <v>159.42109859999732</v>
      </c>
      <c r="S1422" s="20">
        <v>9.703258375067989</v>
      </c>
      <c r="T1422" s="18">
        <f>R1422+S1422</f>
        <v>169.12435697506533</v>
      </c>
      <c r="U1422" s="20">
        <v>27.9470605021341</v>
      </c>
      <c r="V1422" s="20">
        <f>U1422-X1422</f>
        <v>23.150277025007</v>
      </c>
      <c r="W1422" s="18">
        <f>V1422*wind_capex_adj</f>
        <v>38.583795041678336</v>
      </c>
      <c r="X1422" s="20">
        <v>4.7967834771271001</v>
      </c>
      <c r="Y1422" s="18">
        <f>W1422+X1422</f>
        <v>43.380578518805436</v>
      </c>
      <c r="Z1422" s="20">
        <v>305.03362363608198</v>
      </c>
      <c r="AA1422" s="20">
        <f>Z1422-AC1422-AD1422</f>
        <v>231.52247312603902</v>
      </c>
      <c r="AB1422" s="18">
        <f>AA1422*hdgt_capex_adj</f>
        <v>289.4030914075488</v>
      </c>
      <c r="AC1422" s="20">
        <v>34.654971994837979</v>
      </c>
      <c r="AD1422" s="20">
        <v>38.856178515204988</v>
      </c>
      <c r="AE1422" s="18">
        <f>AD1422*fuel_adj</f>
        <v>38.856178515204988</v>
      </c>
      <c r="AF1422" s="18">
        <f>AB1422+AC1422+AE1422</f>
        <v>362.91424191759177</v>
      </c>
      <c r="AG1422" s="20">
        <v>958.29856820591601</v>
      </c>
      <c r="AH1422" s="20">
        <f>AG1422-AJ1422-AK1422</f>
        <v>837.09201332516295</v>
      </c>
      <c r="AI1422" s="18">
        <f>AH1422*aero_capex_adj</f>
        <v>1004.5104159901955</v>
      </c>
      <c r="AJ1422" s="20">
        <v>77.379228477704032</v>
      </c>
      <c r="AK1422" s="20">
        <v>43.827326403049028</v>
      </c>
      <c r="AL1422" s="18">
        <f>AK1422*fuel_adj</f>
        <v>43.827326403049028</v>
      </c>
      <c r="AM1422" s="18">
        <f>AI1422+AJ1422+AL1422</f>
        <v>1125.7169708709484</v>
      </c>
      <c r="AN1422" s="18">
        <f>IF(F1422=0, 0, IF(F1422=3, Z1422, (Z1422*F1422*384+AG1422*G1422*32)/(F1422*384+G1422*32)))</f>
        <v>417.66551063088093</v>
      </c>
      <c r="AO1422" s="18">
        <f>IF(F1422=0, 0, IF(F1422=3, AF1422, (AF1422*F1422*384+AM1422*G1422*32)/(F1422*384+G1422*32)))</f>
        <v>494.43195380610149</v>
      </c>
      <c r="AP1422" s="20">
        <v>116.02497548867299</v>
      </c>
      <c r="AQ1422" s="20">
        <f>AP1422-AS1422</f>
        <v>94.798677182920599</v>
      </c>
      <c r="AR1422" s="18">
        <f>AQ1422*bess_capex_adj</f>
        <v>94.798677182920599</v>
      </c>
      <c r="AS1422" s="20">
        <v>21.226298305752394</v>
      </c>
      <c r="AT1422" s="18">
        <f>AR1422+AS1422</f>
        <v>116.02497548867299</v>
      </c>
      <c r="AU1422" s="20">
        <v>9217.8527308388802</v>
      </c>
      <c r="AV1422" s="20"/>
      <c r="AW1422" s="20">
        <v>3452.7672879325901</v>
      </c>
      <c r="AX1422" s="18">
        <f>AW1422*solar_capex_adj</f>
        <v>4603.6897172434528</v>
      </c>
      <c r="AY1422" s="20">
        <v>959.82588644845498</v>
      </c>
      <c r="AZ1422" s="18">
        <f>AY1422*wind_capex_adj</f>
        <v>1599.7098107474251</v>
      </c>
      <c r="BA1422" s="20">
        <v>1545.1500527016101</v>
      </c>
      <c r="BB1422" s="18">
        <f>BA1422*hdgt_capex_adj</f>
        <v>1931.4375658770127</v>
      </c>
      <c r="BC1422" s="20">
        <v>405.79302067663099</v>
      </c>
      <c r="BD1422" s="18">
        <f>BC1422*aero_capex_adj</f>
        <v>486.95162481195717</v>
      </c>
      <c r="BE1422" s="20">
        <v>2854.3164830795799</v>
      </c>
      <c r="BF1422" s="18">
        <f>BE1422*bess_capex_adj</f>
        <v>2854.3164830795799</v>
      </c>
      <c r="BG1422" s="11">
        <v>2480070864.0265198</v>
      </c>
      <c r="BH1422" s="11">
        <v>3519484355.2087998</v>
      </c>
      <c r="BI1422" s="11">
        <v>2169080110.1217599</v>
      </c>
      <c r="BJ1422" s="11">
        <v>591364670.642905</v>
      </c>
      <c r="BK1422" s="11">
        <f>SUM(BG1422:BJ1422)/1000000</f>
        <v>8759.9999999999836</v>
      </c>
      <c r="BL1422" s="11">
        <v>21.2736176407948</v>
      </c>
      <c r="BM1422" s="13">
        <f>0.815*BJ1422/(BK1422*1000)</f>
        <v>55.018516732188175</v>
      </c>
      <c r="BN1422" s="22">
        <v>3893.8092296155</v>
      </c>
      <c r="BO1422" s="11">
        <v>211</v>
      </c>
      <c r="BP1422" s="11">
        <v>9120</v>
      </c>
      <c r="BQ1422" s="22">
        <v>13835.7696</v>
      </c>
      <c r="BR1422" s="11">
        <v>2280</v>
      </c>
      <c r="BS1422" s="11">
        <v>570</v>
      </c>
      <c r="BT1422" s="11">
        <v>0.44772073837716397</v>
      </c>
    </row>
    <row r="1423" spans="1:72" s="11" customFormat="1" x14ac:dyDescent="0.25">
      <c r="A1423" s="1">
        <v>1470</v>
      </c>
      <c r="B1423" s="22">
        <v>3090.3247854091301</v>
      </c>
      <c r="C1423" s="22">
        <v>402.79999999999899</v>
      </c>
      <c r="D1423" s="11">
        <v>3000</v>
      </c>
      <c r="E1423" s="11">
        <v>12000</v>
      </c>
      <c r="F1423" s="11">
        <v>2</v>
      </c>
      <c r="G1423" s="11">
        <v>7</v>
      </c>
      <c r="H1423" s="12">
        <f>SUM(BG1423:BI1423)/(BK1423*1000000)</f>
        <v>0.87329470949440524</v>
      </c>
      <c r="I1423" s="13">
        <v>100</v>
      </c>
      <c r="J1423" s="20">
        <v>103.401131618137</v>
      </c>
      <c r="K1423" s="18">
        <f>(P1423*BG1423+U1423*BH1423+AP1423*BI1423+AN1423*BJ1423)/(BK1423*(1000000))</f>
        <v>119.54226126836494</v>
      </c>
      <c r="L1423" s="18">
        <f>(T1423*BG1423+Y1423*BH1423+AT1423*BI1423+AO1423*BJ1423)/(BK1423*(1000000))</f>
        <v>142.59243466504196</v>
      </c>
      <c r="M1423" s="18">
        <f>L1423/K1423</f>
        <v>1.1928202892609738</v>
      </c>
      <c r="N1423" s="18">
        <f>J1423*M1423</f>
        <v>123.33896772665821</v>
      </c>
      <c r="O1423" s="13">
        <v>100</v>
      </c>
      <c r="P1423" s="20">
        <v>120.354002890695</v>
      </c>
      <c r="Q1423" s="20">
        <f>P1423-S1423</f>
        <v>111.320338388216</v>
      </c>
      <c r="R1423" s="18">
        <f>Q1423*solar_capex_adj</f>
        <v>148.42711785095466</v>
      </c>
      <c r="S1423" s="20">
        <v>9.0336645024789988</v>
      </c>
      <c r="T1423" s="18">
        <f>R1423+S1423</f>
        <v>157.46078235343367</v>
      </c>
      <c r="U1423" s="20">
        <v>27.948185017080299</v>
      </c>
      <c r="V1423" s="20">
        <f>U1423-X1423</f>
        <v>23.151401539953198</v>
      </c>
      <c r="W1423" s="18">
        <f>V1423*wind_capex_adj</f>
        <v>38.585669233255331</v>
      </c>
      <c r="X1423" s="20">
        <v>4.7967834771271001</v>
      </c>
      <c r="Y1423" s="18">
        <f>W1423+X1423</f>
        <v>43.382452710382431</v>
      </c>
      <c r="Z1423" s="20">
        <v>182.73504744717701</v>
      </c>
      <c r="AA1423" s="20">
        <f>Z1423-AC1423-AD1423</f>
        <v>121.62282591885901</v>
      </c>
      <c r="AB1423" s="18">
        <f>AA1423*hdgt_capex_adj</f>
        <v>152.02853239857376</v>
      </c>
      <c r="AC1423" s="20">
        <v>23.758831165526999</v>
      </c>
      <c r="AD1423" s="20">
        <v>37.353390362791004</v>
      </c>
      <c r="AE1423" s="18">
        <f>AD1423*fuel_adj</f>
        <v>37.353390362791004</v>
      </c>
      <c r="AF1423" s="18">
        <f>AB1423+AC1423+AE1423</f>
        <v>213.14075392689176</v>
      </c>
      <c r="AG1423" s="20">
        <v>961.99467516372795</v>
      </c>
      <c r="AH1423" s="20">
        <f>AG1423-AJ1423-AK1423</f>
        <v>842.10270333994697</v>
      </c>
      <c r="AI1423" s="18">
        <f>AH1423*aero_capex_adj</f>
        <v>1010.5232440079363</v>
      </c>
      <c r="AJ1423" s="20">
        <v>77.511419038490999</v>
      </c>
      <c r="AK1423" s="20">
        <v>42.380552785289979</v>
      </c>
      <c r="AL1423" s="18">
        <f>AK1423*fuel_adj</f>
        <v>42.380552785289979</v>
      </c>
      <c r="AM1423" s="18">
        <f>AI1423+AJ1423+AL1423</f>
        <v>1130.4152158317174</v>
      </c>
      <c r="AN1423" s="18">
        <f>IF(F1423=0, 0, IF(F1423=3, Z1423, (Z1423*F1423*384+AG1423*G1423*32)/(F1423*384+G1423*32)))</f>
        <v>358.69689886704333</v>
      </c>
      <c r="AO1423" s="18">
        <f>IF(F1423=0, 0, IF(F1423=3, AF1423, (AF1423*F1423*384+AM1423*G1423*32)/(F1423*384+G1423*32)))</f>
        <v>420.26724532475561</v>
      </c>
      <c r="AP1423" s="20">
        <v>84.471557649900106</v>
      </c>
      <c r="AQ1423" s="20">
        <f>AP1423-AS1423</f>
        <v>69.135585917824699</v>
      </c>
      <c r="AR1423" s="18">
        <f>AQ1423*bess_capex_adj</f>
        <v>69.135585917824699</v>
      </c>
      <c r="AS1423" s="20">
        <v>15.335971732075407</v>
      </c>
      <c r="AT1423" s="18">
        <f>AR1423+AS1423</f>
        <v>84.471557649900106</v>
      </c>
      <c r="AU1423" s="20">
        <v>9149.6021161407807</v>
      </c>
      <c r="AV1423" s="20"/>
      <c r="AW1423" s="20">
        <v>3699.5732192656001</v>
      </c>
      <c r="AX1423" s="18">
        <f>AW1423*solar_capex_adj</f>
        <v>4932.7642923541334</v>
      </c>
      <c r="AY1423" s="20">
        <v>482.210834199712</v>
      </c>
      <c r="AZ1423" s="18">
        <f>AY1423*wind_capex_adj</f>
        <v>803.68472366618664</v>
      </c>
      <c r="BA1423" s="20">
        <v>1545.2251077139799</v>
      </c>
      <c r="BB1423" s="18">
        <f>BA1423*hdgt_capex_adj</f>
        <v>1931.5313846424749</v>
      </c>
      <c r="BC1423" s="20">
        <v>568.13782466213502</v>
      </c>
      <c r="BD1423" s="18">
        <f>BC1423*aero_capex_adj</f>
        <v>681.76538959456195</v>
      </c>
      <c r="BE1423" s="20">
        <v>2854.45513029934</v>
      </c>
      <c r="BF1423" s="18">
        <f>BE1423*bess_capex_adj</f>
        <v>2854.45513029934</v>
      </c>
      <c r="BG1423" s="11">
        <v>2864467848.29742</v>
      </c>
      <c r="BH1423" s="11">
        <v>1768082187.9247999</v>
      </c>
      <c r="BI1423" s="11">
        <v>3017511618.94876</v>
      </c>
      <c r="BJ1423" s="11">
        <v>1109938344.82901</v>
      </c>
      <c r="BK1423" s="11">
        <f>SUM(BG1423:BJ1423)/1000000</f>
        <v>8759.9999999999891</v>
      </c>
      <c r="BL1423" s="11">
        <v>15.068093696115801</v>
      </c>
      <c r="BM1423" s="13">
        <f>0.815*BJ1423/(BK1423*1000)</f>
        <v>103.26481176205985</v>
      </c>
      <c r="BN1423" s="22">
        <v>4171.93846030233</v>
      </c>
      <c r="BO1423" s="11">
        <v>106</v>
      </c>
      <c r="BP1423" s="11">
        <v>9120</v>
      </c>
      <c r="BQ1423" s="22">
        <v>13835.7696</v>
      </c>
      <c r="BR1423" s="11">
        <v>2280</v>
      </c>
      <c r="BS1423" s="11">
        <v>570</v>
      </c>
      <c r="BT1423" s="11">
        <v>0.62152312695329703</v>
      </c>
    </row>
    <row r="1424" spans="1:72" s="11" customFormat="1" x14ac:dyDescent="0.25">
      <c r="A1424" s="1">
        <v>1540</v>
      </c>
      <c r="B1424" s="22">
        <v>1236.12991416365</v>
      </c>
      <c r="C1424" s="22">
        <v>1603.6</v>
      </c>
      <c r="D1424" s="11">
        <v>3000</v>
      </c>
      <c r="E1424" s="11">
        <v>12000</v>
      </c>
      <c r="F1424" s="11">
        <v>3</v>
      </c>
      <c r="G1424" s="11">
        <v>4</v>
      </c>
      <c r="H1424" s="12">
        <f>SUM(BG1424:BI1424)/(BK1424*1000000)</f>
        <v>0.93241033878240431</v>
      </c>
      <c r="I1424" s="13">
        <v>100</v>
      </c>
      <c r="J1424" s="20">
        <v>99.353395549039107</v>
      </c>
      <c r="K1424" s="18">
        <f>(P1424*BG1424+U1424*BH1424+AP1424*BI1424+AN1424*BJ1424)/(BK1424*(1000000))</f>
        <v>96.475700972034701</v>
      </c>
      <c r="L1424" s="18">
        <f>(T1424*BG1424+Y1424*BH1424+AT1424*BI1424+AO1424*BJ1424)/(BK1424*(1000000))</f>
        <v>119.78894749889285</v>
      </c>
      <c r="M1424" s="18">
        <f>L1424/K1424</f>
        <v>1.2416488949234579</v>
      </c>
      <c r="N1424" s="18">
        <f>J1424*M1424</f>
        <v>123.3620337903576</v>
      </c>
      <c r="O1424" s="13">
        <v>100</v>
      </c>
      <c r="P1424" s="20">
        <v>98.464707403268605</v>
      </c>
      <c r="Q1424" s="20">
        <f>P1424-S1424</f>
        <v>91.075305434411106</v>
      </c>
      <c r="R1424" s="18">
        <f>Q1424*solar_capex_adj</f>
        <v>121.4337405792148</v>
      </c>
      <c r="S1424" s="20">
        <v>7.3894019688574986</v>
      </c>
      <c r="T1424" s="18">
        <f>R1424+S1424</f>
        <v>128.8231425480723</v>
      </c>
      <c r="U1424" s="20">
        <v>33.797668902232203</v>
      </c>
      <c r="V1424" s="20">
        <f>U1424-X1424</f>
        <v>27.997824631785001</v>
      </c>
      <c r="W1424" s="18">
        <f>V1424*wind_capex_adj</f>
        <v>46.663041052975004</v>
      </c>
      <c r="X1424" s="20">
        <v>5.7998442704472026</v>
      </c>
      <c r="Y1424" s="18">
        <f>W1424+X1424</f>
        <v>52.462885323422206</v>
      </c>
      <c r="Z1424" s="20">
        <v>451.413272241882</v>
      </c>
      <c r="AA1424" s="20">
        <f>Z1424-AC1424-AD1424</f>
        <v>357.54310838058296</v>
      </c>
      <c r="AB1424" s="18">
        <f>AA1424*hdgt_capex_adj</f>
        <v>446.92888547572869</v>
      </c>
      <c r="AC1424" s="20">
        <v>48.834652954269018</v>
      </c>
      <c r="AD1424" s="20">
        <v>45.035510907030016</v>
      </c>
      <c r="AE1424" s="18">
        <f>AD1424*fuel_adj</f>
        <v>45.035510907030016</v>
      </c>
      <c r="AF1424" s="18">
        <f>AB1424+AC1424+AE1424</f>
        <v>540.79904933702778</v>
      </c>
      <c r="AG1424" s="20">
        <v>852.54908788773503</v>
      </c>
      <c r="AH1424" s="20">
        <f>AG1424-AJ1424-AK1424</f>
        <v>730.28625563800699</v>
      </c>
      <c r="AI1424" s="18">
        <f>AH1424*aero_capex_adj</f>
        <v>876.34350676560837</v>
      </c>
      <c r="AJ1424" s="20">
        <v>71.059363472865016</v>
      </c>
      <c r="AK1424" s="20">
        <v>51.203468776863019</v>
      </c>
      <c r="AL1424" s="18">
        <f>AK1424*fuel_adj</f>
        <v>51.203468776863019</v>
      </c>
      <c r="AM1424" s="18">
        <f>AI1424+AJ1424+AL1424</f>
        <v>998.6063390153364</v>
      </c>
      <c r="AN1424" s="18">
        <f>IF(F1424=0, 0, IF(F1424=3, Z1424, (Z1424*F1424*384+AG1424*G1424*32)/(F1424*384+G1424*32)))</f>
        <v>451.413272241882</v>
      </c>
      <c r="AO1424" s="18">
        <f>IF(F1424=0, 0, IF(F1424=3, AF1424, (AF1424*F1424*384+AM1424*G1424*32)/(F1424*384+G1424*32)))</f>
        <v>540.79904933702778</v>
      </c>
      <c r="AP1424" s="20">
        <v>257.80461245903598</v>
      </c>
      <c r="AQ1424" s="20">
        <f>AP1424-AS1424</f>
        <v>209.24511827217799</v>
      </c>
      <c r="AR1424" s="18">
        <f>AQ1424*bess_capex_adj</f>
        <v>209.24511827217799</v>
      </c>
      <c r="AS1424" s="20">
        <v>48.559494186857989</v>
      </c>
      <c r="AT1424" s="18">
        <f>AR1424+AS1424</f>
        <v>257.80461245903598</v>
      </c>
      <c r="AU1424" s="20">
        <v>8898.1722984318603</v>
      </c>
      <c r="AV1424" s="20"/>
      <c r="AW1424" s="20">
        <v>1480.1045795254599</v>
      </c>
      <c r="AX1424" s="18">
        <f>AW1424*solar_capex_adj</f>
        <v>1973.4727727006132</v>
      </c>
      <c r="AY1424" s="20">
        <v>1920.10214827048</v>
      </c>
      <c r="AZ1424" s="18">
        <f>AY1424*wind_capex_adj</f>
        <v>3200.1702471174667</v>
      </c>
      <c r="BA1424" s="20">
        <v>2318.26884762184</v>
      </c>
      <c r="BB1424" s="18">
        <f>BA1424*hdgt_capex_adj</f>
        <v>2897.8360595272998</v>
      </c>
      <c r="BC1424" s="20">
        <v>324.71058001464303</v>
      </c>
      <c r="BD1424" s="18">
        <f>BC1424*aero_capex_adj</f>
        <v>389.6526960175716</v>
      </c>
      <c r="BE1424" s="20">
        <v>2854.9861429994198</v>
      </c>
      <c r="BF1424" s="18">
        <f>BE1424*bess_capex_adj</f>
        <v>2854.9861429994198</v>
      </c>
      <c r="BG1424" s="11">
        <v>1404498595.96541</v>
      </c>
      <c r="BH1424" s="11">
        <v>5821611767.9465904</v>
      </c>
      <c r="BI1424" s="11">
        <v>941804203.82185304</v>
      </c>
      <c r="BJ1424" s="11">
        <v>592085432.266137</v>
      </c>
      <c r="BK1424" s="11">
        <f>SUM(BG1424:BJ1424)/1000000</f>
        <v>8759.9999999999909</v>
      </c>
      <c r="BL1424" s="11">
        <v>18.075721515127501</v>
      </c>
      <c r="BM1424" s="13">
        <f>0.815*BJ1424/(BK1424*1000)</f>
        <v>55.085573892340427</v>
      </c>
      <c r="BN1424" s="22">
        <v>1668.7753841209301</v>
      </c>
      <c r="BO1424" s="11">
        <v>422</v>
      </c>
      <c r="BP1424" s="11">
        <v>9120</v>
      </c>
      <c r="BQ1424" s="22">
        <v>13835.7696</v>
      </c>
      <c r="BR1424" s="11">
        <v>2280</v>
      </c>
      <c r="BS1424" s="11">
        <v>570</v>
      </c>
      <c r="BT1424" s="11">
        <v>0.19608408941539501</v>
      </c>
    </row>
    <row r="1425" spans="1:72" s="11" customFormat="1" x14ac:dyDescent="0.25">
      <c r="A1425" s="1">
        <v>270</v>
      </c>
      <c r="B1425" s="24">
        <v>3502.3680901303501</v>
      </c>
      <c r="C1425" s="24">
        <v>201.39999999999901</v>
      </c>
      <c r="D1425" s="1">
        <v>1000</v>
      </c>
      <c r="E1425" s="1">
        <v>4000</v>
      </c>
      <c r="F1425" s="1">
        <v>1</v>
      </c>
      <c r="G1425" s="1">
        <v>23</v>
      </c>
      <c r="H1425" s="2">
        <f>SUM(BG1425:BI1425)/(BK1425*1000000)</f>
        <v>0.65323187939838734</v>
      </c>
      <c r="I1425" s="3">
        <v>100</v>
      </c>
      <c r="J1425" s="18">
        <v>102.717459250199</v>
      </c>
      <c r="K1425" s="18">
        <f>(P1425*BG1425+U1425*BH1425+AP1425*BI1425+AN1425*BJ1425)/(BK1425*(1000000))</f>
        <v>107.37806364745794</v>
      </c>
      <c r="L1425" s="18">
        <f>(T1425*BG1425+Y1425*BH1425+AT1425*BI1425+AO1425*BJ1425)/(BK1425*(1000000))</f>
        <v>129.01340851260142</v>
      </c>
      <c r="M1425" s="18">
        <f>L1425/K1425</f>
        <v>1.2014875676672316</v>
      </c>
      <c r="N1425" s="18">
        <f>J1425*M1425</f>
        <v>123.41375027147957</v>
      </c>
      <c r="O1425" s="3">
        <v>100</v>
      </c>
      <c r="P1425" s="18">
        <v>119.15275495391499</v>
      </c>
      <c r="Q1425" s="18">
        <f>P1425-S1425</f>
        <v>110.213122506511</v>
      </c>
      <c r="R1425" s="18">
        <f>Q1425*solar_capex_adj</f>
        <v>146.95083000868132</v>
      </c>
      <c r="S1425" s="18">
        <v>8.9396324474039943</v>
      </c>
      <c r="T1425" s="18">
        <f>R1425+S1425</f>
        <v>155.89046245608532</v>
      </c>
      <c r="U1425" s="18">
        <v>27.959013525244199</v>
      </c>
      <c r="V1425" s="18">
        <f>U1425-X1425</f>
        <v>23.162230048117099</v>
      </c>
      <c r="W1425" s="18">
        <f>V1425*wind_capex_adj</f>
        <v>38.603716746861835</v>
      </c>
      <c r="X1425" s="18">
        <v>4.7967834771271001</v>
      </c>
      <c r="Y1425" s="18">
        <f>W1425+X1425</f>
        <v>43.400500223988935</v>
      </c>
      <c r="Z1425" s="18">
        <v>92.346579525361307</v>
      </c>
      <c r="AA1425" s="18">
        <f>Z1425-AC1425-AD1425</f>
        <v>41.903142391794695</v>
      </c>
      <c r="AB1425" s="18">
        <f>AA1425*hdgt_capex_adj</f>
        <v>52.378927989743367</v>
      </c>
      <c r="AC1425" s="18">
        <v>15.921989655598608</v>
      </c>
      <c r="AD1425" s="18">
        <v>34.521447477968003</v>
      </c>
      <c r="AE1425" s="18">
        <f>AD1425*fuel_adj</f>
        <v>34.521447477968003</v>
      </c>
      <c r="AF1425" s="18">
        <f>AB1425+AC1425+AE1425</f>
        <v>102.82236512330996</v>
      </c>
      <c r="AG1425" s="18">
        <v>173.888910824579</v>
      </c>
      <c r="AH1425" s="18">
        <f>AG1425-AJ1425-AK1425</f>
        <v>112.928143345314</v>
      </c>
      <c r="AI1425" s="18">
        <f>AH1425*aero_capex_adj</f>
        <v>135.5137720143768</v>
      </c>
      <c r="AJ1425" s="18">
        <v>20.634410767269998</v>
      </c>
      <c r="AK1425" s="18">
        <v>40.326356711995004</v>
      </c>
      <c r="AL1425" s="18">
        <f>AK1425*fuel_adj</f>
        <v>40.326356711995004</v>
      </c>
      <c r="AM1425" s="18">
        <f>AI1425+AJ1425+AL1425</f>
        <v>196.4745394936418</v>
      </c>
      <c r="AN1425" s="18">
        <f>IF(F1425=0, 0, IF(F1425=3, Z1425, (Z1425*F1425*384+AG1425*G1425*32)/(F1425*384+G1425*32)))</f>
        <v>145.93154009341865</v>
      </c>
      <c r="AO1425" s="18">
        <f>IF(F1425=0, 0, IF(F1425=3, AF1425, (AF1425*F1425*384+AM1425*G1425*32)/(F1425*384+G1425*32)))</f>
        <v>164.36522256667089</v>
      </c>
      <c r="AP1425" s="18">
        <v>53.2087109251569</v>
      </c>
      <c r="AQ1425" s="18">
        <f>AP1425-AS1425</f>
        <v>43.188176185360099</v>
      </c>
      <c r="AR1425" s="18">
        <f>AQ1425*bess_capex_adj</f>
        <v>43.188176185360099</v>
      </c>
      <c r="AS1425" s="18">
        <v>10.020534739796801</v>
      </c>
      <c r="AT1425" s="18">
        <f>AR1425+AS1425</f>
        <v>53.2087109251569</v>
      </c>
      <c r="AU1425" s="18">
        <v>8026.8317817303496</v>
      </c>
      <c r="AV1425" s="18"/>
      <c r="AW1425" s="18">
        <v>4194.8107525218902</v>
      </c>
      <c r="AX1425" s="18">
        <f>AW1425*solar_capex_adj</f>
        <v>5593.0810033625203</v>
      </c>
      <c r="AY1425" s="18">
        <v>241.21818832767701</v>
      </c>
      <c r="AZ1425" s="18">
        <f>AY1425*wind_capex_adj</f>
        <v>402.03031387946169</v>
      </c>
      <c r="BA1425" s="18">
        <v>772.97392469376496</v>
      </c>
      <c r="BB1425" s="18">
        <f>BA1425*hdgt_capex_adj</f>
        <v>966.21740586720625</v>
      </c>
      <c r="BC1425" s="18">
        <v>1867.6116885653601</v>
      </c>
      <c r="BD1425" s="18">
        <f>BC1425*aero_capex_adj</f>
        <v>2241.134026278432</v>
      </c>
      <c r="BE1425" s="18">
        <v>950.21722762164597</v>
      </c>
      <c r="BF1425" s="18">
        <f>BE1425*bess_capex_adj</f>
        <v>950.21722762164597</v>
      </c>
      <c r="BG1425" s="1">
        <v>3263102973.8952899</v>
      </c>
      <c r="BH1425" s="1">
        <v>884041093.96239996</v>
      </c>
      <c r="BI1425" s="1">
        <v>1575167195.6721699</v>
      </c>
      <c r="BJ1425" s="1">
        <v>3037688736.47012</v>
      </c>
      <c r="BK1425" s="1">
        <f>SUM(BG1425:BJ1425)/1000000</f>
        <v>8759.9999999999782</v>
      </c>
      <c r="BL1425" s="1">
        <v>30.396186655518498</v>
      </c>
      <c r="BM1425" s="3">
        <f>0.815*BJ1425/(BK1425*1000)</f>
        <v>282.61601829031434</v>
      </c>
      <c r="BN1425" s="24">
        <v>4728.1969216759699</v>
      </c>
      <c r="BO1425" s="1">
        <v>53</v>
      </c>
      <c r="BP1425" s="1">
        <v>3040</v>
      </c>
      <c r="BQ1425" s="24">
        <v>4611.9232000000002</v>
      </c>
      <c r="BR1425" s="1">
        <v>760</v>
      </c>
      <c r="BS1425" s="1">
        <v>190</v>
      </c>
      <c r="BT1425" s="1">
        <v>0.97069496456529403</v>
      </c>
    </row>
    <row r="1426" spans="1:72" s="11" customFormat="1" x14ac:dyDescent="0.25">
      <c r="A1426" s="1">
        <v>1249</v>
      </c>
      <c r="B1426" s="22">
        <v>2472.2598283273001</v>
      </c>
      <c r="C1426" s="22">
        <v>1200.8</v>
      </c>
      <c r="D1426" s="11">
        <v>3000</v>
      </c>
      <c r="E1426" s="11">
        <v>12000</v>
      </c>
      <c r="F1426" s="11">
        <v>1</v>
      </c>
      <c r="G1426" s="11">
        <v>16</v>
      </c>
      <c r="H1426" s="12">
        <f>SUM(BG1426:BI1426)/(BK1426*1000000)</f>
        <v>0.96053548214562556</v>
      </c>
      <c r="I1426" s="13">
        <v>100</v>
      </c>
      <c r="J1426" s="20">
        <v>101.114658314511</v>
      </c>
      <c r="K1426" s="18">
        <f>(P1426*BG1426+U1426*BH1426+AP1426*BI1426+AN1426*BJ1426)/(BK1426*(1000000))</f>
        <v>128.98996335531393</v>
      </c>
      <c r="L1426" s="18">
        <f>(T1426*BG1426+Y1426*BH1426+AT1426*BI1426+AO1426*BJ1426)/(BK1426*(1000000))</f>
        <v>157.46803924886248</v>
      </c>
      <c r="M1426" s="18">
        <f>L1426/K1426</f>
        <v>1.2207774554916591</v>
      </c>
      <c r="N1426" s="18">
        <f>J1426*M1426</f>
        <v>123.43849529009726</v>
      </c>
      <c r="O1426" s="13">
        <v>100</v>
      </c>
      <c r="P1426" s="20">
        <v>139.39504789297601</v>
      </c>
      <c r="Q1426" s="20">
        <f>P1426-S1426</f>
        <v>128.93100834145699</v>
      </c>
      <c r="R1426" s="18">
        <f>Q1426*solar_capex_adj</f>
        <v>171.90801112194265</v>
      </c>
      <c r="S1426" s="20">
        <v>10.464039551519022</v>
      </c>
      <c r="T1426" s="18">
        <f>R1426+S1426</f>
        <v>182.37205067346167</v>
      </c>
      <c r="U1426" s="20">
        <v>28.600508206924399</v>
      </c>
      <c r="V1426" s="20">
        <f>U1426-X1426</f>
        <v>23.691273575594099</v>
      </c>
      <c r="W1426" s="18">
        <f>V1426*wind_capex_adj</f>
        <v>39.485455959323502</v>
      </c>
      <c r="X1426" s="20">
        <v>4.9092346313302997</v>
      </c>
      <c r="Y1426" s="18">
        <f>W1426+X1426</f>
        <v>44.394690590653802</v>
      </c>
      <c r="Z1426" s="20">
        <v>301.43670033323701</v>
      </c>
      <c r="AA1426" s="20">
        <f>Z1426-AC1426-AD1426</f>
        <v>222.24013193982995</v>
      </c>
      <c r="AB1426" s="18">
        <f>AA1426*hdgt_capex_adj</f>
        <v>277.80016492478745</v>
      </c>
      <c r="AC1426" s="20">
        <v>35.206861244907032</v>
      </c>
      <c r="AD1426" s="20">
        <v>43.989707148500031</v>
      </c>
      <c r="AE1426" s="18">
        <f>AD1426*fuel_adj</f>
        <v>43.989707148500031</v>
      </c>
      <c r="AF1426" s="18">
        <f>AB1426+AC1426+AE1426</f>
        <v>356.99673331819452</v>
      </c>
      <c r="AG1426" s="20">
        <v>2116.5826609159999</v>
      </c>
      <c r="AH1426" s="20">
        <f>AG1426-AJ1426-AK1426</f>
        <v>1906.4723104850202</v>
      </c>
      <c r="AI1426" s="18">
        <f>AH1426*aero_capex_adj</f>
        <v>2287.7667725820243</v>
      </c>
      <c r="AJ1426" s="20">
        <v>162.27464634243984</v>
      </c>
      <c r="AK1426" s="20">
        <v>47.835704088539842</v>
      </c>
      <c r="AL1426" s="18">
        <f>AK1426*fuel_adj</f>
        <v>47.835704088539842</v>
      </c>
      <c r="AM1426" s="18">
        <f>AI1426+AJ1426+AL1426</f>
        <v>2497.8771230130037</v>
      </c>
      <c r="AN1426" s="18">
        <f>IF(F1426=0, 0, IF(F1426=3, Z1426, (Z1426*F1426*384+AG1426*G1426*32)/(F1426*384+G1426*32)))</f>
        <v>1338.6629635233874</v>
      </c>
      <c r="AO1426" s="18">
        <f>IF(F1426=0, 0, IF(F1426=3, AF1426, (AF1426*F1426*384+AM1426*G1426*32)/(F1426*384+G1426*32)))</f>
        <v>1580.3569560009425</v>
      </c>
      <c r="AP1426" s="20">
        <v>189.42960314063899</v>
      </c>
      <c r="AQ1426" s="20">
        <f>AP1426-AS1426</f>
        <v>154.06064854726199</v>
      </c>
      <c r="AR1426" s="18">
        <f>AQ1426*bess_capex_adj</f>
        <v>154.06064854726199</v>
      </c>
      <c r="AS1426" s="20">
        <v>35.368954593376998</v>
      </c>
      <c r="AT1426" s="18">
        <f>AR1426+AS1426</f>
        <v>189.42960314063899</v>
      </c>
      <c r="AU1426" s="20">
        <v>9321.7331016274202</v>
      </c>
      <c r="AV1426" s="20"/>
      <c r="AW1426" s="20">
        <v>2959.3004507580099</v>
      </c>
      <c r="AX1426" s="18">
        <f>AW1426*solar_capex_adj</f>
        <v>3945.7339343440131</v>
      </c>
      <c r="AY1426" s="20">
        <v>1437.36024043819</v>
      </c>
      <c r="AZ1426" s="18">
        <f>AY1426*wind_capex_adj</f>
        <v>2395.6004007303168</v>
      </c>
      <c r="BA1426" s="20">
        <v>772.51906618034297</v>
      </c>
      <c r="BB1426" s="18">
        <f>BA1426*hdgt_capex_adj</f>
        <v>965.64883272542875</v>
      </c>
      <c r="BC1426" s="20">
        <v>1298.44360877703</v>
      </c>
      <c r="BD1426" s="18">
        <f>BC1426*aero_capex_adj</f>
        <v>1558.1323305324361</v>
      </c>
      <c r="BE1426" s="20">
        <v>2854.1097354738299</v>
      </c>
      <c r="BF1426" s="18">
        <f>BE1426*bess_capex_adj</f>
        <v>2854.1097354738299</v>
      </c>
      <c r="BG1426" s="11">
        <v>1967788932.1728599</v>
      </c>
      <c r="BH1426" s="11">
        <v>5150152211.77843</v>
      </c>
      <c r="BI1426" s="11">
        <v>1296349679.6443801</v>
      </c>
      <c r="BJ1426" s="11">
        <v>345709176.40432</v>
      </c>
      <c r="BK1426" s="11">
        <f>SUM(BG1426:BJ1426)/1000000</f>
        <v>8759.9999999999909</v>
      </c>
      <c r="BL1426" s="11">
        <v>25.225312612604199</v>
      </c>
      <c r="BM1426" s="13">
        <f>0.815*BJ1426/(BK1426*1000)</f>
        <v>32.163582051315188</v>
      </c>
      <c r="BN1426" s="22">
        <v>3337.5507682418602</v>
      </c>
      <c r="BO1426" s="11">
        <v>316</v>
      </c>
      <c r="BP1426" s="11">
        <v>9120</v>
      </c>
      <c r="BQ1426" s="22">
        <v>13835.7696</v>
      </c>
      <c r="BR1426" s="11">
        <v>2280</v>
      </c>
      <c r="BS1426" s="11">
        <v>570</v>
      </c>
      <c r="BT1426" s="11">
        <v>0.268910566229836</v>
      </c>
    </row>
    <row r="1427" spans="1:72" s="11" customFormat="1" x14ac:dyDescent="0.25">
      <c r="A1427" s="1">
        <v>1620</v>
      </c>
      <c r="B1427" s="22">
        <v>2472.2598283273001</v>
      </c>
      <c r="C1427" s="22">
        <v>201.39999999999901</v>
      </c>
      <c r="D1427" s="11">
        <v>3000</v>
      </c>
      <c r="E1427" s="11">
        <v>12000</v>
      </c>
      <c r="F1427" s="11">
        <v>3</v>
      </c>
      <c r="G1427" s="11">
        <v>4</v>
      </c>
      <c r="H1427" s="12">
        <f>SUM(BG1427:BI1427)/(BK1427*1000000)</f>
        <v>0.74370997055686006</v>
      </c>
      <c r="I1427" s="13">
        <v>100</v>
      </c>
      <c r="J1427" s="20">
        <v>105.74369638378801</v>
      </c>
      <c r="K1427" s="18">
        <f>(P1427*BG1427+U1427*BH1427+AP1427*BI1427+AN1427*BJ1427)/(BK1427*(1000000))</f>
        <v>102.04169323973595</v>
      </c>
      <c r="L1427" s="18">
        <f>(T1427*BG1427+Y1427*BH1427+AT1427*BI1427+AO1427*BJ1427)/(BK1427*(1000000))</f>
        <v>119.14034733885934</v>
      </c>
      <c r="M1427" s="18">
        <f>L1427/K1427</f>
        <v>1.167565370156608</v>
      </c>
      <c r="N1427" s="18">
        <f>J1427*M1427</f>
        <v>123.46267801006542</v>
      </c>
      <c r="O1427" s="13">
        <v>100</v>
      </c>
      <c r="P1427" s="20">
        <v>105.156461070256</v>
      </c>
      <c r="Q1427" s="20">
        <f>P1427-S1427</f>
        <v>97.265995587674297</v>
      </c>
      <c r="R1427" s="18">
        <f>Q1427*solar_capex_adj</f>
        <v>129.68799411689906</v>
      </c>
      <c r="S1427" s="20">
        <v>7.8904654825817033</v>
      </c>
      <c r="T1427" s="18">
        <f>R1427+S1427</f>
        <v>137.57845959948077</v>
      </c>
      <c r="U1427" s="20">
        <v>27.9560680517679</v>
      </c>
      <c r="V1427" s="20">
        <f>U1427-X1427</f>
        <v>23.1592845746408</v>
      </c>
      <c r="W1427" s="18">
        <f>V1427*wind_capex_adj</f>
        <v>38.598807624401339</v>
      </c>
      <c r="X1427" s="20">
        <v>4.7967834771271001</v>
      </c>
      <c r="Y1427" s="18">
        <f>W1427+X1427</f>
        <v>43.395591101528439</v>
      </c>
      <c r="Z1427" s="20">
        <v>146.542550920178</v>
      </c>
      <c r="AA1427" s="20">
        <f>Z1427-AC1427-AD1427</f>
        <v>89.094197252675997</v>
      </c>
      <c r="AB1427" s="18">
        <f>AA1427*hdgt_capex_adj</f>
        <v>111.367746565845</v>
      </c>
      <c r="AC1427" s="20">
        <v>20.569450951833005</v>
      </c>
      <c r="AD1427" s="20">
        <v>36.878902715669</v>
      </c>
      <c r="AE1427" s="18">
        <f>AD1427*fuel_adj</f>
        <v>36.878902715669</v>
      </c>
      <c r="AF1427" s="18">
        <f>AB1427+AC1427+AE1427</f>
        <v>168.81610023334699</v>
      </c>
      <c r="AG1427" s="20">
        <v>484.90425387009498</v>
      </c>
      <c r="AH1427" s="20">
        <f>AG1427-AJ1427-AK1427</f>
        <v>398.93572117122403</v>
      </c>
      <c r="AI1427" s="18">
        <f>AH1427*aero_capex_adj</f>
        <v>478.72286540546884</v>
      </c>
      <c r="AJ1427" s="20">
        <v>43.038345906201982</v>
      </c>
      <c r="AK1427" s="20">
        <v>42.930186792668962</v>
      </c>
      <c r="AL1427" s="18">
        <f>AK1427*fuel_adj</f>
        <v>42.930186792668962</v>
      </c>
      <c r="AM1427" s="18">
        <f>AI1427+AJ1427+AL1427</f>
        <v>564.6913981043399</v>
      </c>
      <c r="AN1427" s="18">
        <f>IF(F1427=0, 0, IF(F1427=3, Z1427, (Z1427*F1427*384+AG1427*G1427*32)/(F1427*384+G1427*32)))</f>
        <v>146.542550920178</v>
      </c>
      <c r="AO1427" s="18">
        <f>IF(F1427=0, 0, IF(F1427=3, AF1427, (AF1427*F1427*384+AM1427*G1427*32)/(F1427*384+G1427*32)))</f>
        <v>168.81610023334699</v>
      </c>
      <c r="AP1427" s="20">
        <v>87.689570952272106</v>
      </c>
      <c r="AQ1427" s="20">
        <f>AP1427-AS1427</f>
        <v>71.919441919531195</v>
      </c>
      <c r="AR1427" s="18">
        <f>AQ1427*bess_capex_adj</f>
        <v>71.919441919531195</v>
      </c>
      <c r="AS1427" s="20">
        <v>15.770129032740911</v>
      </c>
      <c r="AT1427" s="18">
        <f>AR1427+AS1427</f>
        <v>87.689570952272106</v>
      </c>
      <c r="AU1427" s="20">
        <v>8700.6685325387898</v>
      </c>
      <c r="AV1427" s="20"/>
      <c r="AW1427" s="20">
        <v>2960.6663369155299</v>
      </c>
      <c r="AX1427" s="18">
        <f>AW1427*solar_capex_adj</f>
        <v>3947.5551158873732</v>
      </c>
      <c r="AY1427" s="20">
        <v>241.18751331174599</v>
      </c>
      <c r="AZ1427" s="18">
        <f>AY1427*wind_capex_adj</f>
        <v>401.97918885291</v>
      </c>
      <c r="BA1427" s="20">
        <v>2318.6268835390201</v>
      </c>
      <c r="BB1427" s="18">
        <f>BA1427*hdgt_capex_adj</f>
        <v>2898.2836044237752</v>
      </c>
      <c r="BC1427" s="20">
        <v>324.76072866347403</v>
      </c>
      <c r="BD1427" s="18">
        <f>BC1427*aero_capex_adj</f>
        <v>389.71287439616884</v>
      </c>
      <c r="BE1427" s="20">
        <v>2855.42707010902</v>
      </c>
      <c r="BF1427" s="18">
        <f>BE1427*bess_capex_adj</f>
        <v>2855.42707010902</v>
      </c>
      <c r="BG1427" s="11">
        <v>2656488827.0618401</v>
      </c>
      <c r="BH1427" s="11">
        <v>884041093.96239996</v>
      </c>
      <c r="BI1427" s="11">
        <v>2974369421.0538402</v>
      </c>
      <c r="BJ1427" s="11">
        <v>2245100657.9218998</v>
      </c>
      <c r="BK1427" s="11">
        <f>SUM(BG1427:BJ1427)/1000000</f>
        <v>8759.9999999999818</v>
      </c>
      <c r="BL1427" s="11">
        <v>2.8652595217882699</v>
      </c>
      <c r="BM1427" s="13">
        <f>0.815*BJ1427/(BK1427*1000)</f>
        <v>208.87637399615892</v>
      </c>
      <c r="BN1427" s="22">
        <v>3337.5507682418602</v>
      </c>
      <c r="BO1427" s="11">
        <v>53</v>
      </c>
      <c r="BP1427" s="11">
        <v>9120</v>
      </c>
      <c r="BQ1427" s="22">
        <v>13835.7696</v>
      </c>
      <c r="BR1427" s="11">
        <v>2280</v>
      </c>
      <c r="BS1427" s="11">
        <v>570</v>
      </c>
      <c r="BT1427" s="11">
        <v>0.61200212808503895</v>
      </c>
    </row>
    <row r="1428" spans="1:72" s="11" customFormat="1" x14ac:dyDescent="0.25">
      <c r="A1428" s="1">
        <v>406</v>
      </c>
      <c r="B1428" s="24">
        <v>3708.3897424909601</v>
      </c>
      <c r="C1428" s="24">
        <v>201.39999999999901</v>
      </c>
      <c r="D1428" s="1">
        <v>1000</v>
      </c>
      <c r="E1428" s="1">
        <v>4000</v>
      </c>
      <c r="F1428" s="1">
        <v>2</v>
      </c>
      <c r="G1428" s="1">
        <v>11</v>
      </c>
      <c r="H1428" s="2">
        <f>SUM(BG1428:BI1428)/(BK1428*1000000)</f>
        <v>0.65948703434911926</v>
      </c>
      <c r="I1428" s="3">
        <v>100</v>
      </c>
      <c r="J1428" s="18">
        <v>102.31800651987901</v>
      </c>
      <c r="K1428" s="18">
        <f>(P1428*BG1428+U1428*BH1428+AP1428*BI1428+AN1428*BJ1428)/(BK1428*(1000000))</f>
        <v>112.94415061797706</v>
      </c>
      <c r="L1428" s="18">
        <f>(T1428*BG1428+Y1428*BH1428+AT1428*BI1428+AO1428*BJ1428)/(BK1428*(1000000))</f>
        <v>136.41694116369064</v>
      </c>
      <c r="M1428" s="18">
        <f>L1428/K1428</f>
        <v>1.2078265268035711</v>
      </c>
      <c r="N1428" s="18">
        <f>J1428*M1428</f>
        <v>123.5824024443706</v>
      </c>
      <c r="O1428" s="3">
        <v>100</v>
      </c>
      <c r="P1428" s="18">
        <v>124.159017670168</v>
      </c>
      <c r="Q1428" s="18">
        <f>P1428-S1428</f>
        <v>114.843460560425</v>
      </c>
      <c r="R1428" s="18">
        <f>Q1428*solar_capex_adj</f>
        <v>153.12461408056666</v>
      </c>
      <c r="S1428" s="18">
        <v>9.315557109742997</v>
      </c>
      <c r="T1428" s="18">
        <f>R1428+S1428</f>
        <v>162.44017119030966</v>
      </c>
      <c r="U1428" s="18">
        <v>27.958149240856901</v>
      </c>
      <c r="V1428" s="18">
        <f>U1428-X1428</f>
        <v>23.161365763729801</v>
      </c>
      <c r="W1428" s="18">
        <f>V1428*wind_capex_adj</f>
        <v>38.602276272883003</v>
      </c>
      <c r="X1428" s="18">
        <v>4.7967834771271001</v>
      </c>
      <c r="Y1428" s="18">
        <f>W1428+X1428</f>
        <v>43.399059750010103</v>
      </c>
      <c r="Z1428" s="18">
        <v>103.109167269461</v>
      </c>
      <c r="AA1428" s="18">
        <f>Z1428-AC1428-AD1428</f>
        <v>51.457422354171001</v>
      </c>
      <c r="AB1428" s="18">
        <f>AA1428*hdgt_capex_adj</f>
        <v>64.321777942713751</v>
      </c>
      <c r="AC1428" s="18">
        <v>16.8498965228017</v>
      </c>
      <c r="AD1428" s="18">
        <v>34.801848392488296</v>
      </c>
      <c r="AE1428" s="18">
        <f>AD1428*fuel_adj</f>
        <v>34.801848392488296</v>
      </c>
      <c r="AF1428" s="18">
        <f>AB1428+AC1428+AE1428</f>
        <v>115.97352285800375</v>
      </c>
      <c r="AG1428" s="18">
        <v>275.90623235607501</v>
      </c>
      <c r="AH1428" s="18">
        <f>AG1428-AJ1428-AK1428</f>
        <v>206.972151285943</v>
      </c>
      <c r="AI1428" s="18">
        <f>AH1428*aero_capex_adj</f>
        <v>248.36658154313159</v>
      </c>
      <c r="AJ1428" s="18">
        <v>27.964526662431012</v>
      </c>
      <c r="AK1428" s="18">
        <v>40.969554407700997</v>
      </c>
      <c r="AL1428" s="18">
        <f>AK1428*fuel_adj</f>
        <v>40.969554407700997</v>
      </c>
      <c r="AM1428" s="18">
        <f>AI1428+AJ1428+AL1428</f>
        <v>317.30066261326363</v>
      </c>
      <c r="AN1428" s="18">
        <f>IF(F1428=0, 0, IF(F1428=3, Z1428, (Z1428*F1428*384+AG1428*G1428*32)/(F1428*384+G1428*32)))</f>
        <v>157.41681629668253</v>
      </c>
      <c r="AO1428" s="18">
        <f>IF(F1428=0, 0, IF(F1428=3, AF1428, (AF1428*F1428*384+AM1428*G1428*32)/(F1428*384+G1428*32)))</f>
        <v>179.24776678108543</v>
      </c>
      <c r="AP1428" s="18">
        <v>52.990925133749201</v>
      </c>
      <c r="AQ1428" s="18">
        <f>AP1428-AS1428</f>
        <v>42.997172949223</v>
      </c>
      <c r="AR1428" s="18">
        <f>AQ1428*bess_capex_adj</f>
        <v>42.997172949223</v>
      </c>
      <c r="AS1428" s="18">
        <v>9.9937521845262012</v>
      </c>
      <c r="AT1428" s="18">
        <f>AR1428+AS1428</f>
        <v>52.990925133749201</v>
      </c>
      <c r="AU1428" s="18">
        <v>8071.85197428213</v>
      </c>
      <c r="AV1428" s="18"/>
      <c r="AW1428" s="18">
        <v>4441.3985919549596</v>
      </c>
      <c r="AX1428" s="18">
        <f>AW1428*solar_capex_adj</f>
        <v>5921.8647892732788</v>
      </c>
      <c r="AY1428" s="18">
        <v>241.20918741914301</v>
      </c>
      <c r="AZ1428" s="18">
        <f>AY1428*wind_capex_adj</f>
        <v>402.01531236523834</v>
      </c>
      <c r="BA1428" s="18">
        <v>1545.8901632930899</v>
      </c>
      <c r="BB1428" s="18">
        <f>BA1428*hdgt_capex_adj</f>
        <v>1932.3627041163625</v>
      </c>
      <c r="BC1428" s="18">
        <v>893.17226076547297</v>
      </c>
      <c r="BD1428" s="18">
        <f>BC1428*aero_capex_adj</f>
        <v>1071.8067129185674</v>
      </c>
      <c r="BE1428" s="18">
        <v>950.18177084944898</v>
      </c>
      <c r="BF1428" s="18">
        <f>BE1428*bess_capex_adj</f>
        <v>950.18177084944898</v>
      </c>
      <c r="BG1428" s="1">
        <v>3313689189.0949898</v>
      </c>
      <c r="BH1428" s="1">
        <v>884041093.96239996</v>
      </c>
      <c r="BI1428" s="1">
        <v>1579376171.9367299</v>
      </c>
      <c r="BJ1428" s="1">
        <v>2982893596.7064199</v>
      </c>
      <c r="BK1428" s="1">
        <f>SUM(BG1428:BJ1428)/1000000</f>
        <v>8760.0000517005392</v>
      </c>
      <c r="BL1428" s="1">
        <v>32.880423327319001</v>
      </c>
      <c r="BM1428" s="3">
        <f>0.815*BJ1428/(BK1428*1000)</f>
        <v>277.5180670054678</v>
      </c>
      <c r="BN1428" s="24">
        <v>5006.3261523627898</v>
      </c>
      <c r="BO1428" s="1">
        <v>53</v>
      </c>
      <c r="BP1428" s="1">
        <v>3040</v>
      </c>
      <c r="BQ1428" s="24">
        <v>4611.9232000000002</v>
      </c>
      <c r="BR1428" s="1">
        <v>760</v>
      </c>
      <c r="BS1428" s="1">
        <v>190</v>
      </c>
      <c r="BT1428" s="1">
        <v>0.97328874132575605</v>
      </c>
    </row>
    <row r="1429" spans="1:72" s="11" customFormat="1" x14ac:dyDescent="0.25">
      <c r="A1429" s="1">
        <v>1584</v>
      </c>
      <c r="B1429" s="22">
        <v>2266.2381759666901</v>
      </c>
      <c r="C1429" s="22">
        <v>600.4</v>
      </c>
      <c r="D1429" s="11">
        <v>3000</v>
      </c>
      <c r="E1429" s="11">
        <v>12000</v>
      </c>
      <c r="F1429" s="11">
        <v>3</v>
      </c>
      <c r="G1429" s="11">
        <v>4</v>
      </c>
      <c r="H1429" s="12">
        <f>SUM(BG1429:BI1429)/(BK1429*1000000)</f>
        <v>0.84510024592977839</v>
      </c>
      <c r="I1429" s="13">
        <v>100</v>
      </c>
      <c r="J1429" s="20">
        <v>103.533747161043</v>
      </c>
      <c r="K1429" s="18">
        <f>(P1429*BG1429+U1429*BH1429+AP1429*BI1429+AN1429*BJ1429)/(BK1429*(1000000))</f>
        <v>100.28196725506579</v>
      </c>
      <c r="L1429" s="18">
        <f>(T1429*BG1429+Y1429*BH1429+AT1429*BI1429+AO1429*BJ1429)/(BK1429*(1000000))</f>
        <v>119.7243497852197</v>
      </c>
      <c r="M1429" s="18">
        <f>L1429/K1429</f>
        <v>1.1938771552087972</v>
      </c>
      <c r="N1429" s="18">
        <f>J1429*M1429</f>
        <v>123.6065755287329</v>
      </c>
      <c r="O1429" s="13">
        <v>100</v>
      </c>
      <c r="P1429" s="20">
        <v>104.878655059588</v>
      </c>
      <c r="Q1429" s="20">
        <f>P1429-S1429</f>
        <v>97.007733682956001</v>
      </c>
      <c r="R1429" s="18">
        <f>Q1429*solar_capex_adj</f>
        <v>129.34364491060799</v>
      </c>
      <c r="S1429" s="20">
        <v>7.8709213766319976</v>
      </c>
      <c r="T1429" s="18">
        <f>R1429+S1429</f>
        <v>137.21456628723999</v>
      </c>
      <c r="U1429" s="20">
        <v>27.951928827364899</v>
      </c>
      <c r="V1429" s="20">
        <f>U1429-X1429</f>
        <v>23.155145350237799</v>
      </c>
      <c r="W1429" s="18">
        <f>V1429*wind_capex_adj</f>
        <v>38.591908917063002</v>
      </c>
      <c r="X1429" s="20">
        <v>4.7967834771271001</v>
      </c>
      <c r="Y1429" s="18">
        <f>W1429+X1429</f>
        <v>43.388692394190102</v>
      </c>
      <c r="Z1429" s="20">
        <v>215.40015980893401</v>
      </c>
      <c r="AA1429" s="20">
        <f>Z1429-AC1429-AD1429</f>
        <v>150.91556148859698</v>
      </c>
      <c r="AB1429" s="18">
        <f>AA1429*hdgt_capex_adj</f>
        <v>188.64445186074622</v>
      </c>
      <c r="AC1429" s="20">
        <v>26.656661086342012</v>
      </c>
      <c r="AD1429" s="20">
        <v>37.827937233995016</v>
      </c>
      <c r="AE1429" s="18">
        <f>AD1429*fuel_adj</f>
        <v>37.827937233995016</v>
      </c>
      <c r="AF1429" s="18">
        <f>AB1429+AC1429+AE1429</f>
        <v>253.12905018108324</v>
      </c>
      <c r="AG1429" s="20">
        <v>415.08131068161401</v>
      </c>
      <c r="AH1429" s="20">
        <f>AG1429-AJ1429-AK1429</f>
        <v>333.97412402245101</v>
      </c>
      <c r="AI1429" s="18">
        <f>AH1429*aero_capex_adj</f>
        <v>400.7689488269412</v>
      </c>
      <c r="AJ1429" s="20">
        <v>37.992807610516991</v>
      </c>
      <c r="AK1429" s="20">
        <v>43.114379048646015</v>
      </c>
      <c r="AL1429" s="18">
        <f>AK1429*fuel_adj</f>
        <v>43.114379048646015</v>
      </c>
      <c r="AM1429" s="18">
        <f>AI1429+AJ1429+AL1429</f>
        <v>481.8761354861042</v>
      </c>
      <c r="AN1429" s="18">
        <f>IF(F1429=0, 0, IF(F1429=3, Z1429, (Z1429*F1429*384+AG1429*G1429*32)/(F1429*384+G1429*32)))</f>
        <v>215.40015980893401</v>
      </c>
      <c r="AO1429" s="18">
        <f>IF(F1429=0, 0, IF(F1429=3, AF1429, (AF1429*F1429*384+AM1429*G1429*32)/(F1429*384+G1429*32)))</f>
        <v>253.12905018108324</v>
      </c>
      <c r="AP1429" s="20">
        <v>110.216131690105</v>
      </c>
      <c r="AQ1429" s="20">
        <f>AP1429-AS1429</f>
        <v>90.294629513600299</v>
      </c>
      <c r="AR1429" s="18">
        <f>AQ1429*bess_capex_adj</f>
        <v>90.294629513600299</v>
      </c>
      <c r="AS1429" s="20">
        <v>19.921502176504703</v>
      </c>
      <c r="AT1429" s="18">
        <f>AR1429+AS1429</f>
        <v>110.216131690105</v>
      </c>
      <c r="AU1429" s="20">
        <v>8930.1742945682399</v>
      </c>
      <c r="AV1429" s="20"/>
      <c r="AW1429" s="20">
        <v>2713.4590829823601</v>
      </c>
      <c r="AX1429" s="18">
        <f>AW1429*solar_capex_adj</f>
        <v>3617.94544397648</v>
      </c>
      <c r="AY1429" s="20">
        <v>718.88332422414703</v>
      </c>
      <c r="AZ1429" s="18">
        <f>AY1429*wind_capex_adj</f>
        <v>1198.1388737069117</v>
      </c>
      <c r="BA1429" s="20">
        <v>2318.21247881305</v>
      </c>
      <c r="BB1429" s="18">
        <f>BA1429*hdgt_capex_adj</f>
        <v>2897.7655985163124</v>
      </c>
      <c r="BC1429" s="20">
        <v>324.70268466263798</v>
      </c>
      <c r="BD1429" s="18">
        <f>BC1429*aero_capex_adj</f>
        <v>389.64322159516558</v>
      </c>
      <c r="BE1429" s="20">
        <v>2854.91672388604</v>
      </c>
      <c r="BF1429" s="18">
        <f>BE1429*bess_capex_adj</f>
        <v>2854.91672388604</v>
      </c>
      <c r="BG1429" s="11">
        <v>2425705598.2121801</v>
      </c>
      <c r="BH1429" s="11">
        <v>2635443261.2463999</v>
      </c>
      <c r="BI1429" s="11">
        <v>2341929294.88627</v>
      </c>
      <c r="BJ1429" s="11">
        <v>1356921845.6551399</v>
      </c>
      <c r="BK1429" s="11">
        <f>SUM(BG1429:BJ1429)/1000000</f>
        <v>8759.9999999999909</v>
      </c>
      <c r="BL1429" s="11">
        <v>7.1264708987261596</v>
      </c>
      <c r="BM1429" s="13">
        <f>0.815*BJ1429/(BK1429*1000)</f>
        <v>126.24329956723062</v>
      </c>
      <c r="BN1429" s="22">
        <v>3059.4215375550398</v>
      </c>
      <c r="BO1429" s="11">
        <v>158</v>
      </c>
      <c r="BP1429" s="11">
        <v>9120</v>
      </c>
      <c r="BQ1429" s="22">
        <v>13835.7696</v>
      </c>
      <c r="BR1429" s="11">
        <v>2280</v>
      </c>
      <c r="BS1429" s="11">
        <v>570</v>
      </c>
      <c r="BT1429" s="11">
        <v>0.48298045461572098</v>
      </c>
    </row>
    <row r="1430" spans="1:72" s="11" customFormat="1" x14ac:dyDescent="0.25">
      <c r="A1430" s="1">
        <v>252</v>
      </c>
      <c r="B1430" s="24">
        <v>3502.3680901303501</v>
      </c>
      <c r="C1430" s="24">
        <v>402.79999999999899</v>
      </c>
      <c r="D1430" s="1">
        <v>1000</v>
      </c>
      <c r="E1430" s="1">
        <v>4000</v>
      </c>
      <c r="F1430" s="1">
        <v>1</v>
      </c>
      <c r="G1430" s="1">
        <v>23</v>
      </c>
      <c r="H1430" s="2">
        <f>SUM(BG1430:BI1430)/(BK1430*1000000)</f>
        <v>0.73092474730127366</v>
      </c>
      <c r="I1430" s="3">
        <v>100</v>
      </c>
      <c r="J1430" s="18">
        <v>101.647561827152</v>
      </c>
      <c r="K1430" s="18">
        <f>(P1430*BG1430+U1430*BH1430+AP1430*BI1430+AN1430*BJ1430)/(BK1430*(1000000))</f>
        <v>109.90967241970452</v>
      </c>
      <c r="L1430" s="18">
        <f>(T1430*BG1430+Y1430*BH1430+AT1430*BI1430+AO1430*BJ1430)/(BK1430*(1000000))</f>
        <v>133.72846814167593</v>
      </c>
      <c r="M1430" s="18">
        <f>L1430/K1430</f>
        <v>1.216712462129959</v>
      </c>
      <c r="N1430" s="18">
        <f>J1430*M1430</f>
        <v>123.67585522022135</v>
      </c>
      <c r="O1430" s="3">
        <v>100</v>
      </c>
      <c r="P1430" s="18">
        <v>126.721588583921</v>
      </c>
      <c r="Q1430" s="18">
        <f>P1430-S1430</f>
        <v>117.212387740548</v>
      </c>
      <c r="R1430" s="18">
        <f>Q1430*solar_capex_adj</f>
        <v>156.28318365406398</v>
      </c>
      <c r="S1430" s="18">
        <v>9.5092008433730086</v>
      </c>
      <c r="T1430" s="18">
        <f>R1430+S1430</f>
        <v>165.79238449743698</v>
      </c>
      <c r="U1430" s="18">
        <v>27.954525946930801</v>
      </c>
      <c r="V1430" s="18">
        <f>U1430-X1430</f>
        <v>23.157742469803701</v>
      </c>
      <c r="W1430" s="18">
        <f>V1430*wind_capex_adj</f>
        <v>38.596237449672834</v>
      </c>
      <c r="X1430" s="18">
        <v>4.7967834771271001</v>
      </c>
      <c r="Y1430" s="18">
        <f>W1430+X1430</f>
        <v>43.393020926799935</v>
      </c>
      <c r="Z1430" s="18">
        <v>99.031136916565501</v>
      </c>
      <c r="AA1430" s="18">
        <f>Z1430-AC1430-AD1430</f>
        <v>47.732220660101206</v>
      </c>
      <c r="AB1430" s="18">
        <f>AA1430*hdgt_capex_adj</f>
        <v>59.665275825126507</v>
      </c>
      <c r="AC1430" s="18">
        <v>16.494622028858501</v>
      </c>
      <c r="AD1430" s="18">
        <v>34.804294227605794</v>
      </c>
      <c r="AE1430" s="18">
        <f>AD1430*fuel_adj</f>
        <v>34.804294227605794</v>
      </c>
      <c r="AF1430" s="18">
        <f>AB1430+AC1430+AE1430</f>
        <v>110.9641920815908</v>
      </c>
      <c r="AG1430" s="18">
        <v>233.09510651353</v>
      </c>
      <c r="AH1430" s="18">
        <f>AG1430-AJ1430-AK1430</f>
        <v>167.75722686637801</v>
      </c>
      <c r="AI1430" s="18">
        <f>AH1430*aero_capex_adj</f>
        <v>201.30867223965359</v>
      </c>
      <c r="AJ1430" s="18">
        <v>24.912948384585007</v>
      </c>
      <c r="AK1430" s="18">
        <v>40.424931262566986</v>
      </c>
      <c r="AL1430" s="18">
        <f>AK1430*fuel_adj</f>
        <v>40.424931262566986</v>
      </c>
      <c r="AM1430" s="18">
        <f>AI1430+AJ1430+AL1430</f>
        <v>266.64655188680558</v>
      </c>
      <c r="AN1430" s="18">
        <f>IF(F1430=0, 0, IF(F1430=3, Z1430, (Z1430*F1430*384+AG1430*G1430*32)/(F1430*384+G1430*32)))</f>
        <v>187.13031693742789</v>
      </c>
      <c r="AO1430" s="18">
        <f>IF(F1430=0, 0, IF(F1430=3, AF1430, (AF1430*F1430*384+AM1430*G1430*32)/(F1430*384+G1430*32)))</f>
        <v>213.26974281073194</v>
      </c>
      <c r="AP1430" s="18">
        <v>53.454252434749797</v>
      </c>
      <c r="AQ1430" s="18">
        <f>AP1430-AS1430</f>
        <v>43.397578806704999</v>
      </c>
      <c r="AR1430" s="18">
        <f>AQ1430*bess_capex_adj</f>
        <v>43.397578806704999</v>
      </c>
      <c r="AS1430" s="18">
        <v>10.056673628044798</v>
      </c>
      <c r="AT1430" s="18">
        <f>AR1430+AS1430</f>
        <v>53.454252434749797</v>
      </c>
      <c r="AU1430" s="18">
        <v>8266.4480724141995</v>
      </c>
      <c r="AV1430" s="18"/>
      <c r="AW1430" s="18">
        <v>4193.9980267298297</v>
      </c>
      <c r="AX1430" s="18">
        <f>AW1430*solar_capex_adj</f>
        <v>5591.9973689731059</v>
      </c>
      <c r="AY1430" s="18">
        <v>482.34290676851703</v>
      </c>
      <c r="AZ1430" s="18">
        <f>AY1430*wind_capex_adj</f>
        <v>803.9048446141951</v>
      </c>
      <c r="BA1430" s="18">
        <v>772.82416445849901</v>
      </c>
      <c r="BB1430" s="18">
        <f>BA1430*hdgt_capex_adj</f>
        <v>966.03020557312379</v>
      </c>
      <c r="BC1430" s="18">
        <v>1867.2498471669301</v>
      </c>
      <c r="BD1430" s="18">
        <f>BC1430*aero_capex_adj</f>
        <v>2240.6998166003159</v>
      </c>
      <c r="BE1430" s="18">
        <v>950.03312729042398</v>
      </c>
      <c r="BF1430" s="18">
        <f>BE1430*bess_capex_adj</f>
        <v>950.03312729042398</v>
      </c>
      <c r="BG1430" s="1">
        <v>3064767419.5391798</v>
      </c>
      <c r="BH1430" s="1">
        <v>1768082187.9247999</v>
      </c>
      <c r="BI1430" s="1">
        <v>1570051178.89517</v>
      </c>
      <c r="BJ1430" s="1">
        <v>2357099213.6408401</v>
      </c>
      <c r="BK1430" s="1">
        <f>SUM(BG1430:BJ1430)/1000000</f>
        <v>8759.9999999999909</v>
      </c>
      <c r="BL1430" s="1">
        <v>31.5045100710363</v>
      </c>
      <c r="BM1430" s="3">
        <f>0.815*BJ1430/(BK1430*1000)</f>
        <v>219.29633094946195</v>
      </c>
      <c r="BN1430" s="24">
        <v>4728.1969216759699</v>
      </c>
      <c r="BO1430" s="1">
        <v>106</v>
      </c>
      <c r="BP1430" s="1">
        <v>3040</v>
      </c>
      <c r="BQ1430" s="24">
        <v>4611.9232000000002</v>
      </c>
      <c r="BR1430" s="1">
        <v>760</v>
      </c>
      <c r="BS1430" s="1">
        <v>190</v>
      </c>
      <c r="BT1430" s="1">
        <v>0.967542225136927</v>
      </c>
    </row>
    <row r="1431" spans="1:72" s="11" customFormat="1" x14ac:dyDescent="0.25">
      <c r="A1431" s="1">
        <v>1261</v>
      </c>
      <c r="B1431" s="22">
        <v>2060.21652360608</v>
      </c>
      <c r="C1431" s="22">
        <v>1402.2</v>
      </c>
      <c r="D1431" s="11">
        <v>3000</v>
      </c>
      <c r="E1431" s="11">
        <v>12000</v>
      </c>
      <c r="F1431" s="11">
        <v>1</v>
      </c>
      <c r="G1431" s="11">
        <v>19</v>
      </c>
      <c r="H1431" s="12">
        <f>SUM(BG1431:BI1431)/(BK1431*1000000)</f>
        <v>0.95983754403935506</v>
      </c>
      <c r="I1431" s="13">
        <v>100</v>
      </c>
      <c r="J1431" s="20">
        <v>101.19850805439199</v>
      </c>
      <c r="K1431" s="18">
        <f>(P1431*BG1431+U1431*BH1431+AP1431*BI1431+AN1431*BJ1431)/(BK1431*(1000000))</f>
        <v>134.59017128049138</v>
      </c>
      <c r="L1431" s="18">
        <f>(T1431*BG1431+Y1431*BH1431+AT1431*BI1431+AO1431*BJ1431)/(BK1431*(1000000))</f>
        <v>164.53785926949229</v>
      </c>
      <c r="M1431" s="18">
        <f>L1431/K1431</f>
        <v>1.2225102153008538</v>
      </c>
      <c r="N1431" s="18">
        <f>J1431*M1431</f>
        <v>123.71620986969994</v>
      </c>
      <c r="O1431" s="13">
        <v>100</v>
      </c>
      <c r="P1431" s="20">
        <v>130.365035536063</v>
      </c>
      <c r="Q1431" s="20">
        <f>P1431-S1431</f>
        <v>120.578910393599</v>
      </c>
      <c r="R1431" s="18">
        <f>Q1431*solar_capex_adj</f>
        <v>160.77188052479866</v>
      </c>
      <c r="S1431" s="20">
        <v>9.7861251424640017</v>
      </c>
      <c r="T1431" s="18">
        <f>R1431+S1431</f>
        <v>170.55800566726265</v>
      </c>
      <c r="U1431" s="20">
        <v>31.017500954811599</v>
      </c>
      <c r="V1431" s="20">
        <f>U1431-X1431</f>
        <v>25.693419351439498</v>
      </c>
      <c r="W1431" s="18">
        <f>V1431*wind_capex_adj</f>
        <v>42.822365585732499</v>
      </c>
      <c r="X1431" s="20">
        <v>5.3240816033721003</v>
      </c>
      <c r="Y1431" s="18">
        <f>W1431+X1431</f>
        <v>48.146447189104599</v>
      </c>
      <c r="Z1431" s="20">
        <v>302.03982259429</v>
      </c>
      <c r="AA1431" s="20">
        <f>Z1431-AC1431-AD1431</f>
        <v>222.709093335744</v>
      </c>
      <c r="AB1431" s="18">
        <f>AA1431*hdgt_capex_adj</f>
        <v>278.38636666968</v>
      </c>
      <c r="AC1431" s="20">
        <v>35.368698449275996</v>
      </c>
      <c r="AD1431" s="20">
        <v>43.962030809270004</v>
      </c>
      <c r="AE1431" s="18">
        <f>AD1431*fuel_adj</f>
        <v>43.962030809270004</v>
      </c>
      <c r="AF1431" s="18">
        <f>AB1431+AC1431+AE1431</f>
        <v>357.717095928226</v>
      </c>
      <c r="AG1431" s="20">
        <v>2291.4522556071001</v>
      </c>
      <c r="AH1431" s="20">
        <f>AG1431-AJ1431-AK1431</f>
        <v>2067.8663977656297</v>
      </c>
      <c r="AI1431" s="18">
        <f>AH1431*aero_capex_adj</f>
        <v>2481.4396773187555</v>
      </c>
      <c r="AJ1431" s="20">
        <v>175.08997425463031</v>
      </c>
      <c r="AK1431" s="20">
        <v>48.495883586840137</v>
      </c>
      <c r="AL1431" s="18">
        <f>AK1431*fuel_adj</f>
        <v>48.495883586840137</v>
      </c>
      <c r="AM1431" s="18">
        <f>AI1431+AJ1431+AL1431</f>
        <v>2705.0255351602259</v>
      </c>
      <c r="AN1431" s="18">
        <f>IF(F1431=0, 0, IF(F1431=3, Z1431, (Z1431*F1431*384+AG1431*G1431*32)/(F1431*384+G1431*32)))</f>
        <v>1521.3571202473026</v>
      </c>
      <c r="AO1431" s="18">
        <f>IF(F1431=0, 0, IF(F1431=3, AF1431, (AF1431*F1431*384+AM1431*G1431*32)/(F1431*384+G1431*32)))</f>
        <v>1796.3900102962261</v>
      </c>
      <c r="AP1431" s="20">
        <v>219.426704109855</v>
      </c>
      <c r="AQ1431" s="20">
        <f>AP1431-AS1431</f>
        <v>178.02079388701901</v>
      </c>
      <c r="AR1431" s="18">
        <f>AQ1431*bess_capex_adj</f>
        <v>178.02079388701901</v>
      </c>
      <c r="AS1431" s="20">
        <v>41.405910222835985</v>
      </c>
      <c r="AT1431" s="18">
        <f>AR1431+AS1431</f>
        <v>219.426704109855</v>
      </c>
      <c r="AU1431" s="20">
        <v>9313.1061753167196</v>
      </c>
      <c r="AV1431" s="20"/>
      <c r="AW1431" s="20">
        <v>2466.09837774787</v>
      </c>
      <c r="AX1431" s="18">
        <f>AW1431*solar_capex_adj</f>
        <v>3288.1311703304932</v>
      </c>
      <c r="AY1431" s="20">
        <v>1678.4464669885399</v>
      </c>
      <c r="AZ1431" s="18">
        <f>AY1431*wind_capex_adj</f>
        <v>2797.4107783142331</v>
      </c>
      <c r="BA1431" s="20">
        <v>772.52366128568895</v>
      </c>
      <c r="BB1431" s="18">
        <f>BA1431*hdgt_capex_adj</f>
        <v>965.65457660711115</v>
      </c>
      <c r="BC1431" s="20">
        <v>1541.91095697777</v>
      </c>
      <c r="BD1431" s="18">
        <f>BC1431*aero_capex_adj</f>
        <v>1850.2931483733239</v>
      </c>
      <c r="BE1431" s="20">
        <v>2854.12671231683</v>
      </c>
      <c r="BF1431" s="18">
        <f>BE1431*bess_capex_adj</f>
        <v>2854.12671231683</v>
      </c>
      <c r="BG1431" s="11">
        <v>1756350076.8821101</v>
      </c>
      <c r="BH1431" s="11">
        <v>5545343619.8424997</v>
      </c>
      <c r="BI1431" s="11">
        <v>1106483189.0601299</v>
      </c>
      <c r="BJ1431" s="11">
        <v>351823114.21525002</v>
      </c>
      <c r="BK1431" s="11">
        <f>SUM(BG1431:BJ1431)/1000000</f>
        <v>8759.9999999999891</v>
      </c>
      <c r="BL1431" s="11">
        <v>24.360457545793398</v>
      </c>
      <c r="BM1431" s="13">
        <f>0.815*BJ1431/(BK1431*1000)</f>
        <v>32.732401607925695</v>
      </c>
      <c r="BN1431" s="22">
        <v>2781.2923068682198</v>
      </c>
      <c r="BO1431" s="11">
        <v>369</v>
      </c>
      <c r="BP1431" s="11">
        <v>9120</v>
      </c>
      <c r="BQ1431" s="22">
        <v>13835.7696</v>
      </c>
      <c r="BR1431" s="11">
        <v>2280</v>
      </c>
      <c r="BS1431" s="11">
        <v>570</v>
      </c>
      <c r="BT1431" s="11">
        <v>0.22990884124093</v>
      </c>
    </row>
    <row r="1432" spans="1:72" s="11" customFormat="1" x14ac:dyDescent="0.25">
      <c r="A1432" s="1">
        <v>462</v>
      </c>
      <c r="B1432" s="24">
        <v>2472.2598283273001</v>
      </c>
      <c r="C1432" s="24">
        <v>1603.6</v>
      </c>
      <c r="D1432" s="1">
        <v>1000</v>
      </c>
      <c r="E1432" s="1">
        <v>4000</v>
      </c>
      <c r="F1432" s="1">
        <v>3</v>
      </c>
      <c r="G1432" s="1">
        <v>4</v>
      </c>
      <c r="H1432" s="2">
        <f>SUM(BG1432:BI1432)/(BK1432*1000000)</f>
        <v>0.94984201148439595</v>
      </c>
      <c r="I1432" s="3">
        <v>100</v>
      </c>
      <c r="J1432" s="18">
        <v>94.698899418103494</v>
      </c>
      <c r="K1432" s="18">
        <f>(P1432*BG1432+U1432*BH1432+AP1432*BI1432+AN1432*BJ1432)/(BK1432*(1000000))</f>
        <v>90.820565121058721</v>
      </c>
      <c r="L1432" s="18">
        <f>(T1432*BG1432+Y1432*BH1432+AT1432*BI1432+AO1432*BJ1432)/(BK1432*(1000000))</f>
        <v>118.65132491457504</v>
      </c>
      <c r="M1432" s="18">
        <f>L1432/K1432</f>
        <v>1.3064367608417706</v>
      </c>
      <c r="N1432" s="18">
        <f>J1432*M1432</f>
        <v>123.71812341106777</v>
      </c>
      <c r="O1432" s="3">
        <v>100</v>
      </c>
      <c r="P1432" s="18">
        <v>158.10522445990301</v>
      </c>
      <c r="Q1432" s="18">
        <f>P1432-S1432</f>
        <v>146.23926208996201</v>
      </c>
      <c r="R1432" s="18">
        <f>Q1432*solar_capex_adj</f>
        <v>194.985682786616</v>
      </c>
      <c r="S1432" s="18">
        <v>11.865962369941002</v>
      </c>
      <c r="T1432" s="18">
        <f>R1432+S1432</f>
        <v>206.851645156557</v>
      </c>
      <c r="U1432" s="18">
        <v>33.7956017815292</v>
      </c>
      <c r="V1432" s="18">
        <f>U1432-X1432</f>
        <v>27.995776778029999</v>
      </c>
      <c r="W1432" s="18">
        <f>V1432*wind_capex_adj</f>
        <v>46.659627963383336</v>
      </c>
      <c r="X1432" s="18">
        <v>5.7998250034992012</v>
      </c>
      <c r="Y1432" s="18">
        <f>W1432+X1432</f>
        <v>52.459452966882537</v>
      </c>
      <c r="Z1432" s="18">
        <v>557.57150122135101</v>
      </c>
      <c r="AA1432" s="18">
        <f>Z1432-AC1432-AD1432</f>
        <v>462.05805731171495</v>
      </c>
      <c r="AB1432" s="18">
        <f>AA1432*hdgt_capex_adj</f>
        <v>577.57257163964368</v>
      </c>
      <c r="AC1432" s="18">
        <v>57.449004065862027</v>
      </c>
      <c r="AD1432" s="18">
        <v>38.064439843774039</v>
      </c>
      <c r="AE1432" s="18">
        <f>AD1432*fuel_adj</f>
        <v>38.064439843774039</v>
      </c>
      <c r="AF1432" s="18">
        <f>AB1432+AC1432+AE1432</f>
        <v>673.08601554927975</v>
      </c>
      <c r="AG1432" s="18">
        <v>2033.1813913287101</v>
      </c>
      <c r="AH1432" s="18">
        <f>AG1432-AJ1432-AK1432</f>
        <v>1833.07850841961</v>
      </c>
      <c r="AI1432" s="18">
        <f>AH1432*aero_capex_adj</f>
        <v>2199.694210103532</v>
      </c>
      <c r="AJ1432" s="18">
        <v>155.37744674005012</v>
      </c>
      <c r="AK1432" s="18">
        <v>44.725436169049999</v>
      </c>
      <c r="AL1432" s="18">
        <f>AK1432*fuel_adj</f>
        <v>44.725436169049999</v>
      </c>
      <c r="AM1432" s="18">
        <f>AI1432+AJ1432+AL1432</f>
        <v>2399.7970930126321</v>
      </c>
      <c r="AN1432" s="18">
        <f>IF(F1432=0, 0, IF(F1432=3, Z1432, (Z1432*F1432*384+AG1432*G1432*32)/(F1432*384+G1432*32)))</f>
        <v>557.57150122135101</v>
      </c>
      <c r="AO1432" s="18">
        <f>IF(F1432=0, 0, IF(F1432=3, AF1432, (AF1432*F1432*384+AM1432*G1432*32)/(F1432*384+G1432*32)))</f>
        <v>673.08601554927975</v>
      </c>
      <c r="AP1432" s="18">
        <v>104.384038246809</v>
      </c>
      <c r="AQ1432" s="18">
        <f>AP1432-AS1432</f>
        <v>84.265550911622</v>
      </c>
      <c r="AR1432" s="18">
        <f>AQ1432*bess_capex_adj</f>
        <v>84.265550911622</v>
      </c>
      <c r="AS1432" s="18">
        <v>20.118487335186998</v>
      </c>
      <c r="AT1432" s="18">
        <f>AR1432+AS1432</f>
        <v>104.384038246809</v>
      </c>
      <c r="AU1432" s="18">
        <v>8472.6488000081699</v>
      </c>
      <c r="AV1432" s="18"/>
      <c r="AW1432" s="18">
        <v>2960.0024725942599</v>
      </c>
      <c r="AX1432" s="18">
        <f>AW1432*solar_capex_adj</f>
        <v>3946.6699634590132</v>
      </c>
      <c r="AY1432" s="18">
        <v>1919.96808372026</v>
      </c>
      <c r="AZ1432" s="18">
        <f>AY1432*wind_capex_adj</f>
        <v>3199.9468062004335</v>
      </c>
      <c r="BA1432" s="18">
        <v>2318.10698244678</v>
      </c>
      <c r="BB1432" s="18">
        <f>BA1432*hdgt_capex_adj</f>
        <v>2897.6337280584748</v>
      </c>
      <c r="BC1432" s="18">
        <v>324.68790821153101</v>
      </c>
      <c r="BD1432" s="18">
        <f>BC1432*aero_capex_adj</f>
        <v>389.62548985383722</v>
      </c>
      <c r="BE1432" s="18">
        <v>949.88335303532494</v>
      </c>
      <c r="BF1432" s="18">
        <f>BE1432*bess_capex_adj</f>
        <v>949.88335303532494</v>
      </c>
      <c r="BG1432" s="1">
        <v>1731167299.8505399</v>
      </c>
      <c r="BH1432" s="1">
        <v>5821629107.1900301</v>
      </c>
      <c r="BI1432" s="1">
        <v>767819613.56272697</v>
      </c>
      <c r="BJ1432" s="1">
        <v>439383979.39669102</v>
      </c>
      <c r="BK1432" s="1">
        <f>SUM(BG1432:BJ1432)/1000000</f>
        <v>8759.9999999999891</v>
      </c>
      <c r="BL1432" s="1">
        <v>35.770305123521098</v>
      </c>
      <c r="BM1432" s="3">
        <f>0.815*BJ1432/(BK1432*1000)</f>
        <v>40.878760640217308</v>
      </c>
      <c r="BN1432" s="24">
        <v>3337.5507682418602</v>
      </c>
      <c r="BO1432" s="1">
        <v>422</v>
      </c>
      <c r="BP1432" s="1">
        <v>3040</v>
      </c>
      <c r="BQ1432" s="24">
        <v>4611.9232000000002</v>
      </c>
      <c r="BR1432" s="1">
        <v>760</v>
      </c>
      <c r="BS1432" s="1">
        <v>190</v>
      </c>
      <c r="BT1432" s="1">
        <v>0.47579160760026201</v>
      </c>
    </row>
    <row r="1433" spans="1:72" s="11" customFormat="1" x14ac:dyDescent="0.25">
      <c r="A1433" s="1">
        <v>388</v>
      </c>
      <c r="B1433" s="24">
        <v>3708.3897424909601</v>
      </c>
      <c r="C1433" s="24">
        <v>402.79999999999899</v>
      </c>
      <c r="D1433" s="1">
        <v>1000</v>
      </c>
      <c r="E1433" s="1">
        <v>4000</v>
      </c>
      <c r="F1433" s="1">
        <v>2</v>
      </c>
      <c r="G1433" s="1">
        <v>11</v>
      </c>
      <c r="H1433" s="2">
        <f>SUM(BG1433:BI1433)/(BK1433*1000000)</f>
        <v>0.73633018686776219</v>
      </c>
      <c r="I1433" s="3">
        <v>100</v>
      </c>
      <c r="J1433" s="18">
        <v>101.50322144179199</v>
      </c>
      <c r="K1433" s="18">
        <f>(P1433*BG1433+U1433*BH1433+AP1433*BI1433+AN1433*BJ1433)/(BK1433*(1000000))</f>
        <v>123.91360240309149</v>
      </c>
      <c r="L1433" s="18">
        <f>(T1433*BG1433+Y1433*BH1433+AT1433*BI1433+AO1433*BJ1433)/(BK1433*(1000000))</f>
        <v>151.09128432248033</v>
      </c>
      <c r="M1433" s="18">
        <f>L1433/K1433</f>
        <v>1.219327671799741</v>
      </c>
      <c r="N1433" s="18">
        <f>J1433*M1433</f>
        <v>123.76568668079378</v>
      </c>
      <c r="O1433" s="3">
        <v>100</v>
      </c>
      <c r="P1433" s="18">
        <v>132.29490109887101</v>
      </c>
      <c r="Q1433" s="18">
        <f>P1433-S1433</f>
        <v>122.367155874866</v>
      </c>
      <c r="R1433" s="18">
        <f>Q1433*solar_capex_adj</f>
        <v>163.15620783315467</v>
      </c>
      <c r="S1433" s="18">
        <v>9.9277452240050081</v>
      </c>
      <c r="T1433" s="18">
        <f>R1433+S1433</f>
        <v>173.08395305715968</v>
      </c>
      <c r="U1433" s="18">
        <v>27.953712782638799</v>
      </c>
      <c r="V1433" s="18">
        <f>U1433-X1433</f>
        <v>23.156929305511699</v>
      </c>
      <c r="W1433" s="18">
        <f>V1433*wind_capex_adj</f>
        <v>38.594882175852831</v>
      </c>
      <c r="X1433" s="18">
        <v>4.7967834771271001</v>
      </c>
      <c r="Y1433" s="18">
        <f>W1433+X1433</f>
        <v>43.391665652979931</v>
      </c>
      <c r="Z1433" s="18">
        <v>116.012122943308</v>
      </c>
      <c r="AA1433" s="18">
        <f>Z1433-AC1433-AD1433</f>
        <v>62.854212998193503</v>
      </c>
      <c r="AB1433" s="18">
        <f>AA1433*hdgt_capex_adj</f>
        <v>78.567766247741872</v>
      </c>
      <c r="AC1433" s="18">
        <v>17.961385157128802</v>
      </c>
      <c r="AD1433" s="18">
        <v>35.196524787985695</v>
      </c>
      <c r="AE1433" s="18">
        <f>AD1433*fuel_adj</f>
        <v>35.196524787985695</v>
      </c>
      <c r="AF1433" s="18">
        <f>AB1433+AC1433+AE1433</f>
        <v>131.72567619285638</v>
      </c>
      <c r="AG1433" s="18">
        <v>492.45717707184502</v>
      </c>
      <c r="AH1433" s="18">
        <f>AG1433-AJ1433-AK1433</f>
        <v>407.52033415250503</v>
      </c>
      <c r="AI1433" s="18">
        <f>AH1433*aero_capex_adj</f>
        <v>489.02440098300599</v>
      </c>
      <c r="AJ1433" s="18">
        <v>43.644499060534997</v>
      </c>
      <c r="AK1433" s="18">
        <v>41.292343858804998</v>
      </c>
      <c r="AL1433" s="18">
        <f>AK1433*fuel_adj</f>
        <v>41.292343858804998</v>
      </c>
      <c r="AM1433" s="18">
        <f>AI1433+AJ1433+AL1433</f>
        <v>573.96124390234604</v>
      </c>
      <c r="AN1433" s="18">
        <f>IF(F1433=0, 0, IF(F1433=3, Z1433, (Z1433*F1433*384+AG1433*G1433*32)/(F1433*384+G1433*32)))</f>
        <v>234.32342566941963</v>
      </c>
      <c r="AO1433" s="18">
        <f>IF(F1433=0, 0, IF(F1433=3, AF1433, (AF1433*F1433*384+AM1433*G1433*32)/(F1433*384+G1433*32)))</f>
        <v>270.7139974729817</v>
      </c>
      <c r="AP1433" s="18">
        <v>53.199100966471903</v>
      </c>
      <c r="AQ1433" s="18">
        <f>AP1433-AS1433</f>
        <v>43.176859170417202</v>
      </c>
      <c r="AR1433" s="18">
        <f>AQ1433*bess_capex_adj</f>
        <v>43.176859170417202</v>
      </c>
      <c r="AS1433" s="18">
        <v>10.022241796054701</v>
      </c>
      <c r="AT1433" s="18">
        <f>AR1433+AS1433</f>
        <v>53.199100966471903</v>
      </c>
      <c r="AU1433" s="18">
        <v>8311.4688312279595</v>
      </c>
      <c r="AV1433" s="18"/>
      <c r="AW1433" s="18">
        <v>4440.5478614978501</v>
      </c>
      <c r="AX1433" s="18">
        <f>AW1433*solar_capex_adj</f>
        <v>5920.7304819971332</v>
      </c>
      <c r="AY1433" s="18">
        <v>482.32596971047599</v>
      </c>
      <c r="AZ1433" s="18">
        <f>AY1433*wind_capex_adj</f>
        <v>803.87661618412665</v>
      </c>
      <c r="BA1433" s="18">
        <v>1545.59405479978</v>
      </c>
      <c r="BB1433" s="18">
        <f>BA1433*hdgt_capex_adj</f>
        <v>1931.9925684997249</v>
      </c>
      <c r="BC1433" s="18">
        <v>893.001177528977</v>
      </c>
      <c r="BD1433" s="18">
        <f>BC1433*aero_capex_adj</f>
        <v>1071.6014130347723</v>
      </c>
      <c r="BE1433" s="18">
        <v>949.999767690868</v>
      </c>
      <c r="BF1433" s="18">
        <f>BE1433*bess_capex_adj</f>
        <v>949.999767690868</v>
      </c>
      <c r="BG1433" s="1">
        <v>3106909415.6568098</v>
      </c>
      <c r="BH1433" s="1">
        <v>1768082187.9247999</v>
      </c>
      <c r="BI1433" s="1">
        <v>1575260833.3799801</v>
      </c>
      <c r="BJ1433" s="1">
        <v>2309747563.0384002</v>
      </c>
      <c r="BK1433" s="1">
        <f>SUM(BG1433:BJ1433)/1000000</f>
        <v>8759.9999999999909</v>
      </c>
      <c r="BL1433" s="1">
        <v>33.9487523506155</v>
      </c>
      <c r="BM1433" s="3">
        <f>0.815*BJ1433/(BK1433*1000)</f>
        <v>214.89089770277374</v>
      </c>
      <c r="BN1433" s="24">
        <v>5006.3261523627898</v>
      </c>
      <c r="BO1433" s="1">
        <v>106</v>
      </c>
      <c r="BP1433" s="1">
        <v>3040</v>
      </c>
      <c r="BQ1433" s="24">
        <v>4611.9232000000002</v>
      </c>
      <c r="BR1433" s="1">
        <v>760</v>
      </c>
      <c r="BS1433" s="1">
        <v>190</v>
      </c>
      <c r="BT1433" s="1">
        <v>0.97075266869455501</v>
      </c>
    </row>
    <row r="1434" spans="1:72" s="11" customFormat="1" x14ac:dyDescent="0.25">
      <c r="A1434" s="1">
        <v>879</v>
      </c>
      <c r="B1434" s="25">
        <v>2060.21652360608</v>
      </c>
      <c r="C1434" s="25">
        <v>1801.19999999999</v>
      </c>
      <c r="D1434" s="8">
        <v>2000</v>
      </c>
      <c r="E1434" s="8">
        <v>8000</v>
      </c>
      <c r="F1434" s="8">
        <v>2</v>
      </c>
      <c r="G1434" s="8">
        <v>11</v>
      </c>
      <c r="H1434" s="9">
        <f>SUM(BG1434:BI1434)/(BK1434*1000000)</f>
        <v>0.9718477732102393</v>
      </c>
      <c r="I1434" s="10">
        <v>100</v>
      </c>
      <c r="J1434" s="19">
        <v>97.883207769678606</v>
      </c>
      <c r="K1434" s="18">
        <f>(P1434*BG1434+U1434*BH1434+AP1434*BI1434+AN1434*BJ1434)/(BK1434*(1000000))</f>
        <v>117.63601896590473</v>
      </c>
      <c r="L1434" s="18">
        <f>(T1434*BG1434+Y1434*BH1434+AT1434*BI1434+AO1434*BJ1434)/(BK1434*(1000000))</f>
        <v>148.76445101065761</v>
      </c>
      <c r="M1434" s="18">
        <f>L1434/K1434</f>
        <v>1.2646165036728678</v>
      </c>
      <c r="N1434" s="18">
        <f>J1434*M1434</f>
        <v>123.78471997797585</v>
      </c>
      <c r="O1434" s="10">
        <v>100</v>
      </c>
      <c r="P1434" s="19">
        <v>144.91358593973001</v>
      </c>
      <c r="Q1434" s="19">
        <f>P1434-S1434</f>
        <v>134.03598734937</v>
      </c>
      <c r="R1434" s="18">
        <f>Q1434*solar_capex_adj</f>
        <v>178.71464979915999</v>
      </c>
      <c r="S1434" s="19">
        <v>10.877598590360009</v>
      </c>
      <c r="T1434" s="18">
        <f>R1434+S1434</f>
        <v>189.59224838951999</v>
      </c>
      <c r="U1434" s="19">
        <v>36.6781262712176</v>
      </c>
      <c r="V1434" s="19">
        <f>U1434-X1434</f>
        <v>30.382745366356598</v>
      </c>
      <c r="W1434" s="18">
        <f>V1434*wind_capex_adj</f>
        <v>50.637908943927663</v>
      </c>
      <c r="X1434" s="19">
        <v>6.2953809048610019</v>
      </c>
      <c r="Y1434" s="18">
        <f>W1434+X1434</f>
        <v>56.933289848788661</v>
      </c>
      <c r="Z1434" s="19">
        <v>675.39975606573898</v>
      </c>
      <c r="AA1434" s="19">
        <f>Z1434-AC1434-AD1434</f>
        <v>565.85379759607792</v>
      </c>
      <c r="AB1434" s="18">
        <f>AA1434*hdgt_capex_adj</f>
        <v>707.31724699509743</v>
      </c>
      <c r="AC1434" s="19">
        <v>68.293499125191033</v>
      </c>
      <c r="AD1434" s="19">
        <v>41.252459344470026</v>
      </c>
      <c r="AE1434" s="18">
        <f>AD1434*fuel_adj</f>
        <v>41.252459344470026</v>
      </c>
      <c r="AF1434" s="18">
        <f>AB1434+AC1434+AE1434</f>
        <v>816.86320546475849</v>
      </c>
      <c r="AG1434" s="19">
        <v>3974.8794597903202</v>
      </c>
      <c r="AH1434" s="19">
        <f>AG1434-AJ1434-AK1434</f>
        <v>3631.7541314745299</v>
      </c>
      <c r="AI1434" s="18">
        <f>AH1434*aero_capex_adj</f>
        <v>4358.1049577694357</v>
      </c>
      <c r="AJ1434" s="19">
        <v>296.45677704660011</v>
      </c>
      <c r="AK1434" s="19">
        <v>46.668551269190175</v>
      </c>
      <c r="AL1434" s="18">
        <f>AK1434*fuel_adj</f>
        <v>46.668551269190175</v>
      </c>
      <c r="AM1434" s="18">
        <f>AI1434+AJ1434+AL1434</f>
        <v>4701.230286085226</v>
      </c>
      <c r="AN1434" s="18">
        <f>IF(F1434=0, 0, IF(F1434=3, Z1434, (Z1434*F1434*384+AG1434*G1434*32)/(F1434*384+G1434*32)))</f>
        <v>1712.3790915220359</v>
      </c>
      <c r="AO1434" s="18">
        <f>IF(F1434=0, 0, IF(F1434=3, AF1434, (AF1434*F1434*384+AM1434*G1434*32)/(F1434*384+G1434*32)))</f>
        <v>2037.6642879454769</v>
      </c>
      <c r="AP1434" s="19">
        <v>173.98578079836901</v>
      </c>
      <c r="AQ1434" s="19">
        <f>AP1434-AS1434</f>
        <v>140.48135868042101</v>
      </c>
      <c r="AR1434" s="18">
        <f>AQ1434*bess_capex_adj</f>
        <v>140.48135868042101</v>
      </c>
      <c r="AS1434" s="19">
        <v>33.504422117947996</v>
      </c>
      <c r="AT1434" s="18">
        <f>AR1434+AS1434</f>
        <v>173.98578079836901</v>
      </c>
      <c r="AU1434" s="19">
        <v>8961.1722660155101</v>
      </c>
      <c r="AV1434" s="19"/>
      <c r="AW1434" s="19">
        <v>2466.2562401861101</v>
      </c>
      <c r="AX1434" s="18">
        <f>AW1434*solar_capex_adj</f>
        <v>3288.3416535814799</v>
      </c>
      <c r="AY1434" s="19">
        <v>2156.1912007422402</v>
      </c>
      <c r="AZ1434" s="18">
        <f>AY1434*wind_capex_adj</f>
        <v>3593.652001237067</v>
      </c>
      <c r="BA1434" s="19">
        <v>1545.1462257374999</v>
      </c>
      <c r="BB1434" s="18">
        <f>BA1434*hdgt_capex_adj</f>
        <v>1931.4327821718748</v>
      </c>
      <c r="BC1434" s="19">
        <v>892.74243437535995</v>
      </c>
      <c r="BD1434" s="18">
        <f>BC1434*aero_capex_adj</f>
        <v>1071.2909212504319</v>
      </c>
      <c r="BE1434" s="19">
        <v>1900.8361649742901</v>
      </c>
      <c r="BF1434" s="18">
        <f>BE1434*bess_capex_adj</f>
        <v>1900.8361649742901</v>
      </c>
      <c r="BG1434" s="8">
        <v>1576663233.6986499</v>
      </c>
      <c r="BH1434" s="8">
        <v>6024248427.7545404</v>
      </c>
      <c r="BI1434" s="8">
        <v>912474831.86850095</v>
      </c>
      <c r="BJ1434" s="8">
        <v>246613506.678303</v>
      </c>
      <c r="BK1434" s="8">
        <f>SUM(BG1434:BJ1434)/1000000</f>
        <v>8759.9999999999945</v>
      </c>
      <c r="BL1434" s="8">
        <v>33.808661317927204</v>
      </c>
      <c r="BM1434" s="10">
        <f>0.815*BJ1434/(BK1434*1000)</f>
        <v>22.944064833654917</v>
      </c>
      <c r="BN1434" s="25">
        <v>2781.2923068682198</v>
      </c>
      <c r="BO1434" s="8">
        <v>474</v>
      </c>
      <c r="BP1434" s="8">
        <v>6080</v>
      </c>
      <c r="BQ1434" s="25">
        <v>9223.8464000000004</v>
      </c>
      <c r="BR1434" s="8">
        <v>1520</v>
      </c>
      <c r="BS1434" s="8">
        <v>380</v>
      </c>
      <c r="BT1434" s="8">
        <v>0.28377867193297102</v>
      </c>
    </row>
    <row r="1435" spans="1:72" s="11" customFormat="1" x14ac:dyDescent="0.25">
      <c r="A1435" s="1">
        <v>1420</v>
      </c>
      <c r="B1435" s="22">
        <v>1854.19487124548</v>
      </c>
      <c r="C1435" s="22">
        <v>1801.19999999999</v>
      </c>
      <c r="D1435" s="11">
        <v>3000</v>
      </c>
      <c r="E1435" s="11">
        <v>12000</v>
      </c>
      <c r="F1435" s="11">
        <v>2</v>
      </c>
      <c r="G1435" s="11">
        <v>4</v>
      </c>
      <c r="H1435" s="12">
        <f>SUM(BG1435:BI1435)/(BK1435*1000000)</f>
        <v>0.9711196265227009</v>
      </c>
      <c r="I1435" s="13">
        <v>100</v>
      </c>
      <c r="J1435" s="20">
        <v>98.292511682918402</v>
      </c>
      <c r="K1435" s="18">
        <f>(P1435*BG1435+U1435*BH1435+AP1435*BI1435+AN1435*BJ1435)/(BK1435*(1000000))</f>
        <v>99.889118156035892</v>
      </c>
      <c r="L1435" s="18">
        <f>(T1435*BG1435+Y1435*BH1435+AT1435*BI1435+AO1435*BJ1435)/(BK1435*(1000000))</f>
        <v>125.81831897369911</v>
      </c>
      <c r="M1435" s="18">
        <f>L1435/K1435</f>
        <v>1.2595798350843326</v>
      </c>
      <c r="N1435" s="18">
        <f>J1435*M1435</f>
        <v>123.80726565559519</v>
      </c>
      <c r="O1435" s="13">
        <v>100</v>
      </c>
      <c r="P1435" s="20">
        <v>133.74097380088699</v>
      </c>
      <c r="Q1435" s="20">
        <f>P1435-S1435</f>
        <v>123.70282288834299</v>
      </c>
      <c r="R1435" s="18">
        <f>Q1435*solar_capex_adj</f>
        <v>164.93709718445731</v>
      </c>
      <c r="S1435" s="20">
        <v>10.038150912543998</v>
      </c>
      <c r="T1435" s="18">
        <f>R1435+S1435</f>
        <v>174.97524809700133</v>
      </c>
      <c r="U1435" s="20">
        <v>36.680753115156698</v>
      </c>
      <c r="V1435" s="20">
        <f>U1435-X1435</f>
        <v>30.385371650851098</v>
      </c>
      <c r="W1435" s="18">
        <f>V1435*wind_capex_adj</f>
        <v>50.642286084751831</v>
      </c>
      <c r="X1435" s="20">
        <v>6.2953814643055992</v>
      </c>
      <c r="Y1435" s="18">
        <f>W1435+X1435</f>
        <v>56.93766754905743</v>
      </c>
      <c r="Z1435" s="20">
        <v>652.06110560538502</v>
      </c>
      <c r="AA1435" s="20">
        <f>Z1435-AC1435-AD1435</f>
        <v>542.904300172788</v>
      </c>
      <c r="AB1435" s="18">
        <f>AA1435*hdgt_capex_adj</f>
        <v>678.63037521598494</v>
      </c>
      <c r="AC1435" s="20">
        <v>66.327043797747024</v>
      </c>
      <c r="AD1435" s="20">
        <v>42.829761634850001</v>
      </c>
      <c r="AE1435" s="18">
        <f>AD1435*fuel_adj</f>
        <v>42.829761634850001</v>
      </c>
      <c r="AF1435" s="18">
        <f>AB1435+AC1435+AE1435</f>
        <v>787.78718064858197</v>
      </c>
      <c r="AG1435" s="20">
        <v>1882.83163947503</v>
      </c>
      <c r="AH1435" s="20">
        <f>AG1435-AJ1435-AK1435</f>
        <v>1688.65084816285</v>
      </c>
      <c r="AI1435" s="18">
        <f>AH1435*aero_capex_adj</f>
        <v>2026.3810177954199</v>
      </c>
      <c r="AJ1435" s="20">
        <v>145.27156221407995</v>
      </c>
      <c r="AK1435" s="20">
        <v>48.909229098100013</v>
      </c>
      <c r="AL1435" s="18">
        <f>AK1435*fuel_adj</f>
        <v>48.909229098100013</v>
      </c>
      <c r="AM1435" s="18">
        <f>AI1435+AJ1435+AL1435</f>
        <v>2220.5618091075994</v>
      </c>
      <c r="AN1435" s="18">
        <f>IF(F1435=0, 0, IF(F1435=3, Z1435, (Z1435*F1435*384+AG1435*G1435*32)/(F1435*384+G1435*32)))</f>
        <v>827.88546758676296</v>
      </c>
      <c r="AO1435" s="18">
        <f>IF(F1435=0, 0, IF(F1435=3, AF1435, (AF1435*F1435*384+AM1435*G1435*32)/(F1435*384+G1435*32)))</f>
        <v>992.46927042844163</v>
      </c>
      <c r="AP1435" s="20">
        <v>253.03684399064301</v>
      </c>
      <c r="AQ1435" s="20">
        <f>AP1435-AS1435</f>
        <v>204.547493018979</v>
      </c>
      <c r="AR1435" s="18">
        <f>AQ1435*bess_capex_adj</f>
        <v>204.547493018979</v>
      </c>
      <c r="AS1435" s="20">
        <v>48.48935097166401</v>
      </c>
      <c r="AT1435" s="18">
        <f>AR1435+AS1435</f>
        <v>253.03684399064301</v>
      </c>
      <c r="AU1435" s="20">
        <v>9100.6968563400696</v>
      </c>
      <c r="AV1435" s="20"/>
      <c r="AW1435" s="20">
        <v>2219.8222837703902</v>
      </c>
      <c r="AX1435" s="18">
        <f>AW1435*solar_capex_adj</f>
        <v>2959.7630450271868</v>
      </c>
      <c r="AY1435" s="20">
        <v>2156.37739028018</v>
      </c>
      <c r="AZ1435" s="18">
        <f>AY1435*wind_capex_adj</f>
        <v>3593.9623171336334</v>
      </c>
      <c r="BA1435" s="20">
        <v>1545.2796508538499</v>
      </c>
      <c r="BB1435" s="18">
        <f>BA1435*hdgt_capex_adj</f>
        <v>1931.5995635673125</v>
      </c>
      <c r="BC1435" s="20">
        <v>324.66164497809098</v>
      </c>
      <c r="BD1435" s="18">
        <f>BC1435*aero_capex_adj</f>
        <v>389.59397397370918</v>
      </c>
      <c r="BE1435" s="20">
        <v>2854.5558864575501</v>
      </c>
      <c r="BF1435" s="18">
        <f>BE1435*bess_capex_adj</f>
        <v>2854.5558864575501</v>
      </c>
      <c r="BG1435" s="11">
        <v>1539220767.4302001</v>
      </c>
      <c r="BH1435" s="11">
        <v>6024251669.3078299</v>
      </c>
      <c r="BI1435" s="11">
        <v>943535491.600824</v>
      </c>
      <c r="BJ1435" s="11">
        <v>252992071.66113999</v>
      </c>
      <c r="BK1435" s="11">
        <f>SUM(BG1435:BJ1435)/1000000</f>
        <v>8759.9999999999945</v>
      </c>
      <c r="BL1435" s="11">
        <v>31.022627401781801</v>
      </c>
      <c r="BM1435" s="13">
        <f>0.815*BJ1435/(BK1435*1000)</f>
        <v>23.537504383998765</v>
      </c>
      <c r="BN1435" s="22">
        <v>2503.1630761813899</v>
      </c>
      <c r="BO1435" s="11">
        <v>474</v>
      </c>
      <c r="BP1435" s="11">
        <v>9120</v>
      </c>
      <c r="BQ1435" s="22">
        <v>13835.7696</v>
      </c>
      <c r="BR1435" s="11">
        <v>2280</v>
      </c>
      <c r="BS1435" s="11">
        <v>570</v>
      </c>
      <c r="BT1435" s="11">
        <v>0.19644022686879201</v>
      </c>
    </row>
    <row r="1436" spans="1:72" s="11" customFormat="1" x14ac:dyDescent="0.25">
      <c r="A1436" s="1">
        <v>1555</v>
      </c>
      <c r="B1436" s="22">
        <v>1854.19487124548</v>
      </c>
      <c r="C1436" s="22">
        <v>1801.19999999999</v>
      </c>
      <c r="D1436" s="11">
        <v>3000</v>
      </c>
      <c r="E1436" s="11">
        <v>12000</v>
      </c>
      <c r="F1436" s="11">
        <v>2</v>
      </c>
      <c r="G1436" s="11">
        <v>4</v>
      </c>
      <c r="H1436" s="12">
        <f>SUM(BG1436:BI1436)/(BK1436*1000000)</f>
        <v>0.9711196265227009</v>
      </c>
      <c r="I1436" s="13">
        <v>100</v>
      </c>
      <c r="J1436" s="20">
        <v>98.292511682918402</v>
      </c>
      <c r="K1436" s="18">
        <f>(P1436*BG1436+U1436*BH1436+AP1436*BI1436+AN1436*BJ1436)/(BK1436*(1000000))</f>
        <v>99.889118156035892</v>
      </c>
      <c r="L1436" s="18">
        <f>(T1436*BG1436+Y1436*BH1436+AT1436*BI1436+AO1436*BJ1436)/(BK1436*(1000000))</f>
        <v>125.81831897369911</v>
      </c>
      <c r="M1436" s="18">
        <f>L1436/K1436</f>
        <v>1.2595798350843326</v>
      </c>
      <c r="N1436" s="18">
        <f>J1436*M1436</f>
        <v>123.80726565559519</v>
      </c>
      <c r="O1436" s="13">
        <v>100</v>
      </c>
      <c r="P1436" s="20">
        <v>133.74097380088699</v>
      </c>
      <c r="Q1436" s="20">
        <f>P1436-S1436</f>
        <v>123.70282288834299</v>
      </c>
      <c r="R1436" s="18">
        <f>Q1436*solar_capex_adj</f>
        <v>164.93709718445731</v>
      </c>
      <c r="S1436" s="20">
        <v>10.038150912543998</v>
      </c>
      <c r="T1436" s="18">
        <f>R1436+S1436</f>
        <v>174.97524809700133</v>
      </c>
      <c r="U1436" s="20">
        <v>36.680753115156698</v>
      </c>
      <c r="V1436" s="20">
        <f>U1436-X1436</f>
        <v>30.385371650851098</v>
      </c>
      <c r="W1436" s="18">
        <f>V1436*wind_capex_adj</f>
        <v>50.642286084751831</v>
      </c>
      <c r="X1436" s="20">
        <v>6.2953814643055992</v>
      </c>
      <c r="Y1436" s="18">
        <f>W1436+X1436</f>
        <v>56.93766754905743</v>
      </c>
      <c r="Z1436" s="20">
        <v>652.06110560538502</v>
      </c>
      <c r="AA1436" s="20">
        <f>Z1436-AC1436-AD1436</f>
        <v>542.904300172788</v>
      </c>
      <c r="AB1436" s="18">
        <f>AA1436*hdgt_capex_adj</f>
        <v>678.63037521598494</v>
      </c>
      <c r="AC1436" s="20">
        <v>66.327043797747024</v>
      </c>
      <c r="AD1436" s="20">
        <v>42.829761634850001</v>
      </c>
      <c r="AE1436" s="18">
        <f>AD1436*fuel_adj</f>
        <v>42.829761634850001</v>
      </c>
      <c r="AF1436" s="18">
        <f>AB1436+AC1436+AE1436</f>
        <v>787.78718064858197</v>
      </c>
      <c r="AG1436" s="20">
        <v>1882.83163947503</v>
      </c>
      <c r="AH1436" s="20">
        <f>AG1436-AJ1436-AK1436</f>
        <v>1688.65084816285</v>
      </c>
      <c r="AI1436" s="18">
        <f>AH1436*aero_capex_adj</f>
        <v>2026.3810177954199</v>
      </c>
      <c r="AJ1436" s="20">
        <v>145.27156221407995</v>
      </c>
      <c r="AK1436" s="20">
        <v>48.909229098100013</v>
      </c>
      <c r="AL1436" s="18">
        <f>AK1436*fuel_adj</f>
        <v>48.909229098100013</v>
      </c>
      <c r="AM1436" s="18">
        <f>AI1436+AJ1436+AL1436</f>
        <v>2220.5618091075994</v>
      </c>
      <c r="AN1436" s="18">
        <f>IF(F1436=0, 0, IF(F1436=3, Z1436, (Z1436*F1436*384+AG1436*G1436*32)/(F1436*384+G1436*32)))</f>
        <v>827.88546758676296</v>
      </c>
      <c r="AO1436" s="18">
        <f>IF(F1436=0, 0, IF(F1436=3, AF1436, (AF1436*F1436*384+AM1436*G1436*32)/(F1436*384+G1436*32)))</f>
        <v>992.46927042844163</v>
      </c>
      <c r="AP1436" s="20">
        <v>253.03684399064301</v>
      </c>
      <c r="AQ1436" s="20">
        <f>AP1436-AS1436</f>
        <v>204.547493018979</v>
      </c>
      <c r="AR1436" s="18">
        <f>AQ1436*bess_capex_adj</f>
        <v>204.547493018979</v>
      </c>
      <c r="AS1436" s="20">
        <v>48.48935097166401</v>
      </c>
      <c r="AT1436" s="18">
        <f>AR1436+AS1436</f>
        <v>253.03684399064301</v>
      </c>
      <c r="AU1436" s="20">
        <v>9100.6968563400696</v>
      </c>
      <c r="AV1436" s="20"/>
      <c r="AW1436" s="20">
        <v>2219.8222837703902</v>
      </c>
      <c r="AX1436" s="18">
        <f>AW1436*solar_capex_adj</f>
        <v>2959.7630450271868</v>
      </c>
      <c r="AY1436" s="20">
        <v>2156.37739028018</v>
      </c>
      <c r="AZ1436" s="18">
        <f>AY1436*wind_capex_adj</f>
        <v>3593.9623171336334</v>
      </c>
      <c r="BA1436" s="20">
        <v>1545.2796508538499</v>
      </c>
      <c r="BB1436" s="18">
        <f>BA1436*hdgt_capex_adj</f>
        <v>1931.5995635673125</v>
      </c>
      <c r="BC1436" s="20">
        <v>324.66164497809098</v>
      </c>
      <c r="BD1436" s="18">
        <f>BC1436*aero_capex_adj</f>
        <v>389.59397397370918</v>
      </c>
      <c r="BE1436" s="20">
        <v>2854.5558864575501</v>
      </c>
      <c r="BF1436" s="18">
        <f>BE1436*bess_capex_adj</f>
        <v>2854.5558864575501</v>
      </c>
      <c r="BG1436" s="11">
        <v>1539220767.4302001</v>
      </c>
      <c r="BH1436" s="11">
        <v>6024251669.3078299</v>
      </c>
      <c r="BI1436" s="11">
        <v>943535491.600824</v>
      </c>
      <c r="BJ1436" s="11">
        <v>252992071.66113999</v>
      </c>
      <c r="BK1436" s="11">
        <f>SUM(BG1436:BJ1436)/1000000</f>
        <v>8759.9999999999945</v>
      </c>
      <c r="BL1436" s="11">
        <v>31.022627401781801</v>
      </c>
      <c r="BM1436" s="13">
        <f>0.815*BJ1436/(BK1436*1000)</f>
        <v>23.537504383998765</v>
      </c>
      <c r="BN1436" s="22">
        <v>2503.1630761813899</v>
      </c>
      <c r="BO1436" s="11">
        <v>474</v>
      </c>
      <c r="BP1436" s="11">
        <v>9120</v>
      </c>
      <c r="BQ1436" s="22">
        <v>13835.7696</v>
      </c>
      <c r="BR1436" s="11">
        <v>2280</v>
      </c>
      <c r="BS1436" s="11">
        <v>570</v>
      </c>
      <c r="BT1436" s="11">
        <v>0.19644022686879201</v>
      </c>
    </row>
    <row r="1437" spans="1:72" s="11" customFormat="1" x14ac:dyDescent="0.25">
      <c r="A1437" s="1">
        <v>1551</v>
      </c>
      <c r="B1437" s="22">
        <v>1030.10826180304</v>
      </c>
      <c r="C1437" s="22">
        <v>1801.19999999999</v>
      </c>
      <c r="D1437" s="11">
        <v>3000</v>
      </c>
      <c r="E1437" s="11">
        <v>12000</v>
      </c>
      <c r="F1437" s="11">
        <v>3</v>
      </c>
      <c r="G1437" s="11">
        <v>4</v>
      </c>
      <c r="H1437" s="12">
        <f>SUM(BG1437:BI1437)/(BK1437*1000000)</f>
        <v>0.93433239534262325</v>
      </c>
      <c r="I1437" s="13">
        <v>100</v>
      </c>
      <c r="J1437" s="20">
        <v>99.036616827558404</v>
      </c>
      <c r="K1437" s="18">
        <f>(P1437*BG1437+U1437*BH1437+AP1437*BI1437+AN1437*BJ1437)/(BK1437*(1000000))</f>
        <v>96.065169383585328</v>
      </c>
      <c r="L1437" s="18">
        <f>(T1437*BG1437+Y1437*BH1437+AT1437*BI1437+AO1437*BJ1437)/(BK1437*(1000000))</f>
        <v>120.12399725662311</v>
      </c>
      <c r="M1437" s="18">
        <f>L1437/K1437</f>
        <v>1.2504427778289924</v>
      </c>
      <c r="N1437" s="18">
        <f>J1437*M1437</f>
        <v>123.83962225263767</v>
      </c>
      <c r="O1437" s="13">
        <v>100</v>
      </c>
      <c r="P1437" s="20">
        <v>92.944038538371302</v>
      </c>
      <c r="Q1437" s="20">
        <f>P1437-S1437</f>
        <v>85.968991133415201</v>
      </c>
      <c r="R1437" s="18">
        <f>Q1437*solar_capex_adj</f>
        <v>114.62532151122026</v>
      </c>
      <c r="S1437" s="20">
        <v>6.9750474049561006</v>
      </c>
      <c r="T1437" s="18">
        <f>R1437+S1437</f>
        <v>121.60036891617636</v>
      </c>
      <c r="U1437" s="20">
        <v>36.685579213542901</v>
      </c>
      <c r="V1437" s="20">
        <f>U1437-X1437</f>
        <v>30.390195389614899</v>
      </c>
      <c r="W1437" s="18">
        <f>V1437*wind_capex_adj</f>
        <v>50.650325649358166</v>
      </c>
      <c r="X1437" s="20">
        <v>6.2953838239280024</v>
      </c>
      <c r="Y1437" s="18">
        <f>W1437+X1437</f>
        <v>56.945709473286172</v>
      </c>
      <c r="Z1437" s="20">
        <v>463.17624782617099</v>
      </c>
      <c r="AA1437" s="20">
        <f>Z1437-AC1437-AD1437</f>
        <v>368.35997239564597</v>
      </c>
      <c r="AB1437" s="18">
        <f>AA1437*hdgt_capex_adj</f>
        <v>460.44996549455743</v>
      </c>
      <c r="AC1437" s="20">
        <v>49.919945602759014</v>
      </c>
      <c r="AD1437" s="20">
        <v>44.89632982776601</v>
      </c>
      <c r="AE1437" s="18">
        <f>AD1437*fuel_adj</f>
        <v>44.89632982776601</v>
      </c>
      <c r="AF1437" s="18">
        <f>AB1437+AC1437+AE1437</f>
        <v>555.26624092508246</v>
      </c>
      <c r="AG1437" s="20">
        <v>875.88400261406002</v>
      </c>
      <c r="AH1437" s="20">
        <f>AG1437-AJ1437-AK1437</f>
        <v>752.22146254757297</v>
      </c>
      <c r="AI1437" s="18">
        <f>AH1437*aero_capex_adj</f>
        <v>902.66575505708749</v>
      </c>
      <c r="AJ1437" s="20">
        <v>72.722462777496048</v>
      </c>
      <c r="AK1437" s="20">
        <v>50.940077288991006</v>
      </c>
      <c r="AL1437" s="18">
        <f>AK1437*fuel_adj</f>
        <v>50.940077288991006</v>
      </c>
      <c r="AM1437" s="18">
        <f>AI1437+AJ1437+AL1437</f>
        <v>1026.3282951235747</v>
      </c>
      <c r="AN1437" s="18">
        <f>IF(F1437=0, 0, IF(F1437=3, Z1437, (Z1437*F1437*384+AG1437*G1437*32)/(F1437*384+G1437*32)))</f>
        <v>463.17624782617099</v>
      </c>
      <c r="AO1437" s="18">
        <f>IF(F1437=0, 0, IF(F1437=3, AF1437, (AF1437*F1437*384+AM1437*G1437*32)/(F1437*384+G1437*32)))</f>
        <v>555.26624092508246</v>
      </c>
      <c r="AP1437" s="20">
        <v>260.70153616900501</v>
      </c>
      <c r="AQ1437" s="20">
        <f>AP1437-AS1437</f>
        <v>210.93227847591999</v>
      </c>
      <c r="AR1437" s="18">
        <f>AQ1437*bess_capex_adj</f>
        <v>210.93227847591999</v>
      </c>
      <c r="AS1437" s="20">
        <v>49.769257693085024</v>
      </c>
      <c r="AT1437" s="18">
        <f>AR1437+AS1437</f>
        <v>260.70153616900501</v>
      </c>
      <c r="AU1437" s="20">
        <v>8888.1564578986599</v>
      </c>
      <c r="AV1437" s="20"/>
      <c r="AW1437" s="20">
        <v>1233.42991825235</v>
      </c>
      <c r="AX1437" s="18">
        <f>AW1437*solar_capex_adj</f>
        <v>1644.5732243364666</v>
      </c>
      <c r="AY1437" s="20">
        <v>2156.7189111438402</v>
      </c>
      <c r="AZ1437" s="18">
        <f>AY1437*wind_capex_adj</f>
        <v>3594.5315185730669</v>
      </c>
      <c r="BA1437" s="20">
        <v>2318.2865817164902</v>
      </c>
      <c r="BB1437" s="18">
        <f>BA1437*hdgt_capex_adj</f>
        <v>2897.8582271456125</v>
      </c>
      <c r="BC1437" s="20">
        <v>324.71306395785302</v>
      </c>
      <c r="BD1437" s="18">
        <f>BC1437*aero_capex_adj</f>
        <v>389.65567674942361</v>
      </c>
      <c r="BE1437" s="20">
        <v>2855.00798282811</v>
      </c>
      <c r="BF1437" s="18">
        <f>BE1437*bess_capex_adj</f>
        <v>2855.00798282811</v>
      </c>
      <c r="BG1437" s="11">
        <v>1246797063.8942599</v>
      </c>
      <c r="BH1437" s="11">
        <v>6024250471.7825003</v>
      </c>
      <c r="BI1437" s="11">
        <v>913704247.52460599</v>
      </c>
      <c r="BJ1437" s="11">
        <v>575248216.79861903</v>
      </c>
      <c r="BK1437" s="11">
        <f>SUM(BG1437:BJ1437)/1000000</f>
        <v>8759.9999999999854</v>
      </c>
      <c r="BL1437" s="11">
        <v>20.531091546663799</v>
      </c>
      <c r="BM1437" s="13">
        <f>0.815*BJ1437/(BK1437*1000)</f>
        <v>53.519097795762015</v>
      </c>
      <c r="BN1437" s="22">
        <v>1390.6461534341099</v>
      </c>
      <c r="BO1437" s="11">
        <v>474</v>
      </c>
      <c r="BP1437" s="11">
        <v>9120</v>
      </c>
      <c r="BQ1437" s="22">
        <v>13835.7696</v>
      </c>
      <c r="BR1437" s="11">
        <v>2280</v>
      </c>
      <c r="BS1437" s="11">
        <v>570</v>
      </c>
      <c r="BT1437" s="11">
        <v>0.19031210219633701</v>
      </c>
    </row>
    <row r="1438" spans="1:72" s="11" customFormat="1" x14ac:dyDescent="0.25">
      <c r="A1438" s="1">
        <v>812</v>
      </c>
      <c r="B1438" s="25">
        <v>3296.3464377697401</v>
      </c>
      <c r="C1438" s="25">
        <v>201.39999999999901</v>
      </c>
      <c r="D1438" s="8">
        <v>2000</v>
      </c>
      <c r="E1438" s="8">
        <v>8000</v>
      </c>
      <c r="F1438" s="8">
        <v>1</v>
      </c>
      <c r="G1438" s="8">
        <v>23</v>
      </c>
      <c r="H1438" s="9">
        <f>SUM(BG1438:BI1438)/(BK1438*1000000)</f>
        <v>0.77794211768164101</v>
      </c>
      <c r="I1438" s="10">
        <v>100</v>
      </c>
      <c r="J1438" s="19">
        <v>104.023025250212</v>
      </c>
      <c r="K1438" s="18">
        <f>(P1438*BG1438+U1438*BH1438+AP1438*BI1438+AN1438*BJ1438)/(BK1438*(1000000))</f>
        <v>118.17244821229949</v>
      </c>
      <c r="L1438" s="18">
        <f>(T1438*BG1438+Y1438*BH1438+AT1438*BI1438+AO1438*BJ1438)/(BK1438*(1000000))</f>
        <v>140.72048757209024</v>
      </c>
      <c r="M1438" s="18">
        <f>L1438/K1438</f>
        <v>1.1908062302245164</v>
      </c>
      <c r="N1438" s="18">
        <f>J1438*M1438</f>
        <v>123.87126655475463</v>
      </c>
      <c r="O1438" s="10">
        <v>100</v>
      </c>
      <c r="P1438" s="19">
        <v>119.530027979688</v>
      </c>
      <c r="Q1438" s="19">
        <f>P1438-S1438</f>
        <v>110.559186143923</v>
      </c>
      <c r="R1438" s="18">
        <f>Q1438*solar_capex_adj</f>
        <v>147.41224819189733</v>
      </c>
      <c r="S1438" s="19">
        <v>8.9708418357650004</v>
      </c>
      <c r="T1438" s="18">
        <f>R1438+S1438</f>
        <v>156.38309002766232</v>
      </c>
      <c r="U1438" s="19">
        <v>27.950907779038499</v>
      </c>
      <c r="V1438" s="19">
        <f>U1438-X1438</f>
        <v>23.154124301911398</v>
      </c>
      <c r="W1438" s="18">
        <f>V1438*wind_capex_adj</f>
        <v>38.590207169852334</v>
      </c>
      <c r="X1438" s="19">
        <v>4.7967834771271001</v>
      </c>
      <c r="Y1438" s="18">
        <f>W1438+X1438</f>
        <v>43.386990646979434</v>
      </c>
      <c r="Z1438" s="19">
        <v>100.92566622752599</v>
      </c>
      <c r="AA1438" s="19">
        <f>Z1438-AC1438-AD1438</f>
        <v>48.991184958945212</v>
      </c>
      <c r="AB1438" s="18">
        <f>AA1438*hdgt_capex_adj</f>
        <v>61.238981198681515</v>
      </c>
      <c r="AC1438" s="19">
        <v>16.637547695890888</v>
      </c>
      <c r="AD1438" s="19">
        <v>35.296933572689895</v>
      </c>
      <c r="AE1438" s="18">
        <f>AD1438*fuel_adj</f>
        <v>35.296933572689895</v>
      </c>
      <c r="AF1438" s="18">
        <f>AB1438+AC1438+AE1438</f>
        <v>113.1734624672623</v>
      </c>
      <c r="AG1438" s="19">
        <v>315.335908485853</v>
      </c>
      <c r="AH1438" s="19">
        <f>AG1438-AJ1438-AK1438</f>
        <v>243.71514941803304</v>
      </c>
      <c r="AI1438" s="18">
        <f>AH1438*aero_capex_adj</f>
        <v>292.45817930163963</v>
      </c>
      <c r="AJ1438" s="19">
        <v>30.870413224236984</v>
      </c>
      <c r="AK1438" s="19">
        <v>40.750345843582977</v>
      </c>
      <c r="AL1438" s="18">
        <f>AK1438*fuel_adj</f>
        <v>40.750345843582977</v>
      </c>
      <c r="AM1438" s="18">
        <f>AI1438+AJ1438+AL1438</f>
        <v>364.07893836945959</v>
      </c>
      <c r="AN1438" s="18">
        <f>IF(F1438=0, 0, IF(F1438=3, Z1438, (Z1438*F1438*384+AG1438*G1438*32)/(F1438*384+G1438*32)))</f>
        <v>241.82382542585515</v>
      </c>
      <c r="AO1438" s="18">
        <f>IF(F1438=0, 0, IF(F1438=3, AF1438, (AF1438*F1438*384+AM1438*G1438*32)/(F1438*384+G1438*32)))</f>
        <v>278.05420377442056</v>
      </c>
      <c r="AP1438" s="19">
        <v>60.37088927261</v>
      </c>
      <c r="AQ1438" s="19">
        <f>AP1438-AS1438</f>
        <v>49.315096035010399</v>
      </c>
      <c r="AR1438" s="18">
        <f>AQ1438*bess_capex_adj</f>
        <v>49.315096035010399</v>
      </c>
      <c r="AS1438" s="19">
        <v>11.055793237599602</v>
      </c>
      <c r="AT1438" s="18">
        <f>AR1438+AS1438</f>
        <v>60.37088927261</v>
      </c>
      <c r="AU1438" s="19">
        <v>8728.6276021658596</v>
      </c>
      <c r="AV1438" s="19"/>
      <c r="AW1438" s="19">
        <v>3946.67553513233</v>
      </c>
      <c r="AX1438" s="18">
        <f>AW1438*solar_capex_adj</f>
        <v>5262.2340468431066</v>
      </c>
      <c r="AY1438" s="19">
        <v>241.13377273337801</v>
      </c>
      <c r="AZ1438" s="18">
        <f>AY1438*wind_capex_adj</f>
        <v>401.88962122229668</v>
      </c>
      <c r="BA1438" s="19">
        <v>772.70341833733198</v>
      </c>
      <c r="BB1438" s="18">
        <f>BA1438*hdgt_capex_adj</f>
        <v>965.87927292166501</v>
      </c>
      <c r="BC1438" s="19">
        <v>1866.9581078727099</v>
      </c>
      <c r="BD1438" s="18">
        <f>BC1438*aero_capex_adj</f>
        <v>2240.3497294472518</v>
      </c>
      <c r="BE1438" s="19">
        <v>1901.1567680900901</v>
      </c>
      <c r="BF1438" s="18">
        <f>BE1438*bess_capex_adj</f>
        <v>1901.1567680900901</v>
      </c>
      <c r="BG1438" s="8">
        <v>3077040955.1315699</v>
      </c>
      <c r="BH1438" s="8">
        <v>884041093.96239996</v>
      </c>
      <c r="BI1438" s="8">
        <v>2853690901.7971902</v>
      </c>
      <c r="BJ1438" s="8">
        <v>1945227049.10882</v>
      </c>
      <c r="BK1438" s="8">
        <f>SUM(BG1438:BJ1438)/1000000</f>
        <v>8759.9999999999818</v>
      </c>
      <c r="BL1438" s="8">
        <v>18.998353806772201</v>
      </c>
      <c r="BM1438" s="10">
        <f>0.815*BJ1438/(BK1438*1000)</f>
        <v>180.97717408946249</v>
      </c>
      <c r="BN1438" s="25">
        <v>4450.0676909891499</v>
      </c>
      <c r="BO1438" s="8">
        <v>53</v>
      </c>
      <c r="BP1438" s="8">
        <v>6080</v>
      </c>
      <c r="BQ1438" s="25">
        <v>9223.8464000000004</v>
      </c>
      <c r="BR1438" s="8">
        <v>1520</v>
      </c>
      <c r="BS1438" s="8">
        <v>380</v>
      </c>
      <c r="BT1438" s="8">
        <v>0.88013522714738901</v>
      </c>
    </row>
    <row r="1439" spans="1:72" s="11" customFormat="1" x14ac:dyDescent="0.25">
      <c r="A1439" s="1">
        <v>794</v>
      </c>
      <c r="B1439" s="25">
        <v>3296.3464377697401</v>
      </c>
      <c r="C1439" s="25">
        <v>402.79999999999899</v>
      </c>
      <c r="D1439" s="8">
        <v>2000</v>
      </c>
      <c r="E1439" s="8">
        <v>8000</v>
      </c>
      <c r="F1439" s="8">
        <v>1</v>
      </c>
      <c r="G1439" s="8">
        <v>23</v>
      </c>
      <c r="H1439" s="9">
        <f>SUM(BG1439:BI1439)/(BK1439*1000000)</f>
        <v>0.85530120607673621</v>
      </c>
      <c r="I1439" s="10">
        <v>100</v>
      </c>
      <c r="J1439" s="19">
        <v>102.92419889160099</v>
      </c>
      <c r="K1439" s="18">
        <f>(P1439*BG1439+U1439*BH1439+AP1439*BI1439+AN1439*BJ1439)/(BK1439*(1000000))</f>
        <v>130.21220457524669</v>
      </c>
      <c r="L1439" s="18">
        <f>(T1439*BG1439+Y1439*BH1439+AT1439*BI1439+AO1439*BJ1439)/(BK1439*(1000000))</f>
        <v>156.72901219063519</v>
      </c>
      <c r="M1439" s="18">
        <f>L1439/K1439</f>
        <v>1.2036430279472385</v>
      </c>
      <c r="N1439" s="18">
        <f>J1439*M1439</f>
        <v>123.88399440293044</v>
      </c>
      <c r="O1439" s="10">
        <v>100</v>
      </c>
      <c r="P1439" s="19">
        <v>125.034151918142</v>
      </c>
      <c r="Q1439" s="19">
        <f>P1439-S1439</f>
        <v>115.648713424303</v>
      </c>
      <c r="R1439" s="18">
        <f>Q1439*solar_capex_adj</f>
        <v>154.19828456573731</v>
      </c>
      <c r="S1439" s="19">
        <v>9.3854384938390041</v>
      </c>
      <c r="T1439" s="18">
        <f>R1439+S1439</f>
        <v>163.5837230595763</v>
      </c>
      <c r="U1439" s="19">
        <v>27.946888459113701</v>
      </c>
      <c r="V1439" s="19">
        <f>U1439-X1439</f>
        <v>23.150104981986502</v>
      </c>
      <c r="W1439" s="18">
        <f>V1439*wind_capex_adj</f>
        <v>38.583508303310836</v>
      </c>
      <c r="X1439" s="19">
        <v>4.7967834771271995</v>
      </c>
      <c r="Y1439" s="18">
        <f>W1439+X1439</f>
        <v>43.380291780438036</v>
      </c>
      <c r="Z1439" s="19">
        <v>119.280559153971</v>
      </c>
      <c r="AA1439" s="19">
        <f>Z1439-AC1439-AD1439</f>
        <v>65.09820302253371</v>
      </c>
      <c r="AB1439" s="18">
        <f>AA1439*hdgt_capex_adj</f>
        <v>81.372753778167137</v>
      </c>
      <c r="AC1439" s="19">
        <v>18.218156894567997</v>
      </c>
      <c r="AD1439" s="19">
        <v>35.964199236869291</v>
      </c>
      <c r="AE1439" s="18">
        <f>AD1439*fuel_adj</f>
        <v>35.964199236869291</v>
      </c>
      <c r="AF1439" s="18">
        <f>AB1439+AC1439+AE1439</f>
        <v>135.55510990960443</v>
      </c>
      <c r="AG1439" s="19">
        <v>601.58183208214598</v>
      </c>
      <c r="AH1439" s="19">
        <f>AG1439-AJ1439-AK1439</f>
        <v>508.95534922104503</v>
      </c>
      <c r="AI1439" s="18">
        <f>AH1439*aero_capex_adj</f>
        <v>610.74641906525403</v>
      </c>
      <c r="AJ1439" s="19">
        <v>51.588647772592026</v>
      </c>
      <c r="AK1439" s="19">
        <v>41.037835088508928</v>
      </c>
      <c r="AL1439" s="18">
        <f>AK1439*fuel_adj</f>
        <v>41.037835088508928</v>
      </c>
      <c r="AM1439" s="18">
        <f>AI1439+AJ1439+AL1439</f>
        <v>703.37290192635498</v>
      </c>
      <c r="AN1439" s="18">
        <f>IF(F1439=0, 0, IF(F1439=3, Z1439, (Z1439*F1439*384+AG1439*G1439*32)/(F1439*384+G1439*32)))</f>
        <v>436.22139564962885</v>
      </c>
      <c r="AO1439" s="18">
        <f>IF(F1439=0, 0, IF(F1439=3, AF1439, (AF1439*F1439*384+AM1439*G1439*32)/(F1439*384+G1439*32)))</f>
        <v>508.69251609204053</v>
      </c>
      <c r="AP1439" s="19">
        <v>61.427042805692302</v>
      </c>
      <c r="AQ1439" s="19">
        <f>AP1439-AS1439</f>
        <v>50.190786245546903</v>
      </c>
      <c r="AR1439" s="18">
        <f>AQ1439*bess_capex_adj</f>
        <v>50.190786245546903</v>
      </c>
      <c r="AS1439" s="19">
        <v>11.236256560145399</v>
      </c>
      <c r="AT1439" s="18">
        <f>AR1439+AS1439</f>
        <v>61.427042805692302</v>
      </c>
      <c r="AU1439" s="19">
        <v>8968.2043157703592</v>
      </c>
      <c r="AV1439" s="19"/>
      <c r="AW1439" s="19">
        <v>3945.99043249539</v>
      </c>
      <c r="AX1439" s="18">
        <f>AW1439*solar_capex_adj</f>
        <v>5261.3205766605197</v>
      </c>
      <c r="AY1439" s="19">
        <v>482.18382873753302</v>
      </c>
      <c r="AZ1439" s="18">
        <f>AY1439*wind_capex_adj</f>
        <v>803.63971456255501</v>
      </c>
      <c r="BA1439" s="19">
        <v>772.56928490154098</v>
      </c>
      <c r="BB1439" s="18">
        <f>BA1439*hdgt_capex_adj</f>
        <v>965.7116061269262</v>
      </c>
      <c r="BC1439" s="19">
        <v>1866.6340229786299</v>
      </c>
      <c r="BD1439" s="18">
        <f>BC1439*aero_capex_adj</f>
        <v>2239.9608275743558</v>
      </c>
      <c r="BE1439" s="19">
        <v>1900.8267466572499</v>
      </c>
      <c r="BF1439" s="18">
        <f>BE1439*bess_capex_adj</f>
        <v>1900.8267466572499</v>
      </c>
      <c r="BG1439" s="8">
        <v>2934873422.5085301</v>
      </c>
      <c r="BH1439" s="8">
        <v>1768082187.9247999</v>
      </c>
      <c r="BI1439" s="8">
        <v>2789482954.7988701</v>
      </c>
      <c r="BJ1439" s="8">
        <v>1267561434.7677901</v>
      </c>
      <c r="BK1439" s="8">
        <f>SUM(BG1439:BJ1439)/1000000</f>
        <v>8759.9999999999909</v>
      </c>
      <c r="BL1439" s="8">
        <v>20.554241509077102</v>
      </c>
      <c r="BM1439" s="10">
        <f>0.815*BJ1439/(BK1439*1000)</f>
        <v>117.92951704746004</v>
      </c>
      <c r="BN1439" s="25">
        <v>4450.0676909891499</v>
      </c>
      <c r="BO1439" s="8">
        <v>106</v>
      </c>
      <c r="BP1439" s="8">
        <v>6080</v>
      </c>
      <c r="BQ1439" s="25">
        <v>9223.8464000000004</v>
      </c>
      <c r="BR1439" s="8">
        <v>1520</v>
      </c>
      <c r="BS1439" s="8">
        <v>380</v>
      </c>
      <c r="BT1439" s="8">
        <v>0.86071438378867704</v>
      </c>
    </row>
    <row r="1440" spans="1:72" s="11" customFormat="1" x14ac:dyDescent="0.25">
      <c r="A1440" s="1">
        <v>489</v>
      </c>
      <c r="B1440" s="24">
        <v>3296.3464377697401</v>
      </c>
      <c r="C1440" s="24">
        <v>801.8</v>
      </c>
      <c r="D1440" s="1">
        <v>1000</v>
      </c>
      <c r="E1440" s="1">
        <v>4000</v>
      </c>
      <c r="F1440" s="1">
        <v>3</v>
      </c>
      <c r="G1440" s="1">
        <v>4</v>
      </c>
      <c r="H1440" s="2">
        <f>SUM(BG1440:BI1440)/(BK1440*1000000)</f>
        <v>0.87044927266687078</v>
      </c>
      <c r="I1440" s="3">
        <v>100</v>
      </c>
      <c r="J1440" s="18">
        <v>98.093571304762307</v>
      </c>
      <c r="K1440" s="18">
        <f>(P1440*BG1440+U1440*BH1440+AP1440*BI1440+AN1440*BJ1440)/(BK1440*(1000000))</f>
        <v>94.266437844669369</v>
      </c>
      <c r="L1440" s="18">
        <f>(T1440*BG1440+Y1440*BH1440+AT1440*BI1440+AO1440*BJ1440)/(BK1440*(1000000))</f>
        <v>119.1241927576543</v>
      </c>
      <c r="M1440" s="18">
        <f>L1440/K1440</f>
        <v>1.263696767177573</v>
      </c>
      <c r="N1440" s="18">
        <f>J1440*M1440</f>
        <v>123.96052893873086</v>
      </c>
      <c r="O1440" s="3">
        <v>100</v>
      </c>
      <c r="P1440" s="18">
        <v>140.84495532930001</v>
      </c>
      <c r="Q1440" s="18">
        <f>P1440-S1440</f>
        <v>130.27420158608601</v>
      </c>
      <c r="R1440" s="18">
        <f>Q1440*solar_capex_adj</f>
        <v>173.69893544811467</v>
      </c>
      <c r="S1440" s="18">
        <v>10.570753743213999</v>
      </c>
      <c r="T1440" s="18">
        <f>R1440+S1440</f>
        <v>184.26968919132867</v>
      </c>
      <c r="U1440" s="18">
        <v>27.950418957051301</v>
      </c>
      <c r="V1440" s="18">
        <f>U1440-X1440</f>
        <v>23.153635479924102</v>
      </c>
      <c r="W1440" s="18">
        <f>V1440*wind_capex_adj</f>
        <v>38.589392466540168</v>
      </c>
      <c r="X1440" s="18">
        <v>4.7967834771271995</v>
      </c>
      <c r="Y1440" s="18">
        <f>W1440+X1440</f>
        <v>43.386175943667368</v>
      </c>
      <c r="Z1440" s="18">
        <v>245.24176280578001</v>
      </c>
      <c r="AA1440" s="18">
        <f>Z1440-AC1440-AD1440</f>
        <v>179.23532485644998</v>
      </c>
      <c r="AB1440" s="18">
        <f>AA1440*hdgt_capex_adj</f>
        <v>224.04415607056248</v>
      </c>
      <c r="AC1440" s="18">
        <v>29.379601336015014</v>
      </c>
      <c r="AD1440" s="18">
        <v>36.626836613315021</v>
      </c>
      <c r="AE1440" s="18">
        <f>AD1440*fuel_adj</f>
        <v>36.626836613315021</v>
      </c>
      <c r="AF1440" s="18">
        <f>AB1440+AC1440+AE1440</f>
        <v>290.05059401989251</v>
      </c>
      <c r="AG1440" s="18">
        <v>744.598180711748</v>
      </c>
      <c r="AH1440" s="18">
        <f>AG1440-AJ1440-AK1440</f>
        <v>639.86647957439607</v>
      </c>
      <c r="AI1440" s="18">
        <f>AH1440*aero_capex_adj</f>
        <v>767.83977548927521</v>
      </c>
      <c r="AJ1440" s="18">
        <v>61.763351877689956</v>
      </c>
      <c r="AK1440" s="18">
        <v>42.968349259661977</v>
      </c>
      <c r="AL1440" s="18">
        <f>AK1440*fuel_adj</f>
        <v>42.968349259661977</v>
      </c>
      <c r="AM1440" s="18">
        <f>AI1440+AJ1440+AL1440</f>
        <v>872.57147662662715</v>
      </c>
      <c r="AN1440" s="18">
        <f>IF(F1440=0, 0, IF(F1440=3, Z1440, (Z1440*F1440*384+AG1440*G1440*32)/(F1440*384+G1440*32)))</f>
        <v>245.24176280578001</v>
      </c>
      <c r="AO1440" s="18">
        <f>IF(F1440=0, 0, IF(F1440=3, AF1440, (AF1440*F1440*384+AM1440*G1440*32)/(F1440*384+G1440*32)))</f>
        <v>290.05059401989251</v>
      </c>
      <c r="AP1440" s="18">
        <v>55.481063749532602</v>
      </c>
      <c r="AQ1440" s="18">
        <f>AP1440-AS1440</f>
        <v>45.117793760692003</v>
      </c>
      <c r="AR1440" s="18">
        <f>AQ1440*bess_capex_adj</f>
        <v>45.117793760692003</v>
      </c>
      <c r="AS1440" s="18">
        <v>10.363269988840599</v>
      </c>
      <c r="AT1440" s="18">
        <f>AR1440+AS1440</f>
        <v>55.481063749532602</v>
      </c>
      <c r="AU1440" s="18">
        <v>8499.1648126018899</v>
      </c>
      <c r="AV1440" s="18"/>
      <c r="AW1440" s="18">
        <v>3946.5922142624499</v>
      </c>
      <c r="AX1440" s="18">
        <f>AW1440*solar_capex_adj</f>
        <v>5262.1229523499333</v>
      </c>
      <c r="AY1440" s="18">
        <v>959.96513022357101</v>
      </c>
      <c r="AZ1440" s="18">
        <f>AY1440*wind_capex_adj</f>
        <v>1599.9418837059518</v>
      </c>
      <c r="BA1440" s="18">
        <v>2318.0613158577098</v>
      </c>
      <c r="BB1440" s="18">
        <f>BA1440*hdgt_capex_adj</f>
        <v>2897.5766448221375</v>
      </c>
      <c r="BC1440" s="18">
        <v>324.68151187633401</v>
      </c>
      <c r="BD1440" s="18">
        <f>BC1440*aero_capex_adj</f>
        <v>389.61781425160081</v>
      </c>
      <c r="BE1440" s="18">
        <v>949.86464038181805</v>
      </c>
      <c r="BF1440" s="18">
        <f>BE1440*bess_capex_adj</f>
        <v>949.86464038181805</v>
      </c>
      <c r="BG1440" s="1">
        <v>2592441489.6714301</v>
      </c>
      <c r="BH1440" s="1">
        <v>3519484355.2087998</v>
      </c>
      <c r="BI1440" s="1">
        <v>1513209783.68155</v>
      </c>
      <c r="BJ1440" s="1">
        <v>1134864371.43821</v>
      </c>
      <c r="BK1440" s="1">
        <f>SUM(BG1440:BJ1440)/1000000</f>
        <v>8759.9999999999909</v>
      </c>
      <c r="BL1440" s="1">
        <v>31.5907010550835</v>
      </c>
      <c r="BM1440" s="3">
        <f>0.815*BJ1440/(BK1440*1000)</f>
        <v>105.58384277650025</v>
      </c>
      <c r="BN1440" s="24">
        <v>4450.0676909891499</v>
      </c>
      <c r="BO1440" s="1">
        <v>211</v>
      </c>
      <c r="BP1440" s="1">
        <v>3040</v>
      </c>
      <c r="BQ1440" s="24">
        <v>4611.9232000000002</v>
      </c>
      <c r="BR1440" s="1">
        <v>760</v>
      </c>
      <c r="BS1440" s="1">
        <v>190</v>
      </c>
      <c r="BT1440" s="1">
        <v>0.93375087585343097</v>
      </c>
    </row>
    <row r="1441" spans="1:72" s="11" customFormat="1" x14ac:dyDescent="0.25">
      <c r="A1441" s="1">
        <v>1334</v>
      </c>
      <c r="B1441" s="22">
        <v>2884.3031330485201</v>
      </c>
      <c r="C1441" s="22">
        <v>402.79999999999899</v>
      </c>
      <c r="D1441" s="11">
        <v>3000</v>
      </c>
      <c r="E1441" s="11">
        <v>12000</v>
      </c>
      <c r="F1441" s="11">
        <v>1</v>
      </c>
      <c r="G1441" s="11">
        <v>20</v>
      </c>
      <c r="H1441" s="12">
        <f>SUM(BG1441:BI1441)/(BK1441*1000000)</f>
        <v>0.85631023284714591</v>
      </c>
      <c r="I1441" s="13">
        <v>100</v>
      </c>
      <c r="J1441" s="20">
        <v>104.656107128673</v>
      </c>
      <c r="K1441" s="18">
        <f>(P1441*BG1441+U1441*BH1441+AP1441*BI1441+AN1441*BJ1441)/(BK1441*(1000000))</f>
        <v>141.96205073663654</v>
      </c>
      <c r="L1441" s="18">
        <f>(T1441*BG1441+Y1441*BH1441+AT1441*BI1441+AO1441*BJ1441)/(BK1441*(1000000))</f>
        <v>168.24966211873837</v>
      </c>
      <c r="M1441" s="18">
        <f>L1441/K1441</f>
        <v>1.1851735111298847</v>
      </c>
      <c r="N1441" s="18">
        <f>J1441*M1441</f>
        <v>124.03564594687474</v>
      </c>
      <c r="O1441" s="13">
        <v>100</v>
      </c>
      <c r="P1441" s="20">
        <v>115.38388230455899</v>
      </c>
      <c r="Q1441" s="20">
        <f>P1441-S1441</f>
        <v>106.72306672345201</v>
      </c>
      <c r="R1441" s="18">
        <f>Q1441*solar_capex_adj</f>
        <v>142.29742229793601</v>
      </c>
      <c r="S1441" s="20">
        <v>8.6608155811069878</v>
      </c>
      <c r="T1441" s="18">
        <f>R1441+S1441</f>
        <v>150.958237879043</v>
      </c>
      <c r="U1441" s="20">
        <v>27.947595699314899</v>
      </c>
      <c r="V1441" s="20">
        <f>U1441-X1441</f>
        <v>23.150812222187799</v>
      </c>
      <c r="W1441" s="18">
        <f>V1441*wind_capex_adj</f>
        <v>38.584687036979666</v>
      </c>
      <c r="X1441" s="20">
        <v>4.7967834771271001</v>
      </c>
      <c r="Y1441" s="18">
        <f>W1441+X1441</f>
        <v>43.381470514106766</v>
      </c>
      <c r="Z1441" s="20">
        <v>116.390594581171</v>
      </c>
      <c r="AA1441" s="20">
        <f>Z1441-AC1441-AD1441</f>
        <v>62.036538670368401</v>
      </c>
      <c r="AB1441" s="18">
        <f>AA1441*hdgt_capex_adj</f>
        <v>77.545673337960494</v>
      </c>
      <c r="AC1441" s="20">
        <v>17.930703169880502</v>
      </c>
      <c r="AD1441" s="20">
        <v>36.423352740922098</v>
      </c>
      <c r="AE1441" s="18">
        <f>AD1441*fuel_adj</f>
        <v>36.423352740922098</v>
      </c>
      <c r="AF1441" s="18">
        <f>AB1441+AC1441+AE1441</f>
        <v>131.89972924876309</v>
      </c>
      <c r="AG1441" s="20">
        <v>713.442649638082</v>
      </c>
      <c r="AH1441" s="20">
        <f>AG1441-AJ1441-AK1441</f>
        <v>612.19159945167394</v>
      </c>
      <c r="AI1441" s="18">
        <f>AH1441*aero_capex_adj</f>
        <v>734.62991934200875</v>
      </c>
      <c r="AJ1441" s="20">
        <v>59.692022704270016</v>
      </c>
      <c r="AK1441" s="20">
        <v>41.559027482138049</v>
      </c>
      <c r="AL1441" s="18">
        <f>AK1441*fuel_adj</f>
        <v>41.559027482138049</v>
      </c>
      <c r="AM1441" s="18">
        <f>AI1441+AJ1441+AL1441</f>
        <v>835.88096952841681</v>
      </c>
      <c r="AN1441" s="18">
        <f>IF(F1441=0, 0, IF(F1441=3, Z1441, (Z1441*F1441*384+AG1441*G1441*32)/(F1441*384+G1441*32)))</f>
        <v>489.54812899174038</v>
      </c>
      <c r="AO1441" s="18">
        <f>IF(F1441=0, 0, IF(F1441=3, AF1441, (AF1441*F1441*384+AM1441*G1441*32)/(F1441*384+G1441*32)))</f>
        <v>571.8880044235467</v>
      </c>
      <c r="AP1441" s="20">
        <v>86.970553201655306</v>
      </c>
      <c r="AQ1441" s="20">
        <f>AP1441-AS1441</f>
        <v>71.213249462923898</v>
      </c>
      <c r="AR1441" s="18">
        <f>AQ1441*bess_capex_adj</f>
        <v>71.213249462923898</v>
      </c>
      <c r="AS1441" s="20">
        <v>15.757303738731409</v>
      </c>
      <c r="AT1441" s="18">
        <f>AR1441+AS1441</f>
        <v>86.970553201655306</v>
      </c>
      <c r="AU1441" s="20">
        <v>9185.2306350729996</v>
      </c>
      <c r="AV1441" s="20"/>
      <c r="AW1441" s="20">
        <v>3452.8471103604802</v>
      </c>
      <c r="AX1441" s="18">
        <f>AW1441*solar_capex_adj</f>
        <v>4603.7961471473063</v>
      </c>
      <c r="AY1441" s="20">
        <v>482.19855954710499</v>
      </c>
      <c r="AZ1441" s="18">
        <f>AY1441*wind_capex_adj</f>
        <v>803.66426591184165</v>
      </c>
      <c r="BA1441" s="20">
        <v>772.59288704316998</v>
      </c>
      <c r="BB1441" s="18">
        <f>BA1441*hdgt_capex_adj</f>
        <v>965.74110880396245</v>
      </c>
      <c r="BC1441" s="20">
        <v>1623.2096078351201</v>
      </c>
      <c r="BD1441" s="18">
        <f>BC1441*aero_capex_adj</f>
        <v>1947.851529402144</v>
      </c>
      <c r="BE1441" s="20">
        <v>2854.3824702871202</v>
      </c>
      <c r="BF1441" s="18">
        <f>BE1441*bess_capex_adj</f>
        <v>2854.3824702871202</v>
      </c>
      <c r="BG1441" s="11">
        <v>2792687951.9026299</v>
      </c>
      <c r="BH1441" s="11">
        <v>1768082187.9247999</v>
      </c>
      <c r="BI1441" s="11">
        <v>2940507499.9135599</v>
      </c>
      <c r="BJ1441" s="11">
        <v>1258722360.2590001</v>
      </c>
      <c r="BK1441" s="11">
        <f>SUM(BG1441:BJ1441)/1000000</f>
        <v>8759.9999999999909</v>
      </c>
      <c r="BL1441" s="11">
        <v>11.981175591020399</v>
      </c>
      <c r="BM1441" s="13">
        <f>0.815*BJ1441/(BK1441*1000)</f>
        <v>117.10716022957602</v>
      </c>
      <c r="BN1441" s="22">
        <v>3893.8092296155</v>
      </c>
      <c r="BO1441" s="11">
        <v>106</v>
      </c>
      <c r="BP1441" s="11">
        <v>9120</v>
      </c>
      <c r="BQ1441" s="22">
        <v>13835.7696</v>
      </c>
      <c r="BR1441" s="11">
        <v>2280</v>
      </c>
      <c r="BS1441" s="11">
        <v>570</v>
      </c>
      <c r="BT1441" s="11">
        <v>0.60570388203424297</v>
      </c>
    </row>
    <row r="1442" spans="1:72" s="11" customFormat="1" x14ac:dyDescent="0.25">
      <c r="A1442" s="1">
        <v>235</v>
      </c>
      <c r="B1442" s="24">
        <v>3502.3680901303501</v>
      </c>
      <c r="C1442" s="24">
        <v>600.4</v>
      </c>
      <c r="D1442" s="1">
        <v>1000</v>
      </c>
      <c r="E1442" s="1">
        <v>4000</v>
      </c>
      <c r="F1442" s="1">
        <v>1</v>
      </c>
      <c r="G1442" s="1">
        <v>23</v>
      </c>
      <c r="H1442" s="2">
        <f>SUM(BG1442:BI1442)/(BK1442*1000000)</f>
        <v>0.80500937678869045</v>
      </c>
      <c r="I1442" s="3">
        <v>100</v>
      </c>
      <c r="J1442" s="18">
        <v>100.80331708905101</v>
      </c>
      <c r="K1442" s="18">
        <f>(P1442*BG1442+U1442*BH1442+AP1442*BI1442+AN1442*BJ1442)/(BK1442*(1000000))</f>
        <v>112.87904083308254</v>
      </c>
      <c r="L1442" s="18">
        <f>(T1442*BG1442+Y1442*BH1442+AT1442*BI1442+AO1442*BJ1442)/(BK1442*(1000000))</f>
        <v>138.91893449013781</v>
      </c>
      <c r="M1442" s="18">
        <f>L1442/K1442</f>
        <v>1.2306884738289121</v>
      </c>
      <c r="N1442" s="18">
        <f>J1442*M1442</f>
        <v>124.05748046521607</v>
      </c>
      <c r="O1442" s="3">
        <v>100</v>
      </c>
      <c r="P1442" s="18">
        <v>135.88860444206199</v>
      </c>
      <c r="Q1442" s="18">
        <f>P1442-S1442</f>
        <v>125.68982016135401</v>
      </c>
      <c r="R1442" s="18">
        <f>Q1442*solar_capex_adj</f>
        <v>167.58642688180532</v>
      </c>
      <c r="S1442" s="18">
        <v>10.198784280707983</v>
      </c>
      <c r="T1442" s="18">
        <f>R1442+S1442</f>
        <v>177.78521116251329</v>
      </c>
      <c r="U1442" s="18">
        <v>27.950378137649999</v>
      </c>
      <c r="V1442" s="18">
        <f>U1442-X1442</f>
        <v>23.153594660523002</v>
      </c>
      <c r="W1442" s="18">
        <f>V1442*wind_capex_adj</f>
        <v>38.589324434205004</v>
      </c>
      <c r="X1442" s="18">
        <v>4.796783477126997</v>
      </c>
      <c r="Y1442" s="18">
        <f>W1442+X1442</f>
        <v>43.386107911332005</v>
      </c>
      <c r="Z1442" s="18">
        <v>112.974105676157</v>
      </c>
      <c r="AA1442" s="18">
        <f>Z1442-AC1442-AD1442</f>
        <v>59.843281855191307</v>
      </c>
      <c r="AB1442" s="18">
        <f>AA1442*hdgt_capex_adj</f>
        <v>74.804102318989138</v>
      </c>
      <c r="AC1442" s="18">
        <v>17.684915395670089</v>
      </c>
      <c r="AD1442" s="18">
        <v>35.445908425295599</v>
      </c>
      <c r="AE1442" s="18">
        <f>AD1442*fuel_adj</f>
        <v>35.445908425295599</v>
      </c>
      <c r="AF1442" s="18">
        <f>AB1442+AC1442+AE1442</f>
        <v>127.93492613995483</v>
      </c>
      <c r="AG1442" s="18">
        <v>335.71903352269601</v>
      </c>
      <c r="AH1442" s="18">
        <f>AG1442-AJ1442-AK1442</f>
        <v>262.88540767088301</v>
      </c>
      <c r="AI1442" s="18">
        <f>AH1442*aero_capex_adj</f>
        <v>315.46248920505963</v>
      </c>
      <c r="AJ1442" s="18">
        <v>32.337519366242987</v>
      </c>
      <c r="AK1442" s="18">
        <v>40.49610648557001</v>
      </c>
      <c r="AL1442" s="18">
        <f>AK1442*fuel_adj</f>
        <v>40.49610648557001</v>
      </c>
      <c r="AM1442" s="18">
        <f>AI1442+AJ1442+AL1442</f>
        <v>388.29611505687262</v>
      </c>
      <c r="AN1442" s="18">
        <f>IF(F1442=0, 0, IF(F1442=3, Z1442, (Z1442*F1442*384+AG1442*G1442*32)/(F1442*384+G1442*32)))</f>
        <v>259.34934397531123</v>
      </c>
      <c r="AO1442" s="18">
        <f>IF(F1442=0, 0, IF(F1442=3, AF1442, (AF1442*F1442*384+AM1442*G1442*32)/(F1442*384+G1442*32)))</f>
        <v>299.02942171392931</v>
      </c>
      <c r="AP1442" s="18">
        <v>53.877398927080002</v>
      </c>
      <c r="AQ1442" s="18">
        <f>AP1442-AS1442</f>
        <v>43.762686602805601</v>
      </c>
      <c r="AR1442" s="18">
        <f>AQ1442*bess_capex_adj</f>
        <v>43.762686602805601</v>
      </c>
      <c r="AS1442" s="18">
        <v>10.1147123242744</v>
      </c>
      <c r="AT1442" s="18">
        <f>AR1442+AS1442</f>
        <v>53.877398927080002</v>
      </c>
      <c r="AU1442" s="18">
        <v>8501.5461267507599</v>
      </c>
      <c r="AV1442" s="18"/>
      <c r="AW1442" s="18">
        <v>4193.2468350296303</v>
      </c>
      <c r="AX1442" s="18">
        <f>AW1442*solar_capex_adj</f>
        <v>5590.9957800395068</v>
      </c>
      <c r="AY1442" s="18">
        <v>718.83518092985105</v>
      </c>
      <c r="AZ1442" s="18">
        <f>AY1442*wind_capex_adj</f>
        <v>1198.0586348830852</v>
      </c>
      <c r="BA1442" s="18">
        <v>772.68574305382595</v>
      </c>
      <c r="BB1442" s="18">
        <f>BA1442*hdgt_capex_adj</f>
        <v>965.85717881728237</v>
      </c>
      <c r="BC1442" s="18">
        <v>1866.9154019482</v>
      </c>
      <c r="BD1442" s="18">
        <f>BC1442*aero_capex_adj</f>
        <v>2240.2984823378401</v>
      </c>
      <c r="BE1442" s="18">
        <v>949.86296578925305</v>
      </c>
      <c r="BF1442" s="18">
        <f>BE1442*bess_capex_adj</f>
        <v>949.86296578925305</v>
      </c>
      <c r="BG1442" s="1">
        <v>2855869206.1796098</v>
      </c>
      <c r="BH1442" s="1">
        <v>2635443261.2463999</v>
      </c>
      <c r="BI1442" s="1">
        <v>1560569673.2429099</v>
      </c>
      <c r="BJ1442" s="1">
        <v>1708117859.3310699</v>
      </c>
      <c r="BK1442" s="1">
        <f>SUM(BG1442:BJ1442)/1000000</f>
        <v>8759.9999999999909</v>
      </c>
      <c r="BL1442" s="1">
        <v>32.654708597254199</v>
      </c>
      <c r="BM1442" s="3">
        <f>0.815*BJ1442/(BK1442*1000)</f>
        <v>158.91735791721729</v>
      </c>
      <c r="BN1442" s="24">
        <v>4728.1969216759699</v>
      </c>
      <c r="BO1442" s="1">
        <v>158</v>
      </c>
      <c r="BP1442" s="1">
        <v>3040</v>
      </c>
      <c r="BQ1442" s="24">
        <v>4611.9232000000002</v>
      </c>
      <c r="BR1442" s="1">
        <v>760</v>
      </c>
      <c r="BS1442" s="1">
        <v>190</v>
      </c>
      <c r="BT1442" s="1">
        <v>0.96221330562686203</v>
      </c>
    </row>
    <row r="1443" spans="1:72" s="11" customFormat="1" x14ac:dyDescent="0.25">
      <c r="A1443" s="1">
        <v>1275</v>
      </c>
      <c r="B1443" s="22">
        <v>2266.2381759666901</v>
      </c>
      <c r="C1443" s="22">
        <v>1603.6</v>
      </c>
      <c r="D1443" s="11">
        <v>3000</v>
      </c>
      <c r="E1443" s="11">
        <v>12000</v>
      </c>
      <c r="F1443" s="11">
        <v>1</v>
      </c>
      <c r="G1443" s="11">
        <v>13</v>
      </c>
      <c r="H1443" s="12">
        <f>SUM(BG1443:BI1443)/(BK1443*1000000)</f>
        <v>0.97436952466506477</v>
      </c>
      <c r="I1443" s="13">
        <v>100</v>
      </c>
      <c r="J1443" s="20">
        <v>99.963788831988097</v>
      </c>
      <c r="K1443" s="18">
        <f>(P1443*BG1443+U1443*BH1443+AP1443*BI1443+AN1443*BJ1443)/(BK1443*(1000000))</f>
        <v>118.97252481177698</v>
      </c>
      <c r="L1443" s="18">
        <f>(T1443*BG1443+Y1443*BH1443+AT1443*BI1443+AO1443*BJ1443)/(BK1443*(1000000))</f>
        <v>147.64826909855984</v>
      </c>
      <c r="M1443" s="18">
        <f>L1443/K1443</f>
        <v>1.241028290625503</v>
      </c>
      <c r="N1443" s="18">
        <f>J1443*M1443</f>
        <v>124.05788997861093</v>
      </c>
      <c r="O1443" s="13">
        <v>100</v>
      </c>
      <c r="P1443" s="20">
        <v>148.26211880341901</v>
      </c>
      <c r="Q1443" s="20">
        <f>P1443-S1443</f>
        <v>137.13250610078401</v>
      </c>
      <c r="R1443" s="18">
        <f>Q1443*solar_capex_adj</f>
        <v>182.84334146771201</v>
      </c>
      <c r="S1443" s="20">
        <v>11.129612702635001</v>
      </c>
      <c r="T1443" s="18">
        <f>R1443+S1443</f>
        <v>193.97295417034701</v>
      </c>
      <c r="U1443" s="20">
        <v>33.789112788655103</v>
      </c>
      <c r="V1443" s="20">
        <f>U1443-X1443</f>
        <v>27.989287955601299</v>
      </c>
      <c r="W1443" s="18">
        <f>V1443*wind_capex_adj</f>
        <v>46.648813259335498</v>
      </c>
      <c r="X1443" s="20">
        <v>5.7998248330538047</v>
      </c>
      <c r="Y1443" s="18">
        <f>W1443+X1443</f>
        <v>52.448638092389302</v>
      </c>
      <c r="Z1443" s="20">
        <v>431.64307683942798</v>
      </c>
      <c r="AA1443" s="20">
        <f>Z1443-AC1443-AD1443</f>
        <v>341.72954058985704</v>
      </c>
      <c r="AB1443" s="18">
        <f>AA1443*hdgt_capex_adj</f>
        <v>427.16192573732133</v>
      </c>
      <c r="AC1443" s="20">
        <v>46.705065592626966</v>
      </c>
      <c r="AD1443" s="20">
        <v>43.208470656943973</v>
      </c>
      <c r="AE1443" s="18">
        <f>AD1443*fuel_adj</f>
        <v>43.208470656943973</v>
      </c>
      <c r="AF1443" s="18">
        <f>AB1443+AC1443+AE1443</f>
        <v>517.07546198689226</v>
      </c>
      <c r="AG1443" s="20">
        <v>2643.07985003048</v>
      </c>
      <c r="AH1443" s="20">
        <f>AG1443-AJ1443-AK1443</f>
        <v>2395.4473556098001</v>
      </c>
      <c r="AI1443" s="18">
        <f>AH1443*aero_capex_adj</f>
        <v>2874.5368267317599</v>
      </c>
      <c r="AJ1443" s="20">
        <v>200.36476021019007</v>
      </c>
      <c r="AK1443" s="20">
        <v>47.267734210489834</v>
      </c>
      <c r="AL1443" s="18">
        <f>AK1443*fuel_adj</f>
        <v>47.267734210489834</v>
      </c>
      <c r="AM1443" s="18">
        <f>AI1443+AJ1443+AL1443</f>
        <v>3122.1693211524398</v>
      </c>
      <c r="AN1443" s="18">
        <f>IF(F1443=0, 0, IF(F1443=3, Z1443, (Z1443*F1443*384+AG1443*G1443*32)/(F1443*384+G1443*32)))</f>
        <v>1581.590198898775</v>
      </c>
      <c r="AO1443" s="18">
        <f>IF(F1443=0, 0, IF(F1443=3, AF1443, (AF1443*F1443*384+AM1443*G1443*32)/(F1443*384+G1443*32)))</f>
        <v>1871.724268752977</v>
      </c>
      <c r="AP1443" s="20">
        <v>234.56584526155399</v>
      </c>
      <c r="AQ1443" s="20">
        <f>AP1443-AS1443</f>
        <v>189.73924787693699</v>
      </c>
      <c r="AR1443" s="18">
        <f>AQ1443*bess_capex_adj</f>
        <v>189.73924787693699</v>
      </c>
      <c r="AS1443" s="20">
        <v>44.826597384617003</v>
      </c>
      <c r="AT1443" s="18">
        <f>AR1443+AS1443</f>
        <v>234.56584526155399</v>
      </c>
      <c r="AU1443" s="20">
        <v>9313.8695336562305</v>
      </c>
      <c r="AV1443" s="20"/>
      <c r="AW1443" s="20">
        <v>2712.7067864258502</v>
      </c>
      <c r="AX1443" s="18">
        <f>AW1443*solar_capex_adj</f>
        <v>3616.9423819011336</v>
      </c>
      <c r="AY1443" s="20">
        <v>1919.5231325837501</v>
      </c>
      <c r="AZ1443" s="18">
        <f>AY1443*wind_capex_adj</f>
        <v>3199.2052209729168</v>
      </c>
      <c r="BA1443" s="20">
        <v>772.52325430822896</v>
      </c>
      <c r="BB1443" s="18">
        <f>BA1443*hdgt_capex_adj</f>
        <v>965.65406788528617</v>
      </c>
      <c r="BC1443" s="20">
        <v>1054.9911516198299</v>
      </c>
      <c r="BD1443" s="18">
        <f>BC1443*aero_capex_adj</f>
        <v>1265.9893819437959</v>
      </c>
      <c r="BE1443" s="20">
        <v>2854.1252087185599</v>
      </c>
      <c r="BF1443" s="18">
        <f>BE1443*bess_capex_adj</f>
        <v>2854.1252087185599</v>
      </c>
      <c r="BG1443" s="11">
        <v>1693887799.26474</v>
      </c>
      <c r="BH1443" s="11">
        <v>5821623570.7952604</v>
      </c>
      <c r="BI1443" s="11">
        <v>1019965666.00595</v>
      </c>
      <c r="BJ1443" s="11">
        <v>224522963.93403301</v>
      </c>
      <c r="BK1443" s="11">
        <f>SUM(BG1443:BJ1443)/1000000</f>
        <v>8759.9999999999836</v>
      </c>
      <c r="BL1443" s="11">
        <v>31.758537923277501</v>
      </c>
      <c r="BM1443" s="13">
        <f>0.815*BJ1443/(BK1443*1000)</f>
        <v>20.888837397972285</v>
      </c>
      <c r="BN1443" s="22">
        <v>3059.4215375550398</v>
      </c>
      <c r="BO1443" s="11">
        <v>422</v>
      </c>
      <c r="BP1443" s="11">
        <v>9120</v>
      </c>
      <c r="BQ1443" s="22">
        <v>13835.7696</v>
      </c>
      <c r="BR1443" s="11">
        <v>2280</v>
      </c>
      <c r="BS1443" s="11">
        <v>570</v>
      </c>
      <c r="BT1443" s="11">
        <v>0.21214013307117499</v>
      </c>
    </row>
    <row r="1444" spans="1:72" s="11" customFormat="1" x14ac:dyDescent="0.25">
      <c r="A1444" s="1">
        <v>1352</v>
      </c>
      <c r="B1444" s="22">
        <v>2884.3031330485201</v>
      </c>
      <c r="C1444" s="22">
        <v>201.39999999999901</v>
      </c>
      <c r="D1444" s="11">
        <v>3000</v>
      </c>
      <c r="E1444" s="11">
        <v>12000</v>
      </c>
      <c r="F1444" s="11">
        <v>1</v>
      </c>
      <c r="G1444" s="11">
        <v>21</v>
      </c>
      <c r="H1444" s="12">
        <f>SUM(BG1444:BI1444)/(BK1444*1000000)</f>
        <v>0.80076579007808046</v>
      </c>
      <c r="I1444" s="13">
        <v>100</v>
      </c>
      <c r="J1444" s="20">
        <v>105.765612997387</v>
      </c>
      <c r="K1444" s="18">
        <f>(P1444*BG1444+U1444*BH1444+AP1444*BI1444+AN1444*BJ1444)/(BK1444*(1000000))</f>
        <v>129.85893690329488</v>
      </c>
      <c r="L1444" s="18">
        <f>(T1444*BG1444+Y1444*BH1444+AT1444*BI1444+AO1444*BJ1444)/(BK1444*(1000000))</f>
        <v>152.32499976780559</v>
      </c>
      <c r="M1444" s="18">
        <f>L1444/K1444</f>
        <v>1.17300359451765</v>
      </c>
      <c r="N1444" s="18">
        <f>J1444*M1444</f>
        <v>124.06344422229763</v>
      </c>
      <c r="O1444" s="13">
        <v>100</v>
      </c>
      <c r="P1444" s="20">
        <v>112.12011701020501</v>
      </c>
      <c r="Q1444" s="20">
        <f>P1444-S1444</f>
        <v>103.70517944447199</v>
      </c>
      <c r="R1444" s="18">
        <f>Q1444*solar_capex_adj</f>
        <v>138.27357259262931</v>
      </c>
      <c r="S1444" s="20">
        <v>8.4149375657330125</v>
      </c>
      <c r="T1444" s="18">
        <f>R1444+S1444</f>
        <v>146.68851015836231</v>
      </c>
      <c r="U1444" s="20">
        <v>27.9502635299072</v>
      </c>
      <c r="V1444" s="20">
        <f>U1444-X1444</f>
        <v>23.1534800527801</v>
      </c>
      <c r="W1444" s="18">
        <f>V1444*wind_capex_adj</f>
        <v>38.589133421300168</v>
      </c>
      <c r="X1444" s="20">
        <v>4.7967834771271001</v>
      </c>
      <c r="Y1444" s="18">
        <f>W1444+X1444</f>
        <v>43.385916898427269</v>
      </c>
      <c r="Z1444" s="20">
        <v>101.477599766522</v>
      </c>
      <c r="AA1444" s="20">
        <f>Z1444-AC1444-AD1444</f>
        <v>48.632022837819093</v>
      </c>
      <c r="AB1444" s="18">
        <f>AA1444*hdgt_capex_adj</f>
        <v>60.790028547273863</v>
      </c>
      <c r="AC1444" s="20">
        <v>16.61924513165421</v>
      </c>
      <c r="AD1444" s="20">
        <v>36.226331797048701</v>
      </c>
      <c r="AE1444" s="18">
        <f>AD1444*fuel_adj</f>
        <v>36.226331797048701</v>
      </c>
      <c r="AF1444" s="18">
        <f>AB1444+AC1444+AE1444</f>
        <v>113.63560547597677</v>
      </c>
      <c r="AG1444" s="20">
        <v>420.683066793438</v>
      </c>
      <c r="AH1444" s="20">
        <f>AG1444-AJ1444-AK1444</f>
        <v>340.96707011424098</v>
      </c>
      <c r="AI1444" s="18">
        <f>AH1444*aero_capex_adj</f>
        <v>409.16048413708916</v>
      </c>
      <c r="AJ1444" s="20">
        <v>38.514124301436027</v>
      </c>
      <c r="AK1444" s="20">
        <v>41.201872377760992</v>
      </c>
      <c r="AL1444" s="18">
        <f>AK1444*fuel_adj</f>
        <v>41.201872377760992</v>
      </c>
      <c r="AM1444" s="18">
        <f>AI1444+AJ1444+AL1444</f>
        <v>488.87648081628618</v>
      </c>
      <c r="AN1444" s="18">
        <f>IF(F1444=0, 0, IF(F1444=3, Z1444, (Z1444*F1444*384+AG1444*G1444*32)/(F1444*384+G1444*32)))</f>
        <v>304.60835151092306</v>
      </c>
      <c r="AO1444" s="18">
        <f>IF(F1444=0, 0, IF(F1444=3, AF1444, (AF1444*F1444*384+AM1444*G1444*32)/(F1444*384+G1444*32)))</f>
        <v>352.42525341981002</v>
      </c>
      <c r="AP1444" s="20">
        <v>79.424028064344597</v>
      </c>
      <c r="AQ1444" s="20">
        <f>AP1444-AS1444</f>
        <v>65.0873400056023</v>
      </c>
      <c r="AR1444" s="18">
        <f>AQ1444*bess_capex_adj</f>
        <v>65.0873400056023</v>
      </c>
      <c r="AS1444" s="20">
        <v>14.336688058742297</v>
      </c>
      <c r="AT1444" s="18">
        <f>AR1444+AS1444</f>
        <v>79.424028064344597</v>
      </c>
      <c r="AU1444" s="20">
        <v>9026.3318834196907</v>
      </c>
      <c r="AV1444" s="20"/>
      <c r="AW1444" s="20">
        <v>3453.2450061692002</v>
      </c>
      <c r="AX1444" s="18">
        <f>AW1444*solar_capex_adj</f>
        <v>4604.326674892267</v>
      </c>
      <c r="AY1444" s="20">
        <v>241.12706333588301</v>
      </c>
      <c r="AZ1444" s="18">
        <f>AY1444*wind_capex_adj</f>
        <v>401.87843889313837</v>
      </c>
      <c r="BA1444" s="20">
        <v>772.68191834452205</v>
      </c>
      <c r="BB1444" s="18">
        <f>BA1444*hdgt_capex_adj</f>
        <v>965.85239793065261</v>
      </c>
      <c r="BC1444" s="20">
        <v>1704.5664947554501</v>
      </c>
      <c r="BD1444" s="18">
        <f>BC1444*aero_capex_adj</f>
        <v>2045.47979370654</v>
      </c>
      <c r="BE1444" s="20">
        <v>2854.71140081463</v>
      </c>
      <c r="BF1444" s="18">
        <f>BE1444*bess_capex_adj</f>
        <v>2854.71140081463</v>
      </c>
      <c r="BG1444" s="11">
        <v>2884210364.15382</v>
      </c>
      <c r="BH1444" s="11">
        <v>884041093.96239996</v>
      </c>
      <c r="BI1444" s="11">
        <v>3246456862.9677501</v>
      </c>
      <c r="BJ1444" s="11">
        <v>1745291678.9160099</v>
      </c>
      <c r="BK1444" s="11">
        <f>SUM(BG1444:BJ1444)/1000000</f>
        <v>8759.9999999999818</v>
      </c>
      <c r="BL1444" s="11">
        <v>8.0205960819417506</v>
      </c>
      <c r="BM1444" s="13">
        <f>0.815*BJ1444/(BK1444*1000)</f>
        <v>162.37588108636425</v>
      </c>
      <c r="BN1444" s="22">
        <v>3893.8092296155</v>
      </c>
      <c r="BO1444" s="11">
        <v>53</v>
      </c>
      <c r="BP1444" s="11">
        <v>9120</v>
      </c>
      <c r="BQ1444" s="22">
        <v>13835.7696</v>
      </c>
      <c r="BR1444" s="11">
        <v>2280</v>
      </c>
      <c r="BS1444" s="11">
        <v>570</v>
      </c>
      <c r="BT1444" s="11">
        <v>0.66806448939921304</v>
      </c>
    </row>
    <row r="1445" spans="1:72" s="11" customFormat="1" x14ac:dyDescent="0.25">
      <c r="A1445" s="1">
        <v>1273</v>
      </c>
      <c r="B1445" s="22">
        <v>1854.19487124548</v>
      </c>
      <c r="C1445" s="22">
        <v>1603.6</v>
      </c>
      <c r="D1445" s="11">
        <v>3000</v>
      </c>
      <c r="E1445" s="11">
        <v>12000</v>
      </c>
      <c r="F1445" s="11">
        <v>1</v>
      </c>
      <c r="G1445" s="11">
        <v>19</v>
      </c>
      <c r="H1445" s="12">
        <f>SUM(BG1445:BI1445)/(BK1445*1000000)</f>
        <v>0.96352357943408229</v>
      </c>
      <c r="I1445" s="13">
        <v>100</v>
      </c>
      <c r="J1445" s="20">
        <v>100.967942817267</v>
      </c>
      <c r="K1445" s="18">
        <f>(P1445*BG1445+U1445*BH1445+AP1445*BI1445+AN1445*BJ1445)/(BK1445*(1000000))</f>
        <v>130.9782900133352</v>
      </c>
      <c r="L1445" s="18">
        <f>(T1445*BG1445+Y1445*BH1445+AT1445*BI1445+AO1445*BJ1445)/(BK1445*(1000000))</f>
        <v>161.05688979502554</v>
      </c>
      <c r="M1445" s="18">
        <f>L1445/K1445</f>
        <v>1.2296456899737198</v>
      </c>
      <c r="N1445" s="18">
        <f>J1445*M1445</f>
        <v>124.15479571076537</v>
      </c>
      <c r="O1445" s="13">
        <v>100</v>
      </c>
      <c r="P1445" s="20">
        <v>127.472991792467</v>
      </c>
      <c r="Q1445" s="20">
        <f>P1445-S1445</f>
        <v>117.90399758654701</v>
      </c>
      <c r="R1445" s="18">
        <f>Q1445*solar_capex_adj</f>
        <v>157.20533011539601</v>
      </c>
      <c r="S1445" s="20">
        <v>9.5689942059199922</v>
      </c>
      <c r="T1445" s="18">
        <f>R1445+S1445</f>
        <v>166.77432432131599</v>
      </c>
      <c r="U1445" s="20">
        <v>33.789239017467501</v>
      </c>
      <c r="V1445" s="20">
        <f>U1445-X1445</f>
        <v>27.9894132871704</v>
      </c>
      <c r="W1445" s="18">
        <f>V1445*wind_capex_adj</f>
        <v>46.649022145284</v>
      </c>
      <c r="X1445" s="20">
        <v>5.7998257302971012</v>
      </c>
      <c r="Y1445" s="18">
        <f>W1445+X1445</f>
        <v>52.448847875581102</v>
      </c>
      <c r="Z1445" s="20">
        <v>329.35195952852001</v>
      </c>
      <c r="AA1445" s="20">
        <f>Z1445-AC1445-AD1445</f>
        <v>248.18672619073897</v>
      </c>
      <c r="AB1445" s="18">
        <f>AA1445*hdgt_capex_adj</f>
        <v>310.23340773842369</v>
      </c>
      <c r="AC1445" s="20">
        <v>37.767182053781028</v>
      </c>
      <c r="AD1445" s="20">
        <v>43.398051284000019</v>
      </c>
      <c r="AE1445" s="18">
        <f>AD1445*fuel_adj</f>
        <v>43.398051284000019</v>
      </c>
      <c r="AF1445" s="18">
        <f>AB1445+AC1445+AE1445</f>
        <v>391.39864107620474</v>
      </c>
      <c r="AG1445" s="20">
        <v>2363.6418495664602</v>
      </c>
      <c r="AH1445" s="20">
        <f>AG1445-AJ1445-AK1445</f>
        <v>2135.4381263411497</v>
      </c>
      <c r="AI1445" s="18">
        <f>AH1445*aero_capex_adj</f>
        <v>2562.5257516093793</v>
      </c>
      <c r="AJ1445" s="20">
        <v>180.2318928316904</v>
      </c>
      <c r="AK1445" s="20">
        <v>47.971830393620166</v>
      </c>
      <c r="AL1445" s="18">
        <f>AK1445*fuel_adj</f>
        <v>47.971830393620166</v>
      </c>
      <c r="AM1445" s="18">
        <f>AI1445+AJ1445+AL1445</f>
        <v>2790.7294748346899</v>
      </c>
      <c r="AN1445" s="18">
        <f>IF(F1445=0, 0, IF(F1445=3, Z1445, (Z1445*F1445*384+AG1445*G1445*32)/(F1445*384+G1445*32)))</f>
        <v>1576.1747953582253</v>
      </c>
      <c r="AO1445" s="18">
        <f>IF(F1445=0, 0, IF(F1445=3, AF1445, (AF1445*F1445*384+AM1445*G1445*32)/(F1445*384+G1445*32)))</f>
        <v>1861.9562488636634</v>
      </c>
      <c r="AP1445" s="20">
        <v>240.43244652998999</v>
      </c>
      <c r="AQ1445" s="20">
        <f>AP1445-AS1445</f>
        <v>194.702291749594</v>
      </c>
      <c r="AR1445" s="18">
        <f>AQ1445*bess_capex_adj</f>
        <v>194.702291749594</v>
      </c>
      <c r="AS1445" s="20">
        <v>45.730154780395992</v>
      </c>
      <c r="AT1445" s="18">
        <f>AR1445+AS1445</f>
        <v>240.43244652998999</v>
      </c>
      <c r="AU1445" s="20">
        <v>9307.6093489044597</v>
      </c>
      <c r="AV1445" s="20"/>
      <c r="AW1445" s="20">
        <v>2219.49696586249</v>
      </c>
      <c r="AX1445" s="18">
        <f>AW1445*solar_capex_adj</f>
        <v>2959.329287816653</v>
      </c>
      <c r="AY1445" s="20">
        <v>1919.5314309473499</v>
      </c>
      <c r="AZ1445" s="18">
        <f>AY1445*wind_capex_adj</f>
        <v>3199.2190515789166</v>
      </c>
      <c r="BA1445" s="20">
        <v>772.52659403294899</v>
      </c>
      <c r="BB1445" s="18">
        <f>BA1445*hdgt_capex_adj</f>
        <v>965.65824254118627</v>
      </c>
      <c r="BC1445" s="20">
        <v>1541.9168105656399</v>
      </c>
      <c r="BD1445" s="18">
        <f>BC1445*aero_capex_adj</f>
        <v>1850.3001726787679</v>
      </c>
      <c r="BE1445" s="20">
        <v>2854.13754749602</v>
      </c>
      <c r="BF1445" s="18">
        <f>BE1445*bess_capex_adj</f>
        <v>2854.13754749602</v>
      </c>
      <c r="BG1445" s="11">
        <v>1616803538.66277</v>
      </c>
      <c r="BH1445" s="11">
        <v>5821626235.1424303</v>
      </c>
      <c r="BI1445" s="11">
        <v>1002036782.0373501</v>
      </c>
      <c r="BJ1445" s="11">
        <v>319533444.15743798</v>
      </c>
      <c r="BK1445" s="11">
        <f>SUM(BG1445:BJ1445)/1000000</f>
        <v>8759.9999999999891</v>
      </c>
      <c r="BL1445" s="11">
        <v>26.453858959922101</v>
      </c>
      <c r="BM1445" s="13">
        <f>0.815*BJ1445/(BK1445*1000)</f>
        <v>29.728282761222864</v>
      </c>
      <c r="BN1445" s="22">
        <v>2503.1630761813899</v>
      </c>
      <c r="BO1445" s="11">
        <v>422</v>
      </c>
      <c r="BP1445" s="11">
        <v>9120</v>
      </c>
      <c r="BQ1445" s="22">
        <v>13835.7696</v>
      </c>
      <c r="BR1445" s="11">
        <v>2280</v>
      </c>
      <c r="BS1445" s="11">
        <v>570</v>
      </c>
      <c r="BT1445" s="11">
        <v>0.20845701678047401</v>
      </c>
    </row>
    <row r="1446" spans="1:72" s="11" customFormat="1" x14ac:dyDescent="0.25">
      <c r="A1446" s="1">
        <v>948</v>
      </c>
      <c r="B1446" s="25">
        <v>3502.3680901303501</v>
      </c>
      <c r="C1446" s="25">
        <v>201.39999999999901</v>
      </c>
      <c r="D1446" s="8">
        <v>2000</v>
      </c>
      <c r="E1446" s="8">
        <v>8000</v>
      </c>
      <c r="F1446" s="8">
        <v>2</v>
      </c>
      <c r="G1446" s="8">
        <v>11</v>
      </c>
      <c r="H1446" s="9">
        <f>SUM(BG1446:BI1446)/(BK1446*1000000)</f>
        <v>0.78961477023951465</v>
      </c>
      <c r="I1446" s="10">
        <v>100</v>
      </c>
      <c r="J1446" s="19">
        <v>103.776209622994</v>
      </c>
      <c r="K1446" s="18">
        <f>(P1446*BG1446+U1446*BH1446+AP1446*BI1446+AN1446*BJ1446)/(BK1446*(1000000))</f>
        <v>129.12139150518186</v>
      </c>
      <c r="L1446" s="18">
        <f>(T1446*BG1446+Y1446*BH1446+AT1446*BI1446+AO1446*BJ1446)/(BK1446*(1000000))</f>
        <v>154.50275458252565</v>
      </c>
      <c r="M1446" s="18">
        <f>L1446/K1446</f>
        <v>1.1965697765604175</v>
      </c>
      <c r="N1446" s="18">
        <f>J1446*M1446</f>
        <v>124.17547596087299</v>
      </c>
      <c r="O1446" s="10">
        <v>100</v>
      </c>
      <c r="P1446" s="19">
        <v>124.10888947817099</v>
      </c>
      <c r="Q1446" s="19">
        <f>P1446-S1446</f>
        <v>114.79411208594</v>
      </c>
      <c r="R1446" s="18">
        <f>Q1446*solar_capex_adj</f>
        <v>153.05881611458665</v>
      </c>
      <c r="S1446" s="19">
        <v>9.3147773922309938</v>
      </c>
      <c r="T1446" s="18">
        <f>R1446+S1446</f>
        <v>162.37359350681766</v>
      </c>
      <c r="U1446" s="19">
        <v>27.950134702563801</v>
      </c>
      <c r="V1446" s="19">
        <f>U1446-X1446</f>
        <v>23.153351225436801</v>
      </c>
      <c r="W1446" s="18">
        <f>V1446*wind_capex_adj</f>
        <v>38.588918709061339</v>
      </c>
      <c r="X1446" s="19">
        <v>4.7967834771270006</v>
      </c>
      <c r="Y1446" s="18">
        <f>W1446+X1446</f>
        <v>43.38570218618834</v>
      </c>
      <c r="Z1446" s="19">
        <v>129.99207650931299</v>
      </c>
      <c r="AA1446" s="19">
        <f>Z1446-AC1446-AD1446</f>
        <v>74.836663118415515</v>
      </c>
      <c r="AB1446" s="18">
        <f>AA1446*hdgt_capex_adj</f>
        <v>93.545828898019394</v>
      </c>
      <c r="AC1446" s="19">
        <v>19.159588904023991</v>
      </c>
      <c r="AD1446" s="19">
        <v>35.995824486873488</v>
      </c>
      <c r="AE1446" s="18">
        <f>AD1446*fuel_adj</f>
        <v>35.995824486873488</v>
      </c>
      <c r="AF1446" s="18">
        <f>AB1446+AC1446+AE1446</f>
        <v>148.70124228891689</v>
      </c>
      <c r="AG1446" s="19">
        <v>655.90184925271603</v>
      </c>
      <c r="AH1446" s="19">
        <f>AG1446-AJ1446-AK1446</f>
        <v>559.03308050934402</v>
      </c>
      <c r="AI1446" s="18">
        <f>AH1446*aero_capex_adj</f>
        <v>670.83969661121284</v>
      </c>
      <c r="AJ1446" s="19">
        <v>55.425382408962037</v>
      </c>
      <c r="AK1446" s="19">
        <v>41.443386334409979</v>
      </c>
      <c r="AL1446" s="18">
        <f>AK1446*fuel_adj</f>
        <v>41.443386334409979</v>
      </c>
      <c r="AM1446" s="18">
        <f>AI1446+AJ1446+AL1446</f>
        <v>767.70846535458486</v>
      </c>
      <c r="AN1446" s="18">
        <f>IF(F1446=0, 0, IF(F1446=3, Z1446, (Z1446*F1446*384+AG1446*G1446*32)/(F1446*384+G1446*32)))</f>
        <v>295.27800508581112</v>
      </c>
      <c r="AO1446" s="18">
        <f>IF(F1446=0, 0, IF(F1446=3, AF1446, (AF1446*F1446*384+AM1446*G1446*32)/(F1446*384+G1446*32)))</f>
        <v>343.24636953812683</v>
      </c>
      <c r="AP1446" s="19">
        <v>59.546576828134697</v>
      </c>
      <c r="AQ1446" s="19">
        <f>AP1446-AS1446</f>
        <v>48.6316413952377</v>
      </c>
      <c r="AR1446" s="18">
        <f>AQ1446*bess_capex_adj</f>
        <v>48.6316413952377</v>
      </c>
      <c r="AS1446" s="19">
        <v>10.914935432896996</v>
      </c>
      <c r="AT1446" s="18">
        <f>AR1446+AS1446</f>
        <v>59.546576828134697</v>
      </c>
      <c r="AU1446" s="19">
        <v>8773.6401951190001</v>
      </c>
      <c r="AV1446" s="19"/>
      <c r="AW1446" s="19">
        <v>4193.2027475598497</v>
      </c>
      <c r="AX1446" s="18">
        <f>AW1446*solar_capex_adj</f>
        <v>5590.9369967464663</v>
      </c>
      <c r="AY1446" s="19">
        <v>241.125721690527</v>
      </c>
      <c r="AZ1446" s="18">
        <f>AY1446*wind_capex_adj</f>
        <v>401.87620281754499</v>
      </c>
      <c r="BA1446" s="19">
        <v>1545.3552381925199</v>
      </c>
      <c r="BB1446" s="18">
        <f>BA1446*hdgt_capex_adj</f>
        <v>1931.6940477406499</v>
      </c>
      <c r="BC1446" s="19">
        <v>892.86319594782697</v>
      </c>
      <c r="BD1446" s="18">
        <f>BC1446*aero_capex_adj</f>
        <v>1071.4358351373924</v>
      </c>
      <c r="BE1446" s="19">
        <v>1901.0932917282601</v>
      </c>
      <c r="BF1446" s="18">
        <f>BE1446*bess_capex_adj</f>
        <v>1901.0932917282601</v>
      </c>
      <c r="BG1446" s="8">
        <v>3143643463.3043199</v>
      </c>
      <c r="BH1446" s="8">
        <v>884041093.96239996</v>
      </c>
      <c r="BI1446" s="8">
        <v>2889340830.0314202</v>
      </c>
      <c r="BJ1446" s="8">
        <v>1842974612.7018499</v>
      </c>
      <c r="BK1446" s="8">
        <f>SUM(BG1446:BJ1446)/1000000</f>
        <v>8759.9999999999891</v>
      </c>
      <c r="BL1446" s="8">
        <v>21.9739800486559</v>
      </c>
      <c r="BM1446" s="10">
        <f>0.815*BJ1446/(BK1446*1000)</f>
        <v>171.4639622547956</v>
      </c>
      <c r="BN1446" s="25">
        <v>4728.1969216759699</v>
      </c>
      <c r="BO1446" s="8">
        <v>53</v>
      </c>
      <c r="BP1446" s="8">
        <v>6080</v>
      </c>
      <c r="BQ1446" s="25">
        <v>9223.8464000000004</v>
      </c>
      <c r="BR1446" s="8">
        <v>1520</v>
      </c>
      <c r="BS1446" s="8">
        <v>380</v>
      </c>
      <c r="BT1446" s="8">
        <v>0.89112116458850099</v>
      </c>
    </row>
    <row r="1447" spans="1:72" s="11" customFormat="1" x14ac:dyDescent="0.25">
      <c r="A1447" s="1">
        <v>1029</v>
      </c>
      <c r="B1447" s="25">
        <v>2884.3031330485201</v>
      </c>
      <c r="C1447" s="25">
        <v>801.8</v>
      </c>
      <c r="D1447" s="8">
        <v>2000</v>
      </c>
      <c r="E1447" s="8">
        <v>8000</v>
      </c>
      <c r="F1447" s="8">
        <v>3</v>
      </c>
      <c r="G1447" s="8">
        <v>4</v>
      </c>
      <c r="H1447" s="9">
        <f>SUM(BG1447:BI1447)/(BK1447*1000000)</f>
        <v>0.92361249152665992</v>
      </c>
      <c r="I1447" s="10">
        <v>100</v>
      </c>
      <c r="J1447" s="19">
        <v>100.070721452622</v>
      </c>
      <c r="K1447" s="18">
        <f>(P1447*BG1447+U1447*BH1447+AP1447*BI1447+AN1447*BJ1447)/(BK1447*(1000000))</f>
        <v>96.286091219526767</v>
      </c>
      <c r="L1447" s="18">
        <f>(T1447*BG1447+Y1447*BH1447+AT1447*BI1447+AO1447*BJ1447)/(BK1447*(1000000))</f>
        <v>119.5544971093051</v>
      </c>
      <c r="M1447" s="18">
        <f>L1447/K1447</f>
        <v>1.2416590557895606</v>
      </c>
      <c r="N1447" s="18">
        <f>J1447*M1447</f>
        <v>124.25371751104275</v>
      </c>
      <c r="O1447" s="10">
        <v>100</v>
      </c>
      <c r="P1447" s="19">
        <v>129.052387271409</v>
      </c>
      <c r="Q1447" s="19">
        <f>P1447-S1447</f>
        <v>119.365406306586</v>
      </c>
      <c r="R1447" s="18">
        <f>Q1447*solar_capex_adj</f>
        <v>159.15387507544798</v>
      </c>
      <c r="S1447" s="19">
        <v>9.6869809648230074</v>
      </c>
      <c r="T1447" s="18">
        <f>R1447+S1447</f>
        <v>168.84085604027098</v>
      </c>
      <c r="U1447" s="19">
        <v>27.947090839130698</v>
      </c>
      <c r="V1447" s="19">
        <f>U1447-X1447</f>
        <v>23.150307362003598</v>
      </c>
      <c r="W1447" s="18">
        <f>V1447*wind_capex_adj</f>
        <v>38.583845603339334</v>
      </c>
      <c r="X1447" s="19">
        <v>4.7967834771271001</v>
      </c>
      <c r="Y1447" s="18">
        <f>W1447+X1447</f>
        <v>43.380629080466434</v>
      </c>
      <c r="Z1447" s="19">
        <v>383.12296932426898</v>
      </c>
      <c r="AA1447" s="19">
        <f>Z1447-AC1447-AD1447</f>
        <v>303.228043912521</v>
      </c>
      <c r="AB1447" s="18">
        <f>AA1447*hdgt_capex_adj</f>
        <v>379.03505489065128</v>
      </c>
      <c r="AC1447" s="19">
        <v>41.61172860632098</v>
      </c>
      <c r="AD1447" s="19">
        <v>38.283196805426996</v>
      </c>
      <c r="AE1447" s="18">
        <f>AD1447*fuel_adj</f>
        <v>38.283196805426996</v>
      </c>
      <c r="AF1447" s="18">
        <f>AB1447+AC1447+AE1447</f>
        <v>458.92998030239926</v>
      </c>
      <c r="AG1447" s="19">
        <v>767.50223482769195</v>
      </c>
      <c r="AH1447" s="19">
        <f>AG1447-AJ1447-AK1447</f>
        <v>660.16205010313899</v>
      </c>
      <c r="AI1447" s="18">
        <f>AH1447*aero_capex_adj</f>
        <v>792.19446012376682</v>
      </c>
      <c r="AJ1447" s="19">
        <v>63.558281757710006</v>
      </c>
      <c r="AK1447" s="19">
        <v>43.781902966842949</v>
      </c>
      <c r="AL1447" s="18">
        <f>AK1447*fuel_adj</f>
        <v>43.781902966842949</v>
      </c>
      <c r="AM1447" s="18">
        <f>AI1447+AJ1447+AL1447</f>
        <v>899.53464484831977</v>
      </c>
      <c r="AN1447" s="18">
        <f>IF(F1447=0, 0, IF(F1447=3, Z1447, (Z1447*F1447*384+AG1447*G1447*32)/(F1447*384+G1447*32)))</f>
        <v>383.12296932426898</v>
      </c>
      <c r="AO1447" s="18">
        <f>IF(F1447=0, 0, IF(F1447=3, AF1447, (AF1447*F1447*384+AM1447*G1447*32)/(F1447*384+G1447*32)))</f>
        <v>458.92998030239926</v>
      </c>
      <c r="AP1447" s="19">
        <v>80.594911960762403</v>
      </c>
      <c r="AQ1447" s="19">
        <f>AP1447-AS1447</f>
        <v>65.815329043666594</v>
      </c>
      <c r="AR1447" s="18">
        <f>AQ1447*bess_capex_adj</f>
        <v>65.815329043666594</v>
      </c>
      <c r="AS1447" s="19">
        <v>14.779582917095809</v>
      </c>
      <c r="AT1447" s="18">
        <f>AR1447+AS1447</f>
        <v>80.594911960762403</v>
      </c>
      <c r="AU1447" s="19">
        <v>8955.8052788833702</v>
      </c>
      <c r="AV1447" s="19"/>
      <c r="AW1447" s="19">
        <v>3452.7718125691299</v>
      </c>
      <c r="AX1447" s="18">
        <f>AW1447*solar_capex_adj</f>
        <v>4603.6957500921726</v>
      </c>
      <c r="AY1447" s="19">
        <v>959.82714424051301</v>
      </c>
      <c r="AZ1447" s="18">
        <f>AY1447*wind_capex_adj</f>
        <v>1599.7119070675217</v>
      </c>
      <c r="BA1447" s="19">
        <v>2317.7281162868198</v>
      </c>
      <c r="BB1447" s="18">
        <f>BA1447*hdgt_capex_adj</f>
        <v>2897.1601453585249</v>
      </c>
      <c r="BC1447" s="19">
        <v>324.63484195449303</v>
      </c>
      <c r="BD1447" s="18">
        <f>BC1447*aero_capex_adj</f>
        <v>389.56181034539162</v>
      </c>
      <c r="BE1447" s="19">
        <v>1900.84336383241</v>
      </c>
      <c r="BF1447" s="18">
        <f>BE1447*bess_capex_adj</f>
        <v>1900.84336383241</v>
      </c>
      <c r="BG1447" s="8">
        <v>2482792982.7603302</v>
      </c>
      <c r="BH1447" s="8">
        <v>3519484355.2087998</v>
      </c>
      <c r="BI1447" s="8">
        <v>2088568087.80441</v>
      </c>
      <c r="BJ1447" s="8">
        <v>669154574.22645795</v>
      </c>
      <c r="BK1447" s="8">
        <f>SUM(BG1447:BJ1447)/1000000</f>
        <v>8759.9999999999982</v>
      </c>
      <c r="BL1447" s="8">
        <v>21.961655056225201</v>
      </c>
      <c r="BM1447" s="10">
        <f>0.815*BJ1447/(BK1447*1000)</f>
        <v>62.255819405772073</v>
      </c>
      <c r="BN1447" s="25">
        <v>3893.8092296155</v>
      </c>
      <c r="BO1447" s="8">
        <v>211</v>
      </c>
      <c r="BP1447" s="8">
        <v>6080</v>
      </c>
      <c r="BQ1447" s="25">
        <v>9223.8464000000004</v>
      </c>
      <c r="BR1447" s="8">
        <v>1520</v>
      </c>
      <c r="BS1447" s="8">
        <v>380</v>
      </c>
      <c r="BT1447" s="8">
        <v>0.64546334714304499</v>
      </c>
    </row>
    <row r="1448" spans="1:72" s="11" customFormat="1" x14ac:dyDescent="0.25">
      <c r="A1448" s="1">
        <v>760</v>
      </c>
      <c r="B1448" s="25">
        <v>3090.3247854091301</v>
      </c>
      <c r="C1448" s="25">
        <v>801.8</v>
      </c>
      <c r="D1448" s="8">
        <v>2000</v>
      </c>
      <c r="E1448" s="8">
        <v>8000</v>
      </c>
      <c r="F1448" s="8">
        <v>1</v>
      </c>
      <c r="G1448" s="8">
        <v>23</v>
      </c>
      <c r="H1448" s="9">
        <f>SUM(BG1448:BI1448)/(BK1448*1000000)</f>
        <v>0.93127147827492562</v>
      </c>
      <c r="I1448" s="10">
        <v>100</v>
      </c>
      <c r="J1448" s="19">
        <v>101.875267310266</v>
      </c>
      <c r="K1448" s="18">
        <f>(P1448*BG1448+U1448*BH1448+AP1448*BI1448+AN1448*BJ1448)/(BK1448*(1000000))</f>
        <v>141.45546491936506</v>
      </c>
      <c r="L1448" s="18">
        <f>(T1448*BG1448+Y1448*BH1448+AT1448*BI1448+AO1448*BJ1448)/(BK1448*(1000000))</f>
        <v>172.54031741641936</v>
      </c>
      <c r="M1448" s="18">
        <f>L1448/K1448</f>
        <v>1.2197500995438659</v>
      </c>
      <c r="N1448" s="18">
        <f>J1448*M1448</f>
        <v>124.26236744275489</v>
      </c>
      <c r="O1448" s="10">
        <v>100</v>
      </c>
      <c r="P1448" s="19">
        <v>135.75474498053899</v>
      </c>
      <c r="Q1448" s="19">
        <f>P1448-S1448</f>
        <v>125.563103647186</v>
      </c>
      <c r="R1448" s="18">
        <f>Q1448*solar_capex_adj</f>
        <v>167.41747152958132</v>
      </c>
      <c r="S1448" s="19">
        <v>10.19164133335299</v>
      </c>
      <c r="T1448" s="18">
        <f>R1448+S1448</f>
        <v>177.6091128629343</v>
      </c>
      <c r="U1448" s="19">
        <v>27.943246558107099</v>
      </c>
      <c r="V1448" s="19">
        <f>U1448-X1448</f>
        <v>23.146463080979998</v>
      </c>
      <c r="W1448" s="18">
        <f>V1448*wind_capex_adj</f>
        <v>38.577438468300002</v>
      </c>
      <c r="X1448" s="19">
        <v>4.7967834771271001</v>
      </c>
      <c r="Y1448" s="18">
        <f>W1448+X1448</f>
        <v>43.374221945427102</v>
      </c>
      <c r="Z1448" s="19">
        <v>192.962545036367</v>
      </c>
      <c r="AA1448" s="19">
        <f>Z1448-AC1448-AD1448</f>
        <v>129.97314040656298</v>
      </c>
      <c r="AB1448" s="18">
        <f>AA1448*hdgt_capex_adj</f>
        <v>162.46642550820371</v>
      </c>
      <c r="AC1448" s="19">
        <v>24.695739758025013</v>
      </c>
      <c r="AD1448" s="19">
        <v>38.293664871779015</v>
      </c>
      <c r="AE1448" s="18">
        <f>AD1448*fuel_adj</f>
        <v>38.293664871779015</v>
      </c>
      <c r="AF1448" s="18">
        <f>AB1448+AC1448+AE1448</f>
        <v>225.45583013800774</v>
      </c>
      <c r="AG1448" s="19">
        <v>1491.8796922807401</v>
      </c>
      <c r="AH1448" s="19">
        <f>AG1448-AJ1448-AK1448</f>
        <v>1334.0138772093098</v>
      </c>
      <c r="AI1448" s="18">
        <f>AH1448*aero_capex_adj</f>
        <v>1600.8166526511718</v>
      </c>
      <c r="AJ1448" s="19">
        <v>116.11269940704005</v>
      </c>
      <c r="AK1448" s="19">
        <v>41.75311566439018</v>
      </c>
      <c r="AL1448" s="18">
        <f>AK1448*fuel_adj</f>
        <v>41.75311566439018</v>
      </c>
      <c r="AM1448" s="18">
        <f>AI1448+AJ1448+AL1448</f>
        <v>1758.682467722602</v>
      </c>
      <c r="AN1448" s="18">
        <f>IF(F1448=0, 0, IF(F1448=3, Z1448, (Z1448*F1448*384+AG1448*G1448*32)/(F1448*384+G1448*32)))</f>
        <v>1046.5366703683835</v>
      </c>
      <c r="AO1448" s="18">
        <f>IF(F1448=0, 0, IF(F1448=3, AF1448, (AF1448*F1448*384+AM1448*G1448*32)/(F1448*384+G1448*32)))</f>
        <v>1233.0047634078837</v>
      </c>
      <c r="AP1448" s="19">
        <v>79.434324822311297</v>
      </c>
      <c r="AQ1448" s="19">
        <f>AP1448-AS1448</f>
        <v>64.837621855306793</v>
      </c>
      <c r="AR1448" s="18">
        <f>AQ1448*bess_capex_adj</f>
        <v>64.837621855306793</v>
      </c>
      <c r="AS1448" s="19">
        <v>14.596702967004504</v>
      </c>
      <c r="AT1448" s="18">
        <f>AR1448+AS1448</f>
        <v>79.434324822311297</v>
      </c>
      <c r="AU1448" s="19">
        <v>9197.7676471644008</v>
      </c>
      <c r="AV1448" s="19"/>
      <c r="AW1448" s="19">
        <v>3698.7840579472199</v>
      </c>
      <c r="AX1448" s="18">
        <f>AW1448*solar_capex_adj</f>
        <v>4931.7120772629596</v>
      </c>
      <c r="AY1448" s="19">
        <v>959.66775779182501</v>
      </c>
      <c r="AZ1448" s="18">
        <f>AY1448*wind_capex_adj</f>
        <v>1599.4462629863751</v>
      </c>
      <c r="BA1448" s="19">
        <v>772.44774675480301</v>
      </c>
      <c r="BB1448" s="18">
        <f>BA1448*hdgt_capex_adj</f>
        <v>965.55968344350379</v>
      </c>
      <c r="BC1448" s="19">
        <v>1866.3403700413101</v>
      </c>
      <c r="BD1448" s="18">
        <f>BC1448*aero_capex_adj</f>
        <v>2239.608444049572</v>
      </c>
      <c r="BE1448" s="19">
        <v>1900.5277146292201</v>
      </c>
      <c r="BF1448" s="18">
        <f>BE1448*bess_capex_adj</f>
        <v>1900.5277146292201</v>
      </c>
      <c r="BG1448" s="8">
        <v>2526114038.8154202</v>
      </c>
      <c r="BH1448" s="8">
        <v>3519484355.2087998</v>
      </c>
      <c r="BI1448" s="8">
        <v>2112339755.66412</v>
      </c>
      <c r="BJ1448" s="8">
        <v>602061850.31165195</v>
      </c>
      <c r="BK1448" s="8">
        <f>SUM(BG1448:BJ1448)/1000000</f>
        <v>8759.9999999999909</v>
      </c>
      <c r="BL1448" s="8">
        <v>24.959975839646699</v>
      </c>
      <c r="BM1448" s="10">
        <f>0.815*BJ1448/(BK1448*1000)</f>
        <v>56.013745205935713</v>
      </c>
      <c r="BN1448" s="25">
        <v>4171.93846030233</v>
      </c>
      <c r="BO1448" s="8">
        <v>211</v>
      </c>
      <c r="BP1448" s="8">
        <v>6080</v>
      </c>
      <c r="BQ1448" s="25">
        <v>9223.8464000000004</v>
      </c>
      <c r="BR1448" s="8">
        <v>1520</v>
      </c>
      <c r="BS1448" s="8">
        <v>380</v>
      </c>
      <c r="BT1448" s="8">
        <v>0.65278947358887796</v>
      </c>
    </row>
    <row r="1449" spans="1:72" s="11" customFormat="1" x14ac:dyDescent="0.25">
      <c r="A1449" s="1">
        <v>694</v>
      </c>
      <c r="B1449" s="25">
        <v>2884.3031330485201</v>
      </c>
      <c r="C1449" s="25">
        <v>1003.19999999999</v>
      </c>
      <c r="D1449" s="8">
        <v>2000</v>
      </c>
      <c r="E1449" s="8">
        <v>8000</v>
      </c>
      <c r="F1449" s="8">
        <v>1</v>
      </c>
      <c r="G1449" s="8">
        <v>23</v>
      </c>
      <c r="H1449" s="9">
        <f>SUM(BG1449:BI1449)/(BK1449*1000000)</f>
        <v>0.94909243053758208</v>
      </c>
      <c r="I1449" s="10">
        <v>100</v>
      </c>
      <c r="J1449" s="19">
        <v>101.18272445928901</v>
      </c>
      <c r="K1449" s="18">
        <f>(P1449*BG1449+U1449*BH1449+AP1449*BI1449+AN1449*BJ1449)/(BK1449*(1000000))</f>
        <v>134.63228219495667</v>
      </c>
      <c r="L1449" s="18">
        <f>(T1449*BG1449+Y1449*BH1449+AT1449*BI1449+AO1449*BJ1449)/(BK1449*(1000000))</f>
        <v>165.34269877197687</v>
      </c>
      <c r="M1449" s="18">
        <f>L1449/K1449</f>
        <v>1.2281058901798116</v>
      </c>
      <c r="N1449" s="18">
        <f>J1449*M1449</f>
        <v>124.26309989289372</v>
      </c>
      <c r="O1449" s="10">
        <v>99.999999999999901</v>
      </c>
      <c r="P1449" s="19">
        <v>141.419869329486</v>
      </c>
      <c r="Q1449" s="19">
        <f>P1449-S1449</f>
        <v>130.80296092614299</v>
      </c>
      <c r="R1449" s="18">
        <f>Q1449*solar_capex_adj</f>
        <v>174.40394790152396</v>
      </c>
      <c r="S1449" s="19">
        <v>10.616908403343018</v>
      </c>
      <c r="T1449" s="18">
        <f>R1449+S1449</f>
        <v>185.02085630486698</v>
      </c>
      <c r="U1449" s="19">
        <v>27.943331512410701</v>
      </c>
      <c r="V1449" s="19">
        <f>U1449-X1449</f>
        <v>23.146548035283601</v>
      </c>
      <c r="W1449" s="18">
        <f>V1449*wind_capex_adj</f>
        <v>38.577580058806006</v>
      </c>
      <c r="X1449" s="19">
        <v>4.7967834771271001</v>
      </c>
      <c r="Y1449" s="18">
        <f>W1449+X1449</f>
        <v>43.374363535933107</v>
      </c>
      <c r="Z1449" s="19">
        <v>249.86510952136501</v>
      </c>
      <c r="AA1449" s="19">
        <f>Z1449-AC1449-AD1449</f>
        <v>179.69520511070598</v>
      </c>
      <c r="AB1449" s="18">
        <f>AA1449*hdgt_capex_adj</f>
        <v>224.61900638838247</v>
      </c>
      <c r="AC1449" s="19">
        <v>30.019827052435005</v>
      </c>
      <c r="AD1449" s="19">
        <v>40.150077358224024</v>
      </c>
      <c r="AE1449" s="18">
        <f>AD1449*fuel_adj</f>
        <v>40.150077358224024</v>
      </c>
      <c r="AF1449" s="18">
        <f>AB1449+AC1449+AE1449</f>
        <v>294.7889107990415</v>
      </c>
      <c r="AG1449" s="19">
        <v>1813.3186296490001</v>
      </c>
      <c r="AH1449" s="19">
        <f>AG1449-AJ1449-AK1449</f>
        <v>1630.3434975990899</v>
      </c>
      <c r="AI1449" s="18">
        <f>AH1449*aero_capex_adj</f>
        <v>1956.4121971189079</v>
      </c>
      <c r="AJ1449" s="19">
        <v>139.66522677007015</v>
      </c>
      <c r="AK1449" s="19">
        <v>43.309905279839995</v>
      </c>
      <c r="AL1449" s="18">
        <f>AK1449*fuel_adj</f>
        <v>43.309905279839995</v>
      </c>
      <c r="AM1449" s="18">
        <f>AI1449+AJ1449+AL1449</f>
        <v>2139.3873291688178</v>
      </c>
      <c r="AN1449" s="18">
        <f>IF(F1449=0, 0, IF(F1449=3, Z1449, (Z1449*F1449*384+AG1449*G1449*32)/(F1449*384+G1449*32)))</f>
        <v>1277.2774227480968</v>
      </c>
      <c r="AO1449" s="18">
        <f>IF(F1449=0, 0, IF(F1449=3, AF1449, (AF1449*F1449*384+AM1449*G1449*32)/(F1449*384+G1449*32)))</f>
        <v>1506.9535857277515</v>
      </c>
      <c r="AP1449" s="19">
        <v>101.190294419144</v>
      </c>
      <c r="AQ1449" s="19">
        <f>AP1449-AS1449</f>
        <v>82.525689407296099</v>
      </c>
      <c r="AR1449" s="18">
        <f>AQ1449*bess_capex_adj</f>
        <v>82.525689407296099</v>
      </c>
      <c r="AS1449" s="19">
        <v>18.664605011847897</v>
      </c>
      <c r="AT1449" s="18">
        <f>AR1449+AS1449</f>
        <v>101.190294419144</v>
      </c>
      <c r="AU1449" s="19">
        <v>9192.2697680560195</v>
      </c>
      <c r="AV1449" s="19"/>
      <c r="AW1449" s="19">
        <v>3452.2111246642198</v>
      </c>
      <c r="AX1449" s="18">
        <f>AW1449*solar_capex_adj</f>
        <v>4602.9481662189592</v>
      </c>
      <c r="AY1449" s="19">
        <v>1200.72615134689</v>
      </c>
      <c r="AZ1449" s="18">
        <f>AY1449*wind_capex_adj</f>
        <v>2001.2102522448167</v>
      </c>
      <c r="BA1449" s="19">
        <v>772.45058186443396</v>
      </c>
      <c r="BB1449" s="18">
        <f>BA1449*hdgt_capex_adj</f>
        <v>965.56322733054242</v>
      </c>
      <c r="BC1449" s="19">
        <v>1866.3472200574899</v>
      </c>
      <c r="BD1449" s="18">
        <f>BC1449*aero_capex_adj</f>
        <v>2239.616664068988</v>
      </c>
      <c r="BE1449" s="19">
        <v>1900.53469012297</v>
      </c>
      <c r="BF1449" s="18">
        <f>BE1449*bess_capex_adj</f>
        <v>1900.53469012297</v>
      </c>
      <c r="BG1449" s="8">
        <v>2262521059.7660398</v>
      </c>
      <c r="BH1449" s="8">
        <v>4403525449.1711998</v>
      </c>
      <c r="BI1449" s="8">
        <v>1648003182.57197</v>
      </c>
      <c r="BJ1449" s="8">
        <v>445950308.49078101</v>
      </c>
      <c r="BK1449" s="8">
        <f>SUM(BG1449:BJ1449)/1000000</f>
        <v>8759.9999999999909</v>
      </c>
      <c r="BL1449" s="8">
        <v>26.6843779106268</v>
      </c>
      <c r="BM1449" s="10">
        <f>0.815*BJ1449/(BK1449*1000)</f>
        <v>41.489669111870647</v>
      </c>
      <c r="BN1449" s="25">
        <v>3893.8092296155</v>
      </c>
      <c r="BO1449" s="8">
        <v>264</v>
      </c>
      <c r="BP1449" s="8">
        <v>6080</v>
      </c>
      <c r="BQ1449" s="25">
        <v>9223.8464000000004</v>
      </c>
      <c r="BR1449" s="8">
        <v>1520</v>
      </c>
      <c r="BS1449" s="8">
        <v>380</v>
      </c>
      <c r="BT1449" s="8">
        <v>0.510080874519521</v>
      </c>
    </row>
    <row r="1450" spans="1:72" s="11" customFormat="1" x14ac:dyDescent="0.25">
      <c r="A1450" s="1">
        <v>708</v>
      </c>
      <c r="B1450" s="25">
        <v>2678.2814806879101</v>
      </c>
      <c r="C1450" s="25">
        <v>1200.8</v>
      </c>
      <c r="D1450" s="8">
        <v>2000</v>
      </c>
      <c r="E1450" s="8">
        <v>8000</v>
      </c>
      <c r="F1450" s="8">
        <v>1</v>
      </c>
      <c r="G1450" s="8">
        <v>23</v>
      </c>
      <c r="H1450" s="9">
        <f>SUM(BG1450:BI1450)/(BK1450*1000000)</f>
        <v>0.96113075090245803</v>
      </c>
      <c r="I1450" s="10">
        <v>100</v>
      </c>
      <c r="J1450" s="19">
        <v>100.476358453084</v>
      </c>
      <c r="K1450" s="18">
        <f>(P1450*BG1450+U1450*BH1450+AP1450*BI1450+AN1450*BJ1450)/(BK1450*(1000000))</f>
        <v>128.32284013457837</v>
      </c>
      <c r="L1450" s="18">
        <f>(T1450*BG1450+Y1450*BH1450+AT1450*BI1450+AO1450*BJ1450)/(BK1450*(1000000))</f>
        <v>158.72233122468305</v>
      </c>
      <c r="M1450" s="18">
        <f>L1450/K1450</f>
        <v>1.2368985214029182</v>
      </c>
      <c r="N1450" s="18">
        <f>J1450*M1450</f>
        <v>124.2790592065692</v>
      </c>
      <c r="O1450" s="10">
        <v>100</v>
      </c>
      <c r="P1450" s="19">
        <v>148.06108353491601</v>
      </c>
      <c r="Q1450" s="19">
        <f>P1450-S1450</f>
        <v>136.945663700479</v>
      </c>
      <c r="R1450" s="18">
        <f>Q1450*solar_capex_adj</f>
        <v>182.59421826730534</v>
      </c>
      <c r="S1450" s="19">
        <v>11.115419834437006</v>
      </c>
      <c r="T1450" s="18">
        <f>R1450+S1450</f>
        <v>193.70963810174234</v>
      </c>
      <c r="U1450" s="19">
        <v>28.598508352572701</v>
      </c>
      <c r="V1450" s="19">
        <f>U1450-X1450</f>
        <v>23.689283733699</v>
      </c>
      <c r="W1450" s="18">
        <f>V1450*wind_capex_adj</f>
        <v>39.482139556165002</v>
      </c>
      <c r="X1450" s="19">
        <v>4.9092246188737008</v>
      </c>
      <c r="Y1450" s="18">
        <f>W1450+X1450</f>
        <v>44.391364175038703</v>
      </c>
      <c r="Z1450" s="19">
        <v>322.403188730914</v>
      </c>
      <c r="AA1450" s="19">
        <f>Z1450-AC1450-AD1450</f>
        <v>243.31037467785995</v>
      </c>
      <c r="AB1450" s="18">
        <f>AA1450*hdgt_capex_adj</f>
        <v>304.13796834732494</v>
      </c>
      <c r="AC1450" s="19">
        <v>36.932075022249023</v>
      </c>
      <c r="AD1450" s="19">
        <v>42.160739030805019</v>
      </c>
      <c r="AE1450" s="18">
        <f>AD1450*fuel_adj</f>
        <v>42.160739030805019</v>
      </c>
      <c r="AF1450" s="18">
        <f>AB1450+AC1450+AE1450</f>
        <v>383.23078240037898</v>
      </c>
      <c r="AG1450" s="19">
        <v>2138.87303148311</v>
      </c>
      <c r="AH1450" s="19">
        <f>AG1450-AJ1450-AK1450</f>
        <v>1929.2750828097601</v>
      </c>
      <c r="AI1450" s="18">
        <f>AH1450*aero_capex_adj</f>
        <v>2315.1300993717118</v>
      </c>
      <c r="AJ1450" s="19">
        <v>163.71507781443006</v>
      </c>
      <c r="AK1450" s="19">
        <v>45.882870858919887</v>
      </c>
      <c r="AL1450" s="18">
        <f>AK1450*fuel_adj</f>
        <v>45.882870858919887</v>
      </c>
      <c r="AM1450" s="18">
        <f>AI1450+AJ1450+AL1450</f>
        <v>2524.7280480450618</v>
      </c>
      <c r="AN1450" s="18">
        <f>IF(F1450=0, 0, IF(F1450=3, Z1450, (Z1450*F1450*384+AG1450*G1450*32)/(F1450*384+G1450*32)))</f>
        <v>1516.0833711109285</v>
      </c>
      <c r="AO1450" s="18">
        <f>IF(F1450=0, 0, IF(F1450=3, AF1450, (AF1450*F1450*384+AM1450*G1450*32)/(F1450*384+G1450*32)))</f>
        <v>1790.5004141097418</v>
      </c>
      <c r="AP1450" s="19">
        <v>129.50623929047799</v>
      </c>
      <c r="AQ1450" s="19">
        <f>AP1450-AS1450</f>
        <v>105.22387672160799</v>
      </c>
      <c r="AR1450" s="18">
        <f>AQ1450*bess_capex_adj</f>
        <v>105.22387672160799</v>
      </c>
      <c r="AS1450" s="19">
        <v>24.282362568869999</v>
      </c>
      <c r="AT1450" s="18">
        <f>AR1450+AS1450</f>
        <v>129.50623929047799</v>
      </c>
      <c r="AU1450" s="19">
        <v>9182.2514468293102</v>
      </c>
      <c r="AV1450" s="19"/>
      <c r="AW1450" s="19">
        <v>3205.6460937346701</v>
      </c>
      <c r="AX1450" s="18">
        <f>AW1450*solar_capex_adj</f>
        <v>4274.1947916462268</v>
      </c>
      <c r="AY1450" s="19">
        <v>1437.2424471112299</v>
      </c>
      <c r="AZ1450" s="18">
        <f>AY1450*wind_capex_adj</f>
        <v>2395.4040785187167</v>
      </c>
      <c r="BA1450" s="19">
        <v>772.45575735323905</v>
      </c>
      <c r="BB1450" s="18">
        <f>BA1450*hdgt_capex_adj</f>
        <v>965.56969669154887</v>
      </c>
      <c r="BC1450" s="19">
        <v>1866.35972475276</v>
      </c>
      <c r="BD1450" s="18">
        <f>BC1450*aero_capex_adj</f>
        <v>2239.6316697033121</v>
      </c>
      <c r="BE1450" s="19">
        <v>1900.54742387739</v>
      </c>
      <c r="BF1450" s="18">
        <f>BE1450*bess_capex_adj</f>
        <v>1900.54742387739</v>
      </c>
      <c r="BG1450" s="8">
        <v>2005018681.2787199</v>
      </c>
      <c r="BH1450" s="8">
        <v>5150164785.3703899</v>
      </c>
      <c r="BI1450" s="8">
        <v>1264321911.2564001</v>
      </c>
      <c r="BJ1450" s="8">
        <v>340494622.09446698</v>
      </c>
      <c r="BK1450" s="8">
        <f>SUM(BG1450:BJ1450)/1000000</f>
        <v>8759.9999999999764</v>
      </c>
      <c r="BL1450" s="8">
        <v>28.436517841746401</v>
      </c>
      <c r="BM1450" s="10">
        <f>0.815*BJ1450/(BK1450*1000)</f>
        <v>31.678438014496727</v>
      </c>
      <c r="BN1450" s="25">
        <v>3615.6799989286801</v>
      </c>
      <c r="BO1450" s="8">
        <v>316</v>
      </c>
      <c r="BP1450" s="8">
        <v>6080</v>
      </c>
      <c r="BQ1450" s="25">
        <v>9223.8464000000004</v>
      </c>
      <c r="BR1450" s="8">
        <v>1520</v>
      </c>
      <c r="BS1450" s="8">
        <v>380</v>
      </c>
      <c r="BT1450" s="8">
        <v>0.39218778201166998</v>
      </c>
    </row>
    <row r="1451" spans="1:72" s="11" customFormat="1" x14ac:dyDescent="0.25">
      <c r="A1451" s="1">
        <v>963</v>
      </c>
      <c r="B1451" s="25">
        <v>2678.2814806879101</v>
      </c>
      <c r="C1451" s="25">
        <v>1003.19999999999</v>
      </c>
      <c r="D1451" s="8">
        <v>2000</v>
      </c>
      <c r="E1451" s="8">
        <v>8000</v>
      </c>
      <c r="F1451" s="8">
        <v>3</v>
      </c>
      <c r="G1451" s="8">
        <v>4</v>
      </c>
      <c r="H1451" s="9">
        <f>SUM(BG1451:BI1451)/(BK1451*1000000)</f>
        <v>0.94283800169463938</v>
      </c>
      <c r="I1451" s="10">
        <v>100</v>
      </c>
      <c r="J1451" s="19">
        <v>99.334011582002802</v>
      </c>
      <c r="K1451" s="18">
        <f>(P1451*BG1451+U1451*BH1451+AP1451*BI1451+AN1451*BJ1451)/(BK1451*(1000000))</f>
        <v>95.659373448255295</v>
      </c>
      <c r="L1451" s="18">
        <f>(T1451*BG1451+Y1451*BH1451+AT1451*BI1451+AO1451*BJ1451)/(BK1451*(1000000))</f>
        <v>119.70264586928219</v>
      </c>
      <c r="M1451" s="18">
        <f>L1451/K1451</f>
        <v>1.2513425663825046</v>
      </c>
      <c r="N1451" s="18">
        <f>J1451*M1451</f>
        <v>124.30087698209283</v>
      </c>
      <c r="O1451" s="10">
        <v>100</v>
      </c>
      <c r="P1451" s="19">
        <v>133.78594344520201</v>
      </c>
      <c r="Q1451" s="19">
        <f>P1451-S1451</f>
        <v>123.743686509357</v>
      </c>
      <c r="R1451" s="18">
        <f>Q1451*solar_capex_adj</f>
        <v>164.99158201247599</v>
      </c>
      <c r="S1451" s="19">
        <v>10.042256935845003</v>
      </c>
      <c r="T1451" s="18">
        <f>R1451+S1451</f>
        <v>175.03383894832098</v>
      </c>
      <c r="U1451" s="19">
        <v>27.9471807666587</v>
      </c>
      <c r="V1451" s="19">
        <f>U1451-X1451</f>
        <v>23.150397289531501</v>
      </c>
      <c r="W1451" s="18">
        <f>V1451*wind_capex_adj</f>
        <v>38.583995482552503</v>
      </c>
      <c r="X1451" s="19">
        <v>4.7967834771271995</v>
      </c>
      <c r="Y1451" s="18">
        <f>W1451+X1451</f>
        <v>43.380778959679702</v>
      </c>
      <c r="Z1451" s="19">
        <v>499.76852445961902</v>
      </c>
      <c r="AA1451" s="19">
        <f>Z1451-AC1451-AD1451</f>
        <v>407.18306066002197</v>
      </c>
      <c r="AB1451" s="18">
        <f>AA1451*hdgt_capex_adj</f>
        <v>508.97882582502746</v>
      </c>
      <c r="AC1451" s="19">
        <v>52.25539226645401</v>
      </c>
      <c r="AD1451" s="19">
        <v>40.330071533143041</v>
      </c>
      <c r="AE1451" s="18">
        <f>AD1451*fuel_adj</f>
        <v>40.330071533143041</v>
      </c>
      <c r="AF1451" s="18">
        <f>AB1451+AC1451+AE1451</f>
        <v>601.56428962462451</v>
      </c>
      <c r="AG1451" s="19">
        <v>939.65898563451901</v>
      </c>
      <c r="AH1451" s="19">
        <f>AG1451-AJ1451-AK1451</f>
        <v>818.20005443008608</v>
      </c>
      <c r="AI1451" s="18">
        <f>AH1451*aero_capex_adj</f>
        <v>981.84006531610328</v>
      </c>
      <c r="AJ1451" s="19">
        <v>76.340173676583959</v>
      </c>
      <c r="AK1451" s="19">
        <v>45.11875752784897</v>
      </c>
      <c r="AL1451" s="18">
        <f>AK1451*fuel_adj</f>
        <v>45.11875752784897</v>
      </c>
      <c r="AM1451" s="18">
        <f>AI1451+AJ1451+AL1451</f>
        <v>1103.2989965205361</v>
      </c>
      <c r="AN1451" s="18">
        <f>IF(F1451=0, 0, IF(F1451=3, Z1451, (Z1451*F1451*384+AG1451*G1451*32)/(F1451*384+G1451*32)))</f>
        <v>499.76852445961902</v>
      </c>
      <c r="AO1451" s="18">
        <f>IF(F1451=0, 0, IF(F1451=3, AF1451, (AF1451*F1451*384+AM1451*G1451*32)/(F1451*384+G1451*32)))</f>
        <v>601.56428962462451</v>
      </c>
      <c r="AP1451" s="19">
        <v>102.440400325339</v>
      </c>
      <c r="AQ1451" s="19">
        <f>AP1451-AS1451</f>
        <v>83.582290809732996</v>
      </c>
      <c r="AR1451" s="18">
        <f>AQ1451*bess_capex_adj</f>
        <v>83.582290809732996</v>
      </c>
      <c r="AS1451" s="19">
        <v>18.858109515606003</v>
      </c>
      <c r="AT1451" s="18">
        <f>AR1451+AS1451</f>
        <v>102.440400325339</v>
      </c>
      <c r="AU1451" s="19">
        <v>8950.3075102517105</v>
      </c>
      <c r="AV1451" s="19"/>
      <c r="AW1451" s="19">
        <v>3206.15770882175</v>
      </c>
      <c r="AX1451" s="18">
        <f>AW1451*solar_capex_adj</f>
        <v>4274.8769450956661</v>
      </c>
      <c r="AY1451" s="19">
        <v>1200.92583124005</v>
      </c>
      <c r="AZ1451" s="18">
        <f>AY1451*wind_capex_adj</f>
        <v>2001.5430520667501</v>
      </c>
      <c r="BA1451" s="19">
        <v>2317.7371195176102</v>
      </c>
      <c r="BB1451" s="18">
        <f>BA1451*hdgt_capex_adj</f>
        <v>2897.1713993970125</v>
      </c>
      <c r="BC1451" s="19">
        <v>324.63610300076698</v>
      </c>
      <c r="BD1451" s="18">
        <f>BC1451*aero_capex_adj</f>
        <v>389.56332360092034</v>
      </c>
      <c r="BE1451" s="19">
        <v>1900.8507476715099</v>
      </c>
      <c r="BF1451" s="18">
        <f>BE1451*bess_capex_adj</f>
        <v>1900.8507476715099</v>
      </c>
      <c r="BG1451" s="8">
        <v>2222748640.0784502</v>
      </c>
      <c r="BH1451" s="8">
        <v>4403525449.1711998</v>
      </c>
      <c r="BI1451" s="8">
        <v>1632986805.5953801</v>
      </c>
      <c r="BJ1451" s="8">
        <v>500739105.15495801</v>
      </c>
      <c r="BK1451" s="8">
        <f>SUM(BG1451:BJ1451)/1000000</f>
        <v>8759.9999999999891</v>
      </c>
      <c r="BL1451" s="8">
        <v>23.756588698647001</v>
      </c>
      <c r="BM1451" s="10">
        <f>0.815*BJ1451/(BK1451*1000)</f>
        <v>46.587028618868864</v>
      </c>
      <c r="BN1451" s="25">
        <v>3615.6799989286801</v>
      </c>
      <c r="BO1451" s="8">
        <v>264</v>
      </c>
      <c r="BP1451" s="8">
        <v>6080</v>
      </c>
      <c r="BQ1451" s="25">
        <v>9223.8464000000004</v>
      </c>
      <c r="BR1451" s="8">
        <v>1520</v>
      </c>
      <c r="BS1451" s="8">
        <v>380</v>
      </c>
      <c r="BT1451" s="8">
        <v>0.50545245068587097</v>
      </c>
    </row>
    <row r="1452" spans="1:72" s="11" customFormat="1" x14ac:dyDescent="0.25">
      <c r="A1452" s="1">
        <v>977</v>
      </c>
      <c r="B1452" s="25">
        <v>2472.2598283273001</v>
      </c>
      <c r="C1452" s="25">
        <v>1200.8</v>
      </c>
      <c r="D1452" s="8">
        <v>2000</v>
      </c>
      <c r="E1452" s="8">
        <v>8000</v>
      </c>
      <c r="F1452" s="8">
        <v>3</v>
      </c>
      <c r="G1452" s="8">
        <v>4</v>
      </c>
      <c r="H1452" s="9">
        <f>SUM(BG1452:BI1452)/(BK1452*1000000)</f>
        <v>0.95580861777908155</v>
      </c>
      <c r="I1452" s="10">
        <v>100</v>
      </c>
      <c r="J1452" s="19">
        <v>98.601724750792698</v>
      </c>
      <c r="K1452" s="18">
        <f>(P1452*BG1452+U1452*BH1452+AP1452*BI1452+AN1452*BJ1452)/(BK1452*(1000000))</f>
        <v>95.446724420235199</v>
      </c>
      <c r="L1452" s="18">
        <f>(T1452*BG1452+Y1452*BH1452+AT1452*BI1452+AO1452*BJ1452)/(BK1452*(1000000))</f>
        <v>120.33531008846619</v>
      </c>
      <c r="M1452" s="18">
        <f>L1452/K1452</f>
        <v>1.2607589293337182</v>
      </c>
      <c r="N1452" s="18">
        <f>J1452*M1452</f>
        <v>124.31300492726739</v>
      </c>
      <c r="O1452" s="10">
        <v>99.999999999999901</v>
      </c>
      <c r="P1452" s="19">
        <v>139.31909374759101</v>
      </c>
      <c r="Q1452" s="19">
        <f>P1452-S1452</f>
        <v>128.86157539639899</v>
      </c>
      <c r="R1452" s="18">
        <f>Q1452*solar_capex_adj</f>
        <v>171.8154338618653</v>
      </c>
      <c r="S1452" s="19">
        <v>10.457518351192022</v>
      </c>
      <c r="T1452" s="18">
        <f>R1452+S1452</f>
        <v>182.27295221305732</v>
      </c>
      <c r="U1452" s="19">
        <v>28.6025139647857</v>
      </c>
      <c r="V1452" s="19">
        <f>U1452-X1452</f>
        <v>23.693279592214999</v>
      </c>
      <c r="W1452" s="18">
        <f>V1452*wind_capex_adj</f>
        <v>39.488799320358332</v>
      </c>
      <c r="X1452" s="19">
        <v>4.9092343725707011</v>
      </c>
      <c r="Y1452" s="18">
        <f>W1452+X1452</f>
        <v>44.398033692929033</v>
      </c>
      <c r="Z1452" s="19">
        <v>646.92790921396102</v>
      </c>
      <c r="AA1452" s="19">
        <f>Z1452-AC1452-AD1452</f>
        <v>538.45496493098597</v>
      </c>
      <c r="AB1452" s="18">
        <f>AA1452*hdgt_capex_adj</f>
        <v>673.06870616373249</v>
      </c>
      <c r="AC1452" s="19">
        <v>65.814797199882037</v>
      </c>
      <c r="AD1452" s="19">
        <v>42.658147083093013</v>
      </c>
      <c r="AE1452" s="18">
        <f>AD1452*fuel_adj</f>
        <v>42.658147083093013</v>
      </c>
      <c r="AF1452" s="18">
        <f>AB1452+AC1452+AE1452</f>
        <v>781.54165044670754</v>
      </c>
      <c r="AG1452" s="19">
        <v>1004.49662720989</v>
      </c>
      <c r="AH1452" s="19">
        <f>AG1452-AJ1452-AK1452</f>
        <v>874.50810267884594</v>
      </c>
      <c r="AI1452" s="18">
        <f>AH1452*aero_capex_adj</f>
        <v>1049.409723214615</v>
      </c>
      <c r="AJ1452" s="19">
        <v>81.531313896692041</v>
      </c>
      <c r="AK1452" s="19">
        <v>48.457210634352009</v>
      </c>
      <c r="AL1452" s="18">
        <f>AK1452*fuel_adj</f>
        <v>48.457210634352009</v>
      </c>
      <c r="AM1452" s="18">
        <f>AI1452+AJ1452+AL1452</f>
        <v>1179.3982477456593</v>
      </c>
      <c r="AN1452" s="18">
        <f>IF(F1452=0, 0, IF(F1452=3, Z1452, (Z1452*F1452*384+AG1452*G1452*32)/(F1452*384+G1452*32)))</f>
        <v>646.92790921396102</v>
      </c>
      <c r="AO1452" s="18">
        <f>IF(F1452=0, 0, IF(F1452=3, AF1452, (AF1452*F1452*384+AM1452*G1452*32)/(F1452*384+G1452*32)))</f>
        <v>781.54165044670754</v>
      </c>
      <c r="AP1452" s="19">
        <v>130.85159201897201</v>
      </c>
      <c r="AQ1452" s="19">
        <f>AP1452-AS1452</f>
        <v>106.36932857619</v>
      </c>
      <c r="AR1452" s="18">
        <f>AQ1452*bess_capex_adj</f>
        <v>106.36932857619</v>
      </c>
      <c r="AS1452" s="19">
        <v>24.482263442782013</v>
      </c>
      <c r="AT1452" s="18">
        <f>AR1452+AS1452</f>
        <v>130.85159201897201</v>
      </c>
      <c r="AU1452" s="19">
        <v>8940.2893908895603</v>
      </c>
      <c r="AV1452" s="19"/>
      <c r="AW1452" s="19">
        <v>2959.55118027551</v>
      </c>
      <c r="AX1452" s="18">
        <f>AW1452*solar_capex_adj</f>
        <v>3946.0682403673463</v>
      </c>
      <c r="AY1452" s="19">
        <v>1437.4820221381401</v>
      </c>
      <c r="AZ1452" s="18">
        <f>AY1452*wind_capex_adj</f>
        <v>2395.8033702302337</v>
      </c>
      <c r="BA1452" s="19">
        <v>2317.75355575714</v>
      </c>
      <c r="BB1452" s="18">
        <f>BA1452*hdgt_capex_adj</f>
        <v>2897.1919446964248</v>
      </c>
      <c r="BC1452" s="19">
        <v>324.63840515863598</v>
      </c>
      <c r="BD1452" s="18">
        <f>BC1452*aero_capex_adj</f>
        <v>389.56608619036314</v>
      </c>
      <c r="BE1452" s="19">
        <v>1900.8642275601201</v>
      </c>
      <c r="BF1452" s="18">
        <f>BE1452*bess_capex_adj</f>
        <v>1900.8642275601201</v>
      </c>
      <c r="BG1452" s="8">
        <v>1968705050.98877</v>
      </c>
      <c r="BH1452" s="8">
        <v>5150152211.77843</v>
      </c>
      <c r="BI1452" s="8">
        <v>1254026228.97755</v>
      </c>
      <c r="BJ1452" s="8">
        <v>387116508.25524497</v>
      </c>
      <c r="BK1452" s="8">
        <f>SUM(BG1452:BJ1452)/1000000</f>
        <v>8759.9999999999964</v>
      </c>
      <c r="BL1452" s="8">
        <v>25.614026224409201</v>
      </c>
      <c r="BM1452" s="10">
        <f>0.815*BJ1452/(BK1452*1000)</f>
        <v>36.015976510048489</v>
      </c>
      <c r="BN1452" s="25">
        <v>3337.5507682418602</v>
      </c>
      <c r="BO1452" s="8">
        <v>316</v>
      </c>
      <c r="BP1452" s="8">
        <v>6080</v>
      </c>
      <c r="BQ1452" s="25">
        <v>9223.8464000000004</v>
      </c>
      <c r="BR1452" s="8">
        <v>1520</v>
      </c>
      <c r="BS1452" s="8">
        <v>380</v>
      </c>
      <c r="BT1452" s="8">
        <v>0.389015326225089</v>
      </c>
    </row>
    <row r="1453" spans="1:72" s="11" customFormat="1" x14ac:dyDescent="0.25">
      <c r="A1453" s="1">
        <v>721</v>
      </c>
      <c r="B1453" s="25">
        <v>2472.2598283273001</v>
      </c>
      <c r="C1453" s="25">
        <v>1402.2</v>
      </c>
      <c r="D1453" s="8">
        <v>2000</v>
      </c>
      <c r="E1453" s="8">
        <v>8000</v>
      </c>
      <c r="F1453" s="8">
        <v>1</v>
      </c>
      <c r="G1453" s="8">
        <v>23</v>
      </c>
      <c r="H1453" s="9">
        <f>SUM(BG1453:BI1453)/(BK1453*1000000)</f>
        <v>0.96684276455541174</v>
      </c>
      <c r="I1453" s="10">
        <v>100</v>
      </c>
      <c r="J1453" s="19">
        <v>100.12705766931001</v>
      </c>
      <c r="K1453" s="18">
        <f>(P1453*BG1453+U1453*BH1453+AP1453*BI1453+AN1453*BJ1453)/(BK1453*(1000000))</f>
        <v>131.83220183462532</v>
      </c>
      <c r="L1453" s="18">
        <f>(T1453*BG1453+Y1453*BH1453+AT1453*BI1453+AO1453*BJ1453)/(BK1453*(1000000))</f>
        <v>163.70957748122123</v>
      </c>
      <c r="M1453" s="18">
        <f>L1453/K1453</f>
        <v>1.2418026491477701</v>
      </c>
      <c r="N1453" s="18">
        <f>J1453*M1453</f>
        <v>124.33804546512071</v>
      </c>
      <c r="O1453" s="10">
        <v>100</v>
      </c>
      <c r="P1453" s="19">
        <v>149.434215981172</v>
      </c>
      <c r="Q1453" s="19">
        <f>P1453-S1453</f>
        <v>138.21574891622299</v>
      </c>
      <c r="R1453" s="18">
        <f>Q1453*solar_capex_adj</f>
        <v>184.28766522163065</v>
      </c>
      <c r="S1453" s="19">
        <v>11.21846706494901</v>
      </c>
      <c r="T1453" s="18">
        <f>R1453+S1453</f>
        <v>195.50613228657966</v>
      </c>
      <c r="U1453" s="19">
        <v>31.0153407892663</v>
      </c>
      <c r="V1453" s="19">
        <f>U1453-X1453</f>
        <v>25.691258563973101</v>
      </c>
      <c r="W1453" s="18">
        <f>V1453*wind_capex_adj</f>
        <v>42.818764273288501</v>
      </c>
      <c r="X1453" s="19">
        <v>5.3240822252931999</v>
      </c>
      <c r="Y1453" s="18">
        <f>W1453+X1453</f>
        <v>48.142846498581704</v>
      </c>
      <c r="Z1453" s="19">
        <v>366.40374943368499</v>
      </c>
      <c r="AA1453" s="19">
        <f>Z1453-AC1453-AD1453</f>
        <v>282.93289091206498</v>
      </c>
      <c r="AB1453" s="18">
        <f>AA1453*hdgt_capex_adj</f>
        <v>353.66611364008122</v>
      </c>
      <c r="AC1453" s="19">
        <v>40.881205950754008</v>
      </c>
      <c r="AD1453" s="19">
        <v>42.589652570866008</v>
      </c>
      <c r="AE1453" s="18">
        <f>AD1453*fuel_adj</f>
        <v>42.589652570866008</v>
      </c>
      <c r="AF1453" s="18">
        <f>AB1453+AC1453+AE1453</f>
        <v>437.13697216170124</v>
      </c>
      <c r="AG1453" s="19">
        <v>2678.6379157828301</v>
      </c>
      <c r="AH1453" s="19">
        <f>AG1453-AJ1453-AK1453</f>
        <v>2430.0064428921396</v>
      </c>
      <c r="AI1453" s="18">
        <f>AH1453*aero_capex_adj</f>
        <v>2916.0077314705673</v>
      </c>
      <c r="AJ1453" s="19">
        <v>202.81346306725027</v>
      </c>
      <c r="AK1453" s="19">
        <v>45.818009823440207</v>
      </c>
      <c r="AL1453" s="18">
        <f>AK1453*fuel_adj</f>
        <v>45.818009823440207</v>
      </c>
      <c r="AM1453" s="18">
        <f>AI1453+AJ1453+AL1453</f>
        <v>3164.6392043612577</v>
      </c>
      <c r="AN1453" s="18">
        <f>IF(F1453=0, 0, IF(F1453=3, Z1453, (Z1453*F1453*384+AG1453*G1453*32)/(F1453*384+G1453*32)))</f>
        <v>1885.8719158916947</v>
      </c>
      <c r="AO1453" s="18">
        <f>IF(F1453=0, 0, IF(F1453=3, AF1453, (AF1453*F1453*384+AM1453*G1453*32)/(F1453*384+G1453*32)))</f>
        <v>2229.4955818928383</v>
      </c>
      <c r="AP1453" s="19">
        <v>147.708825574732</v>
      </c>
      <c r="AQ1453" s="19">
        <f>AP1453-AS1453</f>
        <v>119.667006155168</v>
      </c>
      <c r="AR1453" s="18">
        <f>AQ1453*bess_capex_adj</f>
        <v>119.667006155168</v>
      </c>
      <c r="AS1453" s="19">
        <v>28.041819419564007</v>
      </c>
      <c r="AT1453" s="18">
        <f>AR1453+AS1453</f>
        <v>147.708825574732</v>
      </c>
      <c r="AU1453" s="19">
        <v>9176.7535745270907</v>
      </c>
      <c r="AV1453" s="19"/>
      <c r="AW1453" s="19">
        <v>2959.0688323436898</v>
      </c>
      <c r="AX1453" s="18">
        <f>AW1453*solar_capex_adj</f>
        <v>3945.4251097915862</v>
      </c>
      <c r="AY1453" s="19">
        <v>1678.3051154941099</v>
      </c>
      <c r="AZ1453" s="18">
        <f>AY1453*wind_capex_adj</f>
        <v>2797.1751924901832</v>
      </c>
      <c r="BA1453" s="19">
        <v>772.45860268766103</v>
      </c>
      <c r="BB1453" s="18">
        <f>BA1453*hdgt_capex_adj</f>
        <v>965.57325335957626</v>
      </c>
      <c r="BC1453" s="19">
        <v>1866.3665994734399</v>
      </c>
      <c r="BD1453" s="18">
        <f>BC1453*aero_capex_adj</f>
        <v>2239.6399193681277</v>
      </c>
      <c r="BE1453" s="19">
        <v>1900.5544245281801</v>
      </c>
      <c r="BF1453" s="18">
        <f>BE1453*bess_capex_adj</f>
        <v>1900.5544245281801</v>
      </c>
      <c r="BG1453" s="8">
        <v>1833221144.3089499</v>
      </c>
      <c r="BH1453" s="8">
        <v>5545335704.8206301</v>
      </c>
      <c r="BI1453" s="8">
        <v>1090985768.3758199</v>
      </c>
      <c r="BJ1453" s="8">
        <v>290457382.49459302</v>
      </c>
      <c r="BK1453" s="8">
        <f>SUM(BG1453:BJ1453)/1000000</f>
        <v>8759.9999999999927</v>
      </c>
      <c r="BL1453" s="8">
        <v>30.2762164055152</v>
      </c>
      <c r="BM1453" s="10">
        <f>0.815*BJ1453/(BK1453*1000)</f>
        <v>27.02314688733944</v>
      </c>
      <c r="BN1453" s="25">
        <v>3337.5507682418602</v>
      </c>
      <c r="BO1453" s="8">
        <v>369</v>
      </c>
      <c r="BP1453" s="8">
        <v>6080</v>
      </c>
      <c r="BQ1453" s="25">
        <v>9223.8464000000004</v>
      </c>
      <c r="BR1453" s="8">
        <v>1520</v>
      </c>
      <c r="BS1453" s="8">
        <v>380</v>
      </c>
      <c r="BT1453" s="8">
        <v>0.33877876170667498</v>
      </c>
    </row>
    <row r="1454" spans="1:72" s="11" customFormat="1" x14ac:dyDescent="0.25">
      <c r="A1454" s="1">
        <v>473</v>
      </c>
      <c r="B1454" s="24">
        <v>2266.2381759666901</v>
      </c>
      <c r="C1454" s="24">
        <v>1801.19999999999</v>
      </c>
      <c r="D1454" s="1">
        <v>1000</v>
      </c>
      <c r="E1454" s="1">
        <v>4000</v>
      </c>
      <c r="F1454" s="1">
        <v>3</v>
      </c>
      <c r="G1454" s="1">
        <v>4</v>
      </c>
      <c r="H1454" s="2">
        <f>SUM(BG1454:BI1454)/(BK1454*1000000)</f>
        <v>0.9544352077532694</v>
      </c>
      <c r="I1454" s="3">
        <v>100</v>
      </c>
      <c r="J1454" s="18">
        <v>94.585047285849797</v>
      </c>
      <c r="K1454" s="18">
        <f>(P1454*BG1454+U1454*BH1454+AP1454*BI1454+AN1454*BJ1454)/(BK1454*(1000000))</f>
        <v>90.917750605365299</v>
      </c>
      <c r="L1454" s="18">
        <f>(T1454*BG1454+Y1454*BH1454+AT1454*BI1454+AO1454*BJ1454)/(BK1454*(1000000))</f>
        <v>119.52819703023314</v>
      </c>
      <c r="M1454" s="18">
        <f>L1454/K1454</f>
        <v>1.3146849348380103</v>
      </c>
      <c r="N1454" s="18">
        <f>J1454*M1454</f>
        <v>124.34953672764756</v>
      </c>
      <c r="O1454" s="3">
        <v>100</v>
      </c>
      <c r="P1454" s="18">
        <v>155.562497677767</v>
      </c>
      <c r="Q1454" s="18">
        <f>P1454-S1454</f>
        <v>143.88745035968699</v>
      </c>
      <c r="R1454" s="18">
        <f>Q1454*solar_capex_adj</f>
        <v>191.84993381291599</v>
      </c>
      <c r="S1454" s="18">
        <v>11.675047318080004</v>
      </c>
      <c r="T1454" s="18">
        <f>R1454+S1454</f>
        <v>203.524981130996</v>
      </c>
      <c r="U1454" s="18">
        <v>36.6834520521708</v>
      </c>
      <c r="V1454" s="18">
        <f>U1454-X1454</f>
        <v>30.388068234891399</v>
      </c>
      <c r="W1454" s="18">
        <f>V1454*wind_capex_adj</f>
        <v>50.64678039148567</v>
      </c>
      <c r="X1454" s="18">
        <v>6.2953838172794008</v>
      </c>
      <c r="Y1454" s="18">
        <f>W1454+X1454</f>
        <v>56.942164208765071</v>
      </c>
      <c r="Z1454" s="18">
        <v>613.44334365901796</v>
      </c>
      <c r="AA1454" s="18">
        <f>Z1454-AC1454-AD1454</f>
        <v>513.23521376381996</v>
      </c>
      <c r="AB1454" s="18">
        <f>AA1454*hdgt_capex_adj</f>
        <v>641.54401720477495</v>
      </c>
      <c r="AC1454" s="18">
        <v>62.421370889673994</v>
      </c>
      <c r="AD1454" s="18">
        <v>37.786759005524004</v>
      </c>
      <c r="AE1454" s="18">
        <f>AD1454*fuel_adj</f>
        <v>37.786759005524004</v>
      </c>
      <c r="AF1454" s="18">
        <f>AB1454+AC1454+AE1454</f>
        <v>741.75214709997294</v>
      </c>
      <c r="AG1454" s="18">
        <v>1830.1890613247101</v>
      </c>
      <c r="AH1454" s="18">
        <f>AG1454-AJ1454-AK1454</f>
        <v>1644.6752674815498</v>
      </c>
      <c r="AI1454" s="18">
        <f>AH1454*aero_capex_adj</f>
        <v>1973.6103209778596</v>
      </c>
      <c r="AJ1454" s="18">
        <v>140.69266999910019</v>
      </c>
      <c r="AK1454" s="18">
        <v>44.821123844060139</v>
      </c>
      <c r="AL1454" s="18">
        <f>AK1454*fuel_adj</f>
        <v>44.821123844060139</v>
      </c>
      <c r="AM1454" s="18">
        <f>AI1454+AJ1454+AL1454</f>
        <v>2159.1241148210202</v>
      </c>
      <c r="AN1454" s="18">
        <f>IF(F1454=0, 0, IF(F1454=3, Z1454, (Z1454*F1454*384+AG1454*G1454*32)/(F1454*384+G1454*32)))</f>
        <v>613.44334365901796</v>
      </c>
      <c r="AO1454" s="18">
        <f>IF(F1454=0, 0, IF(F1454=3, AF1454, (AF1454*F1454*384+AM1454*G1454*32)/(F1454*384+G1454*32)))</f>
        <v>741.75214709997294</v>
      </c>
      <c r="AP1454" s="18">
        <v>110.097239313419</v>
      </c>
      <c r="AQ1454" s="18">
        <f>AP1454-AS1454</f>
        <v>88.786400728600896</v>
      </c>
      <c r="AR1454" s="18">
        <f>AQ1454*bess_capex_adj</f>
        <v>88.786400728600896</v>
      </c>
      <c r="AS1454" s="18">
        <v>21.3108385848181</v>
      </c>
      <c r="AT1454" s="18">
        <f>AR1454+AS1454</f>
        <v>110.097239313419</v>
      </c>
      <c r="AU1454" s="18">
        <v>8462.6289515434491</v>
      </c>
      <c r="AV1454" s="18"/>
      <c r="AW1454" s="18">
        <v>2713.35588900638</v>
      </c>
      <c r="AX1454" s="18">
        <f>AW1454*solar_capex_adj</f>
        <v>3617.8078520085064</v>
      </c>
      <c r="AY1454" s="18">
        <v>2156.5679543781998</v>
      </c>
      <c r="AZ1454" s="18">
        <f>AY1454*wind_capex_adj</f>
        <v>3594.2799239636665</v>
      </c>
      <c r="BA1454" s="18">
        <v>2318.1243162296</v>
      </c>
      <c r="BB1454" s="18">
        <f>BA1454*hdgt_capex_adj</f>
        <v>2897.6553952869999</v>
      </c>
      <c r="BC1454" s="18">
        <v>324.69033608467299</v>
      </c>
      <c r="BD1454" s="18">
        <f>BC1454*aero_capex_adj</f>
        <v>389.62840330160759</v>
      </c>
      <c r="BE1454" s="18">
        <v>949.89045584458597</v>
      </c>
      <c r="BF1454" s="18">
        <f>BE1454*bess_capex_adj</f>
        <v>949.89045584458597</v>
      </c>
      <c r="BG1454" s="1">
        <v>1613131268.1777201</v>
      </c>
      <c r="BH1454" s="1">
        <v>6024251669.3078299</v>
      </c>
      <c r="BI1454" s="1">
        <v>723469482.43308496</v>
      </c>
      <c r="BJ1454" s="1">
        <v>399147580.08135998</v>
      </c>
      <c r="BK1454" s="1">
        <f>SUM(BG1454:BJ1454)/1000000</f>
        <v>8759.9999999999945</v>
      </c>
      <c r="BL1454" s="1">
        <v>37.185737819050601</v>
      </c>
      <c r="BM1454" s="3">
        <f>0.815*BJ1454/(BK1454*1000)</f>
        <v>37.135305681085455</v>
      </c>
      <c r="BN1454" s="24">
        <v>3059.4215375550398</v>
      </c>
      <c r="BO1454" s="1">
        <v>474</v>
      </c>
      <c r="BP1454" s="1">
        <v>3040</v>
      </c>
      <c r="BQ1454" s="24">
        <v>4611.9232000000002</v>
      </c>
      <c r="BR1454" s="1">
        <v>760</v>
      </c>
      <c r="BS1454" s="1">
        <v>190</v>
      </c>
      <c r="BT1454" s="1">
        <v>0.44846059796641002</v>
      </c>
    </row>
    <row r="1455" spans="1:72" s="11" customFormat="1" x14ac:dyDescent="0.25">
      <c r="A1455" s="1">
        <v>1602</v>
      </c>
      <c r="B1455" s="22">
        <v>2472.2598283273001</v>
      </c>
      <c r="C1455" s="22">
        <v>402.79999999999899</v>
      </c>
      <c r="D1455" s="11">
        <v>3000</v>
      </c>
      <c r="E1455" s="11">
        <v>12000</v>
      </c>
      <c r="F1455" s="11">
        <v>3</v>
      </c>
      <c r="G1455" s="11">
        <v>4</v>
      </c>
      <c r="H1455" s="12">
        <f>SUM(BG1455:BI1455)/(BK1455*1000000)</f>
        <v>0.81160424073192561</v>
      </c>
      <c r="I1455" s="13">
        <v>100</v>
      </c>
      <c r="J1455" s="20">
        <v>105.040154794811</v>
      </c>
      <c r="K1455" s="18">
        <f>(P1455*BG1455+U1455*BH1455+AP1455*BI1455+AN1455*BJ1455)/(BK1455*(1000000))</f>
        <v>101.73993398390729</v>
      </c>
      <c r="L1455" s="18">
        <f>(T1455*BG1455+Y1455*BH1455+AT1455*BI1455+AO1455*BJ1455)/(BK1455*(1000000))</f>
        <v>120.46076994504489</v>
      </c>
      <c r="M1455" s="18">
        <f>L1455/K1455</f>
        <v>1.1840067634022522</v>
      </c>
      <c r="N1455" s="18">
        <f>J1455*M1455</f>
        <v>124.36825370587573</v>
      </c>
      <c r="O1455" s="13">
        <v>99.999999999999901</v>
      </c>
      <c r="P1455" s="20">
        <v>106.46926173611099</v>
      </c>
      <c r="Q1455" s="20">
        <f>P1455-S1455</f>
        <v>98.478912737112793</v>
      </c>
      <c r="R1455" s="18">
        <f>Q1455*solar_capex_adj</f>
        <v>131.30521698281706</v>
      </c>
      <c r="S1455" s="20">
        <v>7.9903489989982006</v>
      </c>
      <c r="T1455" s="18">
        <f>R1455+S1455</f>
        <v>139.29556598181526</v>
      </c>
      <c r="U1455" s="20">
        <v>27.951753524468401</v>
      </c>
      <c r="V1455" s="20">
        <f>U1455-X1455</f>
        <v>23.154970047341401</v>
      </c>
      <c r="W1455" s="18">
        <f>V1455*wind_capex_adj</f>
        <v>38.591616745569006</v>
      </c>
      <c r="X1455" s="20">
        <v>4.7967834771270006</v>
      </c>
      <c r="Y1455" s="18">
        <f>W1455+X1455</f>
        <v>43.388400222696006</v>
      </c>
      <c r="Z1455" s="20">
        <v>185.22569391659201</v>
      </c>
      <c r="AA1455" s="20">
        <f>Z1455-AC1455-AD1455</f>
        <v>123.87738762108899</v>
      </c>
      <c r="AB1455" s="18">
        <f>AA1455*hdgt_capex_adj</f>
        <v>154.84673452636122</v>
      </c>
      <c r="AC1455" s="20">
        <v>23.972518226303009</v>
      </c>
      <c r="AD1455" s="20">
        <v>37.375788069200013</v>
      </c>
      <c r="AE1455" s="18">
        <f>AD1455*fuel_adj</f>
        <v>37.375788069200013</v>
      </c>
      <c r="AF1455" s="18">
        <f>AB1455+AC1455+AE1455</f>
        <v>216.19504082186424</v>
      </c>
      <c r="AG1455" s="20">
        <v>389.91559004465199</v>
      </c>
      <c r="AH1455" s="20">
        <f>AG1455-AJ1455-AK1455</f>
        <v>311.46078449336898</v>
      </c>
      <c r="AI1455" s="18">
        <f>AH1455*aero_capex_adj</f>
        <v>373.75294139204277</v>
      </c>
      <c r="AJ1455" s="20">
        <v>36.092213099361004</v>
      </c>
      <c r="AK1455" s="20">
        <v>42.362592451922012</v>
      </c>
      <c r="AL1455" s="18">
        <f>AK1455*fuel_adj</f>
        <v>42.362592451922012</v>
      </c>
      <c r="AM1455" s="18">
        <f>AI1455+AJ1455+AL1455</f>
        <v>452.20774694332579</v>
      </c>
      <c r="AN1455" s="18">
        <f>IF(F1455=0, 0, IF(F1455=3, Z1455, (Z1455*F1455*384+AG1455*G1455*32)/(F1455*384+G1455*32)))</f>
        <v>185.22569391659201</v>
      </c>
      <c r="AO1455" s="18">
        <f>IF(F1455=0, 0, IF(F1455=3, AF1455, (AF1455*F1455*384+AM1455*G1455*32)/(F1455*384+G1455*32)))</f>
        <v>216.19504082186424</v>
      </c>
      <c r="AP1455" s="20">
        <v>94.553818763090206</v>
      </c>
      <c r="AQ1455" s="20">
        <f>AP1455-AS1455</f>
        <v>77.494581673139393</v>
      </c>
      <c r="AR1455" s="18">
        <f>AQ1455*bess_capex_adj</f>
        <v>77.494581673139393</v>
      </c>
      <c r="AS1455" s="20">
        <v>17.059237089950813</v>
      </c>
      <c r="AT1455" s="18">
        <f>AR1455+AS1455</f>
        <v>94.553818763090206</v>
      </c>
      <c r="AU1455" s="20">
        <v>8940.1901963769196</v>
      </c>
      <c r="AV1455" s="20"/>
      <c r="AW1455" s="20">
        <v>2960.1147708386802</v>
      </c>
      <c r="AX1455" s="18">
        <f>AW1455*solar_capex_adj</f>
        <v>3946.8196944515735</v>
      </c>
      <c r="AY1455" s="20">
        <v>482.28516114365601</v>
      </c>
      <c r="AZ1455" s="18">
        <f>AY1455*wind_capex_adj</f>
        <v>803.80860190609337</v>
      </c>
      <c r="BA1455" s="20">
        <v>2318.1949280978201</v>
      </c>
      <c r="BB1455" s="18">
        <f>BA1455*hdgt_capex_adj</f>
        <v>2897.7436601222753</v>
      </c>
      <c r="BC1455" s="20">
        <v>324.70022640464498</v>
      </c>
      <c r="BD1455" s="18">
        <f>BC1455*aero_capex_adj</f>
        <v>389.64027168557396</v>
      </c>
      <c r="BE1455" s="20">
        <v>2854.8951098921102</v>
      </c>
      <c r="BF1455" s="18">
        <f>BE1455*bess_capex_adj</f>
        <v>2854.8951098921102</v>
      </c>
      <c r="BG1455" s="11">
        <v>2607393697.5060601</v>
      </c>
      <c r="BH1455" s="11">
        <v>1768082187.9247999</v>
      </c>
      <c r="BI1455" s="11">
        <v>2734177263.3807998</v>
      </c>
      <c r="BJ1455" s="11">
        <v>1650346851.1883299</v>
      </c>
      <c r="BK1455" s="11">
        <f>SUM(BG1455:BJ1455)/1000000</f>
        <v>8759.9999999999909</v>
      </c>
      <c r="BL1455" s="11">
        <v>6.1453496891721597</v>
      </c>
      <c r="BM1455" s="13">
        <f>0.815*BJ1455/(BK1455*1000)</f>
        <v>153.54254380348061</v>
      </c>
      <c r="BN1455" s="22">
        <v>3337.5507682418602</v>
      </c>
      <c r="BO1455" s="11">
        <v>106</v>
      </c>
      <c r="BP1455" s="11">
        <v>9120</v>
      </c>
      <c r="BQ1455" s="22">
        <v>13835.7696</v>
      </c>
      <c r="BR1455" s="11">
        <v>2280</v>
      </c>
      <c r="BS1455" s="11">
        <v>570</v>
      </c>
      <c r="BT1455" s="11">
        <v>0.56266910164949202</v>
      </c>
    </row>
    <row r="1456" spans="1:72" s="11" customFormat="1" x14ac:dyDescent="0.25">
      <c r="A1456" s="1">
        <v>1453</v>
      </c>
      <c r="B1456" s="22">
        <v>3090.3247854091301</v>
      </c>
      <c r="C1456" s="22">
        <v>600.4</v>
      </c>
      <c r="D1456" s="11">
        <v>3000</v>
      </c>
      <c r="E1456" s="11">
        <v>12000</v>
      </c>
      <c r="F1456" s="11">
        <v>2</v>
      </c>
      <c r="G1456" s="11">
        <v>6</v>
      </c>
      <c r="H1456" s="12">
        <f>SUM(BG1456:BI1456)/(BK1456*1000000)</f>
        <v>0.91148511941170018</v>
      </c>
      <c r="I1456" s="13">
        <v>100</v>
      </c>
      <c r="J1456" s="20">
        <v>103.16686237131699</v>
      </c>
      <c r="K1456" s="18">
        <f>(P1456*BG1456+U1456*BH1456+AP1456*BI1456+AN1456*BJ1456)/(BK1456*(1000000))</f>
        <v>112.16717862587009</v>
      </c>
      <c r="L1456" s="18">
        <f>(T1456*BG1456+Y1456*BH1456+AT1456*BI1456+AO1456*BJ1456)/(BK1456*(1000000))</f>
        <v>135.26485861976761</v>
      </c>
      <c r="M1456" s="18">
        <f>L1456/K1456</f>
        <v>1.2059219129593965</v>
      </c>
      <c r="N1456" s="18">
        <f>J1456*M1456</f>
        <v>124.41118002483738</v>
      </c>
      <c r="O1456" s="13">
        <v>100</v>
      </c>
      <c r="P1456" s="20">
        <v>126.682579766752</v>
      </c>
      <c r="Q1456" s="20">
        <f>P1456-S1456</f>
        <v>117.17294133820501</v>
      </c>
      <c r="R1456" s="18">
        <f>Q1456*solar_capex_adj</f>
        <v>156.23058845093999</v>
      </c>
      <c r="S1456" s="20">
        <v>9.5096384285469924</v>
      </c>
      <c r="T1456" s="18">
        <f>R1456+S1456</f>
        <v>165.74022687948698</v>
      </c>
      <c r="U1456" s="20">
        <v>27.945667247726998</v>
      </c>
      <c r="V1456" s="20">
        <f>U1456-X1456</f>
        <v>23.148883770599902</v>
      </c>
      <c r="W1456" s="18">
        <f>V1456*wind_capex_adj</f>
        <v>38.581472950999839</v>
      </c>
      <c r="X1456" s="20">
        <v>4.7967834771270965</v>
      </c>
      <c r="Y1456" s="18">
        <f>W1456+X1456</f>
        <v>43.378256428126932</v>
      </c>
      <c r="Z1456" s="20">
        <v>241.57866969201001</v>
      </c>
      <c r="AA1456" s="20">
        <f>Z1456-AC1456-AD1456</f>
        <v>174.78207944962699</v>
      </c>
      <c r="AB1456" s="18">
        <f>AA1456*hdgt_capex_adj</f>
        <v>218.47759931203373</v>
      </c>
      <c r="AC1456" s="20">
        <v>28.958859185077017</v>
      </c>
      <c r="AD1456" s="20">
        <v>37.837731057306002</v>
      </c>
      <c r="AE1456" s="18">
        <f>AD1456*fuel_adj</f>
        <v>37.837731057306002</v>
      </c>
      <c r="AF1456" s="18">
        <f>AB1456+AC1456+AE1456</f>
        <v>285.27418955441675</v>
      </c>
      <c r="AG1456" s="20">
        <v>1047.2313021488401</v>
      </c>
      <c r="AH1456" s="20">
        <f>AG1456-AJ1456-AK1456</f>
        <v>920.52623549559689</v>
      </c>
      <c r="AI1456" s="18">
        <f>AH1456*aero_capex_adj</f>
        <v>1104.6314825947163</v>
      </c>
      <c r="AJ1456" s="20">
        <v>83.721486686393064</v>
      </c>
      <c r="AK1456" s="20">
        <v>42.983579966850129</v>
      </c>
      <c r="AL1456" s="18">
        <f>AK1456*fuel_adj</f>
        <v>42.983579966850129</v>
      </c>
      <c r="AM1456" s="18">
        <f>AI1456+AJ1456+AL1456</f>
        <v>1231.3365492479595</v>
      </c>
      <c r="AN1456" s="18">
        <f>IF(F1456=0, 0, IF(F1456=3, Z1456, (Z1456*F1456*384+AG1456*G1456*32)/(F1456*384+G1456*32)))</f>
        <v>402.70919618337604</v>
      </c>
      <c r="AO1456" s="18">
        <f>IF(F1456=0, 0, IF(F1456=3, AF1456, (AF1456*F1456*384+AM1456*G1456*32)/(F1456*384+G1456*32)))</f>
        <v>474.48666149312527</v>
      </c>
      <c r="AP1456" s="20">
        <v>95.954939739358394</v>
      </c>
      <c r="AQ1456" s="20">
        <f>AP1456-AS1456</f>
        <v>78.456592848512997</v>
      </c>
      <c r="AR1456" s="18">
        <f>AQ1456*bess_capex_adj</f>
        <v>78.456592848512997</v>
      </c>
      <c r="AS1456" s="20">
        <v>17.498346890845397</v>
      </c>
      <c r="AT1456" s="18">
        <f>AR1456+AS1456</f>
        <v>95.954939739358394</v>
      </c>
      <c r="AU1456" s="20">
        <v>9303.9838878720202</v>
      </c>
      <c r="AV1456" s="20"/>
      <c r="AW1456" s="20">
        <v>3699.1708819792102</v>
      </c>
      <c r="AX1456" s="18">
        <f>AW1456*solar_capex_adj</f>
        <v>4932.2278426389466</v>
      </c>
      <c r="AY1456" s="20">
        <v>718.68892487502103</v>
      </c>
      <c r="AZ1456" s="18">
        <f>AY1456*wind_capex_adj</f>
        <v>1197.8148747917019</v>
      </c>
      <c r="BA1456" s="20">
        <v>1545.0570608502301</v>
      </c>
      <c r="BB1456" s="18">
        <f>BA1456*hdgt_capex_adj</f>
        <v>1931.3213260627876</v>
      </c>
      <c r="BC1456" s="20">
        <v>486.92231857529401</v>
      </c>
      <c r="BD1456" s="18">
        <f>BC1456*aero_capex_adj</f>
        <v>584.30678229035277</v>
      </c>
      <c r="BE1456" s="20">
        <v>2854.1447015922499</v>
      </c>
      <c r="BF1456" s="18">
        <f>BE1456*bess_capex_adj</f>
        <v>2854.1447015922499</v>
      </c>
      <c r="BG1456" s="11">
        <v>2714152469.2739601</v>
      </c>
      <c r="BH1456" s="11">
        <v>2635443261.2463999</v>
      </c>
      <c r="BI1456" s="11">
        <v>2635013915.5261202</v>
      </c>
      <c r="BJ1456" s="11">
        <v>775390353.95350397</v>
      </c>
      <c r="BK1456" s="11">
        <f>SUM(BG1456:BJ1456)/1000000</f>
        <v>8759.9999999999854</v>
      </c>
      <c r="BL1456" s="11">
        <v>19.551162063498701</v>
      </c>
      <c r="BM1456" s="13">
        <f>0.815*BJ1456/(BK1456*1000)</f>
        <v>72.139627679464255</v>
      </c>
      <c r="BN1456" s="22">
        <v>4171.93846030233</v>
      </c>
      <c r="BO1456" s="11">
        <v>158</v>
      </c>
      <c r="BP1456" s="11">
        <v>9120</v>
      </c>
      <c r="BQ1456" s="22">
        <v>13835.7696</v>
      </c>
      <c r="BR1456" s="11">
        <v>2280</v>
      </c>
      <c r="BS1456" s="11">
        <v>570</v>
      </c>
      <c r="BT1456" s="11">
        <v>0.54318989316291399</v>
      </c>
    </row>
    <row r="1457" spans="1:72" s="11" customFormat="1" x14ac:dyDescent="0.25">
      <c r="A1457" s="1">
        <v>541</v>
      </c>
      <c r="B1457" s="24">
        <v>3502.3680901303501</v>
      </c>
      <c r="C1457" s="24">
        <v>201.39999999999901</v>
      </c>
      <c r="D1457" s="1">
        <v>1000</v>
      </c>
      <c r="E1457" s="1">
        <v>4000</v>
      </c>
      <c r="F1457" s="1">
        <v>3</v>
      </c>
      <c r="G1457" s="1">
        <v>4</v>
      </c>
      <c r="H1457" s="2">
        <f>SUM(BG1457:BI1457)/(BK1457*1000000)</f>
        <v>0.65323187939838734</v>
      </c>
      <c r="I1457" s="3">
        <v>100</v>
      </c>
      <c r="J1457" s="18">
        <v>102.547864176978</v>
      </c>
      <c r="K1457" s="18">
        <f>(P1457*BG1457+U1457*BH1457+AP1457*BI1457+AN1457*BJ1457)/(BK1457*(1000000))</f>
        <v>99.171428039021635</v>
      </c>
      <c r="L1457" s="18">
        <f>(T1457*BG1457+Y1457*BH1457+AT1457*BI1457+AO1457*BJ1457)/(BK1457*(1000000))</f>
        <v>120.32101432110524</v>
      </c>
      <c r="M1457" s="18">
        <f>L1457/K1457</f>
        <v>1.2132628994085044</v>
      </c>
      <c r="N1457" s="18">
        <f>J1457*M1457</f>
        <v>124.41751901950983</v>
      </c>
      <c r="O1457" s="3">
        <v>100</v>
      </c>
      <c r="P1457" s="18">
        <v>119.15246864399499</v>
      </c>
      <c r="Q1457" s="18">
        <f>P1457-S1457</f>
        <v>110.212836196591</v>
      </c>
      <c r="R1457" s="18">
        <f>Q1457*solar_capex_adj</f>
        <v>146.95044826212131</v>
      </c>
      <c r="S1457" s="18">
        <v>8.9396324474039943</v>
      </c>
      <c r="T1457" s="18">
        <f>R1457+S1457</f>
        <v>155.89008070952531</v>
      </c>
      <c r="U1457" s="18">
        <v>27.958953354766301</v>
      </c>
      <c r="V1457" s="18">
        <f>U1457-X1457</f>
        <v>23.1621698776393</v>
      </c>
      <c r="W1457" s="18">
        <f>V1457*wind_capex_adj</f>
        <v>38.60361646273217</v>
      </c>
      <c r="X1457" s="18">
        <v>4.7967834771270006</v>
      </c>
      <c r="Y1457" s="18">
        <f>W1457+X1457</f>
        <v>43.40039993985917</v>
      </c>
      <c r="Z1457" s="18">
        <v>122.26585150594001</v>
      </c>
      <c r="AA1457" s="18">
        <f>Z1457-AC1457-AD1457</f>
        <v>68.131919763294292</v>
      </c>
      <c r="AB1457" s="18">
        <f>AA1457*hdgt_capex_adj</f>
        <v>85.164899704117857</v>
      </c>
      <c r="AC1457" s="18">
        <v>18.475626406879002</v>
      </c>
      <c r="AD1457" s="18">
        <v>35.658305335766713</v>
      </c>
      <c r="AE1457" s="18">
        <f>AD1457*fuel_adj</f>
        <v>35.658305335766713</v>
      </c>
      <c r="AF1457" s="18">
        <f>AB1457+AC1457+AE1457</f>
        <v>139.29883144676359</v>
      </c>
      <c r="AG1457" s="18">
        <v>422.802039822663</v>
      </c>
      <c r="AH1457" s="18">
        <f>AG1457-AJ1457-AK1457</f>
        <v>342.23387592616695</v>
      </c>
      <c r="AI1457" s="18">
        <f>AH1457*aero_capex_adj</f>
        <v>410.68065111140032</v>
      </c>
      <c r="AJ1457" s="18">
        <v>38.483027472141032</v>
      </c>
      <c r="AK1457" s="18">
        <v>42.085136424355028</v>
      </c>
      <c r="AL1457" s="18">
        <f>AK1457*fuel_adj</f>
        <v>42.085136424355028</v>
      </c>
      <c r="AM1457" s="18">
        <f>AI1457+AJ1457+AL1457</f>
        <v>491.24881500789638</v>
      </c>
      <c r="AN1457" s="18">
        <f>IF(F1457=0, 0, IF(F1457=3, Z1457, (Z1457*F1457*384+AG1457*G1457*32)/(F1457*384+G1457*32)))</f>
        <v>122.26585150594001</v>
      </c>
      <c r="AO1457" s="18">
        <f>IF(F1457=0, 0, IF(F1457=3, AF1457, (AF1457*F1457*384+AM1457*G1457*32)/(F1457*384+G1457*32)))</f>
        <v>139.29883144676359</v>
      </c>
      <c r="AP1457" s="18">
        <v>53.208618988896099</v>
      </c>
      <c r="AQ1457" s="18">
        <f>AP1457-AS1457</f>
        <v>43.188084249099198</v>
      </c>
      <c r="AR1457" s="18">
        <f>AQ1457*bess_capex_adj</f>
        <v>43.188084249099198</v>
      </c>
      <c r="AS1457" s="18">
        <v>10.020534739796901</v>
      </c>
      <c r="AT1457" s="18">
        <f>AR1457+AS1457</f>
        <v>53.208618988896099</v>
      </c>
      <c r="AU1457" s="18">
        <v>8029.9491152164501</v>
      </c>
      <c r="AV1457" s="18"/>
      <c r="AW1457" s="18">
        <v>4194.7998553083198</v>
      </c>
      <c r="AX1457" s="18">
        <f>AW1457*solar_capex_adj</f>
        <v>5593.0664737444258</v>
      </c>
      <c r="AY1457" s="18">
        <v>241.21756169485101</v>
      </c>
      <c r="AZ1457" s="18">
        <f>AY1457*wind_capex_adj</f>
        <v>402.02926949141835</v>
      </c>
      <c r="BA1457" s="18">
        <v>2318.9157500226802</v>
      </c>
      <c r="BB1457" s="18">
        <f>BA1457*hdgt_capex_adj</f>
        <v>2898.64468752835</v>
      </c>
      <c r="BC1457" s="18">
        <v>324.80118902835102</v>
      </c>
      <c r="BD1457" s="18">
        <f>BC1457*aero_capex_adj</f>
        <v>389.76142683402122</v>
      </c>
      <c r="BE1457" s="18">
        <v>950.21475916223801</v>
      </c>
      <c r="BF1457" s="18">
        <f>BE1457*bess_capex_adj</f>
        <v>950.21475916223801</v>
      </c>
      <c r="BG1457" s="1">
        <v>3263102973.8952899</v>
      </c>
      <c r="BH1457" s="1">
        <v>884041093.96239996</v>
      </c>
      <c r="BI1457" s="1">
        <v>1575167195.6721699</v>
      </c>
      <c r="BJ1457" s="1">
        <v>3037688736.47012</v>
      </c>
      <c r="BK1457" s="1">
        <f>SUM(BG1457:BJ1457)/1000000</f>
        <v>8759.9999999999782</v>
      </c>
      <c r="BL1457" s="1">
        <v>30.396186655518498</v>
      </c>
      <c r="BM1457" s="3">
        <f>0.815*BJ1457/(BK1457*1000)</f>
        <v>282.61601829031434</v>
      </c>
      <c r="BN1457" s="24">
        <v>4728.1969216759699</v>
      </c>
      <c r="BO1457" s="1">
        <v>53</v>
      </c>
      <c r="BP1457" s="1">
        <v>3040</v>
      </c>
      <c r="BQ1457" s="24">
        <v>4611.9232000000002</v>
      </c>
      <c r="BR1457" s="1">
        <v>760</v>
      </c>
      <c r="BS1457" s="1">
        <v>190</v>
      </c>
      <c r="BT1457" s="1">
        <v>0.97069496456529403</v>
      </c>
    </row>
    <row r="1458" spans="1:72" s="11" customFormat="1" x14ac:dyDescent="0.25">
      <c r="A1458" s="1">
        <v>930</v>
      </c>
      <c r="B1458" s="25">
        <v>3502.3680901303501</v>
      </c>
      <c r="C1458" s="25">
        <v>402.79999999999899</v>
      </c>
      <c r="D1458" s="8">
        <v>2000</v>
      </c>
      <c r="E1458" s="8">
        <v>8000</v>
      </c>
      <c r="F1458" s="8">
        <v>2</v>
      </c>
      <c r="G1458" s="8">
        <v>11</v>
      </c>
      <c r="H1458" s="9">
        <f>SUM(BG1458:BI1458)/(BK1458*1000000)</f>
        <v>0.86538623177058538</v>
      </c>
      <c r="I1458" s="10">
        <v>100</v>
      </c>
      <c r="J1458" s="19">
        <v>102.845600994888</v>
      </c>
      <c r="K1458" s="18">
        <f>(P1458*BG1458+U1458*BH1458+AP1458*BI1458+AN1458*BJ1458)/(BK1458*(1000000))</f>
        <v>129.60519899229482</v>
      </c>
      <c r="L1458" s="18">
        <f>(T1458*BG1458+Y1458*BH1458+AT1458*BI1458+AO1458*BJ1458)/(BK1458*(1000000))</f>
        <v>156.79226991131731</v>
      </c>
      <c r="M1458" s="18">
        <f>L1458/K1458</f>
        <v>1.209768366781635</v>
      </c>
      <c r="N1458" s="18">
        <f>J1458*M1458</f>
        <v>124.41935474626136</v>
      </c>
      <c r="O1458" s="10">
        <v>100</v>
      </c>
      <c r="P1458" s="19">
        <v>130.335318094896</v>
      </c>
      <c r="Q1458" s="19">
        <f>P1458-S1458</f>
        <v>120.551672920534</v>
      </c>
      <c r="R1458" s="18">
        <f>Q1458*solar_capex_adj</f>
        <v>160.73556389404533</v>
      </c>
      <c r="S1458" s="19">
        <v>9.7836451743619932</v>
      </c>
      <c r="T1458" s="18">
        <f>R1458+S1458</f>
        <v>170.51920906840732</v>
      </c>
      <c r="U1458" s="19">
        <v>27.946158733385499</v>
      </c>
      <c r="V1458" s="19">
        <f>U1458-X1458</f>
        <v>23.149375256258399</v>
      </c>
      <c r="W1458" s="18">
        <f>V1458*wind_capex_adj</f>
        <v>38.582292093763996</v>
      </c>
      <c r="X1458" s="19">
        <v>4.7967834771271001</v>
      </c>
      <c r="Y1458" s="18">
        <f>W1458+X1458</f>
        <v>43.379075570891096</v>
      </c>
      <c r="Z1458" s="19">
        <v>173.61715388729701</v>
      </c>
      <c r="AA1458" s="19">
        <f>Z1458-AC1458-AD1458</f>
        <v>114.14954507653999</v>
      </c>
      <c r="AB1458" s="18">
        <f>AA1458*hdgt_capex_adj</f>
        <v>142.68693134567499</v>
      </c>
      <c r="AC1458" s="19">
        <v>23.003625447345001</v>
      </c>
      <c r="AD1458" s="19">
        <v>36.463983363412012</v>
      </c>
      <c r="AE1458" s="18">
        <f>AD1458*fuel_adj</f>
        <v>36.463983363412012</v>
      </c>
      <c r="AF1458" s="18">
        <f>AB1458+AC1458+AE1458</f>
        <v>202.15454015643201</v>
      </c>
      <c r="AG1458" s="19">
        <v>1039.56263154402</v>
      </c>
      <c r="AH1458" s="19">
        <f>AG1458-AJ1458-AK1458</f>
        <v>914.22869897949511</v>
      </c>
      <c r="AI1458" s="18">
        <f>AH1458*aero_capex_adj</f>
        <v>1097.0744387753941</v>
      </c>
      <c r="AJ1458" s="19">
        <v>83.227333599698909</v>
      </c>
      <c r="AK1458" s="19">
        <v>42.106598964825935</v>
      </c>
      <c r="AL1458" s="18">
        <f>AK1458*fuel_adj</f>
        <v>42.106598964825935</v>
      </c>
      <c r="AM1458" s="18">
        <f>AI1458+AJ1458+AL1458</f>
        <v>1222.4083713399191</v>
      </c>
      <c r="AN1458" s="18">
        <f>IF(F1458=0, 0, IF(F1458=3, Z1458, (Z1458*F1458*384+AG1458*G1458*32)/(F1458*384+G1458*32)))</f>
        <v>445.77144686512423</v>
      </c>
      <c r="AO1458" s="18">
        <f>IF(F1458=0, 0, IF(F1458=3, AF1458, (AF1458*F1458*384+AM1458*G1458*32)/(F1458*384+G1458*32)))</f>
        <v>522.80574424267081</v>
      </c>
      <c r="AP1458" s="19">
        <v>60.499357447670903</v>
      </c>
      <c r="AQ1458" s="19">
        <f>AP1458-AS1458</f>
        <v>49.4093766186148</v>
      </c>
      <c r="AR1458" s="18">
        <f>AQ1458*bess_capex_adj</f>
        <v>49.4093766186148</v>
      </c>
      <c r="AS1458" s="19">
        <v>11.089980829056103</v>
      </c>
      <c r="AT1458" s="18">
        <f>AR1458+AS1458</f>
        <v>60.499357447670903</v>
      </c>
      <c r="AU1458" s="19">
        <v>9013.2178717301795</v>
      </c>
      <c r="AV1458" s="19"/>
      <c r="AW1458" s="19">
        <v>4192.4826770732798</v>
      </c>
      <c r="AX1458" s="18">
        <f>AW1458*solar_capex_adj</f>
        <v>5589.9769027643724</v>
      </c>
      <c r="AY1458" s="19">
        <v>482.16862958634999</v>
      </c>
      <c r="AZ1458" s="18">
        <f>AY1458*wind_capex_adj</f>
        <v>803.61438264391666</v>
      </c>
      <c r="BA1458" s="19">
        <v>1545.08986473808</v>
      </c>
      <c r="BB1458" s="18">
        <f>BA1458*hdgt_capex_adj</f>
        <v>1931.3623309226</v>
      </c>
      <c r="BC1458" s="19">
        <v>892.70987056037097</v>
      </c>
      <c r="BD1458" s="18">
        <f>BC1458*aero_capex_adj</f>
        <v>1071.251844672445</v>
      </c>
      <c r="BE1458" s="19">
        <v>1900.76682977209</v>
      </c>
      <c r="BF1458" s="18">
        <f>BE1458*bess_capex_adj</f>
        <v>1900.76682977209</v>
      </c>
      <c r="BG1458" s="8">
        <v>2987066458.5036201</v>
      </c>
      <c r="BH1458" s="8">
        <v>1768082187.9247999</v>
      </c>
      <c r="BI1458" s="8">
        <v>2825634743.8818998</v>
      </c>
      <c r="BJ1458" s="8">
        <v>1179216609.6896701</v>
      </c>
      <c r="BK1458" s="8">
        <f>SUM(BG1458:BJ1458)/1000000</f>
        <v>8759.9999999999909</v>
      </c>
      <c r="BL1458" s="8">
        <v>23.511361898301502</v>
      </c>
      <c r="BM1458" s="10">
        <f>0.815*BJ1458/(BK1458*1000)</f>
        <v>109.71022110697284</v>
      </c>
      <c r="BN1458" s="25">
        <v>4728.1969216759699</v>
      </c>
      <c r="BO1458" s="8">
        <v>106</v>
      </c>
      <c r="BP1458" s="8">
        <v>6080</v>
      </c>
      <c r="BQ1458" s="25">
        <v>9223.8464000000004</v>
      </c>
      <c r="BR1458" s="8">
        <v>1520</v>
      </c>
      <c r="BS1458" s="8">
        <v>380</v>
      </c>
      <c r="BT1458" s="8">
        <v>0.87185496513542304</v>
      </c>
    </row>
    <row r="1459" spans="1:72" s="11" customFormat="1" x14ac:dyDescent="0.25">
      <c r="A1459" s="1">
        <v>1235</v>
      </c>
      <c r="B1459" s="22">
        <v>2678.2814806879101</v>
      </c>
      <c r="C1459" s="22">
        <v>1003.19999999999</v>
      </c>
      <c r="D1459" s="11">
        <v>3000</v>
      </c>
      <c r="E1459" s="11">
        <v>12000</v>
      </c>
      <c r="F1459" s="11">
        <v>1</v>
      </c>
      <c r="G1459" s="11">
        <v>17</v>
      </c>
      <c r="H1459" s="12">
        <f>SUM(BG1459:BI1459)/(BK1459*1000000)</f>
        <v>0.94891838096069414</v>
      </c>
      <c r="I1459" s="13">
        <v>100</v>
      </c>
      <c r="J1459" s="20">
        <v>102.73183888557899</v>
      </c>
      <c r="K1459" s="18">
        <f>(P1459*BG1459+U1459*BH1459+AP1459*BI1459+AN1459*BJ1459)/(BK1459*(1000000))</f>
        <v>141.1145149718453</v>
      </c>
      <c r="L1459" s="18">
        <f>(T1459*BG1459+Y1459*BH1459+AT1459*BI1459+AO1459*BJ1459)/(BK1459*(1000000))</f>
        <v>170.96427239990095</v>
      </c>
      <c r="M1459" s="18">
        <f>L1459/K1459</f>
        <v>1.2115286115961295</v>
      </c>
      <c r="N1459" s="18">
        <f>J1459*M1459</f>
        <v>124.46256213176278</v>
      </c>
      <c r="O1459" s="13">
        <v>100</v>
      </c>
      <c r="P1459" s="20">
        <v>133.929637794662</v>
      </c>
      <c r="Q1459" s="20">
        <f>P1459-S1459</f>
        <v>123.875298452134</v>
      </c>
      <c r="R1459" s="18">
        <f>Q1459*solar_capex_adj</f>
        <v>165.16706460284533</v>
      </c>
      <c r="S1459" s="20">
        <v>10.054339342527996</v>
      </c>
      <c r="T1459" s="18">
        <f>R1459+S1459</f>
        <v>175.22140394537331</v>
      </c>
      <c r="U1459" s="20">
        <v>27.943953516535998</v>
      </c>
      <c r="V1459" s="20">
        <f>U1459-X1459</f>
        <v>23.147170039409001</v>
      </c>
      <c r="W1459" s="18">
        <f>V1459*wind_capex_adj</f>
        <v>38.578616732348337</v>
      </c>
      <c r="X1459" s="20">
        <v>4.796783477126997</v>
      </c>
      <c r="Y1459" s="18">
        <f>W1459+X1459</f>
        <v>43.37540020947533</v>
      </c>
      <c r="Z1459" s="20">
        <v>236.22506168791</v>
      </c>
      <c r="AA1459" s="20">
        <f>Z1459-AC1459-AD1459</f>
        <v>166.26287914808901</v>
      </c>
      <c r="AB1459" s="18">
        <f>AA1459*hdgt_capex_adj</f>
        <v>207.82859893511127</v>
      </c>
      <c r="AC1459" s="20">
        <v>28.857391378633992</v>
      </c>
      <c r="AD1459" s="20">
        <v>41.104791161186995</v>
      </c>
      <c r="AE1459" s="18">
        <f>AD1459*fuel_adj</f>
        <v>41.104791161186995</v>
      </c>
      <c r="AF1459" s="18">
        <f>AB1459+AC1459+AE1459</f>
        <v>277.79078147493226</v>
      </c>
      <c r="AG1459" s="20">
        <v>1991.47693039515</v>
      </c>
      <c r="AH1459" s="20">
        <f>AG1459-AJ1459-AK1459</f>
        <v>1794.4896430634601</v>
      </c>
      <c r="AI1459" s="18">
        <f>AH1459*aero_capex_adj</f>
        <v>2153.3875716761522</v>
      </c>
      <c r="AJ1459" s="20">
        <v>152.63471546545998</v>
      </c>
      <c r="AK1459" s="20">
        <v>44.352571866229937</v>
      </c>
      <c r="AL1459" s="18">
        <f>AK1459*fuel_adj</f>
        <v>44.352571866229937</v>
      </c>
      <c r="AM1459" s="18">
        <f>AI1459+AJ1459+AL1459</f>
        <v>2350.3748590078421</v>
      </c>
      <c r="AN1459" s="18">
        <f>IF(F1459=0, 0, IF(F1459=3, Z1459, (Z1459*F1459*384+AG1459*G1459*32)/(F1459*384+G1459*32)))</f>
        <v>1265.1658123093955</v>
      </c>
      <c r="AO1459" s="18">
        <f>IF(F1459=0, 0, IF(F1459=3, AF1459, (AF1459*F1459*384+AM1459*G1459*32)/(F1459*384+G1459*32)))</f>
        <v>1492.7538614080172</v>
      </c>
      <c r="AP1459" s="20">
        <v>147.81843612732101</v>
      </c>
      <c r="AQ1459" s="20">
        <f>AP1459-AS1459</f>
        <v>120.593140803521</v>
      </c>
      <c r="AR1459" s="18">
        <f>AQ1459*bess_capex_adj</f>
        <v>120.593140803521</v>
      </c>
      <c r="AS1459" s="20">
        <v>27.225295323800012</v>
      </c>
      <c r="AT1459" s="18">
        <f>AR1459+AS1459</f>
        <v>147.81843612732101</v>
      </c>
      <c r="AU1459" s="20">
        <v>9412.38502489858</v>
      </c>
      <c r="AV1459" s="20"/>
      <c r="AW1459" s="20">
        <v>3205.7107587012201</v>
      </c>
      <c r="AX1459" s="18">
        <f>AW1459*solar_capex_adj</f>
        <v>4274.2810116016262</v>
      </c>
      <c r="AY1459" s="20">
        <v>1200.75841778327</v>
      </c>
      <c r="AZ1459" s="18">
        <f>AY1459*wind_capex_adj</f>
        <v>2001.2640296387835</v>
      </c>
      <c r="BA1459" s="20">
        <v>772.47133949308</v>
      </c>
      <c r="BB1459" s="18">
        <f>BA1459*hdgt_capex_adj</f>
        <v>965.58917436634999</v>
      </c>
      <c r="BC1459" s="20">
        <v>1379.51110204373</v>
      </c>
      <c r="BD1459" s="18">
        <f>BC1459*aero_capex_adj</f>
        <v>1655.413322452476</v>
      </c>
      <c r="BE1459" s="20">
        <v>2853.93340687727</v>
      </c>
      <c r="BF1459" s="18">
        <f>BE1459*bess_capex_adj</f>
        <v>2853.93340687727</v>
      </c>
      <c r="BG1459" s="11">
        <v>2220567368.1501799</v>
      </c>
      <c r="BH1459" s="11">
        <v>4403525449.1711998</v>
      </c>
      <c r="BI1459" s="11">
        <v>1688432199.89429</v>
      </c>
      <c r="BJ1459" s="11">
        <v>447474982.78431797</v>
      </c>
      <c r="BK1459" s="11">
        <f>SUM(BG1459:BJ1459)/1000000</f>
        <v>8759.9999999999891</v>
      </c>
      <c r="BL1459" s="11">
        <v>23.275928386396799</v>
      </c>
      <c r="BM1459" s="13">
        <f>0.815*BJ1459/(BK1459*1000)</f>
        <v>41.631519517034199</v>
      </c>
      <c r="BN1459" s="22">
        <v>3615.6799989286801</v>
      </c>
      <c r="BO1459" s="11">
        <v>264</v>
      </c>
      <c r="BP1459" s="11">
        <v>9120</v>
      </c>
      <c r="BQ1459" s="22">
        <v>13835.7696</v>
      </c>
      <c r="BR1459" s="11">
        <v>2280</v>
      </c>
      <c r="BS1459" s="11">
        <v>570</v>
      </c>
      <c r="BT1459" s="11">
        <v>0.34923184062900797</v>
      </c>
    </row>
    <row r="1460" spans="1:72" s="11" customFormat="1" x14ac:dyDescent="0.25">
      <c r="A1460" s="1">
        <v>1317</v>
      </c>
      <c r="B1460" s="22">
        <v>2884.3031330485201</v>
      </c>
      <c r="C1460" s="22">
        <v>600.4</v>
      </c>
      <c r="D1460" s="11">
        <v>3000</v>
      </c>
      <c r="E1460" s="11">
        <v>12000</v>
      </c>
      <c r="F1460" s="11">
        <v>1</v>
      </c>
      <c r="G1460" s="11">
        <v>19</v>
      </c>
      <c r="H1460" s="12">
        <f>SUM(BG1460:BI1460)/(BK1460*1000000)</f>
        <v>0.89899437769155266</v>
      </c>
      <c r="I1460" s="13">
        <v>100</v>
      </c>
      <c r="J1460" s="20">
        <v>104.21724187324899</v>
      </c>
      <c r="K1460" s="18">
        <f>(P1460*BG1460+U1460*BH1460+AP1460*BI1460+AN1460*BJ1460)/(BK1460*(1000000))</f>
        <v>153.06258368263317</v>
      </c>
      <c r="L1460" s="18">
        <f>(T1460*BG1460+Y1460*BH1460+AT1460*BI1460+AO1460*BJ1460)/(BK1460*(1000000))</f>
        <v>182.85059051564821</v>
      </c>
      <c r="M1460" s="18">
        <f>L1460/K1460</f>
        <v>1.1946132497983886</v>
      </c>
      <c r="N1460" s="18">
        <f>J1460*M1460</f>
        <v>124.49929799922668</v>
      </c>
      <c r="O1460" s="13">
        <v>100</v>
      </c>
      <c r="P1460" s="20">
        <v>120.856435797484</v>
      </c>
      <c r="Q1460" s="20">
        <f>P1460-S1460</f>
        <v>111.78394061934701</v>
      </c>
      <c r="R1460" s="18">
        <f>Q1460*solar_capex_adj</f>
        <v>149.04525415912934</v>
      </c>
      <c r="S1460" s="20">
        <v>9.0724951781369896</v>
      </c>
      <c r="T1460" s="18">
        <f>R1460+S1460</f>
        <v>158.11774933726633</v>
      </c>
      <c r="U1460" s="20">
        <v>27.945099160603</v>
      </c>
      <c r="V1460" s="20">
        <f>U1460-X1460</f>
        <v>23.1483156834759</v>
      </c>
      <c r="W1460" s="18">
        <f>V1460*wind_capex_adj</f>
        <v>38.580526139126505</v>
      </c>
      <c r="X1460" s="20">
        <v>4.7967834771271001</v>
      </c>
      <c r="Y1460" s="18">
        <f>W1460+X1460</f>
        <v>43.377309616253605</v>
      </c>
      <c r="Z1460" s="20">
        <v>141.67749708445899</v>
      </c>
      <c r="AA1460" s="20">
        <f>Z1460-AC1460-AD1460</f>
        <v>84.222132534932001</v>
      </c>
      <c r="AB1460" s="18">
        <f>AA1460*hdgt_capex_adj</f>
        <v>105.27766566866501</v>
      </c>
      <c r="AC1460" s="20">
        <v>20.124179071065996</v>
      </c>
      <c r="AD1460" s="20">
        <v>37.331185478460995</v>
      </c>
      <c r="AE1460" s="18">
        <f>AD1460*fuel_adj</f>
        <v>37.331185478460995</v>
      </c>
      <c r="AF1460" s="18">
        <f>AB1460+AC1460+AE1460</f>
        <v>162.733030218192</v>
      </c>
      <c r="AG1460" s="20">
        <v>1187.2726451400799</v>
      </c>
      <c r="AH1460" s="20">
        <f>AG1460-AJ1460-AK1460</f>
        <v>1051.4509097046002</v>
      </c>
      <c r="AI1460" s="18">
        <f>AH1460*aero_capex_adj</f>
        <v>1261.7410916455203</v>
      </c>
      <c r="AJ1460" s="20">
        <v>93.986496741979863</v>
      </c>
      <c r="AK1460" s="20">
        <v>41.835238693499832</v>
      </c>
      <c r="AL1460" s="18">
        <f>AK1460*fuel_adj</f>
        <v>41.835238693499832</v>
      </c>
      <c r="AM1460" s="18">
        <f>AI1460+AJ1460+AL1460</f>
        <v>1397.562827081</v>
      </c>
      <c r="AN1460" s="18">
        <f>IF(F1460=0, 0, IF(F1460=3, Z1460, (Z1460*F1460*384+AG1460*G1460*32)/(F1460*384+G1460*32)))</f>
        <v>782.5261362153235</v>
      </c>
      <c r="AO1460" s="18">
        <f>IF(F1460=0, 0, IF(F1460=3, AF1460, (AF1460*F1460*384+AM1460*G1460*32)/(F1460*384+G1460*32)))</f>
        <v>919.56419603733241</v>
      </c>
      <c r="AP1460" s="20">
        <v>98.216588725561195</v>
      </c>
      <c r="AQ1460" s="20">
        <f>AP1460-AS1460</f>
        <v>80.338483976996798</v>
      </c>
      <c r="AR1460" s="18">
        <f>AQ1460*bess_capex_adj</f>
        <v>80.338483976996798</v>
      </c>
      <c r="AS1460" s="20">
        <v>17.878104748564397</v>
      </c>
      <c r="AT1460" s="18">
        <f>AR1460+AS1460</f>
        <v>98.216588725561195</v>
      </c>
      <c r="AU1460" s="20">
        <v>9339.6131170441204</v>
      </c>
      <c r="AV1460" s="20"/>
      <c r="AW1460" s="20">
        <v>3452.4747620214898</v>
      </c>
      <c r="AX1460" s="18">
        <f>AW1460*solar_capex_adj</f>
        <v>4603.2996826953195</v>
      </c>
      <c r="AY1460" s="20">
        <v>718.67128782917302</v>
      </c>
      <c r="AZ1460" s="18">
        <f>AY1460*wind_capex_adj</f>
        <v>1197.7854797152884</v>
      </c>
      <c r="BA1460" s="20">
        <v>772.50957212391404</v>
      </c>
      <c r="BB1460" s="18">
        <f>BA1460*hdgt_capex_adj</f>
        <v>965.63696515489255</v>
      </c>
      <c r="BC1460" s="20">
        <v>1541.8828358547501</v>
      </c>
      <c r="BD1460" s="18">
        <f>BC1460*aero_capex_adj</f>
        <v>1850.2594030257001</v>
      </c>
      <c r="BE1460" s="20">
        <v>2854.0746592147798</v>
      </c>
      <c r="BF1460" s="18">
        <f>BE1460*bess_capex_adj</f>
        <v>2854.0746592147798</v>
      </c>
      <c r="BG1460" s="11">
        <v>2657439372.6774302</v>
      </c>
      <c r="BH1460" s="11">
        <v>2635443261.2463999</v>
      </c>
      <c r="BI1460" s="11">
        <v>2582308114.65416</v>
      </c>
      <c r="BJ1460" s="11">
        <v>884809251.42199695</v>
      </c>
      <c r="BK1460" s="11">
        <f>SUM(BG1460:BJ1460)/1000000</f>
        <v>8759.9999999999873</v>
      </c>
      <c r="BL1460" s="11">
        <v>16.4534770549005</v>
      </c>
      <c r="BM1460" s="13">
        <f>0.815*BJ1460/(BK1460*1000)</f>
        <v>82.319582181384533</v>
      </c>
      <c r="BN1460" s="22">
        <v>3893.8092296155</v>
      </c>
      <c r="BO1460" s="11">
        <v>158</v>
      </c>
      <c r="BP1460" s="11">
        <v>9120</v>
      </c>
      <c r="BQ1460" s="22">
        <v>13835.7696</v>
      </c>
      <c r="BR1460" s="11">
        <v>2280</v>
      </c>
      <c r="BS1460" s="11">
        <v>570</v>
      </c>
      <c r="BT1460" s="11">
        <v>0.53236212437755603</v>
      </c>
    </row>
    <row r="1461" spans="1:72" s="11" customFormat="1" x14ac:dyDescent="0.25">
      <c r="A1461" s="1">
        <v>1397</v>
      </c>
      <c r="B1461" s="22">
        <v>2266.2381759666901</v>
      </c>
      <c r="C1461" s="22">
        <v>1402.2</v>
      </c>
      <c r="D1461" s="11">
        <v>3000</v>
      </c>
      <c r="E1461" s="11">
        <v>12000</v>
      </c>
      <c r="F1461" s="11">
        <v>2</v>
      </c>
      <c r="G1461" s="11">
        <v>6</v>
      </c>
      <c r="H1461" s="12">
        <f>SUM(BG1461:BI1461)/(BK1461*1000000)</f>
        <v>0.96631156469933777</v>
      </c>
      <c r="I1461" s="13">
        <v>100</v>
      </c>
      <c r="J1461" s="20">
        <v>100.34396337068</v>
      </c>
      <c r="K1461" s="18">
        <f>(P1461*BG1461+U1461*BH1461+AP1461*BI1461+AN1461*BJ1461)/(BK1461*(1000000))</f>
        <v>104.77369193869637</v>
      </c>
      <c r="L1461" s="18">
        <f>(T1461*BG1461+Y1461*BH1461+AT1461*BI1461+AO1461*BJ1461)/(BK1461*(1000000))</f>
        <v>130.03995196036837</v>
      </c>
      <c r="M1461" s="18">
        <f>L1461/K1461</f>
        <v>1.2411508037385512</v>
      </c>
      <c r="N1461" s="18">
        <f>J1461*M1461</f>
        <v>124.54199078783122</v>
      </c>
      <c r="O1461" s="13">
        <v>99.999999999999901</v>
      </c>
      <c r="P1461" s="20">
        <v>139.817825138122</v>
      </c>
      <c r="Q1461" s="20">
        <f>P1461-S1461</f>
        <v>129.32234622061901</v>
      </c>
      <c r="R1461" s="18">
        <f>Q1461*solar_capex_adj</f>
        <v>172.42979496082535</v>
      </c>
      <c r="S1461" s="20">
        <v>10.495478917502993</v>
      </c>
      <c r="T1461" s="18">
        <f>R1461+S1461</f>
        <v>182.92527387832834</v>
      </c>
      <c r="U1461" s="20">
        <v>31.018135462196799</v>
      </c>
      <c r="V1461" s="20">
        <f>U1461-X1461</f>
        <v>25.6940538558257</v>
      </c>
      <c r="W1461" s="18">
        <f>V1461*wind_capex_adj</f>
        <v>42.823423093042834</v>
      </c>
      <c r="X1461" s="20">
        <v>5.3240816063710987</v>
      </c>
      <c r="Y1461" s="18">
        <f>W1461+X1461</f>
        <v>48.147504699413929</v>
      </c>
      <c r="Z1461" s="20">
        <v>577.68133893778497</v>
      </c>
      <c r="AA1461" s="20">
        <f>Z1461-AC1461-AD1461</f>
        <v>474.20287718140105</v>
      </c>
      <c r="AB1461" s="18">
        <f>AA1461*hdgt_capex_adj</f>
        <v>592.75359647675134</v>
      </c>
      <c r="AC1461" s="20">
        <v>59.804506465797999</v>
      </c>
      <c r="AD1461" s="20">
        <v>43.673955290585923</v>
      </c>
      <c r="AE1461" s="18">
        <f>AD1461*fuel_adj</f>
        <v>43.673955290585923</v>
      </c>
      <c r="AF1461" s="18">
        <f>AB1461+AC1461+AE1461</f>
        <v>696.23205823313526</v>
      </c>
      <c r="AG1461" s="20">
        <v>1966.3929879390701</v>
      </c>
      <c r="AH1461" s="20">
        <f>AG1461-AJ1461-AK1461</f>
        <v>1764.2972648896</v>
      </c>
      <c r="AI1461" s="18">
        <f>AH1461*aero_capex_adj</f>
        <v>2117.15671786752</v>
      </c>
      <c r="AJ1461" s="20">
        <v>151.47022933578</v>
      </c>
      <c r="AK1461" s="20">
        <v>50.625493713690048</v>
      </c>
      <c r="AL1461" s="18">
        <f>AK1461*fuel_adj</f>
        <v>50.625493713690048</v>
      </c>
      <c r="AM1461" s="18">
        <f>AI1461+AJ1461+AL1461</f>
        <v>2319.2524409169901</v>
      </c>
      <c r="AN1461" s="18">
        <f>IF(F1461=0, 0, IF(F1461=3, Z1461, (Z1461*F1461*384+AG1461*G1461*32)/(F1461*384+G1461*32)))</f>
        <v>855.42366873804201</v>
      </c>
      <c r="AO1461" s="18">
        <f>IF(F1461=0, 0, IF(F1461=3, AF1461, (AF1461*F1461*384+AM1461*G1461*32)/(F1461*384+G1461*32)))</f>
        <v>1020.8361347699063</v>
      </c>
      <c r="AP1461" s="20">
        <v>215.78414750872599</v>
      </c>
      <c r="AQ1461" s="20">
        <f>AP1461-AS1461</f>
        <v>174.980501996063</v>
      </c>
      <c r="AR1461" s="18">
        <f>AQ1461*bess_capex_adj</f>
        <v>174.980501996063</v>
      </c>
      <c r="AS1461" s="20">
        <v>40.803645512662996</v>
      </c>
      <c r="AT1461" s="18">
        <f>AR1461+AS1461</f>
        <v>215.78414750872599</v>
      </c>
      <c r="AU1461" s="20">
        <v>9277.4770653321502</v>
      </c>
      <c r="AV1461" s="20"/>
      <c r="AW1461" s="20">
        <v>2712.77520489361</v>
      </c>
      <c r="AX1461" s="18">
        <f>AW1461*solar_capex_adj</f>
        <v>3617.033606524813</v>
      </c>
      <c r="AY1461" s="20">
        <v>1678.4879156310301</v>
      </c>
      <c r="AZ1461" s="18">
        <f>AY1461*wind_capex_adj</f>
        <v>2797.4798593850501</v>
      </c>
      <c r="BA1461" s="20">
        <v>1545.08547696912</v>
      </c>
      <c r="BB1461" s="18">
        <f>BA1461*hdgt_capex_adj</f>
        <v>1931.3568462113999</v>
      </c>
      <c r="BC1461" s="20">
        <v>486.93127387076299</v>
      </c>
      <c r="BD1461" s="18">
        <f>BC1461*aero_capex_adj</f>
        <v>584.31752864491557</v>
      </c>
      <c r="BE1461" s="20">
        <v>2854.1971939676</v>
      </c>
      <c r="BF1461" s="18">
        <f>BE1461*bess_capex_adj</f>
        <v>2854.1971939676</v>
      </c>
      <c r="BG1461" s="11">
        <v>1798513939.0808499</v>
      </c>
      <c r="BH1461" s="11">
        <v>5545335704.8206301</v>
      </c>
      <c r="BI1461" s="11">
        <v>1121039662.8647101</v>
      </c>
      <c r="BJ1461" s="11">
        <v>295110693.23379999</v>
      </c>
      <c r="BK1461" s="11">
        <f>SUM(BG1461:BJ1461)/1000000</f>
        <v>8759.9999999999909</v>
      </c>
      <c r="BL1461" s="11">
        <v>27.195058739693799</v>
      </c>
      <c r="BM1461" s="13">
        <f>0.815*BJ1461/(BK1461*1000)</f>
        <v>27.456074770039638</v>
      </c>
      <c r="BN1461" s="22">
        <v>3059.4215375550398</v>
      </c>
      <c r="BO1461" s="11">
        <v>369</v>
      </c>
      <c r="BP1461" s="11">
        <v>9120</v>
      </c>
      <c r="BQ1461" s="22">
        <v>13835.7696</v>
      </c>
      <c r="BR1461" s="11">
        <v>2280</v>
      </c>
      <c r="BS1461" s="11">
        <v>570</v>
      </c>
      <c r="BT1461" s="11">
        <v>0.23289908035714099</v>
      </c>
    </row>
    <row r="1462" spans="1:72" s="11" customFormat="1" x14ac:dyDescent="0.25">
      <c r="A1462" s="1">
        <v>1046</v>
      </c>
      <c r="B1462" s="25">
        <v>3090.3247854091301</v>
      </c>
      <c r="C1462" s="25">
        <v>600.4</v>
      </c>
      <c r="D1462" s="8">
        <v>2000</v>
      </c>
      <c r="E1462" s="8">
        <v>8000</v>
      </c>
      <c r="F1462" s="8">
        <v>3</v>
      </c>
      <c r="G1462" s="8">
        <v>4</v>
      </c>
      <c r="H1462" s="9">
        <f>SUM(BG1462:BI1462)/(BK1462*1000000)</f>
        <v>0.89654570756623098</v>
      </c>
      <c r="I1462" s="10">
        <v>100</v>
      </c>
      <c r="J1462" s="19">
        <v>101.28589009163299</v>
      </c>
      <c r="K1462" s="18">
        <f>(P1462*BG1462+U1462*BH1462+AP1462*BI1462+AN1462*BJ1462)/(BK1462*(1000000))</f>
        <v>97.128187670821092</v>
      </c>
      <c r="L1462" s="18">
        <f>(T1462*BG1462+Y1462*BH1462+AT1462*BI1462+AO1462*BJ1462)/(BK1462*(1000000))</f>
        <v>119.56294977391366</v>
      </c>
      <c r="M1462" s="18">
        <f>L1462/K1462</f>
        <v>1.2309809607394986</v>
      </c>
      <c r="N1462" s="18">
        <f>J1462*M1462</f>
        <v>124.68100229435365</v>
      </c>
      <c r="O1462" s="10">
        <v>100</v>
      </c>
      <c r="P1462" s="19">
        <v>126.39993695368899</v>
      </c>
      <c r="Q1462" s="19">
        <f>P1462-S1462</f>
        <v>116.91202121134999</v>
      </c>
      <c r="R1462" s="18">
        <f>Q1462*solar_capex_adj</f>
        <v>155.88269494846665</v>
      </c>
      <c r="S1462" s="19">
        <v>9.4879157423389984</v>
      </c>
      <c r="T1462" s="18">
        <f>R1462+S1462</f>
        <v>165.37061069080565</v>
      </c>
      <c r="U1462" s="19">
        <v>27.947001029401399</v>
      </c>
      <c r="V1462" s="19">
        <f>U1462-X1462</f>
        <v>23.150217552274299</v>
      </c>
      <c r="W1462" s="18">
        <f>V1462*wind_capex_adj</f>
        <v>38.583695920457167</v>
      </c>
      <c r="X1462" s="19">
        <v>4.7967834771271001</v>
      </c>
      <c r="Y1462" s="18">
        <f>W1462+X1462</f>
        <v>43.380479397584267</v>
      </c>
      <c r="Z1462" s="19">
        <v>290.95945506829497</v>
      </c>
      <c r="AA1462" s="19">
        <f>Z1462-AC1462-AD1462</f>
        <v>220.24087784084003</v>
      </c>
      <c r="AB1462" s="18">
        <f>AA1462*hdgt_capex_adj</f>
        <v>275.30109730105005</v>
      </c>
      <c r="AC1462" s="19">
        <v>33.372442196451971</v>
      </c>
      <c r="AD1462" s="19">
        <v>37.346135031002973</v>
      </c>
      <c r="AE1462" s="18">
        <f>AD1462*fuel_adj</f>
        <v>37.346135031002973</v>
      </c>
      <c r="AF1462" s="18">
        <f>AB1462+AC1462+AE1462</f>
        <v>346.01967452850499</v>
      </c>
      <c r="AG1462" s="19">
        <v>689.50242512351599</v>
      </c>
      <c r="AH1462" s="19">
        <f>AG1462-AJ1462-AK1462</f>
        <v>588.66105699282298</v>
      </c>
      <c r="AI1462" s="18">
        <f>AH1462*aero_capex_adj</f>
        <v>706.39326839138755</v>
      </c>
      <c r="AJ1462" s="19">
        <v>57.828078368357978</v>
      </c>
      <c r="AK1462" s="19">
        <v>43.013289762335035</v>
      </c>
      <c r="AL1462" s="18">
        <f>AK1462*fuel_adj</f>
        <v>43.013289762335035</v>
      </c>
      <c r="AM1462" s="18">
        <f>AI1462+AJ1462+AL1462</f>
        <v>807.23463652208056</v>
      </c>
      <c r="AN1462" s="18">
        <f>IF(F1462=0, 0, IF(F1462=3, Z1462, (Z1462*F1462*384+AG1462*G1462*32)/(F1462*384+G1462*32)))</f>
        <v>290.95945506829497</v>
      </c>
      <c r="AO1462" s="18">
        <f>IF(F1462=0, 0, IF(F1462=3, AF1462, (AF1462*F1462*384+AM1462*G1462*32)/(F1462*384+G1462*32)))</f>
        <v>346.01967452850499</v>
      </c>
      <c r="AP1462" s="19">
        <v>67.952080928011597</v>
      </c>
      <c r="AQ1462" s="19">
        <f>AP1462-AS1462</f>
        <v>55.530571911648202</v>
      </c>
      <c r="AR1462" s="18">
        <f>AQ1462*bess_capex_adj</f>
        <v>55.530571911648202</v>
      </c>
      <c r="AS1462" s="19">
        <v>12.421509016363395</v>
      </c>
      <c r="AT1462" s="18">
        <f>AR1462+AS1462</f>
        <v>67.952080928011597</v>
      </c>
      <c r="AU1462" s="19">
        <v>8961.3030501318499</v>
      </c>
      <c r="AV1462" s="19"/>
      <c r="AW1462" s="19">
        <v>3699.3840190955302</v>
      </c>
      <c r="AX1462" s="18">
        <f>AW1462*solar_capex_adj</f>
        <v>4932.5120254607064</v>
      </c>
      <c r="AY1462" s="19">
        <v>718.73033396096605</v>
      </c>
      <c r="AZ1462" s="18">
        <f>AY1462*wind_capex_adj</f>
        <v>1197.8838899349435</v>
      </c>
      <c r="BA1462" s="19">
        <v>2317.7191248496301</v>
      </c>
      <c r="BB1462" s="18">
        <f>BA1462*hdgt_capex_adj</f>
        <v>2897.1489060620379</v>
      </c>
      <c r="BC1462" s="19">
        <v>324.63358256010201</v>
      </c>
      <c r="BD1462" s="18">
        <f>BC1462*aero_capex_adj</f>
        <v>389.5602990721224</v>
      </c>
      <c r="BE1462" s="19">
        <v>1900.83598966561</v>
      </c>
      <c r="BF1462" s="18">
        <f>BE1462*bess_capex_adj</f>
        <v>1900.83598966561</v>
      </c>
      <c r="BG1462" s="8">
        <v>2718854891.1470499</v>
      </c>
      <c r="BH1462" s="8">
        <v>2635443261.2463999</v>
      </c>
      <c r="BI1462" s="8">
        <v>2499442245.8867302</v>
      </c>
      <c r="BJ1462" s="8">
        <v>906259601.71981704</v>
      </c>
      <c r="BK1462" s="8">
        <f>SUM(BG1462:BJ1462)/1000000</f>
        <v>8759.9999999999964</v>
      </c>
      <c r="BL1462" s="8">
        <v>20.6898700174726</v>
      </c>
      <c r="BM1462" s="10">
        <f>0.815*BJ1462/(BK1462*1000)</f>
        <v>84.315248333521822</v>
      </c>
      <c r="BN1462" s="25">
        <v>4171.93846030233</v>
      </c>
      <c r="BO1462" s="8">
        <v>158</v>
      </c>
      <c r="BP1462" s="8">
        <v>6080</v>
      </c>
      <c r="BQ1462" s="25">
        <v>9223.8464000000004</v>
      </c>
      <c r="BR1462" s="8">
        <v>1520</v>
      </c>
      <c r="BS1462" s="8">
        <v>380</v>
      </c>
      <c r="BT1462" s="8">
        <v>0.77170140000010501</v>
      </c>
    </row>
    <row r="1463" spans="1:72" s="11" customFormat="1" x14ac:dyDescent="0.25">
      <c r="A1463" s="1">
        <v>990</v>
      </c>
      <c r="B1463" s="25">
        <v>2266.2381759666901</v>
      </c>
      <c r="C1463" s="25">
        <v>1402.2</v>
      </c>
      <c r="D1463" s="8">
        <v>2000</v>
      </c>
      <c r="E1463" s="8">
        <v>8000</v>
      </c>
      <c r="F1463" s="8">
        <v>3</v>
      </c>
      <c r="G1463" s="8">
        <v>4</v>
      </c>
      <c r="H1463" s="9">
        <f>SUM(BG1463:BI1463)/(BK1463*1000000)</f>
        <v>0.96219089464917684</v>
      </c>
      <c r="I1463" s="10">
        <v>100</v>
      </c>
      <c r="J1463" s="19">
        <v>98.206789213894993</v>
      </c>
      <c r="K1463" s="18">
        <f>(P1463*BG1463+U1463*BH1463+AP1463*BI1463+AN1463*BJ1463)/(BK1463*(1000000))</f>
        <v>94.862937217508573</v>
      </c>
      <c r="L1463" s="18">
        <f>(T1463*BG1463+Y1463*BH1463+AT1463*BI1463+AO1463*BJ1463)/(BK1463*(1000000))</f>
        <v>120.47088147875257</v>
      </c>
      <c r="M1463" s="18">
        <f>L1463/K1463</f>
        <v>1.2699467780818157</v>
      </c>
      <c r="N1463" s="18">
        <f>J1463*M1463</f>
        <v>124.71739554794596</v>
      </c>
      <c r="O1463" s="10">
        <v>99.999999999999901</v>
      </c>
      <c r="P1463" s="19">
        <v>139.75983042964799</v>
      </c>
      <c r="Q1463" s="19">
        <f>P1463-S1463</f>
        <v>129.269267495739</v>
      </c>
      <c r="R1463" s="18">
        <f>Q1463*solar_capex_adj</f>
        <v>172.35902332765198</v>
      </c>
      <c r="S1463" s="19">
        <v>10.49056293390899</v>
      </c>
      <c r="T1463" s="18">
        <f>R1463+S1463</f>
        <v>182.84958626156097</v>
      </c>
      <c r="U1463" s="19">
        <v>31.019623031138799</v>
      </c>
      <c r="V1463" s="19">
        <f>U1463-X1463</f>
        <v>25.695541799248701</v>
      </c>
      <c r="W1463" s="18">
        <f>V1463*wind_capex_adj</f>
        <v>42.825902998747836</v>
      </c>
      <c r="X1463" s="19">
        <v>5.3240812318900979</v>
      </c>
      <c r="Y1463" s="18">
        <f>W1463+X1463</f>
        <v>48.149984230637934</v>
      </c>
      <c r="Z1463" s="19">
        <v>742.82979790304501</v>
      </c>
      <c r="AA1463" s="19">
        <f>Z1463-AC1463-AD1463</f>
        <v>625.82041591045197</v>
      </c>
      <c r="AB1463" s="18">
        <f>AA1463*hdgt_capex_adj</f>
        <v>782.27551988806499</v>
      </c>
      <c r="AC1463" s="19">
        <v>74.392542385370007</v>
      </c>
      <c r="AD1463" s="19">
        <v>42.616839607223028</v>
      </c>
      <c r="AE1463" s="18">
        <f>AD1463*fuel_adj</f>
        <v>42.616839607223028</v>
      </c>
      <c r="AF1463" s="18">
        <f>AB1463+AC1463+AE1463</f>
        <v>899.28490188065803</v>
      </c>
      <c r="AG1463" s="19">
        <v>1349.0797876264101</v>
      </c>
      <c r="AH1463" s="19">
        <f>AG1463-AJ1463-AK1463</f>
        <v>1192.57351734444</v>
      </c>
      <c r="AI1463" s="18">
        <f>AH1463*aero_capex_adj</f>
        <v>1431.088220813328</v>
      </c>
      <c r="AJ1463" s="19">
        <v>106.63264189864003</v>
      </c>
      <c r="AK1463" s="19">
        <v>49.873628383330015</v>
      </c>
      <c r="AL1463" s="18">
        <f>AK1463*fuel_adj</f>
        <v>49.873628383330015</v>
      </c>
      <c r="AM1463" s="18">
        <f>AI1463+AJ1463+AL1463</f>
        <v>1587.5944910952981</v>
      </c>
      <c r="AN1463" s="18">
        <f>IF(F1463=0, 0, IF(F1463=3, Z1463, (Z1463*F1463*384+AG1463*G1463*32)/(F1463*384+G1463*32)))</f>
        <v>742.82979790304501</v>
      </c>
      <c r="AO1463" s="18">
        <f>IF(F1463=0, 0, IF(F1463=3, AF1463, (AF1463*F1463*384+AM1463*G1463*32)/(F1463*384+G1463*32)))</f>
        <v>899.28490188065803</v>
      </c>
      <c r="AP1463" s="19">
        <v>148.94555189415101</v>
      </c>
      <c r="AQ1463" s="19">
        <f>AP1463-AS1463</f>
        <v>120.72583288810399</v>
      </c>
      <c r="AR1463" s="18">
        <f>AQ1463*bess_capex_adj</f>
        <v>120.72583288810399</v>
      </c>
      <c r="AS1463" s="19">
        <v>28.219719006047015</v>
      </c>
      <c r="AT1463" s="18">
        <f>AR1463+AS1463</f>
        <v>148.94555189415101</v>
      </c>
      <c r="AU1463" s="19">
        <v>8934.79162967095</v>
      </c>
      <c r="AV1463" s="19"/>
      <c r="AW1463" s="19">
        <v>2712.9324926064401</v>
      </c>
      <c r="AX1463" s="18">
        <f>AW1463*solar_capex_adj</f>
        <v>3617.2433234752534</v>
      </c>
      <c r="AY1463" s="19">
        <v>1678.58523498311</v>
      </c>
      <c r="AZ1463" s="18">
        <f>AY1463*wind_capex_adj</f>
        <v>2797.6420583051836</v>
      </c>
      <c r="BA1463" s="19">
        <v>2317.7625923974701</v>
      </c>
      <c r="BB1463" s="18">
        <f>BA1463*hdgt_capex_adj</f>
        <v>2897.2032404968377</v>
      </c>
      <c r="BC1463" s="19">
        <v>324.63967088445003</v>
      </c>
      <c r="BD1463" s="18">
        <f>BC1463*aero_capex_adj</f>
        <v>389.56760506134003</v>
      </c>
      <c r="BE1463" s="19">
        <v>1900.87163879947</v>
      </c>
      <c r="BF1463" s="18">
        <f>BE1463*bess_capex_adj</f>
        <v>1900.87163879947</v>
      </c>
      <c r="BG1463" s="8">
        <v>1798869398.47806</v>
      </c>
      <c r="BH1463" s="8">
        <v>5545335704.8206301</v>
      </c>
      <c r="BI1463" s="8">
        <v>1084587133.82809</v>
      </c>
      <c r="BJ1463" s="8">
        <v>331207762.87321103</v>
      </c>
      <c r="BK1463" s="8">
        <f>SUM(BG1463:BJ1463)/1000000</f>
        <v>8759.9999999999909</v>
      </c>
      <c r="BL1463" s="8">
        <v>27.555483086674499</v>
      </c>
      <c r="BM1463" s="10">
        <f>0.815*BJ1463/(BK1463*1000)</f>
        <v>30.814420860920919</v>
      </c>
      <c r="BN1463" s="25">
        <v>3059.4215375550398</v>
      </c>
      <c r="BO1463" s="8">
        <v>369</v>
      </c>
      <c r="BP1463" s="8">
        <v>6080</v>
      </c>
      <c r="BQ1463" s="25">
        <v>9223.8464000000004</v>
      </c>
      <c r="BR1463" s="8">
        <v>1520</v>
      </c>
      <c r="BS1463" s="8">
        <v>380</v>
      </c>
      <c r="BT1463" s="8">
        <v>0.336807085510061</v>
      </c>
    </row>
    <row r="1464" spans="1:72" s="11" customFormat="1" x14ac:dyDescent="0.25">
      <c r="A1464" s="1">
        <v>733</v>
      </c>
      <c r="B1464" s="25">
        <v>2266.2381759666901</v>
      </c>
      <c r="C1464" s="25">
        <v>1603.6</v>
      </c>
      <c r="D1464" s="8">
        <v>2000</v>
      </c>
      <c r="E1464" s="8">
        <v>8000</v>
      </c>
      <c r="F1464" s="8">
        <v>1</v>
      </c>
      <c r="G1464" s="8">
        <v>23</v>
      </c>
      <c r="H1464" s="9">
        <f>SUM(BG1464:BI1464)/(BK1464*1000000)</f>
        <v>0.97021640388966668</v>
      </c>
      <c r="I1464" s="10">
        <v>100</v>
      </c>
      <c r="J1464" s="19">
        <v>99.986356051077294</v>
      </c>
      <c r="K1464" s="18">
        <f>(P1464*BG1464+U1464*BH1464+AP1464*BI1464+AN1464*BJ1464)/(BK1464*(1000000))</f>
        <v>131.82090225695234</v>
      </c>
      <c r="L1464" s="18">
        <f>(T1464*BG1464+Y1464*BH1464+AT1464*BI1464+AO1464*BJ1464)/(BK1464*(1000000))</f>
        <v>164.47487992972734</v>
      </c>
      <c r="M1464" s="18">
        <f>L1464/K1464</f>
        <v>1.247714718331423</v>
      </c>
      <c r="N1464" s="18">
        <f>J1464*M1464</f>
        <v>124.75444807725528</v>
      </c>
      <c r="O1464" s="10">
        <v>100</v>
      </c>
      <c r="P1464" s="19">
        <v>148.214966320126</v>
      </c>
      <c r="Q1464" s="19">
        <f>P1464-S1464</f>
        <v>137.08806987829499</v>
      </c>
      <c r="R1464" s="18">
        <f>Q1464*solar_capex_adj</f>
        <v>182.78409317105996</v>
      </c>
      <c r="S1464" s="19">
        <v>11.126896441831008</v>
      </c>
      <c r="T1464" s="18">
        <f>R1464+S1464</f>
        <v>193.91098961289097</v>
      </c>
      <c r="U1464" s="19">
        <v>33.786873617012098</v>
      </c>
      <c r="V1464" s="19">
        <f>U1464-X1464</f>
        <v>27.987048783958201</v>
      </c>
      <c r="W1464" s="18">
        <f>V1464*wind_capex_adj</f>
        <v>46.645081306597007</v>
      </c>
      <c r="X1464" s="19">
        <v>5.7998248330538971</v>
      </c>
      <c r="Y1464" s="18">
        <f>W1464+X1464</f>
        <v>52.444906139650904</v>
      </c>
      <c r="Z1464" s="19">
        <v>399.07135642192401</v>
      </c>
      <c r="AA1464" s="19">
        <f>Z1464-AC1464-AD1464</f>
        <v>313.31416003396401</v>
      </c>
      <c r="AB1464" s="18">
        <f>AA1464*hdgt_capex_adj</f>
        <v>391.64270004245503</v>
      </c>
      <c r="AC1464" s="19">
        <v>43.715116502054002</v>
      </c>
      <c r="AD1464" s="19">
        <v>42.042079885905991</v>
      </c>
      <c r="AE1464" s="18">
        <f>AD1464*fuel_adj</f>
        <v>42.042079885905991</v>
      </c>
      <c r="AF1464" s="18">
        <f>AB1464+AC1464+AE1464</f>
        <v>477.39989643041503</v>
      </c>
      <c r="AG1464" s="19">
        <v>2982.87708515855</v>
      </c>
      <c r="AH1464" s="19">
        <f>AG1464-AJ1464-AK1464</f>
        <v>2712.2386717468703</v>
      </c>
      <c r="AI1464" s="18">
        <f>AH1464*aero_capex_adj</f>
        <v>3254.6864060962444</v>
      </c>
      <c r="AJ1464" s="19">
        <v>224.84804788017982</v>
      </c>
      <c r="AK1464" s="19">
        <v>45.790365531499901</v>
      </c>
      <c r="AL1464" s="18">
        <f>AK1464*fuel_adj</f>
        <v>45.790365531499901</v>
      </c>
      <c r="AM1464" s="18">
        <f>AI1464+AJ1464+AL1464</f>
        <v>3525.3248195079241</v>
      </c>
      <c r="AN1464" s="18">
        <f>IF(F1464=0, 0, IF(F1464=3, Z1464, (Z1464*F1464*384+AG1464*G1464*32)/(F1464*384+G1464*32)))</f>
        <v>2097.0008353059925</v>
      </c>
      <c r="AO1464" s="18">
        <f>IF(F1464=0, 0, IF(F1464=3, AF1464, (AF1464*F1464*384+AM1464*G1464*32)/(F1464*384+G1464*32)))</f>
        <v>2480.3219887384926</v>
      </c>
      <c r="AP1464" s="19">
        <v>162.55363029339699</v>
      </c>
      <c r="AQ1464" s="19">
        <f>AP1464-AS1464</f>
        <v>131.41902533575899</v>
      </c>
      <c r="AR1464" s="18">
        <f>AQ1464*bess_capex_adj</f>
        <v>131.41902533575899</v>
      </c>
      <c r="AS1464" s="19">
        <v>31.134604957638004</v>
      </c>
      <c r="AT1464" s="18">
        <f>AR1464+AS1464</f>
        <v>162.55363029339699</v>
      </c>
      <c r="AU1464" s="19">
        <v>9171.2557046453494</v>
      </c>
      <c r="AV1464" s="19"/>
      <c r="AW1464" s="19">
        <v>2712.4897671104</v>
      </c>
      <c r="AX1464" s="18">
        <f>AW1464*solar_capex_adj</f>
        <v>3616.6530228138663</v>
      </c>
      <c r="AY1464" s="19">
        <v>1919.36956877129</v>
      </c>
      <c r="AZ1464" s="18">
        <f>AY1464*wind_capex_adj</f>
        <v>3198.9492812854833</v>
      </c>
      <c r="BA1464" s="19">
        <v>772.46145165832297</v>
      </c>
      <c r="BB1464" s="18">
        <f>BA1464*hdgt_capex_adj</f>
        <v>965.57681457290369</v>
      </c>
      <c r="BC1464" s="19">
        <v>1866.37348297978</v>
      </c>
      <c r="BD1464" s="18">
        <f>BC1464*aero_capex_adj</f>
        <v>2239.6481795757359</v>
      </c>
      <c r="BE1464" s="19">
        <v>1900.56143412556</v>
      </c>
      <c r="BF1464" s="18">
        <f>BE1464*bess_capex_adj</f>
        <v>1900.56143412556</v>
      </c>
      <c r="BG1464" s="8">
        <v>1694210107.7170401</v>
      </c>
      <c r="BH1464" s="8">
        <v>5821623570.7952604</v>
      </c>
      <c r="BI1464" s="8">
        <v>983262019.56117404</v>
      </c>
      <c r="BJ1464" s="8">
        <v>260904301.92651999</v>
      </c>
      <c r="BK1464" s="8">
        <f>SUM(BG1464:BJ1464)/1000000</f>
        <v>8759.9999999999945</v>
      </c>
      <c r="BL1464" s="8">
        <v>32.092184171738403</v>
      </c>
      <c r="BM1464" s="10">
        <f>0.815*BJ1464/(BK1464*1000)</f>
        <v>24.273630829921679</v>
      </c>
      <c r="BN1464" s="25">
        <v>3059.4215375550398</v>
      </c>
      <c r="BO1464" s="8">
        <v>422</v>
      </c>
      <c r="BP1464" s="8">
        <v>6080</v>
      </c>
      <c r="BQ1464" s="25">
        <v>9223.8464000000004</v>
      </c>
      <c r="BR1464" s="8">
        <v>1520</v>
      </c>
      <c r="BS1464" s="8">
        <v>380</v>
      </c>
      <c r="BT1464" s="8">
        <v>0.30558979408258402</v>
      </c>
    </row>
    <row r="1465" spans="1:72" s="11" customFormat="1" x14ac:dyDescent="0.25">
      <c r="A1465" s="1">
        <v>777</v>
      </c>
      <c r="B1465" s="25">
        <v>3296.3464377697401</v>
      </c>
      <c r="C1465" s="25">
        <v>600.4</v>
      </c>
      <c r="D1465" s="8">
        <v>2000</v>
      </c>
      <c r="E1465" s="8">
        <v>8000</v>
      </c>
      <c r="F1465" s="8">
        <v>1</v>
      </c>
      <c r="G1465" s="8">
        <v>23</v>
      </c>
      <c r="H1465" s="9">
        <f>SUM(BG1465:BI1465)/(BK1465*1000000)</f>
        <v>0.9058505709498067</v>
      </c>
      <c r="I1465" s="10">
        <v>100</v>
      </c>
      <c r="J1465" s="19">
        <v>103.013745885587</v>
      </c>
      <c r="K1465" s="18">
        <f>(P1465*BG1465+U1465*BH1465+AP1465*BI1465+AN1465*BJ1465)/(BK1465*(1000000))</f>
        <v>141.47143949112322</v>
      </c>
      <c r="L1465" s="18">
        <f>(T1465*BG1465+Y1465*BH1465+AT1465*BI1465+AO1465*BJ1465)/(BK1465*(1000000))</f>
        <v>171.58416363497525</v>
      </c>
      <c r="M1465" s="18">
        <f>L1465/K1465</f>
        <v>1.2128537339562555</v>
      </c>
      <c r="N1465" s="18">
        <f>J1465*M1465</f>
        <v>124.94060634615505</v>
      </c>
      <c r="O1465" s="10">
        <v>100</v>
      </c>
      <c r="P1465" s="19">
        <v>132.301961826661</v>
      </c>
      <c r="Q1465" s="19">
        <f>P1465-S1465</f>
        <v>122.369500796221</v>
      </c>
      <c r="R1465" s="18">
        <f>Q1465*solar_capex_adj</f>
        <v>163.15933439496132</v>
      </c>
      <c r="S1465" s="19">
        <v>9.9324610304399954</v>
      </c>
      <c r="T1465" s="18">
        <f>R1465+S1465</f>
        <v>173.0917954254013</v>
      </c>
      <c r="U1465" s="19">
        <v>27.9431617119698</v>
      </c>
      <c r="V1465" s="19">
        <f>U1465-X1465</f>
        <v>23.1463782348427</v>
      </c>
      <c r="W1465" s="18">
        <f>V1465*wind_capex_adj</f>
        <v>38.577297058071167</v>
      </c>
      <c r="X1465" s="19">
        <v>4.7967834771271001</v>
      </c>
      <c r="Y1465" s="18">
        <f>W1465+X1465</f>
        <v>43.374080535198267</v>
      </c>
      <c r="Z1465" s="19">
        <v>152.81840400757801</v>
      </c>
      <c r="AA1465" s="19">
        <f>Z1465-AC1465-AD1465</f>
        <v>94.664893560792976</v>
      </c>
      <c r="AB1465" s="18">
        <f>AA1465*hdgt_capex_adj</f>
        <v>118.33111695099122</v>
      </c>
      <c r="AC1465" s="19">
        <v>21.11414925259902</v>
      </c>
      <c r="AD1465" s="19">
        <v>37.039361194186014</v>
      </c>
      <c r="AE1465" s="18">
        <f>AD1465*fuel_adj</f>
        <v>37.039361194186014</v>
      </c>
      <c r="AF1465" s="18">
        <f>AB1465+AC1465+AE1465</f>
        <v>176.48462739777625</v>
      </c>
      <c r="AG1465" s="19">
        <v>1083.1088027045701</v>
      </c>
      <c r="AH1465" s="19">
        <f>AG1465-AJ1465-AK1465</f>
        <v>955.30908683714392</v>
      </c>
      <c r="AI1465" s="18">
        <f>AH1465*aero_capex_adj</f>
        <v>1146.3709042045728</v>
      </c>
      <c r="AJ1465" s="19">
        <v>86.472813099496079</v>
      </c>
      <c r="AK1465" s="19">
        <v>41.326902767930051</v>
      </c>
      <c r="AL1465" s="18">
        <f>AK1465*fuel_adj</f>
        <v>41.326902767930051</v>
      </c>
      <c r="AM1465" s="18">
        <f>AI1465+AJ1465+AL1465</f>
        <v>1274.1706200719989</v>
      </c>
      <c r="AN1465" s="18">
        <f>IF(F1465=0, 0, IF(F1465=3, Z1465, (Z1465*F1465*384+AG1465*G1465*32)/(F1465*384+G1465*32)))</f>
        <v>764.15209457988692</v>
      </c>
      <c r="AO1465" s="18">
        <f>IF(F1465=0, 0, IF(F1465=3, AF1465, (AF1465*F1465*384+AM1465*G1465*32)/(F1465*384+G1465*32)))</f>
        <v>897.82113686940829</v>
      </c>
      <c r="AP1465" s="19">
        <v>66.849092427497197</v>
      </c>
      <c r="AQ1465" s="19">
        <f>AP1465-AS1465</f>
        <v>54.603281011958799</v>
      </c>
      <c r="AR1465" s="18">
        <f>AQ1465*bess_capex_adj</f>
        <v>54.603281011958799</v>
      </c>
      <c r="AS1465" s="19">
        <v>12.245811415538398</v>
      </c>
      <c r="AT1465" s="18">
        <f>AR1465+AS1465</f>
        <v>66.849092427497197</v>
      </c>
      <c r="AU1465" s="19">
        <v>9203.2655286756199</v>
      </c>
      <c r="AV1465" s="19"/>
      <c r="AW1465" s="19">
        <v>3945.3551995845501</v>
      </c>
      <c r="AX1465" s="18">
        <f>AW1465*solar_capex_adj</f>
        <v>5260.4735994460661</v>
      </c>
      <c r="AY1465" s="19">
        <v>718.61113707248899</v>
      </c>
      <c r="AZ1465" s="18">
        <f>AY1465*wind_capex_adj</f>
        <v>1197.6852284541483</v>
      </c>
      <c r="BA1465" s="19">
        <v>772.44491525491605</v>
      </c>
      <c r="BB1465" s="18">
        <f>BA1465*hdgt_capex_adj</f>
        <v>965.55614406864504</v>
      </c>
      <c r="BC1465" s="19">
        <v>1866.3335287467801</v>
      </c>
      <c r="BD1465" s="18">
        <f>BC1465*aero_capex_adj</f>
        <v>2239.6002344961362</v>
      </c>
      <c r="BE1465" s="19">
        <v>1900.5207480168799</v>
      </c>
      <c r="BF1465" s="18">
        <f>BE1465*bess_capex_adj</f>
        <v>1900.5207480168799</v>
      </c>
      <c r="BG1465" s="8">
        <v>2767276396.0500498</v>
      </c>
      <c r="BH1465" s="8">
        <v>2635443261.2463999</v>
      </c>
      <c r="BI1465" s="8">
        <v>2532531344.2238498</v>
      </c>
      <c r="BJ1465" s="8">
        <v>824748998.47969306</v>
      </c>
      <c r="BK1465" s="8">
        <f>SUM(BG1465:BJ1465)/1000000</f>
        <v>8759.9999999999927</v>
      </c>
      <c r="BL1465" s="8">
        <v>23.689985340039101</v>
      </c>
      <c r="BM1465" s="10">
        <f>0.815*BJ1465/(BK1465*1000)</f>
        <v>76.731784675907576</v>
      </c>
      <c r="BN1465" s="25">
        <v>4450.0676909891499</v>
      </c>
      <c r="BO1465" s="8">
        <v>158</v>
      </c>
      <c r="BP1465" s="8">
        <v>6080</v>
      </c>
      <c r="BQ1465" s="25">
        <v>9223.8464000000004</v>
      </c>
      <c r="BR1465" s="8">
        <v>1520</v>
      </c>
      <c r="BS1465" s="8">
        <v>380</v>
      </c>
      <c r="BT1465" s="8">
        <v>0.78189841312953601</v>
      </c>
    </row>
    <row r="1466" spans="1:72" s="11" customFormat="1" x14ac:dyDescent="0.25">
      <c r="A1466" s="1">
        <v>1516</v>
      </c>
      <c r="B1466" s="22">
        <v>1854.19487124548</v>
      </c>
      <c r="C1466" s="22">
        <v>1200.8</v>
      </c>
      <c r="D1466" s="11">
        <v>3000</v>
      </c>
      <c r="E1466" s="11">
        <v>12000</v>
      </c>
      <c r="F1466" s="11">
        <v>3</v>
      </c>
      <c r="G1466" s="11">
        <v>4</v>
      </c>
      <c r="H1466" s="12">
        <f>SUM(BG1466:BI1466)/(BK1466*1000000)</f>
        <v>0.93301098578316788</v>
      </c>
      <c r="I1466" s="13">
        <v>100</v>
      </c>
      <c r="J1466" s="20">
        <v>101.875343584297</v>
      </c>
      <c r="K1466" s="18">
        <f>(P1466*BG1466+U1466*BH1466+AP1466*BI1466+AN1466*BJ1466)/(BK1466*(1000000))</f>
        <v>98.925345093809824</v>
      </c>
      <c r="L1466" s="18">
        <f>(T1466*BG1466+Y1466*BH1466+AT1466*BI1466+AO1466*BJ1466)/(BK1466*(1000000))</f>
        <v>121.45239738512893</v>
      </c>
      <c r="M1466" s="18">
        <f>L1466/K1466</f>
        <v>1.2277177023740169</v>
      </c>
      <c r="N1466" s="18">
        <f>J1466*M1466</f>
        <v>125.07416275387665</v>
      </c>
      <c r="O1466" s="13">
        <v>100</v>
      </c>
      <c r="P1466" s="20">
        <v>114.064825427388</v>
      </c>
      <c r="Q1466" s="20">
        <f>P1466-S1466</f>
        <v>105.503194936816</v>
      </c>
      <c r="R1466" s="18">
        <f>Q1466*solar_capex_adj</f>
        <v>140.67092658242132</v>
      </c>
      <c r="S1466" s="20">
        <v>8.561630490572</v>
      </c>
      <c r="T1466" s="18">
        <f>R1466+S1466</f>
        <v>149.2325570729933</v>
      </c>
      <c r="U1466" s="20">
        <v>28.6033019121816</v>
      </c>
      <c r="V1466" s="20">
        <f>U1466-X1466</f>
        <v>23.694066484800899</v>
      </c>
      <c r="W1466" s="18">
        <f>V1466*wind_capex_adj</f>
        <v>39.490110808001504</v>
      </c>
      <c r="X1466" s="20">
        <v>4.9092354273807004</v>
      </c>
      <c r="Y1466" s="18">
        <f>W1466+X1466</f>
        <v>44.399346235382204</v>
      </c>
      <c r="Z1466" s="20">
        <v>449.29040281843299</v>
      </c>
      <c r="AA1466" s="20">
        <f>Z1466-AC1466-AD1466</f>
        <v>356.24665888899801</v>
      </c>
      <c r="AB1466" s="18">
        <f>AA1466*hdgt_capex_adj</f>
        <v>445.30832361124749</v>
      </c>
      <c r="AC1466" s="20">
        <v>48.432004685097979</v>
      </c>
      <c r="AD1466" s="20">
        <v>44.611739244337002</v>
      </c>
      <c r="AE1466" s="18">
        <f>AD1466*fuel_adj</f>
        <v>44.611739244337002</v>
      </c>
      <c r="AF1466" s="18">
        <f>AB1466+AC1466+AE1466</f>
        <v>538.35206754068247</v>
      </c>
      <c r="AG1466" s="20">
        <v>746.91552919625997</v>
      </c>
      <c r="AH1466" s="20">
        <f>AG1466-AJ1466-AK1466</f>
        <v>635.26815303058095</v>
      </c>
      <c r="AI1466" s="18">
        <f>AH1466*aero_capex_adj</f>
        <v>762.32178363669709</v>
      </c>
      <c r="AJ1466" s="20">
        <v>63.032809300444001</v>
      </c>
      <c r="AK1466" s="20">
        <v>48.61456686523502</v>
      </c>
      <c r="AL1466" s="18">
        <f>AK1466*fuel_adj</f>
        <v>48.61456686523502</v>
      </c>
      <c r="AM1466" s="18">
        <f>AI1466+AJ1466+AL1466</f>
        <v>873.96915980237611</v>
      </c>
      <c r="AN1466" s="18">
        <f>IF(F1466=0, 0, IF(F1466=3, Z1466, (Z1466*F1466*384+AG1466*G1466*32)/(F1466*384+G1466*32)))</f>
        <v>449.29040281843299</v>
      </c>
      <c r="AO1466" s="18">
        <f>IF(F1466=0, 0, IF(F1466=3, AF1466, (AF1466*F1466*384+AM1466*G1466*32)/(F1466*384+G1466*32)))</f>
        <v>538.35206754068247</v>
      </c>
      <c r="AP1466" s="20">
        <v>205.552032020101</v>
      </c>
      <c r="AQ1466" s="20">
        <f>AP1466-AS1466</f>
        <v>167.425378340424</v>
      </c>
      <c r="AR1466" s="18">
        <f>AQ1466*bess_capex_adj</f>
        <v>167.425378340424</v>
      </c>
      <c r="AS1466" s="20">
        <v>38.126653679676991</v>
      </c>
      <c r="AT1466" s="18">
        <f>AR1466+AS1466</f>
        <v>205.552032020101</v>
      </c>
      <c r="AU1466" s="20">
        <v>9154.1909696077691</v>
      </c>
      <c r="AV1466" s="20"/>
      <c r="AW1466" s="20">
        <v>2219.73662692179</v>
      </c>
      <c r="AX1466" s="18">
        <f>AW1466*solar_capex_adj</f>
        <v>2959.6488358957199</v>
      </c>
      <c r="AY1466" s="20">
        <v>1437.52945439724</v>
      </c>
      <c r="AZ1466" s="18">
        <f>AY1466*wind_capex_adj</f>
        <v>2395.8824239954001</v>
      </c>
      <c r="BA1466" s="20">
        <v>2317.8300341307799</v>
      </c>
      <c r="BB1466" s="18">
        <f>BA1466*hdgt_capex_adj</f>
        <v>2897.2875426634751</v>
      </c>
      <c r="BC1466" s="20">
        <v>324.64911717639501</v>
      </c>
      <c r="BD1466" s="18">
        <f>BC1466*aero_capex_adj</f>
        <v>389.578940611674</v>
      </c>
      <c r="BE1466" s="20">
        <v>2854.44573698154</v>
      </c>
      <c r="BF1466" s="18">
        <f>BE1466*bess_capex_adj</f>
        <v>2854.44573698154</v>
      </c>
      <c r="BG1466" s="11">
        <v>1811929320.2402401</v>
      </c>
      <c r="BH1466" s="11">
        <v>5150152211.77843</v>
      </c>
      <c r="BI1466" s="11">
        <v>1211094703.44187</v>
      </c>
      <c r="BJ1466" s="11">
        <v>586823764.53944802</v>
      </c>
      <c r="BK1466" s="11">
        <f>SUM(BG1466:BJ1466)/1000000</f>
        <v>8759.9999999999891</v>
      </c>
      <c r="BL1466" s="11">
        <v>16.166112960337799</v>
      </c>
      <c r="BM1466" s="13">
        <f>0.815*BJ1466/(BK1466*1000)</f>
        <v>54.596046586718117</v>
      </c>
      <c r="BN1466" s="22">
        <v>2503.1630761813899</v>
      </c>
      <c r="BO1466" s="11">
        <v>316</v>
      </c>
      <c r="BP1466" s="11">
        <v>9120</v>
      </c>
      <c r="BQ1466" s="22">
        <v>13835.7696</v>
      </c>
      <c r="BR1466" s="11">
        <v>2280</v>
      </c>
      <c r="BS1466" s="11">
        <v>570</v>
      </c>
      <c r="BT1466" s="11">
        <v>0.25139739164969499</v>
      </c>
    </row>
    <row r="1467" spans="1:72" s="11" customFormat="1" x14ac:dyDescent="0.25">
      <c r="A1467" s="1">
        <v>523</v>
      </c>
      <c r="B1467" s="24">
        <v>3502.3680901303501</v>
      </c>
      <c r="C1467" s="24">
        <v>402.79999999999899</v>
      </c>
      <c r="D1467" s="1">
        <v>1000</v>
      </c>
      <c r="E1467" s="1">
        <v>4000</v>
      </c>
      <c r="F1467" s="1">
        <v>3</v>
      </c>
      <c r="G1467" s="1">
        <v>4</v>
      </c>
      <c r="H1467" s="2">
        <f>SUM(BG1467:BI1467)/(BK1467*1000000)</f>
        <v>0.73092474730127366</v>
      </c>
      <c r="I1467" s="3">
        <v>100</v>
      </c>
      <c r="J1467" s="18">
        <v>101.61740598367599</v>
      </c>
      <c r="K1467" s="18">
        <f>(P1467*BG1467+U1467*BH1467+AP1467*BI1467+AN1467*BJ1467)/(BK1467*(1000000))</f>
        <v>98.010974417511704</v>
      </c>
      <c r="L1467" s="18">
        <f>(T1467*BG1467+Y1467*BH1467+AT1467*BI1467+AO1467*BJ1467)/(BK1467*(1000000))</f>
        <v>120.64940534168569</v>
      </c>
      <c r="M1467" s="18">
        <f>L1467/K1467</f>
        <v>1.2309785313197454</v>
      </c>
      <c r="N1467" s="18">
        <f>J1467*M1467</f>
        <v>125.08884517430779</v>
      </c>
      <c r="O1467" s="3">
        <v>100</v>
      </c>
      <c r="P1467" s="18">
        <v>126.721302092362</v>
      </c>
      <c r="Q1467" s="18">
        <f>P1467-S1467</f>
        <v>117.212101248989</v>
      </c>
      <c r="R1467" s="18">
        <f>Q1467*solar_capex_adj</f>
        <v>156.28280166531866</v>
      </c>
      <c r="S1467" s="18">
        <v>9.5092008433729944</v>
      </c>
      <c r="T1467" s="18">
        <f>R1467+S1467</f>
        <v>165.79200250869167</v>
      </c>
      <c r="U1467" s="18">
        <v>27.954469344570999</v>
      </c>
      <c r="V1467" s="18">
        <f>U1467-X1467</f>
        <v>23.157685867443899</v>
      </c>
      <c r="W1467" s="18">
        <f>V1467*wind_capex_adj</f>
        <v>38.596143112406502</v>
      </c>
      <c r="X1467" s="18">
        <v>4.7967834771271001</v>
      </c>
      <c r="Y1467" s="18">
        <f>W1467+X1467</f>
        <v>43.392926589533602</v>
      </c>
      <c r="Z1467" s="18">
        <v>142.91008237381499</v>
      </c>
      <c r="AA1467" s="18">
        <f>Z1467-AC1467-AD1467</f>
        <v>87.011329248488011</v>
      </c>
      <c r="AB1467" s="18">
        <f>AA1467*hdgt_capex_adj</f>
        <v>108.76416156061001</v>
      </c>
      <c r="AC1467" s="18">
        <v>20.318217149766994</v>
      </c>
      <c r="AD1467" s="18">
        <v>35.580535975559982</v>
      </c>
      <c r="AE1467" s="18">
        <f>AD1467*fuel_adj</f>
        <v>35.580535975559982</v>
      </c>
      <c r="AF1467" s="18">
        <f>AB1467+AC1467+AE1467</f>
        <v>164.66291468593698</v>
      </c>
      <c r="AG1467" s="18">
        <v>572.60600109474399</v>
      </c>
      <c r="AH1467" s="18">
        <f>AG1467-AJ1467-AK1467</f>
        <v>480.43845449474509</v>
      </c>
      <c r="AI1467" s="18">
        <f>AH1467*aero_capex_adj</f>
        <v>576.52614539369404</v>
      </c>
      <c r="AJ1467" s="18">
        <v>49.356461992726963</v>
      </c>
      <c r="AK1467" s="18">
        <v>42.811084607271937</v>
      </c>
      <c r="AL1467" s="18">
        <f>AK1467*fuel_adj</f>
        <v>42.811084607271937</v>
      </c>
      <c r="AM1467" s="18">
        <f>AI1467+AJ1467+AL1467</f>
        <v>668.69369199369294</v>
      </c>
      <c r="AN1467" s="18">
        <f>IF(F1467=0, 0, IF(F1467=3, Z1467, (Z1467*F1467*384+AG1467*G1467*32)/(F1467*384+G1467*32)))</f>
        <v>142.91008237381499</v>
      </c>
      <c r="AO1467" s="18">
        <f>IF(F1467=0, 0, IF(F1467=3, AF1467, (AF1467*F1467*384+AM1467*G1467*32)/(F1467*384+G1467*32)))</f>
        <v>164.66291468593698</v>
      </c>
      <c r="AP1467" s="18">
        <v>53.454165638417898</v>
      </c>
      <c r="AQ1467" s="18">
        <f>AP1467-AS1467</f>
        <v>43.397492010373099</v>
      </c>
      <c r="AR1467" s="18">
        <f>AQ1467*bess_capex_adj</f>
        <v>43.397492010373099</v>
      </c>
      <c r="AS1467" s="18">
        <v>10.056673628044798</v>
      </c>
      <c r="AT1467" s="18">
        <f>AR1467+AS1467</f>
        <v>53.454165638417898</v>
      </c>
      <c r="AU1467" s="18">
        <v>8269.5654454246796</v>
      </c>
      <c r="AV1467" s="18"/>
      <c r="AW1467" s="18">
        <v>4193.9877757226004</v>
      </c>
      <c r="AX1467" s="18">
        <f>AW1467*solar_capex_adj</f>
        <v>5591.9837009634666</v>
      </c>
      <c r="AY1467" s="18">
        <v>482.341727821701</v>
      </c>
      <c r="AZ1467" s="18">
        <f>AY1467*wind_capex_adj</f>
        <v>803.90287970283498</v>
      </c>
      <c r="BA1467" s="18">
        <v>2318.4668265444402</v>
      </c>
      <c r="BB1467" s="18">
        <f>BA1467*hdgt_capex_adj</f>
        <v>2898.0835331805501</v>
      </c>
      <c r="BC1467" s="18">
        <v>324.73831012491701</v>
      </c>
      <c r="BD1467" s="18">
        <f>BC1467*aero_capex_adj</f>
        <v>389.68597214990041</v>
      </c>
      <c r="BE1467" s="18">
        <v>950.03080521101697</v>
      </c>
      <c r="BF1467" s="18">
        <f>BE1467*bess_capex_adj</f>
        <v>950.03080521101697</v>
      </c>
      <c r="BG1467" s="1">
        <v>3064767419.5391798</v>
      </c>
      <c r="BH1467" s="1">
        <v>1768082187.9247999</v>
      </c>
      <c r="BI1467" s="1">
        <v>1570051178.89517</v>
      </c>
      <c r="BJ1467" s="1">
        <v>2357099213.6408401</v>
      </c>
      <c r="BK1467" s="1">
        <f>SUM(BG1467:BJ1467)/1000000</f>
        <v>8759.9999999999909</v>
      </c>
      <c r="BL1467" s="1">
        <v>31.5045100710363</v>
      </c>
      <c r="BM1467" s="3">
        <f>0.815*BJ1467/(BK1467*1000)</f>
        <v>219.29633094946195</v>
      </c>
      <c r="BN1467" s="24">
        <v>4728.1969216759699</v>
      </c>
      <c r="BO1467" s="1">
        <v>106</v>
      </c>
      <c r="BP1467" s="1">
        <v>3040</v>
      </c>
      <c r="BQ1467" s="24">
        <v>4611.9232000000002</v>
      </c>
      <c r="BR1467" s="1">
        <v>760</v>
      </c>
      <c r="BS1467" s="1">
        <v>190</v>
      </c>
      <c r="BT1467" s="1">
        <v>0.967542225136927</v>
      </c>
    </row>
    <row r="1468" spans="1:72" s="11" customFormat="1" x14ac:dyDescent="0.25">
      <c r="A1468" s="1">
        <v>1409</v>
      </c>
      <c r="B1468" s="22">
        <v>2060.21652360608</v>
      </c>
      <c r="C1468" s="22">
        <v>1603.6</v>
      </c>
      <c r="D1468" s="11">
        <v>3000</v>
      </c>
      <c r="E1468" s="11">
        <v>12000</v>
      </c>
      <c r="F1468" s="11">
        <v>2</v>
      </c>
      <c r="G1468" s="11">
        <v>6</v>
      </c>
      <c r="H1468" s="12">
        <f>SUM(BG1468:BI1468)/(BK1468*1000000)</f>
        <v>0.96965149483834567</v>
      </c>
      <c r="I1468" s="13">
        <v>100</v>
      </c>
      <c r="J1468" s="20">
        <v>100.125678012547</v>
      </c>
      <c r="K1468" s="18">
        <f>(P1468*BG1468+U1468*BH1468+AP1468*BI1468+AN1468*BJ1468)/(BK1468*(1000000))</f>
        <v>103.68796605317308</v>
      </c>
      <c r="L1468" s="18">
        <f>(T1468*BG1468+Y1468*BH1468+AT1468*BI1468+AO1468*BJ1468)/(BK1468*(1000000))</f>
        <v>129.5527409043716</v>
      </c>
      <c r="M1468" s="18">
        <f>L1468/K1468</f>
        <v>1.249448184159911</v>
      </c>
      <c r="N1468" s="18">
        <f>J1468*M1468</f>
        <v>125.10184658055677</v>
      </c>
      <c r="O1468" s="13">
        <v>100</v>
      </c>
      <c r="P1468" s="20">
        <v>137.75735055309201</v>
      </c>
      <c r="Q1468" s="20">
        <f>P1468-S1468</f>
        <v>127.416578570385</v>
      </c>
      <c r="R1468" s="18">
        <f>Q1468*solar_capex_adj</f>
        <v>169.88877142717999</v>
      </c>
      <c r="S1468" s="20">
        <v>10.340771982707011</v>
      </c>
      <c r="T1468" s="18">
        <f>R1468+S1468</f>
        <v>180.22954340988701</v>
      </c>
      <c r="U1468" s="20">
        <v>33.789951502586597</v>
      </c>
      <c r="V1468" s="20">
        <f>U1468-X1468</f>
        <v>27.990122270643401</v>
      </c>
      <c r="W1468" s="18">
        <f>V1468*wind_capex_adj</f>
        <v>46.650203784405669</v>
      </c>
      <c r="X1468" s="20">
        <v>5.7998292319431961</v>
      </c>
      <c r="Y1468" s="18">
        <f>W1468+X1468</f>
        <v>52.450033016348868</v>
      </c>
      <c r="Z1468" s="20">
        <v>636.14889513354694</v>
      </c>
      <c r="AA1468" s="20">
        <f>Z1468-AC1468-AD1468</f>
        <v>528.16182428772095</v>
      </c>
      <c r="AB1468" s="18">
        <f>AA1468*hdgt_capex_adj</f>
        <v>660.20228035965124</v>
      </c>
      <c r="AC1468" s="20">
        <v>64.970162613707998</v>
      </c>
      <c r="AD1468" s="20">
        <v>43.016908232117999</v>
      </c>
      <c r="AE1468" s="18">
        <f>AD1468*fuel_adj</f>
        <v>43.016908232117999</v>
      </c>
      <c r="AF1468" s="18">
        <f>AB1468+AC1468+AE1468</f>
        <v>768.18935120547724</v>
      </c>
      <c r="AG1468" s="20">
        <v>2025.96152847244</v>
      </c>
      <c r="AH1468" s="20">
        <f>AG1468-AJ1468-AK1468</f>
        <v>1821.26327990186</v>
      </c>
      <c r="AI1468" s="18">
        <f>AH1468*aero_capex_adj</f>
        <v>2185.515935882232</v>
      </c>
      <c r="AJ1468" s="20">
        <v>155.61187857895993</v>
      </c>
      <c r="AK1468" s="20">
        <v>49.086369991620131</v>
      </c>
      <c r="AL1468" s="18">
        <f>AK1468*fuel_adj</f>
        <v>49.086369991620131</v>
      </c>
      <c r="AM1468" s="18">
        <f>AI1468+AJ1468+AL1468</f>
        <v>2390.2141844528123</v>
      </c>
      <c r="AN1468" s="18">
        <f>IF(F1468=0, 0, IF(F1468=3, Z1468, (Z1468*F1468*384+AG1468*G1468*32)/(F1468*384+G1468*32)))</f>
        <v>914.1114218013256</v>
      </c>
      <c r="AO1468" s="18">
        <f>IF(F1468=0, 0, IF(F1468=3, AF1468, (AF1468*F1468*384+AM1468*G1468*32)/(F1468*384+G1468*32)))</f>
        <v>1092.5943178549444</v>
      </c>
      <c r="AP1468" s="20">
        <v>236.90569728420999</v>
      </c>
      <c r="AQ1468" s="20">
        <f>AP1468-AS1468</f>
        <v>191.73504206045499</v>
      </c>
      <c r="AR1468" s="18">
        <f>AQ1468*bess_capex_adj</f>
        <v>191.73504206045499</v>
      </c>
      <c r="AS1468" s="20">
        <v>45.170655223755006</v>
      </c>
      <c r="AT1468" s="18">
        <f>AR1468+AS1468</f>
        <v>236.90569728420999</v>
      </c>
      <c r="AU1468" s="20">
        <v>9271.9802637765697</v>
      </c>
      <c r="AV1468" s="20"/>
      <c r="AW1468" s="20">
        <v>2466.1687184314201</v>
      </c>
      <c r="AX1468" s="18">
        <f>AW1468*solar_capex_adj</f>
        <v>3288.2249579085601</v>
      </c>
      <c r="AY1468" s="20">
        <v>1919.5788945301899</v>
      </c>
      <c r="AZ1468" s="18">
        <f>AY1468*wind_capex_adj</f>
        <v>3199.2981575503168</v>
      </c>
      <c r="BA1468" s="20">
        <v>1545.0913920560999</v>
      </c>
      <c r="BB1468" s="18">
        <f>BA1468*hdgt_capex_adj</f>
        <v>1931.3642400701249</v>
      </c>
      <c r="BC1468" s="20">
        <v>486.93313800118</v>
      </c>
      <c r="BD1468" s="18">
        <f>BC1468*aero_capex_adj</f>
        <v>584.31976560141595</v>
      </c>
      <c r="BE1468" s="20">
        <v>2854.2081207576698</v>
      </c>
      <c r="BF1468" s="18">
        <f>BE1468*bess_capex_adj</f>
        <v>2854.2081207576698</v>
      </c>
      <c r="BG1468" s="11">
        <v>1659752392.8464701</v>
      </c>
      <c r="BH1468" s="11">
        <v>5821620202.7650099</v>
      </c>
      <c r="BI1468" s="11">
        <v>1012774499.17242</v>
      </c>
      <c r="BJ1468" s="11">
        <v>265852905.21609101</v>
      </c>
      <c r="BK1468" s="11">
        <f>SUM(BG1468:BJ1468)/1000000</f>
        <v>8759.9999999999909</v>
      </c>
      <c r="BL1468" s="11">
        <v>29.1582409695162</v>
      </c>
      <c r="BM1468" s="13">
        <f>0.815*BJ1468/(BK1468*1000)</f>
        <v>24.734031706748219</v>
      </c>
      <c r="BN1468" s="22">
        <v>2781.2923068682198</v>
      </c>
      <c r="BO1468" s="11">
        <v>422</v>
      </c>
      <c r="BP1468" s="11">
        <v>9120</v>
      </c>
      <c r="BQ1468" s="22">
        <v>13835.7696</v>
      </c>
      <c r="BR1468" s="11">
        <v>2280</v>
      </c>
      <c r="BS1468" s="11">
        <v>570</v>
      </c>
      <c r="BT1468" s="11">
        <v>0.21066280434809301</v>
      </c>
    </row>
    <row r="1469" spans="1:72" s="11" customFormat="1" x14ac:dyDescent="0.25">
      <c r="A1469" s="1">
        <v>1621</v>
      </c>
      <c r="B1469" s="22">
        <v>2678.2814806879101</v>
      </c>
      <c r="C1469" s="22">
        <v>201.39999999999901</v>
      </c>
      <c r="D1469" s="11">
        <v>3000</v>
      </c>
      <c r="E1469" s="11">
        <v>12000</v>
      </c>
      <c r="F1469" s="11">
        <v>3</v>
      </c>
      <c r="G1469" s="11">
        <v>4</v>
      </c>
      <c r="H1469" s="12">
        <f>SUM(BG1469:BI1469)/(BK1469*1000000)</f>
        <v>0.7752710524828399</v>
      </c>
      <c r="I1469" s="13">
        <v>100</v>
      </c>
      <c r="J1469" s="20">
        <v>106.667519050275</v>
      </c>
      <c r="K1469" s="18">
        <f>(P1469*BG1469+U1469*BH1469+AP1469*BI1469+AN1469*BJ1469)/(BK1469*(1000000))</f>
        <v>102.90208598036456</v>
      </c>
      <c r="L1469" s="18">
        <f>(T1469*BG1469+Y1469*BH1469+AT1469*BI1469+AO1469*BJ1469)/(BK1469*(1000000))</f>
        <v>120.78069444638487</v>
      </c>
      <c r="M1469" s="18">
        <f>L1469/K1469</f>
        <v>1.1737438876548318</v>
      </c>
      <c r="N1469" s="18">
        <f>J1469*M1469</f>
        <v>125.20034849656562</v>
      </c>
      <c r="O1469" s="13">
        <v>100</v>
      </c>
      <c r="P1469" s="20">
        <v>108.35622810868</v>
      </c>
      <c r="Q1469" s="20">
        <f>P1469-S1469</f>
        <v>100.22423408924401</v>
      </c>
      <c r="R1469" s="18">
        <f>Q1469*solar_capex_adj</f>
        <v>133.63231211899199</v>
      </c>
      <c r="S1469" s="20">
        <v>8.131994019435993</v>
      </c>
      <c r="T1469" s="18">
        <f>R1469+S1469</f>
        <v>141.76430613842797</v>
      </c>
      <c r="U1469" s="20">
        <v>27.951657505240401</v>
      </c>
      <c r="V1469" s="20">
        <f>U1469-X1469</f>
        <v>23.154874028113198</v>
      </c>
      <c r="W1469" s="18">
        <f>V1469*wind_capex_adj</f>
        <v>38.591456713522</v>
      </c>
      <c r="X1469" s="20">
        <v>4.7967834771272031</v>
      </c>
      <c r="Y1469" s="18">
        <f>W1469+X1469</f>
        <v>43.388240190649199</v>
      </c>
      <c r="Z1469" s="20">
        <v>160.45010333500201</v>
      </c>
      <c r="AA1469" s="20">
        <f>Z1469-AC1469-AD1469</f>
        <v>101.65671752353299</v>
      </c>
      <c r="AB1469" s="18">
        <f>AA1469*hdgt_capex_adj</f>
        <v>127.07089690441623</v>
      </c>
      <c r="AC1469" s="20">
        <v>21.799692908100013</v>
      </c>
      <c r="AD1469" s="20">
        <v>36.993692903369009</v>
      </c>
      <c r="AE1469" s="18">
        <f>AD1469*fuel_adj</f>
        <v>36.993692903369009</v>
      </c>
      <c r="AF1469" s="18">
        <f>AB1469+AC1469+AE1469</f>
        <v>185.86428271588525</v>
      </c>
      <c r="AG1469" s="20">
        <v>492.90951602969602</v>
      </c>
      <c r="AH1469" s="20">
        <f>AG1469-AJ1469-AK1469</f>
        <v>406.98852201095099</v>
      </c>
      <c r="AI1469" s="18">
        <f>AH1469*aero_capex_adj</f>
        <v>488.38622641314117</v>
      </c>
      <c r="AJ1469" s="20">
        <v>43.55821805213003</v>
      </c>
      <c r="AK1469" s="20">
        <v>42.362775966615004</v>
      </c>
      <c r="AL1469" s="18">
        <f>AK1469*fuel_adj</f>
        <v>42.362775966615004</v>
      </c>
      <c r="AM1469" s="18">
        <f>AI1469+AJ1469+AL1469</f>
        <v>574.30722043188621</v>
      </c>
      <c r="AN1469" s="18">
        <f>IF(F1469=0, 0, IF(F1469=3, Z1469, (Z1469*F1469*384+AG1469*G1469*32)/(F1469*384+G1469*32)))</f>
        <v>160.45010333500201</v>
      </c>
      <c r="AO1469" s="18">
        <f>IF(F1469=0, 0, IF(F1469=3, AF1469, (AF1469*F1469*384+AM1469*G1469*32)/(F1469*384+G1469*32)))</f>
        <v>185.86428271588525</v>
      </c>
      <c r="AP1469" s="20">
        <v>82.999260578130006</v>
      </c>
      <c r="AQ1469" s="20">
        <f>AP1469-AS1469</f>
        <v>68.0417504692264</v>
      </c>
      <c r="AR1469" s="18">
        <f>AQ1469*bess_capex_adj</f>
        <v>68.0417504692264</v>
      </c>
      <c r="AS1469" s="20">
        <v>14.957510108903605</v>
      </c>
      <c r="AT1469" s="18">
        <f>AR1469+AS1469</f>
        <v>82.999260578130006</v>
      </c>
      <c r="AU1469" s="20">
        <v>8945.68675050407</v>
      </c>
      <c r="AV1469" s="20"/>
      <c r="AW1469" s="20">
        <v>3206.7777037935198</v>
      </c>
      <c r="AX1469" s="18">
        <f>AW1469*solar_capex_adj</f>
        <v>4275.7036050580264</v>
      </c>
      <c r="AY1469" s="20">
        <v>241.14158059971001</v>
      </c>
      <c r="AZ1469" s="18">
        <f>AY1469*wind_capex_adj</f>
        <v>401.90263433285003</v>
      </c>
      <c r="BA1469" s="20">
        <v>2318.18531498724</v>
      </c>
      <c r="BB1469" s="18">
        <f>BA1469*hdgt_capex_adj</f>
        <v>2897.7316437340501</v>
      </c>
      <c r="BC1469" s="20">
        <v>324.69887993496599</v>
      </c>
      <c r="BD1469" s="18">
        <f>BC1469*aero_capex_adj</f>
        <v>389.63865592195918</v>
      </c>
      <c r="BE1469" s="20">
        <v>2854.8832711886198</v>
      </c>
      <c r="BF1469" s="18">
        <f>BE1469*bess_capex_adj</f>
        <v>2854.8832711886198</v>
      </c>
      <c r="BG1469" s="11">
        <v>2781932950.6191301</v>
      </c>
      <c r="BH1469" s="11">
        <v>884041093.96239996</v>
      </c>
      <c r="BI1469" s="11">
        <v>3125400375.1681399</v>
      </c>
      <c r="BJ1469" s="11">
        <v>1968625580.25032</v>
      </c>
      <c r="BK1469" s="11">
        <f>SUM(BG1469:BJ1469)/1000000</f>
        <v>8759.9999999999909</v>
      </c>
      <c r="BL1469" s="11">
        <v>5.2237959002729504</v>
      </c>
      <c r="BM1469" s="13">
        <f>0.815*BJ1469/(BK1469*1000)</f>
        <v>183.15409222648543</v>
      </c>
      <c r="BN1469" s="22">
        <v>3615.6799989286801</v>
      </c>
      <c r="BO1469" s="11">
        <v>53</v>
      </c>
      <c r="BP1469" s="11">
        <v>9120</v>
      </c>
      <c r="BQ1469" s="22">
        <v>13835.7696</v>
      </c>
      <c r="BR1469" s="11">
        <v>2280</v>
      </c>
      <c r="BS1469" s="11">
        <v>570</v>
      </c>
      <c r="BT1469" s="11">
        <v>0.64311193044835202</v>
      </c>
    </row>
    <row r="1470" spans="1:72" s="11" customFormat="1" x14ac:dyDescent="0.25">
      <c r="A1470" s="1">
        <v>1489</v>
      </c>
      <c r="B1470" s="22">
        <v>3296.3464377697401</v>
      </c>
      <c r="C1470" s="22">
        <v>201.39999999999901</v>
      </c>
      <c r="D1470" s="11">
        <v>3000</v>
      </c>
      <c r="E1470" s="11">
        <v>12000</v>
      </c>
      <c r="F1470" s="11">
        <v>2</v>
      </c>
      <c r="G1470" s="11">
        <v>8</v>
      </c>
      <c r="H1470" s="12">
        <f>SUM(BG1470:BI1470)/(BK1470*1000000)</f>
        <v>0.84303160112185482</v>
      </c>
      <c r="I1470" s="13">
        <v>100</v>
      </c>
      <c r="J1470" s="20">
        <v>105.735148764866</v>
      </c>
      <c r="K1470" s="18">
        <f>(P1470*BG1470+U1470*BH1470+AP1470*BI1470+AN1470*BJ1470)/(BK1470*(1000000))</f>
        <v>135.72019927648424</v>
      </c>
      <c r="L1470" s="18">
        <f>(T1470*BG1470+Y1470*BH1470+AT1470*BI1470+AO1470*BJ1470)/(BK1470*(1000000))</f>
        <v>160.72872764635062</v>
      </c>
      <c r="M1470" s="18">
        <f>L1470/K1470</f>
        <v>1.1842653378287482</v>
      </c>
      <c r="N1470" s="18">
        <f>J1470*M1470</f>
        <v>125.21847167239697</v>
      </c>
      <c r="O1470" s="13">
        <v>100</v>
      </c>
      <c r="P1470" s="20">
        <v>120.39872769062799</v>
      </c>
      <c r="Q1470" s="20">
        <f>P1470-S1470</f>
        <v>111.36119488357799</v>
      </c>
      <c r="R1470" s="18">
        <f>Q1470*solar_capex_adj</f>
        <v>148.48159317810399</v>
      </c>
      <c r="S1470" s="20">
        <v>9.037532807049999</v>
      </c>
      <c r="T1470" s="18">
        <f>R1470+S1470</f>
        <v>157.51912598515401</v>
      </c>
      <c r="U1470" s="20">
        <v>27.946768930121902</v>
      </c>
      <c r="V1470" s="20">
        <f>U1470-X1470</f>
        <v>23.149985452994802</v>
      </c>
      <c r="W1470" s="18">
        <f>V1470*wind_capex_adj</f>
        <v>38.583309088324668</v>
      </c>
      <c r="X1470" s="20">
        <v>4.7967834771271001</v>
      </c>
      <c r="Y1470" s="18">
        <f>W1470+X1470</f>
        <v>43.380092565451768</v>
      </c>
      <c r="Z1470" s="20">
        <v>155.38591594149699</v>
      </c>
      <c r="AA1470" s="20">
        <f>Z1470-AC1470-AD1470</f>
        <v>96.913871069999999</v>
      </c>
      <c r="AB1470" s="18">
        <f>AA1470*hdgt_capex_adj</f>
        <v>121.14233883750001</v>
      </c>
      <c r="AC1470" s="20">
        <v>21.341463943782003</v>
      </c>
      <c r="AD1470" s="20">
        <v>37.130580927714988</v>
      </c>
      <c r="AE1470" s="18">
        <f>AD1470*fuel_adj</f>
        <v>37.130580927714988</v>
      </c>
      <c r="AF1470" s="18">
        <f>AB1470+AC1470+AE1470</f>
        <v>179.614383708997</v>
      </c>
      <c r="AG1470" s="20">
        <v>1102.8827074400899</v>
      </c>
      <c r="AH1470" s="20">
        <f>AG1470-AJ1470-AK1470</f>
        <v>971.94561998434006</v>
      </c>
      <c r="AI1470" s="18">
        <f>AH1470*aero_capex_adj</f>
        <v>1166.334743981208</v>
      </c>
      <c r="AJ1470" s="20">
        <v>87.826472169329918</v>
      </c>
      <c r="AK1470" s="20">
        <v>43.110615286419943</v>
      </c>
      <c r="AL1470" s="18">
        <f>AK1470*fuel_adj</f>
        <v>43.110615286419943</v>
      </c>
      <c r="AM1470" s="18">
        <f>AI1470+AJ1470+AL1470</f>
        <v>1297.2718314369579</v>
      </c>
      <c r="AN1470" s="18">
        <f>IF(F1470=0, 0, IF(F1470=3, Z1470, (Z1470*F1470*384+AG1470*G1470*32)/(F1470*384+G1470*32)))</f>
        <v>392.26011381614524</v>
      </c>
      <c r="AO1470" s="18">
        <f>IF(F1470=0, 0, IF(F1470=3, AF1470, (AF1470*F1470*384+AM1470*G1470*32)/(F1470*384+G1470*32)))</f>
        <v>459.02874564098721</v>
      </c>
      <c r="AP1470" s="20">
        <v>74.505616004519496</v>
      </c>
      <c r="AQ1470" s="20">
        <f>AP1470-AS1470</f>
        <v>61.0208024833072</v>
      </c>
      <c r="AR1470" s="18">
        <f>AQ1470*bess_capex_adj</f>
        <v>61.0208024833072</v>
      </c>
      <c r="AS1470" s="20">
        <v>13.484813521212295</v>
      </c>
      <c r="AT1470" s="18">
        <f>AR1470+AS1470</f>
        <v>74.505616004519496</v>
      </c>
      <c r="AU1470" s="20">
        <v>9235.7325093445197</v>
      </c>
      <c r="AV1470" s="20"/>
      <c r="AW1470" s="20">
        <v>3945.9700584945699</v>
      </c>
      <c r="AX1470" s="18">
        <f>AW1470*solar_capex_adj</f>
        <v>5261.2934113260926</v>
      </c>
      <c r="AY1470" s="20">
        <v>241.090669559144</v>
      </c>
      <c r="AZ1470" s="18">
        <f>AY1470*wind_capex_adj</f>
        <v>401.81778259857333</v>
      </c>
      <c r="BA1470" s="20">
        <v>1545.1305919189399</v>
      </c>
      <c r="BB1470" s="18">
        <f>BA1470*hdgt_capex_adj</f>
        <v>1931.4132398986749</v>
      </c>
      <c r="BC1470" s="20">
        <v>649.26065570227399</v>
      </c>
      <c r="BD1470" s="18">
        <f>BC1470*aero_capex_adj</f>
        <v>779.11278684272872</v>
      </c>
      <c r="BE1470" s="20">
        <v>2854.2805336695701</v>
      </c>
      <c r="BF1470" s="18">
        <f>BE1470*bess_capex_adj</f>
        <v>2854.2805336695701</v>
      </c>
      <c r="BG1470" s="11">
        <v>3060884850.1268001</v>
      </c>
      <c r="BH1470" s="11">
        <v>884041093.96239996</v>
      </c>
      <c r="BI1470" s="11">
        <v>3440030881.7382398</v>
      </c>
      <c r="BJ1470" s="11">
        <v>1375043174.17255</v>
      </c>
      <c r="BK1470" s="11">
        <f>SUM(BG1470:BJ1470)/1000000</f>
        <v>8759.9999999999909</v>
      </c>
      <c r="BL1470" s="11">
        <v>13.853322307595301</v>
      </c>
      <c r="BM1470" s="13">
        <f>0.815*BJ1470/(BK1470*1000)</f>
        <v>127.92924508568827</v>
      </c>
      <c r="BN1470" s="22">
        <v>4450.0676909891499</v>
      </c>
      <c r="BO1470" s="11">
        <v>53</v>
      </c>
      <c r="BP1470" s="11">
        <v>9120</v>
      </c>
      <c r="BQ1470" s="22">
        <v>13835.7696</v>
      </c>
      <c r="BR1470" s="11">
        <v>2280</v>
      </c>
      <c r="BS1470" s="11">
        <v>570</v>
      </c>
      <c r="BT1470" s="11">
        <v>0.70805580917883204</v>
      </c>
    </row>
    <row r="1471" spans="1:72" s="11" customFormat="1" x14ac:dyDescent="0.25">
      <c r="A1471" s="1">
        <v>1568</v>
      </c>
      <c r="B1471" s="22">
        <v>2266.2381759666901</v>
      </c>
      <c r="C1471" s="22">
        <v>801.8</v>
      </c>
      <c r="D1471" s="11">
        <v>3000</v>
      </c>
      <c r="E1471" s="11">
        <v>12000</v>
      </c>
      <c r="F1471" s="11">
        <v>3</v>
      </c>
      <c r="G1471" s="11">
        <v>4</v>
      </c>
      <c r="H1471" s="12">
        <f>SUM(BG1471:BI1471)/(BK1471*1000000)</f>
        <v>0.89568636724152118</v>
      </c>
      <c r="I1471" s="13">
        <v>100</v>
      </c>
      <c r="J1471" s="20">
        <v>103.596674349159</v>
      </c>
      <c r="K1471" s="18">
        <f>(P1471*BG1471+U1471*BH1471+AP1471*BI1471+AN1471*BJ1471)/(BK1471*(1000000))</f>
        <v>100.53077737615673</v>
      </c>
      <c r="L1471" s="18">
        <f>(T1471*BG1471+Y1471*BH1471+AT1471*BI1471+AO1471*BJ1471)/(BK1471*(1000000))</f>
        <v>121.55269252730487</v>
      </c>
      <c r="M1471" s="18">
        <f>L1471/K1471</f>
        <v>1.2091092469372866</v>
      </c>
      <c r="N1471" s="18">
        <f>J1471*M1471</f>
        <v>125.25969690751896</v>
      </c>
      <c r="O1471" s="13">
        <v>100</v>
      </c>
      <c r="P1471" s="20">
        <v>109.751270777404</v>
      </c>
      <c r="Q1471" s="20">
        <f>P1471-S1471</f>
        <v>101.513328289832</v>
      </c>
      <c r="R1471" s="18">
        <f>Q1471*solar_capex_adj</f>
        <v>135.35110438644267</v>
      </c>
      <c r="S1471" s="20">
        <v>8.2379424875719991</v>
      </c>
      <c r="T1471" s="18">
        <f>R1471+S1471</f>
        <v>143.58904687401468</v>
      </c>
      <c r="U1471" s="20">
        <v>27.947851901700101</v>
      </c>
      <c r="V1471" s="20">
        <f>U1471-X1471</f>
        <v>23.151068424573001</v>
      </c>
      <c r="W1471" s="18">
        <f>V1471*wind_capex_adj</f>
        <v>38.585114040955006</v>
      </c>
      <c r="X1471" s="20">
        <v>4.7967834771271001</v>
      </c>
      <c r="Y1471" s="18">
        <f>W1471+X1471</f>
        <v>43.381897518082106</v>
      </c>
      <c r="Z1471" s="20">
        <v>299.613481896819</v>
      </c>
      <c r="AA1471" s="20">
        <f>Z1471-AC1471-AD1471</f>
        <v>226.75110231110898</v>
      </c>
      <c r="AB1471" s="18">
        <f>AA1471*hdgt_capex_adj</f>
        <v>283.43887788888622</v>
      </c>
      <c r="AC1471" s="20">
        <v>34.248037271100998</v>
      </c>
      <c r="AD1471" s="20">
        <v>38.614342314609019</v>
      </c>
      <c r="AE1471" s="18">
        <f>AD1471*fuel_adj</f>
        <v>38.614342314609019</v>
      </c>
      <c r="AF1471" s="18">
        <f>AB1471+AC1471+AE1471</f>
        <v>356.30125747459624</v>
      </c>
      <c r="AG1471" s="20">
        <v>489.04630128055601</v>
      </c>
      <c r="AH1471" s="20">
        <f>AG1471-AJ1471-AK1471</f>
        <v>401.203124558007</v>
      </c>
      <c r="AI1471" s="18">
        <f>AH1471*aero_capex_adj</f>
        <v>481.44374946960841</v>
      </c>
      <c r="AJ1471" s="20">
        <v>43.598397673069996</v>
      </c>
      <c r="AK1471" s="20">
        <v>44.244779049479007</v>
      </c>
      <c r="AL1471" s="18">
        <f>AK1471*fuel_adj</f>
        <v>44.244779049479007</v>
      </c>
      <c r="AM1471" s="18">
        <f>AI1471+AJ1471+AL1471</f>
        <v>569.28692619215747</v>
      </c>
      <c r="AN1471" s="18">
        <f>IF(F1471=0, 0, IF(F1471=3, Z1471, (Z1471*F1471*384+AG1471*G1471*32)/(F1471*384+G1471*32)))</f>
        <v>299.613481896819</v>
      </c>
      <c r="AO1471" s="18">
        <f>IF(F1471=0, 0, IF(F1471=3, AF1471, (AF1471*F1471*384+AM1471*G1471*32)/(F1471*384+G1471*32)))</f>
        <v>356.30125747459624</v>
      </c>
      <c r="AP1471" s="20">
        <v>126.399437615241</v>
      </c>
      <c r="AQ1471" s="20">
        <f>AP1471-AS1471</f>
        <v>103.42560638454</v>
      </c>
      <c r="AR1471" s="18">
        <f>AQ1471*bess_capex_adj</f>
        <v>103.42560638454</v>
      </c>
      <c r="AS1471" s="20">
        <v>22.973831230700995</v>
      </c>
      <c r="AT1471" s="18">
        <f>AR1471+AS1471</f>
        <v>126.399437615241</v>
      </c>
      <c r="AU1471" s="20">
        <v>9169.7039070194205</v>
      </c>
      <c r="AV1471" s="20"/>
      <c r="AW1471" s="20">
        <v>2712.9813243326698</v>
      </c>
      <c r="AX1471" s="18">
        <f>AW1471*solar_capex_adj</f>
        <v>3617.3084324435595</v>
      </c>
      <c r="AY1471" s="20">
        <v>959.85869840094699</v>
      </c>
      <c r="AZ1471" s="18">
        <f>AY1471*wind_capex_adj</f>
        <v>1599.7644973349118</v>
      </c>
      <c r="BA1471" s="20">
        <v>2317.8043112196901</v>
      </c>
      <c r="BB1471" s="18">
        <f>BA1471*hdgt_capex_adj</f>
        <v>2897.2553890246127</v>
      </c>
      <c r="BC1471" s="20">
        <v>324.645514271845</v>
      </c>
      <c r="BD1471" s="18">
        <f>BC1471*aero_capex_adj</f>
        <v>389.57461712621398</v>
      </c>
      <c r="BE1471" s="20">
        <v>2854.4140587942602</v>
      </c>
      <c r="BF1471" s="18">
        <f>BE1471*bess_capex_adj</f>
        <v>2854.4140587942602</v>
      </c>
      <c r="BG1471" s="11">
        <v>2306047479.54</v>
      </c>
      <c r="BH1471" s="11">
        <v>3519484355.2087998</v>
      </c>
      <c r="BI1471" s="11">
        <v>2020680742.2869201</v>
      </c>
      <c r="BJ1471" s="11">
        <v>913787422.96427405</v>
      </c>
      <c r="BK1471" s="11">
        <f>SUM(BG1471:BJ1471)/1000000</f>
        <v>8759.9999999999945</v>
      </c>
      <c r="BL1471" s="11">
        <v>11.6835809471697</v>
      </c>
      <c r="BM1471" s="13">
        <f>0.815*BJ1471/(BK1471*1000)</f>
        <v>85.015610698160245</v>
      </c>
      <c r="BN1471" s="22">
        <v>3059.4215375550398</v>
      </c>
      <c r="BO1471" s="11">
        <v>211</v>
      </c>
      <c r="BP1471" s="11">
        <v>9120</v>
      </c>
      <c r="BQ1471" s="22">
        <v>13835.7696</v>
      </c>
      <c r="BR1471" s="11">
        <v>2280</v>
      </c>
      <c r="BS1471" s="11">
        <v>570</v>
      </c>
      <c r="BT1471" s="11">
        <v>0.41723369245773201</v>
      </c>
    </row>
    <row r="1472" spans="1:72" s="11" customFormat="1" x14ac:dyDescent="0.25">
      <c r="A1472" s="1">
        <v>1082</v>
      </c>
      <c r="B1472" s="25">
        <v>3296.3464377697401</v>
      </c>
      <c r="C1472" s="25">
        <v>201.39999999999901</v>
      </c>
      <c r="D1472" s="8">
        <v>2000</v>
      </c>
      <c r="E1472" s="8">
        <v>8000</v>
      </c>
      <c r="F1472" s="8">
        <v>3</v>
      </c>
      <c r="G1472" s="8">
        <v>4</v>
      </c>
      <c r="H1472" s="9">
        <f>SUM(BG1472:BI1472)/(BK1472*1000000)</f>
        <v>0.77794211768164101</v>
      </c>
      <c r="I1472" s="10">
        <v>100</v>
      </c>
      <c r="J1472" s="19">
        <v>104.246750058186</v>
      </c>
      <c r="K1472" s="18">
        <f>(P1472*BG1472+U1472*BH1472+AP1472*BI1472+AN1472*BJ1472)/(BK1472*(1000000))</f>
        <v>100.12777544037191</v>
      </c>
      <c r="L1472" s="18">
        <f>(T1472*BG1472+Y1472*BH1472+AT1472*BI1472+AO1472*BJ1472)/(BK1472*(1000000))</f>
        <v>120.3127030797376</v>
      </c>
      <c r="M1472" s="18">
        <f>L1472/K1472</f>
        <v>1.2015916917218064</v>
      </c>
      <c r="N1472" s="18">
        <f>J1472*M1472</f>
        <v>125.26202875891603</v>
      </c>
      <c r="O1472" s="10">
        <v>100</v>
      </c>
      <c r="P1472" s="19">
        <v>119.529771065391</v>
      </c>
      <c r="Q1472" s="19">
        <f>P1472-S1472</f>
        <v>110.558929229626</v>
      </c>
      <c r="R1472" s="18">
        <f>Q1472*solar_capex_adj</f>
        <v>147.41190563950133</v>
      </c>
      <c r="S1472" s="19">
        <v>8.9708418357650004</v>
      </c>
      <c r="T1472" s="18">
        <f>R1472+S1472</f>
        <v>156.38274747526634</v>
      </c>
      <c r="U1472" s="19">
        <v>27.950853974141999</v>
      </c>
      <c r="V1472" s="19">
        <f>U1472-X1472</f>
        <v>23.154070497014899</v>
      </c>
      <c r="W1472" s="18">
        <f>V1472*wind_capex_adj</f>
        <v>38.590117495024835</v>
      </c>
      <c r="X1472" s="19">
        <v>4.7967834771271001</v>
      </c>
      <c r="Y1472" s="18">
        <f>W1472+X1472</f>
        <v>43.386900972151935</v>
      </c>
      <c r="Z1472" s="19">
        <v>160.563266960927</v>
      </c>
      <c r="AA1472" s="19">
        <f>Z1472-AC1472-AD1472</f>
        <v>102.35462957887101</v>
      </c>
      <c r="AB1472" s="18">
        <f>AA1472*hdgt_capex_adj</f>
        <v>127.94328697358877</v>
      </c>
      <c r="AC1472" s="19">
        <v>21.839114645652984</v>
      </c>
      <c r="AD1472" s="19">
        <v>36.369522736402999</v>
      </c>
      <c r="AE1472" s="18">
        <f>AD1472*fuel_adj</f>
        <v>36.369522736402999</v>
      </c>
      <c r="AF1472" s="18">
        <f>AB1472+AC1472+AE1472</f>
        <v>186.15192435564472</v>
      </c>
      <c r="AG1472" s="19">
        <v>500.63902188545399</v>
      </c>
      <c r="AH1472" s="19">
        <f>AG1472-AJ1472-AK1472</f>
        <v>413.65268388782198</v>
      </c>
      <c r="AI1472" s="18">
        <f>AH1472*aero_capex_adj</f>
        <v>496.38322066538638</v>
      </c>
      <c r="AJ1472" s="19">
        <v>44.17887437172601</v>
      </c>
      <c r="AK1472" s="19">
        <v>42.807463625905996</v>
      </c>
      <c r="AL1472" s="18">
        <f>AK1472*fuel_adj</f>
        <v>42.807463625905996</v>
      </c>
      <c r="AM1472" s="18">
        <f>AI1472+AJ1472+AL1472</f>
        <v>583.36955866301832</v>
      </c>
      <c r="AN1472" s="18">
        <f>IF(F1472=0, 0, IF(F1472=3, Z1472, (Z1472*F1472*384+AG1472*G1472*32)/(F1472*384+G1472*32)))</f>
        <v>160.563266960927</v>
      </c>
      <c r="AO1472" s="18">
        <f>IF(F1472=0, 0, IF(F1472=3, AF1472, (AF1472*F1472*384+AM1472*G1472*32)/(F1472*384+G1472*32)))</f>
        <v>186.15192435564472</v>
      </c>
      <c r="AP1472" s="19">
        <v>60.370798502840699</v>
      </c>
      <c r="AQ1472" s="19">
        <f>AP1472-AS1472</f>
        <v>49.315005265241197</v>
      </c>
      <c r="AR1472" s="18">
        <f>AQ1472*bess_capex_adj</f>
        <v>49.315005265241197</v>
      </c>
      <c r="AS1472" s="19">
        <v>11.055793237599502</v>
      </c>
      <c r="AT1472" s="18">
        <f>AR1472+AS1472</f>
        <v>60.370798502840699</v>
      </c>
      <c r="AU1472" s="19">
        <v>8731.7444069275207</v>
      </c>
      <c r="AV1472" s="19"/>
      <c r="AW1472" s="19">
        <v>3946.6663639598</v>
      </c>
      <c r="AX1472" s="18">
        <f>AW1472*solar_capex_adj</f>
        <v>5262.2218186130667</v>
      </c>
      <c r="AY1472" s="19">
        <v>241.133212393565</v>
      </c>
      <c r="AZ1472" s="18">
        <f>AY1472*wind_capex_adj</f>
        <v>401.88868732260835</v>
      </c>
      <c r="BA1472" s="19">
        <v>2318.10486825321</v>
      </c>
      <c r="BB1472" s="18">
        <f>BA1472*hdgt_capex_adj</f>
        <v>2897.6310853165123</v>
      </c>
      <c r="BC1472" s="19">
        <v>324.68761208495198</v>
      </c>
      <c r="BD1472" s="18">
        <f>BC1472*aero_capex_adj</f>
        <v>389.62513450194234</v>
      </c>
      <c r="BE1472" s="19">
        <v>1901.1523502359801</v>
      </c>
      <c r="BF1472" s="18">
        <f>BE1472*bess_capex_adj</f>
        <v>1901.1523502359801</v>
      </c>
      <c r="BG1472" s="8">
        <v>3077040955.1315699</v>
      </c>
      <c r="BH1472" s="8">
        <v>884041093.96239996</v>
      </c>
      <c r="BI1472" s="8">
        <v>2853690901.7971902</v>
      </c>
      <c r="BJ1472" s="8">
        <v>1945227049.10882</v>
      </c>
      <c r="BK1472" s="8">
        <f>SUM(BG1472:BJ1472)/1000000</f>
        <v>8759.9999999999818</v>
      </c>
      <c r="BL1472" s="8">
        <v>18.998353806772201</v>
      </c>
      <c r="BM1472" s="10">
        <f>0.815*BJ1472/(BK1472*1000)</f>
        <v>180.97717408946249</v>
      </c>
      <c r="BN1472" s="25">
        <v>4450.0676909891499</v>
      </c>
      <c r="BO1472" s="8">
        <v>53</v>
      </c>
      <c r="BP1472" s="8">
        <v>6080</v>
      </c>
      <c r="BQ1472" s="25">
        <v>9223.8464000000004</v>
      </c>
      <c r="BR1472" s="8">
        <v>1520</v>
      </c>
      <c r="BS1472" s="8">
        <v>380</v>
      </c>
      <c r="BT1472" s="8">
        <v>0.88013522714738901</v>
      </c>
    </row>
    <row r="1473" spans="1:72" s="11" customFormat="1" x14ac:dyDescent="0.25">
      <c r="A1473" s="1">
        <v>1529</v>
      </c>
      <c r="B1473" s="22">
        <v>1648.17321888487</v>
      </c>
      <c r="C1473" s="22">
        <v>1402.2</v>
      </c>
      <c r="D1473" s="11">
        <v>3000</v>
      </c>
      <c r="E1473" s="11">
        <v>12000</v>
      </c>
      <c r="F1473" s="11">
        <v>3</v>
      </c>
      <c r="G1473" s="11">
        <v>4</v>
      </c>
      <c r="H1473" s="12">
        <f>SUM(BG1473:BI1473)/(BK1473*1000000)</f>
        <v>0.94053166410402844</v>
      </c>
      <c r="I1473" s="13">
        <v>100</v>
      </c>
      <c r="J1473" s="20">
        <v>101.313769588162</v>
      </c>
      <c r="K1473" s="18">
        <f>(P1473*BG1473+U1473*BH1473+AP1473*BI1473+AN1473*BJ1473)/(BK1473*(1000000))</f>
        <v>98.906173033570269</v>
      </c>
      <c r="L1473" s="18">
        <f>(T1473*BG1473+Y1473*BH1473+AT1473*BI1473+AO1473*BJ1473)/(BK1473*(1000000))</f>
        <v>122.33007735612578</v>
      </c>
      <c r="M1473" s="18">
        <f>L1473/K1473</f>
        <v>1.23682954869364</v>
      </c>
      <c r="N1473" s="18">
        <f>J1473*M1473</f>
        <v>125.30786391617784</v>
      </c>
      <c r="O1473" s="13">
        <v>100</v>
      </c>
      <c r="P1473" s="20">
        <v>112.096707492844</v>
      </c>
      <c r="Q1473" s="20">
        <f>P1473-S1473</f>
        <v>103.682833314943</v>
      </c>
      <c r="R1473" s="18">
        <f>Q1473*solar_capex_adj</f>
        <v>138.24377775325732</v>
      </c>
      <c r="S1473" s="20">
        <v>8.4138741779010076</v>
      </c>
      <c r="T1473" s="18">
        <f>R1473+S1473</f>
        <v>146.65765193115834</v>
      </c>
      <c r="U1473" s="20">
        <v>31.020501578635301</v>
      </c>
      <c r="V1473" s="20">
        <f>U1473-X1473</f>
        <v>25.6964152727484</v>
      </c>
      <c r="W1473" s="18">
        <f>V1473*wind_capex_adj</f>
        <v>42.827358787914001</v>
      </c>
      <c r="X1473" s="20">
        <v>5.324086305886901</v>
      </c>
      <c r="Y1473" s="18">
        <f>W1473+X1473</f>
        <v>48.151445093800902</v>
      </c>
      <c r="Z1473" s="20">
        <v>509.94417749025899</v>
      </c>
      <c r="AA1473" s="20">
        <f>Z1473-AC1473-AD1473</f>
        <v>411.108535883076</v>
      </c>
      <c r="AB1473" s="18">
        <f>AA1473*hdgt_capex_adj</f>
        <v>513.885669853845</v>
      </c>
      <c r="AC1473" s="20">
        <v>53.943879185015987</v>
      </c>
      <c r="AD1473" s="20">
        <v>44.891762422167005</v>
      </c>
      <c r="AE1473" s="18">
        <f>AD1473*fuel_adj</f>
        <v>44.891762422167005</v>
      </c>
      <c r="AF1473" s="18">
        <f>AB1473+AC1473+AE1473</f>
        <v>612.72131146102788</v>
      </c>
      <c r="AG1473" s="20">
        <v>694.13383308656</v>
      </c>
      <c r="AH1473" s="20">
        <f>AG1473-AJ1473-AK1473</f>
        <v>584.82624780724802</v>
      </c>
      <c r="AI1473" s="18">
        <f>AH1473*aero_capex_adj</f>
        <v>701.79149736869761</v>
      </c>
      <c r="AJ1473" s="20">
        <v>59.39158559149098</v>
      </c>
      <c r="AK1473" s="20">
        <v>49.915999687820999</v>
      </c>
      <c r="AL1473" s="18">
        <f>AK1473*fuel_adj</f>
        <v>49.915999687820999</v>
      </c>
      <c r="AM1473" s="18">
        <f>AI1473+AJ1473+AL1473</f>
        <v>811.09908264800958</v>
      </c>
      <c r="AN1473" s="18">
        <f>IF(F1473=0, 0, IF(F1473=3, Z1473, (Z1473*F1473*384+AG1473*G1473*32)/(F1473*384+G1473*32)))</f>
        <v>509.94417749025899</v>
      </c>
      <c r="AO1473" s="18">
        <f>IF(F1473=0, 0, IF(F1473=3, AF1473, (AF1473*F1473*384+AM1473*G1473*32)/(F1473*384+G1473*32)))</f>
        <v>612.72131146102788</v>
      </c>
      <c r="AP1473" s="20">
        <v>232.34319252857799</v>
      </c>
      <c r="AQ1473" s="20">
        <f>AP1473-AS1473</f>
        <v>188.71239353190899</v>
      </c>
      <c r="AR1473" s="18">
        <f>AQ1473*bess_capex_adj</f>
        <v>188.71239353190899</v>
      </c>
      <c r="AS1473" s="20">
        <v>43.630798996669</v>
      </c>
      <c r="AT1473" s="18">
        <f>AR1473+AS1473</f>
        <v>232.34319252857799</v>
      </c>
      <c r="AU1473" s="20">
        <v>9148.6942565411991</v>
      </c>
      <c r="AV1473" s="20"/>
      <c r="AW1473" s="20">
        <v>1973.1070023693401</v>
      </c>
      <c r="AX1473" s="18">
        <f>AW1473*solar_capex_adj</f>
        <v>2630.8093364924534</v>
      </c>
      <c r="AY1473" s="20">
        <v>1678.6406956631599</v>
      </c>
      <c r="AZ1473" s="18">
        <f>AY1473*wind_capex_adj</f>
        <v>2797.7344927719332</v>
      </c>
      <c r="BA1473" s="20">
        <v>2317.8391715826701</v>
      </c>
      <c r="BB1473" s="18">
        <f>BA1473*hdgt_capex_adj</f>
        <v>2897.2989644783374</v>
      </c>
      <c r="BC1473" s="20">
        <v>324.650397022476</v>
      </c>
      <c r="BD1473" s="18">
        <f>BC1473*aero_capex_adj</f>
        <v>389.58047642697119</v>
      </c>
      <c r="BE1473" s="20">
        <v>2854.45698990354</v>
      </c>
      <c r="BF1473" s="18">
        <f>BE1473*bess_capex_adj</f>
        <v>2854.45698990354</v>
      </c>
      <c r="BG1473" s="11">
        <v>1639290961.6375301</v>
      </c>
      <c r="BH1473" s="11">
        <v>5545343619.8424997</v>
      </c>
      <c r="BI1473" s="11">
        <v>1054422796.07125</v>
      </c>
      <c r="BJ1473" s="11">
        <v>520942622.44871002</v>
      </c>
      <c r="BK1473" s="11">
        <f>SUM(BG1473:BJ1473)/1000000</f>
        <v>8759.9999999999909</v>
      </c>
      <c r="BL1473" s="11">
        <v>18.518276216679102</v>
      </c>
      <c r="BM1473" s="13">
        <f>0.815*BJ1473/(BK1473*1000)</f>
        <v>48.466693755216788</v>
      </c>
      <c r="BN1473" s="22">
        <v>2225.03384549457</v>
      </c>
      <c r="BO1473" s="11">
        <v>369</v>
      </c>
      <c r="BP1473" s="11">
        <v>9120</v>
      </c>
      <c r="BQ1473" s="22">
        <v>13835.7696</v>
      </c>
      <c r="BR1473" s="11">
        <v>2280</v>
      </c>
      <c r="BS1473" s="11">
        <v>570</v>
      </c>
      <c r="BT1473" s="11">
        <v>0.21921467868600999</v>
      </c>
    </row>
    <row r="1474" spans="1:72" s="11" customFormat="1" x14ac:dyDescent="0.25">
      <c r="A1474" s="1">
        <v>1002</v>
      </c>
      <c r="B1474" s="25">
        <v>2060.21652360608</v>
      </c>
      <c r="C1474" s="25">
        <v>1603.6</v>
      </c>
      <c r="D1474" s="8">
        <v>2000</v>
      </c>
      <c r="E1474" s="8">
        <v>8000</v>
      </c>
      <c r="F1474" s="8">
        <v>3</v>
      </c>
      <c r="G1474" s="8">
        <v>4</v>
      </c>
      <c r="H1474" s="9">
        <f>SUM(BG1474:BI1474)/(BK1474*1000000)</f>
        <v>0.96598747400485341</v>
      </c>
      <c r="I1474" s="10">
        <v>100</v>
      </c>
      <c r="J1474" s="19">
        <v>98.036767408179998</v>
      </c>
      <c r="K1474" s="18">
        <f>(P1474*BG1474+U1474*BH1474+AP1474*BI1474+AN1474*BJ1474)/(BK1474*(1000000))</f>
        <v>94.782993132460177</v>
      </c>
      <c r="L1474" s="18">
        <f>(T1474*BG1474+Y1474*BH1474+AT1474*BI1474+AO1474*BJ1474)/(BK1474*(1000000))</f>
        <v>121.16816225874096</v>
      </c>
      <c r="M1474" s="18">
        <f>L1474/K1474</f>
        <v>1.2783745084881128</v>
      </c>
      <c r="N1474" s="18">
        <f>J1474*M1474</f>
        <v>125.32770434919554</v>
      </c>
      <c r="O1474" s="10">
        <v>100</v>
      </c>
      <c r="P1474" s="19">
        <v>137.690042537804</v>
      </c>
      <c r="Q1474" s="19">
        <f>P1474-S1474</f>
        <v>127.35487801757699</v>
      </c>
      <c r="R1474" s="18">
        <f>Q1474*solar_capex_adj</f>
        <v>169.80650402343599</v>
      </c>
      <c r="S1474" s="19">
        <v>10.335164520227011</v>
      </c>
      <c r="T1474" s="18">
        <f>R1474+S1474</f>
        <v>180.141668543663</v>
      </c>
      <c r="U1474" s="19">
        <v>33.791566132945903</v>
      </c>
      <c r="V1474" s="19">
        <f>U1474-X1474</f>
        <v>27.9917386800645</v>
      </c>
      <c r="W1474" s="18">
        <f>V1474*wind_capex_adj</f>
        <v>46.652897800107503</v>
      </c>
      <c r="X1474" s="19">
        <v>5.7998274528814022</v>
      </c>
      <c r="Y1474" s="18">
        <f>W1474+X1474</f>
        <v>52.452725252988905</v>
      </c>
      <c r="Z1474" s="19">
        <v>821.67444118436799</v>
      </c>
      <c r="AA1474" s="19">
        <f>Z1474-AC1474-AD1474</f>
        <v>698.29951759405196</v>
      </c>
      <c r="AB1474" s="18">
        <f>AA1474*hdgt_capex_adj</f>
        <v>872.87439699256493</v>
      </c>
      <c r="AC1474" s="19">
        <v>81.372759145097007</v>
      </c>
      <c r="AD1474" s="19">
        <v>42.002164445219023</v>
      </c>
      <c r="AE1474" s="18">
        <f>AD1474*fuel_adj</f>
        <v>42.002164445219023</v>
      </c>
      <c r="AF1474" s="18">
        <f>AB1474+AC1474+AE1474</f>
        <v>996.24932058288096</v>
      </c>
      <c r="AG1474" s="19">
        <v>1388.1620619847499</v>
      </c>
      <c r="AH1474" s="19">
        <f>AG1474-AJ1474-AK1474</f>
        <v>1230.3725632773601</v>
      </c>
      <c r="AI1474" s="18">
        <f>AH1474*aero_capex_adj</f>
        <v>1476.4470759328321</v>
      </c>
      <c r="AJ1474" s="19">
        <v>109.31632540680994</v>
      </c>
      <c r="AK1474" s="19">
        <v>48.473173300579901</v>
      </c>
      <c r="AL1474" s="18">
        <f>AK1474*fuel_adj</f>
        <v>48.473173300579901</v>
      </c>
      <c r="AM1474" s="18">
        <f>AI1474+AJ1474+AL1474</f>
        <v>1634.236574640222</v>
      </c>
      <c r="AN1474" s="18">
        <f>IF(F1474=0, 0, IF(F1474=3, Z1474, (Z1474*F1474*384+AG1474*G1474*32)/(F1474*384+G1474*32)))</f>
        <v>821.67444118436799</v>
      </c>
      <c r="AO1474" s="18">
        <f>IF(F1474=0, 0, IF(F1474=3, AF1474, (AF1474*F1474*384+AM1474*G1474*32)/(F1474*384+G1474*32)))</f>
        <v>996.24932058288096</v>
      </c>
      <c r="AP1474" s="19">
        <v>163.399707479662</v>
      </c>
      <c r="AQ1474" s="19">
        <f>AP1474-AS1474</f>
        <v>132.179890217029</v>
      </c>
      <c r="AR1474" s="18">
        <f>AQ1474*bess_capex_adj</f>
        <v>132.179890217029</v>
      </c>
      <c r="AS1474" s="19">
        <v>31.219817262633001</v>
      </c>
      <c r="AT1474" s="18">
        <f>AR1474+AS1474</f>
        <v>163.399707479662</v>
      </c>
      <c r="AU1474" s="19">
        <v>8929.2938710889393</v>
      </c>
      <c r="AV1474" s="19"/>
      <c r="AW1474" s="19">
        <v>2466.3118944263401</v>
      </c>
      <c r="AX1474" s="18">
        <f>AW1474*solar_capex_adj</f>
        <v>3288.41585923512</v>
      </c>
      <c r="AY1474" s="19">
        <v>1919.69033768329</v>
      </c>
      <c r="AZ1474" s="18">
        <f>AY1474*wind_capex_adj</f>
        <v>3199.4838961388168</v>
      </c>
      <c r="BA1474" s="19">
        <v>2317.77164092049</v>
      </c>
      <c r="BB1474" s="18">
        <f>BA1474*hdgt_capex_adj</f>
        <v>2897.2145511506124</v>
      </c>
      <c r="BC1474" s="19">
        <v>324.64093827462301</v>
      </c>
      <c r="BD1474" s="18">
        <f>BC1474*aero_capex_adj</f>
        <v>389.56912592954762</v>
      </c>
      <c r="BE1474" s="19">
        <v>1900.8790597841801</v>
      </c>
      <c r="BF1474" s="18">
        <f>BE1474*bess_capex_adj</f>
        <v>1900.8790597841801</v>
      </c>
      <c r="BG1474" s="8">
        <v>1660272099.8715701</v>
      </c>
      <c r="BH1474" s="8">
        <v>5821626235.1424303</v>
      </c>
      <c r="BI1474" s="8">
        <v>980151937.268507</v>
      </c>
      <c r="BJ1474" s="8">
        <v>297949727.717484</v>
      </c>
      <c r="BK1474" s="8">
        <f>SUM(BG1474:BJ1474)/1000000</f>
        <v>8759.9999999999909</v>
      </c>
      <c r="BL1474" s="8">
        <v>29.4866878423496</v>
      </c>
      <c r="BM1474" s="10">
        <f>0.815*BJ1474/(BK1474*1000)</f>
        <v>27.720208686044487</v>
      </c>
      <c r="BN1474" s="25">
        <v>2781.2923068682198</v>
      </c>
      <c r="BO1474" s="8">
        <v>422</v>
      </c>
      <c r="BP1474" s="8">
        <v>6080</v>
      </c>
      <c r="BQ1474" s="25">
        <v>9223.8464000000004</v>
      </c>
      <c r="BR1474" s="8">
        <v>1520</v>
      </c>
      <c r="BS1474" s="8">
        <v>380</v>
      </c>
      <c r="BT1474" s="8">
        <v>0.30463130333744098</v>
      </c>
    </row>
    <row r="1475" spans="1:72" s="11" customFormat="1" x14ac:dyDescent="0.25">
      <c r="A1475" s="1">
        <v>1371</v>
      </c>
      <c r="B1475" s="22">
        <v>2884.3031330485201</v>
      </c>
      <c r="C1475" s="22">
        <v>1003.19999999999</v>
      </c>
      <c r="D1475" s="11">
        <v>3000</v>
      </c>
      <c r="E1475" s="11">
        <v>12000</v>
      </c>
      <c r="F1475" s="11">
        <v>2</v>
      </c>
      <c r="G1475" s="11">
        <v>4</v>
      </c>
      <c r="H1475" s="12">
        <f>SUM(BG1475:BI1475)/(BK1475*1000000)</f>
        <v>0.95620341880865001</v>
      </c>
      <c r="I1475" s="13">
        <v>100</v>
      </c>
      <c r="J1475" s="20">
        <v>101.89436926744</v>
      </c>
      <c r="K1475" s="18">
        <f>(P1475*BG1475+U1475*BH1475+AP1475*BI1475+AN1475*BJ1475)/(BK1475*(1000000))</f>
        <v>101.77942729214075</v>
      </c>
      <c r="L1475" s="18">
        <f>(T1475*BG1475+Y1475*BH1475+AT1475*BI1475+AO1475*BJ1475)/(BK1475*(1000000))</f>
        <v>125.21454810441632</v>
      </c>
      <c r="M1475" s="18">
        <f>L1475/K1475</f>
        <v>1.2302540055075077</v>
      </c>
      <c r="N1475" s="18">
        <f>J1475*M1475</f>
        <v>125.35595592992915</v>
      </c>
      <c r="O1475" s="13">
        <v>99.999999999999901</v>
      </c>
      <c r="P1475" s="20">
        <v>141.60368840554</v>
      </c>
      <c r="Q1475" s="20">
        <f>P1475-S1475</f>
        <v>130.973481472261</v>
      </c>
      <c r="R1475" s="18">
        <f>Q1475*solar_capex_adj</f>
        <v>174.63130862968131</v>
      </c>
      <c r="S1475" s="20">
        <v>10.630206933278998</v>
      </c>
      <c r="T1475" s="18">
        <f>R1475+S1475</f>
        <v>185.26151556296031</v>
      </c>
      <c r="U1475" s="20">
        <v>27.9445119919822</v>
      </c>
      <c r="V1475" s="20">
        <f>U1475-X1475</f>
        <v>23.1477285148551</v>
      </c>
      <c r="W1475" s="18">
        <f>V1475*wind_capex_adj</f>
        <v>38.579547524758503</v>
      </c>
      <c r="X1475" s="20">
        <v>4.7967834771271001</v>
      </c>
      <c r="Y1475" s="18">
        <f>W1475+X1475</f>
        <v>43.376331001885603</v>
      </c>
      <c r="Z1475" s="20">
        <v>450.403824599882</v>
      </c>
      <c r="AA1475" s="20">
        <f>Z1475-AC1475-AD1475</f>
        <v>361.543088013106</v>
      </c>
      <c r="AB1475" s="18">
        <f>AA1475*hdgt_capex_adj</f>
        <v>451.92886001638249</v>
      </c>
      <c r="AC1475" s="20">
        <v>47.867379746384017</v>
      </c>
      <c r="AD1475" s="20">
        <v>40.993356840391982</v>
      </c>
      <c r="AE1475" s="18">
        <f>AD1475*fuel_adj</f>
        <v>40.993356840391982</v>
      </c>
      <c r="AF1475" s="18">
        <f>AB1475+AC1475+AE1475</f>
        <v>540.78959660315854</v>
      </c>
      <c r="AG1475" s="20">
        <v>938.61883648360401</v>
      </c>
      <c r="AH1475" s="20">
        <f>AG1475-AJ1475-AK1475</f>
        <v>816.8094084666169</v>
      </c>
      <c r="AI1475" s="18">
        <f>AH1475*aero_capex_adj</f>
        <v>980.17129015994021</v>
      </c>
      <c r="AJ1475" s="20">
        <v>76.301475447344046</v>
      </c>
      <c r="AK1475" s="20">
        <v>45.507952569643066</v>
      </c>
      <c r="AL1475" s="18">
        <f>AK1475*fuel_adj</f>
        <v>45.507952569643066</v>
      </c>
      <c r="AM1475" s="18">
        <f>AI1475+AJ1475+AL1475</f>
        <v>1101.9807181769272</v>
      </c>
      <c r="AN1475" s="18">
        <f>IF(F1475=0, 0, IF(F1475=3, Z1475, (Z1475*F1475*384+AG1475*G1475*32)/(F1475*384+G1475*32)))</f>
        <v>520.14882629755652</v>
      </c>
      <c r="AO1475" s="18">
        <f>IF(F1475=0, 0, IF(F1475=3, AF1475, (AF1475*F1475*384+AM1475*G1475*32)/(F1475*384+G1475*32)))</f>
        <v>620.95975682798257</v>
      </c>
      <c r="AP1475" s="20">
        <v>145.34496089315499</v>
      </c>
      <c r="AQ1475" s="20">
        <f>AP1475-AS1475</f>
        <v>118.530936649618</v>
      </c>
      <c r="AR1475" s="18">
        <f>AQ1475*bess_capex_adj</f>
        <v>118.530936649618</v>
      </c>
      <c r="AS1475" s="20">
        <v>26.814024243536991</v>
      </c>
      <c r="AT1475" s="18">
        <f>AR1475+AS1475</f>
        <v>145.34496089315499</v>
      </c>
      <c r="AU1475" s="20">
        <v>9376.7554741819404</v>
      </c>
      <c r="AV1475" s="20"/>
      <c r="AW1475" s="20">
        <v>3452.38718827003</v>
      </c>
      <c r="AX1475" s="18">
        <f>AW1475*solar_capex_adj</f>
        <v>4603.1829176933734</v>
      </c>
      <c r="AY1475" s="20">
        <v>1200.78738867223</v>
      </c>
      <c r="AZ1475" s="18">
        <f>AY1475*wind_capex_adj</f>
        <v>2001.3123144537167</v>
      </c>
      <c r="BA1475" s="20">
        <v>1544.9799540634299</v>
      </c>
      <c r="BB1475" s="18">
        <f>BA1475*hdgt_capex_adj</f>
        <v>1931.2249425792875</v>
      </c>
      <c r="BC1475" s="20">
        <v>324.59867899460801</v>
      </c>
      <c r="BD1475" s="18">
        <f>BC1475*aero_capex_adj</f>
        <v>389.51841479352959</v>
      </c>
      <c r="BE1475" s="20">
        <v>2854.0022641816299</v>
      </c>
      <c r="BF1475" s="18">
        <f>BE1475*bess_capex_adj</f>
        <v>2854.0022641816299</v>
      </c>
      <c r="BG1475" s="11">
        <v>2259854231.2254601</v>
      </c>
      <c r="BH1475" s="11">
        <v>4403525449.1711998</v>
      </c>
      <c r="BI1475" s="11">
        <v>1712962268.3671</v>
      </c>
      <c r="BJ1475" s="11">
        <v>383658051.23622602</v>
      </c>
      <c r="BK1475" s="11">
        <f>SUM(BG1475:BJ1475)/1000000</f>
        <v>8759.9999999999854</v>
      </c>
      <c r="BL1475" s="11">
        <v>26.1755153458768</v>
      </c>
      <c r="BM1475" s="13">
        <f>0.815*BJ1475/(BK1475*1000)</f>
        <v>35.694213670950312</v>
      </c>
      <c r="BN1475" s="22">
        <v>3893.8092296155</v>
      </c>
      <c r="BO1475" s="11">
        <v>264</v>
      </c>
      <c r="BP1475" s="11">
        <v>9120</v>
      </c>
      <c r="BQ1475" s="22">
        <v>13835.7696</v>
      </c>
      <c r="BR1475" s="11">
        <v>2280</v>
      </c>
      <c r="BS1475" s="11">
        <v>570</v>
      </c>
      <c r="BT1475" s="11">
        <v>0.35427174835434899</v>
      </c>
    </row>
    <row r="1476" spans="1:72" s="11" customFormat="1" x14ac:dyDescent="0.25">
      <c r="A1476" s="1">
        <v>1506</v>
      </c>
      <c r="B1476" s="22">
        <v>2884.3031330485201</v>
      </c>
      <c r="C1476" s="22">
        <v>1003.19999999999</v>
      </c>
      <c r="D1476" s="11">
        <v>3000</v>
      </c>
      <c r="E1476" s="11">
        <v>12000</v>
      </c>
      <c r="F1476" s="11">
        <v>2</v>
      </c>
      <c r="G1476" s="11">
        <v>4</v>
      </c>
      <c r="H1476" s="12">
        <f>SUM(BG1476:BI1476)/(BK1476*1000000)</f>
        <v>0.95620341880865001</v>
      </c>
      <c r="I1476" s="13">
        <v>100</v>
      </c>
      <c r="J1476" s="20">
        <v>101.89436926744</v>
      </c>
      <c r="K1476" s="18">
        <f>(P1476*BG1476+U1476*BH1476+AP1476*BI1476+AN1476*BJ1476)/(BK1476*(1000000))</f>
        <v>101.77942729214075</v>
      </c>
      <c r="L1476" s="18">
        <f>(T1476*BG1476+Y1476*BH1476+AT1476*BI1476+AO1476*BJ1476)/(BK1476*(1000000))</f>
        <v>125.21454810441632</v>
      </c>
      <c r="M1476" s="18">
        <f>L1476/K1476</f>
        <v>1.2302540055075077</v>
      </c>
      <c r="N1476" s="18">
        <f>J1476*M1476</f>
        <v>125.35595592992915</v>
      </c>
      <c r="O1476" s="13">
        <v>99.999999999999901</v>
      </c>
      <c r="P1476" s="20">
        <v>141.60368840554</v>
      </c>
      <c r="Q1476" s="20">
        <f>P1476-S1476</f>
        <v>130.973481472261</v>
      </c>
      <c r="R1476" s="18">
        <f>Q1476*solar_capex_adj</f>
        <v>174.63130862968131</v>
      </c>
      <c r="S1476" s="20">
        <v>10.630206933278998</v>
      </c>
      <c r="T1476" s="18">
        <f>R1476+S1476</f>
        <v>185.26151556296031</v>
      </c>
      <c r="U1476" s="20">
        <v>27.9445119919822</v>
      </c>
      <c r="V1476" s="20">
        <f>U1476-X1476</f>
        <v>23.1477285148551</v>
      </c>
      <c r="W1476" s="18">
        <f>V1476*wind_capex_adj</f>
        <v>38.579547524758503</v>
      </c>
      <c r="X1476" s="20">
        <v>4.7967834771271001</v>
      </c>
      <c r="Y1476" s="18">
        <f>W1476+X1476</f>
        <v>43.376331001885603</v>
      </c>
      <c r="Z1476" s="20">
        <v>450.403824599882</v>
      </c>
      <c r="AA1476" s="20">
        <f>Z1476-AC1476-AD1476</f>
        <v>361.543088013106</v>
      </c>
      <c r="AB1476" s="18">
        <f>AA1476*hdgt_capex_adj</f>
        <v>451.92886001638249</v>
      </c>
      <c r="AC1476" s="20">
        <v>47.867379746384017</v>
      </c>
      <c r="AD1476" s="20">
        <v>40.993356840391982</v>
      </c>
      <c r="AE1476" s="18">
        <f>AD1476*fuel_adj</f>
        <v>40.993356840391982</v>
      </c>
      <c r="AF1476" s="18">
        <f>AB1476+AC1476+AE1476</f>
        <v>540.78959660315854</v>
      </c>
      <c r="AG1476" s="20">
        <v>938.61883648360401</v>
      </c>
      <c r="AH1476" s="20">
        <f>AG1476-AJ1476-AK1476</f>
        <v>816.8094084666169</v>
      </c>
      <c r="AI1476" s="18">
        <f>AH1476*aero_capex_adj</f>
        <v>980.17129015994021</v>
      </c>
      <c r="AJ1476" s="20">
        <v>76.301475447344046</v>
      </c>
      <c r="AK1476" s="20">
        <v>45.507952569643066</v>
      </c>
      <c r="AL1476" s="18">
        <f>AK1476*fuel_adj</f>
        <v>45.507952569643066</v>
      </c>
      <c r="AM1476" s="18">
        <f>AI1476+AJ1476+AL1476</f>
        <v>1101.9807181769272</v>
      </c>
      <c r="AN1476" s="18">
        <f>IF(F1476=0, 0, IF(F1476=3, Z1476, (Z1476*F1476*384+AG1476*G1476*32)/(F1476*384+G1476*32)))</f>
        <v>520.14882629755652</v>
      </c>
      <c r="AO1476" s="18">
        <f>IF(F1476=0, 0, IF(F1476=3, AF1476, (AF1476*F1476*384+AM1476*G1476*32)/(F1476*384+G1476*32)))</f>
        <v>620.95975682798257</v>
      </c>
      <c r="AP1476" s="20">
        <v>145.34496089315499</v>
      </c>
      <c r="AQ1476" s="20">
        <f>AP1476-AS1476</f>
        <v>118.530936649618</v>
      </c>
      <c r="AR1476" s="18">
        <f>AQ1476*bess_capex_adj</f>
        <v>118.530936649618</v>
      </c>
      <c r="AS1476" s="20">
        <v>26.814024243536991</v>
      </c>
      <c r="AT1476" s="18">
        <f>AR1476+AS1476</f>
        <v>145.34496089315499</v>
      </c>
      <c r="AU1476" s="20">
        <v>9376.7554741819404</v>
      </c>
      <c r="AV1476" s="20"/>
      <c r="AW1476" s="20">
        <v>3452.38718827003</v>
      </c>
      <c r="AX1476" s="18">
        <f>AW1476*solar_capex_adj</f>
        <v>4603.1829176933734</v>
      </c>
      <c r="AY1476" s="20">
        <v>1200.78738867223</v>
      </c>
      <c r="AZ1476" s="18">
        <f>AY1476*wind_capex_adj</f>
        <v>2001.3123144537167</v>
      </c>
      <c r="BA1476" s="20">
        <v>1544.9799540634299</v>
      </c>
      <c r="BB1476" s="18">
        <f>BA1476*hdgt_capex_adj</f>
        <v>1931.2249425792875</v>
      </c>
      <c r="BC1476" s="20">
        <v>324.59867899460801</v>
      </c>
      <c r="BD1476" s="18">
        <f>BC1476*aero_capex_adj</f>
        <v>389.51841479352959</v>
      </c>
      <c r="BE1476" s="20">
        <v>2854.0022641816299</v>
      </c>
      <c r="BF1476" s="18">
        <f>BE1476*bess_capex_adj</f>
        <v>2854.0022641816299</v>
      </c>
      <c r="BG1476" s="11">
        <v>2259854231.2254601</v>
      </c>
      <c r="BH1476" s="11">
        <v>4403525449.1711998</v>
      </c>
      <c r="BI1476" s="11">
        <v>1712962268.3671</v>
      </c>
      <c r="BJ1476" s="11">
        <v>383658051.23622602</v>
      </c>
      <c r="BK1476" s="11">
        <f>SUM(BG1476:BJ1476)/1000000</f>
        <v>8759.9999999999854</v>
      </c>
      <c r="BL1476" s="11">
        <v>26.1755153458768</v>
      </c>
      <c r="BM1476" s="13">
        <f>0.815*BJ1476/(BK1476*1000)</f>
        <v>35.694213670950312</v>
      </c>
      <c r="BN1476" s="22">
        <v>3893.8092296155</v>
      </c>
      <c r="BO1476" s="11">
        <v>264</v>
      </c>
      <c r="BP1476" s="11">
        <v>9120</v>
      </c>
      <c r="BQ1476" s="22">
        <v>13835.7696</v>
      </c>
      <c r="BR1476" s="11">
        <v>2280</v>
      </c>
      <c r="BS1476" s="11">
        <v>570</v>
      </c>
      <c r="BT1476" s="11">
        <v>0.35427174835434899</v>
      </c>
    </row>
    <row r="1477" spans="1:72" s="11" customFormat="1" x14ac:dyDescent="0.25">
      <c r="A1477" s="1">
        <v>1385</v>
      </c>
      <c r="B1477" s="22">
        <v>2678.2814806879101</v>
      </c>
      <c r="C1477" s="22">
        <v>1200.8</v>
      </c>
      <c r="D1477" s="11">
        <v>3000</v>
      </c>
      <c r="E1477" s="11">
        <v>12000</v>
      </c>
      <c r="F1477" s="11">
        <v>2</v>
      </c>
      <c r="G1477" s="11">
        <v>4</v>
      </c>
      <c r="H1477" s="12">
        <f>SUM(BG1477:BI1477)/(BK1477*1000000)</f>
        <v>0.96664954732678554</v>
      </c>
      <c r="I1477" s="13">
        <v>100</v>
      </c>
      <c r="J1477" s="20">
        <v>101.18872049138901</v>
      </c>
      <c r="K1477" s="18">
        <f>(P1477*BG1477+U1477*BH1477+AP1477*BI1477+AN1477*BJ1477)/(BK1477*(1000000))</f>
        <v>100.56340777888447</v>
      </c>
      <c r="L1477" s="18">
        <f>(T1477*BG1477+Y1477*BH1477+AT1477*BI1477+AO1477*BJ1477)/(BK1477*(1000000))</f>
        <v>124.64283067207673</v>
      </c>
      <c r="M1477" s="18">
        <f>L1477/K1477</f>
        <v>1.2394451761831431</v>
      </c>
      <c r="N1477" s="18">
        <f>J1477*M1477</f>
        <v>125.41787149719647</v>
      </c>
      <c r="O1477" s="13">
        <v>100</v>
      </c>
      <c r="P1477" s="20">
        <v>148.16442078284999</v>
      </c>
      <c r="Q1477" s="20">
        <f>P1477-S1477</f>
        <v>137.04176898511599</v>
      </c>
      <c r="R1477" s="18">
        <f>Q1477*solar_capex_adj</f>
        <v>182.72235864682131</v>
      </c>
      <c r="S1477" s="20">
        <v>11.122651797733994</v>
      </c>
      <c r="T1477" s="18">
        <f>R1477+S1477</f>
        <v>193.8450104445553</v>
      </c>
      <c r="U1477" s="20">
        <v>28.599723826703801</v>
      </c>
      <c r="V1477" s="20">
        <f>U1477-X1477</f>
        <v>23.6904984355576</v>
      </c>
      <c r="W1477" s="18">
        <f>V1477*wind_capex_adj</f>
        <v>39.484164059262667</v>
      </c>
      <c r="X1477" s="20">
        <v>4.9092253911462009</v>
      </c>
      <c r="Y1477" s="18">
        <f>W1477+X1477</f>
        <v>44.393389450408868</v>
      </c>
      <c r="Z1477" s="20">
        <v>587.40181914837694</v>
      </c>
      <c r="AA1477" s="20">
        <f>Z1477-AC1477-AD1477</f>
        <v>483.42537659416803</v>
      </c>
      <c r="AB1477" s="18">
        <f>AA1477*hdgt_capex_adj</f>
        <v>604.28172074271004</v>
      </c>
      <c r="AC1477" s="20">
        <v>60.597154087560966</v>
      </c>
      <c r="AD1477" s="20">
        <v>43.379288466647949</v>
      </c>
      <c r="AE1477" s="18">
        <f>AD1477*fuel_adj</f>
        <v>43.379288466647949</v>
      </c>
      <c r="AF1477" s="18">
        <f>AB1477+AC1477+AE1477</f>
        <v>708.25816329691895</v>
      </c>
      <c r="AG1477" s="20">
        <v>1067.8918837122101</v>
      </c>
      <c r="AH1477" s="20">
        <f>AG1477-AJ1477-AK1477</f>
        <v>932.92663747826191</v>
      </c>
      <c r="AI1477" s="18">
        <f>AH1477*aero_capex_adj</f>
        <v>1119.5119649739142</v>
      </c>
      <c r="AJ1477" s="20">
        <v>86.2460658348881</v>
      </c>
      <c r="AK1477" s="20">
        <v>48.719180399060065</v>
      </c>
      <c r="AL1477" s="18">
        <f>AK1477*fuel_adj</f>
        <v>48.719180399060065</v>
      </c>
      <c r="AM1477" s="18">
        <f>AI1477+AJ1477+AL1477</f>
        <v>1254.4772112078622</v>
      </c>
      <c r="AN1477" s="18">
        <f>IF(F1477=0, 0, IF(F1477=3, Z1477, (Z1477*F1477*384+AG1477*G1477*32)/(F1477*384+G1477*32)))</f>
        <v>656.04325694321028</v>
      </c>
      <c r="AO1477" s="18">
        <f>IF(F1477=0, 0, IF(F1477=3, AF1477, (AF1477*F1477*384+AM1477*G1477*32)/(F1477*384+G1477*32)))</f>
        <v>786.28945585562519</v>
      </c>
      <c r="AP1477" s="20">
        <v>186.54241356881701</v>
      </c>
      <c r="AQ1477" s="20">
        <f>AP1477-AS1477</f>
        <v>151.64514660487799</v>
      </c>
      <c r="AR1477" s="18">
        <f>AQ1477*bess_capex_adj</f>
        <v>151.64514660487799</v>
      </c>
      <c r="AS1477" s="20">
        <v>34.897266963939018</v>
      </c>
      <c r="AT1477" s="18">
        <f>AR1477+AS1477</f>
        <v>186.54241356881701</v>
      </c>
      <c r="AU1477" s="20">
        <v>9366.73898828657</v>
      </c>
      <c r="AV1477" s="20"/>
      <c r="AW1477" s="20">
        <v>3205.8099635092199</v>
      </c>
      <c r="AX1477" s="18">
        <f>AW1477*solar_capex_adj</f>
        <v>4274.4132846789598</v>
      </c>
      <c r="AY1477" s="20">
        <v>1437.31591766565</v>
      </c>
      <c r="AZ1477" s="18">
        <f>AY1477*wind_capex_adj</f>
        <v>2395.52652944275</v>
      </c>
      <c r="BA1477" s="20">
        <v>1544.99048920778</v>
      </c>
      <c r="BB1477" s="18">
        <f>BA1477*hdgt_capex_adj</f>
        <v>1931.2381115097251</v>
      </c>
      <c r="BC1477" s="20">
        <v>324.60089241746198</v>
      </c>
      <c r="BD1477" s="18">
        <f>BC1477*aero_capex_adj</f>
        <v>389.52107090095438</v>
      </c>
      <c r="BE1477" s="20">
        <v>2854.0217254864501</v>
      </c>
      <c r="BF1477" s="18">
        <f>BE1477*bess_capex_adj</f>
        <v>2854.0217254864501</v>
      </c>
      <c r="BG1477" s="11">
        <v>2004009628.3166299</v>
      </c>
      <c r="BH1477" s="11">
        <v>5150164785.3703899</v>
      </c>
      <c r="BI1477" s="11">
        <v>1313675620.8956001</v>
      </c>
      <c r="BJ1477" s="11">
        <v>292149965.41735798</v>
      </c>
      <c r="BK1477" s="11">
        <f>SUM(BG1477:BJ1477)/1000000</f>
        <v>8759.9999999999764</v>
      </c>
      <c r="BL1477" s="11">
        <v>28.0219739749176</v>
      </c>
      <c r="BM1477" s="13">
        <f>0.815*BJ1477/(BK1477*1000)</f>
        <v>27.180618928669794</v>
      </c>
      <c r="BN1477" s="22">
        <v>3615.6799989286801</v>
      </c>
      <c r="BO1477" s="11">
        <v>316</v>
      </c>
      <c r="BP1477" s="11">
        <v>9120</v>
      </c>
      <c r="BQ1477" s="22">
        <v>13835.7696</v>
      </c>
      <c r="BR1477" s="11">
        <v>2280</v>
      </c>
      <c r="BS1477" s="11">
        <v>570</v>
      </c>
      <c r="BT1477" s="11">
        <v>0.27246968366416002</v>
      </c>
    </row>
    <row r="1478" spans="1:72" s="11" customFormat="1" x14ac:dyDescent="0.25">
      <c r="A1478" s="1">
        <v>1520</v>
      </c>
      <c r="B1478" s="22">
        <v>2678.2814806879101</v>
      </c>
      <c r="C1478" s="22">
        <v>1200.8</v>
      </c>
      <c r="D1478" s="11">
        <v>3000</v>
      </c>
      <c r="E1478" s="11">
        <v>12000</v>
      </c>
      <c r="F1478" s="11">
        <v>2</v>
      </c>
      <c r="G1478" s="11">
        <v>4</v>
      </c>
      <c r="H1478" s="12">
        <f>SUM(BG1478:BI1478)/(BK1478*1000000)</f>
        <v>0.96664954732678554</v>
      </c>
      <c r="I1478" s="13">
        <v>100</v>
      </c>
      <c r="J1478" s="20">
        <v>101.18872049138901</v>
      </c>
      <c r="K1478" s="18">
        <f>(P1478*BG1478+U1478*BH1478+AP1478*BI1478+AN1478*BJ1478)/(BK1478*(1000000))</f>
        <v>100.56340777888447</v>
      </c>
      <c r="L1478" s="18">
        <f>(T1478*BG1478+Y1478*BH1478+AT1478*BI1478+AO1478*BJ1478)/(BK1478*(1000000))</f>
        <v>124.64283067207673</v>
      </c>
      <c r="M1478" s="18">
        <f>L1478/K1478</f>
        <v>1.2394451761831431</v>
      </c>
      <c r="N1478" s="18">
        <f>J1478*M1478</f>
        <v>125.41787149719647</v>
      </c>
      <c r="O1478" s="13">
        <v>100</v>
      </c>
      <c r="P1478" s="20">
        <v>148.16442078284999</v>
      </c>
      <c r="Q1478" s="20">
        <f>P1478-S1478</f>
        <v>137.04176898511599</v>
      </c>
      <c r="R1478" s="18">
        <f>Q1478*solar_capex_adj</f>
        <v>182.72235864682131</v>
      </c>
      <c r="S1478" s="20">
        <v>11.122651797733994</v>
      </c>
      <c r="T1478" s="18">
        <f>R1478+S1478</f>
        <v>193.8450104445553</v>
      </c>
      <c r="U1478" s="20">
        <v>28.599723826703801</v>
      </c>
      <c r="V1478" s="20">
        <f>U1478-X1478</f>
        <v>23.6904984355576</v>
      </c>
      <c r="W1478" s="18">
        <f>V1478*wind_capex_adj</f>
        <v>39.484164059262667</v>
      </c>
      <c r="X1478" s="20">
        <v>4.9092253911462009</v>
      </c>
      <c r="Y1478" s="18">
        <f>W1478+X1478</f>
        <v>44.393389450408868</v>
      </c>
      <c r="Z1478" s="20">
        <v>587.40181914837694</v>
      </c>
      <c r="AA1478" s="20">
        <f>Z1478-AC1478-AD1478</f>
        <v>483.42537659416803</v>
      </c>
      <c r="AB1478" s="18">
        <f>AA1478*hdgt_capex_adj</f>
        <v>604.28172074271004</v>
      </c>
      <c r="AC1478" s="20">
        <v>60.597154087560966</v>
      </c>
      <c r="AD1478" s="20">
        <v>43.379288466647949</v>
      </c>
      <c r="AE1478" s="18">
        <f>AD1478*fuel_adj</f>
        <v>43.379288466647949</v>
      </c>
      <c r="AF1478" s="18">
        <f>AB1478+AC1478+AE1478</f>
        <v>708.25816329691895</v>
      </c>
      <c r="AG1478" s="20">
        <v>1067.8918837122101</v>
      </c>
      <c r="AH1478" s="20">
        <f>AG1478-AJ1478-AK1478</f>
        <v>932.92663747826191</v>
      </c>
      <c r="AI1478" s="18">
        <f>AH1478*aero_capex_adj</f>
        <v>1119.5119649739142</v>
      </c>
      <c r="AJ1478" s="20">
        <v>86.2460658348881</v>
      </c>
      <c r="AK1478" s="20">
        <v>48.719180399060065</v>
      </c>
      <c r="AL1478" s="18">
        <f>AK1478*fuel_adj</f>
        <v>48.719180399060065</v>
      </c>
      <c r="AM1478" s="18">
        <f>AI1478+AJ1478+AL1478</f>
        <v>1254.4772112078622</v>
      </c>
      <c r="AN1478" s="18">
        <f>IF(F1478=0, 0, IF(F1478=3, Z1478, (Z1478*F1478*384+AG1478*G1478*32)/(F1478*384+G1478*32)))</f>
        <v>656.04325694321028</v>
      </c>
      <c r="AO1478" s="18">
        <f>IF(F1478=0, 0, IF(F1478=3, AF1478, (AF1478*F1478*384+AM1478*G1478*32)/(F1478*384+G1478*32)))</f>
        <v>786.28945585562519</v>
      </c>
      <c r="AP1478" s="20">
        <v>186.54241356881701</v>
      </c>
      <c r="AQ1478" s="20">
        <f>AP1478-AS1478</f>
        <v>151.64514660487799</v>
      </c>
      <c r="AR1478" s="18">
        <f>AQ1478*bess_capex_adj</f>
        <v>151.64514660487799</v>
      </c>
      <c r="AS1478" s="20">
        <v>34.897266963939018</v>
      </c>
      <c r="AT1478" s="18">
        <f>AR1478+AS1478</f>
        <v>186.54241356881701</v>
      </c>
      <c r="AU1478" s="20">
        <v>9366.73898828657</v>
      </c>
      <c r="AV1478" s="20"/>
      <c r="AW1478" s="20">
        <v>3205.8099635092199</v>
      </c>
      <c r="AX1478" s="18">
        <f>AW1478*solar_capex_adj</f>
        <v>4274.4132846789598</v>
      </c>
      <c r="AY1478" s="20">
        <v>1437.31591766565</v>
      </c>
      <c r="AZ1478" s="18">
        <f>AY1478*wind_capex_adj</f>
        <v>2395.52652944275</v>
      </c>
      <c r="BA1478" s="20">
        <v>1544.99048920778</v>
      </c>
      <c r="BB1478" s="18">
        <f>BA1478*hdgt_capex_adj</f>
        <v>1931.2381115097251</v>
      </c>
      <c r="BC1478" s="20">
        <v>324.60089241746198</v>
      </c>
      <c r="BD1478" s="18">
        <f>BC1478*aero_capex_adj</f>
        <v>389.52107090095438</v>
      </c>
      <c r="BE1478" s="20">
        <v>2854.0217254864501</v>
      </c>
      <c r="BF1478" s="18">
        <f>BE1478*bess_capex_adj</f>
        <v>2854.0217254864501</v>
      </c>
      <c r="BG1478" s="11">
        <v>2004009628.3166299</v>
      </c>
      <c r="BH1478" s="11">
        <v>5150164785.3703899</v>
      </c>
      <c r="BI1478" s="11">
        <v>1313675620.8956001</v>
      </c>
      <c r="BJ1478" s="11">
        <v>292149965.41735798</v>
      </c>
      <c r="BK1478" s="11">
        <f>SUM(BG1478:BJ1478)/1000000</f>
        <v>8759.9999999999764</v>
      </c>
      <c r="BL1478" s="11">
        <v>28.0219739749176</v>
      </c>
      <c r="BM1478" s="13">
        <f>0.815*BJ1478/(BK1478*1000)</f>
        <v>27.180618928669794</v>
      </c>
      <c r="BN1478" s="22">
        <v>3615.6799989286801</v>
      </c>
      <c r="BO1478" s="11">
        <v>316</v>
      </c>
      <c r="BP1478" s="11">
        <v>9120</v>
      </c>
      <c r="BQ1478" s="22">
        <v>13835.7696</v>
      </c>
      <c r="BR1478" s="11">
        <v>2280</v>
      </c>
      <c r="BS1478" s="11">
        <v>570</v>
      </c>
      <c r="BT1478" s="11">
        <v>0.27246968366416002</v>
      </c>
    </row>
    <row r="1479" spans="1:72" s="11" customFormat="1" x14ac:dyDescent="0.25">
      <c r="A1479" s="1">
        <v>744</v>
      </c>
      <c r="B1479" s="25">
        <v>2060.21652360608</v>
      </c>
      <c r="C1479" s="25">
        <v>1801.19999999999</v>
      </c>
      <c r="D1479" s="8">
        <v>2000</v>
      </c>
      <c r="E1479" s="8">
        <v>8000</v>
      </c>
      <c r="F1479" s="8">
        <v>1</v>
      </c>
      <c r="G1479" s="8">
        <v>23</v>
      </c>
      <c r="H1479" s="9">
        <f>SUM(BG1479:BI1479)/(BK1479*1000000)</f>
        <v>0.9718477732102393</v>
      </c>
      <c r="I1479" s="10">
        <v>100</v>
      </c>
      <c r="J1479" s="19">
        <v>99.949541748941797</v>
      </c>
      <c r="K1479" s="18">
        <f>(P1479*BG1479+U1479*BH1479+AP1479*BI1479+AN1479*BJ1479)/(BK1479*(1000000))</f>
        <v>128.36030094641427</v>
      </c>
      <c r="L1479" s="18">
        <f>(T1479*BG1479+Y1479*BH1479+AT1479*BI1479+AO1479*BJ1479)/(BK1479*(1000000))</f>
        <v>161.11581236990727</v>
      </c>
      <c r="M1479" s="18">
        <f>L1479/K1479</f>
        <v>1.2551841276623934</v>
      </c>
      <c r="N1479" s="18">
        <f>J1479*M1479</f>
        <v>125.45507837040148</v>
      </c>
      <c r="O1479" s="10">
        <v>100</v>
      </c>
      <c r="P1479" s="19">
        <v>144.89511581181301</v>
      </c>
      <c r="Q1479" s="19">
        <f>P1479-S1479</f>
        <v>134.01751722145301</v>
      </c>
      <c r="R1479" s="18">
        <f>Q1479*solar_capex_adj</f>
        <v>178.69002296193733</v>
      </c>
      <c r="S1479" s="19">
        <v>10.877598590360009</v>
      </c>
      <c r="T1479" s="18">
        <f>R1479+S1479</f>
        <v>189.56762155229734</v>
      </c>
      <c r="U1479" s="19">
        <v>36.673939535964699</v>
      </c>
      <c r="V1479" s="19">
        <f>U1479-X1479</f>
        <v>30.378558631103701</v>
      </c>
      <c r="W1479" s="18">
        <f>V1479*wind_capex_adj</f>
        <v>50.630931051839504</v>
      </c>
      <c r="X1479" s="19">
        <v>6.2953809048609983</v>
      </c>
      <c r="Y1479" s="18">
        <f>W1479+X1479</f>
        <v>56.926311956700502</v>
      </c>
      <c r="Z1479" s="19">
        <v>425.59399815250902</v>
      </c>
      <c r="AA1479" s="19">
        <f>Z1479-AC1479-AD1479</f>
        <v>338.219443440465</v>
      </c>
      <c r="AB1479" s="18">
        <f>AA1479*hdgt_capex_adj</f>
        <v>422.77430430058126</v>
      </c>
      <c r="AC1479" s="19">
        <v>46.094450923770012</v>
      </c>
      <c r="AD1479" s="19">
        <v>41.280103788274005</v>
      </c>
      <c r="AE1479" s="18">
        <f>AD1479*fuel_adj</f>
        <v>41.280103788274005</v>
      </c>
      <c r="AF1479" s="18">
        <f>AB1479+AC1479+AE1479</f>
        <v>510.14885901262528</v>
      </c>
      <c r="AG1479" s="19">
        <v>2963.8622116228698</v>
      </c>
      <c r="AH1479" s="19">
        <f>AG1479-AJ1479-AK1479</f>
        <v>2694.98678508374</v>
      </c>
      <c r="AI1479" s="18">
        <f>AH1479*aero_capex_adj</f>
        <v>3233.984142100488</v>
      </c>
      <c r="AJ1479" s="19">
        <v>223.41200588939</v>
      </c>
      <c r="AK1479" s="19">
        <v>45.463420649739874</v>
      </c>
      <c r="AL1479" s="18">
        <f>AK1479*fuel_adj</f>
        <v>45.463420649739874</v>
      </c>
      <c r="AM1479" s="18">
        <f>AI1479+AJ1479+AL1479</f>
        <v>3502.8595686396179</v>
      </c>
      <c r="AN1479" s="18">
        <f>IF(F1479=0, 0, IF(F1479=3, Z1479, (Z1479*F1479*384+AG1479*G1479*32)/(F1479*384+G1479*32)))</f>
        <v>2093.5988241473174</v>
      </c>
      <c r="AO1479" s="18">
        <f>IF(F1479=0, 0, IF(F1479=3, AF1479, (AF1479*F1479*384+AM1479*G1479*32)/(F1479*384+G1479*32)))</f>
        <v>2476.7873253389348</v>
      </c>
      <c r="AP1479" s="19">
        <v>173.96947150080899</v>
      </c>
      <c r="AQ1479" s="19">
        <f>AP1479-AS1479</f>
        <v>140.465049382861</v>
      </c>
      <c r="AR1479" s="18">
        <f>AQ1479*bess_capex_adj</f>
        <v>140.465049382861</v>
      </c>
      <c r="AS1479" s="19">
        <v>33.504422117947996</v>
      </c>
      <c r="AT1479" s="18">
        <f>AR1479+AS1479</f>
        <v>173.96947150080899</v>
      </c>
      <c r="AU1479" s="19">
        <v>9161.2374002770903</v>
      </c>
      <c r="AV1479" s="19"/>
      <c r="AW1479" s="19">
        <v>2465.9163906491699</v>
      </c>
      <c r="AX1479" s="18">
        <f>AW1479*solar_capex_adj</f>
        <v>3287.8885208655597</v>
      </c>
      <c r="AY1479" s="19">
        <v>2155.89407809571</v>
      </c>
      <c r="AZ1479" s="18">
        <f>AY1479*wind_capex_adj</f>
        <v>3593.1567968261834</v>
      </c>
      <c r="BA1479" s="19">
        <v>772.46665247328303</v>
      </c>
      <c r="BB1479" s="18">
        <f>BA1479*hdgt_capex_adj</f>
        <v>965.58331559160376</v>
      </c>
      <c r="BC1479" s="19">
        <v>1866.38604886655</v>
      </c>
      <c r="BD1479" s="18">
        <f>BC1479*aero_capex_adj</f>
        <v>2239.66325863986</v>
      </c>
      <c r="BE1479" s="19">
        <v>1900.5742301923599</v>
      </c>
      <c r="BF1479" s="18">
        <f>BE1479*bess_capex_adj</f>
        <v>1900.5742301923599</v>
      </c>
      <c r="BG1479" s="8">
        <v>1576663233.6986499</v>
      </c>
      <c r="BH1479" s="8">
        <v>6024248427.7545404</v>
      </c>
      <c r="BI1479" s="8">
        <v>912474831.86850095</v>
      </c>
      <c r="BJ1479" s="8">
        <v>246613506.678303</v>
      </c>
      <c r="BK1479" s="8">
        <f>SUM(BG1479:BJ1479)/1000000</f>
        <v>8759.9999999999945</v>
      </c>
      <c r="BL1479" s="8">
        <v>33.808661317927204</v>
      </c>
      <c r="BM1479" s="10">
        <f>0.815*BJ1479/(BK1479*1000)</f>
        <v>22.944064833654917</v>
      </c>
      <c r="BN1479" s="25">
        <v>2781.2923068682198</v>
      </c>
      <c r="BO1479" s="8">
        <v>474</v>
      </c>
      <c r="BP1479" s="8">
        <v>6080</v>
      </c>
      <c r="BQ1479" s="25">
        <v>9223.8464000000004</v>
      </c>
      <c r="BR1479" s="8">
        <v>1520</v>
      </c>
      <c r="BS1479" s="8">
        <v>380</v>
      </c>
      <c r="BT1479" s="8">
        <v>0.28377867193297102</v>
      </c>
    </row>
    <row r="1480" spans="1:72" s="11" customFormat="1" x14ac:dyDescent="0.25">
      <c r="A1480" s="1">
        <v>1301</v>
      </c>
      <c r="B1480" s="22">
        <v>2884.3031330485201</v>
      </c>
      <c r="C1480" s="22">
        <v>801.8</v>
      </c>
      <c r="D1480" s="11">
        <v>3000</v>
      </c>
      <c r="E1480" s="11">
        <v>12000</v>
      </c>
      <c r="F1480" s="11">
        <v>1</v>
      </c>
      <c r="G1480" s="11">
        <v>18</v>
      </c>
      <c r="H1480" s="12">
        <f>SUM(BG1480:BI1480)/(BK1480*1000000)</f>
        <v>0.93249261750651768</v>
      </c>
      <c r="I1480" s="13">
        <v>100</v>
      </c>
      <c r="J1480" s="20">
        <v>104.326676508221</v>
      </c>
      <c r="K1480" s="18">
        <f>(P1480*BG1480+U1480*BH1480+AP1480*BI1480+AN1480*BJ1480)/(BK1480*(1000000))</f>
        <v>149.9419441659407</v>
      </c>
      <c r="L1480" s="18">
        <f>(T1480*BG1480+Y1480*BH1480+AT1480*BI1480+AO1480*BJ1480)/(BK1480*(1000000))</f>
        <v>180.52974655268278</v>
      </c>
      <c r="M1480" s="18">
        <f>L1480/K1480</f>
        <v>1.20399763759826</v>
      </c>
      <c r="N1480" s="18">
        <f>J1480*M1480</f>
        <v>125.60907205437597</v>
      </c>
      <c r="O1480" s="13">
        <v>100</v>
      </c>
      <c r="P1480" s="20">
        <v>129.246160515225</v>
      </c>
      <c r="Q1480" s="20">
        <f>P1480-S1480</f>
        <v>119.54290214015801</v>
      </c>
      <c r="R1480" s="18">
        <f>Q1480*solar_capex_adj</f>
        <v>159.39053618687734</v>
      </c>
      <c r="S1480" s="20">
        <v>9.7032583750669943</v>
      </c>
      <c r="T1480" s="18">
        <f>R1480+S1480</f>
        <v>169.09379456194432</v>
      </c>
      <c r="U1480" s="20">
        <v>27.942622392395101</v>
      </c>
      <c r="V1480" s="20">
        <f>U1480-X1480</f>
        <v>23.145838915268001</v>
      </c>
      <c r="W1480" s="18">
        <f>V1480*wind_capex_adj</f>
        <v>38.576398192113338</v>
      </c>
      <c r="X1480" s="20">
        <v>4.7967834771271001</v>
      </c>
      <c r="Y1480" s="18">
        <f>W1480+X1480</f>
        <v>43.373181669240438</v>
      </c>
      <c r="Z1480" s="20">
        <v>187.663358436864</v>
      </c>
      <c r="AA1480" s="20">
        <f>Z1480-AC1480-AD1480</f>
        <v>124.70680797890202</v>
      </c>
      <c r="AB1480" s="18">
        <f>AA1480*hdgt_capex_adj</f>
        <v>155.88350997362753</v>
      </c>
      <c r="AC1480" s="20">
        <v>24.236566498831991</v>
      </c>
      <c r="AD1480" s="20">
        <v>38.719983959129991</v>
      </c>
      <c r="AE1480" s="18">
        <f>AD1480*fuel_adj</f>
        <v>38.719983959129991</v>
      </c>
      <c r="AF1480" s="18">
        <f>AB1480+AC1480+AE1480</f>
        <v>218.84006043158951</v>
      </c>
      <c r="AG1480" s="20">
        <v>1687.0045284141599</v>
      </c>
      <c r="AH1480" s="20">
        <f>AG1480-AJ1480-AK1480</f>
        <v>1514.03843280095</v>
      </c>
      <c r="AI1480" s="18">
        <f>AH1480*aero_capex_adj</f>
        <v>1816.8461193611399</v>
      </c>
      <c r="AJ1480" s="20">
        <v>130.24540904539003</v>
      </c>
      <c r="AK1480" s="20">
        <v>42.720686567819939</v>
      </c>
      <c r="AL1480" s="18">
        <f>AK1480*fuel_adj</f>
        <v>42.720686567819939</v>
      </c>
      <c r="AM1480" s="18">
        <f>AI1480+AJ1480+AL1480</f>
        <v>1989.8122149743499</v>
      </c>
      <c r="AN1480" s="18">
        <f>IF(F1480=0, 0, IF(F1480=3, Z1480, (Z1480*F1480*384+AG1480*G1480*32)/(F1480*384+G1480*32)))</f>
        <v>1087.2680604232416</v>
      </c>
      <c r="AO1480" s="18">
        <f>IF(F1480=0, 0, IF(F1480=3, AF1480, (AF1480*F1480*384+AM1480*G1480*32)/(F1480*384+G1480*32)))</f>
        <v>1281.4233531572459</v>
      </c>
      <c r="AP1480" s="20">
        <v>116.010585285449</v>
      </c>
      <c r="AQ1480" s="20">
        <f>AP1480-AS1480</f>
        <v>94.784286979696503</v>
      </c>
      <c r="AR1480" s="18">
        <f>AQ1480*bess_capex_adj</f>
        <v>94.784286979696503</v>
      </c>
      <c r="AS1480" s="20">
        <v>21.226298305752493</v>
      </c>
      <c r="AT1480" s="18">
        <f>AR1480+AS1480</f>
        <v>116.010585285449</v>
      </c>
      <c r="AU1480" s="20">
        <v>9498.5182604083493</v>
      </c>
      <c r="AV1480" s="20"/>
      <c r="AW1480" s="20">
        <v>3452.1053623707398</v>
      </c>
      <c r="AX1480" s="18">
        <f>AW1480*solar_capex_adj</f>
        <v>4602.8071498276531</v>
      </c>
      <c r="AY1480" s="20">
        <v>959.64187946617301</v>
      </c>
      <c r="AZ1480" s="18">
        <f>AY1480*wind_capex_adj</f>
        <v>1599.4031324436216</v>
      </c>
      <c r="BA1480" s="20">
        <v>772.42691698931696</v>
      </c>
      <c r="BB1480" s="18">
        <f>BA1480*hdgt_capex_adj</f>
        <v>965.53364623664618</v>
      </c>
      <c r="BC1480" s="20">
        <v>1460.5748158327499</v>
      </c>
      <c r="BD1480" s="18">
        <f>BC1480*aero_capex_adj</f>
        <v>1752.6897789992997</v>
      </c>
      <c r="BE1480" s="20">
        <v>2853.7692857493698</v>
      </c>
      <c r="BF1480" s="18">
        <f>BE1480*bess_capex_adj</f>
        <v>2853.7692857493698</v>
      </c>
      <c r="BG1480" s="11">
        <v>2480070864.0265198</v>
      </c>
      <c r="BH1480" s="11">
        <v>3519484355.2087998</v>
      </c>
      <c r="BI1480" s="11">
        <v>2169080110.1217599</v>
      </c>
      <c r="BJ1480" s="11">
        <v>591364670.642905</v>
      </c>
      <c r="BK1480" s="11">
        <f>SUM(BG1480:BJ1480)/1000000</f>
        <v>8759.9999999999836</v>
      </c>
      <c r="BL1480" s="11">
        <v>21.2736176407948</v>
      </c>
      <c r="BM1480" s="13">
        <f>0.815*BJ1480/(BK1480*1000)</f>
        <v>55.018516732188175</v>
      </c>
      <c r="BN1480" s="22">
        <v>3893.8092296155</v>
      </c>
      <c r="BO1480" s="11">
        <v>211</v>
      </c>
      <c r="BP1480" s="11">
        <v>9120</v>
      </c>
      <c r="BQ1480" s="22">
        <v>13835.7696</v>
      </c>
      <c r="BR1480" s="11">
        <v>2280</v>
      </c>
      <c r="BS1480" s="11">
        <v>570</v>
      </c>
      <c r="BT1480" s="11">
        <v>0.44772073837716397</v>
      </c>
    </row>
    <row r="1481" spans="1:72" s="11" customFormat="1" x14ac:dyDescent="0.25">
      <c r="A1481" s="1">
        <v>896</v>
      </c>
      <c r="B1481" s="25">
        <v>3296.3464377697401</v>
      </c>
      <c r="C1481" s="25">
        <v>801.8</v>
      </c>
      <c r="D1481" s="8">
        <v>2000</v>
      </c>
      <c r="E1481" s="8">
        <v>8000</v>
      </c>
      <c r="F1481" s="8">
        <v>2</v>
      </c>
      <c r="G1481" s="8">
        <v>11</v>
      </c>
      <c r="H1481" s="9">
        <f>SUM(BG1481:BI1481)/(BK1481*1000000)</f>
        <v>0.93797689912692972</v>
      </c>
      <c r="I1481" s="10">
        <v>100</v>
      </c>
      <c r="J1481" s="19">
        <v>101.98848620529699</v>
      </c>
      <c r="K1481" s="18">
        <f>(P1481*BG1481+U1481*BH1481+AP1481*BI1481+AN1481*BJ1481)/(BK1481*(1000000))</f>
        <v>120.84300159894273</v>
      </c>
      <c r="L1481" s="18">
        <f>(T1481*BG1481+Y1481*BH1481+AT1481*BI1481+AO1481*BJ1481)/(BK1481*(1000000))</f>
        <v>148.86057347943776</v>
      </c>
      <c r="M1481" s="18">
        <f>L1481/K1481</f>
        <v>1.2318510092415658</v>
      </c>
      <c r="N1481" s="18">
        <f>J1481*M1481</f>
        <v>125.6346196630146</v>
      </c>
      <c r="O1481" s="10">
        <v>100</v>
      </c>
      <c r="P1481" s="19">
        <v>142.52798560745799</v>
      </c>
      <c r="Q1481" s="19">
        <f>P1481-S1481</f>
        <v>131.82755484127301</v>
      </c>
      <c r="R1481" s="18">
        <f>Q1481*solar_capex_adj</f>
        <v>175.77007312169735</v>
      </c>
      <c r="S1481" s="19">
        <v>10.700430766184979</v>
      </c>
      <c r="T1481" s="18">
        <f>R1481+S1481</f>
        <v>186.47050388788233</v>
      </c>
      <c r="U1481" s="19">
        <v>27.942555037929399</v>
      </c>
      <c r="V1481" s="19">
        <f>U1481-X1481</f>
        <v>23.145771560802299</v>
      </c>
      <c r="W1481" s="18">
        <f>V1481*wind_capex_adj</f>
        <v>38.576285934670501</v>
      </c>
      <c r="X1481" s="19">
        <v>4.7967834771271001</v>
      </c>
      <c r="Y1481" s="18">
        <f>W1481+X1481</f>
        <v>43.373069411797601</v>
      </c>
      <c r="Z1481" s="19">
        <v>327.71907554698799</v>
      </c>
      <c r="AA1481" s="19">
        <f>Z1481-AC1481-AD1481</f>
        <v>252.76014333351804</v>
      </c>
      <c r="AB1481" s="18">
        <f>AA1481*hdgt_capex_adj</f>
        <v>315.95017916689756</v>
      </c>
      <c r="AC1481" s="19">
        <v>36.66152456935697</v>
      </c>
      <c r="AD1481" s="19">
        <v>38.29740764411298</v>
      </c>
      <c r="AE1481" s="18">
        <f>AD1481*fuel_adj</f>
        <v>38.29740764411298</v>
      </c>
      <c r="AF1481" s="18">
        <f>AB1481+AC1481+AE1481</f>
        <v>390.90911138036751</v>
      </c>
      <c r="AG1481" s="19">
        <v>1787.1552332618901</v>
      </c>
      <c r="AH1481" s="19">
        <f>AG1481-AJ1481-AK1481</f>
        <v>1607.3188305897399</v>
      </c>
      <c r="AI1481" s="18">
        <f>AH1481*aero_capex_adj</f>
        <v>1928.7825967076878</v>
      </c>
      <c r="AJ1481" s="19">
        <v>137.33541578396012</v>
      </c>
      <c r="AK1481" s="19">
        <v>42.500986888190027</v>
      </c>
      <c r="AL1481" s="18">
        <f>AK1481*fuel_adj</f>
        <v>42.500986888190027</v>
      </c>
      <c r="AM1481" s="18">
        <f>AI1481+AJ1481+AL1481</f>
        <v>2108.618999379838</v>
      </c>
      <c r="AN1481" s="18">
        <f>IF(F1481=0, 0, IF(F1481=3, Z1481, (Z1481*F1481*384+AG1481*G1481*32)/(F1481*384+G1481*32)))</f>
        <v>786.39901082881443</v>
      </c>
      <c r="AO1481" s="18">
        <f>IF(F1481=0, 0, IF(F1481=3, AF1481, (AF1481*F1481*384+AM1481*G1481*32)/(F1481*384+G1481*32)))</f>
        <v>930.76079046591542</v>
      </c>
      <c r="AP1481" s="19">
        <v>78.519871826292601</v>
      </c>
      <c r="AQ1481" s="19">
        <f>AP1481-AS1481</f>
        <v>64.065093287490598</v>
      </c>
      <c r="AR1481" s="18">
        <f>AQ1481*bess_capex_adj</f>
        <v>64.065093287490598</v>
      </c>
      <c r="AS1481" s="19">
        <v>14.454778538802003</v>
      </c>
      <c r="AT1481" s="18">
        <f>AR1481+AS1481</f>
        <v>78.519871826292601</v>
      </c>
      <c r="AU1481" s="19">
        <v>9242.7820518339395</v>
      </c>
      <c r="AV1481" s="19"/>
      <c r="AW1481" s="19">
        <v>3945.2517905520199</v>
      </c>
      <c r="AX1481" s="18">
        <f>AW1481*solar_capex_adj</f>
        <v>5260.3357207360259</v>
      </c>
      <c r="AY1481" s="19">
        <v>959.63908690521498</v>
      </c>
      <c r="AZ1481" s="18">
        <f>AY1481*wind_capex_adj</f>
        <v>1599.3984781753584</v>
      </c>
      <c r="BA1481" s="19">
        <v>1544.849338449</v>
      </c>
      <c r="BB1481" s="18">
        <f>BA1481*hdgt_capex_adj</f>
        <v>1931.0616730612501</v>
      </c>
      <c r="BC1481" s="19">
        <v>892.57090117270604</v>
      </c>
      <c r="BD1481" s="18">
        <f>BC1481*aero_capex_adj</f>
        <v>1071.0850814072471</v>
      </c>
      <c r="BE1481" s="19">
        <v>1900.4709347549799</v>
      </c>
      <c r="BF1481" s="18">
        <f>BE1481*bess_capex_adj</f>
        <v>1900.4709347549799</v>
      </c>
      <c r="BG1481" s="8">
        <v>2564520578.6671901</v>
      </c>
      <c r="BH1481" s="8">
        <v>3519484355.2087998</v>
      </c>
      <c r="BI1481" s="8">
        <v>2132672702.4758999</v>
      </c>
      <c r="BJ1481" s="8">
        <v>543322363.64809501</v>
      </c>
      <c r="BK1481" s="8">
        <f>SUM(BG1481:BJ1481)/1000000</f>
        <v>8759.9999999999854</v>
      </c>
      <c r="BL1481" s="8">
        <v>27.789149368705001</v>
      </c>
      <c r="BM1481" s="10">
        <f>0.815*BJ1481/(BK1481*1000)</f>
        <v>50.5488272115523</v>
      </c>
      <c r="BN1481" s="25">
        <v>4450.0676909891499</v>
      </c>
      <c r="BO1481" s="8">
        <v>211</v>
      </c>
      <c r="BP1481" s="8">
        <v>6080</v>
      </c>
      <c r="BQ1481" s="25">
        <v>9223.8464000000004</v>
      </c>
      <c r="BR1481" s="8">
        <v>1520</v>
      </c>
      <c r="BS1481" s="8">
        <v>380</v>
      </c>
      <c r="BT1481" s="8">
        <v>0.65905930372505395</v>
      </c>
    </row>
    <row r="1482" spans="1:72" s="11" customFormat="1" x14ac:dyDescent="0.25">
      <c r="A1482" s="1">
        <v>1398</v>
      </c>
      <c r="B1482" s="22">
        <v>2472.2598283273001</v>
      </c>
      <c r="C1482" s="22">
        <v>1402.2</v>
      </c>
      <c r="D1482" s="11">
        <v>3000</v>
      </c>
      <c r="E1482" s="11">
        <v>12000</v>
      </c>
      <c r="F1482" s="11">
        <v>2</v>
      </c>
      <c r="G1482" s="11">
        <v>4</v>
      </c>
      <c r="H1482" s="12">
        <f>SUM(BG1482:BI1482)/(BK1482*1000000)</f>
        <v>0.97144819879396427</v>
      </c>
      <c r="I1482" s="13">
        <v>100</v>
      </c>
      <c r="J1482" s="20">
        <v>100.76582089564199</v>
      </c>
      <c r="K1482" s="18">
        <f>(P1482*BG1482+U1482*BH1482+AP1482*BI1482+AN1482*BJ1482)/(BK1482*(1000000))</f>
        <v>101.80299610568174</v>
      </c>
      <c r="L1482" s="18">
        <f>(T1482*BG1482+Y1482*BH1482+AT1482*BI1482+AO1482*BJ1482)/(BK1482*(1000000))</f>
        <v>126.94372376742142</v>
      </c>
      <c r="M1482" s="18">
        <f>L1482/K1482</f>
        <v>1.2469546931176865</v>
      </c>
      <c r="N1482" s="18">
        <f>J1482*M1482</f>
        <v>125.65041327167702</v>
      </c>
      <c r="O1482" s="13">
        <v>99.999999999999901</v>
      </c>
      <c r="P1482" s="20">
        <v>149.50713693611601</v>
      </c>
      <c r="Q1482" s="20">
        <f>P1482-S1482</f>
        <v>138.28372681821199</v>
      </c>
      <c r="R1482" s="18">
        <f>Q1482*solar_capex_adj</f>
        <v>184.37830242428265</v>
      </c>
      <c r="S1482" s="20">
        <v>11.223410117904024</v>
      </c>
      <c r="T1482" s="18">
        <f>R1482+S1482</f>
        <v>195.60171254218668</v>
      </c>
      <c r="U1482" s="20">
        <v>31.016655862650499</v>
      </c>
      <c r="V1482" s="20">
        <f>U1482-X1482</f>
        <v>25.692573623850699</v>
      </c>
      <c r="W1482" s="18">
        <f>V1482*wind_capex_adj</f>
        <v>42.820956039751167</v>
      </c>
      <c r="X1482" s="20">
        <v>5.3240822387998001</v>
      </c>
      <c r="Y1482" s="18">
        <f>W1482+X1482</f>
        <v>48.14503827855097</v>
      </c>
      <c r="Z1482" s="20">
        <v>665.41519279802799</v>
      </c>
      <c r="AA1482" s="20">
        <f>Z1482-AC1482-AD1482</f>
        <v>554.03557405825597</v>
      </c>
      <c r="AB1482" s="18">
        <f>AA1482*hdgt_capex_adj</f>
        <v>692.54446757281994</v>
      </c>
      <c r="AC1482" s="20">
        <v>67.56633390213301</v>
      </c>
      <c r="AD1482" s="20">
        <v>43.813284837639003</v>
      </c>
      <c r="AE1482" s="18">
        <f>AD1482*fuel_adj</f>
        <v>43.813284837639003</v>
      </c>
      <c r="AF1482" s="18">
        <f>AB1482+AC1482+AE1482</f>
        <v>803.92408631259195</v>
      </c>
      <c r="AG1482" s="20">
        <v>1734.01822372422</v>
      </c>
      <c r="AH1482" s="20">
        <f>AG1482-AJ1482-AK1482</f>
        <v>1551.25607349807</v>
      </c>
      <c r="AI1482" s="18">
        <f>AH1482*aero_capex_adj</f>
        <v>1861.5072881976839</v>
      </c>
      <c r="AJ1482" s="20">
        <v>134.32375110036992</v>
      </c>
      <c r="AK1482" s="20">
        <v>48.438399125780052</v>
      </c>
      <c r="AL1482" s="18">
        <f>AK1482*fuel_adj</f>
        <v>48.438399125780052</v>
      </c>
      <c r="AM1482" s="18">
        <f>AI1482+AJ1482+AL1482</f>
        <v>2044.2694384238339</v>
      </c>
      <c r="AN1482" s="18">
        <f>IF(F1482=0, 0, IF(F1482=3, Z1482, (Z1482*F1482*384+AG1482*G1482*32)/(F1482*384+G1482*32)))</f>
        <v>818.07276864462688</v>
      </c>
      <c r="AO1482" s="18">
        <f>IF(F1482=0, 0, IF(F1482=3, AF1482, (AF1482*F1482*384+AM1482*G1482*32)/(F1482*384+G1482*32)))</f>
        <v>981.11627947134082</v>
      </c>
      <c r="AP1482" s="20">
        <v>213.079443746403</v>
      </c>
      <c r="AQ1482" s="20">
        <f>AP1482-AS1482</f>
        <v>172.71138903000201</v>
      </c>
      <c r="AR1482" s="18">
        <f>AQ1482*bess_capex_adj</f>
        <v>172.71138903000201</v>
      </c>
      <c r="AS1482" s="20">
        <v>40.368054716400991</v>
      </c>
      <c r="AT1482" s="18">
        <f>AR1482+AS1482</f>
        <v>213.079443746403</v>
      </c>
      <c r="AU1482" s="20">
        <v>9361.2421250428797</v>
      </c>
      <c r="AV1482" s="20"/>
      <c r="AW1482" s="20">
        <v>2959.2202908570398</v>
      </c>
      <c r="AX1482" s="18">
        <f>AW1482*solar_capex_adj</f>
        <v>3945.6270544760528</v>
      </c>
      <c r="AY1482" s="20">
        <v>1678.3910187333199</v>
      </c>
      <c r="AZ1482" s="18">
        <f>AY1482*wind_capex_adj</f>
        <v>2797.3183645555332</v>
      </c>
      <c r="BA1482" s="20">
        <v>1544.99628121858</v>
      </c>
      <c r="BB1482" s="18">
        <f>BA1482*hdgt_capex_adj</f>
        <v>1931.2453515232251</v>
      </c>
      <c r="BC1482" s="20">
        <v>324.60210931289799</v>
      </c>
      <c r="BD1482" s="18">
        <f>BC1482*aero_capex_adj</f>
        <v>389.52253117547758</v>
      </c>
      <c r="BE1482" s="20">
        <v>2854.0324249210298</v>
      </c>
      <c r="BF1482" s="18">
        <f>BE1482*bess_capex_adj</f>
        <v>2854.0324249210298</v>
      </c>
      <c r="BG1482" s="11">
        <v>1832552183.55124</v>
      </c>
      <c r="BH1482" s="11">
        <v>5545335704.8206301</v>
      </c>
      <c r="BI1482" s="11">
        <v>1131998333.0632501</v>
      </c>
      <c r="BJ1482" s="11">
        <v>250113778.56487301</v>
      </c>
      <c r="BK1482" s="11">
        <f>SUM(BG1482:BJ1482)/1000000</f>
        <v>8759.9999999999927</v>
      </c>
      <c r="BL1482" s="11">
        <v>29.912436884299701</v>
      </c>
      <c r="BM1482" s="13">
        <f>0.815*BJ1482/(BK1482*1000)</f>
        <v>23.26971798291914</v>
      </c>
      <c r="BN1482" s="22">
        <v>3337.5507682418602</v>
      </c>
      <c r="BO1482" s="11">
        <v>369</v>
      </c>
      <c r="BP1482" s="11">
        <v>9120</v>
      </c>
      <c r="BQ1482" s="22">
        <v>13835.7696</v>
      </c>
      <c r="BR1482" s="11">
        <v>2280</v>
      </c>
      <c r="BS1482" s="11">
        <v>570</v>
      </c>
      <c r="BT1482" s="11">
        <v>0.23515025176499699</v>
      </c>
    </row>
    <row r="1483" spans="1:72" s="11" customFormat="1" x14ac:dyDescent="0.25">
      <c r="A1483" s="1">
        <v>1533</v>
      </c>
      <c r="B1483" s="22">
        <v>2472.2598283273001</v>
      </c>
      <c r="C1483" s="22">
        <v>1402.2</v>
      </c>
      <c r="D1483" s="11">
        <v>3000</v>
      </c>
      <c r="E1483" s="11">
        <v>12000</v>
      </c>
      <c r="F1483" s="11">
        <v>2</v>
      </c>
      <c r="G1483" s="11">
        <v>4</v>
      </c>
      <c r="H1483" s="12">
        <f>SUM(BG1483:BI1483)/(BK1483*1000000)</f>
        <v>0.97144819879396427</v>
      </c>
      <c r="I1483" s="13">
        <v>100</v>
      </c>
      <c r="J1483" s="20">
        <v>100.76582089564199</v>
      </c>
      <c r="K1483" s="18">
        <f>(P1483*BG1483+U1483*BH1483+AP1483*BI1483+AN1483*BJ1483)/(BK1483*(1000000))</f>
        <v>101.80299610568174</v>
      </c>
      <c r="L1483" s="18">
        <f>(T1483*BG1483+Y1483*BH1483+AT1483*BI1483+AO1483*BJ1483)/(BK1483*(1000000))</f>
        <v>126.94372376742142</v>
      </c>
      <c r="M1483" s="18">
        <f>L1483/K1483</f>
        <v>1.2469546931176865</v>
      </c>
      <c r="N1483" s="18">
        <f>J1483*M1483</f>
        <v>125.65041327167702</v>
      </c>
      <c r="O1483" s="13">
        <v>99.999999999999901</v>
      </c>
      <c r="P1483" s="20">
        <v>149.50713693611601</v>
      </c>
      <c r="Q1483" s="20">
        <f>P1483-S1483</f>
        <v>138.28372681821199</v>
      </c>
      <c r="R1483" s="18">
        <f>Q1483*solar_capex_adj</f>
        <v>184.37830242428265</v>
      </c>
      <c r="S1483" s="20">
        <v>11.223410117904024</v>
      </c>
      <c r="T1483" s="18">
        <f>R1483+S1483</f>
        <v>195.60171254218668</v>
      </c>
      <c r="U1483" s="20">
        <v>31.016655862650499</v>
      </c>
      <c r="V1483" s="20">
        <f>U1483-X1483</f>
        <v>25.692573623850699</v>
      </c>
      <c r="W1483" s="18">
        <f>V1483*wind_capex_adj</f>
        <v>42.820956039751167</v>
      </c>
      <c r="X1483" s="20">
        <v>5.3240822387998001</v>
      </c>
      <c r="Y1483" s="18">
        <f>W1483+X1483</f>
        <v>48.14503827855097</v>
      </c>
      <c r="Z1483" s="20">
        <v>665.41519279802799</v>
      </c>
      <c r="AA1483" s="20">
        <f>Z1483-AC1483-AD1483</f>
        <v>554.03557405825597</v>
      </c>
      <c r="AB1483" s="18">
        <f>AA1483*hdgt_capex_adj</f>
        <v>692.54446757281994</v>
      </c>
      <c r="AC1483" s="20">
        <v>67.56633390213301</v>
      </c>
      <c r="AD1483" s="20">
        <v>43.813284837639003</v>
      </c>
      <c r="AE1483" s="18">
        <f>AD1483*fuel_adj</f>
        <v>43.813284837639003</v>
      </c>
      <c r="AF1483" s="18">
        <f>AB1483+AC1483+AE1483</f>
        <v>803.92408631259195</v>
      </c>
      <c r="AG1483" s="20">
        <v>1734.01822372422</v>
      </c>
      <c r="AH1483" s="20">
        <f>AG1483-AJ1483-AK1483</f>
        <v>1551.25607349807</v>
      </c>
      <c r="AI1483" s="18">
        <f>AH1483*aero_capex_adj</f>
        <v>1861.5072881976839</v>
      </c>
      <c r="AJ1483" s="20">
        <v>134.32375110036992</v>
      </c>
      <c r="AK1483" s="20">
        <v>48.438399125780052</v>
      </c>
      <c r="AL1483" s="18">
        <f>AK1483*fuel_adj</f>
        <v>48.438399125780052</v>
      </c>
      <c r="AM1483" s="18">
        <f>AI1483+AJ1483+AL1483</f>
        <v>2044.2694384238339</v>
      </c>
      <c r="AN1483" s="18">
        <f>IF(F1483=0, 0, IF(F1483=3, Z1483, (Z1483*F1483*384+AG1483*G1483*32)/(F1483*384+G1483*32)))</f>
        <v>818.07276864462688</v>
      </c>
      <c r="AO1483" s="18">
        <f>IF(F1483=0, 0, IF(F1483=3, AF1483, (AF1483*F1483*384+AM1483*G1483*32)/(F1483*384+G1483*32)))</f>
        <v>981.11627947134082</v>
      </c>
      <c r="AP1483" s="20">
        <v>213.079443746403</v>
      </c>
      <c r="AQ1483" s="20">
        <f>AP1483-AS1483</f>
        <v>172.71138903000201</v>
      </c>
      <c r="AR1483" s="18">
        <f>AQ1483*bess_capex_adj</f>
        <v>172.71138903000201</v>
      </c>
      <c r="AS1483" s="20">
        <v>40.368054716400991</v>
      </c>
      <c r="AT1483" s="18">
        <f>AR1483+AS1483</f>
        <v>213.079443746403</v>
      </c>
      <c r="AU1483" s="20">
        <v>9361.2421250428797</v>
      </c>
      <c r="AV1483" s="20"/>
      <c r="AW1483" s="20">
        <v>2959.2202908570398</v>
      </c>
      <c r="AX1483" s="18">
        <f>AW1483*solar_capex_adj</f>
        <v>3945.6270544760528</v>
      </c>
      <c r="AY1483" s="20">
        <v>1678.3910187333199</v>
      </c>
      <c r="AZ1483" s="18">
        <f>AY1483*wind_capex_adj</f>
        <v>2797.3183645555332</v>
      </c>
      <c r="BA1483" s="20">
        <v>1544.99628121858</v>
      </c>
      <c r="BB1483" s="18">
        <f>BA1483*hdgt_capex_adj</f>
        <v>1931.2453515232251</v>
      </c>
      <c r="BC1483" s="20">
        <v>324.60210931289799</v>
      </c>
      <c r="BD1483" s="18">
        <f>BC1483*aero_capex_adj</f>
        <v>389.52253117547758</v>
      </c>
      <c r="BE1483" s="20">
        <v>2854.0324249210298</v>
      </c>
      <c r="BF1483" s="18">
        <f>BE1483*bess_capex_adj</f>
        <v>2854.0324249210298</v>
      </c>
      <c r="BG1483" s="11">
        <v>1832552183.55124</v>
      </c>
      <c r="BH1483" s="11">
        <v>5545335704.8206301</v>
      </c>
      <c r="BI1483" s="11">
        <v>1131998333.0632501</v>
      </c>
      <c r="BJ1483" s="11">
        <v>250113778.56487301</v>
      </c>
      <c r="BK1483" s="11">
        <f>SUM(BG1483:BJ1483)/1000000</f>
        <v>8759.9999999999927</v>
      </c>
      <c r="BL1483" s="11">
        <v>29.912436884299701</v>
      </c>
      <c r="BM1483" s="13">
        <f>0.815*BJ1483/(BK1483*1000)</f>
        <v>23.26971798291914</v>
      </c>
      <c r="BN1483" s="22">
        <v>3337.5507682418602</v>
      </c>
      <c r="BO1483" s="11">
        <v>369</v>
      </c>
      <c r="BP1483" s="11">
        <v>9120</v>
      </c>
      <c r="BQ1483" s="22">
        <v>13835.7696</v>
      </c>
      <c r="BR1483" s="11">
        <v>2280</v>
      </c>
      <c r="BS1483" s="11">
        <v>570</v>
      </c>
      <c r="BT1483" s="11">
        <v>0.23515025176499699</v>
      </c>
    </row>
    <row r="1484" spans="1:72" s="11" customFormat="1" x14ac:dyDescent="0.25">
      <c r="A1484" s="1">
        <v>830</v>
      </c>
      <c r="B1484" s="25">
        <v>3090.3247854091301</v>
      </c>
      <c r="C1484" s="25">
        <v>1003.19999999999</v>
      </c>
      <c r="D1484" s="8">
        <v>2000</v>
      </c>
      <c r="E1484" s="8">
        <v>8000</v>
      </c>
      <c r="F1484" s="8">
        <v>2</v>
      </c>
      <c r="G1484" s="8">
        <v>11</v>
      </c>
      <c r="H1484" s="9">
        <f>SUM(BG1484:BI1484)/(BK1484*1000000)</f>
        <v>0.95477006792058028</v>
      </c>
      <c r="I1484" s="10">
        <v>100</v>
      </c>
      <c r="J1484" s="19">
        <v>101.33347654116101</v>
      </c>
      <c r="K1484" s="18">
        <f>(P1484*BG1484+U1484*BH1484+AP1484*BI1484+AN1484*BJ1484)/(BK1484*(1000000))</f>
        <v>118.65672977675356</v>
      </c>
      <c r="L1484" s="18">
        <f>(T1484*BG1484+Y1484*BH1484+AT1484*BI1484+AO1484*BJ1484)/(BK1484*(1000000))</f>
        <v>147.1416564294268</v>
      </c>
      <c r="M1484" s="18">
        <f>L1484/K1484</f>
        <v>1.2400616189765734</v>
      </c>
      <c r="N1484" s="18">
        <f>J1484*M1484</f>
        <v>125.65975497615673</v>
      </c>
      <c r="O1484" s="10">
        <v>99.999999999999901</v>
      </c>
      <c r="P1484" s="19">
        <v>149.10054605501099</v>
      </c>
      <c r="Q1484" s="19">
        <f>P1484-S1484</f>
        <v>137.90671136150701</v>
      </c>
      <c r="R1484" s="18">
        <f>Q1484*solar_capex_adj</f>
        <v>183.87561514867599</v>
      </c>
      <c r="S1484" s="19">
        <v>11.193834693503987</v>
      </c>
      <c r="T1484" s="18">
        <f>R1484+S1484</f>
        <v>195.06944984217998</v>
      </c>
      <c r="U1484" s="19">
        <v>27.942639112656099</v>
      </c>
      <c r="V1484" s="19">
        <f>U1484-X1484</f>
        <v>23.145855635528999</v>
      </c>
      <c r="W1484" s="18">
        <f>V1484*wind_capex_adj</f>
        <v>38.576426059215002</v>
      </c>
      <c r="X1484" s="19">
        <v>4.7967834771271001</v>
      </c>
      <c r="Y1484" s="18">
        <f>W1484+X1484</f>
        <v>43.373209536342102</v>
      </c>
      <c r="Z1484" s="19">
        <v>433.14018595583701</v>
      </c>
      <c r="AA1484" s="19">
        <f>Z1484-AC1484-AD1484</f>
        <v>347.02354907671997</v>
      </c>
      <c r="AB1484" s="18">
        <f>AA1484*hdgt_capex_adj</f>
        <v>433.77943634589997</v>
      </c>
      <c r="AC1484" s="19">
        <v>46.272325746504009</v>
      </c>
      <c r="AD1484" s="19">
        <v>39.844311132613029</v>
      </c>
      <c r="AE1484" s="18">
        <f>AD1484*fuel_adj</f>
        <v>39.844311132613029</v>
      </c>
      <c r="AF1484" s="18">
        <f>AB1484+AC1484+AE1484</f>
        <v>519.89607322501706</v>
      </c>
      <c r="AG1484" s="19">
        <v>2326.2491816982701</v>
      </c>
      <c r="AH1484" s="19">
        <f>AG1484-AJ1484-AK1484</f>
        <v>2104.6723220576</v>
      </c>
      <c r="AI1484" s="18">
        <f>AH1484*aero_capex_adj</f>
        <v>2525.6067864691199</v>
      </c>
      <c r="AJ1484" s="19">
        <v>176.77634810060999</v>
      </c>
      <c r="AK1484" s="19">
        <v>44.800511540060143</v>
      </c>
      <c r="AL1484" s="18">
        <f>AK1484*fuel_adj</f>
        <v>44.800511540060143</v>
      </c>
      <c r="AM1484" s="18">
        <f>AI1484+AJ1484+AL1484</f>
        <v>2747.1836461097901</v>
      </c>
      <c r="AN1484" s="18">
        <f>IF(F1484=0, 0, IF(F1484=3, Z1484, (Z1484*F1484*384+AG1484*G1484*32)/(F1484*384+G1484*32)))</f>
        <v>1028.117298903459</v>
      </c>
      <c r="AO1484" s="18">
        <f>IF(F1484=0, 0, IF(F1484=3, AF1484, (AF1484*F1484*384+AM1484*G1484*32)/(F1484*384+G1484*32)))</f>
        <v>1219.9007389888029</v>
      </c>
      <c r="AP1484" s="19">
        <v>100.132832727346</v>
      </c>
      <c r="AQ1484" s="19">
        <f>AP1484-AS1484</f>
        <v>81.632077233128797</v>
      </c>
      <c r="AR1484" s="18">
        <f>AQ1484*bess_capex_adj</f>
        <v>81.632077233128797</v>
      </c>
      <c r="AS1484" s="19">
        <v>18.500755494217202</v>
      </c>
      <c r="AT1484" s="18">
        <f>AR1484+AS1484</f>
        <v>100.132832727346</v>
      </c>
      <c r="AU1484" s="19">
        <v>9237.2841531863596</v>
      </c>
      <c r="AV1484" s="19"/>
      <c r="AW1484" s="19">
        <v>3698.6869887085099</v>
      </c>
      <c r="AX1484" s="18">
        <f>AW1484*solar_capex_adj</f>
        <v>4931.5826516113466</v>
      </c>
      <c r="AY1484" s="19">
        <v>1200.6902331403701</v>
      </c>
      <c r="AZ1484" s="18">
        <f>AY1484*wind_capex_adj</f>
        <v>2001.1503885672835</v>
      </c>
      <c r="BA1484" s="19">
        <v>1544.8549499614801</v>
      </c>
      <c r="BB1484" s="18">
        <f>BA1484*hdgt_capex_adj</f>
        <v>1931.0686874518501</v>
      </c>
      <c r="BC1484" s="19">
        <v>892.57414334825296</v>
      </c>
      <c r="BD1484" s="18">
        <f>BC1484*aero_capex_adj</f>
        <v>1071.0889720179034</v>
      </c>
      <c r="BE1484" s="19">
        <v>1900.4778380277401</v>
      </c>
      <c r="BF1484" s="18">
        <f>BE1484*bess_capex_adj</f>
        <v>1900.4778380277401</v>
      </c>
      <c r="BG1484" s="8">
        <v>2297025075.07623</v>
      </c>
      <c r="BH1484" s="8">
        <v>4403525449.1711998</v>
      </c>
      <c r="BI1484" s="8">
        <v>1663235270.73684</v>
      </c>
      <c r="BJ1484" s="8">
        <v>396214205.01571602</v>
      </c>
      <c r="BK1484" s="8">
        <f>SUM(BG1484:BJ1484)/1000000</f>
        <v>8759.9999999999873</v>
      </c>
      <c r="BL1484" s="8">
        <v>29.429221479639899</v>
      </c>
      <c r="BM1484" s="10">
        <f>0.815*BJ1484/(BK1484*1000)</f>
        <v>36.862394644727061</v>
      </c>
      <c r="BN1484" s="25">
        <v>4171.93846030233</v>
      </c>
      <c r="BO1484" s="8">
        <v>264</v>
      </c>
      <c r="BP1484" s="8">
        <v>6080</v>
      </c>
      <c r="BQ1484" s="25">
        <v>9223.8464000000004</v>
      </c>
      <c r="BR1484" s="8">
        <v>1520</v>
      </c>
      <c r="BS1484" s="8">
        <v>380</v>
      </c>
      <c r="BT1484" s="8">
        <v>0.51477575753245397</v>
      </c>
    </row>
    <row r="1485" spans="1:72" s="11" customFormat="1" x14ac:dyDescent="0.25">
      <c r="A1485" s="1">
        <v>1585</v>
      </c>
      <c r="B1485" s="22">
        <v>2472.2598283273001</v>
      </c>
      <c r="C1485" s="22">
        <v>600.4</v>
      </c>
      <c r="D1485" s="11">
        <v>3000</v>
      </c>
      <c r="E1485" s="11">
        <v>12000</v>
      </c>
      <c r="F1485" s="11">
        <v>3</v>
      </c>
      <c r="G1485" s="11">
        <v>4</v>
      </c>
      <c r="H1485" s="12">
        <f>SUM(BG1485:BI1485)/(BK1485*1000000)</f>
        <v>0.86721251992275672</v>
      </c>
      <c r="I1485" s="13">
        <v>100</v>
      </c>
      <c r="J1485" s="20">
        <v>104.790833487359</v>
      </c>
      <c r="K1485" s="18">
        <f>(P1485*BG1485+U1485*BH1485+AP1485*BI1485+AN1485*BJ1485)/(BK1485*(1000000))</f>
        <v>101.54614950338959</v>
      </c>
      <c r="L1485" s="18">
        <f>(T1485*BG1485+Y1485*BH1485+AT1485*BI1485+AO1485*BJ1485)/(BK1485*(1000000))</f>
        <v>121.78778496544909</v>
      </c>
      <c r="M1485" s="18">
        <f>L1485/K1485</f>
        <v>1.1993343475951674</v>
      </c>
      <c r="N1485" s="18">
        <f>J1485*M1485</f>
        <v>125.67924591451552</v>
      </c>
      <c r="O1485" s="13">
        <v>100</v>
      </c>
      <c r="P1485" s="20">
        <v>109.706443444261</v>
      </c>
      <c r="Q1485" s="20">
        <f>P1485-S1485</f>
        <v>101.471835825787</v>
      </c>
      <c r="R1485" s="18">
        <f>Q1485*solar_capex_adj</f>
        <v>135.29578110104933</v>
      </c>
      <c r="S1485" s="20">
        <v>8.2346076184740014</v>
      </c>
      <c r="T1485" s="18">
        <f>R1485+S1485</f>
        <v>143.53038871952333</v>
      </c>
      <c r="U1485" s="20">
        <v>27.947761092595499</v>
      </c>
      <c r="V1485" s="20">
        <f>U1485-X1485</f>
        <v>23.150977615468399</v>
      </c>
      <c r="W1485" s="18">
        <f>V1485*wind_capex_adj</f>
        <v>38.584962692447334</v>
      </c>
      <c r="X1485" s="20">
        <v>4.7967834771271001</v>
      </c>
      <c r="Y1485" s="18">
        <f>W1485+X1485</f>
        <v>43.381746169574434</v>
      </c>
      <c r="Z1485" s="20">
        <v>243.690910506237</v>
      </c>
      <c r="AA1485" s="20">
        <f>Z1485-AC1485-AD1485</f>
        <v>176.87881180107399</v>
      </c>
      <c r="AB1485" s="18">
        <f>AA1485*hdgt_capex_adj</f>
        <v>221.09851475134249</v>
      </c>
      <c r="AC1485" s="20">
        <v>29.183505208759016</v>
      </c>
      <c r="AD1485" s="20">
        <v>37.628593496403994</v>
      </c>
      <c r="AE1485" s="18">
        <f>AD1485*fuel_adj</f>
        <v>37.628593496403994</v>
      </c>
      <c r="AF1485" s="18">
        <f>AB1485+AC1485+AE1485</f>
        <v>287.91061345650553</v>
      </c>
      <c r="AG1485" s="20">
        <v>467.15509543275402</v>
      </c>
      <c r="AH1485" s="20">
        <f>AG1485-AJ1485-AK1485</f>
        <v>382.48254570983397</v>
      </c>
      <c r="AI1485" s="18">
        <f>AH1485*aero_capex_adj</f>
        <v>458.97905485180075</v>
      </c>
      <c r="AJ1485" s="20">
        <v>41.761176489466038</v>
      </c>
      <c r="AK1485" s="20">
        <v>42.911373233454015</v>
      </c>
      <c r="AL1485" s="18">
        <f>AK1485*fuel_adj</f>
        <v>42.911373233454015</v>
      </c>
      <c r="AM1485" s="18">
        <f>AI1485+AJ1485+AL1485</f>
        <v>543.65160457472075</v>
      </c>
      <c r="AN1485" s="18">
        <f>IF(F1485=0, 0, IF(F1485=3, Z1485, (Z1485*F1485*384+AG1485*G1485*32)/(F1485*384+G1485*32)))</f>
        <v>243.690910506237</v>
      </c>
      <c r="AO1485" s="18">
        <f>IF(F1485=0, 0, IF(F1485=3, AF1485, (AF1485*F1485*384+AM1485*G1485*32)/(F1485*384+G1485*32)))</f>
        <v>287.91061345650553</v>
      </c>
      <c r="AP1485" s="20">
        <v>104.84748101593399</v>
      </c>
      <c r="AQ1485" s="20">
        <f>AP1485-AS1485</f>
        <v>85.849825276125799</v>
      </c>
      <c r="AR1485" s="18">
        <f>AQ1485*bess_capex_adj</f>
        <v>85.849825276125799</v>
      </c>
      <c r="AS1485" s="20">
        <v>18.997655739808195</v>
      </c>
      <c r="AT1485" s="18">
        <f>AR1485+AS1485</f>
        <v>104.84748101593399</v>
      </c>
      <c r="AU1485" s="20">
        <v>9175.2006354435798</v>
      </c>
      <c r="AV1485" s="20"/>
      <c r="AW1485" s="20">
        <v>2959.6043812102498</v>
      </c>
      <c r="AX1485" s="18">
        <f>AW1485*solar_capex_adj</f>
        <v>3946.1391749469994</v>
      </c>
      <c r="AY1485" s="20">
        <v>718.75393116786302</v>
      </c>
      <c r="AZ1485" s="18">
        <f>AY1485*wind_capex_adj</f>
        <v>1197.9232186131051</v>
      </c>
      <c r="BA1485" s="20">
        <v>2317.7952197285199</v>
      </c>
      <c r="BB1485" s="18">
        <f>BA1485*hdgt_capex_adj</f>
        <v>2897.2440246606498</v>
      </c>
      <c r="BC1485" s="20">
        <v>324.64424086329501</v>
      </c>
      <c r="BD1485" s="18">
        <f>BC1485*aero_capex_adj</f>
        <v>389.57308903595401</v>
      </c>
      <c r="BE1485" s="20">
        <v>2854.4028624736302</v>
      </c>
      <c r="BF1485" s="18">
        <f>BE1485*bess_capex_adj</f>
        <v>2854.4028624736302</v>
      </c>
      <c r="BG1485" s="11">
        <v>2519048714.4552202</v>
      </c>
      <c r="BH1485" s="11">
        <v>2635443261.2463999</v>
      </c>
      <c r="BI1485" s="11">
        <v>2442289698.8217201</v>
      </c>
      <c r="BJ1485" s="11">
        <v>1163218325.47665</v>
      </c>
      <c r="BK1485" s="11">
        <f>SUM(BG1485:BJ1485)/1000000</f>
        <v>8759.9999999999909</v>
      </c>
      <c r="BL1485" s="11">
        <v>10.0949817920032</v>
      </c>
      <c r="BM1485" s="13">
        <f>0.815*BJ1485/(BK1485*1000)</f>
        <v>108.22179626295328</v>
      </c>
      <c r="BN1485" s="22">
        <v>3337.5507682418602</v>
      </c>
      <c r="BO1485" s="11">
        <v>158</v>
      </c>
      <c r="BP1485" s="11">
        <v>9120</v>
      </c>
      <c r="BQ1485" s="22">
        <v>13835.7696</v>
      </c>
      <c r="BR1485" s="11">
        <v>2280</v>
      </c>
      <c r="BS1485" s="11">
        <v>570</v>
      </c>
      <c r="BT1485" s="11">
        <v>0.50359756919003995</v>
      </c>
    </row>
    <row r="1486" spans="1:72" s="11" customFormat="1" x14ac:dyDescent="0.25">
      <c r="A1486" s="1">
        <v>844</v>
      </c>
      <c r="B1486" s="25">
        <v>2884.3031330485201</v>
      </c>
      <c r="C1486" s="25">
        <v>1200.8</v>
      </c>
      <c r="D1486" s="8">
        <v>2000</v>
      </c>
      <c r="E1486" s="8">
        <v>8000</v>
      </c>
      <c r="F1486" s="8">
        <v>2</v>
      </c>
      <c r="G1486" s="8">
        <v>11</v>
      </c>
      <c r="H1486" s="9">
        <f>SUM(BG1486:BI1486)/(BK1486*1000000)</f>
        <v>0.96532762754605816</v>
      </c>
      <c r="I1486" s="10">
        <v>100</v>
      </c>
      <c r="J1486" s="19">
        <v>100.672092944699</v>
      </c>
      <c r="K1486" s="18">
        <f>(P1486*BG1486+U1486*BH1486+AP1486*BI1486+AN1486*BJ1486)/(BK1486*(1000000))</f>
        <v>115.91201462439578</v>
      </c>
      <c r="L1486" s="18">
        <f>(T1486*BG1486+Y1486*BH1486+AT1486*BI1486+AO1486*BJ1486)/(BK1486*(1000000))</f>
        <v>144.74859585250263</v>
      </c>
      <c r="M1486" s="18">
        <f>L1486/K1486</f>
        <v>1.2487799157106332</v>
      </c>
      <c r="N1486" s="18">
        <f>J1486*M1486</f>
        <v>125.71728774189425</v>
      </c>
      <c r="O1486" s="10">
        <v>100</v>
      </c>
      <c r="P1486" s="19">
        <v>156.88453027291601</v>
      </c>
      <c r="Q1486" s="19">
        <f>P1486-S1486</f>
        <v>145.106379394877</v>
      </c>
      <c r="R1486" s="18">
        <f>Q1486*solar_capex_adj</f>
        <v>193.47517252650266</v>
      </c>
      <c r="S1486" s="19">
        <v>11.778150878039014</v>
      </c>
      <c r="T1486" s="18">
        <f>R1486+S1486</f>
        <v>205.25332340454167</v>
      </c>
      <c r="U1486" s="19">
        <v>28.597782470419698</v>
      </c>
      <c r="V1486" s="19">
        <f>U1486-X1486</f>
        <v>23.688560530733501</v>
      </c>
      <c r="W1486" s="18">
        <f>V1486*wind_capex_adj</f>
        <v>39.480934217889171</v>
      </c>
      <c r="X1486" s="19">
        <v>4.9092219396861978</v>
      </c>
      <c r="Y1486" s="18">
        <f>W1486+X1486</f>
        <v>44.390156157575369</v>
      </c>
      <c r="Z1486" s="19">
        <v>562.05565406172002</v>
      </c>
      <c r="AA1486" s="19">
        <f>Z1486-AC1486-AD1486</f>
        <v>462.19420525032098</v>
      </c>
      <c r="AB1486" s="18">
        <f>AA1486*hdgt_capex_adj</f>
        <v>577.74275656290126</v>
      </c>
      <c r="AC1486" s="19">
        <v>58.178459910558047</v>
      </c>
      <c r="AD1486" s="19">
        <v>41.682988900840996</v>
      </c>
      <c r="AE1486" s="18">
        <f>AD1486*fuel_adj</f>
        <v>41.682988900840996</v>
      </c>
      <c r="AF1486" s="18">
        <f>AB1486+AC1486+AE1486</f>
        <v>677.60420537430025</v>
      </c>
      <c r="AG1486" s="19">
        <v>2812.20142272562</v>
      </c>
      <c r="AH1486" s="19">
        <f>AG1486-AJ1486-AK1486</f>
        <v>2552.47370159313</v>
      </c>
      <c r="AI1486" s="18">
        <f>AH1486*aero_capex_adj</f>
        <v>3062.9684419117561</v>
      </c>
      <c r="AJ1486" s="19">
        <v>212.38566806338986</v>
      </c>
      <c r="AK1486" s="19">
        <v>47.342053069100075</v>
      </c>
      <c r="AL1486" s="18">
        <f>AK1486*fuel_adj</f>
        <v>47.342053069100075</v>
      </c>
      <c r="AM1486" s="18">
        <f>AI1486+AJ1486+AL1486</f>
        <v>3322.6961630442461</v>
      </c>
      <c r="AN1486" s="18">
        <f>IF(F1486=0, 0, IF(F1486=3, Z1486, (Z1486*F1486*384+AG1486*G1486*32)/(F1486*384+G1486*32)))</f>
        <v>1269.2443242132315</v>
      </c>
      <c r="AO1486" s="18">
        <f>IF(F1486=0, 0, IF(F1486=3, AF1486, (AF1486*F1486*384+AM1486*G1486*32)/(F1486*384+G1486*32)))</f>
        <v>1508.9188206419976</v>
      </c>
      <c r="AP1486" s="19">
        <v>128.47875270315399</v>
      </c>
      <c r="AQ1486" s="19">
        <f>AP1486-AS1486</f>
        <v>104.34637558958801</v>
      </c>
      <c r="AR1486" s="18">
        <f>AQ1486*bess_capex_adj</f>
        <v>104.34637558958801</v>
      </c>
      <c r="AS1486" s="19">
        <v>24.13237711356598</v>
      </c>
      <c r="AT1486" s="18">
        <f>AR1486+AS1486</f>
        <v>128.47875270315399</v>
      </c>
      <c r="AU1486" s="19">
        <v>9227.2657962590292</v>
      </c>
      <c r="AV1486" s="19"/>
      <c r="AW1486" s="19">
        <v>3452.13074656253</v>
      </c>
      <c r="AX1486" s="18">
        <f>AW1486*solar_capex_adj</f>
        <v>4602.8409954167064</v>
      </c>
      <c r="AY1486" s="19">
        <v>1437.19935431715</v>
      </c>
      <c r="AZ1486" s="18">
        <f>AY1486*wind_capex_adj</f>
        <v>2395.3322571952499</v>
      </c>
      <c r="BA1486" s="19">
        <v>1544.8651936742101</v>
      </c>
      <c r="BB1486" s="18">
        <f>BA1486*hdgt_capex_adj</f>
        <v>1931.0814920927626</v>
      </c>
      <c r="BC1486" s="19">
        <v>892.58006188003105</v>
      </c>
      <c r="BD1486" s="18">
        <f>BC1486*aero_capex_adj</f>
        <v>1071.0960742560371</v>
      </c>
      <c r="BE1486" s="19">
        <v>1900.4904398250901</v>
      </c>
      <c r="BF1486" s="18">
        <f>BE1486*bess_capex_adj</f>
        <v>1900.4904398250901</v>
      </c>
      <c r="BG1486" s="8">
        <v>2035998578.59008</v>
      </c>
      <c r="BH1486" s="8">
        <v>5150164785.3703899</v>
      </c>
      <c r="BI1486" s="8">
        <v>1270106653.3429799</v>
      </c>
      <c r="BJ1486" s="8">
        <v>303729982.69652998</v>
      </c>
      <c r="BK1486" s="8">
        <f>SUM(BG1486:BJ1486)/1000000</f>
        <v>8759.9999999999782</v>
      </c>
      <c r="BL1486" s="8">
        <v>31.120231135751499</v>
      </c>
      <c r="BM1486" s="10">
        <f>0.815*BJ1486/(BK1486*1000)</f>
        <v>28.257983549962617</v>
      </c>
      <c r="BN1486" s="25">
        <v>3893.8092296155</v>
      </c>
      <c r="BO1486" s="8">
        <v>316</v>
      </c>
      <c r="BP1486" s="8">
        <v>6080</v>
      </c>
      <c r="BQ1486" s="25">
        <v>9223.8464000000004</v>
      </c>
      <c r="BR1486" s="8">
        <v>1520</v>
      </c>
      <c r="BS1486" s="8">
        <v>380</v>
      </c>
      <c r="BT1486" s="8">
        <v>0.39397031433565799</v>
      </c>
    </row>
    <row r="1487" spans="1:72" s="11" customFormat="1" x14ac:dyDescent="0.25">
      <c r="A1487" s="1">
        <v>857</v>
      </c>
      <c r="B1487" s="25">
        <v>2678.2814806879101</v>
      </c>
      <c r="C1487" s="25">
        <v>1402.2</v>
      </c>
      <c r="D1487" s="8">
        <v>2000</v>
      </c>
      <c r="E1487" s="8">
        <v>8000</v>
      </c>
      <c r="F1487" s="8">
        <v>2</v>
      </c>
      <c r="G1487" s="8">
        <v>11</v>
      </c>
      <c r="H1487" s="9">
        <f>SUM(BG1487:BI1487)/(BK1487*1000000)</f>
        <v>0.9708672371708883</v>
      </c>
      <c r="I1487" s="10">
        <v>100</v>
      </c>
      <c r="J1487" s="19">
        <v>100.349612194343</v>
      </c>
      <c r="K1487" s="18">
        <f>(P1487*BG1487+U1487*BH1487+AP1487*BI1487+AN1487*BJ1487)/(BK1487*(1000000))</f>
        <v>119.70888270001113</v>
      </c>
      <c r="L1487" s="18">
        <f>(T1487*BG1487+Y1487*BH1487+AT1487*BI1487+AO1487*BJ1487)/(BK1487*(1000000))</f>
        <v>150.06118831270052</v>
      </c>
      <c r="M1487" s="18">
        <f>L1487/K1487</f>
        <v>1.2535509891003818</v>
      </c>
      <c r="N1487" s="18">
        <f>J1487*M1487</f>
        <v>125.7933556220584</v>
      </c>
      <c r="O1487" s="10">
        <v>100</v>
      </c>
      <c r="P1487" s="19">
        <v>159.14939651048999</v>
      </c>
      <c r="Q1487" s="19">
        <f>P1487-S1487</f>
        <v>147.201250439136</v>
      </c>
      <c r="R1487" s="18">
        <f>Q1487*solar_capex_adj</f>
        <v>196.26833391884799</v>
      </c>
      <c r="S1487" s="19">
        <v>11.948146071353989</v>
      </c>
      <c r="T1487" s="18">
        <f>R1487+S1487</f>
        <v>208.21647999020198</v>
      </c>
      <c r="U1487" s="19">
        <v>31.014566146487301</v>
      </c>
      <c r="V1487" s="19">
        <f>U1487-X1487</f>
        <v>25.690484498653898</v>
      </c>
      <c r="W1487" s="18">
        <f>V1487*wind_capex_adj</f>
        <v>42.817474164423167</v>
      </c>
      <c r="X1487" s="19">
        <v>5.3240816478334025</v>
      </c>
      <c r="Y1487" s="18">
        <f>W1487+X1487</f>
        <v>48.14155581225657</v>
      </c>
      <c r="Z1487" s="19">
        <v>650.58140208012696</v>
      </c>
      <c r="AA1487" s="19">
        <f>Z1487-AC1487-AD1487</f>
        <v>542.53842270061114</v>
      </c>
      <c r="AB1487" s="18">
        <f>AA1487*hdgt_capex_adj</f>
        <v>678.17302837576392</v>
      </c>
      <c r="AC1487" s="19">
        <v>66.089091739654918</v>
      </c>
      <c r="AD1487" s="19">
        <v>41.953887639860909</v>
      </c>
      <c r="AE1487" s="18">
        <f>AD1487*fuel_adj</f>
        <v>41.953887639860909</v>
      </c>
      <c r="AF1487" s="18">
        <f>AB1487+AC1487+AE1487</f>
        <v>786.21600775527975</v>
      </c>
      <c r="AG1487" s="19">
        <v>3806.4508671345602</v>
      </c>
      <c r="AH1487" s="19">
        <f>AG1487-AJ1487-AK1487</f>
        <v>3474.4635915457498</v>
      </c>
      <c r="AI1487" s="18">
        <f>AH1487*aero_capex_adj</f>
        <v>4169.3563098548993</v>
      </c>
      <c r="AJ1487" s="19">
        <v>284.52020710672014</v>
      </c>
      <c r="AK1487" s="19">
        <v>47.467068482090326</v>
      </c>
      <c r="AL1487" s="18">
        <f>AK1487*fuel_adj</f>
        <v>47.467068482090326</v>
      </c>
      <c r="AM1487" s="18">
        <f>AI1487+AJ1487+AL1487</f>
        <v>4501.3435854437103</v>
      </c>
      <c r="AN1487" s="18">
        <f>IF(F1487=0, 0, IF(F1487=3, Z1487, (Z1487*F1487*384+AG1487*G1487*32)/(F1487*384+G1487*32)))</f>
        <v>1642.4260910972346</v>
      </c>
      <c r="AO1487" s="18">
        <f>IF(F1487=0, 0, IF(F1487=3, AF1487, (AF1487*F1487*384+AM1487*G1487*32)/(F1487*384+G1487*32)))</f>
        <v>1953.8275321716435</v>
      </c>
      <c r="AP1487" s="19">
        <v>146.84424522715901</v>
      </c>
      <c r="AQ1487" s="19">
        <f>AP1487-AS1487</f>
        <v>118.905403030727</v>
      </c>
      <c r="AR1487" s="18">
        <f>AQ1487*bess_capex_adj</f>
        <v>118.905403030727</v>
      </c>
      <c r="AS1487" s="19">
        <v>27.938842196432006</v>
      </c>
      <c r="AT1487" s="18">
        <f>AR1487+AS1487</f>
        <v>146.84424522715901</v>
      </c>
      <c r="AU1487" s="19">
        <v>9221.7679043121007</v>
      </c>
      <c r="AV1487" s="19"/>
      <c r="AW1487" s="19">
        <v>3205.5616644491902</v>
      </c>
      <c r="AX1487" s="18">
        <f>AW1487*solar_capex_adj</f>
        <v>4274.0822192655869</v>
      </c>
      <c r="AY1487" s="19">
        <v>1678.25473099121</v>
      </c>
      <c r="AZ1487" s="18">
        <f>AY1487*wind_capex_adj</f>
        <v>2797.0912183186833</v>
      </c>
      <c r="BA1487" s="19">
        <v>1544.8708253192201</v>
      </c>
      <c r="BB1487" s="18">
        <f>BA1487*hdgt_capex_adj</f>
        <v>1931.0885316490251</v>
      </c>
      <c r="BC1487" s="19">
        <v>892.58331568759604</v>
      </c>
      <c r="BD1487" s="18">
        <f>BC1487*aero_capex_adj</f>
        <v>1071.0999788251152</v>
      </c>
      <c r="BE1487" s="19">
        <v>1900.4973678648701</v>
      </c>
      <c r="BF1487" s="18">
        <f>BE1487*bess_capex_adj</f>
        <v>1900.4973678648701</v>
      </c>
      <c r="BG1487" s="8">
        <v>1863585537.6791501</v>
      </c>
      <c r="BH1487" s="8">
        <v>5545335704.8206301</v>
      </c>
      <c r="BI1487" s="8">
        <v>1095875755.1171899</v>
      </c>
      <c r="BJ1487" s="8">
        <v>255203002.38301799</v>
      </c>
      <c r="BK1487" s="8">
        <f>SUM(BG1487:BJ1487)/1000000</f>
        <v>8759.9999999999891</v>
      </c>
      <c r="BL1487" s="8">
        <v>32.836722813548</v>
      </c>
      <c r="BM1487" s="10">
        <f>0.815*BJ1487/(BK1487*1000)</f>
        <v>23.743201705726019</v>
      </c>
      <c r="BN1487" s="25">
        <v>3615.6799989286801</v>
      </c>
      <c r="BO1487" s="8">
        <v>369</v>
      </c>
      <c r="BP1487" s="8">
        <v>6080</v>
      </c>
      <c r="BQ1487" s="25">
        <v>9223.8464000000004</v>
      </c>
      <c r="BR1487" s="8">
        <v>1520</v>
      </c>
      <c r="BS1487" s="8">
        <v>380</v>
      </c>
      <c r="BT1487" s="8">
        <v>0.34028566489231199</v>
      </c>
    </row>
    <row r="1488" spans="1:72" s="11" customFormat="1" x14ac:dyDescent="0.25">
      <c r="A1488" s="1">
        <v>1541</v>
      </c>
      <c r="B1488" s="22">
        <v>1442.15156652426</v>
      </c>
      <c r="C1488" s="22">
        <v>1603.6</v>
      </c>
      <c r="D1488" s="11">
        <v>3000</v>
      </c>
      <c r="E1488" s="11">
        <v>12000</v>
      </c>
      <c r="F1488" s="11">
        <v>3</v>
      </c>
      <c r="G1488" s="11">
        <v>4</v>
      </c>
      <c r="H1488" s="12">
        <f>SUM(BG1488:BI1488)/(BK1488*1000000)</f>
        <v>0.94469865955209575</v>
      </c>
      <c r="I1488" s="13">
        <v>100</v>
      </c>
      <c r="J1488" s="20">
        <v>101.054214131544</v>
      </c>
      <c r="K1488" s="18">
        <f>(P1488*BG1488+U1488*BH1488+AP1488*BI1488+AN1488*BJ1488)/(BK1488*(1000000))</f>
        <v>98.317014305286534</v>
      </c>
      <c r="L1488" s="18">
        <f>(T1488*BG1488+Y1488*BH1488+AT1488*BI1488+AO1488*BJ1488)/(BK1488*(1000000))</f>
        <v>122.44499364287989</v>
      </c>
      <c r="M1488" s="18">
        <f>L1488/K1488</f>
        <v>1.2454100087160194</v>
      </c>
      <c r="N1488" s="18">
        <f>J1488*M1488</f>
        <v>125.85392970235669</v>
      </c>
      <c r="O1488" s="13">
        <v>100</v>
      </c>
      <c r="P1488" s="20">
        <v>107.943361798064</v>
      </c>
      <c r="Q1488" s="20">
        <f>P1488-S1488</f>
        <v>99.841263451203105</v>
      </c>
      <c r="R1488" s="18">
        <f>Q1488*solar_capex_adj</f>
        <v>133.12168460160413</v>
      </c>
      <c r="S1488" s="20">
        <v>8.1020983468608989</v>
      </c>
      <c r="T1488" s="18">
        <f>R1488+S1488</f>
        <v>141.22378294846504</v>
      </c>
      <c r="U1488" s="20">
        <v>33.792541321013204</v>
      </c>
      <c r="V1488" s="20">
        <f>U1488-X1488</f>
        <v>27.992705437464501</v>
      </c>
      <c r="W1488" s="18">
        <f>V1488*wind_capex_adj</f>
        <v>46.654509062440837</v>
      </c>
      <c r="X1488" s="20">
        <v>5.7998358835487025</v>
      </c>
      <c r="Y1488" s="18">
        <f>W1488+X1488</f>
        <v>52.45434494598954</v>
      </c>
      <c r="Z1488" s="20">
        <v>539.86846828393595</v>
      </c>
      <c r="AA1488" s="20">
        <f>Z1488-AC1488-AD1488</f>
        <v>438.47735677243003</v>
      </c>
      <c r="AB1488" s="18">
        <f>AA1488*hdgt_capex_adj</f>
        <v>548.09669596553749</v>
      </c>
      <c r="AC1488" s="20">
        <v>56.584517750820964</v>
      </c>
      <c r="AD1488" s="20">
        <v>44.806593760684962</v>
      </c>
      <c r="AE1488" s="18">
        <f>AD1488*fuel_adj</f>
        <v>44.806593760684962</v>
      </c>
      <c r="AF1488" s="18">
        <f>AB1488+AC1488+AE1488</f>
        <v>649.48780747704336</v>
      </c>
      <c r="AG1488" s="20">
        <v>882.261727925434</v>
      </c>
      <c r="AH1488" s="20">
        <f>AG1488-AJ1488-AK1488</f>
        <v>759.26015072307496</v>
      </c>
      <c r="AI1488" s="18">
        <f>AH1488*aero_capex_adj</f>
        <v>911.11218086768997</v>
      </c>
      <c r="AJ1488" s="20">
        <v>73.013192843133993</v>
      </c>
      <c r="AK1488" s="20">
        <v>49.988384359225051</v>
      </c>
      <c r="AL1488" s="18">
        <f>AK1488*fuel_adj</f>
        <v>49.988384359225051</v>
      </c>
      <c r="AM1488" s="18">
        <f>AI1488+AJ1488+AL1488</f>
        <v>1034.113758070049</v>
      </c>
      <c r="AN1488" s="18">
        <f>IF(F1488=0, 0, IF(F1488=3, Z1488, (Z1488*F1488*384+AG1488*G1488*32)/(F1488*384+G1488*32)))</f>
        <v>539.86846828393595</v>
      </c>
      <c r="AO1488" s="18">
        <f>IF(F1488=0, 0, IF(F1488=3, AF1488, (AF1488*F1488*384+AM1488*G1488*32)/(F1488*384+G1488*32)))</f>
        <v>649.48780747704336</v>
      </c>
      <c r="AP1488" s="20">
        <v>251.33936358804399</v>
      </c>
      <c r="AQ1488" s="20">
        <f>AP1488-AS1488</f>
        <v>203.80412677331199</v>
      </c>
      <c r="AR1488" s="18">
        <f>AQ1488*bess_capex_adj</f>
        <v>203.80412677331199</v>
      </c>
      <c r="AS1488" s="20">
        <v>47.535236814732002</v>
      </c>
      <c r="AT1488" s="18">
        <f>AR1488+AS1488</f>
        <v>251.33936358804399</v>
      </c>
      <c r="AU1488" s="20">
        <v>9143.1975475118197</v>
      </c>
      <c r="AV1488" s="20"/>
      <c r="AW1488" s="20">
        <v>1726.4754422067001</v>
      </c>
      <c r="AX1488" s="18">
        <f>AW1488*solar_capex_adj</f>
        <v>2301.9672562756</v>
      </c>
      <c r="AY1488" s="20">
        <v>1919.75384792267</v>
      </c>
      <c r="AZ1488" s="18">
        <f>AY1488*wind_capex_adj</f>
        <v>3199.5897465377834</v>
      </c>
      <c r="BA1488" s="20">
        <v>2317.8483211166899</v>
      </c>
      <c r="BB1488" s="18">
        <f>BA1488*hdgt_capex_adj</f>
        <v>2897.3104013958623</v>
      </c>
      <c r="BC1488" s="20">
        <v>324.65167856085498</v>
      </c>
      <c r="BD1488" s="18">
        <f>BC1488*aero_capex_adj</f>
        <v>389.58201427302595</v>
      </c>
      <c r="BE1488" s="20">
        <v>2854.4682577048902</v>
      </c>
      <c r="BF1488" s="18">
        <f>BE1488*bess_capex_adj</f>
        <v>2854.4682577048902</v>
      </c>
      <c r="BG1488" s="11">
        <v>1490831606.3477099</v>
      </c>
      <c r="BH1488" s="11">
        <v>5821604011.3045597</v>
      </c>
      <c r="BI1488" s="11">
        <v>963124640.02407598</v>
      </c>
      <c r="BJ1488" s="11">
        <v>484439742.32363999</v>
      </c>
      <c r="BK1488" s="11">
        <f>SUM(BG1488:BJ1488)/1000000</f>
        <v>8759.9999999999873</v>
      </c>
      <c r="BL1488" s="11">
        <v>20.908539846016801</v>
      </c>
      <c r="BM1488" s="13">
        <f>0.815*BJ1488/(BK1488*1000)</f>
        <v>45.070592465041912</v>
      </c>
      <c r="BN1488" s="22">
        <v>1946.90461480775</v>
      </c>
      <c r="BO1488" s="11">
        <v>422</v>
      </c>
      <c r="BP1488" s="11">
        <v>9120</v>
      </c>
      <c r="BQ1488" s="22">
        <v>13835.7696</v>
      </c>
      <c r="BR1488" s="11">
        <v>2280</v>
      </c>
      <c r="BS1488" s="11">
        <v>570</v>
      </c>
      <c r="BT1488" s="11">
        <v>0.20046369691265001</v>
      </c>
    </row>
    <row r="1489" spans="1:72" s="11" customFormat="1" x14ac:dyDescent="0.25">
      <c r="A1489" s="1">
        <v>1064</v>
      </c>
      <c r="B1489" s="25">
        <v>3296.3464377697401</v>
      </c>
      <c r="C1489" s="25">
        <v>402.79999999999899</v>
      </c>
      <c r="D1489" s="8">
        <v>2000</v>
      </c>
      <c r="E1489" s="8">
        <v>8000</v>
      </c>
      <c r="F1489" s="8">
        <v>3</v>
      </c>
      <c r="G1489" s="8">
        <v>4</v>
      </c>
      <c r="H1489" s="9">
        <f>SUM(BG1489:BI1489)/(BK1489*1000000)</f>
        <v>0.85530120607673621</v>
      </c>
      <c r="I1489" s="10">
        <v>100</v>
      </c>
      <c r="J1489" s="19">
        <v>103.229923830402</v>
      </c>
      <c r="K1489" s="18">
        <f>(P1489*BG1489+U1489*BH1489+AP1489*BI1489+AN1489*BJ1489)/(BK1489*(1000000))</f>
        <v>98.931619331943878</v>
      </c>
      <c r="L1489" s="18">
        <f>(T1489*BG1489+Y1489*BH1489+AT1489*BI1489+AO1489*BJ1489)/(BK1489*(1000000))</f>
        <v>120.61486424776309</v>
      </c>
      <c r="M1489" s="18">
        <f>L1489/K1489</f>
        <v>1.2191740624710259</v>
      </c>
      <c r="N1489" s="18">
        <f>J1489*M1489</f>
        <v>125.85524560488577</v>
      </c>
      <c r="O1489" s="10">
        <v>100</v>
      </c>
      <c r="P1489" s="19">
        <v>125.03389823966</v>
      </c>
      <c r="Q1489" s="19">
        <f>P1489-S1489</f>
        <v>115.648459745822</v>
      </c>
      <c r="R1489" s="18">
        <f>Q1489*solar_capex_adj</f>
        <v>154.19794632776265</v>
      </c>
      <c r="S1489" s="19">
        <v>9.3854384938380093</v>
      </c>
      <c r="T1489" s="18">
        <f>R1489+S1489</f>
        <v>163.58338482160065</v>
      </c>
      <c r="U1489" s="19">
        <v>27.9468376787521</v>
      </c>
      <c r="V1489" s="19">
        <f>U1489-X1489</f>
        <v>23.150054201625</v>
      </c>
      <c r="W1489" s="18">
        <f>V1489*wind_capex_adj</f>
        <v>38.583423669375001</v>
      </c>
      <c r="X1489" s="19">
        <v>4.7967834771271001</v>
      </c>
      <c r="Y1489" s="18">
        <f>W1489+X1489</f>
        <v>43.380207146502102</v>
      </c>
      <c r="Z1489" s="19">
        <v>220.04500999362801</v>
      </c>
      <c r="AA1489" s="19">
        <f>Z1489-AC1489-AD1489</f>
        <v>156.268232301876</v>
      </c>
      <c r="AB1489" s="18">
        <f>AA1489*hdgt_capex_adj</f>
        <v>195.33529037734499</v>
      </c>
      <c r="AC1489" s="19">
        <v>27.113401398926015</v>
      </c>
      <c r="AD1489" s="19">
        <v>36.663376292826001</v>
      </c>
      <c r="AE1489" s="18">
        <f>AD1489*fuel_adj</f>
        <v>36.663376292826001</v>
      </c>
      <c r="AF1489" s="18">
        <f>AB1489+AC1489+AE1489</f>
        <v>259.11206806909701</v>
      </c>
      <c r="AG1489" s="19">
        <v>551.74590024162205</v>
      </c>
      <c r="AH1489" s="19">
        <f>AG1489-AJ1489-AK1489</f>
        <v>461.27903570338492</v>
      </c>
      <c r="AI1489" s="18">
        <f>AH1489*aero_capex_adj</f>
        <v>553.53484284406193</v>
      </c>
      <c r="AJ1489" s="19">
        <v>47.845726717275056</v>
      </c>
      <c r="AK1489" s="19">
        <v>42.621137820962076</v>
      </c>
      <c r="AL1489" s="18">
        <f>AK1489*fuel_adj</f>
        <v>42.621137820962076</v>
      </c>
      <c r="AM1489" s="18">
        <f>AI1489+AJ1489+AL1489</f>
        <v>644.00170738229906</v>
      </c>
      <c r="AN1489" s="18">
        <f>IF(F1489=0, 0, IF(F1489=3, Z1489, (Z1489*F1489*384+AG1489*G1489*32)/(F1489*384+G1489*32)))</f>
        <v>220.04500999362801</v>
      </c>
      <c r="AO1489" s="18">
        <f>IF(F1489=0, 0, IF(F1489=3, AF1489, (AF1489*F1489*384+AM1489*G1489*32)/(F1489*384+G1489*32)))</f>
        <v>259.11206806909701</v>
      </c>
      <c r="AP1489" s="19">
        <v>61.426955740019899</v>
      </c>
      <c r="AQ1489" s="19">
        <f>AP1489-AS1489</f>
        <v>50.1906991798745</v>
      </c>
      <c r="AR1489" s="18">
        <f>AQ1489*bess_capex_adj</f>
        <v>50.1906991798745</v>
      </c>
      <c r="AS1489" s="19">
        <v>11.236256560145399</v>
      </c>
      <c r="AT1489" s="18">
        <f>AR1489+AS1489</f>
        <v>61.426955740019899</v>
      </c>
      <c r="AU1489" s="19">
        <v>8971.3211877199592</v>
      </c>
      <c r="AV1489" s="19"/>
      <c r="AW1489" s="19">
        <v>3945.9817768620401</v>
      </c>
      <c r="AX1489" s="18">
        <f>AW1489*solar_capex_adj</f>
        <v>5261.3090358160534</v>
      </c>
      <c r="AY1489" s="19">
        <v>482.182771054677</v>
      </c>
      <c r="AZ1489" s="18">
        <f>AY1489*wind_capex_adj</f>
        <v>803.63795175779501</v>
      </c>
      <c r="BA1489" s="19">
        <v>2317.70277075174</v>
      </c>
      <c r="BB1489" s="18">
        <f>BA1489*hdgt_capex_adj</f>
        <v>2897.1284634396752</v>
      </c>
      <c r="BC1489" s="19">
        <v>324.63129190748202</v>
      </c>
      <c r="BD1489" s="18">
        <f>BC1489*aero_capex_adj</f>
        <v>389.5575502889784</v>
      </c>
      <c r="BE1489" s="19">
        <v>1900.82257714401</v>
      </c>
      <c r="BF1489" s="18">
        <f>BE1489*bess_capex_adj</f>
        <v>1900.82257714401</v>
      </c>
      <c r="BG1489" s="8">
        <v>2934873422.5085301</v>
      </c>
      <c r="BH1489" s="8">
        <v>1768082187.9247999</v>
      </c>
      <c r="BI1489" s="8">
        <v>2789482954.7988701</v>
      </c>
      <c r="BJ1489" s="8">
        <v>1267561434.7677901</v>
      </c>
      <c r="BK1489" s="8">
        <f>SUM(BG1489:BJ1489)/1000000</f>
        <v>8759.9999999999909</v>
      </c>
      <c r="BL1489" s="8">
        <v>20.554241509077102</v>
      </c>
      <c r="BM1489" s="10">
        <f>0.815*BJ1489/(BK1489*1000)</f>
        <v>117.92951704746004</v>
      </c>
      <c r="BN1489" s="25">
        <v>4450.0676909891499</v>
      </c>
      <c r="BO1489" s="8">
        <v>106</v>
      </c>
      <c r="BP1489" s="8">
        <v>6080</v>
      </c>
      <c r="BQ1489" s="25">
        <v>9223.8464000000004</v>
      </c>
      <c r="BR1489" s="8">
        <v>1520</v>
      </c>
      <c r="BS1489" s="8">
        <v>380</v>
      </c>
      <c r="BT1489" s="8">
        <v>0.86071438378867704</v>
      </c>
    </row>
    <row r="1490" spans="1:72" s="11" customFormat="1" x14ac:dyDescent="0.25">
      <c r="A1490" s="1">
        <v>913</v>
      </c>
      <c r="B1490" s="25">
        <v>3502.3680901303501</v>
      </c>
      <c r="C1490" s="25">
        <v>600.4</v>
      </c>
      <c r="D1490" s="8">
        <v>2000</v>
      </c>
      <c r="E1490" s="8">
        <v>8000</v>
      </c>
      <c r="F1490" s="8">
        <v>2</v>
      </c>
      <c r="G1490" s="8">
        <v>11</v>
      </c>
      <c r="H1490" s="9">
        <f>SUM(BG1490:BI1490)/(BK1490*1000000)</f>
        <v>0.91367168817415401</v>
      </c>
      <c r="I1490" s="10">
        <v>100</v>
      </c>
      <c r="J1490" s="19">
        <v>103.06869657067701</v>
      </c>
      <c r="K1490" s="18">
        <f>(P1490*BG1490+U1490*BH1490+AP1490*BI1490+AN1490*BJ1490)/(BK1490*(1000000))</f>
        <v>129.86418596758563</v>
      </c>
      <c r="L1490" s="18">
        <f>(T1490*BG1490+Y1490*BH1490+AT1490*BI1490+AO1490*BJ1490)/(BK1490*(1000000))</f>
        <v>158.59058411348042</v>
      </c>
      <c r="M1490" s="18">
        <f>L1490/K1490</f>
        <v>1.2212033897711025</v>
      </c>
      <c r="N1490" s="18">
        <f>J1490*M1490</f>
        <v>125.86784163139997</v>
      </c>
      <c r="O1490" s="10">
        <v>100</v>
      </c>
      <c r="P1490" s="19">
        <v>138.33686423147299</v>
      </c>
      <c r="Q1490" s="19">
        <f>P1490-S1490</f>
        <v>127.95105123647301</v>
      </c>
      <c r="R1490" s="18">
        <f>Q1490*solar_capex_adj</f>
        <v>170.60140164863066</v>
      </c>
      <c r="S1490" s="19">
        <v>10.385812994999981</v>
      </c>
      <c r="T1490" s="18">
        <f>R1490+S1490</f>
        <v>180.98721464363064</v>
      </c>
      <c r="U1490" s="19">
        <v>27.942471069694001</v>
      </c>
      <c r="V1490" s="19">
        <f>U1490-X1490</f>
        <v>23.145687592566901</v>
      </c>
      <c r="W1490" s="18">
        <f>V1490*wind_capex_adj</f>
        <v>38.576145987611504</v>
      </c>
      <c r="X1490" s="19">
        <v>4.7967834771271001</v>
      </c>
      <c r="Y1490" s="18">
        <f>W1490+X1490</f>
        <v>43.372929464738604</v>
      </c>
      <c r="Z1490" s="19">
        <v>244.966641339386</v>
      </c>
      <c r="AA1490" s="19">
        <f>Z1490-AC1490-AD1490</f>
        <v>178.18123387096199</v>
      </c>
      <c r="AB1490" s="18">
        <f>AA1490*hdgt_capex_adj</f>
        <v>222.72654233870247</v>
      </c>
      <c r="AC1490" s="19">
        <v>29.273523804744997</v>
      </c>
      <c r="AD1490" s="19">
        <v>37.511883663679015</v>
      </c>
      <c r="AE1490" s="18">
        <f>AD1490*fuel_adj</f>
        <v>37.511883663679015</v>
      </c>
      <c r="AF1490" s="18">
        <f>AB1490+AC1490+AE1490</f>
        <v>289.51194980712648</v>
      </c>
      <c r="AG1490" s="19">
        <v>1597.20212525086</v>
      </c>
      <c r="AH1490" s="19">
        <f>AG1490-AJ1490-AK1490</f>
        <v>1431.8998175950201</v>
      </c>
      <c r="AI1490" s="18">
        <f>AH1490*aero_capex_adj</f>
        <v>1718.279781114024</v>
      </c>
      <c r="AJ1490" s="19">
        <v>123.54559478141005</v>
      </c>
      <c r="AK1490" s="19">
        <v>41.756712874429923</v>
      </c>
      <c r="AL1490" s="18">
        <f>AK1490*fuel_adj</f>
        <v>41.756712874429923</v>
      </c>
      <c r="AM1490" s="18">
        <f>AI1490+AJ1490+AL1490</f>
        <v>1883.582088769864</v>
      </c>
      <c r="AN1490" s="18">
        <f>IF(F1490=0, 0, IF(F1490=3, Z1490, (Z1490*F1490*384+AG1490*G1490*32)/(F1490*384+G1490*32)))</f>
        <v>669.95493628299209</v>
      </c>
      <c r="AO1490" s="18">
        <f>IF(F1490=0, 0, IF(F1490=3, AF1490, (AF1490*F1490*384+AM1490*G1490*32)/(F1490*384+G1490*32)))</f>
        <v>790.50542205255829</v>
      </c>
      <c r="AP1490" s="19">
        <v>65.9253454169869</v>
      </c>
      <c r="AQ1490" s="19">
        <f>AP1490-AS1490</f>
        <v>53.8217699065329</v>
      </c>
      <c r="AR1490" s="18">
        <f>AQ1490*bess_capex_adj</f>
        <v>53.8217699065329</v>
      </c>
      <c r="AS1490" s="19">
        <v>12.103575510454</v>
      </c>
      <c r="AT1490" s="18">
        <f>AR1490+AS1490</f>
        <v>65.9253454169869</v>
      </c>
      <c r="AU1490" s="19">
        <v>9248.2799528471405</v>
      </c>
      <c r="AV1490" s="19"/>
      <c r="AW1490" s="19">
        <v>4191.8148203395904</v>
      </c>
      <c r="AX1490" s="18">
        <f>AW1490*solar_capex_adj</f>
        <v>5589.0864271194532</v>
      </c>
      <c r="AY1490" s="19">
        <v>718.58969513344903</v>
      </c>
      <c r="AZ1490" s="18">
        <f>AY1490*wind_capex_adj</f>
        <v>1197.6494918890817</v>
      </c>
      <c r="BA1490" s="19">
        <v>1544.8437340442199</v>
      </c>
      <c r="BB1490" s="18">
        <f>BA1490*hdgt_capex_adj</f>
        <v>1931.0546675552748</v>
      </c>
      <c r="BC1490" s="19">
        <v>892.567663103786</v>
      </c>
      <c r="BD1490" s="18">
        <f>BC1490*aero_capex_adj</f>
        <v>1071.0811957245432</v>
      </c>
      <c r="BE1490" s="19">
        <v>1900.46404022608</v>
      </c>
      <c r="BF1490" s="18">
        <f>BE1490*bess_capex_adj</f>
        <v>1900.46404022608</v>
      </c>
      <c r="BG1490" s="8">
        <v>2809180474.50734</v>
      </c>
      <c r="BH1490" s="8">
        <v>2635443261.2463999</v>
      </c>
      <c r="BI1490" s="8">
        <v>2559140252.6518402</v>
      </c>
      <c r="BJ1490" s="8">
        <v>756236011.59440994</v>
      </c>
      <c r="BK1490" s="8">
        <f>SUM(BG1490:BJ1490)/1000000</f>
        <v>8759.9999999999909</v>
      </c>
      <c r="BL1490" s="8">
        <v>26.553461286091899</v>
      </c>
      <c r="BM1490" s="10">
        <f>0.815*BJ1490/(BK1490*1000)</f>
        <v>70.357574138064464</v>
      </c>
      <c r="BN1490" s="25">
        <v>4728.1969216759699</v>
      </c>
      <c r="BO1490" s="8">
        <v>158</v>
      </c>
      <c r="BP1490" s="8">
        <v>6080</v>
      </c>
      <c r="BQ1490" s="25">
        <v>9223.8464000000004</v>
      </c>
      <c r="BR1490" s="8">
        <v>1520</v>
      </c>
      <c r="BS1490" s="8">
        <v>380</v>
      </c>
      <c r="BT1490" s="8">
        <v>0.79009866080695401</v>
      </c>
    </row>
    <row r="1491" spans="1:72" s="11" customFormat="1" x14ac:dyDescent="0.25">
      <c r="A1491" s="1">
        <v>506</v>
      </c>
      <c r="B1491" s="24">
        <v>3502.3680901303501</v>
      </c>
      <c r="C1491" s="24">
        <v>600.4</v>
      </c>
      <c r="D1491" s="1">
        <v>1000</v>
      </c>
      <c r="E1491" s="1">
        <v>4000</v>
      </c>
      <c r="F1491" s="1">
        <v>3</v>
      </c>
      <c r="G1491" s="1">
        <v>4</v>
      </c>
      <c r="H1491" s="2">
        <f>SUM(BG1491:BI1491)/(BK1491*1000000)</f>
        <v>0.80500937678869045</v>
      </c>
      <c r="I1491" s="3">
        <v>100</v>
      </c>
      <c r="J1491" s="18">
        <v>100.984175667865</v>
      </c>
      <c r="K1491" s="18">
        <f>(P1491*BG1491+U1491*BH1491+AP1491*BI1491+AN1491*BJ1491)/(BK1491*(1000000))</f>
        <v>97.29528816280542</v>
      </c>
      <c r="L1491" s="18">
        <f>(T1491*BG1491+Y1491*BH1491+AT1491*BI1491+AO1491*BJ1491)/(BK1491*(1000000))</f>
        <v>121.43107298785564</v>
      </c>
      <c r="M1491" s="18">
        <f>L1491/K1491</f>
        <v>1.2480673553755606</v>
      </c>
      <c r="N1491" s="18">
        <f>J1491*M1491</f>
        <v>126.0350530605733</v>
      </c>
      <c r="O1491" s="3">
        <v>100</v>
      </c>
      <c r="P1491" s="18">
        <v>135.88831455166701</v>
      </c>
      <c r="Q1491" s="18">
        <f>P1491-S1491</f>
        <v>125.689530270959</v>
      </c>
      <c r="R1491" s="18">
        <f>Q1491*solar_capex_adj</f>
        <v>167.58604036127866</v>
      </c>
      <c r="S1491" s="18">
        <v>10.198784280708011</v>
      </c>
      <c r="T1491" s="18">
        <f>R1491+S1491</f>
        <v>177.78482464198669</v>
      </c>
      <c r="U1491" s="18">
        <v>27.950324736311</v>
      </c>
      <c r="V1491" s="18">
        <f>U1491-X1491</f>
        <v>23.1535412591838</v>
      </c>
      <c r="W1491" s="18">
        <f>V1491*wind_capex_adj</f>
        <v>38.589235431973002</v>
      </c>
      <c r="X1491" s="18">
        <v>4.7967834771271995</v>
      </c>
      <c r="Y1491" s="18">
        <f>W1491+X1491</f>
        <v>43.386018909100201</v>
      </c>
      <c r="Z1491" s="18">
        <v>179.42946286665099</v>
      </c>
      <c r="AA1491" s="18">
        <f>Z1491-AC1491-AD1491</f>
        <v>119.66065593102803</v>
      </c>
      <c r="AB1491" s="18">
        <f>AA1491*hdgt_capex_adj</f>
        <v>149.57581991378504</v>
      </c>
      <c r="AC1491" s="18">
        <v>23.51299410692198</v>
      </c>
      <c r="AD1491" s="18">
        <v>36.255812828700982</v>
      </c>
      <c r="AE1491" s="18">
        <f>AD1491*fuel_adj</f>
        <v>36.255812828700982</v>
      </c>
      <c r="AF1491" s="18">
        <f>AB1491+AC1491+AE1491</f>
        <v>209.344626849408</v>
      </c>
      <c r="AG1491" s="18">
        <v>599.62470218095405</v>
      </c>
      <c r="AH1491" s="18">
        <f>AG1491-AJ1491-AK1491</f>
        <v>506.06914527695903</v>
      </c>
      <c r="AI1491" s="18">
        <f>AH1491*aero_capex_adj</f>
        <v>607.28297433235082</v>
      </c>
      <c r="AJ1491" s="18">
        <v>51.272461958084023</v>
      </c>
      <c r="AK1491" s="18">
        <v>42.283094945910989</v>
      </c>
      <c r="AL1491" s="18">
        <f>AK1491*fuel_adj</f>
        <v>42.283094945910989</v>
      </c>
      <c r="AM1491" s="18">
        <f>AI1491+AJ1491+AL1491</f>
        <v>700.83853123634583</v>
      </c>
      <c r="AN1491" s="18">
        <f>IF(F1491=0, 0, IF(F1491=3, Z1491, (Z1491*F1491*384+AG1491*G1491*32)/(F1491*384+G1491*32)))</f>
        <v>179.42946286665099</v>
      </c>
      <c r="AO1491" s="18">
        <f>IF(F1491=0, 0, IF(F1491=3, AF1491, (AF1491*F1491*384+AM1491*G1491*32)/(F1491*384+G1491*32)))</f>
        <v>209.344626849408</v>
      </c>
      <c r="AP1491" s="18">
        <v>53.877316566734201</v>
      </c>
      <c r="AQ1491" s="18">
        <f>AP1491-AS1491</f>
        <v>43.762604242459801</v>
      </c>
      <c r="AR1491" s="18">
        <f>AQ1491*bess_capex_adj</f>
        <v>43.762604242459801</v>
      </c>
      <c r="AS1491" s="18">
        <v>10.1147123242744</v>
      </c>
      <c r="AT1491" s="18">
        <f>AR1491+AS1491</f>
        <v>53.877316566734201</v>
      </c>
      <c r="AU1491" s="18">
        <v>8504.6635352192407</v>
      </c>
      <c r="AV1491" s="18"/>
      <c r="AW1491" s="18">
        <v>4193.2371637453398</v>
      </c>
      <c r="AX1491" s="18">
        <f>AW1491*solar_capex_adj</f>
        <v>5590.9828849937858</v>
      </c>
      <c r="AY1491" s="18">
        <v>718.83352301185403</v>
      </c>
      <c r="AZ1491" s="18">
        <f>AY1491*wind_capex_adj</f>
        <v>1198.0558716864234</v>
      </c>
      <c r="BA1491" s="18">
        <v>2318.0518828054601</v>
      </c>
      <c r="BB1491" s="18">
        <f>BA1491*hdgt_capex_adj</f>
        <v>2897.5648535068249</v>
      </c>
      <c r="BC1491" s="18">
        <v>324.68019062669902</v>
      </c>
      <c r="BD1491" s="18">
        <f>BC1491*aero_capex_adj</f>
        <v>389.61622875203881</v>
      </c>
      <c r="BE1491" s="18">
        <v>949.86077502988701</v>
      </c>
      <c r="BF1491" s="18">
        <f>BE1491*bess_capex_adj</f>
        <v>949.86077502988701</v>
      </c>
      <c r="BG1491" s="1">
        <v>2855869206.1796098</v>
      </c>
      <c r="BH1491" s="1">
        <v>2635443261.2463999</v>
      </c>
      <c r="BI1491" s="1">
        <v>1560569673.2429099</v>
      </c>
      <c r="BJ1491" s="1">
        <v>1708117859.3310699</v>
      </c>
      <c r="BK1491" s="1">
        <f>SUM(BG1491:BJ1491)/1000000</f>
        <v>8759.9999999999909</v>
      </c>
      <c r="BL1491" s="1">
        <v>32.654708597254199</v>
      </c>
      <c r="BM1491" s="3">
        <f>0.815*BJ1491/(BK1491*1000)</f>
        <v>158.91735791721729</v>
      </c>
      <c r="BN1491" s="24">
        <v>4728.1969216759699</v>
      </c>
      <c r="BO1491" s="1">
        <v>158</v>
      </c>
      <c r="BP1491" s="1">
        <v>3040</v>
      </c>
      <c r="BQ1491" s="24">
        <v>4611.9232000000002</v>
      </c>
      <c r="BR1491" s="1">
        <v>760</v>
      </c>
      <c r="BS1491" s="1">
        <v>190</v>
      </c>
      <c r="BT1491" s="1">
        <v>0.96221330562686203</v>
      </c>
    </row>
    <row r="1492" spans="1:72" s="11" customFormat="1" x14ac:dyDescent="0.25">
      <c r="A1492" s="1">
        <v>1013</v>
      </c>
      <c r="B1492" s="25">
        <v>1854.19487124548</v>
      </c>
      <c r="C1492" s="25">
        <v>1801.19999999999</v>
      </c>
      <c r="D1492" s="8">
        <v>2000</v>
      </c>
      <c r="E1492" s="8">
        <v>8000</v>
      </c>
      <c r="F1492" s="8">
        <v>3</v>
      </c>
      <c r="G1492" s="8">
        <v>4</v>
      </c>
      <c r="H1492" s="9">
        <f>SUM(BG1492:BI1492)/(BK1492*1000000)</f>
        <v>0.96778441730148868</v>
      </c>
      <c r="I1492" s="10">
        <v>100</v>
      </c>
      <c r="J1492" s="19">
        <v>98.006740250669594</v>
      </c>
      <c r="K1492" s="18">
        <f>(P1492*BG1492+U1492*BH1492+AP1492*BI1492+AN1492*BJ1492)/(BK1492*(1000000))</f>
        <v>94.274428679953445</v>
      </c>
      <c r="L1492" s="18">
        <f>(T1492*BG1492+Y1492*BH1492+AT1492*BI1492+AO1492*BJ1492)/(BK1492*(1000000))</f>
        <v>121.27891791415585</v>
      </c>
      <c r="M1492" s="18">
        <f>L1492/K1492</f>
        <v>1.2864455357865738</v>
      </c>
      <c r="N1492" s="18">
        <f>J1492*M1492</f>
        <v>126.08033347246821</v>
      </c>
      <c r="O1492" s="10">
        <v>100</v>
      </c>
      <c r="P1492" s="19">
        <v>133.70549528686499</v>
      </c>
      <c r="Q1492" s="19">
        <f>P1492-S1492</f>
        <v>123.669481380744</v>
      </c>
      <c r="R1492" s="18">
        <f>Q1492*solar_capex_adj</f>
        <v>164.89264184099198</v>
      </c>
      <c r="S1492" s="19">
        <v>10.036013906120985</v>
      </c>
      <c r="T1492" s="18">
        <f>R1492+S1492</f>
        <v>174.92865574711297</v>
      </c>
      <c r="U1492" s="19">
        <v>36.679050051740298</v>
      </c>
      <c r="V1492" s="19">
        <f>U1492-X1492</f>
        <v>30.3836654380423</v>
      </c>
      <c r="W1492" s="18">
        <f>V1492*wind_capex_adj</f>
        <v>50.639442396737167</v>
      </c>
      <c r="X1492" s="19">
        <v>6.2953846136979976</v>
      </c>
      <c r="Y1492" s="18">
        <f>W1492+X1492</f>
        <v>56.934827010435164</v>
      </c>
      <c r="Z1492" s="19">
        <v>849.57347095806597</v>
      </c>
      <c r="AA1492" s="19">
        <f>Z1492-AC1492-AD1492</f>
        <v>723.91821938351109</v>
      </c>
      <c r="AB1492" s="18">
        <f>AA1492*hdgt_capex_adj</f>
        <v>904.89777422938892</v>
      </c>
      <c r="AC1492" s="19">
        <v>83.808321196076918</v>
      </c>
      <c r="AD1492" s="19">
        <v>41.846930378477964</v>
      </c>
      <c r="AE1492" s="18">
        <f>AD1492*fuel_adj</f>
        <v>41.846930378477964</v>
      </c>
      <c r="AF1492" s="18">
        <f>AB1492+AC1492+AE1492</f>
        <v>1030.5530258039439</v>
      </c>
      <c r="AG1492" s="19">
        <v>1874.4718246303401</v>
      </c>
      <c r="AH1492" s="19">
        <f>AG1492-AJ1492-AK1492</f>
        <v>1681.67901988626</v>
      </c>
      <c r="AI1492" s="18">
        <f>AH1492*aero_capex_adj</f>
        <v>2018.014823863512</v>
      </c>
      <c r="AJ1492" s="19">
        <v>144.55274050704998</v>
      </c>
      <c r="AK1492" s="19">
        <v>48.240064237030083</v>
      </c>
      <c r="AL1492" s="18">
        <f>AK1492*fuel_adj</f>
        <v>48.240064237030083</v>
      </c>
      <c r="AM1492" s="18">
        <f>AI1492+AJ1492+AL1492</f>
        <v>2210.8076286075921</v>
      </c>
      <c r="AN1492" s="18">
        <f>IF(F1492=0, 0, IF(F1492=3, Z1492, (Z1492*F1492*384+AG1492*G1492*32)/(F1492*384+G1492*32)))</f>
        <v>849.57347095806597</v>
      </c>
      <c r="AO1492" s="18">
        <f>IF(F1492=0, 0, IF(F1492=3, AF1492, (AF1492*F1492*384+AM1492*G1492*32)/(F1492*384+G1492*32)))</f>
        <v>1030.5530258039439</v>
      </c>
      <c r="AP1492" s="19">
        <v>174.25953925308499</v>
      </c>
      <c r="AQ1492" s="19">
        <f>AP1492-AS1492</f>
        <v>140.78905787385699</v>
      </c>
      <c r="AR1492" s="18">
        <f>AQ1492*bess_capex_adj</f>
        <v>140.78905787385699</v>
      </c>
      <c r="AS1492" s="19">
        <v>33.470481379228005</v>
      </c>
      <c r="AT1492" s="18">
        <f>AR1492+AS1492</f>
        <v>174.25953925308499</v>
      </c>
      <c r="AU1492" s="19">
        <v>8919.2757700904003</v>
      </c>
      <c r="AV1492" s="19"/>
      <c r="AW1492" s="19">
        <v>2219.6965248809001</v>
      </c>
      <c r="AX1492" s="18">
        <f>AW1492*solar_capex_adj</f>
        <v>2959.5953665078669</v>
      </c>
      <c r="AY1492" s="19">
        <v>2156.2552257141701</v>
      </c>
      <c r="AZ1492" s="18">
        <f>AY1492*wind_capex_adj</f>
        <v>3593.7587095236172</v>
      </c>
      <c r="BA1492" s="19">
        <v>2317.78815992207</v>
      </c>
      <c r="BB1492" s="18">
        <f>BA1492*hdgt_capex_adj</f>
        <v>2897.2351999025877</v>
      </c>
      <c r="BC1492" s="19">
        <v>324.64325202463999</v>
      </c>
      <c r="BD1492" s="18">
        <f>BC1492*aero_capex_adj</f>
        <v>389.57190242956796</v>
      </c>
      <c r="BE1492" s="19">
        <v>1900.8926075486099</v>
      </c>
      <c r="BF1492" s="18">
        <f>BE1492*bess_capex_adj</f>
        <v>1900.8926075486099</v>
      </c>
      <c r="BG1492" s="8">
        <v>1539412731.08303</v>
      </c>
      <c r="BH1492" s="8">
        <v>6024251669.3078299</v>
      </c>
      <c r="BI1492" s="8">
        <v>914127095.170174</v>
      </c>
      <c r="BJ1492" s="8">
        <v>282208504.43896002</v>
      </c>
      <c r="BK1492" s="8">
        <f>SUM(BG1492:BJ1492)/1000000</f>
        <v>8759.9999999999927</v>
      </c>
      <c r="BL1492" s="8">
        <v>31.323997242683799</v>
      </c>
      <c r="BM1492" s="10">
        <f>0.815*BJ1492/(BK1492*1000)</f>
        <v>26.255699899286828</v>
      </c>
      <c r="BN1492" s="25">
        <v>2503.1630761813899</v>
      </c>
      <c r="BO1492" s="8">
        <v>474</v>
      </c>
      <c r="BP1492" s="8">
        <v>6080</v>
      </c>
      <c r="BQ1492" s="25">
        <v>9223.8464000000004</v>
      </c>
      <c r="BR1492" s="8">
        <v>1520</v>
      </c>
      <c r="BS1492" s="8">
        <v>380</v>
      </c>
      <c r="BT1492" s="8">
        <v>0.28428775087012897</v>
      </c>
    </row>
    <row r="1493" spans="1:72" s="11" customFormat="1" x14ac:dyDescent="0.25">
      <c r="A1493" s="1">
        <v>1410</v>
      </c>
      <c r="B1493" s="22">
        <v>2266.2381759666901</v>
      </c>
      <c r="C1493" s="22">
        <v>1603.6</v>
      </c>
      <c r="D1493" s="11">
        <v>3000</v>
      </c>
      <c r="E1493" s="11">
        <v>12000</v>
      </c>
      <c r="F1493" s="11">
        <v>2</v>
      </c>
      <c r="G1493" s="11">
        <v>4</v>
      </c>
      <c r="H1493" s="12">
        <f>SUM(BG1493:BI1493)/(BK1493*1000000)</f>
        <v>0.97436952466506477</v>
      </c>
      <c r="I1493" s="13">
        <v>100</v>
      </c>
      <c r="J1493" s="20">
        <v>100.571017728103</v>
      </c>
      <c r="K1493" s="18">
        <f>(P1493*BG1493+U1493*BH1493+AP1493*BI1493+AN1493*BJ1493)/(BK1493*(1000000))</f>
        <v>102.58091565959697</v>
      </c>
      <c r="L1493" s="18">
        <f>(T1493*BG1493+Y1493*BH1493+AT1493*BI1493+AO1493*BJ1493)/(BK1493*(1000000))</f>
        <v>128.64560262579465</v>
      </c>
      <c r="M1493" s="18">
        <f>L1493/K1493</f>
        <v>1.2540890456923817</v>
      </c>
      <c r="N1493" s="18">
        <f>J1493*M1493</f>
        <v>126.12501164694829</v>
      </c>
      <c r="O1493" s="13">
        <v>100</v>
      </c>
      <c r="P1493" s="20">
        <v>148.258175548705</v>
      </c>
      <c r="Q1493" s="20">
        <f>P1493-S1493</f>
        <v>137.12856284607</v>
      </c>
      <c r="R1493" s="18">
        <f>Q1493*solar_capex_adj</f>
        <v>182.83808379476</v>
      </c>
      <c r="S1493" s="20">
        <v>11.129612702635001</v>
      </c>
      <c r="T1493" s="18">
        <f>R1493+S1493</f>
        <v>193.967696497395</v>
      </c>
      <c r="U1493" s="20">
        <v>33.788307954740702</v>
      </c>
      <c r="V1493" s="20">
        <f>U1493-X1493</f>
        <v>27.988483121686901</v>
      </c>
      <c r="W1493" s="18">
        <f>V1493*wind_capex_adj</f>
        <v>46.647471869478167</v>
      </c>
      <c r="X1493" s="20">
        <v>5.7998248330538011</v>
      </c>
      <c r="Y1493" s="18">
        <f>W1493+X1493</f>
        <v>52.447296702531972</v>
      </c>
      <c r="Z1493" s="20">
        <v>723.87946455130202</v>
      </c>
      <c r="AA1493" s="20">
        <f>Z1493-AC1493-AD1493</f>
        <v>607.9957858004459</v>
      </c>
      <c r="AB1493" s="18">
        <f>AA1493*hdgt_capex_adj</f>
        <v>759.99473225055738</v>
      </c>
      <c r="AC1493" s="20">
        <v>72.679128098096044</v>
      </c>
      <c r="AD1493" s="20">
        <v>43.204550652760076</v>
      </c>
      <c r="AE1493" s="18">
        <f>AD1493*fuel_adj</f>
        <v>43.204550652760076</v>
      </c>
      <c r="AF1493" s="18">
        <f>AB1493+AC1493+AE1493</f>
        <v>875.8784110014135</v>
      </c>
      <c r="AG1493" s="20">
        <v>2251.6025608263799</v>
      </c>
      <c r="AH1493" s="20">
        <f>AG1493-AJ1493-AK1493</f>
        <v>2029.99772301857</v>
      </c>
      <c r="AI1493" s="18">
        <f>AH1493*aero_capex_adj</f>
        <v>2435.9972676222837</v>
      </c>
      <c r="AJ1493" s="20">
        <v>171.98992014402984</v>
      </c>
      <c r="AK1493" s="20">
        <v>49.614917663780034</v>
      </c>
      <c r="AL1493" s="18">
        <f>AK1493*fuel_adj</f>
        <v>49.614917663780034</v>
      </c>
      <c r="AM1493" s="18">
        <f>AI1493+AJ1493+AL1493</f>
        <v>2657.6021054300936</v>
      </c>
      <c r="AN1493" s="18">
        <f>IF(F1493=0, 0, IF(F1493=3, Z1493, (Z1493*F1493*384+AG1493*G1493*32)/(F1493*384+G1493*32)))</f>
        <v>942.12562116202741</v>
      </c>
      <c r="AO1493" s="18">
        <f>IF(F1493=0, 0, IF(F1493=3, AF1493, (AF1493*F1493*384+AM1493*G1493*32)/(F1493*384+G1493*32)))</f>
        <v>1130.4103673483678</v>
      </c>
      <c r="AP1493" s="20">
        <v>234.56128728687301</v>
      </c>
      <c r="AQ1493" s="20">
        <f>AP1493-AS1493</f>
        <v>189.73468990225601</v>
      </c>
      <c r="AR1493" s="18">
        <f>AQ1493*bess_capex_adj</f>
        <v>189.73468990225601</v>
      </c>
      <c r="AS1493" s="20">
        <v>44.826597384617003</v>
      </c>
      <c r="AT1493" s="18">
        <f>AR1493+AS1493</f>
        <v>234.56128728687301</v>
      </c>
      <c r="AU1493" s="20">
        <v>9355.7452655421293</v>
      </c>
      <c r="AV1493" s="20"/>
      <c r="AW1493" s="20">
        <v>2712.6287823542598</v>
      </c>
      <c r="AX1493" s="18">
        <f>AW1493*solar_capex_adj</f>
        <v>3616.8383764723462</v>
      </c>
      <c r="AY1493" s="20">
        <v>1919.46793656308</v>
      </c>
      <c r="AZ1493" s="18">
        <f>AY1493*wind_capex_adj</f>
        <v>3199.1132276051335</v>
      </c>
      <c r="BA1493" s="20">
        <v>1545.0020806970499</v>
      </c>
      <c r="BB1493" s="18">
        <f>BA1493*hdgt_capex_adj</f>
        <v>1931.2526008713123</v>
      </c>
      <c r="BC1493" s="20">
        <v>324.60332777728399</v>
      </c>
      <c r="BD1493" s="18">
        <f>BC1493*aero_capex_adj</f>
        <v>389.52399333274076</v>
      </c>
      <c r="BE1493" s="20">
        <v>2854.04313815044</v>
      </c>
      <c r="BF1493" s="18">
        <f>BE1493*bess_capex_adj</f>
        <v>2854.04313815044</v>
      </c>
      <c r="BG1493" s="11">
        <v>1693887799.26474</v>
      </c>
      <c r="BH1493" s="11">
        <v>5821623570.7952604</v>
      </c>
      <c r="BI1493" s="11">
        <v>1019965666.00595</v>
      </c>
      <c r="BJ1493" s="11">
        <v>224522963.93403301</v>
      </c>
      <c r="BK1493" s="11">
        <f>SUM(BG1493:BJ1493)/1000000</f>
        <v>8759.9999999999836</v>
      </c>
      <c r="BL1493" s="11">
        <v>31.758537923277501</v>
      </c>
      <c r="BM1493" s="13">
        <f>0.815*BJ1493/(BK1493*1000)</f>
        <v>20.888837397972285</v>
      </c>
      <c r="BN1493" s="22">
        <v>3059.4215375550398</v>
      </c>
      <c r="BO1493" s="11">
        <v>422</v>
      </c>
      <c r="BP1493" s="11">
        <v>9120</v>
      </c>
      <c r="BQ1493" s="22">
        <v>13835.7696</v>
      </c>
      <c r="BR1493" s="11">
        <v>2280</v>
      </c>
      <c r="BS1493" s="11">
        <v>570</v>
      </c>
      <c r="BT1493" s="11">
        <v>0.21214013307117499</v>
      </c>
    </row>
    <row r="1494" spans="1:72" s="11" customFormat="1" x14ac:dyDescent="0.25">
      <c r="A1494" s="1">
        <v>1545</v>
      </c>
      <c r="B1494" s="22">
        <v>2266.2381759666901</v>
      </c>
      <c r="C1494" s="22">
        <v>1603.6</v>
      </c>
      <c r="D1494" s="11">
        <v>3000</v>
      </c>
      <c r="E1494" s="11">
        <v>12000</v>
      </c>
      <c r="F1494" s="11">
        <v>2</v>
      </c>
      <c r="G1494" s="11">
        <v>4</v>
      </c>
      <c r="H1494" s="12">
        <f>SUM(BG1494:BI1494)/(BK1494*1000000)</f>
        <v>0.97436952466506477</v>
      </c>
      <c r="I1494" s="13">
        <v>100</v>
      </c>
      <c r="J1494" s="20">
        <v>100.571017728103</v>
      </c>
      <c r="K1494" s="18">
        <f>(P1494*BG1494+U1494*BH1494+AP1494*BI1494+AN1494*BJ1494)/(BK1494*(1000000))</f>
        <v>102.58091565959697</v>
      </c>
      <c r="L1494" s="18">
        <f>(T1494*BG1494+Y1494*BH1494+AT1494*BI1494+AO1494*BJ1494)/(BK1494*(1000000))</f>
        <v>128.64560262579465</v>
      </c>
      <c r="M1494" s="18">
        <f>L1494/K1494</f>
        <v>1.2540890456923817</v>
      </c>
      <c r="N1494" s="18">
        <f>J1494*M1494</f>
        <v>126.12501164694829</v>
      </c>
      <c r="O1494" s="13">
        <v>100</v>
      </c>
      <c r="P1494" s="20">
        <v>148.258175548705</v>
      </c>
      <c r="Q1494" s="20">
        <f>P1494-S1494</f>
        <v>137.12856284607</v>
      </c>
      <c r="R1494" s="18">
        <f>Q1494*solar_capex_adj</f>
        <v>182.83808379476</v>
      </c>
      <c r="S1494" s="20">
        <v>11.129612702635001</v>
      </c>
      <c r="T1494" s="18">
        <f>R1494+S1494</f>
        <v>193.967696497395</v>
      </c>
      <c r="U1494" s="20">
        <v>33.788307954740702</v>
      </c>
      <c r="V1494" s="20">
        <f>U1494-X1494</f>
        <v>27.988483121686901</v>
      </c>
      <c r="W1494" s="18">
        <f>V1494*wind_capex_adj</f>
        <v>46.647471869478167</v>
      </c>
      <c r="X1494" s="20">
        <v>5.7998248330538011</v>
      </c>
      <c r="Y1494" s="18">
        <f>W1494+X1494</f>
        <v>52.447296702531972</v>
      </c>
      <c r="Z1494" s="20">
        <v>723.87946455130202</v>
      </c>
      <c r="AA1494" s="20">
        <f>Z1494-AC1494-AD1494</f>
        <v>607.9957858004459</v>
      </c>
      <c r="AB1494" s="18">
        <f>AA1494*hdgt_capex_adj</f>
        <v>759.99473225055738</v>
      </c>
      <c r="AC1494" s="20">
        <v>72.679128098096044</v>
      </c>
      <c r="AD1494" s="20">
        <v>43.204550652760076</v>
      </c>
      <c r="AE1494" s="18">
        <f>AD1494*fuel_adj</f>
        <v>43.204550652760076</v>
      </c>
      <c r="AF1494" s="18">
        <f>AB1494+AC1494+AE1494</f>
        <v>875.8784110014135</v>
      </c>
      <c r="AG1494" s="20">
        <v>2251.6025608263799</v>
      </c>
      <c r="AH1494" s="20">
        <f>AG1494-AJ1494-AK1494</f>
        <v>2029.99772301857</v>
      </c>
      <c r="AI1494" s="18">
        <f>AH1494*aero_capex_adj</f>
        <v>2435.9972676222837</v>
      </c>
      <c r="AJ1494" s="20">
        <v>171.98992014402984</v>
      </c>
      <c r="AK1494" s="20">
        <v>49.614917663780034</v>
      </c>
      <c r="AL1494" s="18">
        <f>AK1494*fuel_adj</f>
        <v>49.614917663780034</v>
      </c>
      <c r="AM1494" s="18">
        <f>AI1494+AJ1494+AL1494</f>
        <v>2657.6021054300936</v>
      </c>
      <c r="AN1494" s="18">
        <f>IF(F1494=0, 0, IF(F1494=3, Z1494, (Z1494*F1494*384+AG1494*G1494*32)/(F1494*384+G1494*32)))</f>
        <v>942.12562116202741</v>
      </c>
      <c r="AO1494" s="18">
        <f>IF(F1494=0, 0, IF(F1494=3, AF1494, (AF1494*F1494*384+AM1494*G1494*32)/(F1494*384+G1494*32)))</f>
        <v>1130.4103673483678</v>
      </c>
      <c r="AP1494" s="20">
        <v>234.56128728687301</v>
      </c>
      <c r="AQ1494" s="20">
        <f>AP1494-AS1494</f>
        <v>189.73468990225601</v>
      </c>
      <c r="AR1494" s="18">
        <f>AQ1494*bess_capex_adj</f>
        <v>189.73468990225601</v>
      </c>
      <c r="AS1494" s="20">
        <v>44.826597384617003</v>
      </c>
      <c r="AT1494" s="18">
        <f>AR1494+AS1494</f>
        <v>234.56128728687301</v>
      </c>
      <c r="AU1494" s="20">
        <v>9355.7452655421293</v>
      </c>
      <c r="AV1494" s="20"/>
      <c r="AW1494" s="20">
        <v>2712.6287823542598</v>
      </c>
      <c r="AX1494" s="18">
        <f>AW1494*solar_capex_adj</f>
        <v>3616.8383764723462</v>
      </c>
      <c r="AY1494" s="20">
        <v>1919.46793656308</v>
      </c>
      <c r="AZ1494" s="18">
        <f>AY1494*wind_capex_adj</f>
        <v>3199.1132276051335</v>
      </c>
      <c r="BA1494" s="20">
        <v>1545.0020806970499</v>
      </c>
      <c r="BB1494" s="18">
        <f>BA1494*hdgt_capex_adj</f>
        <v>1931.2526008713123</v>
      </c>
      <c r="BC1494" s="20">
        <v>324.60332777728399</v>
      </c>
      <c r="BD1494" s="18">
        <f>BC1494*aero_capex_adj</f>
        <v>389.52399333274076</v>
      </c>
      <c r="BE1494" s="20">
        <v>2854.04313815044</v>
      </c>
      <c r="BF1494" s="18">
        <f>BE1494*bess_capex_adj</f>
        <v>2854.04313815044</v>
      </c>
      <c r="BG1494" s="11">
        <v>1693887799.26474</v>
      </c>
      <c r="BH1494" s="11">
        <v>5821623570.7952604</v>
      </c>
      <c r="BI1494" s="11">
        <v>1019965666.00595</v>
      </c>
      <c r="BJ1494" s="11">
        <v>224522963.93403301</v>
      </c>
      <c r="BK1494" s="11">
        <f>SUM(BG1494:BJ1494)/1000000</f>
        <v>8759.9999999999836</v>
      </c>
      <c r="BL1494" s="11">
        <v>31.758537923277501</v>
      </c>
      <c r="BM1494" s="13">
        <f>0.815*BJ1494/(BK1494*1000)</f>
        <v>20.888837397972285</v>
      </c>
      <c r="BN1494" s="22">
        <v>3059.4215375550398</v>
      </c>
      <c r="BO1494" s="11">
        <v>422</v>
      </c>
      <c r="BP1494" s="11">
        <v>9120</v>
      </c>
      <c r="BQ1494" s="22">
        <v>13835.7696</v>
      </c>
      <c r="BR1494" s="11">
        <v>2280</v>
      </c>
      <c r="BS1494" s="11">
        <v>570</v>
      </c>
      <c r="BT1494" s="11">
        <v>0.21214013307117499</v>
      </c>
    </row>
    <row r="1495" spans="1:72" s="11" customFormat="1" x14ac:dyDescent="0.25">
      <c r="A1495" s="1">
        <v>1353</v>
      </c>
      <c r="B1495" s="22">
        <v>3090.3247854091301</v>
      </c>
      <c r="C1495" s="22">
        <v>201.39999999999901</v>
      </c>
      <c r="D1495" s="11">
        <v>3000</v>
      </c>
      <c r="E1495" s="11">
        <v>12000</v>
      </c>
      <c r="F1495" s="11">
        <v>1</v>
      </c>
      <c r="G1495" s="11">
        <v>21</v>
      </c>
      <c r="H1495" s="12">
        <f>SUM(BG1495:BI1495)/(BK1495*1000000)</f>
        <v>0.82344441472144825</v>
      </c>
      <c r="I1495" s="13">
        <v>100</v>
      </c>
      <c r="J1495" s="20">
        <v>107.167473752238</v>
      </c>
      <c r="K1495" s="18">
        <f>(P1495*BG1495+U1495*BH1495+AP1495*BI1495+AN1495*BJ1495)/(BK1495*(1000000))</f>
        <v>131.27154606376908</v>
      </c>
      <c r="L1495" s="18">
        <f>(T1495*BG1495+Y1495*BH1495+AT1495*BI1495+AO1495*BJ1495)/(BK1495*(1000000))</f>
        <v>154.54855670248654</v>
      </c>
      <c r="M1495" s="18">
        <f>L1495/K1495</f>
        <v>1.1773195436230328</v>
      </c>
      <c r="N1495" s="18">
        <f>J1495*M1495</f>
        <v>126.17036128921819</v>
      </c>
      <c r="O1495" s="13">
        <v>100</v>
      </c>
      <c r="P1495" s="20">
        <v>116.19957374011599</v>
      </c>
      <c r="Q1495" s="20">
        <f>P1495-S1495</f>
        <v>107.47704232993701</v>
      </c>
      <c r="R1495" s="18">
        <f>Q1495*solar_capex_adj</f>
        <v>143.30272310658268</v>
      </c>
      <c r="S1495" s="20">
        <v>8.7225314101789877</v>
      </c>
      <c r="T1495" s="18">
        <f>R1495+S1495</f>
        <v>152.02525451676166</v>
      </c>
      <c r="U1495" s="20">
        <v>27.946191600979901</v>
      </c>
      <c r="V1495" s="20">
        <f>U1495-X1495</f>
        <v>23.149408123852901</v>
      </c>
      <c r="W1495" s="18">
        <f>V1495*wind_capex_adj</f>
        <v>38.58234687308817</v>
      </c>
      <c r="X1495" s="20">
        <v>4.7967834771270006</v>
      </c>
      <c r="Y1495" s="18">
        <f>W1495+X1495</f>
        <v>43.379130350215171</v>
      </c>
      <c r="Z1495" s="20">
        <v>107.783079200765</v>
      </c>
      <c r="AA1495" s="20">
        <f>Z1495-AC1495-AD1495</f>
        <v>54.382209193403398</v>
      </c>
      <c r="AB1495" s="18">
        <f>AA1495*hdgt_capex_adj</f>
        <v>67.977761491754251</v>
      </c>
      <c r="AC1495" s="20">
        <v>17.192161275806995</v>
      </c>
      <c r="AD1495" s="20">
        <v>36.208708731554609</v>
      </c>
      <c r="AE1495" s="18">
        <f>AD1495*fuel_adj</f>
        <v>36.208708731554609</v>
      </c>
      <c r="AF1495" s="18">
        <f>AB1495+AC1495+AE1495</f>
        <v>121.37863149911585</v>
      </c>
      <c r="AG1495" s="20">
        <v>468.66579189092801</v>
      </c>
      <c r="AH1495" s="20">
        <f>AG1495-AJ1495-AK1495</f>
        <v>385.50311982468401</v>
      </c>
      <c r="AI1495" s="18">
        <f>AH1495*aero_capex_adj</f>
        <v>462.60374378962081</v>
      </c>
      <c r="AJ1495" s="20">
        <v>41.967550519092981</v>
      </c>
      <c r="AK1495" s="20">
        <v>41.195121547151018</v>
      </c>
      <c r="AL1495" s="18">
        <f>AK1495*fuel_adj</f>
        <v>41.195121547151018</v>
      </c>
      <c r="AM1495" s="18">
        <f>AI1495+AJ1495+AL1495</f>
        <v>545.76641585586481</v>
      </c>
      <c r="AN1495" s="18">
        <f>IF(F1495=0, 0, IF(F1495=3, Z1495, (Z1495*F1495*384+AG1495*G1495*32)/(F1495*384+G1495*32)))</f>
        <v>337.43571454905054</v>
      </c>
      <c r="AO1495" s="18">
        <f>IF(F1495=0, 0, IF(F1495=3, AF1495, (AF1495*F1495*384+AM1495*G1495*32)/(F1495*384+G1495*32)))</f>
        <v>391.44358518068339</v>
      </c>
      <c r="AP1495" s="20">
        <v>76.7619685689791</v>
      </c>
      <c r="AQ1495" s="20">
        <f>AP1495-AS1495</f>
        <v>62.891704895864699</v>
      </c>
      <c r="AR1495" s="18">
        <f>AQ1495*bess_capex_adj</f>
        <v>62.891704895864699</v>
      </c>
      <c r="AS1495" s="20">
        <v>13.870263673114401</v>
      </c>
      <c r="AT1495" s="18">
        <f>AR1495+AS1495</f>
        <v>76.7619685689791</v>
      </c>
      <c r="AU1495" s="20">
        <v>9271.3614293384999</v>
      </c>
      <c r="AV1495" s="20"/>
      <c r="AW1495" s="20">
        <v>3699.2546731591401</v>
      </c>
      <c r="AX1495" s="18">
        <f>AW1495*solar_capex_adj</f>
        <v>4932.3395642121868</v>
      </c>
      <c r="AY1495" s="20">
        <v>241.08465708584501</v>
      </c>
      <c r="AZ1495" s="18">
        <f>AY1495*wind_capex_adj</f>
        <v>401.80776180974169</v>
      </c>
      <c r="BA1495" s="20">
        <v>772.54602923205505</v>
      </c>
      <c r="BB1495" s="18">
        <f>BA1495*hdgt_capex_adj</f>
        <v>965.68253654006878</v>
      </c>
      <c r="BC1495" s="20">
        <v>1704.2667180651799</v>
      </c>
      <c r="BD1495" s="18">
        <f>BC1495*aero_capex_adj</f>
        <v>2045.1200616782157</v>
      </c>
      <c r="BE1495" s="20">
        <v>2854.2093517962699</v>
      </c>
      <c r="BF1495" s="18">
        <f>BE1495*bess_capex_adj</f>
        <v>2854.2093517962699</v>
      </c>
      <c r="BG1495" s="11">
        <v>2979238128.5000401</v>
      </c>
      <c r="BH1495" s="11">
        <v>884041093.96239996</v>
      </c>
      <c r="BI1495" s="11">
        <v>3350093850.4974298</v>
      </c>
      <c r="BJ1495" s="11">
        <v>1546626927.0401101</v>
      </c>
      <c r="BK1495" s="11">
        <f>SUM(BG1495:BJ1495)/1000000</f>
        <v>8759.9999999999782</v>
      </c>
      <c r="BL1495" s="11">
        <v>10.9091608495711</v>
      </c>
      <c r="BM1495" s="13">
        <f>0.815*BJ1495/(BK1495*1000)</f>
        <v>143.89280200201975</v>
      </c>
      <c r="BN1495" s="22">
        <v>4171.93846030233</v>
      </c>
      <c r="BO1495" s="11">
        <v>53</v>
      </c>
      <c r="BP1495" s="11">
        <v>9120</v>
      </c>
      <c r="BQ1495" s="22">
        <v>13835.7696</v>
      </c>
      <c r="BR1495" s="11">
        <v>2280</v>
      </c>
      <c r="BS1495" s="11">
        <v>570</v>
      </c>
      <c r="BT1495" s="11">
        <v>0.68933224240816304</v>
      </c>
    </row>
    <row r="1496" spans="1:72" s="11" customFormat="1" x14ac:dyDescent="0.25">
      <c r="A1496" s="1">
        <v>869</v>
      </c>
      <c r="B1496" s="25">
        <v>2472.2598283273001</v>
      </c>
      <c r="C1496" s="25">
        <v>1603.6</v>
      </c>
      <c r="D1496" s="8">
        <v>2000</v>
      </c>
      <c r="E1496" s="8">
        <v>8000</v>
      </c>
      <c r="F1496" s="8">
        <v>2</v>
      </c>
      <c r="G1496" s="8">
        <v>11</v>
      </c>
      <c r="H1496" s="9">
        <f>SUM(BG1496:BI1496)/(BK1496*1000000)</f>
        <v>0.97411503620414774</v>
      </c>
      <c r="I1496" s="10">
        <v>100</v>
      </c>
      <c r="J1496" s="19">
        <v>100.23311494715</v>
      </c>
      <c r="K1496" s="18">
        <f>(P1496*BG1496+U1496*BH1496+AP1496*BI1496+AN1496*BJ1496)/(BK1496*(1000000))</f>
        <v>119.08022456192083</v>
      </c>
      <c r="L1496" s="18">
        <f>(T1496*BG1496+Y1496*BH1496+AT1496*BI1496+AO1496*BJ1496)/(BK1496*(1000000))</f>
        <v>150.0880191776175</v>
      </c>
      <c r="M1496" s="18">
        <f>L1496/K1496</f>
        <v>1.260394156374578</v>
      </c>
      <c r="N1496" s="18">
        <f>J1496*M1496</f>
        <v>126.33323235460922</v>
      </c>
      <c r="O1496" s="10">
        <v>100</v>
      </c>
      <c r="P1496" s="19">
        <v>158.827061121962</v>
      </c>
      <c r="Q1496" s="19">
        <f>P1496-S1496</f>
        <v>146.903154645299</v>
      </c>
      <c r="R1496" s="18">
        <f>Q1496*solar_capex_adj</f>
        <v>195.87087286039866</v>
      </c>
      <c r="S1496" s="19">
        <v>11.923906476663007</v>
      </c>
      <c r="T1496" s="18">
        <f>R1496+S1496</f>
        <v>207.79477933706167</v>
      </c>
      <c r="U1496" s="19">
        <v>33.786027043875997</v>
      </c>
      <c r="V1496" s="19">
        <f>U1496-X1496</f>
        <v>27.986203121325001</v>
      </c>
      <c r="W1496" s="18">
        <f>V1496*wind_capex_adj</f>
        <v>46.643671868875003</v>
      </c>
      <c r="X1496" s="19">
        <v>5.7998239225509955</v>
      </c>
      <c r="Y1496" s="18">
        <f>W1496+X1496</f>
        <v>52.443495791426002</v>
      </c>
      <c r="Z1496" s="19">
        <v>717.84877908085298</v>
      </c>
      <c r="AA1496" s="19">
        <f>Z1496-AC1496-AD1496</f>
        <v>604.2503170301211</v>
      </c>
      <c r="AB1496" s="18">
        <f>AA1496*hdgt_capex_adj</f>
        <v>755.31289628765137</v>
      </c>
      <c r="AC1496" s="19">
        <v>72.028703741921959</v>
      </c>
      <c r="AD1496" s="19">
        <v>41.569758308809924</v>
      </c>
      <c r="AE1496" s="18">
        <f>AD1496*fuel_adj</f>
        <v>41.569758308809924</v>
      </c>
      <c r="AF1496" s="18">
        <f>AB1496+AC1496+AE1496</f>
        <v>868.91135833838325</v>
      </c>
      <c r="AG1496" s="19">
        <v>4226.5935282077999</v>
      </c>
      <c r="AH1496" s="19">
        <f>AG1496-AJ1496-AK1496</f>
        <v>3865.7538351898402</v>
      </c>
      <c r="AI1496" s="18">
        <f>AH1496*aero_capex_adj</f>
        <v>4638.904602227808</v>
      </c>
      <c r="AJ1496" s="19">
        <v>314.67084680017979</v>
      </c>
      <c r="AK1496" s="19">
        <v>46.168846217779901</v>
      </c>
      <c r="AL1496" s="18">
        <f>AK1496*fuel_adj</f>
        <v>46.168846217779901</v>
      </c>
      <c r="AM1496" s="18">
        <f>AI1496+AJ1496+AL1496</f>
        <v>4999.7442952457677</v>
      </c>
      <c r="AN1496" s="18">
        <f>IF(F1496=0, 0, IF(F1496=3, Z1496, (Z1496*F1496*384+AG1496*G1496*32)/(F1496*384+G1496*32)))</f>
        <v>1820.5971288064648</v>
      </c>
      <c r="AO1496" s="18">
        <f>IF(F1496=0, 0, IF(F1496=3, AF1496, (AF1496*F1496*384+AM1496*G1496*32)/(F1496*384+G1496*32)))</f>
        <v>2167.1731385092758</v>
      </c>
      <c r="AP1496" s="19">
        <v>161.81438159818899</v>
      </c>
      <c r="AQ1496" s="19">
        <f>AP1496-AS1496</f>
        <v>130.75926349606499</v>
      </c>
      <c r="AR1496" s="18">
        <f>AQ1496*bess_capex_adj</f>
        <v>130.75926349606499</v>
      </c>
      <c r="AS1496" s="19">
        <v>31.055118102123998</v>
      </c>
      <c r="AT1496" s="18">
        <f>AR1496+AS1496</f>
        <v>161.81438159818899</v>
      </c>
      <c r="AU1496" s="19">
        <v>9216.2700147480791</v>
      </c>
      <c r="AV1496" s="19"/>
      <c r="AW1496" s="19">
        <v>2958.9907982800701</v>
      </c>
      <c r="AX1496" s="18">
        <f>AW1496*solar_capex_adj</f>
        <v>3945.3210643734265</v>
      </c>
      <c r="AY1496" s="19">
        <v>1919.31187400004</v>
      </c>
      <c r="AZ1496" s="18">
        <f>AY1496*wind_capex_adj</f>
        <v>3198.8531233334002</v>
      </c>
      <c r="BA1496" s="19">
        <v>1544.8764641238199</v>
      </c>
      <c r="BB1496" s="18">
        <f>BA1496*hdgt_capex_adj</f>
        <v>1931.0955801547748</v>
      </c>
      <c r="BC1496" s="19">
        <v>892.58657363177304</v>
      </c>
      <c r="BD1496" s="18">
        <f>BC1496*aero_capex_adj</f>
        <v>1071.1038883581275</v>
      </c>
      <c r="BE1496" s="19">
        <v>1900.50430471236</v>
      </c>
      <c r="BF1496" s="18">
        <f>BE1496*bess_capex_adj</f>
        <v>1900.50430471236</v>
      </c>
      <c r="BG1496" s="8">
        <v>1724085160.62958</v>
      </c>
      <c r="BH1496" s="8">
        <v>5821629107.1900301</v>
      </c>
      <c r="BI1496" s="8">
        <v>987533449.32871997</v>
      </c>
      <c r="BJ1496" s="8">
        <v>226752282.85166499</v>
      </c>
      <c r="BK1496" s="8">
        <f>SUM(BG1496:BJ1496)/1000000</f>
        <v>8759.9999999999964</v>
      </c>
      <c r="BL1496" s="8">
        <v>34.533200677039297</v>
      </c>
      <c r="BM1496" s="10">
        <f>0.815*BJ1496/(BK1496*1000)</f>
        <v>21.096245493619524</v>
      </c>
      <c r="BN1496" s="25">
        <v>3337.5507682418602</v>
      </c>
      <c r="BO1496" s="8">
        <v>422</v>
      </c>
      <c r="BP1496" s="8">
        <v>6080</v>
      </c>
      <c r="BQ1496" s="25">
        <v>9223.8464000000004</v>
      </c>
      <c r="BR1496" s="8">
        <v>1520</v>
      </c>
      <c r="BS1496" s="8">
        <v>380</v>
      </c>
      <c r="BT1496" s="8">
        <v>0.30690605462660298</v>
      </c>
    </row>
    <row r="1497" spans="1:72" s="11" customFormat="1" x14ac:dyDescent="0.25">
      <c r="A1497" s="1">
        <v>1335</v>
      </c>
      <c r="B1497" s="22">
        <v>3090.3247854091301</v>
      </c>
      <c r="C1497" s="22">
        <v>402.79999999999899</v>
      </c>
      <c r="D1497" s="11">
        <v>3000</v>
      </c>
      <c r="E1497" s="11">
        <v>12000</v>
      </c>
      <c r="F1497" s="11">
        <v>1</v>
      </c>
      <c r="G1497" s="11">
        <v>20</v>
      </c>
      <c r="H1497" s="12">
        <f>SUM(BG1497:BI1497)/(BK1497*1000000)</f>
        <v>0.87329470949440524</v>
      </c>
      <c r="I1497" s="13">
        <v>100</v>
      </c>
      <c r="J1497" s="20">
        <v>106.303294297195</v>
      </c>
      <c r="K1497" s="18">
        <f>(P1497*BG1497+U1497*BH1497+AP1497*BI1497+AN1497*BJ1497)/(BK1497*(1000000))</f>
        <v>145.2871867147193</v>
      </c>
      <c r="L1497" s="18">
        <f>(T1497*BG1497+Y1497*BH1497+AT1497*BI1497+AO1497*BJ1497)/(BK1497*(1000000))</f>
        <v>172.68459338161927</v>
      </c>
      <c r="M1497" s="18">
        <f>L1497/K1497</f>
        <v>1.188574142609675</v>
      </c>
      <c r="N1497" s="18">
        <f>J1497*M1497</f>
        <v>126.3493468758725</v>
      </c>
      <c r="O1497" s="13">
        <v>100</v>
      </c>
      <c r="P1497" s="20">
        <v>120.332317080301</v>
      </c>
      <c r="Q1497" s="20">
        <f>P1497-S1497</f>
        <v>111.298652577822</v>
      </c>
      <c r="R1497" s="18">
        <f>Q1497*solar_capex_adj</f>
        <v>148.39820343709599</v>
      </c>
      <c r="S1497" s="20">
        <v>9.0336645024789988</v>
      </c>
      <c r="T1497" s="18">
        <f>R1497+S1497</f>
        <v>157.431867939575</v>
      </c>
      <c r="U1497" s="20">
        <v>27.9436749975151</v>
      </c>
      <c r="V1497" s="20">
        <f>U1497-X1497</f>
        <v>23.146891520387999</v>
      </c>
      <c r="W1497" s="18">
        <f>V1497*wind_capex_adj</f>
        <v>38.578152533980003</v>
      </c>
      <c r="X1497" s="20">
        <v>4.7967834771271001</v>
      </c>
      <c r="Y1497" s="18">
        <f>W1497+X1497</f>
        <v>43.374936011107103</v>
      </c>
      <c r="Z1497" s="20">
        <v>124.68472653453099</v>
      </c>
      <c r="AA1497" s="20">
        <f>Z1497-AC1497-AD1497</f>
        <v>69.5276048081586</v>
      </c>
      <c r="AB1497" s="18">
        <f>AA1497*hdgt_capex_adj</f>
        <v>86.909506010198243</v>
      </c>
      <c r="AC1497" s="20">
        <v>18.670364443810996</v>
      </c>
      <c r="AD1497" s="20">
        <v>36.486757282561399</v>
      </c>
      <c r="AE1497" s="18">
        <f>AD1497*fuel_adj</f>
        <v>36.486757282561399</v>
      </c>
      <c r="AF1497" s="18">
        <f>AB1497+AC1497+AE1497</f>
        <v>142.06662773657064</v>
      </c>
      <c r="AG1497" s="20">
        <v>824.35112640941202</v>
      </c>
      <c r="AH1497" s="20">
        <f>AG1497-AJ1497-AK1497</f>
        <v>715.08303150295797</v>
      </c>
      <c r="AI1497" s="18">
        <f>AH1497*aero_capex_adj</f>
        <v>858.09963780354951</v>
      </c>
      <c r="AJ1497" s="20">
        <v>67.719199475320011</v>
      </c>
      <c r="AK1497" s="20">
        <v>41.548895431134042</v>
      </c>
      <c r="AL1497" s="18">
        <f>AK1497*fuel_adj</f>
        <v>41.548895431134042</v>
      </c>
      <c r="AM1497" s="18">
        <f>AI1497+AJ1497+AL1497</f>
        <v>967.36773271000357</v>
      </c>
      <c r="AN1497" s="18">
        <f>IF(F1497=0, 0, IF(F1497=3, Z1497, (Z1497*F1497*384+AG1497*G1497*32)/(F1497*384+G1497*32)))</f>
        <v>561.97622645633169</v>
      </c>
      <c r="AO1497" s="18">
        <f>IF(F1497=0, 0, IF(F1497=3, AF1497, (AF1497*F1497*384+AM1497*G1497*32)/(F1497*384+G1497*32)))</f>
        <v>657.87981834496611</v>
      </c>
      <c r="AP1497" s="20">
        <v>84.460992288611607</v>
      </c>
      <c r="AQ1497" s="20">
        <f>AP1497-AS1497</f>
        <v>69.125020556536199</v>
      </c>
      <c r="AR1497" s="18">
        <f>AQ1497*bess_capex_adj</f>
        <v>69.125020556536199</v>
      </c>
      <c r="AS1497" s="20">
        <v>15.335971732075407</v>
      </c>
      <c r="AT1497" s="18">
        <f>AR1497+AS1497</f>
        <v>84.460992288611607</v>
      </c>
      <c r="AU1497" s="20">
        <v>9430.2652400728293</v>
      </c>
      <c r="AV1497" s="20"/>
      <c r="AW1497" s="20">
        <v>3698.8525221806699</v>
      </c>
      <c r="AX1497" s="18">
        <f>AW1497*solar_capex_adj</f>
        <v>4931.8033629075599</v>
      </c>
      <c r="AY1497" s="20">
        <v>482.11689689345201</v>
      </c>
      <c r="AZ1497" s="18">
        <f>AY1497*wind_capex_adj</f>
        <v>803.52816148908676</v>
      </c>
      <c r="BA1497" s="20">
        <v>772.46204470840996</v>
      </c>
      <c r="BB1497" s="18">
        <f>BA1497*hdgt_capex_adj</f>
        <v>965.57755588551242</v>
      </c>
      <c r="BC1497" s="20">
        <v>1622.93470945273</v>
      </c>
      <c r="BD1497" s="18">
        <f>BC1497*aero_capex_adj</f>
        <v>1947.5216513432758</v>
      </c>
      <c r="BE1497" s="20">
        <v>2853.89906683755</v>
      </c>
      <c r="BF1497" s="18">
        <f>BE1497*bess_capex_adj</f>
        <v>2853.89906683755</v>
      </c>
      <c r="BG1497" s="11">
        <v>2864467848.29742</v>
      </c>
      <c r="BH1497" s="11">
        <v>1768082187.9247999</v>
      </c>
      <c r="BI1497" s="11">
        <v>3017511618.94876</v>
      </c>
      <c r="BJ1497" s="11">
        <v>1109938344.82901</v>
      </c>
      <c r="BK1497" s="11">
        <f>SUM(BG1497:BJ1497)/1000000</f>
        <v>8759.9999999999891</v>
      </c>
      <c r="BL1497" s="11">
        <v>15.068093696115801</v>
      </c>
      <c r="BM1497" s="13">
        <f>0.815*BJ1497/(BK1497*1000)</f>
        <v>103.26481176205985</v>
      </c>
      <c r="BN1497" s="22">
        <v>4171.93846030233</v>
      </c>
      <c r="BO1497" s="11">
        <v>106</v>
      </c>
      <c r="BP1497" s="11">
        <v>9120</v>
      </c>
      <c r="BQ1497" s="22">
        <v>13835.7696</v>
      </c>
      <c r="BR1497" s="11">
        <v>2280</v>
      </c>
      <c r="BS1497" s="11">
        <v>570</v>
      </c>
      <c r="BT1497" s="11">
        <v>0.62152312695329703</v>
      </c>
    </row>
    <row r="1498" spans="1:72" s="11" customFormat="1" x14ac:dyDescent="0.25">
      <c r="A1498" s="1">
        <v>1603</v>
      </c>
      <c r="B1498" s="22">
        <v>2678.2814806879101</v>
      </c>
      <c r="C1498" s="22">
        <v>402.79999999999899</v>
      </c>
      <c r="D1498" s="11">
        <v>3000</v>
      </c>
      <c r="E1498" s="11">
        <v>12000</v>
      </c>
      <c r="F1498" s="11">
        <v>3</v>
      </c>
      <c r="G1498" s="11">
        <v>4</v>
      </c>
      <c r="H1498" s="12">
        <f>SUM(BG1498:BI1498)/(BK1498*1000000)</f>
        <v>0.83690359119403623</v>
      </c>
      <c r="I1498" s="13">
        <v>100</v>
      </c>
      <c r="J1498" s="20">
        <v>106.23547441311899</v>
      </c>
      <c r="K1498" s="18">
        <f>(P1498*BG1498+U1498*BH1498+AP1498*BI1498+AN1498*BJ1498)/(BK1498*(1000000))</f>
        <v>102.77625179829347</v>
      </c>
      <c r="L1498" s="18">
        <f>(T1498*BG1498+Y1498*BH1498+AT1498*BI1498+AO1498*BJ1498)/(BK1498*(1000000))</f>
        <v>122.26162778921849</v>
      </c>
      <c r="M1498" s="18">
        <f>L1498/K1498</f>
        <v>1.1895902569901713</v>
      </c>
      <c r="N1498" s="18">
        <f>J1498*M1498</f>
        <v>126.37668530857499</v>
      </c>
      <c r="O1498" s="13">
        <v>100</v>
      </c>
      <c r="P1498" s="20">
        <v>110.687529892193</v>
      </c>
      <c r="Q1498" s="20">
        <f>P1498-S1498</f>
        <v>102.379226724554</v>
      </c>
      <c r="R1498" s="18">
        <f>Q1498*solar_capex_adj</f>
        <v>136.50563563273866</v>
      </c>
      <c r="S1498" s="20">
        <v>8.3083031676389965</v>
      </c>
      <c r="T1498" s="18">
        <f>R1498+S1498</f>
        <v>144.81393880037766</v>
      </c>
      <c r="U1498" s="20">
        <v>27.947595925922201</v>
      </c>
      <c r="V1498" s="20">
        <f>U1498-X1498</f>
        <v>23.150812448795101</v>
      </c>
      <c r="W1498" s="18">
        <f>V1498*wind_capex_adj</f>
        <v>38.584687414658504</v>
      </c>
      <c r="X1498" s="20">
        <v>4.7967834771271001</v>
      </c>
      <c r="Y1498" s="18">
        <f>W1498+X1498</f>
        <v>43.381470891785604</v>
      </c>
      <c r="Z1498" s="20">
        <v>205.47603309528699</v>
      </c>
      <c r="AA1498" s="20">
        <f>Z1498-AC1498-AD1498</f>
        <v>142.48573640073602</v>
      </c>
      <c r="AB1498" s="18">
        <f>AA1498*hdgt_capex_adj</f>
        <v>178.10717050092001</v>
      </c>
      <c r="AC1498" s="20">
        <v>25.781846910965982</v>
      </c>
      <c r="AD1498" s="20">
        <v>37.208449783584996</v>
      </c>
      <c r="AE1498" s="18">
        <f>AD1498*fuel_adj</f>
        <v>37.208449783584996</v>
      </c>
      <c r="AF1498" s="18">
        <f>AB1498+AC1498+AE1498</f>
        <v>241.09746719547098</v>
      </c>
      <c r="AG1498" s="20">
        <v>438.05609701752502</v>
      </c>
      <c r="AH1498" s="20">
        <f>AG1498-AJ1498-AK1498</f>
        <v>354.97116643968798</v>
      </c>
      <c r="AI1498" s="18">
        <f>AH1498*aero_capex_adj</f>
        <v>425.96539972762554</v>
      </c>
      <c r="AJ1498" s="20">
        <v>39.722189597785018</v>
      </c>
      <c r="AK1498" s="20">
        <v>43.362740980052024</v>
      </c>
      <c r="AL1498" s="18">
        <f>AK1498*fuel_adj</f>
        <v>43.362740980052024</v>
      </c>
      <c r="AM1498" s="18">
        <f>AI1498+AJ1498+AL1498</f>
        <v>509.05033030546258</v>
      </c>
      <c r="AN1498" s="18">
        <f>IF(F1498=0, 0, IF(F1498=3, Z1498, (Z1498*F1498*384+AG1498*G1498*32)/(F1498*384+G1498*32)))</f>
        <v>205.47603309528699</v>
      </c>
      <c r="AO1498" s="18">
        <f>IF(F1498=0, 0, IF(F1498=3, AF1498, (AF1498*F1498*384+AM1498*G1498*32)/(F1498*384+G1498*32)))</f>
        <v>241.09746719547098</v>
      </c>
      <c r="AP1498" s="20">
        <v>90.199919413044398</v>
      </c>
      <c r="AQ1498" s="20">
        <f>AP1498-AS1498</f>
        <v>73.892770666221196</v>
      </c>
      <c r="AR1498" s="18">
        <f>AQ1498*bess_capex_adj</f>
        <v>73.892770666221196</v>
      </c>
      <c r="AS1498" s="20">
        <v>16.307148746823202</v>
      </c>
      <c r="AT1498" s="18">
        <f>AR1498+AS1498</f>
        <v>90.199919413044398</v>
      </c>
      <c r="AU1498" s="20">
        <v>9185.2168763447007</v>
      </c>
      <c r="AV1498" s="20"/>
      <c r="AW1498" s="20">
        <v>3206.2152052895899</v>
      </c>
      <c r="AX1498" s="18">
        <f>AW1498*solar_capex_adj</f>
        <v>4274.9536070527865</v>
      </c>
      <c r="AY1498" s="20">
        <v>482.198564267015</v>
      </c>
      <c r="AZ1498" s="18">
        <f>AY1498*wind_capex_adj</f>
        <v>803.66427377835839</v>
      </c>
      <c r="BA1498" s="20">
        <v>2317.7786838166498</v>
      </c>
      <c r="BB1498" s="18">
        <f>BA1498*hdgt_capex_adj</f>
        <v>2897.2233547708124</v>
      </c>
      <c r="BC1498" s="20">
        <v>324.64192474472202</v>
      </c>
      <c r="BD1498" s="18">
        <f>BC1498*aero_capex_adj</f>
        <v>389.57030969366639</v>
      </c>
      <c r="BE1498" s="20">
        <v>2854.3824982267101</v>
      </c>
      <c r="BF1498" s="18">
        <f>BE1498*bess_capex_adj</f>
        <v>2854.3824982267101</v>
      </c>
      <c r="BG1498" s="11">
        <v>2710813124.87502</v>
      </c>
      <c r="BH1498" s="11">
        <v>1768082187.9247999</v>
      </c>
      <c r="BI1498" s="11">
        <v>2852380146.0599298</v>
      </c>
      <c r="BJ1498" s="11">
        <v>1428724541.14024</v>
      </c>
      <c r="BK1498" s="11">
        <f>SUM(BG1498:BJ1498)/1000000</f>
        <v>8759.9999999999909</v>
      </c>
      <c r="BL1498" s="11">
        <v>8.9059980116467603</v>
      </c>
      <c r="BM1498" s="13">
        <f>0.815*BJ1498/(BK1498*1000)</f>
        <v>132.92357317686034</v>
      </c>
      <c r="BN1498" s="22">
        <v>3615.6799989286801</v>
      </c>
      <c r="BO1498" s="11">
        <v>106</v>
      </c>
      <c r="BP1498" s="11">
        <v>9120</v>
      </c>
      <c r="BQ1498" s="22">
        <v>13835.7696</v>
      </c>
      <c r="BR1498" s="11">
        <v>2280</v>
      </c>
      <c r="BS1498" s="11">
        <v>570</v>
      </c>
      <c r="BT1498" s="11">
        <v>0.58711497543903401</v>
      </c>
    </row>
    <row r="1499" spans="1:72" s="11" customFormat="1" x14ac:dyDescent="0.25">
      <c r="A1499" s="1">
        <v>1262</v>
      </c>
      <c r="B1499" s="22">
        <v>2266.2381759666901</v>
      </c>
      <c r="C1499" s="22">
        <v>1402.2</v>
      </c>
      <c r="D1499" s="11">
        <v>3000</v>
      </c>
      <c r="E1499" s="11">
        <v>12000</v>
      </c>
      <c r="F1499" s="11">
        <v>1</v>
      </c>
      <c r="G1499" s="11">
        <v>19</v>
      </c>
      <c r="H1499" s="12">
        <f>SUM(BG1499:BI1499)/(BK1499*1000000)</f>
        <v>0.96631156469933777</v>
      </c>
      <c r="I1499" s="13">
        <v>100</v>
      </c>
      <c r="J1499" s="20">
        <v>103.292365055079</v>
      </c>
      <c r="K1499" s="18">
        <f>(P1499*BG1499+U1499*BH1499+AP1499*BI1499+AN1499*BJ1499)/(BK1499*(1000000))</f>
        <v>141.17497061175339</v>
      </c>
      <c r="L1499" s="18">
        <f>(T1499*BG1499+Y1499*BH1499+AT1499*BI1499+AO1499*BJ1499)/(BK1499*(1000000))</f>
        <v>172.74840010719453</v>
      </c>
      <c r="M1499" s="18">
        <f>L1499/K1499</f>
        <v>1.223647501810158</v>
      </c>
      <c r="N1499" s="18">
        <f>J1499*M1499</f>
        <v>126.39344445571028</v>
      </c>
      <c r="O1499" s="13">
        <v>99.999999999999901</v>
      </c>
      <c r="P1499" s="20">
        <v>139.79337501341101</v>
      </c>
      <c r="Q1499" s="20">
        <f>P1499-S1499</f>
        <v>129.29789609590901</v>
      </c>
      <c r="R1499" s="18">
        <f>Q1499*solar_capex_adj</f>
        <v>172.39719479454533</v>
      </c>
      <c r="S1499" s="20">
        <v>10.495478917501998</v>
      </c>
      <c r="T1499" s="18">
        <f>R1499+S1499</f>
        <v>182.89267371204733</v>
      </c>
      <c r="U1499" s="20">
        <v>31.013277656570299</v>
      </c>
      <c r="V1499" s="20">
        <f>U1499-X1499</f>
        <v>25.6891960501993</v>
      </c>
      <c r="W1499" s="18">
        <f>V1499*wind_capex_adj</f>
        <v>42.815326750332169</v>
      </c>
      <c r="X1499" s="20">
        <v>5.3240816063709993</v>
      </c>
      <c r="Y1499" s="18">
        <f>W1499+X1499</f>
        <v>48.139408356703171</v>
      </c>
      <c r="Z1499" s="20">
        <v>343.98439884305998</v>
      </c>
      <c r="AA1499" s="20">
        <f>Z1499-AC1499-AD1499</f>
        <v>261.19344885473902</v>
      </c>
      <c r="AB1499" s="18">
        <f>AA1499*hdgt_capex_adj</f>
        <v>326.49181106842377</v>
      </c>
      <c r="AC1499" s="20">
        <v>39.033609210402005</v>
      </c>
      <c r="AD1499" s="20">
        <v>43.757340777918955</v>
      </c>
      <c r="AE1499" s="18">
        <f>AD1499*fuel_adj</f>
        <v>43.757340777918955</v>
      </c>
      <c r="AF1499" s="18">
        <f>AB1499+AC1499+AE1499</f>
        <v>409.28276105674473</v>
      </c>
      <c r="AG1499" s="20">
        <v>2941.9648918293501</v>
      </c>
      <c r="AH1499" s="20">
        <f>AG1499-AJ1499-AK1499</f>
        <v>2671.4398178909996</v>
      </c>
      <c r="AI1499" s="18">
        <f>AH1499*aero_capex_adj</f>
        <v>3205.7277814691993</v>
      </c>
      <c r="AJ1499" s="20">
        <v>222.16261218241016</v>
      </c>
      <c r="AK1499" s="20">
        <v>48.36246175594033</v>
      </c>
      <c r="AL1499" s="18">
        <f>AK1499*fuel_adj</f>
        <v>48.36246175594033</v>
      </c>
      <c r="AM1499" s="18">
        <f>AI1499+AJ1499+AL1499</f>
        <v>3476.2528554075498</v>
      </c>
      <c r="AN1499" s="18">
        <f>IF(F1499=0, 0, IF(F1499=3, Z1499, (Z1499*F1499*384+AG1499*G1499*32)/(F1499*384+G1499*32)))</f>
        <v>1936.2950235765925</v>
      </c>
      <c r="AO1499" s="18">
        <f>IF(F1499=0, 0, IF(F1499=3, AF1499, (AF1499*F1499*384+AM1499*G1499*32)/(F1499*384+G1499*32)))</f>
        <v>2289.0386253362703</v>
      </c>
      <c r="AP1499" s="20">
        <v>215.75686783709401</v>
      </c>
      <c r="AQ1499" s="20">
        <f>AP1499-AS1499</f>
        <v>174.95322232443101</v>
      </c>
      <c r="AR1499" s="18">
        <f>AQ1499*bess_capex_adj</f>
        <v>174.95322232443101</v>
      </c>
      <c r="AS1499" s="20">
        <v>40.803645512662996</v>
      </c>
      <c r="AT1499" s="18">
        <f>AR1499+AS1499</f>
        <v>215.75686783709401</v>
      </c>
      <c r="AU1499" s="20">
        <v>9558.1446496900498</v>
      </c>
      <c r="AV1499" s="20"/>
      <c r="AW1499" s="20">
        <v>2712.2623183429901</v>
      </c>
      <c r="AX1499" s="18">
        <f>AW1499*solar_capex_adj</f>
        <v>3616.3497577906533</v>
      </c>
      <c r="AY1499" s="20">
        <v>1678.1705749697901</v>
      </c>
      <c r="AZ1499" s="18">
        <f>AY1499*wind_capex_adj</f>
        <v>2796.9509582829837</v>
      </c>
      <c r="BA1499" s="20">
        <v>772.39667891440899</v>
      </c>
      <c r="BB1499" s="18">
        <f>BA1499*hdgt_capex_adj</f>
        <v>965.49584864301119</v>
      </c>
      <c r="BC1499" s="20">
        <v>1541.6575077704099</v>
      </c>
      <c r="BD1499" s="18">
        <f>BC1499*aero_capex_adj</f>
        <v>1849.9890093244917</v>
      </c>
      <c r="BE1499" s="20">
        <v>2853.6575696924401</v>
      </c>
      <c r="BF1499" s="18">
        <f>BE1499*bess_capex_adj</f>
        <v>2853.6575696924401</v>
      </c>
      <c r="BG1499" s="11">
        <v>1798513939.0808499</v>
      </c>
      <c r="BH1499" s="11">
        <v>5545335704.8206301</v>
      </c>
      <c r="BI1499" s="11">
        <v>1121039662.8647101</v>
      </c>
      <c r="BJ1499" s="11">
        <v>295110693.23379999</v>
      </c>
      <c r="BK1499" s="11">
        <f>SUM(BG1499:BJ1499)/1000000</f>
        <v>8759.9999999999909</v>
      </c>
      <c r="BL1499" s="11">
        <v>27.195058739693799</v>
      </c>
      <c r="BM1499" s="13">
        <f>0.815*BJ1499/(BK1499*1000)</f>
        <v>27.456074770039638</v>
      </c>
      <c r="BN1499" s="22">
        <v>3059.4215375550398</v>
      </c>
      <c r="BO1499" s="11">
        <v>369</v>
      </c>
      <c r="BP1499" s="11">
        <v>9120</v>
      </c>
      <c r="BQ1499" s="22">
        <v>13835.7696</v>
      </c>
      <c r="BR1499" s="11">
        <v>2280</v>
      </c>
      <c r="BS1499" s="11">
        <v>570</v>
      </c>
      <c r="BT1499" s="11">
        <v>0.23289908035714099</v>
      </c>
    </row>
    <row r="1500" spans="1:72" s="11" customFormat="1" x14ac:dyDescent="0.25">
      <c r="A1500" s="1">
        <v>271</v>
      </c>
      <c r="B1500" s="24">
        <v>3708.3897424909601</v>
      </c>
      <c r="C1500" s="24">
        <v>201.39999999999901</v>
      </c>
      <c r="D1500" s="1">
        <v>1000</v>
      </c>
      <c r="E1500" s="1">
        <v>4000</v>
      </c>
      <c r="F1500" s="1">
        <v>1</v>
      </c>
      <c r="G1500" s="1">
        <v>23</v>
      </c>
      <c r="H1500" s="2">
        <f>SUM(BG1500:BI1500)/(BK1500*1000000)</f>
        <v>0.65948703434911926</v>
      </c>
      <c r="I1500" s="3">
        <v>100</v>
      </c>
      <c r="J1500" s="18">
        <v>104.963580618262</v>
      </c>
      <c r="K1500" s="18">
        <f>(P1500*BG1500+U1500*BH1500+AP1500*BI1500+AN1500*BJ1500)/(BK1500*(1000000))</f>
        <v>109.38261255174511</v>
      </c>
      <c r="L1500" s="18">
        <f>(T1500*BG1500+Y1500*BH1500+AT1500*BI1500+AO1500*BJ1500)/(BK1500*(1000000))</f>
        <v>131.7694529925229</v>
      </c>
      <c r="M1500" s="18">
        <f>L1500/K1500</f>
        <v>1.2046654392185718</v>
      </c>
      <c r="N1500" s="18">
        <f>J1500*M1500</f>
        <v>126.44599794745257</v>
      </c>
      <c r="O1500" s="3">
        <v>100</v>
      </c>
      <c r="P1500" s="18">
        <v>124.14055700987301</v>
      </c>
      <c r="Q1500" s="18">
        <f>P1500-S1500</f>
        <v>114.82499990013</v>
      </c>
      <c r="R1500" s="18">
        <f>Q1500*solar_capex_adj</f>
        <v>153.09999986683999</v>
      </c>
      <c r="S1500" s="18">
        <v>9.3155571097430112</v>
      </c>
      <c r="T1500" s="18">
        <f>R1500+S1500</f>
        <v>162.41555697658299</v>
      </c>
      <c r="U1500" s="18">
        <v>27.954426137223098</v>
      </c>
      <c r="V1500" s="18">
        <f>U1500-X1500</f>
        <v>23.157642660095899</v>
      </c>
      <c r="W1500" s="18">
        <f>V1500*wind_capex_adj</f>
        <v>38.596071100159833</v>
      </c>
      <c r="X1500" s="18">
        <v>4.7967834771271995</v>
      </c>
      <c r="Y1500" s="18">
        <f>W1500+X1500</f>
        <v>43.392854577287032</v>
      </c>
      <c r="Z1500" s="18">
        <v>93.582287794443403</v>
      </c>
      <c r="AA1500" s="18">
        <f>Z1500-AC1500-AD1500</f>
        <v>43.047515758380293</v>
      </c>
      <c r="AB1500" s="18">
        <f>AA1500*hdgt_capex_adj</f>
        <v>53.809394697975364</v>
      </c>
      <c r="AC1500" s="18">
        <v>16.034514230000809</v>
      </c>
      <c r="AD1500" s="18">
        <v>34.500257806062301</v>
      </c>
      <c r="AE1500" s="18">
        <f>AD1500*fuel_adj</f>
        <v>34.500257806062301</v>
      </c>
      <c r="AF1500" s="18">
        <f>AB1500+AC1500+AE1500</f>
        <v>104.34416673403848</v>
      </c>
      <c r="AG1500" s="18">
        <v>174.84287134959999</v>
      </c>
      <c r="AH1500" s="18">
        <f>AG1500-AJ1500-AK1500</f>
        <v>113.82285826741401</v>
      </c>
      <c r="AI1500" s="18">
        <f>AH1500*aero_capex_adj</f>
        <v>136.5874299208968</v>
      </c>
      <c r="AJ1500" s="18">
        <v>20.704951184869998</v>
      </c>
      <c r="AK1500" s="18">
        <v>40.315061897315985</v>
      </c>
      <c r="AL1500" s="18">
        <f>AK1500*fuel_adj</f>
        <v>40.315061897315985</v>
      </c>
      <c r="AM1500" s="18">
        <f>AI1500+AJ1500+AL1500</f>
        <v>197.60744300308278</v>
      </c>
      <c r="AN1500" s="18">
        <f>IF(F1500=0, 0, IF(F1500=3, Z1500, (Z1500*F1500*384+AG1500*G1500*32)/(F1500*384+G1500*32)))</f>
        <v>146.98209984497487</v>
      </c>
      <c r="AO1500" s="18">
        <f>IF(F1500=0, 0, IF(F1500=3, AF1500, (AF1500*F1500*384+AM1500*G1500*32)/(F1500*384+G1500*32)))</f>
        <v>165.63146256798188</v>
      </c>
      <c r="AP1500" s="18">
        <v>52.985251697498697</v>
      </c>
      <c r="AQ1500" s="18">
        <f>AP1500-AS1500</f>
        <v>42.991499512972503</v>
      </c>
      <c r="AR1500" s="18">
        <f>AQ1500*bess_capex_adj</f>
        <v>42.991499512972503</v>
      </c>
      <c r="AS1500" s="18">
        <v>9.9937521845261941</v>
      </c>
      <c r="AT1500" s="18">
        <f>AR1500+AS1500</f>
        <v>52.985251697498697</v>
      </c>
      <c r="AU1500" s="18">
        <v>8271.9467331220494</v>
      </c>
      <c r="AV1500" s="18"/>
      <c r="AW1500" s="18">
        <v>4440.6846536058201</v>
      </c>
      <c r="AX1500" s="18">
        <f>AW1500*solar_capex_adj</f>
        <v>5920.9128714744265</v>
      </c>
      <c r="AY1500" s="18">
        <v>241.170413936984</v>
      </c>
      <c r="AZ1500" s="18">
        <f>AY1500*wind_capex_adj</f>
        <v>401.95068989497338</v>
      </c>
      <c r="BA1500" s="18">
        <v>772.82083359176602</v>
      </c>
      <c r="BB1500" s="18">
        <f>BA1500*hdgt_capex_adj</f>
        <v>966.02604198970755</v>
      </c>
      <c r="BC1500" s="18">
        <v>1867.2417993331701</v>
      </c>
      <c r="BD1500" s="18">
        <f>BC1500*aero_capex_adj</f>
        <v>2240.6901591998039</v>
      </c>
      <c r="BE1500" s="18">
        <v>950.029032654302</v>
      </c>
      <c r="BF1500" s="18">
        <f>BE1500*bess_capex_adj</f>
        <v>950.029032654302</v>
      </c>
      <c r="BG1500" s="1">
        <v>3313689189.0949898</v>
      </c>
      <c r="BH1500" s="1">
        <v>884041093.96239996</v>
      </c>
      <c r="BI1500" s="1">
        <v>1579376171.9367299</v>
      </c>
      <c r="BJ1500" s="1">
        <v>2982893596.7064199</v>
      </c>
      <c r="BK1500" s="1">
        <f>SUM(BG1500:BJ1500)/1000000</f>
        <v>8760.0000517005392</v>
      </c>
      <c r="BL1500" s="1">
        <v>32.880423327319001</v>
      </c>
      <c r="BM1500" s="3">
        <f>0.815*BJ1500/(BK1500*1000)</f>
        <v>277.5180670054678</v>
      </c>
      <c r="BN1500" s="24">
        <v>5006.3261523627898</v>
      </c>
      <c r="BO1500" s="1">
        <v>53</v>
      </c>
      <c r="BP1500" s="1">
        <v>3040</v>
      </c>
      <c r="BQ1500" s="24">
        <v>4611.9232000000002</v>
      </c>
      <c r="BR1500" s="1">
        <v>760</v>
      </c>
      <c r="BS1500" s="1">
        <v>190</v>
      </c>
      <c r="BT1500" s="1">
        <v>0.97328874132575605</v>
      </c>
    </row>
    <row r="1501" spans="1:72" s="11" customFormat="1" x14ac:dyDescent="0.25">
      <c r="A1501" s="1">
        <v>1250</v>
      </c>
      <c r="B1501" s="22">
        <v>2678.2814806879101</v>
      </c>
      <c r="C1501" s="22">
        <v>1200.8</v>
      </c>
      <c r="D1501" s="11">
        <v>3000</v>
      </c>
      <c r="E1501" s="11">
        <v>12000</v>
      </c>
      <c r="F1501" s="11">
        <v>1</v>
      </c>
      <c r="G1501" s="11">
        <v>16</v>
      </c>
      <c r="H1501" s="12">
        <f>SUM(BG1501:BI1501)/(BK1501*1000000)</f>
        <v>0.96664954732678554</v>
      </c>
      <c r="I1501" s="13">
        <v>100</v>
      </c>
      <c r="J1501" s="20">
        <v>103.246938893348</v>
      </c>
      <c r="K1501" s="18">
        <f>(P1501*BG1501+U1501*BH1501+AP1501*BI1501+AN1501*BJ1501)/(BK1501*(1000000))</f>
        <v>126.23363156263099</v>
      </c>
      <c r="L1501" s="18">
        <f>(T1501*BG1501+Y1501*BH1501+AT1501*BI1501+AO1501*BJ1501)/(BK1501*(1000000))</f>
        <v>154.600309573402</v>
      </c>
      <c r="M1501" s="18">
        <f>L1501/K1501</f>
        <v>1.2247156931130263</v>
      </c>
      <c r="N1501" s="18">
        <f>J1501*M1501</f>
        <v>126.44814632856497</v>
      </c>
      <c r="O1501" s="13">
        <v>100</v>
      </c>
      <c r="P1501" s="20">
        <v>148.14616501024301</v>
      </c>
      <c r="Q1501" s="20">
        <f>P1501-S1501</f>
        <v>137.02351321250899</v>
      </c>
      <c r="R1501" s="18">
        <f>Q1501*solar_capex_adj</f>
        <v>182.69801761667864</v>
      </c>
      <c r="S1501" s="20">
        <v>11.122651797734022</v>
      </c>
      <c r="T1501" s="18">
        <f>R1501+S1501</f>
        <v>193.82066941441266</v>
      </c>
      <c r="U1501" s="20">
        <v>28.596567939592902</v>
      </c>
      <c r="V1501" s="20">
        <f>U1501-X1501</f>
        <v>23.6873425484468</v>
      </c>
      <c r="W1501" s="18">
        <f>V1501*wind_capex_adj</f>
        <v>39.478904247411336</v>
      </c>
      <c r="X1501" s="20">
        <v>4.9092253911461015</v>
      </c>
      <c r="Y1501" s="18">
        <f>W1501+X1501</f>
        <v>44.388129638557437</v>
      </c>
      <c r="Z1501" s="20">
        <v>349.20907025215001</v>
      </c>
      <c r="AA1501" s="20">
        <f>Z1501-AC1501-AD1501</f>
        <v>266.367651458833</v>
      </c>
      <c r="AB1501" s="18">
        <f>AA1501*hdgt_capex_adj</f>
        <v>332.95956432354126</v>
      </c>
      <c r="AC1501" s="20">
        <v>39.431226042394997</v>
      </c>
      <c r="AD1501" s="20">
        <v>43.410192750922022</v>
      </c>
      <c r="AE1501" s="18">
        <f>AD1501*fuel_adj</f>
        <v>43.410192750922022</v>
      </c>
      <c r="AF1501" s="18">
        <f>AB1501+AC1501+AE1501</f>
        <v>415.80098311685828</v>
      </c>
      <c r="AG1501" s="20">
        <v>2233.6097092862801</v>
      </c>
      <c r="AH1501" s="20">
        <f>AG1501-AJ1501-AK1501</f>
        <v>2015.4511180933296</v>
      </c>
      <c r="AI1501" s="18">
        <f>AH1501*aero_capex_adj</f>
        <v>2418.5413417119953</v>
      </c>
      <c r="AJ1501" s="20">
        <v>170.72604714270028</v>
      </c>
      <c r="AK1501" s="20">
        <v>47.432544050250272</v>
      </c>
      <c r="AL1501" s="18">
        <f>AK1501*fuel_adj</f>
        <v>47.432544050250272</v>
      </c>
      <c r="AM1501" s="18">
        <f>AI1501+AJ1501+AL1501</f>
        <v>2636.6999329049459</v>
      </c>
      <c r="AN1501" s="18">
        <f>IF(F1501=0, 0, IF(F1501=3, Z1501, (Z1501*F1501*384+AG1501*G1501*32)/(F1501*384+G1501*32)))</f>
        <v>1426.0094354145101</v>
      </c>
      <c r="AO1501" s="18">
        <f>IF(F1501=0, 0, IF(F1501=3, AF1501, (AF1501*F1501*384+AM1501*G1501*32)/(F1501*384+G1501*32)))</f>
        <v>1684.8860972814798</v>
      </c>
      <c r="AP1501" s="20">
        <v>186.52597573270199</v>
      </c>
      <c r="AQ1501" s="20">
        <f>AP1501-AS1501</f>
        <v>151.628708768763</v>
      </c>
      <c r="AR1501" s="18">
        <f>AQ1501*bess_capex_adj</f>
        <v>151.628708768763</v>
      </c>
      <c r="AS1501" s="20">
        <v>34.897266963938989</v>
      </c>
      <c r="AT1501" s="18">
        <f>AR1501+AS1501</f>
        <v>186.52597573270199</v>
      </c>
      <c r="AU1501" s="20">
        <v>9566.7718308516905</v>
      </c>
      <c r="AV1501" s="20"/>
      <c r="AW1501" s="20">
        <v>3205.38290730475</v>
      </c>
      <c r="AX1501" s="18">
        <f>AW1501*solar_capex_adj</f>
        <v>4273.843876406333</v>
      </c>
      <c r="AY1501" s="20">
        <v>1437.1244482125601</v>
      </c>
      <c r="AZ1501" s="18">
        <f>AY1501*wind_capex_adj</f>
        <v>2395.2074136876004</v>
      </c>
      <c r="BA1501" s="20">
        <v>772.39233804022001</v>
      </c>
      <c r="BB1501" s="18">
        <f>BA1501*hdgt_capex_adj</f>
        <v>965.49042255027507</v>
      </c>
      <c r="BC1501" s="20">
        <v>1298.23060517518</v>
      </c>
      <c r="BD1501" s="18">
        <f>BC1501*aero_capex_adj</f>
        <v>1557.876726210216</v>
      </c>
      <c r="BE1501" s="20">
        <v>2853.6415321189702</v>
      </c>
      <c r="BF1501" s="18">
        <f>BE1501*bess_capex_adj</f>
        <v>2853.6415321189702</v>
      </c>
      <c r="BG1501" s="11">
        <v>2004009628.3166299</v>
      </c>
      <c r="BH1501" s="11">
        <v>5150164785.3703899</v>
      </c>
      <c r="BI1501" s="11">
        <v>1313675620.8956001</v>
      </c>
      <c r="BJ1501" s="11">
        <v>292149965.41735798</v>
      </c>
      <c r="BK1501" s="11">
        <f>SUM(BG1501:BJ1501)/1000000</f>
        <v>8759.9999999999764</v>
      </c>
      <c r="BL1501" s="11">
        <v>28.0219739749176</v>
      </c>
      <c r="BM1501" s="13">
        <f>0.815*BJ1501/(BK1501*1000)</f>
        <v>27.180618928669794</v>
      </c>
      <c r="BN1501" s="22">
        <v>3615.6799989286801</v>
      </c>
      <c r="BO1501" s="11">
        <v>316</v>
      </c>
      <c r="BP1501" s="11">
        <v>9120</v>
      </c>
      <c r="BQ1501" s="22">
        <v>13835.7696</v>
      </c>
      <c r="BR1501" s="11">
        <v>2280</v>
      </c>
      <c r="BS1501" s="11">
        <v>570</v>
      </c>
      <c r="BT1501" s="11">
        <v>0.27246968366416002</v>
      </c>
    </row>
    <row r="1502" spans="1:72" s="11" customFormat="1" x14ac:dyDescent="0.25">
      <c r="A1502" s="1">
        <v>1263</v>
      </c>
      <c r="B1502" s="22">
        <v>2472.2598283273001</v>
      </c>
      <c r="C1502" s="22">
        <v>1402.2</v>
      </c>
      <c r="D1502" s="11">
        <v>3000</v>
      </c>
      <c r="E1502" s="11">
        <v>12000</v>
      </c>
      <c r="F1502" s="11">
        <v>1</v>
      </c>
      <c r="G1502" s="11">
        <v>16</v>
      </c>
      <c r="H1502" s="12">
        <f>SUM(BG1502:BI1502)/(BK1502*1000000)</f>
        <v>0.97144819879396427</v>
      </c>
      <c r="I1502" s="13">
        <v>100</v>
      </c>
      <c r="J1502" s="20">
        <v>102.823592245133</v>
      </c>
      <c r="K1502" s="18">
        <f>(P1502*BG1502+U1502*BH1502+AP1502*BI1502+AN1502*BJ1502)/(BK1502*(1000000))</f>
        <v>130.3861471696699</v>
      </c>
      <c r="L1502" s="18">
        <f>(T1502*BG1502+Y1502*BH1502+AT1502*BI1502+AO1502*BJ1502)/(BK1502*(1000000))</f>
        <v>160.3681552402247</v>
      </c>
      <c r="M1502" s="18">
        <f>L1502/K1502</f>
        <v>1.2299478029022484</v>
      </c>
      <c r="N1502" s="18">
        <f>J1502*M1502</f>
        <v>126.46765136841799</v>
      </c>
      <c r="O1502" s="13">
        <v>99.999999999999901</v>
      </c>
      <c r="P1502" s="20">
        <v>149.48869231657599</v>
      </c>
      <c r="Q1502" s="20">
        <f>P1502-S1502</f>
        <v>138.265282198672</v>
      </c>
      <c r="R1502" s="18">
        <f>Q1502*solar_capex_adj</f>
        <v>184.35370959822933</v>
      </c>
      <c r="S1502" s="20">
        <v>11.223410117903995</v>
      </c>
      <c r="T1502" s="18">
        <f>R1502+S1502</f>
        <v>195.57711971613332</v>
      </c>
      <c r="U1502" s="20">
        <v>31.0132289247424</v>
      </c>
      <c r="V1502" s="20">
        <f>U1502-X1502</f>
        <v>25.689146685942699</v>
      </c>
      <c r="W1502" s="18">
        <f>V1502*wind_capex_adj</f>
        <v>42.815244476571166</v>
      </c>
      <c r="X1502" s="20">
        <v>5.3240822387997007</v>
      </c>
      <c r="Y1502" s="18">
        <f>W1502+X1502</f>
        <v>48.139326715370871</v>
      </c>
      <c r="Z1502" s="20">
        <v>396.11473689356598</v>
      </c>
      <c r="AA1502" s="20">
        <f>Z1502-AC1502-AD1502</f>
        <v>308.62429721207906</v>
      </c>
      <c r="AB1502" s="18">
        <f>AA1502*hdgt_capex_adj</f>
        <v>385.78037151509881</v>
      </c>
      <c r="AC1502" s="20">
        <v>43.635952470527968</v>
      </c>
      <c r="AD1502" s="20">
        <v>43.854487210958951</v>
      </c>
      <c r="AE1502" s="18">
        <f>AD1502*fuel_adj</f>
        <v>43.854487210958951</v>
      </c>
      <c r="AF1502" s="18">
        <f>AB1502+AC1502+AE1502</f>
        <v>473.27081119658573</v>
      </c>
      <c r="AG1502" s="20">
        <v>2886.9830489948999</v>
      </c>
      <c r="AH1502" s="20">
        <f>AG1502-AJ1502-AK1502</f>
        <v>2621.7941552248699</v>
      </c>
      <c r="AI1502" s="18">
        <f>AH1502*aero_capex_adj</f>
        <v>3146.152986269844</v>
      </c>
      <c r="AJ1502" s="20">
        <v>218.01644701854002</v>
      </c>
      <c r="AK1502" s="20">
        <v>47.172446751490043</v>
      </c>
      <c r="AL1502" s="18">
        <f>AK1502*fuel_adj</f>
        <v>47.172446751490043</v>
      </c>
      <c r="AM1502" s="18">
        <f>AI1502+AJ1502+AL1502</f>
        <v>3411.341880039874</v>
      </c>
      <c r="AN1502" s="18">
        <f>IF(F1502=0, 0, IF(F1502=3, Z1502, (Z1502*F1502*384+AG1502*G1502*32)/(F1502*384+G1502*32)))</f>
        <v>1819.4680580943282</v>
      </c>
      <c r="AO1502" s="18">
        <f>IF(F1502=0, 0, IF(F1502=3, AF1502, (AF1502*F1502*384+AM1502*G1502*32)/(F1502*384+G1502*32)))</f>
        <v>2152.168564821322</v>
      </c>
      <c r="AP1502" s="20">
        <v>213.06040475031</v>
      </c>
      <c r="AQ1502" s="20">
        <f>AP1502-AS1502</f>
        <v>172.69235003390901</v>
      </c>
      <c r="AR1502" s="18">
        <f>AQ1502*bess_capex_adj</f>
        <v>172.69235003390901</v>
      </c>
      <c r="AS1502" s="20">
        <v>40.368054716400991</v>
      </c>
      <c r="AT1502" s="18">
        <f>AR1502+AS1502</f>
        <v>213.06040475031</v>
      </c>
      <c r="AU1502" s="20">
        <v>9561.2748361727208</v>
      </c>
      <c r="AV1502" s="20"/>
      <c r="AW1502" s="20">
        <v>2958.82558286315</v>
      </c>
      <c r="AX1502" s="18">
        <f>AW1502*solar_capex_adj</f>
        <v>3945.1007771508666</v>
      </c>
      <c r="AY1502" s="20">
        <v>1678.16715086042</v>
      </c>
      <c r="AZ1502" s="18">
        <f>AY1502*wind_capex_adj</f>
        <v>2796.9452514340333</v>
      </c>
      <c r="BA1502" s="20">
        <v>772.39510292997295</v>
      </c>
      <c r="BB1502" s="18">
        <f>BA1502*hdgt_capex_adj</f>
        <v>965.49387866246616</v>
      </c>
      <c r="BC1502" s="20">
        <v>1298.23525237884</v>
      </c>
      <c r="BD1502" s="18">
        <f>BC1502*aero_capex_adj</f>
        <v>1557.8823028546078</v>
      </c>
      <c r="BE1502" s="20">
        <v>2853.6517471403199</v>
      </c>
      <c r="BF1502" s="18">
        <f>BE1502*bess_capex_adj</f>
        <v>2853.6517471403199</v>
      </c>
      <c r="BG1502" s="11">
        <v>1832552183.55124</v>
      </c>
      <c r="BH1502" s="11">
        <v>5545335704.8206301</v>
      </c>
      <c r="BI1502" s="11">
        <v>1131998333.0632501</v>
      </c>
      <c r="BJ1502" s="11">
        <v>250113778.56487301</v>
      </c>
      <c r="BK1502" s="11">
        <f>SUM(BG1502:BJ1502)/1000000</f>
        <v>8759.9999999999927</v>
      </c>
      <c r="BL1502" s="11">
        <v>29.912436884299701</v>
      </c>
      <c r="BM1502" s="13">
        <f>0.815*BJ1502/(BK1502*1000)</f>
        <v>23.26971798291914</v>
      </c>
      <c r="BN1502" s="22">
        <v>3337.5507682418602</v>
      </c>
      <c r="BO1502" s="11">
        <v>369</v>
      </c>
      <c r="BP1502" s="11">
        <v>9120</v>
      </c>
      <c r="BQ1502" s="22">
        <v>13835.7696</v>
      </c>
      <c r="BR1502" s="11">
        <v>2280</v>
      </c>
      <c r="BS1502" s="11">
        <v>570</v>
      </c>
      <c r="BT1502" s="11">
        <v>0.23515025176499699</v>
      </c>
    </row>
    <row r="1503" spans="1:72" s="11" customFormat="1" x14ac:dyDescent="0.25">
      <c r="A1503" s="1">
        <v>813</v>
      </c>
      <c r="B1503" s="25">
        <v>3502.3680901303501</v>
      </c>
      <c r="C1503" s="25">
        <v>201.39999999999901</v>
      </c>
      <c r="D1503" s="8">
        <v>2000</v>
      </c>
      <c r="E1503" s="8">
        <v>8000</v>
      </c>
      <c r="F1503" s="8">
        <v>1</v>
      </c>
      <c r="G1503" s="8">
        <v>23</v>
      </c>
      <c r="H1503" s="9">
        <f>SUM(BG1503:BI1503)/(BK1503*1000000)</f>
        <v>0.78961477023951465</v>
      </c>
      <c r="I1503" s="10">
        <v>100</v>
      </c>
      <c r="J1503" s="19">
        <v>105.97280842324</v>
      </c>
      <c r="K1503" s="18">
        <f>(P1503*BG1503+U1503*BH1503+AP1503*BI1503+AN1503*BJ1503)/(BK1503*(1000000))</f>
        <v>119.56670910970527</v>
      </c>
      <c r="L1503" s="18">
        <f>(T1503*BG1503+Y1503*BH1503+AT1503*BI1503+AO1503*BJ1503)/(BK1503*(1000000))</f>
        <v>142.80275120206642</v>
      </c>
      <c r="M1503" s="18">
        <f>L1503/K1503</f>
        <v>1.1943353820254561</v>
      </c>
      <c r="N1503" s="18">
        <f>J1503*M1503</f>
        <v>126.56707463248081</v>
      </c>
      <c r="O1503" s="10">
        <v>100</v>
      </c>
      <c r="P1503" s="19">
        <v>124.09235066878099</v>
      </c>
      <c r="Q1503" s="19">
        <f>P1503-S1503</f>
        <v>114.77757327655</v>
      </c>
      <c r="R1503" s="18">
        <f>Q1503*solar_capex_adj</f>
        <v>153.03676436873332</v>
      </c>
      <c r="S1503" s="19">
        <v>9.3147773922309938</v>
      </c>
      <c r="T1503" s="18">
        <f>R1503+S1503</f>
        <v>162.35154176096432</v>
      </c>
      <c r="U1503" s="19">
        <v>27.9467989142059</v>
      </c>
      <c r="V1503" s="19">
        <f>U1503-X1503</f>
        <v>23.1500154370788</v>
      </c>
      <c r="W1503" s="18">
        <f>V1503*wind_capex_adj</f>
        <v>38.583359061797999</v>
      </c>
      <c r="X1503" s="19">
        <v>4.7967834771271001</v>
      </c>
      <c r="Y1503" s="18">
        <f>W1503+X1503</f>
        <v>43.380142538925099</v>
      </c>
      <c r="Z1503" s="19">
        <v>104.016182369238</v>
      </c>
      <c r="AA1503" s="19">
        <f>Z1503-AC1503-AD1503</f>
        <v>51.895104421548012</v>
      </c>
      <c r="AB1503" s="18">
        <f>AA1503*hdgt_capex_adj</f>
        <v>64.868880526935015</v>
      </c>
      <c r="AC1503" s="19">
        <v>16.918390839231591</v>
      </c>
      <c r="AD1503" s="19">
        <v>35.202687108458392</v>
      </c>
      <c r="AE1503" s="18">
        <f>AD1503*fuel_adj</f>
        <v>35.202687108458392</v>
      </c>
      <c r="AF1503" s="18">
        <f>AB1503+AC1503+AE1503</f>
        <v>116.989958474625</v>
      </c>
      <c r="AG1503" s="19">
        <v>326.01534995575798</v>
      </c>
      <c r="AH1503" s="19">
        <f>AG1503-AJ1503-AK1503</f>
        <v>253.625024816397</v>
      </c>
      <c r="AI1503" s="18">
        <f>AH1503*aero_capex_adj</f>
        <v>304.35002977967639</v>
      </c>
      <c r="AJ1503" s="19">
        <v>31.64986091633898</v>
      </c>
      <c r="AK1503" s="19">
        <v>40.740464223022002</v>
      </c>
      <c r="AL1503" s="18">
        <f>AK1503*fuel_adj</f>
        <v>40.740464223022002</v>
      </c>
      <c r="AM1503" s="18">
        <f>AI1503+AJ1503+AL1503</f>
        <v>376.74035491903737</v>
      </c>
      <c r="AN1503" s="18">
        <f>IF(F1503=0, 0, IF(F1503=3, Z1503, (Z1503*F1503*384+AG1503*G1503*32)/(F1503*384+G1503*32)))</f>
        <v>249.90134964037969</v>
      </c>
      <c r="AO1503" s="18">
        <f>IF(F1503=0, 0, IF(F1503=3, AF1503, (AF1503*F1503*384+AM1503*G1503*32)/(F1503*384+G1503*32)))</f>
        <v>287.68307613809606</v>
      </c>
      <c r="AP1503" s="19">
        <v>59.541020995143398</v>
      </c>
      <c r="AQ1503" s="19">
        <f>AP1503-AS1503</f>
        <v>48.626085562246402</v>
      </c>
      <c r="AR1503" s="18">
        <f>AQ1503*bess_capex_adj</f>
        <v>48.626085562246402</v>
      </c>
      <c r="AS1503" s="19">
        <v>10.914935432896996</v>
      </c>
      <c r="AT1503" s="18">
        <f>AR1503+AS1503</f>
        <v>59.541020995143398</v>
      </c>
      <c r="AU1503" s="19">
        <v>8973.7020929016599</v>
      </c>
      <c r="AV1503" s="19"/>
      <c r="AW1503" s="19">
        <v>4192.5986174375403</v>
      </c>
      <c r="AX1503" s="18">
        <f>AW1503*solar_capex_adj</f>
        <v>5590.1314899167201</v>
      </c>
      <c r="AY1503" s="19">
        <v>241.09098182209999</v>
      </c>
      <c r="AZ1503" s="18">
        <f>AY1503*wind_capex_adj</f>
        <v>401.81830303683336</v>
      </c>
      <c r="BA1503" s="19">
        <v>772.56629659348005</v>
      </c>
      <c r="BB1503" s="18">
        <f>BA1503*hdgt_capex_adj</f>
        <v>965.70787074185</v>
      </c>
      <c r="BC1503" s="19">
        <v>1866.6268028139</v>
      </c>
      <c r="BD1503" s="18">
        <f>BC1503*aero_capex_adj</f>
        <v>2239.9521633766799</v>
      </c>
      <c r="BE1503" s="19">
        <v>1900.81939423463</v>
      </c>
      <c r="BF1503" s="18">
        <f>BE1503*bess_capex_adj</f>
        <v>1900.81939423463</v>
      </c>
      <c r="BG1503" s="8">
        <v>3143643463.3043199</v>
      </c>
      <c r="BH1503" s="8">
        <v>884041093.96239996</v>
      </c>
      <c r="BI1503" s="8">
        <v>2889340830.0314202</v>
      </c>
      <c r="BJ1503" s="8">
        <v>1842974612.7018499</v>
      </c>
      <c r="BK1503" s="8">
        <f>SUM(BG1503:BJ1503)/1000000</f>
        <v>8759.9999999999891</v>
      </c>
      <c r="BL1503" s="8">
        <v>21.9739800486559</v>
      </c>
      <c r="BM1503" s="10">
        <f>0.815*BJ1503/(BK1503*1000)</f>
        <v>171.4639622547956</v>
      </c>
      <c r="BN1503" s="25">
        <v>4728.1969216759699</v>
      </c>
      <c r="BO1503" s="8">
        <v>53</v>
      </c>
      <c r="BP1503" s="8">
        <v>6080</v>
      </c>
      <c r="BQ1503" s="25">
        <v>9223.8464000000004</v>
      </c>
      <c r="BR1503" s="8">
        <v>1520</v>
      </c>
      <c r="BS1503" s="8">
        <v>380</v>
      </c>
      <c r="BT1503" s="8">
        <v>0.89112116458850099</v>
      </c>
    </row>
    <row r="1504" spans="1:72" s="11" customFormat="1" x14ac:dyDescent="0.25">
      <c r="A1504" s="1">
        <v>407</v>
      </c>
      <c r="B1504" s="24">
        <v>3914.4113948515701</v>
      </c>
      <c r="C1504" s="24">
        <v>201.39999999999901</v>
      </c>
      <c r="D1504" s="1">
        <v>1000</v>
      </c>
      <c r="E1504" s="1">
        <v>4000</v>
      </c>
      <c r="F1504" s="1">
        <v>2</v>
      </c>
      <c r="G1504" s="1">
        <v>11</v>
      </c>
      <c r="H1504" s="2">
        <f>SUM(BG1504:BI1504)/(BK1504*1000000)</f>
        <v>0.66519056196913839</v>
      </c>
      <c r="I1504" s="3">
        <v>100</v>
      </c>
      <c r="J1504" s="18">
        <v>104.593520084163</v>
      </c>
      <c r="K1504" s="18">
        <f>(P1504*BG1504+U1504*BH1504+AP1504*BI1504+AN1504*BJ1504)/(BK1504*(1000000))</f>
        <v>114.83569728693418</v>
      </c>
      <c r="L1504" s="18">
        <f>(T1504*BG1504+Y1504*BH1504+AT1504*BI1504+AO1504*BJ1504)/(BK1504*(1000000))</f>
        <v>139.03383871267988</v>
      </c>
      <c r="M1504" s="18">
        <f>L1504/K1504</f>
        <v>1.2107196803558655</v>
      </c>
      <c r="N1504" s="18">
        <f>J1504*M1504</f>
        <v>126.63343320359263</v>
      </c>
      <c r="O1504" s="3">
        <v>100</v>
      </c>
      <c r="P1504" s="18">
        <v>129.15014090199301</v>
      </c>
      <c r="Q1504" s="18">
        <f>P1504-S1504</f>
        <v>119.458348261547</v>
      </c>
      <c r="R1504" s="18">
        <f>Q1504*solar_capex_adj</f>
        <v>159.27779768206267</v>
      </c>
      <c r="S1504" s="18">
        <v>9.6917926404460104</v>
      </c>
      <c r="T1504" s="18">
        <f>R1504+S1504</f>
        <v>168.96959032250868</v>
      </c>
      <c r="U1504" s="18">
        <v>27.9536140922954</v>
      </c>
      <c r="V1504" s="18">
        <f>U1504-X1504</f>
        <v>23.156830615168399</v>
      </c>
      <c r="W1504" s="18">
        <f>V1504*wind_capex_adj</f>
        <v>38.594717691947331</v>
      </c>
      <c r="X1504" s="18">
        <v>4.7967834771270006</v>
      </c>
      <c r="Y1504" s="18">
        <f>W1504+X1504</f>
        <v>43.391501169074331</v>
      </c>
      <c r="Z1504" s="18">
        <v>104.145311208067</v>
      </c>
      <c r="AA1504" s="18">
        <f>Z1504-AC1504-AD1504</f>
        <v>52.439754381985097</v>
      </c>
      <c r="AB1504" s="18">
        <f>AA1504*hdgt_capex_adj</f>
        <v>65.549692977481371</v>
      </c>
      <c r="AC1504" s="18">
        <v>16.946669658977299</v>
      </c>
      <c r="AD1504" s="18">
        <v>34.758887167104604</v>
      </c>
      <c r="AE1504" s="18">
        <f>AD1504*fuel_adj</f>
        <v>34.758887167104604</v>
      </c>
      <c r="AF1504" s="18">
        <f>AB1504+AC1504+AE1504</f>
        <v>117.25524980356327</v>
      </c>
      <c r="AG1504" s="18">
        <v>275.71639538014603</v>
      </c>
      <c r="AH1504" s="18">
        <f>AG1504-AJ1504-AK1504</f>
        <v>206.79362717479998</v>
      </c>
      <c r="AI1504" s="18">
        <f>AH1504*aero_capex_adj</f>
        <v>248.15235260975996</v>
      </c>
      <c r="AJ1504" s="18">
        <v>27.952737804180032</v>
      </c>
      <c r="AK1504" s="18">
        <v>40.970030401166014</v>
      </c>
      <c r="AL1504" s="18">
        <f>AK1504*fuel_adj</f>
        <v>40.970030401166014</v>
      </c>
      <c r="AM1504" s="18">
        <f>AI1504+AJ1504+AL1504</f>
        <v>317.075120815106</v>
      </c>
      <c r="AN1504" s="18">
        <f>IF(F1504=0, 0, IF(F1504=3, Z1504, (Z1504*F1504*384+AG1504*G1504*32)/(F1504*384+G1504*32)))</f>
        <v>158.06765194786325</v>
      </c>
      <c r="AO1504" s="18">
        <f>IF(F1504=0, 0, IF(F1504=3, AF1504, (AF1504*F1504*384+AM1504*G1504*32)/(F1504*384+G1504*32)))</f>
        <v>180.05578069290527</v>
      </c>
      <c r="AP1504" s="18">
        <v>52.8205324994235</v>
      </c>
      <c r="AQ1504" s="18">
        <f>AP1504-AS1504</f>
        <v>42.844529519851399</v>
      </c>
      <c r="AR1504" s="18">
        <f>AQ1504*bess_capex_adj</f>
        <v>42.844529519851399</v>
      </c>
      <c r="AS1504" s="18">
        <v>9.976002979572101</v>
      </c>
      <c r="AT1504" s="18">
        <f>AR1504+AS1504</f>
        <v>52.8205324994235</v>
      </c>
      <c r="AU1504" s="18">
        <v>8316.9675043351108</v>
      </c>
      <c r="AV1504" s="18"/>
      <c r="AW1504" s="18">
        <v>4687.2249887850703</v>
      </c>
      <c r="AX1504" s="18">
        <f>AW1504*solar_capex_adj</f>
        <v>6249.6333183800934</v>
      </c>
      <c r="AY1504" s="18">
        <v>241.16195706535001</v>
      </c>
      <c r="AZ1504" s="18">
        <f>AY1504*wind_capex_adj</f>
        <v>401.93659510891672</v>
      </c>
      <c r="BA1504" s="18">
        <v>1545.5874677775601</v>
      </c>
      <c r="BB1504" s="18">
        <f>BA1504*hdgt_capex_adj</f>
        <v>1931.9843347219501</v>
      </c>
      <c r="BC1504" s="18">
        <v>892.99737173108394</v>
      </c>
      <c r="BD1504" s="18">
        <f>BC1504*aero_capex_adj</f>
        <v>1071.5968460773006</v>
      </c>
      <c r="BE1504" s="18">
        <v>949.99571897603403</v>
      </c>
      <c r="BF1504" s="18">
        <f>BE1504*bess_capex_adj</f>
        <v>949.99571897603403</v>
      </c>
      <c r="BG1504" s="1">
        <v>3361129758.7365699</v>
      </c>
      <c r="BH1504" s="1">
        <v>884041093.96239996</v>
      </c>
      <c r="BI1504" s="1">
        <v>1581898527.1846001</v>
      </c>
      <c r="BJ1504" s="1">
        <v>2932930705.8571501</v>
      </c>
      <c r="BK1504" s="1">
        <f>SUM(BG1504:BJ1504)/1000000</f>
        <v>8760.0000857407194</v>
      </c>
      <c r="BL1504" s="1">
        <v>35.218432411490099</v>
      </c>
      <c r="BM1504" s="3">
        <f>0.815*BJ1504/(BK1504*1000)</f>
        <v>272.86969199515227</v>
      </c>
      <c r="BN1504" s="24">
        <v>5284.4553830496197</v>
      </c>
      <c r="BO1504" s="1">
        <v>53</v>
      </c>
      <c r="BP1504" s="1">
        <v>3040</v>
      </c>
      <c r="BQ1504" s="24">
        <v>4611.9232000000002</v>
      </c>
      <c r="BR1504" s="1">
        <v>760</v>
      </c>
      <c r="BS1504" s="1">
        <v>190</v>
      </c>
      <c r="BT1504" s="1">
        <v>0.97484313983321702</v>
      </c>
    </row>
    <row r="1505" spans="1:72" s="11" customFormat="1" x14ac:dyDescent="0.25">
      <c r="A1505" s="1">
        <v>795</v>
      </c>
      <c r="B1505" s="25">
        <v>3502.3680901303501</v>
      </c>
      <c r="C1505" s="25">
        <v>402.79999999999899</v>
      </c>
      <c r="D1505" s="8">
        <v>2000</v>
      </c>
      <c r="E1505" s="8">
        <v>8000</v>
      </c>
      <c r="F1505" s="8">
        <v>1</v>
      </c>
      <c r="G1505" s="8">
        <v>23</v>
      </c>
      <c r="H1505" s="9">
        <f>SUM(BG1505:BI1505)/(BK1505*1000000)</f>
        <v>0.86538623177058538</v>
      </c>
      <c r="I1505" s="10">
        <v>100</v>
      </c>
      <c r="J1505" s="19">
        <v>104.945690845919</v>
      </c>
      <c r="K1505" s="18">
        <f>(P1505*BG1505+U1505*BH1505+AP1505*BI1505+AN1505*BJ1505)/(BK1505*(1000000))</f>
        <v>131.32078324940071</v>
      </c>
      <c r="L1505" s="18">
        <f>(T1505*BG1505+Y1505*BH1505+AT1505*BI1505+AO1505*BJ1505)/(BK1505*(1000000))</f>
        <v>158.46035749135973</v>
      </c>
      <c r="M1505" s="18">
        <f>L1505/K1505</f>
        <v>1.2066662532039298</v>
      </c>
      <c r="N1505" s="18">
        <f>J1505*M1505</f>
        <v>126.63442356294304</v>
      </c>
      <c r="O1505" s="10">
        <v>100</v>
      </c>
      <c r="P1505" s="19">
        <v>130.31890725215101</v>
      </c>
      <c r="Q1505" s="19">
        <f>P1505-S1505</f>
        <v>120.535262077788</v>
      </c>
      <c r="R1505" s="18">
        <f>Q1505*solar_capex_adj</f>
        <v>160.713682770384</v>
      </c>
      <c r="S1505" s="19">
        <v>9.7836451743630022</v>
      </c>
      <c r="T1505" s="18">
        <f>R1505+S1505</f>
        <v>170.49732794474698</v>
      </c>
      <c r="U1505" s="19">
        <v>27.9430073813737</v>
      </c>
      <c r="V1505" s="19">
        <f>U1505-X1505</f>
        <v>23.1462239042467</v>
      </c>
      <c r="W1505" s="18">
        <f>V1505*wind_capex_adj</f>
        <v>38.577039840411167</v>
      </c>
      <c r="X1505" s="19">
        <v>4.7967834771270006</v>
      </c>
      <c r="Y1505" s="18">
        <f>W1505+X1505</f>
        <v>43.373823317538168</v>
      </c>
      <c r="Z1505" s="19">
        <v>124.631881545803</v>
      </c>
      <c r="AA1505" s="19">
        <f>Z1505-AC1505-AD1505</f>
        <v>69.949343472690302</v>
      </c>
      <c r="AB1505" s="18">
        <f>AA1505*hdgt_capex_adj</f>
        <v>87.436679340862881</v>
      </c>
      <c r="AC1505" s="19">
        <v>18.694588978748001</v>
      </c>
      <c r="AD1505" s="19">
        <v>35.987949094364694</v>
      </c>
      <c r="AE1505" s="18">
        <f>AD1505*fuel_adj</f>
        <v>35.987949094364694</v>
      </c>
      <c r="AF1505" s="18">
        <f>AB1505+AC1505+AE1505</f>
        <v>142.11921741397558</v>
      </c>
      <c r="AG1505" s="19">
        <v>632.806213287162</v>
      </c>
      <c r="AH1505" s="19">
        <f>AG1505-AJ1505-AK1505</f>
        <v>537.95615874457201</v>
      </c>
      <c r="AI1505" s="18">
        <f>AH1505*aero_capex_adj</f>
        <v>645.54739049348643</v>
      </c>
      <c r="AJ1505" s="19">
        <v>53.854096684916044</v>
      </c>
      <c r="AK1505" s="19">
        <v>40.995957857673943</v>
      </c>
      <c r="AL1505" s="18">
        <f>AK1505*fuel_adj</f>
        <v>40.995957857673943</v>
      </c>
      <c r="AM1505" s="18">
        <f>AI1505+AJ1505+AL1505</f>
        <v>740.39744503607642</v>
      </c>
      <c r="AN1505" s="18">
        <f>IF(F1505=0, 0, IF(F1505=3, Z1505, (Z1505*F1505*384+AG1505*G1505*32)/(F1505*384+G1505*32)))</f>
        <v>458.57501383298177</v>
      </c>
      <c r="AO1505" s="18">
        <f>IF(F1505=0, 0, IF(F1505=3, AF1505, (AF1505*F1505*384+AM1505*G1505*32)/(F1505*384+G1505*32)))</f>
        <v>535.27348127992752</v>
      </c>
      <c r="AP1505" s="19">
        <v>60.494024623859403</v>
      </c>
      <c r="AQ1505" s="19">
        <f>AP1505-AS1505</f>
        <v>49.4040437948033</v>
      </c>
      <c r="AR1505" s="18">
        <f>AQ1505*bess_capex_adj</f>
        <v>49.4040437948033</v>
      </c>
      <c r="AS1505" s="19">
        <v>11.089980829056103</v>
      </c>
      <c r="AT1505" s="18">
        <f>AR1505+AS1505</f>
        <v>60.494024623859403</v>
      </c>
      <c r="AU1505" s="19">
        <v>9213.2838666379394</v>
      </c>
      <c r="AV1505" s="19"/>
      <c r="AW1505" s="19">
        <v>4191.9119494155102</v>
      </c>
      <c r="AX1505" s="18">
        <f>AW1505*solar_capex_adj</f>
        <v>5589.2159325540133</v>
      </c>
      <c r="AY1505" s="19">
        <v>482.102991396807</v>
      </c>
      <c r="AZ1505" s="18">
        <f>AY1505*wind_capex_adj</f>
        <v>803.50498566134502</v>
      </c>
      <c r="BA1505" s="19">
        <v>772.43976490772195</v>
      </c>
      <c r="BB1505" s="18">
        <f>BA1505*hdgt_capex_adj</f>
        <v>965.54970613465241</v>
      </c>
      <c r="BC1505" s="19">
        <v>1866.3210847971</v>
      </c>
      <c r="BD1505" s="18">
        <f>BC1505*aero_capex_adj</f>
        <v>2239.58530175652</v>
      </c>
      <c r="BE1505" s="19">
        <v>1900.5080761207901</v>
      </c>
      <c r="BF1505" s="18">
        <f>BE1505*bess_capex_adj</f>
        <v>1900.5080761207901</v>
      </c>
      <c r="BG1505" s="8">
        <v>2987066458.5036201</v>
      </c>
      <c r="BH1505" s="8">
        <v>1768082187.9247999</v>
      </c>
      <c r="BI1505" s="8">
        <v>2825634743.8818998</v>
      </c>
      <c r="BJ1505" s="8">
        <v>1179216609.6896701</v>
      </c>
      <c r="BK1505" s="8">
        <f>SUM(BG1505:BJ1505)/1000000</f>
        <v>8759.9999999999909</v>
      </c>
      <c r="BL1505" s="8">
        <v>23.511361898301502</v>
      </c>
      <c r="BM1505" s="10">
        <f>0.815*BJ1505/(BK1505*1000)</f>
        <v>109.71022110697284</v>
      </c>
      <c r="BN1505" s="25">
        <v>4728.1969216759699</v>
      </c>
      <c r="BO1505" s="8">
        <v>106</v>
      </c>
      <c r="BP1505" s="8">
        <v>6080</v>
      </c>
      <c r="BQ1505" s="25">
        <v>9223.8464000000004</v>
      </c>
      <c r="BR1505" s="8">
        <v>1520</v>
      </c>
      <c r="BS1505" s="8">
        <v>380</v>
      </c>
      <c r="BT1505" s="8">
        <v>0.87185496513542304</v>
      </c>
    </row>
    <row r="1506" spans="1:72" s="11" customFormat="1" x14ac:dyDescent="0.25">
      <c r="A1506" s="1">
        <v>1264</v>
      </c>
      <c r="B1506" s="22">
        <v>2678.2814806879101</v>
      </c>
      <c r="C1506" s="22">
        <v>1402.2</v>
      </c>
      <c r="D1506" s="11">
        <v>3000</v>
      </c>
      <c r="E1506" s="11">
        <v>12000</v>
      </c>
      <c r="F1506" s="11">
        <v>1</v>
      </c>
      <c r="G1506" s="11">
        <v>13</v>
      </c>
      <c r="H1506" s="12">
        <f>SUM(BG1506:BI1506)/(BK1506*1000000)</f>
        <v>0.97609261864700381</v>
      </c>
      <c r="I1506" s="13">
        <v>100</v>
      </c>
      <c r="J1506" s="20">
        <v>102.40626386094701</v>
      </c>
      <c r="K1506" s="18">
        <f>(P1506*BG1506+U1506*BH1506+AP1506*BI1506+AN1506*BJ1506)/(BK1506*(1000000))</f>
        <v>118.75182716259495</v>
      </c>
      <c r="L1506" s="18">
        <f>(T1506*BG1506+Y1506*BH1506+AT1506*BI1506+AO1506*BJ1506)/(BK1506*(1000000))</f>
        <v>146.96991857373169</v>
      </c>
      <c r="M1506" s="18">
        <f>L1506/K1506</f>
        <v>1.2376223767277328</v>
      </c>
      <c r="N1506" s="18">
        <f>J1506*M1506</f>
        <v>126.74028367139256</v>
      </c>
      <c r="O1506" s="13">
        <v>99.999999999999901</v>
      </c>
      <c r="P1506" s="20">
        <v>159.24479365431</v>
      </c>
      <c r="Q1506" s="20">
        <f>P1506-S1506</f>
        <v>147.28888601243199</v>
      </c>
      <c r="R1506" s="18">
        <f>Q1506*solar_capex_adj</f>
        <v>196.38518134990932</v>
      </c>
      <c r="S1506" s="20">
        <v>11.955907641878014</v>
      </c>
      <c r="T1506" s="18">
        <f>R1506+S1506</f>
        <v>208.34108899178733</v>
      </c>
      <c r="U1506" s="20">
        <v>31.0131742723031</v>
      </c>
      <c r="V1506" s="20">
        <f>U1506-X1506</f>
        <v>25.689092423921998</v>
      </c>
      <c r="W1506" s="18">
        <f>V1506*wind_capex_adj</f>
        <v>42.815154039870002</v>
      </c>
      <c r="X1506" s="20">
        <v>5.3240818483811019</v>
      </c>
      <c r="Y1506" s="18">
        <f>W1506+X1506</f>
        <v>48.139235888251108</v>
      </c>
      <c r="Z1506" s="20">
        <v>460.95442962594802</v>
      </c>
      <c r="AA1506" s="20">
        <f>Z1506-AC1506-AD1506</f>
        <v>367.87951801018295</v>
      </c>
      <c r="AB1506" s="18">
        <f>AA1506*hdgt_capex_adj</f>
        <v>459.84939751272867</v>
      </c>
      <c r="AC1506" s="20">
        <v>49.365502126668048</v>
      </c>
      <c r="AD1506" s="20">
        <v>43.709409489097027</v>
      </c>
      <c r="AE1506" s="18">
        <f>AD1506*fuel_adj</f>
        <v>43.709409489097027</v>
      </c>
      <c r="AF1506" s="18">
        <f>AB1506+AC1506+AE1506</f>
        <v>552.92430912849375</v>
      </c>
      <c r="AG1506" s="20">
        <v>2611.70388238547</v>
      </c>
      <c r="AH1506" s="20">
        <f>AG1506-AJ1506-AK1506</f>
        <v>2365.9261231852897</v>
      </c>
      <c r="AI1506" s="18">
        <f>AH1506*aero_capex_adj</f>
        <v>2839.1113478223474</v>
      </c>
      <c r="AJ1506" s="20">
        <v>198.22477654283011</v>
      </c>
      <c r="AK1506" s="20">
        <v>47.552982657350185</v>
      </c>
      <c r="AL1506" s="18">
        <f>AK1506*fuel_adj</f>
        <v>47.552982657350185</v>
      </c>
      <c r="AM1506" s="18">
        <f>AI1506+AJ1506+AL1506</f>
        <v>3084.8891070225277</v>
      </c>
      <c r="AN1506" s="18">
        <f>IF(F1506=0, 0, IF(F1506=3, Z1506, (Z1506*F1506*384+AG1506*G1506*32)/(F1506*384+G1506*32)))</f>
        <v>1579.3441450608996</v>
      </c>
      <c r="AO1506" s="18">
        <f>IF(F1506=0, 0, IF(F1506=3, AF1506, (AF1506*F1506*384+AM1506*G1506*32)/(F1506*384+G1506*32)))</f>
        <v>1869.5460040333915</v>
      </c>
      <c r="AP1506" s="20">
        <v>210.84192900557099</v>
      </c>
      <c r="AQ1506" s="20">
        <f>AP1506-AS1506</f>
        <v>170.81519197816499</v>
      </c>
      <c r="AR1506" s="18">
        <f>AQ1506*bess_capex_adj</f>
        <v>170.81519197816499</v>
      </c>
      <c r="AS1506" s="20">
        <v>40.026737027406</v>
      </c>
      <c r="AT1506" s="18">
        <f>AR1506+AS1506</f>
        <v>210.84192900557099</v>
      </c>
      <c r="AU1506" s="20">
        <v>9564.4050237875599</v>
      </c>
      <c r="AV1506" s="20"/>
      <c r="AW1506" s="20">
        <v>3205.3878458791</v>
      </c>
      <c r="AX1506" s="18">
        <f>AW1506*solar_capex_adj</f>
        <v>4273.8504611721328</v>
      </c>
      <c r="AY1506" s="20">
        <v>1678.1637292048999</v>
      </c>
      <c r="AZ1506" s="18">
        <f>AY1506*wind_capex_adj</f>
        <v>2796.9395486748335</v>
      </c>
      <c r="BA1506" s="20">
        <v>772.39352807495095</v>
      </c>
      <c r="BB1506" s="18">
        <f>BA1506*hdgt_capex_adj</f>
        <v>965.49191009368872</v>
      </c>
      <c r="BC1506" s="20">
        <v>1054.81399186771</v>
      </c>
      <c r="BD1506" s="18">
        <f>BC1506*aero_capex_adj</f>
        <v>1265.776790241252</v>
      </c>
      <c r="BE1506" s="20">
        <v>2853.64592876089</v>
      </c>
      <c r="BF1506" s="18">
        <f>BE1506*bess_capex_adj</f>
        <v>2853.64592876089</v>
      </c>
      <c r="BG1506" s="11">
        <v>1862546502.2913699</v>
      </c>
      <c r="BH1506" s="11">
        <v>5545335704.8206301</v>
      </c>
      <c r="BI1506" s="11">
        <v>1142689132.23575</v>
      </c>
      <c r="BJ1506" s="11">
        <v>209428660.652246</v>
      </c>
      <c r="BK1506" s="11">
        <f>SUM(BG1506:BJ1506)/1000000</f>
        <v>8759.9999999999964</v>
      </c>
      <c r="BL1506" s="11">
        <v>32.465111710153003</v>
      </c>
      <c r="BM1506" s="13">
        <f>0.815*BJ1506/(BK1506*1000)</f>
        <v>19.484515802691845</v>
      </c>
      <c r="BN1506" s="22">
        <v>3615.6799989286801</v>
      </c>
      <c r="BO1506" s="11">
        <v>369</v>
      </c>
      <c r="BP1506" s="11">
        <v>9120</v>
      </c>
      <c r="BQ1506" s="22">
        <v>13835.7696</v>
      </c>
      <c r="BR1506" s="11">
        <v>2280</v>
      </c>
      <c r="BS1506" s="11">
        <v>570</v>
      </c>
      <c r="BT1506" s="11">
        <v>0.23734644868391799</v>
      </c>
    </row>
    <row r="1507" spans="1:72" s="11" customFormat="1" x14ac:dyDescent="0.25">
      <c r="A1507" s="1">
        <v>253</v>
      </c>
      <c r="B1507" s="24">
        <v>3708.3897424909601</v>
      </c>
      <c r="C1507" s="24">
        <v>402.79999999999899</v>
      </c>
      <c r="D1507" s="1">
        <v>1000</v>
      </c>
      <c r="E1507" s="1">
        <v>4000</v>
      </c>
      <c r="F1507" s="1">
        <v>1</v>
      </c>
      <c r="G1507" s="1">
        <v>23</v>
      </c>
      <c r="H1507" s="2">
        <f>SUM(BG1507:BI1507)/(BK1507*1000000)</f>
        <v>0.73633018686776219</v>
      </c>
      <c r="I1507" s="3">
        <v>100</v>
      </c>
      <c r="J1507" s="18">
        <v>103.946638460888</v>
      </c>
      <c r="K1507" s="18">
        <f>(P1507*BG1507+U1507*BH1507+AP1507*BI1507+AN1507*BJ1507)/(BK1507*(1000000))</f>
        <v>111.79662599260949</v>
      </c>
      <c r="L1507" s="18">
        <f>(T1507*BG1507+Y1507*BH1507+AT1507*BI1507+AO1507*BJ1507)/(BK1507*(1000000))</f>
        <v>136.33658313677066</v>
      </c>
      <c r="M1507" s="18">
        <f>L1507/K1507</f>
        <v>1.2195053466621024</v>
      </c>
      <c r="N1507" s="18">
        <f>J1507*M1507</f>
        <v>126.76348137060545</v>
      </c>
      <c r="O1507" s="3">
        <v>100</v>
      </c>
      <c r="P1507" s="18">
        <v>132.27637374875499</v>
      </c>
      <c r="Q1507" s="18">
        <f>P1507-S1507</f>
        <v>122.34862852475101</v>
      </c>
      <c r="R1507" s="18">
        <f>Q1507*solar_capex_adj</f>
        <v>163.131504699668</v>
      </c>
      <c r="S1507" s="18">
        <v>9.927745224003985</v>
      </c>
      <c r="T1507" s="18">
        <f>R1507+S1507</f>
        <v>173.05924992367198</v>
      </c>
      <c r="U1507" s="18">
        <v>27.9502066413561</v>
      </c>
      <c r="V1507" s="18">
        <f>U1507-X1507</f>
        <v>23.153423164229</v>
      </c>
      <c r="W1507" s="18">
        <f>V1507*wind_capex_adj</f>
        <v>38.589038607048337</v>
      </c>
      <c r="X1507" s="18">
        <v>4.7967834771271001</v>
      </c>
      <c r="Y1507" s="18">
        <f>W1507+X1507</f>
        <v>43.385822084175437</v>
      </c>
      <c r="Z1507" s="18">
        <v>100.61320702941801</v>
      </c>
      <c r="AA1507" s="18">
        <f>Z1507-AC1507-AD1507</f>
        <v>49.149502729236787</v>
      </c>
      <c r="AB1507" s="18">
        <f>AA1507*hdgt_capex_adj</f>
        <v>61.436878411545983</v>
      </c>
      <c r="AC1507" s="18">
        <v>16.632581006678407</v>
      </c>
      <c r="AD1507" s="18">
        <v>34.831123293502813</v>
      </c>
      <c r="AE1507" s="18">
        <f>AD1507*fuel_adj</f>
        <v>34.831123293502813</v>
      </c>
      <c r="AF1507" s="18">
        <f>AB1507+AC1507+AE1507</f>
        <v>112.90058271172721</v>
      </c>
      <c r="AG1507" s="18">
        <v>234.20115241489401</v>
      </c>
      <c r="AH1507" s="18">
        <f>AG1507-AJ1507-AK1507</f>
        <v>168.79100083835698</v>
      </c>
      <c r="AI1507" s="18">
        <f>AH1507*aero_capex_adj</f>
        <v>202.54920100602837</v>
      </c>
      <c r="AJ1507" s="18">
        <v>24.996229405758015</v>
      </c>
      <c r="AK1507" s="18">
        <v>40.413922170779017</v>
      </c>
      <c r="AL1507" s="18">
        <f>AK1507*fuel_adj</f>
        <v>40.413922170779017</v>
      </c>
      <c r="AM1507" s="18">
        <f>AI1507+AJ1507+AL1507</f>
        <v>267.95935258256543</v>
      </c>
      <c r="AN1507" s="18">
        <f>IF(F1507=0, 0, IF(F1507=3, Z1507, (Z1507*F1507*384+AG1507*G1507*32)/(F1507*384+G1507*32)))</f>
        <v>188.39957113987367</v>
      </c>
      <c r="AO1507" s="18">
        <f>IF(F1507=0, 0, IF(F1507=3, AF1507, (AF1507*F1507*384+AM1507*G1507*32)/(F1507*384+G1507*32)))</f>
        <v>214.79634576970659</v>
      </c>
      <c r="AP1507" s="18">
        <v>53.193742916413399</v>
      </c>
      <c r="AQ1507" s="18">
        <f>AP1507-AS1507</f>
        <v>43.171501120358698</v>
      </c>
      <c r="AR1507" s="18">
        <f>AQ1507*bess_capex_adj</f>
        <v>43.171501120358698</v>
      </c>
      <c r="AS1507" s="18">
        <v>10.022241796054701</v>
      </c>
      <c r="AT1507" s="18">
        <f>AR1507+AS1507</f>
        <v>53.193742916413399</v>
      </c>
      <c r="AU1507" s="18">
        <v>8511.5659933797306</v>
      </c>
      <c r="AV1507" s="18"/>
      <c r="AW1507" s="18">
        <v>4439.8755276158799</v>
      </c>
      <c r="AX1507" s="18">
        <f>AW1507*solar_capex_adj</f>
        <v>5919.834036821173</v>
      </c>
      <c r="AY1507" s="18">
        <v>482.25294176399098</v>
      </c>
      <c r="AZ1507" s="18">
        <f>AY1507*wind_capex_adj</f>
        <v>803.75490293998496</v>
      </c>
      <c r="BA1507" s="18">
        <v>772.68001985001104</v>
      </c>
      <c r="BB1507" s="18">
        <f>BA1507*hdgt_capex_adj</f>
        <v>965.85002481251377</v>
      </c>
      <c r="BC1507" s="18">
        <v>1866.9015738978601</v>
      </c>
      <c r="BD1507" s="18">
        <f>BC1507*aero_capex_adj</f>
        <v>2240.2818886774321</v>
      </c>
      <c r="BE1507" s="18">
        <v>949.855930251975</v>
      </c>
      <c r="BF1507" s="18">
        <f>BE1507*bess_capex_adj</f>
        <v>949.855930251975</v>
      </c>
      <c r="BG1507" s="1">
        <v>3106909415.6568098</v>
      </c>
      <c r="BH1507" s="1">
        <v>1768082187.9247999</v>
      </c>
      <c r="BI1507" s="1">
        <v>1575260833.3799801</v>
      </c>
      <c r="BJ1507" s="1">
        <v>2309747563.0384002</v>
      </c>
      <c r="BK1507" s="1">
        <f>SUM(BG1507:BJ1507)/1000000</f>
        <v>8759.9999999999909</v>
      </c>
      <c r="BL1507" s="1">
        <v>33.9487523506155</v>
      </c>
      <c r="BM1507" s="3">
        <f>0.815*BJ1507/(BK1507*1000)</f>
        <v>214.89089770277374</v>
      </c>
      <c r="BN1507" s="24">
        <v>5006.3261523627898</v>
      </c>
      <c r="BO1507" s="1">
        <v>106</v>
      </c>
      <c r="BP1507" s="1">
        <v>3040</v>
      </c>
      <c r="BQ1507" s="24">
        <v>4611.9232000000002</v>
      </c>
      <c r="BR1507" s="1">
        <v>760</v>
      </c>
      <c r="BS1507" s="1">
        <v>190</v>
      </c>
      <c r="BT1507" s="1">
        <v>0.97075266869455501</v>
      </c>
    </row>
    <row r="1508" spans="1:72" s="11" customFormat="1" x14ac:dyDescent="0.25">
      <c r="A1508" s="1">
        <v>1274</v>
      </c>
      <c r="B1508" s="22">
        <v>2060.21652360608</v>
      </c>
      <c r="C1508" s="22">
        <v>1603.6</v>
      </c>
      <c r="D1508" s="11">
        <v>3000</v>
      </c>
      <c r="E1508" s="11">
        <v>12000</v>
      </c>
      <c r="F1508" s="11">
        <v>1</v>
      </c>
      <c r="G1508" s="11">
        <v>19</v>
      </c>
      <c r="H1508" s="12">
        <f>SUM(BG1508:BI1508)/(BK1508*1000000)</f>
        <v>0.96965149483834567</v>
      </c>
      <c r="I1508" s="13">
        <v>100</v>
      </c>
      <c r="J1508" s="20">
        <v>103.072232408579</v>
      </c>
      <c r="K1508" s="18">
        <f>(P1508*BG1508+U1508*BH1508+AP1508*BI1508+AN1508*BJ1508)/(BK1508*(1000000))</f>
        <v>135.3932418786691</v>
      </c>
      <c r="L1508" s="18">
        <f>(T1508*BG1508+Y1508*BH1508+AT1508*BI1508+AO1508*BJ1508)/(BK1508*(1000000))</f>
        <v>166.69550278960062</v>
      </c>
      <c r="M1508" s="18">
        <f>L1508/K1508</f>
        <v>1.2311951503383207</v>
      </c>
      <c r="N1508" s="18">
        <f>J1508*M1508</f>
        <v>126.90203267598675</v>
      </c>
      <c r="O1508" s="13">
        <v>100</v>
      </c>
      <c r="P1508" s="20">
        <v>137.73322995908899</v>
      </c>
      <c r="Q1508" s="20">
        <f>P1508-S1508</f>
        <v>127.392457976383</v>
      </c>
      <c r="R1508" s="18">
        <f>Q1508*solar_capex_adj</f>
        <v>169.85661063517733</v>
      </c>
      <c r="S1508" s="20">
        <v>10.340771982705988</v>
      </c>
      <c r="T1508" s="18">
        <f>R1508+S1508</f>
        <v>180.19738261788331</v>
      </c>
      <c r="U1508" s="20">
        <v>33.7846528327985</v>
      </c>
      <c r="V1508" s="20">
        <f>U1508-X1508</f>
        <v>27.984823600855201</v>
      </c>
      <c r="W1508" s="18">
        <f>V1508*wind_capex_adj</f>
        <v>46.641372668092004</v>
      </c>
      <c r="X1508" s="20">
        <v>5.7998292319432991</v>
      </c>
      <c r="Y1508" s="18">
        <f>W1508+X1508</f>
        <v>52.441201900035303</v>
      </c>
      <c r="Z1508" s="20">
        <v>380.14683025673401</v>
      </c>
      <c r="AA1508" s="20">
        <f>Z1508-AC1508-AD1508</f>
        <v>294.94602444903296</v>
      </c>
      <c r="AB1508" s="18">
        <f>AA1508*hdgt_capex_adj</f>
        <v>368.68253056129117</v>
      </c>
      <c r="AC1508" s="20">
        <v>42.224266364993014</v>
      </c>
      <c r="AD1508" s="20">
        <v>42.976539442708031</v>
      </c>
      <c r="AE1508" s="18">
        <f>AD1508*fuel_adj</f>
        <v>42.976539442708031</v>
      </c>
      <c r="AF1508" s="18">
        <f>AB1508+AC1508+AE1508</f>
        <v>453.88333636899222</v>
      </c>
      <c r="AG1508" s="20">
        <v>2956.4960441903299</v>
      </c>
      <c r="AH1508" s="20">
        <f>AG1508-AJ1508-AK1508</f>
        <v>2685.8681375471001</v>
      </c>
      <c r="AI1508" s="18">
        <f>AH1508*aero_capex_adj</f>
        <v>3223.04176505652</v>
      </c>
      <c r="AJ1508" s="20">
        <v>223.11428932392982</v>
      </c>
      <c r="AK1508" s="20">
        <v>47.51361731930001</v>
      </c>
      <c r="AL1508" s="18">
        <f>AK1508*fuel_adj</f>
        <v>47.51361731930001</v>
      </c>
      <c r="AM1508" s="18">
        <f>AI1508+AJ1508+AL1508</f>
        <v>3493.6696716997499</v>
      </c>
      <c r="AN1508" s="18">
        <f>IF(F1508=0, 0, IF(F1508=3, Z1508, (Z1508*F1508*384+AG1508*G1508*32)/(F1508*384+G1508*32)))</f>
        <v>1959.1995742805509</v>
      </c>
      <c r="AO1508" s="18">
        <f>IF(F1508=0, 0, IF(F1508=3, AF1508, (AF1508*F1508*384+AM1508*G1508*32)/(F1508*384+G1508*32)))</f>
        <v>2316.9781870555857</v>
      </c>
      <c r="AP1508" s="20">
        <v>236.87545930379099</v>
      </c>
      <c r="AQ1508" s="20">
        <f>AP1508-AS1508</f>
        <v>191.70480408003601</v>
      </c>
      <c r="AR1508" s="18">
        <f>AQ1508*bess_capex_adj</f>
        <v>191.70480408003601</v>
      </c>
      <c r="AS1508" s="20">
        <v>45.170655223754977</v>
      </c>
      <c r="AT1508" s="18">
        <f>AR1508+AS1508</f>
        <v>236.87545930379099</v>
      </c>
      <c r="AU1508" s="20">
        <v>9552.6476604938198</v>
      </c>
      <c r="AV1508" s="20"/>
      <c r="AW1508" s="20">
        <v>2465.7018603893398</v>
      </c>
      <c r="AX1508" s="18">
        <f>AW1508*solar_capex_adj</f>
        <v>3287.6024805191196</v>
      </c>
      <c r="AY1508" s="20">
        <v>1919.2155086687101</v>
      </c>
      <c r="AZ1508" s="18">
        <f>AY1508*wind_capex_adj</f>
        <v>3198.69251444785</v>
      </c>
      <c r="BA1508" s="20">
        <v>772.39944927357396</v>
      </c>
      <c r="BB1508" s="18">
        <f>BA1508*hdgt_capex_adj</f>
        <v>965.4993115919674</v>
      </c>
      <c r="BC1508" s="20">
        <v>1541.6630372413699</v>
      </c>
      <c r="BD1508" s="18">
        <f>BC1508*aero_capex_adj</f>
        <v>1849.9956446896438</v>
      </c>
      <c r="BE1508" s="20">
        <v>2853.6678049208099</v>
      </c>
      <c r="BF1508" s="18">
        <f>BE1508*bess_capex_adj</f>
        <v>2853.6678049208099</v>
      </c>
      <c r="BG1508" s="11">
        <v>1659752392.8464701</v>
      </c>
      <c r="BH1508" s="11">
        <v>5821620202.7650099</v>
      </c>
      <c r="BI1508" s="11">
        <v>1012774499.17242</v>
      </c>
      <c r="BJ1508" s="11">
        <v>265852905.21609101</v>
      </c>
      <c r="BK1508" s="11">
        <f>SUM(BG1508:BJ1508)/1000000</f>
        <v>8759.9999999999909</v>
      </c>
      <c r="BL1508" s="11">
        <v>29.1582409695162</v>
      </c>
      <c r="BM1508" s="13">
        <f>0.815*BJ1508/(BK1508*1000)</f>
        <v>24.734031706748219</v>
      </c>
      <c r="BN1508" s="22">
        <v>2781.2923068682198</v>
      </c>
      <c r="BO1508" s="11">
        <v>422</v>
      </c>
      <c r="BP1508" s="11">
        <v>9120</v>
      </c>
      <c r="BQ1508" s="22">
        <v>13835.7696</v>
      </c>
      <c r="BR1508" s="11">
        <v>2280</v>
      </c>
      <c r="BS1508" s="11">
        <v>570</v>
      </c>
      <c r="BT1508" s="11">
        <v>0.21066280434809301</v>
      </c>
    </row>
    <row r="1509" spans="1:72" s="11" customFormat="1" x14ac:dyDescent="0.25">
      <c r="A1509" s="1">
        <v>949</v>
      </c>
      <c r="B1509" s="25">
        <v>3708.3897424909601</v>
      </c>
      <c r="C1509" s="25">
        <v>201.39999999999901</v>
      </c>
      <c r="D1509" s="8">
        <v>2000</v>
      </c>
      <c r="E1509" s="8">
        <v>8000</v>
      </c>
      <c r="F1509" s="8">
        <v>2</v>
      </c>
      <c r="G1509" s="8">
        <v>11</v>
      </c>
      <c r="H1509" s="9">
        <f>SUM(BG1509:BI1509)/(BK1509*1000000)</f>
        <v>0.79979431324549455</v>
      </c>
      <c r="I1509" s="10">
        <v>100</v>
      </c>
      <c r="J1509" s="19">
        <v>105.775950382201</v>
      </c>
      <c r="K1509" s="18">
        <f>(P1509*BG1509+U1509*BH1509+AP1509*BI1509+AN1509*BJ1509)/(BK1509*(1000000))</f>
        <v>129.02992579241234</v>
      </c>
      <c r="L1509" s="18">
        <f>(T1509*BG1509+Y1509*BH1509+AT1509*BI1509+AO1509*BJ1509)/(BK1509*(1000000))</f>
        <v>154.81088665615115</v>
      </c>
      <c r="M1509" s="18">
        <f>L1509/K1509</f>
        <v>1.1998060582102177</v>
      </c>
      <c r="N1509" s="18">
        <f>J1509*M1509</f>
        <v>126.91062608150816</v>
      </c>
      <c r="O1509" s="10">
        <v>99.999999999999901</v>
      </c>
      <c r="P1509" s="19">
        <v>128.899715195281</v>
      </c>
      <c r="Q1509" s="19">
        <f>P1509-S1509</f>
        <v>119.22379957235</v>
      </c>
      <c r="R1509" s="18">
        <f>Q1509*solar_capex_adj</f>
        <v>158.96506609646667</v>
      </c>
      <c r="S1509" s="19">
        <v>9.6759156229310008</v>
      </c>
      <c r="T1509" s="18">
        <f>R1509+S1509</f>
        <v>168.64098171939767</v>
      </c>
      <c r="U1509" s="19">
        <v>27.946070140105299</v>
      </c>
      <c r="V1509" s="19">
        <f>U1509-X1509</f>
        <v>23.149286662978302</v>
      </c>
      <c r="W1509" s="18">
        <f>V1509*wind_capex_adj</f>
        <v>38.582144438297171</v>
      </c>
      <c r="X1509" s="19">
        <v>4.796783477126997</v>
      </c>
      <c r="Y1509" s="18">
        <f>W1509+X1509</f>
        <v>43.378927915424171</v>
      </c>
      <c r="Z1509" s="19">
        <v>134.173300142085</v>
      </c>
      <c r="AA1509" s="19">
        <f>Z1509-AC1509-AD1509</f>
        <v>78.737318539675599</v>
      </c>
      <c r="AB1509" s="18">
        <f>AA1509*hdgt_capex_adj</f>
        <v>98.421648174594495</v>
      </c>
      <c r="AC1509" s="19">
        <v>19.538257858319994</v>
      </c>
      <c r="AD1509" s="19">
        <v>35.897723744089404</v>
      </c>
      <c r="AE1509" s="18">
        <f>AD1509*fuel_adj</f>
        <v>35.897723744089404</v>
      </c>
      <c r="AF1509" s="18">
        <f>AB1509+AC1509+AE1509</f>
        <v>153.85762977700389</v>
      </c>
      <c r="AG1509" s="19">
        <v>653.55099416005999</v>
      </c>
      <c r="AH1509" s="19">
        <f>AG1509-AJ1509-AK1509</f>
        <v>556.71649877708398</v>
      </c>
      <c r="AI1509" s="18">
        <f>AH1509*aero_capex_adj</f>
        <v>668.05979853250074</v>
      </c>
      <c r="AJ1509" s="19">
        <v>55.290159186733035</v>
      </c>
      <c r="AK1509" s="19">
        <v>41.544336196242966</v>
      </c>
      <c r="AL1509" s="18">
        <f>AK1509*fuel_adj</f>
        <v>41.544336196242966</v>
      </c>
      <c r="AM1509" s="18">
        <f>AI1509+AJ1509+AL1509</f>
        <v>764.89429391547674</v>
      </c>
      <c r="AN1509" s="18">
        <f>IF(F1509=0, 0, IF(F1509=3, Z1509, (Z1509*F1509*384+AG1509*G1509*32)/(F1509*384+G1509*32)))</f>
        <v>297.40628969059145</v>
      </c>
      <c r="AO1509" s="18">
        <f>IF(F1509=0, 0, IF(F1509=3, AF1509, (AF1509*F1509*384+AM1509*G1509*32)/(F1509*384+G1509*32)))</f>
        <v>345.89772422052391</v>
      </c>
      <c r="AP1509" s="19">
        <v>58.709553622366201</v>
      </c>
      <c r="AQ1509" s="19">
        <f>AP1509-AS1509</f>
        <v>47.915987202229097</v>
      </c>
      <c r="AR1509" s="18">
        <f>AQ1509*bess_capex_adj</f>
        <v>47.915987202229097</v>
      </c>
      <c r="AS1509" s="19">
        <v>10.793566420137104</v>
      </c>
      <c r="AT1509" s="18">
        <f>AR1509+AS1509</f>
        <v>58.709553622366201</v>
      </c>
      <c r="AU1509" s="19">
        <v>9018.7156700012201</v>
      </c>
      <c r="AV1509" s="19"/>
      <c r="AW1509" s="19">
        <v>4439.0823165842803</v>
      </c>
      <c r="AX1509" s="18">
        <f>AW1509*solar_capex_adj</f>
        <v>5918.7764221123734</v>
      </c>
      <c r="AY1509" s="19">
        <v>241.08339215703401</v>
      </c>
      <c r="AZ1509" s="18">
        <f>AY1509*wind_capex_adj</f>
        <v>401.8056535950567</v>
      </c>
      <c r="BA1509" s="19">
        <v>1545.08395163771</v>
      </c>
      <c r="BB1509" s="18">
        <f>BA1509*hdgt_capex_adj</f>
        <v>1931.3549395471375</v>
      </c>
      <c r="BC1509" s="19">
        <v>892.70645413574698</v>
      </c>
      <c r="BD1509" s="18">
        <f>BC1509*aero_capex_adj</f>
        <v>1071.2477449628964</v>
      </c>
      <c r="BE1509" s="19">
        <v>1900.7595554864399</v>
      </c>
      <c r="BF1509" s="18">
        <f>BE1509*bess_capex_adj</f>
        <v>1900.7595554864399</v>
      </c>
      <c r="BG1509" s="8">
        <v>3199534959.76124</v>
      </c>
      <c r="BH1509" s="8">
        <v>884041093.96239996</v>
      </c>
      <c r="BI1509" s="8">
        <v>2922622171.6566901</v>
      </c>
      <c r="BJ1509" s="8">
        <v>1753801826.32021</v>
      </c>
      <c r="BK1509" s="8">
        <f>SUM(BG1509:BJ1509)/1000000</f>
        <v>8760.000051700541</v>
      </c>
      <c r="BL1509" s="8">
        <v>24.8256404266454</v>
      </c>
      <c r="BM1509" s="10">
        <f>0.815*BJ1509/(BK1509*1000)</f>
        <v>163.16763470492191</v>
      </c>
      <c r="BN1509" s="25">
        <v>5006.3261523627898</v>
      </c>
      <c r="BO1509" s="8">
        <v>53</v>
      </c>
      <c r="BP1509" s="8">
        <v>6080</v>
      </c>
      <c r="BQ1509" s="25">
        <v>9223.8464000000004</v>
      </c>
      <c r="BR1509" s="8">
        <v>1520</v>
      </c>
      <c r="BS1509" s="8">
        <v>380</v>
      </c>
      <c r="BT1509" s="8">
        <v>0.90137730629857904</v>
      </c>
    </row>
    <row r="1510" spans="1:72" s="11" customFormat="1" x14ac:dyDescent="0.25">
      <c r="A1510" s="1">
        <v>1421</v>
      </c>
      <c r="B1510" s="22">
        <v>2060.21652360608</v>
      </c>
      <c r="C1510" s="22">
        <v>1801.19999999999</v>
      </c>
      <c r="D1510" s="11">
        <v>3000</v>
      </c>
      <c r="E1510" s="11">
        <v>12000</v>
      </c>
      <c r="F1510" s="11">
        <v>2</v>
      </c>
      <c r="G1510" s="11">
        <v>4</v>
      </c>
      <c r="H1510" s="12">
        <f>SUM(BG1510:BI1510)/(BK1510*1000000)</f>
        <v>0.97571829259492171</v>
      </c>
      <c r="I1510" s="13">
        <v>100</v>
      </c>
      <c r="J1510" s="20">
        <v>100.51318070250301</v>
      </c>
      <c r="K1510" s="18">
        <f>(P1510*BG1510+U1510*BH1510+AP1510*BI1510+AN1510*BJ1510)/(BK1510*(1000000))</f>
        <v>100.88149121790521</v>
      </c>
      <c r="L1510" s="18">
        <f>(T1510*BG1510+Y1510*BH1510+AT1510*BI1510+AO1510*BJ1510)/(BK1510*(1000000))</f>
        <v>127.38013189850905</v>
      </c>
      <c r="M1510" s="18">
        <f>L1510/K1510</f>
        <v>1.2626709851400439</v>
      </c>
      <c r="N1510" s="18">
        <f>J1510*M1510</f>
        <v>126.91507689718873</v>
      </c>
      <c r="O1510" s="13">
        <v>100</v>
      </c>
      <c r="P1510" s="20">
        <v>144.940533196735</v>
      </c>
      <c r="Q1510" s="20">
        <f>P1510-S1510</f>
        <v>134.06004199086701</v>
      </c>
      <c r="R1510" s="18">
        <f>Q1510*solar_capex_adj</f>
        <v>178.74672265448933</v>
      </c>
      <c r="S1510" s="20">
        <v>10.880491205867997</v>
      </c>
      <c r="T1510" s="18">
        <f>R1510+S1510</f>
        <v>189.62721386035733</v>
      </c>
      <c r="U1510" s="20">
        <v>36.675500076284102</v>
      </c>
      <c r="V1510" s="20">
        <f>U1510-X1510</f>
        <v>30.380119171423001</v>
      </c>
      <c r="W1510" s="18">
        <f>V1510*wind_capex_adj</f>
        <v>50.633531952371669</v>
      </c>
      <c r="X1510" s="20">
        <v>6.2953809048611014</v>
      </c>
      <c r="Y1510" s="18">
        <f>W1510+X1510</f>
        <v>56.928912857232774</v>
      </c>
      <c r="Z1510" s="20">
        <v>769.59530973504695</v>
      </c>
      <c r="AA1510" s="20">
        <f>Z1510-AC1510-AD1510</f>
        <v>650.407950167634</v>
      </c>
      <c r="AB1510" s="18">
        <f>AA1510*hdgt_capex_adj</f>
        <v>813.00993770954256</v>
      </c>
      <c r="AC1510" s="20">
        <v>76.753415301534005</v>
      </c>
      <c r="AD1510" s="20">
        <v>42.433944265878949</v>
      </c>
      <c r="AE1510" s="18">
        <f>AD1510*fuel_adj</f>
        <v>42.433944265878949</v>
      </c>
      <c r="AF1510" s="18">
        <f>AB1510+AC1510+AE1510</f>
        <v>932.19729727695551</v>
      </c>
      <c r="AG1510" s="20">
        <v>1840.8251823803</v>
      </c>
      <c r="AH1510" s="20">
        <f>AG1510-AJ1510-AK1510</f>
        <v>1650.9416839400299</v>
      </c>
      <c r="AI1510" s="18">
        <f>AH1510*aero_capex_adj</f>
        <v>1981.1300207280358</v>
      </c>
      <c r="AJ1510" s="20">
        <v>142.07711025268009</v>
      </c>
      <c r="AK1510" s="20">
        <v>47.806388187590073</v>
      </c>
      <c r="AL1510" s="18">
        <f>AK1510*fuel_adj</f>
        <v>47.806388187590073</v>
      </c>
      <c r="AM1510" s="18">
        <f>AI1510+AJ1510+AL1510</f>
        <v>2171.0135191683062</v>
      </c>
      <c r="AN1510" s="18">
        <f>IF(F1510=0, 0, IF(F1510=3, Z1510, (Z1510*F1510*384+AG1510*G1510*32)/(F1510*384+G1510*32)))</f>
        <v>922.62814868436885</v>
      </c>
      <c r="AO1510" s="18">
        <f>IF(F1510=0, 0, IF(F1510=3, AF1510, (AF1510*F1510*384+AM1510*G1510*32)/(F1510*384+G1510*32)))</f>
        <v>1109.1710432614343</v>
      </c>
      <c r="AP1510" s="20">
        <v>251.445308371789</v>
      </c>
      <c r="AQ1510" s="20">
        <f>AP1510-AS1510</f>
        <v>203.13476810684301</v>
      </c>
      <c r="AR1510" s="18">
        <f>AQ1510*bess_capex_adj</f>
        <v>203.13476810684301</v>
      </c>
      <c r="AS1510" s="20">
        <v>48.310540264945985</v>
      </c>
      <c r="AT1510" s="18">
        <f>AR1510+AS1510</f>
        <v>251.445308371789</v>
      </c>
      <c r="AU1510" s="20">
        <v>9345.7288057160695</v>
      </c>
      <c r="AV1510" s="20"/>
      <c r="AW1510" s="20">
        <v>2466.0430642678398</v>
      </c>
      <c r="AX1510" s="18">
        <f>AW1510*solar_capex_adj</f>
        <v>3288.0574190237862</v>
      </c>
      <c r="AY1510" s="20">
        <v>2156.0048259318401</v>
      </c>
      <c r="AZ1510" s="18">
        <f>AY1510*wind_capex_adj</f>
        <v>3593.3413765530668</v>
      </c>
      <c r="BA1510" s="20">
        <v>1545.0126678532199</v>
      </c>
      <c r="BB1510" s="18">
        <f>BA1510*hdgt_capex_adj</f>
        <v>1931.2658348165248</v>
      </c>
      <c r="BC1510" s="20">
        <v>324.605552127767</v>
      </c>
      <c r="BD1510" s="18">
        <f>BC1510*aero_capex_adj</f>
        <v>389.52666255332036</v>
      </c>
      <c r="BE1510" s="20">
        <v>2854.06269553538</v>
      </c>
      <c r="BF1510" s="18">
        <f>BE1510*bess_capex_adj</f>
        <v>2854.06269553538</v>
      </c>
      <c r="BG1510" s="11">
        <v>1576250026.8204999</v>
      </c>
      <c r="BH1510" s="11">
        <v>6024248427.7545404</v>
      </c>
      <c r="BI1510" s="11">
        <v>946793788.55647004</v>
      </c>
      <c r="BJ1510" s="11">
        <v>212707756.86848599</v>
      </c>
      <c r="BK1510" s="11">
        <f>SUM(BG1510:BJ1510)/1000000</f>
        <v>8759.9999999999964</v>
      </c>
      <c r="BL1510" s="11">
        <v>33.498498337601198</v>
      </c>
      <c r="BM1510" s="13">
        <f>0.815*BJ1510/(BK1510*1000)</f>
        <v>19.789591535138829</v>
      </c>
      <c r="BN1510" s="22">
        <v>2781.2923068682198</v>
      </c>
      <c r="BO1510" s="11">
        <v>474</v>
      </c>
      <c r="BP1510" s="11">
        <v>9120</v>
      </c>
      <c r="BQ1510" s="22">
        <v>13835.7696</v>
      </c>
      <c r="BR1510" s="11">
        <v>2280</v>
      </c>
      <c r="BS1510" s="11">
        <v>570</v>
      </c>
      <c r="BT1510" s="11">
        <v>0.19710959256764099</v>
      </c>
    </row>
    <row r="1511" spans="1:72" s="11" customFormat="1" x14ac:dyDescent="0.25">
      <c r="A1511" s="1">
        <v>1556</v>
      </c>
      <c r="B1511" s="22">
        <v>2060.21652360608</v>
      </c>
      <c r="C1511" s="22">
        <v>1801.19999999999</v>
      </c>
      <c r="D1511" s="11">
        <v>3000</v>
      </c>
      <c r="E1511" s="11">
        <v>12000</v>
      </c>
      <c r="F1511" s="11">
        <v>2</v>
      </c>
      <c r="G1511" s="11">
        <v>4</v>
      </c>
      <c r="H1511" s="12">
        <f>SUM(BG1511:BI1511)/(BK1511*1000000)</f>
        <v>0.97571829259492171</v>
      </c>
      <c r="I1511" s="13">
        <v>100</v>
      </c>
      <c r="J1511" s="20">
        <v>100.51318070250301</v>
      </c>
      <c r="K1511" s="18">
        <f>(P1511*BG1511+U1511*BH1511+AP1511*BI1511+AN1511*BJ1511)/(BK1511*(1000000))</f>
        <v>100.88149121790521</v>
      </c>
      <c r="L1511" s="18">
        <f>(T1511*BG1511+Y1511*BH1511+AT1511*BI1511+AO1511*BJ1511)/(BK1511*(1000000))</f>
        <v>127.38013189850905</v>
      </c>
      <c r="M1511" s="18">
        <f>L1511/K1511</f>
        <v>1.2626709851400439</v>
      </c>
      <c r="N1511" s="18">
        <f>J1511*M1511</f>
        <v>126.91507689718873</v>
      </c>
      <c r="O1511" s="13">
        <v>100</v>
      </c>
      <c r="P1511" s="20">
        <v>144.940533196735</v>
      </c>
      <c r="Q1511" s="20">
        <f>P1511-S1511</f>
        <v>134.06004199086701</v>
      </c>
      <c r="R1511" s="18">
        <f>Q1511*solar_capex_adj</f>
        <v>178.74672265448933</v>
      </c>
      <c r="S1511" s="20">
        <v>10.880491205867997</v>
      </c>
      <c r="T1511" s="18">
        <f>R1511+S1511</f>
        <v>189.62721386035733</v>
      </c>
      <c r="U1511" s="20">
        <v>36.675500076284102</v>
      </c>
      <c r="V1511" s="20">
        <f>U1511-X1511</f>
        <v>30.380119171423001</v>
      </c>
      <c r="W1511" s="18">
        <f>V1511*wind_capex_adj</f>
        <v>50.633531952371669</v>
      </c>
      <c r="X1511" s="20">
        <v>6.2953809048611014</v>
      </c>
      <c r="Y1511" s="18">
        <f>W1511+X1511</f>
        <v>56.928912857232774</v>
      </c>
      <c r="Z1511" s="20">
        <v>769.59530973504695</v>
      </c>
      <c r="AA1511" s="20">
        <f>Z1511-AC1511-AD1511</f>
        <v>650.407950167634</v>
      </c>
      <c r="AB1511" s="18">
        <f>AA1511*hdgt_capex_adj</f>
        <v>813.00993770954256</v>
      </c>
      <c r="AC1511" s="20">
        <v>76.753415301534005</v>
      </c>
      <c r="AD1511" s="20">
        <v>42.433944265878949</v>
      </c>
      <c r="AE1511" s="18">
        <f>AD1511*fuel_adj</f>
        <v>42.433944265878949</v>
      </c>
      <c r="AF1511" s="18">
        <f>AB1511+AC1511+AE1511</f>
        <v>932.19729727695551</v>
      </c>
      <c r="AG1511" s="20">
        <v>1840.8251823803</v>
      </c>
      <c r="AH1511" s="20">
        <f>AG1511-AJ1511-AK1511</f>
        <v>1650.9416839400299</v>
      </c>
      <c r="AI1511" s="18">
        <f>AH1511*aero_capex_adj</f>
        <v>1981.1300207280358</v>
      </c>
      <c r="AJ1511" s="20">
        <v>142.07711025268009</v>
      </c>
      <c r="AK1511" s="20">
        <v>47.806388187590073</v>
      </c>
      <c r="AL1511" s="18">
        <f>AK1511*fuel_adj</f>
        <v>47.806388187590073</v>
      </c>
      <c r="AM1511" s="18">
        <f>AI1511+AJ1511+AL1511</f>
        <v>2171.0135191683062</v>
      </c>
      <c r="AN1511" s="18">
        <f>IF(F1511=0, 0, IF(F1511=3, Z1511, (Z1511*F1511*384+AG1511*G1511*32)/(F1511*384+G1511*32)))</f>
        <v>922.62814868436885</v>
      </c>
      <c r="AO1511" s="18">
        <f>IF(F1511=0, 0, IF(F1511=3, AF1511, (AF1511*F1511*384+AM1511*G1511*32)/(F1511*384+G1511*32)))</f>
        <v>1109.1710432614343</v>
      </c>
      <c r="AP1511" s="20">
        <v>251.445308371789</v>
      </c>
      <c r="AQ1511" s="20">
        <f>AP1511-AS1511</f>
        <v>203.13476810684301</v>
      </c>
      <c r="AR1511" s="18">
        <f>AQ1511*bess_capex_adj</f>
        <v>203.13476810684301</v>
      </c>
      <c r="AS1511" s="20">
        <v>48.310540264945985</v>
      </c>
      <c r="AT1511" s="18">
        <f>AR1511+AS1511</f>
        <v>251.445308371789</v>
      </c>
      <c r="AU1511" s="20">
        <v>9345.7288057160695</v>
      </c>
      <c r="AV1511" s="20"/>
      <c r="AW1511" s="20">
        <v>2466.0430642678398</v>
      </c>
      <c r="AX1511" s="18">
        <f>AW1511*solar_capex_adj</f>
        <v>3288.0574190237862</v>
      </c>
      <c r="AY1511" s="20">
        <v>2156.0048259318401</v>
      </c>
      <c r="AZ1511" s="18">
        <f>AY1511*wind_capex_adj</f>
        <v>3593.3413765530668</v>
      </c>
      <c r="BA1511" s="20">
        <v>1545.0126678532199</v>
      </c>
      <c r="BB1511" s="18">
        <f>BA1511*hdgt_capex_adj</f>
        <v>1931.2658348165248</v>
      </c>
      <c r="BC1511" s="20">
        <v>324.605552127767</v>
      </c>
      <c r="BD1511" s="18">
        <f>BC1511*aero_capex_adj</f>
        <v>389.52666255332036</v>
      </c>
      <c r="BE1511" s="20">
        <v>2854.06269553538</v>
      </c>
      <c r="BF1511" s="18">
        <f>BE1511*bess_capex_adj</f>
        <v>2854.06269553538</v>
      </c>
      <c r="BG1511" s="11">
        <v>1576250026.8204999</v>
      </c>
      <c r="BH1511" s="11">
        <v>6024248427.7545404</v>
      </c>
      <c r="BI1511" s="11">
        <v>946793788.55647004</v>
      </c>
      <c r="BJ1511" s="11">
        <v>212707756.86848599</v>
      </c>
      <c r="BK1511" s="11">
        <f>SUM(BG1511:BJ1511)/1000000</f>
        <v>8759.9999999999964</v>
      </c>
      <c r="BL1511" s="11">
        <v>33.498498337601198</v>
      </c>
      <c r="BM1511" s="13">
        <f>0.815*BJ1511/(BK1511*1000)</f>
        <v>19.789591535138829</v>
      </c>
      <c r="BN1511" s="22">
        <v>2781.2923068682198</v>
      </c>
      <c r="BO1511" s="11">
        <v>474</v>
      </c>
      <c r="BP1511" s="11">
        <v>9120</v>
      </c>
      <c r="BQ1511" s="22">
        <v>13835.7696</v>
      </c>
      <c r="BR1511" s="11">
        <v>2280</v>
      </c>
      <c r="BS1511" s="11">
        <v>570</v>
      </c>
      <c r="BT1511" s="11">
        <v>0.19710959256764099</v>
      </c>
    </row>
    <row r="1512" spans="1:72" s="11" customFormat="1" x14ac:dyDescent="0.25">
      <c r="A1512" s="1">
        <v>1318</v>
      </c>
      <c r="B1512" s="22">
        <v>3090.3247854091301</v>
      </c>
      <c r="C1512" s="22">
        <v>600.4</v>
      </c>
      <c r="D1512" s="11">
        <v>3000</v>
      </c>
      <c r="E1512" s="11">
        <v>12000</v>
      </c>
      <c r="F1512" s="11">
        <v>1</v>
      </c>
      <c r="G1512" s="11">
        <v>19</v>
      </c>
      <c r="H1512" s="12">
        <f>SUM(BG1512:BI1512)/(BK1512*1000000)</f>
        <v>0.91148511941170018</v>
      </c>
      <c r="I1512" s="13">
        <v>100</v>
      </c>
      <c r="J1512" s="20">
        <v>106.090664058001</v>
      </c>
      <c r="K1512" s="18">
        <f>(P1512*BG1512+U1512*BH1512+AP1512*BI1512+AN1512*BJ1512)/(BK1512*(1000000))</f>
        <v>154.14438642709379</v>
      </c>
      <c r="L1512" s="18">
        <f>(T1512*BG1512+Y1512*BH1512+AT1512*BI1512+AO1512*BJ1512)/(BK1512*(1000000))</f>
        <v>184.58573955908577</v>
      </c>
      <c r="M1512" s="18">
        <f>L1512/K1512</f>
        <v>1.1974859664862978</v>
      </c>
      <c r="N1512" s="18">
        <f>J1512*M1512</f>
        <v>127.04208138466846</v>
      </c>
      <c r="O1512" s="13">
        <v>100</v>
      </c>
      <c r="P1512" s="20">
        <v>126.6605623884</v>
      </c>
      <c r="Q1512" s="20">
        <f>P1512-S1512</f>
        <v>117.150923959854</v>
      </c>
      <c r="R1512" s="18">
        <f>Q1512*solar_capex_adj</f>
        <v>156.20123194647198</v>
      </c>
      <c r="S1512" s="20">
        <v>9.5096384285459976</v>
      </c>
      <c r="T1512" s="18">
        <f>R1512+S1512</f>
        <v>165.71087037501798</v>
      </c>
      <c r="U1512" s="20">
        <v>27.941317457352302</v>
      </c>
      <c r="V1512" s="20">
        <f>U1512-X1512</f>
        <v>23.144533980225301</v>
      </c>
      <c r="W1512" s="18">
        <f>V1512*wind_capex_adj</f>
        <v>38.5742233003755</v>
      </c>
      <c r="X1512" s="20">
        <v>4.7967834771270006</v>
      </c>
      <c r="Y1512" s="18">
        <f>W1512+X1512</f>
        <v>43.371006777502501</v>
      </c>
      <c r="Z1512" s="20">
        <v>154.305014055458</v>
      </c>
      <c r="AA1512" s="20">
        <f>Z1512-AC1512-AD1512</f>
        <v>95.707830698764994</v>
      </c>
      <c r="AB1512" s="18">
        <f>AA1512*hdgt_capex_adj</f>
        <v>119.63478837345625</v>
      </c>
      <c r="AC1512" s="20">
        <v>21.245649001195005</v>
      </c>
      <c r="AD1512" s="20">
        <v>37.351534355498003</v>
      </c>
      <c r="AE1512" s="18">
        <f>AD1512*fuel_adj</f>
        <v>37.351534355498003</v>
      </c>
      <c r="AF1512" s="18">
        <f>AB1512+AC1512+AE1512</f>
        <v>178.23197173014927</v>
      </c>
      <c r="AG1512" s="20">
        <v>1333.5687362763799</v>
      </c>
      <c r="AH1512" s="20">
        <f>AG1512-AJ1512-AK1512</f>
        <v>1187.10723343672</v>
      </c>
      <c r="AI1512" s="18">
        <f>AH1512*aero_capex_adj</f>
        <v>1424.5286801240638</v>
      </c>
      <c r="AJ1512" s="20">
        <v>104.56636013692992</v>
      </c>
      <c r="AK1512" s="20">
        <v>41.895142702730027</v>
      </c>
      <c r="AL1512" s="18">
        <f>AK1512*fuel_adj</f>
        <v>41.895142702730027</v>
      </c>
      <c r="AM1512" s="18">
        <f>AI1512+AJ1512+AL1512</f>
        <v>1570.9901829637238</v>
      </c>
      <c r="AN1512" s="18">
        <f>IF(F1512=0, 0, IF(F1512=3, Z1512, (Z1512*F1512*384+AG1512*G1512*32)/(F1512*384+G1512*32)))</f>
        <v>877.07955348118435</v>
      </c>
      <c r="AO1512" s="18">
        <f>IF(F1512=0, 0, IF(F1512=3, AF1512, (AF1512*F1512*384+AM1512*G1512*32)/(F1512*384+G1512*32)))</f>
        <v>1031.8579721636304</v>
      </c>
      <c r="AP1512" s="20">
        <v>95.943312945379702</v>
      </c>
      <c r="AQ1512" s="20">
        <f>AP1512-AS1512</f>
        <v>78.444966054534305</v>
      </c>
      <c r="AR1512" s="18">
        <f>AQ1512*bess_capex_adj</f>
        <v>78.444966054534305</v>
      </c>
      <c r="AS1512" s="20">
        <v>17.498346890845397</v>
      </c>
      <c r="AT1512" s="18">
        <f>AR1512+AS1512</f>
        <v>95.943312945379702</v>
      </c>
      <c r="AU1512" s="20">
        <v>9584.6523720358691</v>
      </c>
      <c r="AV1512" s="20"/>
      <c r="AW1512" s="20">
        <v>3698.4757893753599</v>
      </c>
      <c r="AX1512" s="18">
        <f>AW1512*solar_capex_adj</f>
        <v>4931.3010525004793</v>
      </c>
      <c r="AY1512" s="20">
        <v>718.55387965216096</v>
      </c>
      <c r="AZ1512" s="18">
        <f>AY1512*wind_capex_adj</f>
        <v>1197.5897994202683</v>
      </c>
      <c r="BA1512" s="20">
        <v>772.38336847264202</v>
      </c>
      <c r="BB1512" s="18">
        <f>BA1512*hdgt_capex_adj</f>
        <v>965.4792105908025</v>
      </c>
      <c r="BC1512" s="20">
        <v>1541.6309409258799</v>
      </c>
      <c r="BD1512" s="18">
        <f>BC1512*aero_capex_adj</f>
        <v>1849.9571291110558</v>
      </c>
      <c r="BE1512" s="20">
        <v>2853.6083936098098</v>
      </c>
      <c r="BF1512" s="18">
        <f>BE1512*bess_capex_adj</f>
        <v>2853.6083936098098</v>
      </c>
      <c r="BG1512" s="11">
        <v>2714152469.2739601</v>
      </c>
      <c r="BH1512" s="11">
        <v>2635443261.2463999</v>
      </c>
      <c r="BI1512" s="11">
        <v>2635013915.5261202</v>
      </c>
      <c r="BJ1512" s="11">
        <v>775390353.95350397</v>
      </c>
      <c r="BK1512" s="11">
        <f>SUM(BG1512:BJ1512)/1000000</f>
        <v>8759.9999999999854</v>
      </c>
      <c r="BL1512" s="11">
        <v>19.551162063498701</v>
      </c>
      <c r="BM1512" s="13">
        <f>0.815*BJ1512/(BK1512*1000)</f>
        <v>72.139627679464255</v>
      </c>
      <c r="BN1512" s="22">
        <v>4171.93846030233</v>
      </c>
      <c r="BO1512" s="11">
        <v>158</v>
      </c>
      <c r="BP1512" s="11">
        <v>9120</v>
      </c>
      <c r="BQ1512" s="22">
        <v>13835.7696</v>
      </c>
      <c r="BR1512" s="11">
        <v>2280</v>
      </c>
      <c r="BS1512" s="11">
        <v>570</v>
      </c>
      <c r="BT1512" s="11">
        <v>0.54318989316291399</v>
      </c>
    </row>
    <row r="1513" spans="1:72" s="11" customFormat="1" x14ac:dyDescent="0.25">
      <c r="A1513" s="1">
        <v>880</v>
      </c>
      <c r="B1513" s="25">
        <v>2266.2381759666901</v>
      </c>
      <c r="C1513" s="25">
        <v>1801.19999999999</v>
      </c>
      <c r="D1513" s="8">
        <v>2000</v>
      </c>
      <c r="E1513" s="8">
        <v>8000</v>
      </c>
      <c r="F1513" s="8">
        <v>2</v>
      </c>
      <c r="G1513" s="8">
        <v>11</v>
      </c>
      <c r="H1513" s="9">
        <f>SUM(BG1513:BI1513)/(BK1513*1000000)</f>
        <v>0.97518147033295977</v>
      </c>
      <c r="I1513" s="10">
        <v>100</v>
      </c>
      <c r="J1513" s="19">
        <v>100.209423642644</v>
      </c>
      <c r="K1513" s="18">
        <f>(P1513*BG1513+U1513*BH1513+AP1513*BI1513+AN1513*BJ1513)/(BK1513*(1000000))</f>
        <v>116.54940563877354</v>
      </c>
      <c r="L1513" s="18">
        <f>(T1513*BG1513+Y1513*BH1513+AT1513*BI1513+AO1513*BJ1513)/(BK1513*(1000000))</f>
        <v>147.83445626433868</v>
      </c>
      <c r="M1513" s="18">
        <f>L1513/K1513</f>
        <v>1.2684273716721322</v>
      </c>
      <c r="N1513" s="18">
        <f>J1513*M1513</f>
        <v>127.10837584781815</v>
      </c>
      <c r="O1513" s="10">
        <v>100</v>
      </c>
      <c r="P1513" s="19">
        <v>156.25713424515399</v>
      </c>
      <c r="Q1513" s="19">
        <f>P1513-S1513</f>
        <v>144.52623675559801</v>
      </c>
      <c r="R1513" s="18">
        <f>Q1513*solar_capex_adj</f>
        <v>192.701649007464</v>
      </c>
      <c r="S1513" s="19">
        <v>11.730897489555986</v>
      </c>
      <c r="T1513" s="18">
        <f>R1513+S1513</f>
        <v>204.43254649701998</v>
      </c>
      <c r="U1513" s="19">
        <v>36.673032250534902</v>
      </c>
      <c r="V1513" s="19">
        <f>U1513-X1513</f>
        <v>30.377649974237102</v>
      </c>
      <c r="W1513" s="18">
        <f>V1513*wind_capex_adj</f>
        <v>50.629416623728503</v>
      </c>
      <c r="X1513" s="19">
        <v>6.2953822762978007</v>
      </c>
      <c r="Y1513" s="18">
        <f>W1513+X1513</f>
        <v>56.924798900026303</v>
      </c>
      <c r="Z1513" s="19">
        <v>761.96498196419304</v>
      </c>
      <c r="AA1513" s="19">
        <f>Z1513-AC1513-AD1513</f>
        <v>645.26060179260594</v>
      </c>
      <c r="AB1513" s="18">
        <f>AA1513*hdgt_capex_adj</f>
        <v>806.57575224075742</v>
      </c>
      <c r="AC1513" s="19">
        <v>75.951445692349012</v>
      </c>
      <c r="AD1513" s="19">
        <v>40.752934479238093</v>
      </c>
      <c r="AE1513" s="18">
        <f>AD1513*fuel_adj</f>
        <v>40.752934479238093</v>
      </c>
      <c r="AF1513" s="18">
        <f>AB1513+AC1513+AE1513</f>
        <v>923.28013241234453</v>
      </c>
      <c r="AG1513" s="19">
        <v>4053.8595644182401</v>
      </c>
      <c r="AH1513" s="19">
        <f>AG1513-AJ1513-AK1513</f>
        <v>3705.5063312725802</v>
      </c>
      <c r="AI1513" s="18">
        <f>AH1513*aero_capex_adj</f>
        <v>4446.607597527096</v>
      </c>
      <c r="AJ1513" s="19">
        <v>302.14747967308995</v>
      </c>
      <c r="AK1513" s="19">
        <v>46.205753472569995</v>
      </c>
      <c r="AL1513" s="18">
        <f>AK1513*fuel_adj</f>
        <v>46.205753472569995</v>
      </c>
      <c r="AM1513" s="18">
        <f>AI1513+AJ1513+AL1513</f>
        <v>4794.9608306727559</v>
      </c>
      <c r="AN1513" s="18">
        <f>IF(F1513=0, 0, IF(F1513=3, Z1513, (Z1513*F1513*384+AG1513*G1513*32)/(F1513*384+G1513*32)))</f>
        <v>1796.5604221640365</v>
      </c>
      <c r="AO1513" s="18">
        <f>IF(F1513=0, 0, IF(F1513=3, AF1513, (AF1513*F1513*384+AM1513*G1513*32)/(F1513*384+G1513*32)))</f>
        <v>2140.0940661513309</v>
      </c>
      <c r="AP1513" s="19">
        <v>173.734620179568</v>
      </c>
      <c r="AQ1513" s="19">
        <f>AP1513-AS1513</f>
        <v>140.204392357731</v>
      </c>
      <c r="AR1513" s="18">
        <f>AQ1513*bess_capex_adj</f>
        <v>140.204392357731</v>
      </c>
      <c r="AS1513" s="19">
        <v>33.530227821837002</v>
      </c>
      <c r="AT1513" s="18">
        <f>AR1513+AS1513</f>
        <v>173.734620179568</v>
      </c>
      <c r="AU1513" s="19">
        <v>9206.2516744175009</v>
      </c>
      <c r="AV1513" s="19"/>
      <c r="AW1513" s="19">
        <v>2712.4263046502401</v>
      </c>
      <c r="AX1513" s="18">
        <f>AW1513*solar_capex_adj</f>
        <v>3616.5684062003202</v>
      </c>
      <c r="AY1513" s="19">
        <v>2155.8291232350198</v>
      </c>
      <c r="AZ1513" s="18">
        <f>AY1513*wind_capex_adj</f>
        <v>3593.0485387250333</v>
      </c>
      <c r="BA1513" s="19">
        <v>1544.8867577026101</v>
      </c>
      <c r="BB1513" s="18">
        <f>BA1513*hdgt_capex_adj</f>
        <v>1931.1084471282627</v>
      </c>
      <c r="BC1513" s="19">
        <v>892.59252097476895</v>
      </c>
      <c r="BD1513" s="18">
        <f>BC1513*aero_capex_adj</f>
        <v>1071.1110251697228</v>
      </c>
      <c r="BE1513" s="19">
        <v>1900.51696785485</v>
      </c>
      <c r="BF1513" s="18">
        <f>BE1513*bess_capex_adj</f>
        <v>1900.51696785485</v>
      </c>
      <c r="BG1513" s="8">
        <v>1605955017.0715699</v>
      </c>
      <c r="BH1513" s="8">
        <v>6024251669.3078299</v>
      </c>
      <c r="BI1513" s="8">
        <v>912382993.73731601</v>
      </c>
      <c r="BJ1513" s="8">
        <v>217410319.88327199</v>
      </c>
      <c r="BK1513" s="8">
        <f>SUM(BG1513:BJ1513)/1000000</f>
        <v>8759.9999999999891</v>
      </c>
      <c r="BL1513" s="8">
        <v>36.155040037531798</v>
      </c>
      <c r="BM1513" s="10">
        <f>0.815*BJ1513/(BK1513*1000)</f>
        <v>20.227101678637769</v>
      </c>
      <c r="BN1513" s="25">
        <v>3059.4215375550398</v>
      </c>
      <c r="BO1513" s="8">
        <v>474</v>
      </c>
      <c r="BP1513" s="8">
        <v>6080</v>
      </c>
      <c r="BQ1513" s="25">
        <v>9223.8464000000004</v>
      </c>
      <c r="BR1513" s="8">
        <v>1520</v>
      </c>
      <c r="BS1513" s="8">
        <v>380</v>
      </c>
      <c r="BT1513" s="8">
        <v>0.28375038604512998</v>
      </c>
    </row>
    <row r="1514" spans="1:72" s="11" customFormat="1" x14ac:dyDescent="0.25">
      <c r="A1514" s="1">
        <v>1030</v>
      </c>
      <c r="B1514" s="25">
        <v>3090.3247854091301</v>
      </c>
      <c r="C1514" s="25">
        <v>801.8</v>
      </c>
      <c r="D1514" s="8">
        <v>2000</v>
      </c>
      <c r="E1514" s="8">
        <v>8000</v>
      </c>
      <c r="F1514" s="8">
        <v>3</v>
      </c>
      <c r="G1514" s="8">
        <v>4</v>
      </c>
      <c r="H1514" s="9">
        <f>SUM(BG1514:BI1514)/(BK1514*1000000)</f>
        <v>0.93127147827492562</v>
      </c>
      <c r="I1514" s="10">
        <v>100</v>
      </c>
      <c r="J1514" s="19">
        <v>102.192824667948</v>
      </c>
      <c r="K1514" s="18">
        <f>(P1514*BG1514+U1514*BH1514+AP1514*BI1514+AN1514*BJ1514)/(BK1514*(1000000))</f>
        <v>98.246345134845839</v>
      </c>
      <c r="L1514" s="18">
        <f>(T1514*BG1514+Y1514*BH1514+AT1514*BI1514+AO1514*BJ1514)/(BK1514*(1000000))</f>
        <v>122.26899011809937</v>
      </c>
      <c r="M1514" s="18">
        <f>L1514/K1514</f>
        <v>1.2445143882989416</v>
      </c>
      <c r="N1514" s="18">
        <f>J1514*M1514</f>
        <v>127.1804406801723</v>
      </c>
      <c r="O1514" s="10">
        <v>100</v>
      </c>
      <c r="P1514" s="19">
        <v>135.75448396816</v>
      </c>
      <c r="Q1514" s="19">
        <f>P1514-S1514</f>
        <v>125.562842634807</v>
      </c>
      <c r="R1514" s="18">
        <f>Q1514*solar_capex_adj</f>
        <v>167.41712351307598</v>
      </c>
      <c r="S1514" s="19">
        <v>10.191641333353004</v>
      </c>
      <c r="T1514" s="18">
        <f>R1514+S1514</f>
        <v>177.60876484642898</v>
      </c>
      <c r="U1514" s="19">
        <v>27.943198442751498</v>
      </c>
      <c r="V1514" s="19">
        <f>U1514-X1514</f>
        <v>23.146414965624398</v>
      </c>
      <c r="W1514" s="18">
        <f>V1514*wind_capex_adj</f>
        <v>38.577358276040663</v>
      </c>
      <c r="X1514" s="19">
        <v>4.7967834771271001</v>
      </c>
      <c r="Y1514" s="18">
        <f>W1514+X1514</f>
        <v>43.374141753167763</v>
      </c>
      <c r="Z1514" s="19">
        <v>417.84572432777799</v>
      </c>
      <c r="AA1514" s="19">
        <f>Z1514-AC1514-AD1514</f>
        <v>334.85410144468199</v>
      </c>
      <c r="AB1514" s="18">
        <f>AA1514*hdgt_capex_adj</f>
        <v>418.56762680585246</v>
      </c>
      <c r="AC1514" s="19">
        <v>44.678169375654988</v>
      </c>
      <c r="AD1514" s="19">
        <v>38.313453507441011</v>
      </c>
      <c r="AE1514" s="18">
        <f>AD1514*fuel_adj</f>
        <v>38.313453507441011</v>
      </c>
      <c r="AF1514" s="18">
        <f>AB1514+AC1514+AE1514</f>
        <v>501.55924968894846</v>
      </c>
      <c r="AG1514" s="19">
        <v>885.52615824207498</v>
      </c>
      <c r="AH1514" s="19">
        <f>AG1514-AJ1514-AK1514</f>
        <v>769.63492408483296</v>
      </c>
      <c r="AI1514" s="18">
        <f>AH1514*aero_capex_adj</f>
        <v>923.56190890179948</v>
      </c>
      <c r="AJ1514" s="19">
        <v>72.121847298779016</v>
      </c>
      <c r="AK1514" s="19">
        <v>43.769386858463008</v>
      </c>
      <c r="AL1514" s="18">
        <f>AK1514*fuel_adj</f>
        <v>43.769386858463008</v>
      </c>
      <c r="AM1514" s="18">
        <f>AI1514+AJ1514+AL1514</f>
        <v>1039.4531430590414</v>
      </c>
      <c r="AN1514" s="18">
        <f>IF(F1514=0, 0, IF(F1514=3, Z1514, (Z1514*F1514*384+AG1514*G1514*32)/(F1514*384+G1514*32)))</f>
        <v>417.84572432777799</v>
      </c>
      <c r="AO1514" s="18">
        <f>IF(F1514=0, 0, IF(F1514=3, AF1514, (AF1514*F1514*384+AM1514*G1514*32)/(F1514*384+G1514*32)))</f>
        <v>501.55924968894846</v>
      </c>
      <c r="AP1514" s="19">
        <v>79.434217653603596</v>
      </c>
      <c r="AQ1514" s="19">
        <f>AP1514-AS1514</f>
        <v>64.837514686599206</v>
      </c>
      <c r="AR1514" s="18">
        <f>AQ1514*bess_capex_adj</f>
        <v>64.837514686599206</v>
      </c>
      <c r="AS1514" s="19">
        <v>14.59670296700439</v>
      </c>
      <c r="AT1514" s="18">
        <f>AR1514+AS1514</f>
        <v>79.434217653603596</v>
      </c>
      <c r="AU1514" s="19">
        <v>9200.8845783152501</v>
      </c>
      <c r="AV1514" s="19"/>
      <c r="AW1514" s="19">
        <v>3698.7763691565101</v>
      </c>
      <c r="AX1514" s="18">
        <f>AW1514*solar_capex_adj</f>
        <v>4931.7018255420135</v>
      </c>
      <c r="AY1514" s="19">
        <v>959.66576289717</v>
      </c>
      <c r="AZ1514" s="18">
        <f>AY1514*wind_capex_adj</f>
        <v>1599.44293816195</v>
      </c>
      <c r="BA1514" s="19">
        <v>2317.3384231226401</v>
      </c>
      <c r="BB1514" s="18">
        <f>BA1514*hdgt_capex_adj</f>
        <v>2896.6730289033003</v>
      </c>
      <c r="BC1514" s="19">
        <v>324.58025920258399</v>
      </c>
      <c r="BD1514" s="18">
        <f>BC1514*aero_capex_adj</f>
        <v>389.49631104310077</v>
      </c>
      <c r="BE1514" s="19">
        <v>1900.5237639363399</v>
      </c>
      <c r="BF1514" s="18">
        <f>BE1514*bess_capex_adj</f>
        <v>1900.5237639363399</v>
      </c>
      <c r="BG1514" s="8">
        <v>2526114038.8154202</v>
      </c>
      <c r="BH1514" s="8">
        <v>3519484355.2087998</v>
      </c>
      <c r="BI1514" s="8">
        <v>2112339755.66412</v>
      </c>
      <c r="BJ1514" s="8">
        <v>602061850.31165195</v>
      </c>
      <c r="BK1514" s="8">
        <f>SUM(BG1514:BJ1514)/1000000</f>
        <v>8759.9999999999909</v>
      </c>
      <c r="BL1514" s="8">
        <v>24.959975839646699</v>
      </c>
      <c r="BM1514" s="10">
        <f>0.815*BJ1514/(BK1514*1000)</f>
        <v>56.013745205935713</v>
      </c>
      <c r="BN1514" s="25">
        <v>4171.93846030233</v>
      </c>
      <c r="BO1514" s="8">
        <v>211</v>
      </c>
      <c r="BP1514" s="8">
        <v>6080</v>
      </c>
      <c r="BQ1514" s="25">
        <v>9223.8464000000004</v>
      </c>
      <c r="BR1514" s="8">
        <v>1520</v>
      </c>
      <c r="BS1514" s="8">
        <v>380</v>
      </c>
      <c r="BT1514" s="8">
        <v>0.65278947358887796</v>
      </c>
    </row>
    <row r="1515" spans="1:72" s="11" customFormat="1" x14ac:dyDescent="0.25">
      <c r="A1515" s="1">
        <v>931</v>
      </c>
      <c r="B1515" s="25">
        <v>3708.3897424909601</v>
      </c>
      <c r="C1515" s="25">
        <v>402.79999999999899</v>
      </c>
      <c r="D1515" s="8">
        <v>2000</v>
      </c>
      <c r="E1515" s="8">
        <v>8000</v>
      </c>
      <c r="F1515" s="8">
        <v>2</v>
      </c>
      <c r="G1515" s="8">
        <v>11</v>
      </c>
      <c r="H1515" s="9">
        <f>SUM(BG1515:BI1515)/(BK1515*1000000)</f>
        <v>0.87427285743237992</v>
      </c>
      <c r="I1515" s="10">
        <v>100</v>
      </c>
      <c r="J1515" s="19">
        <v>104.95691998299</v>
      </c>
      <c r="K1515" s="18">
        <f>(P1515*BG1515+U1515*BH1515+AP1515*BI1515+AN1515*BJ1515)/(BK1515*(1000000))</f>
        <v>133.92026171490431</v>
      </c>
      <c r="L1515" s="18">
        <f>(T1515*BG1515+Y1515*BH1515+AT1515*BI1515+AO1515*BJ1515)/(BK1515*(1000000))</f>
        <v>162.30329623752192</v>
      </c>
      <c r="M1515" s="18">
        <f>L1515/K1515</f>
        <v>1.2119398077569528</v>
      </c>
      <c r="N1515" s="18">
        <f>J1515*M1515</f>
        <v>127.20146942694677</v>
      </c>
      <c r="O1515" s="10">
        <v>100</v>
      </c>
      <c r="P1515" s="19">
        <v>135.75907130716001</v>
      </c>
      <c r="Q1515" s="19">
        <f>P1515-S1515</f>
        <v>125.566727129651</v>
      </c>
      <c r="R1515" s="18">
        <f>Q1515*solar_capex_adj</f>
        <v>167.42230283953467</v>
      </c>
      <c r="S1515" s="19">
        <v>10.192344177509014</v>
      </c>
      <c r="T1515" s="18">
        <f>R1515+S1515</f>
        <v>177.61464701704369</v>
      </c>
      <c r="U1515" s="19">
        <v>27.942318334532601</v>
      </c>
      <c r="V1515" s="19">
        <f>U1515-X1515</f>
        <v>23.145534857405501</v>
      </c>
      <c r="W1515" s="18">
        <f>V1515*wind_capex_adj</f>
        <v>38.575891429009168</v>
      </c>
      <c r="X1515" s="19">
        <v>4.7967834771271001</v>
      </c>
      <c r="Y1515" s="18">
        <f>W1515+X1515</f>
        <v>43.372674906136268</v>
      </c>
      <c r="Z1515" s="19">
        <v>181.35351692561801</v>
      </c>
      <c r="AA1515" s="19">
        <f>Z1515-AC1515-AD1515</f>
        <v>121.11300986359998</v>
      </c>
      <c r="AB1515" s="18">
        <f>AA1515*hdgt_capex_adj</f>
        <v>151.39126232949997</v>
      </c>
      <c r="AC1515" s="19">
        <v>23.681359204799008</v>
      </c>
      <c r="AD1515" s="19">
        <v>36.559147857219017</v>
      </c>
      <c r="AE1515" s="18">
        <f>AD1515*fuel_adj</f>
        <v>36.559147857219017</v>
      </c>
      <c r="AF1515" s="18">
        <f>AB1515+AC1515+AE1515</f>
        <v>211.63176939151799</v>
      </c>
      <c r="AG1515" s="19">
        <v>1168.0915345086</v>
      </c>
      <c r="AH1515" s="19">
        <f>AG1515-AJ1515-AK1515</f>
        <v>1033.1463475123799</v>
      </c>
      <c r="AI1515" s="18">
        <f>AH1515*aero_capex_adj</f>
        <v>1239.7756170148557</v>
      </c>
      <c r="AJ1515" s="19">
        <v>92.584628312890118</v>
      </c>
      <c r="AK1515" s="19">
        <v>42.360558683330055</v>
      </c>
      <c r="AL1515" s="18">
        <f>AK1515*fuel_adj</f>
        <v>42.360558683330055</v>
      </c>
      <c r="AM1515" s="18">
        <f>AI1515+AJ1515+AL1515</f>
        <v>1374.7208040110759</v>
      </c>
      <c r="AN1515" s="18">
        <f>IF(F1515=0, 0, IF(F1515=3, Z1515, (Z1515*F1515*384+AG1515*G1515*32)/(F1515*384+G1515*32)))</f>
        <v>491.47117959455522</v>
      </c>
      <c r="AO1515" s="18">
        <f>IF(F1515=0, 0, IF(F1515=3, AF1515, (AF1515*F1515*384+AM1515*G1515*32)/(F1515*384+G1515*32)))</f>
        <v>577.17403741480757</v>
      </c>
      <c r="AP1515" s="19">
        <v>59.723099669357303</v>
      </c>
      <c r="AQ1515" s="19">
        <f>AP1515-AS1515</f>
        <v>48.759078801586902</v>
      </c>
      <c r="AR1515" s="18">
        <f>AQ1515*bess_capex_adj</f>
        <v>48.759078801586902</v>
      </c>
      <c r="AS1515" s="19">
        <v>10.964020867770401</v>
      </c>
      <c r="AT1515" s="18">
        <f>AR1515+AS1515</f>
        <v>59.723099669357303</v>
      </c>
      <c r="AU1515" s="19">
        <v>9258.2983262509206</v>
      </c>
      <c r="AV1515" s="19"/>
      <c r="AW1515" s="19">
        <v>4438.3628743821901</v>
      </c>
      <c r="AX1515" s="18">
        <f>AW1515*solar_capex_adj</f>
        <v>5917.8171658429201</v>
      </c>
      <c r="AY1515" s="19">
        <v>482.08863952910298</v>
      </c>
      <c r="AZ1515" s="18">
        <f>AY1515*wind_capex_adj</f>
        <v>803.48106588183828</v>
      </c>
      <c r="BA1515" s="19">
        <v>1544.83353983606</v>
      </c>
      <c r="BB1515" s="18">
        <f>BA1515*hdgt_capex_adj</f>
        <v>1931.0419247950749</v>
      </c>
      <c r="BC1515" s="19">
        <v>892.56177317437403</v>
      </c>
      <c r="BD1515" s="18">
        <f>BC1515*aero_capex_adj</f>
        <v>1071.0741278092487</v>
      </c>
      <c r="BE1515" s="19">
        <v>1900.45149932917</v>
      </c>
      <c r="BF1515" s="18">
        <f>BE1515*bess_capex_adj</f>
        <v>1900.45149932917</v>
      </c>
      <c r="BG1515" s="8">
        <v>3033352306.0265298</v>
      </c>
      <c r="BH1515" s="8">
        <v>1768082187.9247999</v>
      </c>
      <c r="BI1515" s="8">
        <v>2857195737.1563101</v>
      </c>
      <c r="BJ1515" s="8">
        <v>1101369768.89235</v>
      </c>
      <c r="BK1515" s="8">
        <f>SUM(BG1515:BJ1515)/1000000</f>
        <v>8759.9999999999909</v>
      </c>
      <c r="BL1515" s="8">
        <v>26.3271096784181</v>
      </c>
      <c r="BM1515" s="10">
        <f>0.815*BJ1515/(BK1515*1000)</f>
        <v>102.4676211926103</v>
      </c>
      <c r="BN1515" s="25">
        <v>5006.3261523627898</v>
      </c>
      <c r="BO1515" s="8">
        <v>106</v>
      </c>
      <c r="BP1515" s="8">
        <v>6080</v>
      </c>
      <c r="BQ1515" s="25">
        <v>9223.8464000000004</v>
      </c>
      <c r="BR1515" s="8">
        <v>1520</v>
      </c>
      <c r="BS1515" s="8">
        <v>380</v>
      </c>
      <c r="BT1515" s="8">
        <v>0.88158103032513202</v>
      </c>
    </row>
    <row r="1516" spans="1:72" s="11" customFormat="1" x14ac:dyDescent="0.25">
      <c r="A1516" s="1">
        <v>1622</v>
      </c>
      <c r="B1516" s="22">
        <v>2884.3031330485201</v>
      </c>
      <c r="C1516" s="22">
        <v>201.39999999999901</v>
      </c>
      <c r="D1516" s="11">
        <v>3000</v>
      </c>
      <c r="E1516" s="11">
        <v>12000</v>
      </c>
      <c r="F1516" s="11">
        <v>3</v>
      </c>
      <c r="G1516" s="11">
        <v>4</v>
      </c>
      <c r="H1516" s="12">
        <f>SUM(BG1516:BI1516)/(BK1516*1000000)</f>
        <v>0.80076579007808046</v>
      </c>
      <c r="I1516" s="13">
        <v>100</v>
      </c>
      <c r="J1516" s="20">
        <v>107.874184231062</v>
      </c>
      <c r="K1516" s="18">
        <f>(P1516*BG1516+U1516*BH1516+AP1516*BI1516+AN1516*BJ1516)/(BK1516*(1000000))</f>
        <v>104.03095892525509</v>
      </c>
      <c r="L1516" s="18">
        <f>(T1516*BG1516+Y1516*BH1516+AT1516*BI1516+AO1516*BJ1516)/(BK1516*(1000000))</f>
        <v>122.6837973705983</v>
      </c>
      <c r="M1516" s="18">
        <f>L1516/K1516</f>
        <v>1.1793008411923322</v>
      </c>
      <c r="N1516" s="18">
        <f>J1516*M1516</f>
        <v>127.21611620662804</v>
      </c>
      <c r="O1516" s="13">
        <v>100</v>
      </c>
      <c r="P1516" s="20">
        <v>112.107763497843</v>
      </c>
      <c r="Q1516" s="20">
        <f>P1516-S1516</f>
        <v>103.692825932109</v>
      </c>
      <c r="R1516" s="18">
        <f>Q1516*solar_capex_adj</f>
        <v>138.25710124281198</v>
      </c>
      <c r="S1516" s="20">
        <v>8.4149375657339931</v>
      </c>
      <c r="T1516" s="18">
        <f>R1516+S1516</f>
        <v>146.67203880854598</v>
      </c>
      <c r="U1516" s="20">
        <v>27.9475054535643</v>
      </c>
      <c r="V1516" s="20">
        <f>U1516-X1516</f>
        <v>23.1507219764372</v>
      </c>
      <c r="W1516" s="18">
        <f>V1516*wind_capex_adj</f>
        <v>38.584536627395337</v>
      </c>
      <c r="X1516" s="20">
        <v>4.7967834771271001</v>
      </c>
      <c r="Y1516" s="18">
        <f>W1516+X1516</f>
        <v>43.381320104522437</v>
      </c>
      <c r="Z1516" s="20">
        <v>175.00513832814701</v>
      </c>
      <c r="AA1516" s="20">
        <f>Z1516-AC1516-AD1516</f>
        <v>114.74092936410298</v>
      </c>
      <c r="AB1516" s="18">
        <f>AA1516*hdgt_capex_adj</f>
        <v>143.42616170512872</v>
      </c>
      <c r="AC1516" s="20">
        <v>23.07655812633601</v>
      </c>
      <c r="AD1516" s="20">
        <v>37.18765083770802</v>
      </c>
      <c r="AE1516" s="18">
        <f>AD1516*fuel_adj</f>
        <v>37.18765083770802</v>
      </c>
      <c r="AF1516" s="18">
        <f>AB1516+AC1516+AE1516</f>
        <v>203.69037066917275</v>
      </c>
      <c r="AG1516" s="20">
        <v>563.67276332423296</v>
      </c>
      <c r="AH1516" s="20">
        <f>AG1516-AJ1516-AK1516</f>
        <v>472.189061940491</v>
      </c>
      <c r="AI1516" s="18">
        <f>AH1516*aero_capex_adj</f>
        <v>566.62687432858922</v>
      </c>
      <c r="AJ1516" s="20">
        <v>48.733775573954972</v>
      </c>
      <c r="AK1516" s="20">
        <v>42.749925809786987</v>
      </c>
      <c r="AL1516" s="18">
        <f>AK1516*fuel_adj</f>
        <v>42.749925809786987</v>
      </c>
      <c r="AM1516" s="18">
        <f>AI1516+AJ1516+AL1516</f>
        <v>658.11057571233118</v>
      </c>
      <c r="AN1516" s="18">
        <f>IF(F1516=0, 0, IF(F1516=3, Z1516, (Z1516*F1516*384+AG1516*G1516*32)/(F1516*384+G1516*32)))</f>
        <v>175.00513832814701</v>
      </c>
      <c r="AO1516" s="18">
        <f>IF(F1516=0, 0, IF(F1516=3, AF1516, (AF1516*F1516*384+AM1516*G1516*32)/(F1516*384+G1516*32)))</f>
        <v>203.69037066917275</v>
      </c>
      <c r="AP1516" s="20">
        <v>79.417987886217105</v>
      </c>
      <c r="AQ1516" s="20">
        <f>AP1516-AS1516</f>
        <v>65.081299827474894</v>
      </c>
      <c r="AR1516" s="18">
        <f>AQ1516*bess_capex_adj</f>
        <v>65.081299827474894</v>
      </c>
      <c r="AS1516" s="20">
        <v>14.336688058742212</v>
      </c>
      <c r="AT1516" s="18">
        <f>AR1516+AS1516</f>
        <v>79.417987886217105</v>
      </c>
      <c r="AU1516" s="20">
        <v>9190.7136160342197</v>
      </c>
      <c r="AV1516" s="20"/>
      <c r="AW1516" s="20">
        <v>3452.8336505830798</v>
      </c>
      <c r="AX1516" s="18">
        <f>AW1516*solar_capex_adj</f>
        <v>4603.7782007774395</v>
      </c>
      <c r="AY1516" s="20">
        <v>241.09833992810499</v>
      </c>
      <c r="AZ1516" s="18">
        <f>AY1516*wind_capex_adj</f>
        <v>401.83056654684168</v>
      </c>
      <c r="BA1516" s="20">
        <v>2317.76962603938</v>
      </c>
      <c r="BB1516" s="18">
        <f>BA1516*hdgt_capex_adj</f>
        <v>2897.2120325492251</v>
      </c>
      <c r="BC1516" s="20">
        <v>324.64065605834202</v>
      </c>
      <c r="BD1516" s="18">
        <f>BC1516*aero_capex_adj</f>
        <v>389.56878727001043</v>
      </c>
      <c r="BE1516" s="20">
        <v>2854.3713434253</v>
      </c>
      <c r="BF1516" s="18">
        <f>BE1516*bess_capex_adj</f>
        <v>2854.3713434253</v>
      </c>
      <c r="BG1516" s="11">
        <v>2884210364.15382</v>
      </c>
      <c r="BH1516" s="11">
        <v>884041093.96239996</v>
      </c>
      <c r="BI1516" s="11">
        <v>3246456862.9677501</v>
      </c>
      <c r="BJ1516" s="11">
        <v>1745291678.9160099</v>
      </c>
      <c r="BK1516" s="11">
        <f>SUM(BG1516:BJ1516)/1000000</f>
        <v>8759.9999999999818</v>
      </c>
      <c r="BL1516" s="11">
        <v>8.0205960819417506</v>
      </c>
      <c r="BM1516" s="13">
        <f>0.815*BJ1516/(BK1516*1000)</f>
        <v>162.37588108636425</v>
      </c>
      <c r="BN1516" s="22">
        <v>3893.8092296155</v>
      </c>
      <c r="BO1516" s="11">
        <v>53</v>
      </c>
      <c r="BP1516" s="11">
        <v>9120</v>
      </c>
      <c r="BQ1516" s="22">
        <v>13835.7696</v>
      </c>
      <c r="BR1516" s="11">
        <v>2280</v>
      </c>
      <c r="BS1516" s="11">
        <v>570</v>
      </c>
      <c r="BT1516" s="11">
        <v>0.66806448939921304</v>
      </c>
    </row>
    <row r="1517" spans="1:72" s="11" customFormat="1" x14ac:dyDescent="0.25">
      <c r="A1517" s="1">
        <v>964</v>
      </c>
      <c r="B1517" s="25">
        <v>2884.3031330485201</v>
      </c>
      <c r="C1517" s="25">
        <v>1003.19999999999</v>
      </c>
      <c r="D1517" s="8">
        <v>2000</v>
      </c>
      <c r="E1517" s="8">
        <v>8000</v>
      </c>
      <c r="F1517" s="8">
        <v>3</v>
      </c>
      <c r="G1517" s="8">
        <v>4</v>
      </c>
      <c r="H1517" s="9">
        <f>SUM(BG1517:BI1517)/(BK1517*1000000)</f>
        <v>0.94909243053758208</v>
      </c>
      <c r="I1517" s="10">
        <v>100</v>
      </c>
      <c r="J1517" s="19">
        <v>101.503717598164</v>
      </c>
      <c r="K1517" s="18">
        <f>(P1517*BG1517+U1517*BH1517+AP1517*BI1517+AN1517*BJ1517)/(BK1517*(1000000))</f>
        <v>97.946039515781038</v>
      </c>
      <c r="L1517" s="18">
        <f>(T1517*BG1517+Y1517*BH1517+AT1517*BI1517+AO1517*BJ1517)/(BK1517*(1000000))</f>
        <v>122.80937789480269</v>
      </c>
      <c r="M1517" s="18">
        <f>L1517/K1517</f>
        <v>1.2538473071697369</v>
      </c>
      <c r="N1517" s="18">
        <f>J1517*M1517</f>
        <v>127.27016297817536</v>
      </c>
      <c r="O1517" s="10">
        <v>99.999999999999901</v>
      </c>
      <c r="P1517" s="19">
        <v>141.419597079147</v>
      </c>
      <c r="Q1517" s="19">
        <f>P1517-S1517</f>
        <v>130.80268867580401</v>
      </c>
      <c r="R1517" s="18">
        <f>Q1517*solar_capex_adj</f>
        <v>174.40358490107201</v>
      </c>
      <c r="S1517" s="19">
        <v>10.61690840334299</v>
      </c>
      <c r="T1517" s="18">
        <f>R1517+S1517</f>
        <v>185.020493304415</v>
      </c>
      <c r="U1517" s="19">
        <v>27.9432833357066</v>
      </c>
      <c r="V1517" s="19">
        <f>U1517-X1517</f>
        <v>23.146499858579599</v>
      </c>
      <c r="W1517" s="18">
        <f>V1517*wind_capex_adj</f>
        <v>38.577499764299333</v>
      </c>
      <c r="X1517" s="19">
        <v>4.7967834771270006</v>
      </c>
      <c r="Y1517" s="18">
        <f>W1517+X1517</f>
        <v>43.374283241426333</v>
      </c>
      <c r="Z1517" s="19">
        <v>556.63562587305</v>
      </c>
      <c r="AA1517" s="19">
        <f>Z1517-AC1517-AD1517</f>
        <v>459.28074496174793</v>
      </c>
      <c r="AB1517" s="18">
        <f>AA1517*hdgt_capex_adj</f>
        <v>574.10093120218494</v>
      </c>
      <c r="AC1517" s="19">
        <v>57.284860783413023</v>
      </c>
      <c r="AD1517" s="19">
        <v>40.070020127889052</v>
      </c>
      <c r="AE1517" s="18">
        <f>AD1517*fuel_adj</f>
        <v>40.070020127889052</v>
      </c>
      <c r="AF1517" s="18">
        <f>AB1517+AC1517+AE1517</f>
        <v>671.45581211348701</v>
      </c>
      <c r="AG1517" s="19">
        <v>937.09399929081201</v>
      </c>
      <c r="AH1517" s="19">
        <f>AG1517-AJ1517-AK1517</f>
        <v>815.88357283208393</v>
      </c>
      <c r="AI1517" s="18">
        <f>AH1517*aero_capex_adj</f>
        <v>979.06028739850069</v>
      </c>
      <c r="AJ1517" s="19">
        <v>76.123123018880051</v>
      </c>
      <c r="AK1517" s="19">
        <v>45.087303439848029</v>
      </c>
      <c r="AL1517" s="18">
        <f>AK1517*fuel_adj</f>
        <v>45.087303439848029</v>
      </c>
      <c r="AM1517" s="18">
        <f>AI1517+AJ1517+AL1517</f>
        <v>1100.2707138572289</v>
      </c>
      <c r="AN1517" s="18">
        <f>IF(F1517=0, 0, IF(F1517=3, Z1517, (Z1517*F1517*384+AG1517*G1517*32)/(F1517*384+G1517*32)))</f>
        <v>556.63562587305</v>
      </c>
      <c r="AO1517" s="18">
        <f>IF(F1517=0, 0, IF(F1517=3, AF1517, (AF1517*F1517*384+AM1517*G1517*32)/(F1517*384+G1517*32)))</f>
        <v>671.45581211348701</v>
      </c>
      <c r="AP1517" s="19">
        <v>101.190157209256</v>
      </c>
      <c r="AQ1517" s="19">
        <f>AP1517-AS1517</f>
        <v>82.525552197407507</v>
      </c>
      <c r="AR1517" s="18">
        <f>AQ1517*bess_capex_adj</f>
        <v>82.525552197407507</v>
      </c>
      <c r="AS1517" s="19">
        <v>18.664605011848494</v>
      </c>
      <c r="AT1517" s="18">
        <f>AR1517+AS1517</f>
        <v>101.190157209256</v>
      </c>
      <c r="AU1517" s="19">
        <v>9195.3866978440601</v>
      </c>
      <c r="AV1517" s="19"/>
      <c r="AW1517" s="19">
        <v>3452.2039393096902</v>
      </c>
      <c r="AX1517" s="18">
        <f>AW1517*solar_capex_adj</f>
        <v>4602.938585746253</v>
      </c>
      <c r="AY1517" s="19">
        <v>1200.72365218251</v>
      </c>
      <c r="AZ1517" s="18">
        <f>AY1517*wind_capex_adj</f>
        <v>2001.20608697085</v>
      </c>
      <c r="BA1517" s="19">
        <v>2317.3469223095399</v>
      </c>
      <c r="BB1517" s="18">
        <f>BA1517*hdgt_capex_adj</f>
        <v>2896.6836528869248</v>
      </c>
      <c r="BC1517" s="19">
        <v>324.58144964946001</v>
      </c>
      <c r="BD1517" s="18">
        <f>BC1517*aero_capex_adj</f>
        <v>389.49773957935201</v>
      </c>
      <c r="BE1517" s="19">
        <v>1900.53073439285</v>
      </c>
      <c r="BF1517" s="18">
        <f>BE1517*bess_capex_adj</f>
        <v>1900.53073439285</v>
      </c>
      <c r="BG1517" s="8">
        <v>2262521059.7660398</v>
      </c>
      <c r="BH1517" s="8">
        <v>4403525449.1711998</v>
      </c>
      <c r="BI1517" s="8">
        <v>1648003182.57197</v>
      </c>
      <c r="BJ1517" s="8">
        <v>445950308.49078101</v>
      </c>
      <c r="BK1517" s="8">
        <f>SUM(BG1517:BJ1517)/1000000</f>
        <v>8759.9999999999909</v>
      </c>
      <c r="BL1517" s="8">
        <v>26.6843779106268</v>
      </c>
      <c r="BM1517" s="10">
        <f>0.815*BJ1517/(BK1517*1000)</f>
        <v>41.489669111870647</v>
      </c>
      <c r="BN1517" s="25">
        <v>3893.8092296155</v>
      </c>
      <c r="BO1517" s="8">
        <v>264</v>
      </c>
      <c r="BP1517" s="8">
        <v>6080</v>
      </c>
      <c r="BQ1517" s="25">
        <v>9223.8464000000004</v>
      </c>
      <c r="BR1517" s="8">
        <v>1520</v>
      </c>
      <c r="BS1517" s="8">
        <v>380</v>
      </c>
      <c r="BT1517" s="8">
        <v>0.510080874519521</v>
      </c>
    </row>
    <row r="1518" spans="1:72" s="11" customFormat="1" x14ac:dyDescent="0.25">
      <c r="A1518" s="1">
        <v>695</v>
      </c>
      <c r="B1518" s="25">
        <v>3090.3247854091301</v>
      </c>
      <c r="C1518" s="25">
        <v>1003.19999999999</v>
      </c>
      <c r="D1518" s="8">
        <v>2000</v>
      </c>
      <c r="E1518" s="8">
        <v>8000</v>
      </c>
      <c r="F1518" s="8">
        <v>1</v>
      </c>
      <c r="G1518" s="8">
        <v>23</v>
      </c>
      <c r="H1518" s="9">
        <f>SUM(BG1518:BI1518)/(BK1518*1000000)</f>
        <v>0.95477006792058028</v>
      </c>
      <c r="I1518" s="10">
        <v>100</v>
      </c>
      <c r="J1518" s="19">
        <v>103.40556743020301</v>
      </c>
      <c r="K1518" s="18">
        <f>(P1518*BG1518+U1518*BH1518+AP1518*BI1518+AN1518*BJ1518)/(BK1518*(1000000))</f>
        <v>134.12542293909851</v>
      </c>
      <c r="L1518" s="18">
        <f>(T1518*BG1518+Y1518*BH1518+AT1518*BI1518+AO1518*BJ1518)/(BK1518*(1000000))</f>
        <v>165.11927433650246</v>
      </c>
      <c r="M1518" s="18">
        <f>L1518/K1518</f>
        <v>1.2310811084001363</v>
      </c>
      <c r="N1518" s="18">
        <f>J1518*M1518</f>
        <v>127.30064056671935</v>
      </c>
      <c r="O1518" s="10">
        <v>99.999999999999901</v>
      </c>
      <c r="P1518" s="19">
        <v>149.08271708519001</v>
      </c>
      <c r="Q1518" s="19">
        <f>P1518-S1518</f>
        <v>137.888882391686</v>
      </c>
      <c r="R1518" s="18">
        <f>Q1518*solar_capex_adj</f>
        <v>183.85184318891464</v>
      </c>
      <c r="S1518" s="19">
        <v>11.193834693504016</v>
      </c>
      <c r="T1518" s="18">
        <f>R1518+S1518</f>
        <v>195.04567788241866</v>
      </c>
      <c r="U1518" s="19">
        <v>27.9396467509535</v>
      </c>
      <c r="V1518" s="19">
        <f>U1518-X1518</f>
        <v>23.142863273826499</v>
      </c>
      <c r="W1518" s="18">
        <f>V1518*wind_capex_adj</f>
        <v>38.571438789710832</v>
      </c>
      <c r="X1518" s="19">
        <v>4.7967834771270006</v>
      </c>
      <c r="Y1518" s="18">
        <f>W1518+X1518</f>
        <v>43.368222266837833</v>
      </c>
      <c r="Z1518" s="19">
        <v>274.972972916272</v>
      </c>
      <c r="AA1518" s="19">
        <f>Z1518-AC1518-AD1518</f>
        <v>202.753779600955</v>
      </c>
      <c r="AB1518" s="18">
        <f>AA1518*hdgt_capex_adj</f>
        <v>253.44222450119375</v>
      </c>
      <c r="AC1518" s="19">
        <v>32.206044863768</v>
      </c>
      <c r="AD1518" s="19">
        <v>40.013148451549</v>
      </c>
      <c r="AE1518" s="18">
        <f>AD1518*fuel_adj</f>
        <v>40.013148451549</v>
      </c>
      <c r="AF1518" s="18">
        <f>AB1518+AC1518+AE1518</f>
        <v>325.66141781651072</v>
      </c>
      <c r="AG1518" s="19">
        <v>1941.7607066312901</v>
      </c>
      <c r="AH1518" s="19">
        <f>AG1518-AJ1518-AK1518</f>
        <v>1749.4797286755697</v>
      </c>
      <c r="AI1518" s="18">
        <f>AH1518*aero_capex_adj</f>
        <v>2099.3756744106836</v>
      </c>
      <c r="AJ1518" s="19">
        <v>148.99342952125016</v>
      </c>
      <c r="AK1518" s="19">
        <v>43.287548434470182</v>
      </c>
      <c r="AL1518" s="18">
        <f>AK1518*fuel_adj</f>
        <v>43.287548434470182</v>
      </c>
      <c r="AM1518" s="18">
        <f>AI1518+AJ1518+AL1518</f>
        <v>2291.6566523664042</v>
      </c>
      <c r="AN1518" s="18">
        <f>IF(F1518=0, 0, IF(F1518=3, Z1518, (Z1518*F1518*384+AG1518*G1518*32)/(F1518*384+G1518*32)))</f>
        <v>1370.2906265004267</v>
      </c>
      <c r="AO1518" s="18">
        <f>IF(F1518=0, 0, IF(F1518=3, AF1518, (AF1518*F1518*384+AM1518*G1518*32)/(F1518*384+G1518*32)))</f>
        <v>1617.6011433778692</v>
      </c>
      <c r="AP1518" s="19">
        <v>100.124385132548</v>
      </c>
      <c r="AQ1518" s="19">
        <f>AP1518-AS1518</f>
        <v>81.623629638330499</v>
      </c>
      <c r="AR1518" s="18">
        <f>AQ1518*bess_capex_adj</f>
        <v>81.623629638330499</v>
      </c>
      <c r="AS1518" s="19">
        <v>18.500755494217501</v>
      </c>
      <c r="AT1518" s="18">
        <f>AR1518+AS1518</f>
        <v>100.124385132548</v>
      </c>
      <c r="AU1518" s="19">
        <v>9437.3536799532194</v>
      </c>
      <c r="AV1518" s="19"/>
      <c r="AW1518" s="19">
        <v>3698.20881199</v>
      </c>
      <c r="AX1518" s="18">
        <f>AW1518*solar_capex_adj</f>
        <v>4930.945082653333</v>
      </c>
      <c r="AY1518" s="19">
        <v>1200.5350045099501</v>
      </c>
      <c r="AZ1518" s="18">
        <f>AY1518*wind_capex_adj</f>
        <v>2000.8916741832502</v>
      </c>
      <c r="BA1518" s="19">
        <v>772.32761337136606</v>
      </c>
      <c r="BB1518" s="18">
        <f>BA1518*hdgt_capex_adj</f>
        <v>965.4095167142076</v>
      </c>
      <c r="BC1518" s="19">
        <v>1866.0501112060199</v>
      </c>
      <c r="BD1518" s="18">
        <f>BC1518*aero_capex_adj</f>
        <v>2239.2601334472238</v>
      </c>
      <c r="BE1518" s="19">
        <v>1900.2321388758701</v>
      </c>
      <c r="BF1518" s="18">
        <f>BE1518*bess_capex_adj</f>
        <v>1900.2321388758701</v>
      </c>
      <c r="BG1518" s="8">
        <v>2297025075.07623</v>
      </c>
      <c r="BH1518" s="8">
        <v>4403525449.1711998</v>
      </c>
      <c r="BI1518" s="8">
        <v>1663235270.73684</v>
      </c>
      <c r="BJ1518" s="8">
        <v>396214205.01571602</v>
      </c>
      <c r="BK1518" s="8">
        <f>SUM(BG1518:BJ1518)/1000000</f>
        <v>8759.9999999999873</v>
      </c>
      <c r="BL1518" s="8">
        <v>29.429221479639899</v>
      </c>
      <c r="BM1518" s="10">
        <f>0.815*BJ1518/(BK1518*1000)</f>
        <v>36.862394644727061</v>
      </c>
      <c r="BN1518" s="25">
        <v>4171.93846030233</v>
      </c>
      <c r="BO1518" s="8">
        <v>264</v>
      </c>
      <c r="BP1518" s="8">
        <v>6080</v>
      </c>
      <c r="BQ1518" s="25">
        <v>9223.8464000000004</v>
      </c>
      <c r="BR1518" s="8">
        <v>1520</v>
      </c>
      <c r="BS1518" s="8">
        <v>380</v>
      </c>
      <c r="BT1518" s="8">
        <v>0.51477575753245397</v>
      </c>
    </row>
    <row r="1519" spans="1:72" s="11" customFormat="1" x14ac:dyDescent="0.25">
      <c r="A1519" s="1">
        <v>978</v>
      </c>
      <c r="B1519" s="25">
        <v>2678.2814806879101</v>
      </c>
      <c r="C1519" s="25">
        <v>1200.8</v>
      </c>
      <c r="D1519" s="8">
        <v>2000</v>
      </c>
      <c r="E1519" s="8">
        <v>8000</v>
      </c>
      <c r="F1519" s="8">
        <v>3</v>
      </c>
      <c r="G1519" s="8">
        <v>4</v>
      </c>
      <c r="H1519" s="9">
        <f>SUM(BG1519:BI1519)/(BK1519*1000000)</f>
        <v>0.96113075090245803</v>
      </c>
      <c r="I1519" s="10">
        <v>100</v>
      </c>
      <c r="J1519" s="19">
        <v>100.79648294592501</v>
      </c>
      <c r="K1519" s="18">
        <f>(P1519*BG1519+U1519*BH1519+AP1519*BI1519+AN1519*BJ1519)/(BK1519*(1000000))</f>
        <v>97.645638150372321</v>
      </c>
      <c r="L1519" s="18">
        <f>(T1519*BG1519+Y1519*BH1519+AT1519*BI1519+AO1519*BJ1519)/(BK1519*(1000000))</f>
        <v>123.32519270561046</v>
      </c>
      <c r="M1519" s="18">
        <f>L1519/K1519</f>
        <v>1.2629872162409563</v>
      </c>
      <c r="N1519" s="18">
        <f>J1519*M1519</f>
        <v>127.30466940275285</v>
      </c>
      <c r="O1519" s="10">
        <v>100</v>
      </c>
      <c r="P1519" s="19">
        <v>148.060797838019</v>
      </c>
      <c r="Q1519" s="19">
        <f>P1519-S1519</f>
        <v>136.94537800358199</v>
      </c>
      <c r="R1519" s="18">
        <f>Q1519*solar_capex_adj</f>
        <v>182.59383733810932</v>
      </c>
      <c r="S1519" s="19">
        <v>11.115419834437006</v>
      </c>
      <c r="T1519" s="18">
        <f>R1519+S1519</f>
        <v>193.70925717254633</v>
      </c>
      <c r="U1519" s="19">
        <v>28.5984589318413</v>
      </c>
      <c r="V1519" s="19">
        <f>U1519-X1519</f>
        <v>23.689234312967699</v>
      </c>
      <c r="W1519" s="18">
        <f>V1519*wind_capex_adj</f>
        <v>39.482057188279498</v>
      </c>
      <c r="X1519" s="19">
        <v>4.9092246188736013</v>
      </c>
      <c r="Y1519" s="18">
        <f>W1519+X1519</f>
        <v>44.391281807153099</v>
      </c>
      <c r="Z1519" s="19">
        <v>726.84554362493998</v>
      </c>
      <c r="AA1519" s="19">
        <f>Z1519-AC1519-AD1519</f>
        <v>611.94791990683802</v>
      </c>
      <c r="AB1519" s="18">
        <f>AA1519*hdgt_capex_adj</f>
        <v>764.93489988354759</v>
      </c>
      <c r="AC1519" s="19">
        <v>72.883684450315968</v>
      </c>
      <c r="AD1519" s="19">
        <v>42.013939267785986</v>
      </c>
      <c r="AE1519" s="18">
        <f>AD1519*fuel_adj</f>
        <v>42.013939267785986</v>
      </c>
      <c r="AF1519" s="18">
        <f>AB1519+AC1519+AE1519</f>
        <v>879.83252360164954</v>
      </c>
      <c r="AG1519" s="19">
        <v>1045.8618691741301</v>
      </c>
      <c r="AH1519" s="19">
        <f>AG1519-AJ1519-AK1519</f>
        <v>913.54241695454596</v>
      </c>
      <c r="AI1519" s="18">
        <f>AH1519*aero_capex_adj</f>
        <v>1096.2509003454552</v>
      </c>
      <c r="AJ1519" s="19">
        <v>84.488790277208068</v>
      </c>
      <c r="AK1519" s="19">
        <v>47.830661942376082</v>
      </c>
      <c r="AL1519" s="18">
        <f>AK1519*fuel_adj</f>
        <v>47.830661942376082</v>
      </c>
      <c r="AM1519" s="18">
        <f>AI1519+AJ1519+AL1519</f>
        <v>1228.5703525650392</v>
      </c>
      <c r="AN1519" s="18">
        <f>IF(F1519=0, 0, IF(F1519=3, Z1519, (Z1519*F1519*384+AG1519*G1519*32)/(F1519*384+G1519*32)))</f>
        <v>726.84554362493998</v>
      </c>
      <c r="AO1519" s="18">
        <f>IF(F1519=0, 0, IF(F1519=3, AF1519, (AF1519*F1519*384+AM1519*G1519*32)/(F1519*384+G1519*32)))</f>
        <v>879.83252360164954</v>
      </c>
      <c r="AP1519" s="19">
        <v>129.506060367202</v>
      </c>
      <c r="AQ1519" s="19">
        <f>AP1519-AS1519</f>
        <v>105.223697798332</v>
      </c>
      <c r="AR1519" s="18">
        <f>AQ1519*bess_capex_adj</f>
        <v>105.223697798332</v>
      </c>
      <c r="AS1519" s="19">
        <v>24.282362568869999</v>
      </c>
      <c r="AT1519" s="18">
        <f>AR1519+AS1519</f>
        <v>129.506060367202</v>
      </c>
      <c r="AU1519" s="19">
        <v>9185.3683741272907</v>
      </c>
      <c r="AV1519" s="19"/>
      <c r="AW1519" s="19">
        <v>3205.63940609581</v>
      </c>
      <c r="AX1519" s="18">
        <f>AW1519*solar_capex_adj</f>
        <v>4274.1858747944134</v>
      </c>
      <c r="AY1519" s="19">
        <v>1437.2394487270799</v>
      </c>
      <c r="AZ1519" s="18">
        <f>AY1519*wind_capex_adj</f>
        <v>2395.3990812118</v>
      </c>
      <c r="BA1519" s="19">
        <v>2317.3624375536701</v>
      </c>
      <c r="BB1519" s="18">
        <f>BA1519*hdgt_capex_adj</f>
        <v>2896.7030469420879</v>
      </c>
      <c r="BC1519" s="19">
        <v>324.58362280721298</v>
      </c>
      <c r="BD1519" s="18">
        <f>BC1519*aero_capex_adj</f>
        <v>389.50034736865558</v>
      </c>
      <c r="BE1519" s="19">
        <v>1900.5434589435099</v>
      </c>
      <c r="BF1519" s="18">
        <f>BE1519*bess_capex_adj</f>
        <v>1900.5434589435099</v>
      </c>
      <c r="BG1519" s="8">
        <v>2005018681.2787199</v>
      </c>
      <c r="BH1519" s="8">
        <v>5150164785.3703899</v>
      </c>
      <c r="BI1519" s="8">
        <v>1264321911.2564001</v>
      </c>
      <c r="BJ1519" s="8">
        <v>340494622.09446698</v>
      </c>
      <c r="BK1519" s="8">
        <f>SUM(BG1519:BJ1519)/1000000</f>
        <v>8759.9999999999764</v>
      </c>
      <c r="BL1519" s="8">
        <v>28.436517841746401</v>
      </c>
      <c r="BM1519" s="10">
        <f>0.815*BJ1519/(BK1519*1000)</f>
        <v>31.678438014496727</v>
      </c>
      <c r="BN1519" s="25">
        <v>3615.6799989286801</v>
      </c>
      <c r="BO1519" s="8">
        <v>316</v>
      </c>
      <c r="BP1519" s="8">
        <v>6080</v>
      </c>
      <c r="BQ1519" s="25">
        <v>9223.8464000000004</v>
      </c>
      <c r="BR1519" s="8">
        <v>1520</v>
      </c>
      <c r="BS1519" s="8">
        <v>380</v>
      </c>
      <c r="BT1519" s="8">
        <v>0.39218778201166998</v>
      </c>
    </row>
    <row r="1520" spans="1:72" s="11" customFormat="1" x14ac:dyDescent="0.25">
      <c r="A1520" s="1">
        <v>761</v>
      </c>
      <c r="B1520" s="25">
        <v>3296.3464377697401</v>
      </c>
      <c r="C1520" s="25">
        <v>801.8</v>
      </c>
      <c r="D1520" s="8">
        <v>2000</v>
      </c>
      <c r="E1520" s="8">
        <v>8000</v>
      </c>
      <c r="F1520" s="8">
        <v>1</v>
      </c>
      <c r="G1520" s="8">
        <v>23</v>
      </c>
      <c r="H1520" s="9">
        <f>SUM(BG1520:BI1520)/(BK1520*1000000)</f>
        <v>0.93797689912692972</v>
      </c>
      <c r="I1520" s="10">
        <v>100</v>
      </c>
      <c r="J1520" s="19">
        <v>104.064389526361</v>
      </c>
      <c r="K1520" s="18">
        <f>(P1520*BG1520+U1520*BH1520+AP1520*BI1520+AN1520*BJ1520)/(BK1520*(1000000))</f>
        <v>138.04741236591553</v>
      </c>
      <c r="L1520" s="18">
        <f>(T1520*BG1520+Y1520*BH1520+AT1520*BI1520+AO1520*BJ1520)/(BK1520*(1000000))</f>
        <v>168.89202251434017</v>
      </c>
      <c r="M1520" s="18">
        <f>L1520/K1520</f>
        <v>1.2234349026888409</v>
      </c>
      <c r="N1520" s="18">
        <f>J1520*M1520</f>
        <v>127.31600627355711</v>
      </c>
      <c r="O1520" s="10">
        <v>100</v>
      </c>
      <c r="P1520" s="19">
        <v>142.51096385707001</v>
      </c>
      <c r="Q1520" s="19">
        <f>P1520-S1520</f>
        <v>131.810533090885</v>
      </c>
      <c r="R1520" s="18">
        <f>Q1520*solar_capex_adj</f>
        <v>175.74737745451333</v>
      </c>
      <c r="S1520" s="19">
        <v>10.700430766185008</v>
      </c>
      <c r="T1520" s="18">
        <f>R1520+S1520</f>
        <v>186.44780822069833</v>
      </c>
      <c r="U1520" s="19">
        <v>27.939566424915199</v>
      </c>
      <c r="V1520" s="19">
        <f>U1520-X1520</f>
        <v>23.142782947788099</v>
      </c>
      <c r="W1520" s="18">
        <f>V1520*wind_capex_adj</f>
        <v>38.571304912980168</v>
      </c>
      <c r="X1520" s="19">
        <v>4.7967834771271001</v>
      </c>
      <c r="Y1520" s="18">
        <f>W1520+X1520</f>
        <v>43.368088390107268</v>
      </c>
      <c r="Z1520" s="19">
        <v>210.793705126557</v>
      </c>
      <c r="AA1520" s="19">
        <f>Z1520-AC1520-AD1520</f>
        <v>146.129811385018</v>
      </c>
      <c r="AB1520" s="18">
        <f>AA1520*hdgt_capex_adj</f>
        <v>182.6622642312725</v>
      </c>
      <c r="AC1520" s="19">
        <v>26.268150982887988</v>
      </c>
      <c r="AD1520" s="19">
        <v>38.395742758651011</v>
      </c>
      <c r="AE1520" s="18">
        <f>AD1520*fuel_adj</f>
        <v>38.395742758651011</v>
      </c>
      <c r="AF1520" s="18">
        <f>AB1520+AC1520+AE1520</f>
        <v>247.3261579728115</v>
      </c>
      <c r="AG1520" s="19">
        <v>1509.01678972844</v>
      </c>
      <c r="AH1520" s="19">
        <f>AG1520-AJ1520-AK1520</f>
        <v>1350.212219773</v>
      </c>
      <c r="AI1520" s="18">
        <f>AH1520*aero_capex_adj</f>
        <v>1620.2546637276</v>
      </c>
      <c r="AJ1520" s="19">
        <v>117.32191793116999</v>
      </c>
      <c r="AK1520" s="19">
        <v>41.48265202427001</v>
      </c>
      <c r="AL1520" s="18">
        <f>AK1520*fuel_adj</f>
        <v>41.48265202427001</v>
      </c>
      <c r="AM1520" s="18">
        <f>AI1520+AJ1520+AL1520</f>
        <v>1779.05923368304</v>
      </c>
      <c r="AN1520" s="18">
        <f>IF(F1520=0, 0, IF(F1520=3, Z1520, (Z1520*F1520*384+AG1520*G1520*32)/(F1520*384+G1520*32)))</f>
        <v>1063.9117321506515</v>
      </c>
      <c r="AO1520" s="18">
        <f>IF(F1520=0, 0, IF(F1520=3, AF1520, (AF1520*F1520*384+AM1520*G1520*32)/(F1520*384+G1520*32)))</f>
        <v>1253.8936077252474</v>
      </c>
      <c r="AP1520" s="19">
        <v>78.513279925718507</v>
      </c>
      <c r="AQ1520" s="19">
        <f>AP1520-AS1520</f>
        <v>64.058501386916504</v>
      </c>
      <c r="AR1520" s="18">
        <f>AQ1520*bess_capex_adj</f>
        <v>64.058501386916504</v>
      </c>
      <c r="AS1520" s="19">
        <v>14.454778538802003</v>
      </c>
      <c r="AT1520" s="18">
        <f>AR1520+AS1520</f>
        <v>78.513279925718507</v>
      </c>
      <c r="AU1520" s="19">
        <v>9442.8516618752892</v>
      </c>
      <c r="AV1520" s="19"/>
      <c r="AW1520" s="19">
        <v>3944.74237435846</v>
      </c>
      <c r="AX1520" s="18">
        <f>AW1520*solar_capex_adj</f>
        <v>5259.656499144613</v>
      </c>
      <c r="AY1520" s="19">
        <v>959.51517702143599</v>
      </c>
      <c r="AZ1520" s="18">
        <f>AY1520*wind_capex_adj</f>
        <v>1599.1919617023934</v>
      </c>
      <c r="BA1520" s="19">
        <v>772.324932716999</v>
      </c>
      <c r="BB1520" s="18">
        <f>BA1520*hdgt_capex_adj</f>
        <v>965.40616589624869</v>
      </c>
      <c r="BC1520" s="19">
        <v>1866.04363437508</v>
      </c>
      <c r="BD1520" s="18">
        <f>BC1520*aero_capex_adj</f>
        <v>2239.2523612500959</v>
      </c>
      <c r="BE1520" s="19">
        <v>1900.22554340331</v>
      </c>
      <c r="BF1520" s="18">
        <f>BE1520*bess_capex_adj</f>
        <v>1900.22554340331</v>
      </c>
      <c r="BG1520" s="8">
        <v>2564520578.6671901</v>
      </c>
      <c r="BH1520" s="8">
        <v>3519484355.2087998</v>
      </c>
      <c r="BI1520" s="8">
        <v>2132672702.4758999</v>
      </c>
      <c r="BJ1520" s="8">
        <v>543322363.64809501</v>
      </c>
      <c r="BK1520" s="8">
        <f>SUM(BG1520:BJ1520)/1000000</f>
        <v>8759.9999999999854</v>
      </c>
      <c r="BL1520" s="8">
        <v>27.789149368705001</v>
      </c>
      <c r="BM1520" s="10">
        <f>0.815*BJ1520/(BK1520*1000)</f>
        <v>50.5488272115523</v>
      </c>
      <c r="BN1520" s="25">
        <v>4450.0676909891499</v>
      </c>
      <c r="BO1520" s="8">
        <v>211</v>
      </c>
      <c r="BP1520" s="8">
        <v>6080</v>
      </c>
      <c r="BQ1520" s="25">
        <v>9223.8464000000004</v>
      </c>
      <c r="BR1520" s="8">
        <v>1520</v>
      </c>
      <c r="BS1520" s="8">
        <v>380</v>
      </c>
      <c r="BT1520" s="8">
        <v>0.65905930372505395</v>
      </c>
    </row>
    <row r="1521" spans="1:72" s="11" customFormat="1" x14ac:dyDescent="0.25">
      <c r="A1521" s="1">
        <v>709</v>
      </c>
      <c r="B1521" s="25">
        <v>2884.3031330485201</v>
      </c>
      <c r="C1521" s="25">
        <v>1200.8</v>
      </c>
      <c r="D1521" s="8">
        <v>2000</v>
      </c>
      <c r="E1521" s="8">
        <v>8000</v>
      </c>
      <c r="F1521" s="8">
        <v>1</v>
      </c>
      <c r="G1521" s="8">
        <v>23</v>
      </c>
      <c r="H1521" s="9">
        <f>SUM(BG1521:BI1521)/(BK1521*1000000)</f>
        <v>0.96532762754605816</v>
      </c>
      <c r="I1521" s="10">
        <v>100</v>
      </c>
      <c r="J1521" s="19">
        <v>102.741646521598</v>
      </c>
      <c r="K1521" s="18">
        <f>(P1521*BG1521+U1521*BH1521+AP1521*BI1521+AN1521*BJ1521)/(BK1521*(1000000))</f>
        <v>129.03431754501503</v>
      </c>
      <c r="L1521" s="18">
        <f>(T1521*BG1521+Y1521*BH1521+AT1521*BI1521+AO1521*BJ1521)/(BK1521*(1000000))</f>
        <v>159.94089791261027</v>
      </c>
      <c r="M1521" s="18">
        <f>L1521/K1521</f>
        <v>1.23952217484169</v>
      </c>
      <c r="N1521" s="18">
        <f>J1521*M1521</f>
        <v>127.35054914326732</v>
      </c>
      <c r="O1521" s="10">
        <v>100</v>
      </c>
      <c r="P1521" s="19">
        <v>156.865727695934</v>
      </c>
      <c r="Q1521" s="19">
        <f>P1521-S1521</f>
        <v>145.08757681789399</v>
      </c>
      <c r="R1521" s="18">
        <f>Q1521*solar_capex_adj</f>
        <v>193.45010242385865</v>
      </c>
      <c r="S1521" s="19">
        <v>11.778150878040009</v>
      </c>
      <c r="T1521" s="18">
        <f>R1521+S1521</f>
        <v>205.22825330189866</v>
      </c>
      <c r="U1521" s="19">
        <v>28.594712956971399</v>
      </c>
      <c r="V1521" s="19">
        <f>U1521-X1521</f>
        <v>23.685491017285202</v>
      </c>
      <c r="W1521" s="18">
        <f>V1521*wind_capex_adj</f>
        <v>39.475818362142007</v>
      </c>
      <c r="X1521" s="19">
        <v>4.9092219396861978</v>
      </c>
      <c r="Y1521" s="18">
        <f>W1521+X1521</f>
        <v>44.385040301828205</v>
      </c>
      <c r="Z1521" s="19">
        <v>357.35980182674001</v>
      </c>
      <c r="AA1521" s="19">
        <f>Z1521-AC1521-AD1521</f>
        <v>275.53580676011296</v>
      </c>
      <c r="AB1521" s="18">
        <f>AA1521*hdgt_capex_adj</f>
        <v>344.41975845014122</v>
      </c>
      <c r="AC1521" s="19">
        <v>39.981401687631035</v>
      </c>
      <c r="AD1521" s="19">
        <v>41.842593378996014</v>
      </c>
      <c r="AE1521" s="18">
        <f>AD1521*fuel_adj</f>
        <v>41.842593378996014</v>
      </c>
      <c r="AF1521" s="18">
        <f>AB1521+AC1521+AE1521</f>
        <v>426.24375351676827</v>
      </c>
      <c r="AG1521" s="19">
        <v>2321.2774748514298</v>
      </c>
      <c r="AH1521" s="19">
        <f>AG1521-AJ1521-AK1521</f>
        <v>2098.7486792386599</v>
      </c>
      <c r="AI1521" s="18">
        <f>AH1521*aero_capex_adj</f>
        <v>2518.4984150863916</v>
      </c>
      <c r="AJ1521" s="19">
        <v>176.91300250009999</v>
      </c>
      <c r="AK1521" s="19">
        <v>45.615793112669962</v>
      </c>
      <c r="AL1521" s="18">
        <f>AK1521*fuel_adj</f>
        <v>45.615793112669962</v>
      </c>
      <c r="AM1521" s="18">
        <f>AI1521+AJ1521+AL1521</f>
        <v>2741.0272106991615</v>
      </c>
      <c r="AN1521" s="18">
        <f>IF(F1521=0, 0, IF(F1521=3, Z1521, (Z1521*F1521*384+AG1521*G1521*32)/(F1521*384+G1521*32)))</f>
        <v>1647.9342726715363</v>
      </c>
      <c r="AO1521" s="18">
        <f>IF(F1521=0, 0, IF(F1521=3, AF1521, (AF1521*F1521*384+AM1521*G1521*32)/(F1521*384+G1521*32)))</f>
        <v>1947.3871682366264</v>
      </c>
      <c r="AP1521" s="19">
        <v>128.46770844332701</v>
      </c>
      <c r="AQ1521" s="19">
        <f>AP1521-AS1521</f>
        <v>104.335331329761</v>
      </c>
      <c r="AR1521" s="18">
        <f>AQ1521*bess_capex_adj</f>
        <v>104.335331329761</v>
      </c>
      <c r="AS1521" s="19">
        <v>24.132377113566008</v>
      </c>
      <c r="AT1521" s="18">
        <f>AR1521+AS1521</f>
        <v>128.46770844332701</v>
      </c>
      <c r="AU1521" s="19">
        <v>9427.3351708782593</v>
      </c>
      <c r="AV1521" s="19"/>
      <c r="AW1521" s="19">
        <v>3451.6834267797099</v>
      </c>
      <c r="AX1521" s="18">
        <f>AW1521*solar_capex_adj</f>
        <v>4602.2445690396125</v>
      </c>
      <c r="AY1521" s="19">
        <v>1437.0131250720201</v>
      </c>
      <c r="AZ1521" s="18">
        <f>AY1521*wind_capex_adj</f>
        <v>2395.0218751200337</v>
      </c>
      <c r="BA1521" s="19">
        <v>772.33250665894502</v>
      </c>
      <c r="BB1521" s="18">
        <f>BA1521*hdgt_capex_adj</f>
        <v>965.41563332368128</v>
      </c>
      <c r="BC1521" s="19">
        <v>1866.0619340641899</v>
      </c>
      <c r="BD1521" s="18">
        <f>BC1521*aero_capex_adj</f>
        <v>2239.274320877028</v>
      </c>
      <c r="BE1521" s="19">
        <v>1900.2441783033901</v>
      </c>
      <c r="BF1521" s="18">
        <f>BE1521*bess_capex_adj</f>
        <v>1900.2441783033901</v>
      </c>
      <c r="BG1521" s="8">
        <v>2035998578.59008</v>
      </c>
      <c r="BH1521" s="8">
        <v>5150164785.3703899</v>
      </c>
      <c r="BI1521" s="8">
        <v>1270106653.3429799</v>
      </c>
      <c r="BJ1521" s="8">
        <v>303729982.69652998</v>
      </c>
      <c r="BK1521" s="8">
        <f>SUM(BG1521:BJ1521)/1000000</f>
        <v>8759.9999999999782</v>
      </c>
      <c r="BL1521" s="8">
        <v>31.120231135751499</v>
      </c>
      <c r="BM1521" s="10">
        <f>0.815*BJ1521/(BK1521*1000)</f>
        <v>28.257983549962617</v>
      </c>
      <c r="BN1521" s="25">
        <v>3893.8092296155</v>
      </c>
      <c r="BO1521" s="8">
        <v>316</v>
      </c>
      <c r="BP1521" s="8">
        <v>6080</v>
      </c>
      <c r="BQ1521" s="25">
        <v>9223.8464000000004</v>
      </c>
      <c r="BR1521" s="8">
        <v>1520</v>
      </c>
      <c r="BS1521" s="8">
        <v>380</v>
      </c>
      <c r="BT1521" s="8">
        <v>0.39397031433565799</v>
      </c>
    </row>
    <row r="1522" spans="1:72" s="11" customFormat="1" x14ac:dyDescent="0.25">
      <c r="A1522" s="1">
        <v>1236</v>
      </c>
      <c r="B1522" s="22">
        <v>2884.3031330485201</v>
      </c>
      <c r="C1522" s="22">
        <v>1003.19999999999</v>
      </c>
      <c r="D1522" s="11">
        <v>3000</v>
      </c>
      <c r="E1522" s="11">
        <v>12000</v>
      </c>
      <c r="F1522" s="11">
        <v>1</v>
      </c>
      <c r="G1522" s="11">
        <v>17</v>
      </c>
      <c r="H1522" s="12">
        <f>SUM(BG1522:BI1522)/(BK1522*1000000)</f>
        <v>0.95620341880865001</v>
      </c>
      <c r="I1522" s="13">
        <v>100</v>
      </c>
      <c r="J1522" s="20">
        <v>104.83804345516999</v>
      </c>
      <c r="K1522" s="18">
        <f>(P1522*BG1522+U1522*BH1522+AP1522*BI1522+AN1522*BJ1522)/(BK1522*(1000000))</f>
        <v>136.41322477699978</v>
      </c>
      <c r="L1522" s="18">
        <f>(T1522*BG1522+Y1522*BH1522+AT1522*BI1522+AO1522*BJ1522)/(BK1522*(1000000))</f>
        <v>165.79763082143924</v>
      </c>
      <c r="M1522" s="18">
        <f>L1522/K1522</f>
        <v>1.215407311809213</v>
      </c>
      <c r="N1522" s="18">
        <f>J1522*M1522</f>
        <v>127.42092457118562</v>
      </c>
      <c r="O1522" s="13">
        <v>99.999999999999901</v>
      </c>
      <c r="P1522" s="20">
        <v>141.57948728287101</v>
      </c>
      <c r="Q1522" s="20">
        <f>P1522-S1522</f>
        <v>130.94928034959199</v>
      </c>
      <c r="R1522" s="18">
        <f>Q1522*solar_capex_adj</f>
        <v>174.59904046612263</v>
      </c>
      <c r="S1522" s="20">
        <v>10.630206933279027</v>
      </c>
      <c r="T1522" s="18">
        <f>R1522+S1522</f>
        <v>185.22924739940166</v>
      </c>
      <c r="U1522" s="20">
        <v>27.940234782496798</v>
      </c>
      <c r="V1522" s="20">
        <f>U1522-X1522</f>
        <v>23.143451305369599</v>
      </c>
      <c r="W1522" s="18">
        <f>V1522*wind_capex_adj</f>
        <v>38.572418842282666</v>
      </c>
      <c r="X1522" s="20">
        <v>4.7967834771271995</v>
      </c>
      <c r="Y1522" s="18">
        <f>W1522+X1522</f>
        <v>43.369202319409865</v>
      </c>
      <c r="Z1522" s="20">
        <v>269.62502361363198</v>
      </c>
      <c r="AA1522" s="20">
        <f>Z1522-AC1522-AD1522</f>
        <v>196.861649317423</v>
      </c>
      <c r="AB1522" s="18">
        <f>AA1522*hdgt_capex_adj</f>
        <v>246.07706164677876</v>
      </c>
      <c r="AC1522" s="20">
        <v>31.809299933625994</v>
      </c>
      <c r="AD1522" s="20">
        <v>40.954074362582986</v>
      </c>
      <c r="AE1522" s="18">
        <f>AD1522*fuel_adj</f>
        <v>40.954074362582986</v>
      </c>
      <c r="AF1522" s="18">
        <f>AB1522+AC1522+AE1522</f>
        <v>318.84043594298771</v>
      </c>
      <c r="AG1522" s="20">
        <v>2046.44028856665</v>
      </c>
      <c r="AH1522" s="20">
        <f>AG1522-AJ1522-AK1522</f>
        <v>1845.46797444922</v>
      </c>
      <c r="AI1522" s="18">
        <f>AH1522*aero_capex_adj</f>
        <v>2214.5615693390641</v>
      </c>
      <c r="AJ1522" s="20">
        <v>156.60943663114995</v>
      </c>
      <c r="AK1522" s="20">
        <v>44.362877486280013</v>
      </c>
      <c r="AL1522" s="18">
        <f>AK1522*fuel_adj</f>
        <v>44.362877486280013</v>
      </c>
      <c r="AM1522" s="18">
        <f>AI1522+AJ1522+AL1522</f>
        <v>2415.5338834564941</v>
      </c>
      <c r="AN1522" s="18">
        <f>IF(F1522=0, 0, IF(F1522=3, Z1522, (Z1522*F1522*384+AG1522*G1522*32)/(F1522*384+G1522*32)))</f>
        <v>1311.2063858274701</v>
      </c>
      <c r="AO1522" s="18">
        <f>IF(F1522=0, 0, IF(F1522=3, AF1522, (AF1522*F1522*384+AM1522*G1522*32)/(F1522*384+G1522*32)))</f>
        <v>1547.9365948302157</v>
      </c>
      <c r="AP1522" s="20">
        <v>145.32744157715101</v>
      </c>
      <c r="AQ1522" s="20">
        <f>AP1522-AS1522</f>
        <v>118.51341733361301</v>
      </c>
      <c r="AR1522" s="18">
        <f>AQ1522*bess_capex_adj</f>
        <v>118.51341733361301</v>
      </c>
      <c r="AS1522" s="20">
        <v>26.814024243538</v>
      </c>
      <c r="AT1522" s="18">
        <f>AR1522+AS1522</f>
        <v>145.32744157715101</v>
      </c>
      <c r="AU1522" s="20">
        <v>9657.4263864326294</v>
      </c>
      <c r="AV1522" s="20"/>
      <c r="AW1522" s="20">
        <v>3451.74926031008</v>
      </c>
      <c r="AX1522" s="18">
        <f>AW1522*solar_capex_adj</f>
        <v>4602.332347080106</v>
      </c>
      <c r="AY1522" s="20">
        <v>1200.56550862014</v>
      </c>
      <c r="AZ1522" s="18">
        <f>AY1522*wind_capex_adj</f>
        <v>2000.9425143669</v>
      </c>
      <c r="BA1522" s="20">
        <v>772.34723726115806</v>
      </c>
      <c r="BB1522" s="18">
        <f>BA1522*hdgt_capex_adj</f>
        <v>965.4340465764476</v>
      </c>
      <c r="BC1522" s="20">
        <v>1379.2894751716699</v>
      </c>
      <c r="BD1522" s="18">
        <f>BC1522*aero_capex_adj</f>
        <v>1655.1473702060039</v>
      </c>
      <c r="BE1522" s="20">
        <v>2853.47490506957</v>
      </c>
      <c r="BF1522" s="18">
        <f>BE1522*bess_capex_adj</f>
        <v>2853.47490506957</v>
      </c>
      <c r="BG1522" s="11">
        <v>2259854231.2254601</v>
      </c>
      <c r="BH1522" s="11">
        <v>4403525449.1711998</v>
      </c>
      <c r="BI1522" s="11">
        <v>1712962268.3671</v>
      </c>
      <c r="BJ1522" s="11">
        <v>383658051.23622602</v>
      </c>
      <c r="BK1522" s="11">
        <f>SUM(BG1522:BJ1522)/1000000</f>
        <v>8759.9999999999854</v>
      </c>
      <c r="BL1522" s="11">
        <v>26.1755153458768</v>
      </c>
      <c r="BM1522" s="13">
        <f>0.815*BJ1522/(BK1522*1000)</f>
        <v>35.694213670950312</v>
      </c>
      <c r="BN1522" s="22">
        <v>3893.8092296155</v>
      </c>
      <c r="BO1522" s="11">
        <v>264</v>
      </c>
      <c r="BP1522" s="11">
        <v>9120</v>
      </c>
      <c r="BQ1522" s="22">
        <v>13835.7696</v>
      </c>
      <c r="BR1522" s="11">
        <v>2280</v>
      </c>
      <c r="BS1522" s="11">
        <v>570</v>
      </c>
      <c r="BT1522" s="11">
        <v>0.35427174835434899</v>
      </c>
    </row>
    <row r="1523" spans="1:72" s="11" customFormat="1" x14ac:dyDescent="0.25">
      <c r="A1523" s="1">
        <v>542</v>
      </c>
      <c r="B1523" s="24">
        <v>3708.3897424909601</v>
      </c>
      <c r="C1523" s="24">
        <v>201.39999999999901</v>
      </c>
      <c r="D1523" s="1">
        <v>1000</v>
      </c>
      <c r="E1523" s="1">
        <v>4000</v>
      </c>
      <c r="F1523" s="1">
        <v>3</v>
      </c>
      <c r="G1523" s="1">
        <v>4</v>
      </c>
      <c r="H1523" s="2">
        <f>SUM(BG1523:BI1523)/(BK1523*1000000)</f>
        <v>0.65948703434911926</v>
      </c>
      <c r="I1523" s="3">
        <v>100</v>
      </c>
      <c r="J1523" s="18">
        <v>104.789978356815</v>
      </c>
      <c r="K1523" s="18">
        <f>(P1523*BG1523+U1523*BH1523+AP1523*BI1523+AN1523*BJ1523)/(BK1523*(1000000))</f>
        <v>101.41950739467204</v>
      </c>
      <c r="L1523" s="18">
        <f>(T1523*BG1523+Y1523*BH1523+AT1523*BI1523+AO1523*BJ1523)/(BK1523*(1000000))</f>
        <v>123.3619512489181</v>
      </c>
      <c r="M1523" s="18">
        <f>L1523/K1523</f>
        <v>1.2163532876259937</v>
      </c>
      <c r="N1523" s="18">
        <f>J1523*M1523</f>
        <v>127.46163468456865</v>
      </c>
      <c r="O1523" s="3">
        <v>100</v>
      </c>
      <c r="P1523" s="18">
        <v>124.14027673973099</v>
      </c>
      <c r="Q1523" s="18">
        <f>P1523-S1523</f>
        <v>114.824719629989</v>
      </c>
      <c r="R1523" s="18">
        <f>Q1523*solar_capex_adj</f>
        <v>153.09962617331865</v>
      </c>
      <c r="S1523" s="18">
        <v>9.315557109741988</v>
      </c>
      <c r="T1523" s="18">
        <f>R1523+S1523</f>
        <v>162.41518328306063</v>
      </c>
      <c r="U1523" s="18">
        <v>27.954369612983701</v>
      </c>
      <c r="V1523" s="18">
        <f>U1523-X1523</f>
        <v>23.157586135856601</v>
      </c>
      <c r="W1523" s="18">
        <f>V1523*wind_capex_adj</f>
        <v>38.595976893094338</v>
      </c>
      <c r="X1523" s="18">
        <v>4.7967834771271001</v>
      </c>
      <c r="Y1523" s="18">
        <f>W1523+X1523</f>
        <v>43.392760370221438</v>
      </c>
      <c r="Z1523" s="18">
        <v>123.596858437626</v>
      </c>
      <c r="AA1523" s="18">
        <f>Z1523-AC1523-AD1523</f>
        <v>69.377591576792298</v>
      </c>
      <c r="AB1523" s="18">
        <f>AA1523*hdgt_capex_adj</f>
        <v>86.721989470990366</v>
      </c>
      <c r="AC1523" s="18">
        <v>18.596388650622998</v>
      </c>
      <c r="AD1523" s="18">
        <v>35.6228782102107</v>
      </c>
      <c r="AE1523" s="18">
        <f>AD1523*fuel_adj</f>
        <v>35.6228782102107</v>
      </c>
      <c r="AF1523" s="18">
        <f>AB1523+AC1523+AE1523</f>
        <v>140.94125633182406</v>
      </c>
      <c r="AG1523" s="18">
        <v>426.746677801766</v>
      </c>
      <c r="AH1523" s="18">
        <f>AG1523-AJ1523-AK1523</f>
        <v>345.61366394266798</v>
      </c>
      <c r="AI1523" s="18">
        <f>AH1523*aero_capex_adj</f>
        <v>414.73639673120158</v>
      </c>
      <c r="AJ1523" s="18">
        <v>38.807425179300992</v>
      </c>
      <c r="AK1523" s="18">
        <v>42.325588679797022</v>
      </c>
      <c r="AL1523" s="18">
        <f>AK1523*fuel_adj</f>
        <v>42.325588679797022</v>
      </c>
      <c r="AM1523" s="18">
        <f>AI1523+AJ1523+AL1523</f>
        <v>495.86941059029959</v>
      </c>
      <c r="AN1523" s="18">
        <f>IF(F1523=0, 0, IF(F1523=3, Z1523, (Z1523*F1523*384+AG1523*G1523*32)/(F1523*384+G1523*32)))</f>
        <v>123.596858437626</v>
      </c>
      <c r="AO1523" s="18">
        <f>IF(F1523=0, 0, IF(F1523=3, AF1523, (AF1523*F1523*384+AM1523*G1523*32)/(F1523*384+G1523*32)))</f>
        <v>140.94125633182406</v>
      </c>
      <c r="AP1523" s="18">
        <v>52.985165563267699</v>
      </c>
      <c r="AQ1523" s="18">
        <f>AP1523-AS1523</f>
        <v>42.991413378741498</v>
      </c>
      <c r="AR1523" s="18">
        <f>AQ1523*bess_capex_adj</f>
        <v>42.991413378741498</v>
      </c>
      <c r="AS1523" s="18">
        <v>9.9937521845262012</v>
      </c>
      <c r="AT1523" s="18">
        <f>AR1523+AS1523</f>
        <v>52.985165563267699</v>
      </c>
      <c r="AU1523" s="18">
        <v>8275.0641069978701</v>
      </c>
      <c r="AV1523" s="18"/>
      <c r="AW1523" s="18">
        <v>4440.6738145784702</v>
      </c>
      <c r="AX1523" s="18">
        <f>AW1523*solar_capex_adj</f>
        <v>5920.89841943796</v>
      </c>
      <c r="AY1523" s="18">
        <v>241.16982527714501</v>
      </c>
      <c r="AZ1523" s="18">
        <f>AY1523*wind_capex_adj</f>
        <v>401.94970879524169</v>
      </c>
      <c r="BA1523" s="18">
        <v>2318.45684176538</v>
      </c>
      <c r="BB1523" s="18">
        <f>BA1523*hdgt_capex_adj</f>
        <v>2898.0710522067247</v>
      </c>
      <c r="BC1523" s="18">
        <v>324.73691159713098</v>
      </c>
      <c r="BD1523" s="18">
        <f>BC1523*aero_capex_adj</f>
        <v>389.68429391655718</v>
      </c>
      <c r="BE1523" s="18">
        <v>950.02671377974195</v>
      </c>
      <c r="BF1523" s="18">
        <f>BE1523*bess_capex_adj</f>
        <v>950.02671377974195</v>
      </c>
      <c r="BG1523" s="1">
        <v>3313689189.0949898</v>
      </c>
      <c r="BH1523" s="1">
        <v>884041093.96239996</v>
      </c>
      <c r="BI1523" s="1">
        <v>1579376171.9367299</v>
      </c>
      <c r="BJ1523" s="1">
        <v>2982893596.7064199</v>
      </c>
      <c r="BK1523" s="1">
        <f>SUM(BG1523:BJ1523)/1000000</f>
        <v>8760.0000517005392</v>
      </c>
      <c r="BL1523" s="1">
        <v>32.880423327319001</v>
      </c>
      <c r="BM1523" s="3">
        <f>0.815*BJ1523/(BK1523*1000)</f>
        <v>277.5180670054678</v>
      </c>
      <c r="BN1523" s="24">
        <v>5006.3261523627898</v>
      </c>
      <c r="BO1523" s="1">
        <v>53</v>
      </c>
      <c r="BP1523" s="1">
        <v>3040</v>
      </c>
      <c r="BQ1523" s="24">
        <v>4611.9232000000002</v>
      </c>
      <c r="BR1523" s="1">
        <v>760</v>
      </c>
      <c r="BS1523" s="1">
        <v>190</v>
      </c>
      <c r="BT1523" s="1">
        <v>0.97328874132575605</v>
      </c>
    </row>
    <row r="1524" spans="1:72" s="11" customFormat="1" x14ac:dyDescent="0.25">
      <c r="A1524" s="1">
        <v>1047</v>
      </c>
      <c r="B1524" s="25">
        <v>3296.3464377697401</v>
      </c>
      <c r="C1524" s="25">
        <v>600.4</v>
      </c>
      <c r="D1524" s="8">
        <v>2000</v>
      </c>
      <c r="E1524" s="8">
        <v>8000</v>
      </c>
      <c r="F1524" s="8">
        <v>3</v>
      </c>
      <c r="G1524" s="8">
        <v>4</v>
      </c>
      <c r="H1524" s="9">
        <f>SUM(BG1524:BI1524)/(BK1524*1000000)</f>
        <v>0.9058505709498067</v>
      </c>
      <c r="I1524" s="10">
        <v>100</v>
      </c>
      <c r="J1524" s="19">
        <v>103.336839329291</v>
      </c>
      <c r="K1524" s="18">
        <f>(P1524*BG1524+U1524*BH1524+AP1524*BI1524+AN1524*BJ1524)/(BK1524*(1000000))</f>
        <v>98.918764961273354</v>
      </c>
      <c r="L1524" s="18">
        <f>(T1524*BG1524+Y1524*BH1524+AT1524*BI1524+AO1524*BJ1524)/(BK1524*(1000000))</f>
        <v>122.08423961784472</v>
      </c>
      <c r="M1524" s="18">
        <f>L1524/K1524</f>
        <v>1.2341868569188124</v>
      </c>
      <c r="N1524" s="18">
        <f>J1524*M1524</f>
        <v>127.53696893574197</v>
      </c>
      <c r="O1524" s="10">
        <v>100</v>
      </c>
      <c r="P1524" s="19">
        <v>132.301707775719</v>
      </c>
      <c r="Q1524" s="19">
        <f>P1524-S1524</f>
        <v>122.36924674527801</v>
      </c>
      <c r="R1524" s="18">
        <f>Q1524*solar_capex_adj</f>
        <v>163.15899566037066</v>
      </c>
      <c r="S1524" s="19">
        <v>9.9324610304409902</v>
      </c>
      <c r="T1524" s="18">
        <f>R1524+S1524</f>
        <v>173.09145669081164</v>
      </c>
      <c r="U1524" s="19">
        <v>27.943113657845501</v>
      </c>
      <c r="V1524" s="19">
        <f>U1524-X1524</f>
        <v>23.146330180718401</v>
      </c>
      <c r="W1524" s="18">
        <f>V1524*wind_capex_adj</f>
        <v>38.577216967864004</v>
      </c>
      <c r="X1524" s="19">
        <v>4.7967834771271001</v>
      </c>
      <c r="Y1524" s="18">
        <f>W1524+X1524</f>
        <v>43.374000444991104</v>
      </c>
      <c r="Z1524" s="19">
        <v>312.183832127708</v>
      </c>
      <c r="AA1524" s="19">
        <f>Z1524-AC1524-AD1524</f>
        <v>239.51928216132495</v>
      </c>
      <c r="AB1524" s="18">
        <f>AA1524*hdgt_capex_adj</f>
        <v>299.3991027016562</v>
      </c>
      <c r="AC1524" s="19">
        <v>35.247402918262026</v>
      </c>
      <c r="AD1524" s="19">
        <v>37.417147048121024</v>
      </c>
      <c r="AE1524" s="18">
        <f>AD1524*fuel_adj</f>
        <v>37.417147048121024</v>
      </c>
      <c r="AF1524" s="18">
        <f>AB1524+AC1524+AE1524</f>
        <v>372.06365266803925</v>
      </c>
      <c r="AG1524" s="19">
        <v>853.56140752389604</v>
      </c>
      <c r="AH1524" s="19">
        <f>AG1524-AJ1524-AK1524</f>
        <v>740.193513857835</v>
      </c>
      <c r="AI1524" s="18">
        <f>AH1524*aero_capex_adj</f>
        <v>888.23221662940193</v>
      </c>
      <c r="AJ1524" s="19">
        <v>69.783381222219987</v>
      </c>
      <c r="AK1524" s="19">
        <v>43.584512443841049</v>
      </c>
      <c r="AL1524" s="18">
        <f>AK1524*fuel_adj</f>
        <v>43.584512443841049</v>
      </c>
      <c r="AM1524" s="18">
        <f>AI1524+AJ1524+AL1524</f>
        <v>1001.600110295463</v>
      </c>
      <c r="AN1524" s="18">
        <f>IF(F1524=0, 0, IF(F1524=3, Z1524, (Z1524*F1524*384+AG1524*G1524*32)/(F1524*384+G1524*32)))</f>
        <v>312.183832127708</v>
      </c>
      <c r="AO1524" s="18">
        <f>IF(F1524=0, 0, IF(F1524=3, AF1524, (AF1524*F1524*384+AM1524*G1524*32)/(F1524*384+G1524*32)))</f>
        <v>372.06365266803925</v>
      </c>
      <c r="AP1524" s="19">
        <v>66.8490026334064</v>
      </c>
      <c r="AQ1524" s="19">
        <f>AP1524-AS1524</f>
        <v>54.603191217868002</v>
      </c>
      <c r="AR1524" s="18">
        <f>AQ1524*bess_capex_adj</f>
        <v>54.603191217868002</v>
      </c>
      <c r="AS1524" s="19">
        <v>12.245811415538398</v>
      </c>
      <c r="AT1524" s="18">
        <f>AR1524+AS1524</f>
        <v>66.8490026334064</v>
      </c>
      <c r="AU1524" s="19">
        <v>9206.3824611866803</v>
      </c>
      <c r="AV1524" s="19"/>
      <c r="AW1524" s="19">
        <v>3945.3470086448101</v>
      </c>
      <c r="AX1524" s="18">
        <f>AW1524*solar_capex_adj</f>
        <v>5260.4626781930801</v>
      </c>
      <c r="AY1524" s="19">
        <v>718.60964516612796</v>
      </c>
      <c r="AZ1524" s="18">
        <f>AY1524*wind_capex_adj</f>
        <v>1197.6827419435467</v>
      </c>
      <c r="BA1524" s="19">
        <v>2317.3299347532402</v>
      </c>
      <c r="BB1524" s="18">
        <f>BA1524*hdgt_capex_adj</f>
        <v>2896.6624184415505</v>
      </c>
      <c r="BC1524" s="19">
        <v>324.57907027087202</v>
      </c>
      <c r="BD1524" s="18">
        <f>BC1524*aero_capex_adj</f>
        <v>389.49488432504643</v>
      </c>
      <c r="BE1524" s="19">
        <v>1900.5168023516201</v>
      </c>
      <c r="BF1524" s="18">
        <f>BE1524*bess_capex_adj</f>
        <v>1900.5168023516201</v>
      </c>
      <c r="BG1524" s="8">
        <v>2767276396.0500498</v>
      </c>
      <c r="BH1524" s="8">
        <v>2635443261.2463999</v>
      </c>
      <c r="BI1524" s="8">
        <v>2532531344.2238498</v>
      </c>
      <c r="BJ1524" s="8">
        <v>824748998.47969306</v>
      </c>
      <c r="BK1524" s="8">
        <f>SUM(BG1524:BJ1524)/1000000</f>
        <v>8759.9999999999927</v>
      </c>
      <c r="BL1524" s="8">
        <v>23.689985340039101</v>
      </c>
      <c r="BM1524" s="10">
        <f>0.815*BJ1524/(BK1524*1000)</f>
        <v>76.731784675907576</v>
      </c>
      <c r="BN1524" s="25">
        <v>4450.0676909891499</v>
      </c>
      <c r="BO1524" s="8">
        <v>158</v>
      </c>
      <c r="BP1524" s="8">
        <v>6080</v>
      </c>
      <c r="BQ1524" s="25">
        <v>9223.8464000000004</v>
      </c>
      <c r="BR1524" s="8">
        <v>1520</v>
      </c>
      <c r="BS1524" s="8">
        <v>380</v>
      </c>
      <c r="BT1524" s="8">
        <v>0.78189841312953601</v>
      </c>
    </row>
    <row r="1525" spans="1:72" s="11" customFormat="1" x14ac:dyDescent="0.25">
      <c r="A1525" s="1">
        <v>722</v>
      </c>
      <c r="B1525" s="25">
        <v>2678.2814806879101</v>
      </c>
      <c r="C1525" s="25">
        <v>1402.2</v>
      </c>
      <c r="D1525" s="8">
        <v>2000</v>
      </c>
      <c r="E1525" s="8">
        <v>8000</v>
      </c>
      <c r="F1525" s="8">
        <v>1</v>
      </c>
      <c r="G1525" s="8">
        <v>23</v>
      </c>
      <c r="H1525" s="9">
        <f>SUM(BG1525:BI1525)/(BK1525*1000000)</f>
        <v>0.9708672371708883</v>
      </c>
      <c r="I1525" s="10">
        <v>100</v>
      </c>
      <c r="J1525" s="19">
        <v>102.417056742497</v>
      </c>
      <c r="K1525" s="18">
        <f>(P1525*BG1525+U1525*BH1525+AP1525*BI1525+AN1525*BJ1525)/(BK1525*(1000000))</f>
        <v>128.74297609906216</v>
      </c>
      <c r="L1525" s="18">
        <f>(T1525*BG1525+Y1525*BH1525+AT1525*BI1525+AO1525*BJ1525)/(BK1525*(1000000))</f>
        <v>160.41482344066716</v>
      </c>
      <c r="M1525" s="18">
        <f>L1525/K1525</f>
        <v>1.2460083516885214</v>
      </c>
      <c r="N1525" s="18">
        <f>J1525*M1525</f>
        <v>127.61250805650845</v>
      </c>
      <c r="O1525" s="10">
        <v>100</v>
      </c>
      <c r="P1525" s="19">
        <v>159.13029858674699</v>
      </c>
      <c r="Q1525" s="19">
        <f>P1525-S1525</f>
        <v>147.182152515393</v>
      </c>
      <c r="R1525" s="18">
        <f>Q1525*solar_capex_adj</f>
        <v>196.24287002052398</v>
      </c>
      <c r="S1525" s="19">
        <v>11.948146071353989</v>
      </c>
      <c r="T1525" s="18">
        <f>R1525+S1525</f>
        <v>208.19101609187797</v>
      </c>
      <c r="U1525" s="19">
        <v>31.011233057179901</v>
      </c>
      <c r="V1525" s="19">
        <f>U1525-X1525</f>
        <v>25.687151409346502</v>
      </c>
      <c r="W1525" s="18">
        <f>V1525*wind_capex_adj</f>
        <v>42.811919015577502</v>
      </c>
      <c r="X1525" s="19">
        <v>5.324081647833399</v>
      </c>
      <c r="Y1525" s="18">
        <f>W1525+X1525</f>
        <v>48.136000663410897</v>
      </c>
      <c r="Z1525" s="19">
        <v>414.73251106548298</v>
      </c>
      <c r="AA1525" s="19">
        <f>Z1525-AC1525-AD1525</f>
        <v>327.497623961248</v>
      </c>
      <c r="AB1525" s="18">
        <f>AA1525*hdgt_capex_adj</f>
        <v>409.37202995155997</v>
      </c>
      <c r="AC1525" s="19">
        <v>45.122758492263983</v>
      </c>
      <c r="AD1525" s="19">
        <v>42.112128611971002</v>
      </c>
      <c r="AE1525" s="18">
        <f>AD1525*fuel_adj</f>
        <v>42.112128611971002</v>
      </c>
      <c r="AF1525" s="18">
        <f>AB1525+AC1525+AE1525</f>
        <v>496.60691705579495</v>
      </c>
      <c r="AG1525" s="19">
        <v>2755.2605030272598</v>
      </c>
      <c r="AH1525" s="19">
        <f>AG1525-AJ1525-AK1525</f>
        <v>2501.1233400839701</v>
      </c>
      <c r="AI1525" s="18">
        <f>AH1525*aero_capex_adj</f>
        <v>3001.3480081007642</v>
      </c>
      <c r="AJ1525" s="19">
        <v>208.42814831876967</v>
      </c>
      <c r="AK1525" s="19">
        <v>45.709014624520023</v>
      </c>
      <c r="AL1525" s="18">
        <f>AK1525*fuel_adj</f>
        <v>45.709014624520023</v>
      </c>
      <c r="AM1525" s="18">
        <f>AI1525+AJ1525+AL1525</f>
        <v>3255.4851710440539</v>
      </c>
      <c r="AN1525" s="18">
        <f>IF(F1525=0, 0, IF(F1525=3, Z1525, (Z1525*F1525*384+AG1525*G1525*32)/(F1525*384+G1525*32)))</f>
        <v>1952.7937629260791</v>
      </c>
      <c r="AO1525" s="18">
        <f>IF(F1525=0, 0, IF(F1525=3, AF1525, (AF1525*F1525*384+AM1525*G1525*32)/(F1525*384+G1525*32)))</f>
        <v>2309.5840553909366</v>
      </c>
      <c r="AP1525" s="19">
        <v>146.831442859769</v>
      </c>
      <c r="AQ1525" s="19">
        <f>AP1525-AS1525</f>
        <v>118.89260066333701</v>
      </c>
      <c r="AR1525" s="18">
        <f>AQ1525*bess_capex_adj</f>
        <v>118.89260066333701</v>
      </c>
      <c r="AS1525" s="19">
        <v>27.938842196431992</v>
      </c>
      <c r="AT1525" s="18">
        <f>AR1525+AS1525</f>
        <v>146.831442859769</v>
      </c>
      <c r="AU1525" s="19">
        <v>9421.8371952133402</v>
      </c>
      <c r="AV1525" s="19"/>
      <c r="AW1525" s="19">
        <v>3205.1457741490899</v>
      </c>
      <c r="AX1525" s="18">
        <f>AW1525*solar_capex_adj</f>
        <v>4273.5276988654532</v>
      </c>
      <c r="AY1525" s="19">
        <v>1678.0369938403501</v>
      </c>
      <c r="AZ1525" s="18">
        <f>AY1525*wind_capex_adj</f>
        <v>2796.7283230672501</v>
      </c>
      <c r="BA1525" s="19">
        <v>772.33519671332499</v>
      </c>
      <c r="BB1525" s="18">
        <f>BA1525*hdgt_capex_adj</f>
        <v>965.41899589165621</v>
      </c>
      <c r="BC1525" s="19">
        <v>1866.06843360685</v>
      </c>
      <c r="BD1525" s="18">
        <f>BC1525*aero_capex_adj</f>
        <v>2239.2821203282201</v>
      </c>
      <c r="BE1525" s="19">
        <v>1900.2507969037099</v>
      </c>
      <c r="BF1525" s="18">
        <f>BE1525*bess_capex_adj</f>
        <v>1900.2507969037099</v>
      </c>
      <c r="BG1525" s="8">
        <v>1863585537.6791501</v>
      </c>
      <c r="BH1525" s="8">
        <v>5545335704.8206301</v>
      </c>
      <c r="BI1525" s="8">
        <v>1095875755.1171899</v>
      </c>
      <c r="BJ1525" s="8">
        <v>255203002.38301799</v>
      </c>
      <c r="BK1525" s="8">
        <f>SUM(BG1525:BJ1525)/1000000</f>
        <v>8759.9999999999891</v>
      </c>
      <c r="BL1525" s="8">
        <v>32.836722813548</v>
      </c>
      <c r="BM1525" s="10">
        <f>0.815*BJ1525/(BK1525*1000)</f>
        <v>23.743201705726019</v>
      </c>
      <c r="BN1525" s="25">
        <v>3615.6799989286801</v>
      </c>
      <c r="BO1525" s="8">
        <v>369</v>
      </c>
      <c r="BP1525" s="8">
        <v>6080</v>
      </c>
      <c r="BQ1525" s="25">
        <v>9223.8464000000004</v>
      </c>
      <c r="BR1525" s="8">
        <v>1520</v>
      </c>
      <c r="BS1525" s="8">
        <v>380</v>
      </c>
      <c r="BT1525" s="8">
        <v>0.34028566489231199</v>
      </c>
    </row>
    <row r="1526" spans="1:72" s="11" customFormat="1" x14ac:dyDescent="0.25">
      <c r="A1526" s="1">
        <v>1517</v>
      </c>
      <c r="B1526" s="22">
        <v>2060.21652360608</v>
      </c>
      <c r="C1526" s="22">
        <v>1200.8</v>
      </c>
      <c r="D1526" s="11">
        <v>3000</v>
      </c>
      <c r="E1526" s="11">
        <v>12000</v>
      </c>
      <c r="F1526" s="11">
        <v>3</v>
      </c>
      <c r="G1526" s="11">
        <v>4</v>
      </c>
      <c r="H1526" s="12">
        <f>SUM(BG1526:BI1526)/(BK1526*1000000)</f>
        <v>0.94464691049052529</v>
      </c>
      <c r="I1526" s="13">
        <v>100</v>
      </c>
      <c r="J1526" s="20">
        <v>103.65056325771501</v>
      </c>
      <c r="K1526" s="18">
        <f>(P1526*BG1526+U1526*BH1526+AP1526*BI1526+AN1526*BJ1526)/(BK1526*(1000000))</f>
        <v>100.86972345496272</v>
      </c>
      <c r="L1526" s="18">
        <f>(T1526*BG1526+Y1526*BH1526+AT1526*BI1526+AO1526*BJ1526)/(BK1526*(1000000))</f>
        <v>124.23935896063382</v>
      </c>
      <c r="M1526" s="18">
        <f>L1526/K1526</f>
        <v>1.231681367859657</v>
      </c>
      <c r="N1526" s="18">
        <f>J1526*M1526</f>
        <v>127.66446753268632</v>
      </c>
      <c r="O1526" s="13">
        <v>99.999999999999901</v>
      </c>
      <c r="P1526" s="20">
        <v>122.221680016444</v>
      </c>
      <c r="Q1526" s="20">
        <f>P1526-S1526</f>
        <v>113.04635360188701</v>
      </c>
      <c r="R1526" s="18">
        <f>Q1526*solar_capex_adj</f>
        <v>150.72847146918267</v>
      </c>
      <c r="S1526" s="20">
        <v>9.1753264145569915</v>
      </c>
      <c r="T1526" s="18">
        <f>R1526+S1526</f>
        <v>159.90379788373966</v>
      </c>
      <c r="U1526" s="20">
        <v>28.5992564428104</v>
      </c>
      <c r="V1526" s="20">
        <f>U1526-X1526</f>
        <v>23.690021582872198</v>
      </c>
      <c r="W1526" s="18">
        <f>V1526*wind_capex_adj</f>
        <v>39.483369304786997</v>
      </c>
      <c r="X1526" s="20">
        <v>4.9092348599382021</v>
      </c>
      <c r="Y1526" s="18">
        <f>W1526+X1526</f>
        <v>44.392604164725199</v>
      </c>
      <c r="Z1526" s="20">
        <v>535.35020868111997</v>
      </c>
      <c r="AA1526" s="20">
        <f>Z1526-AC1526-AD1526</f>
        <v>434.86261839177007</v>
      </c>
      <c r="AB1526" s="18">
        <f>AA1526*hdgt_capex_adj</f>
        <v>543.57827298971256</v>
      </c>
      <c r="AC1526" s="20">
        <v>56.072861813268958</v>
      </c>
      <c r="AD1526" s="20">
        <v>44.414728476080938</v>
      </c>
      <c r="AE1526" s="18">
        <f>AD1526*fuel_adj</f>
        <v>44.414728476080938</v>
      </c>
      <c r="AF1526" s="18">
        <f>AB1526+AC1526+AE1526</f>
        <v>644.06586327906234</v>
      </c>
      <c r="AG1526" s="20">
        <v>788.81737244068097</v>
      </c>
      <c r="AH1526" s="20">
        <f>AG1526-AJ1526-AK1526</f>
        <v>673.91926911275903</v>
      </c>
      <c r="AI1526" s="18">
        <f>AH1526*aero_capex_adj</f>
        <v>808.70312293531083</v>
      </c>
      <c r="AJ1526" s="20">
        <v>66.118675991040959</v>
      </c>
      <c r="AK1526" s="20">
        <v>48.779427336880985</v>
      </c>
      <c r="AL1526" s="18">
        <f>AK1526*fuel_adj</f>
        <v>48.779427336880985</v>
      </c>
      <c r="AM1526" s="18">
        <f>AI1526+AJ1526+AL1526</f>
        <v>923.60122626323277</v>
      </c>
      <c r="AN1526" s="18">
        <f>IF(F1526=0, 0, IF(F1526=3, Z1526, (Z1526*F1526*384+AG1526*G1526*32)/(F1526*384+G1526*32)))</f>
        <v>535.35020868111997</v>
      </c>
      <c r="AO1526" s="18">
        <f>IF(F1526=0, 0, IF(F1526=3, AF1526, (AF1526*F1526*384+AM1526*G1526*32)/(F1526*384+G1526*32)))</f>
        <v>644.06586327906234</v>
      </c>
      <c r="AP1526" s="20">
        <v>198.082493466751</v>
      </c>
      <c r="AQ1526" s="20">
        <f>AP1526-AS1526</f>
        <v>161.25306662052799</v>
      </c>
      <c r="AR1526" s="18">
        <f>AQ1526*bess_capex_adj</f>
        <v>161.25306662052799</v>
      </c>
      <c r="AS1526" s="20">
        <v>36.829426846223015</v>
      </c>
      <c r="AT1526" s="18">
        <f>AR1526+AS1526</f>
        <v>198.082493466751</v>
      </c>
      <c r="AU1526" s="20">
        <v>9399.2246087624608</v>
      </c>
      <c r="AV1526" s="20"/>
      <c r="AW1526" s="20">
        <v>2465.9532710905801</v>
      </c>
      <c r="AX1526" s="18">
        <f>AW1526*solar_capex_adj</f>
        <v>3287.9376947874398</v>
      </c>
      <c r="AY1526" s="20">
        <v>1437.2842145458501</v>
      </c>
      <c r="AZ1526" s="18">
        <f>AY1526*wind_capex_adj</f>
        <v>2395.4736909097501</v>
      </c>
      <c r="BA1526" s="20">
        <v>2317.4346166376799</v>
      </c>
      <c r="BB1526" s="18">
        <f>BA1526*hdgt_capex_adj</f>
        <v>2896.7932707970999</v>
      </c>
      <c r="BC1526" s="20">
        <v>324.59373264078999</v>
      </c>
      <c r="BD1526" s="18">
        <f>BC1526*aero_capex_adj</f>
        <v>389.512479168948</v>
      </c>
      <c r="BE1526" s="20">
        <v>2853.9587738475402</v>
      </c>
      <c r="BF1526" s="18">
        <f>BE1526*bess_capex_adj</f>
        <v>2853.9587738475402</v>
      </c>
      <c r="BG1526" s="11">
        <v>1875282237.84354</v>
      </c>
      <c r="BH1526" s="11">
        <v>5150138860.1726704</v>
      </c>
      <c r="BI1526" s="11">
        <v>1249685837.88077</v>
      </c>
      <c r="BJ1526" s="11">
        <v>484893064.10299599</v>
      </c>
      <c r="BK1526" s="11">
        <f>SUM(BG1526:BJ1526)/1000000</f>
        <v>8759.9999999999764</v>
      </c>
      <c r="BL1526" s="11">
        <v>19.2270729439111</v>
      </c>
      <c r="BM1526" s="13">
        <f>0.815*BJ1526/(BK1526*1000)</f>
        <v>45.11276795022178</v>
      </c>
      <c r="BN1526" s="22">
        <v>2781.2923068682198</v>
      </c>
      <c r="BO1526" s="11">
        <v>316</v>
      </c>
      <c r="BP1526" s="11">
        <v>9120</v>
      </c>
      <c r="BQ1526" s="22">
        <v>13835.7696</v>
      </c>
      <c r="BR1526" s="11">
        <v>2280</v>
      </c>
      <c r="BS1526" s="11">
        <v>570</v>
      </c>
      <c r="BT1526" s="11">
        <v>0.25932475187780002</v>
      </c>
    </row>
    <row r="1527" spans="1:72" s="11" customFormat="1" x14ac:dyDescent="0.25">
      <c r="A1527" s="1">
        <v>1569</v>
      </c>
      <c r="B1527" s="22">
        <v>2472.2598283273001</v>
      </c>
      <c r="C1527" s="22">
        <v>801.8</v>
      </c>
      <c r="D1527" s="11">
        <v>3000</v>
      </c>
      <c r="E1527" s="11">
        <v>12000</v>
      </c>
      <c r="F1527" s="11">
        <v>3</v>
      </c>
      <c r="G1527" s="11">
        <v>4</v>
      </c>
      <c r="H1527" s="12">
        <f>SUM(BG1527:BI1527)/(BK1527*1000000)</f>
        <v>0.90937554477789728</v>
      </c>
      <c r="I1527" s="13">
        <v>100</v>
      </c>
      <c r="J1527" s="20">
        <v>105.28082383274101</v>
      </c>
      <c r="K1527" s="18">
        <f>(P1527*BG1527+U1527*BH1527+AP1527*BI1527+AN1527*BJ1527)/(BK1527*(1000000))</f>
        <v>102.10814563723727</v>
      </c>
      <c r="L1527" s="18">
        <f>(T1527*BG1527+Y1527*BH1527+AT1527*BI1527+AO1527*BJ1527)/(BK1527*(1000000))</f>
        <v>123.90517087084226</v>
      </c>
      <c r="M1527" s="18">
        <f>L1527/K1527</f>
        <v>1.2134699939713325</v>
      </c>
      <c r="N1527" s="18">
        <f>J1527*M1527</f>
        <v>127.75512066161315</v>
      </c>
      <c r="O1527" s="13">
        <v>100</v>
      </c>
      <c r="P1527" s="20">
        <v>116.03647402937101</v>
      </c>
      <c r="Q1527" s="20">
        <f>P1527-S1527</f>
        <v>107.325393965267</v>
      </c>
      <c r="R1527" s="18">
        <f>Q1527*solar_capex_adj</f>
        <v>143.10052528702266</v>
      </c>
      <c r="S1527" s="20">
        <v>8.71108006410401</v>
      </c>
      <c r="T1527" s="18">
        <f>R1527+S1527</f>
        <v>151.81160535112667</v>
      </c>
      <c r="U1527" s="20">
        <v>27.943916797596799</v>
      </c>
      <c r="V1527" s="20">
        <f>U1527-X1527</f>
        <v>23.147133320469599</v>
      </c>
      <c r="W1527" s="18">
        <f>V1527*wind_capex_adj</f>
        <v>38.578555534115999</v>
      </c>
      <c r="X1527" s="20">
        <v>4.7967834771271995</v>
      </c>
      <c r="Y1527" s="18">
        <f>W1527+X1527</f>
        <v>43.375339011243199</v>
      </c>
      <c r="Z1527" s="20">
        <v>337.47932512697901</v>
      </c>
      <c r="AA1527" s="20">
        <f>Z1527-AC1527-AD1527</f>
        <v>261.15605845735598</v>
      </c>
      <c r="AB1527" s="18">
        <f>AA1527*hdgt_capex_adj</f>
        <v>326.44507307169499</v>
      </c>
      <c r="AC1527" s="20">
        <v>37.583274320389023</v>
      </c>
      <c r="AD1527" s="20">
        <v>38.739992349234001</v>
      </c>
      <c r="AE1527" s="18">
        <f>AD1527*fuel_adj</f>
        <v>38.739992349234001</v>
      </c>
      <c r="AF1527" s="18">
        <f>AB1527+AC1527+AE1527</f>
        <v>402.76833974131802</v>
      </c>
      <c r="AG1527" s="20">
        <v>641.25336139005003</v>
      </c>
      <c r="AH1527" s="20">
        <f>AG1527-AJ1527-AK1527</f>
        <v>543.15083949395</v>
      </c>
      <c r="AI1527" s="18">
        <f>AH1527*aero_capex_adj</f>
        <v>651.78100739273998</v>
      </c>
      <c r="AJ1527" s="20">
        <v>54.468257045389009</v>
      </c>
      <c r="AK1527" s="20">
        <v>43.63426485071102</v>
      </c>
      <c r="AL1527" s="18">
        <f>AK1527*fuel_adj</f>
        <v>43.63426485071102</v>
      </c>
      <c r="AM1527" s="18">
        <f>AI1527+AJ1527+AL1527</f>
        <v>749.88352928884001</v>
      </c>
      <c r="AN1527" s="18">
        <f>IF(F1527=0, 0, IF(F1527=3, Z1527, (Z1527*F1527*384+AG1527*G1527*32)/(F1527*384+G1527*32)))</f>
        <v>337.47932512697901</v>
      </c>
      <c r="AO1527" s="18">
        <f>IF(F1527=0, 0, IF(F1527=3, AF1527, (AF1527*F1527*384+AM1527*G1527*32)/(F1527*384+G1527*32)))</f>
        <v>402.76833974131802</v>
      </c>
      <c r="AP1527" s="20">
        <v>121.92747082883</v>
      </c>
      <c r="AQ1527" s="20">
        <f>AP1527-AS1527</f>
        <v>99.710144403926805</v>
      </c>
      <c r="AR1527" s="18">
        <f>AQ1527*bess_capex_adj</f>
        <v>99.710144403926805</v>
      </c>
      <c r="AS1527" s="20">
        <v>22.217326424903192</v>
      </c>
      <c r="AT1527" s="18">
        <f>AR1527+AS1527</f>
        <v>121.92747082883</v>
      </c>
      <c r="AU1527" s="20">
        <v>9414.7380302113706</v>
      </c>
      <c r="AV1527" s="20"/>
      <c r="AW1527" s="20">
        <v>2959.1129292936298</v>
      </c>
      <c r="AX1527" s="18">
        <f>AW1527*solar_capex_adj</f>
        <v>3945.4839057248396</v>
      </c>
      <c r="AY1527" s="20">
        <v>959.69554636695</v>
      </c>
      <c r="AZ1527" s="18">
        <f>AY1527*wind_capex_adj</f>
        <v>1599.4925772782501</v>
      </c>
      <c r="BA1527" s="20">
        <v>2317.41034230696</v>
      </c>
      <c r="BB1527" s="18">
        <f>BA1527*hdgt_capex_adj</f>
        <v>2896.7629278837003</v>
      </c>
      <c r="BC1527" s="20">
        <v>324.59033263305798</v>
      </c>
      <c r="BD1527" s="18">
        <f>BC1527*aero_capex_adj</f>
        <v>389.50839915966958</v>
      </c>
      <c r="BE1527" s="20">
        <v>2853.9288796107599</v>
      </c>
      <c r="BF1527" s="18">
        <f>BE1527*bess_capex_adj</f>
        <v>2853.9288796107599</v>
      </c>
      <c r="BG1527" s="11">
        <v>2370369694.0474501</v>
      </c>
      <c r="BH1527" s="11">
        <v>3519484355.2087998</v>
      </c>
      <c r="BI1527" s="11">
        <v>2076275722.9981301</v>
      </c>
      <c r="BJ1527" s="11">
        <v>793870227.74561906</v>
      </c>
      <c r="BK1527" s="11">
        <f>SUM(BG1527:BJ1527)/1000000</f>
        <v>8760</v>
      </c>
      <c r="BL1527" s="11">
        <v>15.007468854116199</v>
      </c>
      <c r="BM1527" s="13">
        <f>0.815*BJ1527/(BK1527*1000)</f>
        <v>73.858931006013634</v>
      </c>
      <c r="BN1527" s="22">
        <v>3337.5507682418602</v>
      </c>
      <c r="BO1527" s="11">
        <v>211</v>
      </c>
      <c r="BP1527" s="11">
        <v>9120</v>
      </c>
      <c r="BQ1527" s="22">
        <v>13835.7696</v>
      </c>
      <c r="BR1527" s="11">
        <v>2280</v>
      </c>
      <c r="BS1527" s="11">
        <v>570</v>
      </c>
      <c r="BT1527" s="11">
        <v>0.42865497205831399</v>
      </c>
    </row>
    <row r="1528" spans="1:72" s="11" customFormat="1" x14ac:dyDescent="0.25">
      <c r="A1528" s="1">
        <v>991</v>
      </c>
      <c r="B1528" s="25">
        <v>2472.2598283273001</v>
      </c>
      <c r="C1528" s="25">
        <v>1402.2</v>
      </c>
      <c r="D1528" s="8">
        <v>2000</v>
      </c>
      <c r="E1528" s="8">
        <v>8000</v>
      </c>
      <c r="F1528" s="8">
        <v>3</v>
      </c>
      <c r="G1528" s="8">
        <v>4</v>
      </c>
      <c r="H1528" s="9">
        <f>SUM(BG1528:BI1528)/(BK1528*1000000)</f>
        <v>0.96684276455541174</v>
      </c>
      <c r="I1528" s="10">
        <v>100</v>
      </c>
      <c r="J1528" s="19">
        <v>100.449119559267</v>
      </c>
      <c r="K1528" s="18">
        <f>(P1528*BG1528+U1528*BH1528+AP1528*BI1528+AN1528*BJ1528)/(BK1528*(1000000))</f>
        <v>96.854015763583689</v>
      </c>
      <c r="L1528" s="18">
        <f>(T1528*BG1528+Y1528*BH1528+AT1528*BI1528+AO1528*BJ1528)/(BK1528*(1000000))</f>
        <v>123.19295843722523</v>
      </c>
      <c r="M1528" s="18">
        <f>L1528/K1528</f>
        <v>1.2719447662132433</v>
      </c>
      <c r="N1528" s="18">
        <f>J1528*M1528</f>
        <v>127.76573189413799</v>
      </c>
      <c r="O1528" s="10">
        <v>100</v>
      </c>
      <c r="P1528" s="19">
        <v>149.43392726736599</v>
      </c>
      <c r="Q1528" s="19">
        <f>P1528-S1528</f>
        <v>138.21546020241701</v>
      </c>
      <c r="R1528" s="18">
        <f>Q1528*solar_capex_adj</f>
        <v>184.28728026988932</v>
      </c>
      <c r="S1528" s="19">
        <v>11.218467064948982</v>
      </c>
      <c r="T1528" s="18">
        <f>R1528+S1528</f>
        <v>195.5057473348383</v>
      </c>
      <c r="U1528" s="19">
        <v>31.0152871237391</v>
      </c>
      <c r="V1528" s="19">
        <f>U1528-X1528</f>
        <v>25.6912048984458</v>
      </c>
      <c r="W1528" s="18">
        <f>V1528*wind_capex_adj</f>
        <v>42.818674830742999</v>
      </c>
      <c r="X1528" s="19">
        <v>5.3240822252932993</v>
      </c>
      <c r="Y1528" s="18">
        <f>W1528+X1528</f>
        <v>48.142757056036302</v>
      </c>
      <c r="Z1528" s="19">
        <v>830.95688922358102</v>
      </c>
      <c r="AA1528" s="19">
        <f>Z1528-AC1528-AD1528</f>
        <v>706.35811873374894</v>
      </c>
      <c r="AB1528" s="18">
        <f>AA1528*hdgt_capex_adj</f>
        <v>882.9476484171862</v>
      </c>
      <c r="AC1528" s="19">
        <v>82.179470079644034</v>
      </c>
      <c r="AD1528" s="19">
        <v>42.419300410188043</v>
      </c>
      <c r="AE1528" s="18">
        <f>AD1528*fuel_adj</f>
        <v>42.419300410188043</v>
      </c>
      <c r="AF1528" s="18">
        <f>AB1528+AC1528+AE1528</f>
        <v>1007.5464189070183</v>
      </c>
      <c r="AG1528" s="19">
        <v>1669.4173390645899</v>
      </c>
      <c r="AH1528" s="19">
        <f>AG1528-AJ1528-AK1528</f>
        <v>1492.3289249355801</v>
      </c>
      <c r="AI1528" s="18">
        <f>AH1528*aero_capex_adj</f>
        <v>1790.794709922696</v>
      </c>
      <c r="AJ1528" s="19">
        <v>129.50506191703994</v>
      </c>
      <c r="AK1528" s="19">
        <v>47.583352211969896</v>
      </c>
      <c r="AL1528" s="18">
        <f>AK1528*fuel_adj</f>
        <v>47.583352211969896</v>
      </c>
      <c r="AM1528" s="18">
        <f>AI1528+AJ1528+AL1528</f>
        <v>1967.8831240517059</v>
      </c>
      <c r="AN1528" s="18">
        <f>IF(F1528=0, 0, IF(F1528=3, Z1528, (Z1528*F1528*384+AG1528*G1528*32)/(F1528*384+G1528*32)))</f>
        <v>830.95688922358102</v>
      </c>
      <c r="AO1528" s="18">
        <f>IF(F1528=0, 0, IF(F1528=3, AF1528, (AF1528*F1528*384+AM1528*G1528*32)/(F1528*384+G1528*32)))</f>
        <v>1007.5464189070183</v>
      </c>
      <c r="AP1528" s="19">
        <v>147.70861868617399</v>
      </c>
      <c r="AQ1528" s="19">
        <f>AP1528-AS1528</f>
        <v>119.66679926661</v>
      </c>
      <c r="AR1528" s="18">
        <f>AQ1528*bess_capex_adj</f>
        <v>119.66679926661</v>
      </c>
      <c r="AS1528" s="19">
        <v>28.041819419563993</v>
      </c>
      <c r="AT1528" s="18">
        <f>AR1528+AS1528</f>
        <v>147.70861868617399</v>
      </c>
      <c r="AU1528" s="19">
        <v>9179.8705004548901</v>
      </c>
      <c r="AV1528" s="19"/>
      <c r="AW1528" s="19">
        <v>2959.06265125339</v>
      </c>
      <c r="AX1528" s="18">
        <f>AW1528*solar_capex_adj</f>
        <v>3945.416868337853</v>
      </c>
      <c r="AY1528" s="19">
        <v>1678.30160974414</v>
      </c>
      <c r="AZ1528" s="18">
        <f>AY1528*wind_capex_adj</f>
        <v>2797.1693495735667</v>
      </c>
      <c r="BA1528" s="19">
        <v>2317.3709673816902</v>
      </c>
      <c r="BB1528" s="18">
        <f>BA1528*hdgt_capex_adj</f>
        <v>2896.7137092271128</v>
      </c>
      <c r="BC1528" s="19">
        <v>324.58481754586899</v>
      </c>
      <c r="BD1528" s="18">
        <f>BC1528*aero_capex_adj</f>
        <v>389.50178105504278</v>
      </c>
      <c r="BE1528" s="19">
        <v>1900.5504545297799</v>
      </c>
      <c r="BF1528" s="18">
        <f>BE1528*bess_capex_adj</f>
        <v>1900.5504545297799</v>
      </c>
      <c r="BG1528" s="8">
        <v>1833221144.3089499</v>
      </c>
      <c r="BH1528" s="8">
        <v>5545335704.8206301</v>
      </c>
      <c r="BI1528" s="8">
        <v>1090985768.3758199</v>
      </c>
      <c r="BJ1528" s="8">
        <v>290457382.49459302</v>
      </c>
      <c r="BK1528" s="8">
        <f>SUM(BG1528:BJ1528)/1000000</f>
        <v>8759.9999999999927</v>
      </c>
      <c r="BL1528" s="8">
        <v>30.2762164055152</v>
      </c>
      <c r="BM1528" s="10">
        <f>0.815*BJ1528/(BK1528*1000)</f>
        <v>27.02314688733944</v>
      </c>
      <c r="BN1528" s="25">
        <v>3337.5507682418602</v>
      </c>
      <c r="BO1528" s="8">
        <v>369</v>
      </c>
      <c r="BP1528" s="8">
        <v>6080</v>
      </c>
      <c r="BQ1528" s="25">
        <v>9223.8464000000004</v>
      </c>
      <c r="BR1528" s="8">
        <v>1520</v>
      </c>
      <c r="BS1528" s="8">
        <v>380</v>
      </c>
      <c r="BT1528" s="8">
        <v>0.33877876170667498</v>
      </c>
    </row>
    <row r="1529" spans="1:72" s="11" customFormat="1" x14ac:dyDescent="0.25">
      <c r="A1529" s="1">
        <v>778</v>
      </c>
      <c r="B1529" s="25">
        <v>3502.3680901303501</v>
      </c>
      <c r="C1529" s="25">
        <v>600.4</v>
      </c>
      <c r="D1529" s="8">
        <v>2000</v>
      </c>
      <c r="E1529" s="8">
        <v>8000</v>
      </c>
      <c r="F1529" s="8">
        <v>1</v>
      </c>
      <c r="G1529" s="8">
        <v>23</v>
      </c>
      <c r="H1529" s="9">
        <f>SUM(BG1529:BI1529)/(BK1529*1000000)</f>
        <v>0.91367168817415401</v>
      </c>
      <c r="I1529" s="10">
        <v>100</v>
      </c>
      <c r="J1529" s="19">
        <v>105.149917690579</v>
      </c>
      <c r="K1529" s="18">
        <f>(P1529*BG1529+U1529*BH1529+AP1529*BI1529+AN1529*BJ1529)/(BK1529*(1000000))</f>
        <v>142.55934579767026</v>
      </c>
      <c r="L1529" s="18">
        <f>(T1529*BG1529+Y1529*BH1529+AT1529*BI1529+AO1529*BJ1529)/(BK1529*(1000000))</f>
        <v>173.2772246632812</v>
      </c>
      <c r="M1529" s="18">
        <f>L1529/K1529</f>
        <v>1.215474325402754</v>
      </c>
      <c r="N1529" s="18">
        <f>J1529*M1529</f>
        <v>127.80702527111163</v>
      </c>
      <c r="O1529" s="10">
        <v>100</v>
      </c>
      <c r="P1529" s="19">
        <v>138.32036364459</v>
      </c>
      <c r="Q1529" s="19">
        <f>P1529-S1529</f>
        <v>127.93455064958999</v>
      </c>
      <c r="R1529" s="18">
        <f>Q1529*solar_capex_adj</f>
        <v>170.57940086611998</v>
      </c>
      <c r="S1529" s="19">
        <v>10.385812995000009</v>
      </c>
      <c r="T1529" s="18">
        <f>R1529+S1529</f>
        <v>180.96521386111999</v>
      </c>
      <c r="U1529" s="19">
        <v>27.939486198327899</v>
      </c>
      <c r="V1529" s="19">
        <f>U1529-X1529</f>
        <v>23.142702721200902</v>
      </c>
      <c r="W1529" s="18">
        <f>V1529*wind_capex_adj</f>
        <v>38.571171202001501</v>
      </c>
      <c r="X1529" s="19">
        <v>4.796783477126997</v>
      </c>
      <c r="Y1529" s="18">
        <f>W1529+X1529</f>
        <v>43.367954679128502</v>
      </c>
      <c r="Z1529" s="19">
        <v>162.733578059558</v>
      </c>
      <c r="AA1529" s="19">
        <f>Z1529-AC1529-AD1529</f>
        <v>103.33587789696399</v>
      </c>
      <c r="AB1529" s="18">
        <f>AA1529*hdgt_capex_adj</f>
        <v>129.16984737120498</v>
      </c>
      <c r="AC1529" s="19">
        <v>21.971346690191012</v>
      </c>
      <c r="AD1529" s="19">
        <v>37.426353472402994</v>
      </c>
      <c r="AE1529" s="18">
        <f>AD1529*fuel_adj</f>
        <v>37.426353472402994</v>
      </c>
      <c r="AF1529" s="18">
        <f>AB1529+AC1529+AE1529</f>
        <v>188.56754753379897</v>
      </c>
      <c r="AG1529" s="19">
        <v>1158.5116497435599</v>
      </c>
      <c r="AH1529" s="19">
        <f>AG1529-AJ1529-AK1529</f>
        <v>1025.5698255928901</v>
      </c>
      <c r="AI1529" s="18">
        <f>AH1529*aero_capex_adj</f>
        <v>1230.683790711468</v>
      </c>
      <c r="AJ1529" s="19">
        <v>91.915871381570014</v>
      </c>
      <c r="AK1529" s="19">
        <v>41.025952769099831</v>
      </c>
      <c r="AL1529" s="18">
        <f>AK1529*fuel_adj</f>
        <v>41.025952769099831</v>
      </c>
      <c r="AM1529" s="18">
        <f>AI1529+AJ1529+AL1529</f>
        <v>1363.6256148621378</v>
      </c>
      <c r="AN1529" s="18">
        <f>IF(F1529=0, 0, IF(F1529=3, Z1529, (Z1529*F1529*384+AG1529*G1529*32)/(F1529*384+G1529*32)))</f>
        <v>817.10202516618779</v>
      </c>
      <c r="AO1529" s="18">
        <f>IF(F1529=0, 0, IF(F1529=3, AF1529, (AF1529*F1529*384+AM1529*G1529*32)/(F1529*384+G1529*32)))</f>
        <v>960.74856320670722</v>
      </c>
      <c r="AP1529" s="19">
        <v>65.919832660277606</v>
      </c>
      <c r="AQ1529" s="19">
        <f>AP1529-AS1529</f>
        <v>53.816257149823599</v>
      </c>
      <c r="AR1529" s="18">
        <f>AQ1529*bess_capex_adj</f>
        <v>53.816257149823599</v>
      </c>
      <c r="AS1529" s="19">
        <v>12.103575510454007</v>
      </c>
      <c r="AT1529" s="18">
        <f>AR1529+AS1529</f>
        <v>65.919832660277606</v>
      </c>
      <c r="AU1529" s="19">
        <v>9448.3496460066108</v>
      </c>
      <c r="AV1529" s="19"/>
      <c r="AW1529" s="19">
        <v>4191.2742432675504</v>
      </c>
      <c r="AX1529" s="18">
        <f>AW1529*solar_capex_adj</f>
        <v>5588.3656576900667</v>
      </c>
      <c r="AY1529" s="19">
        <v>718.49702569788496</v>
      </c>
      <c r="AZ1529" s="18">
        <f>AY1529*wind_capex_adj</f>
        <v>1197.4950428298084</v>
      </c>
      <c r="BA1529" s="19">
        <v>772.32225538153205</v>
      </c>
      <c r="BB1529" s="18">
        <f>BA1529*hdgt_capex_adj</f>
        <v>965.40281922691508</v>
      </c>
      <c r="BC1529" s="19">
        <v>1866.0371655630699</v>
      </c>
      <c r="BD1529" s="18">
        <f>BC1529*aero_capex_adj</f>
        <v>2239.2445986756838</v>
      </c>
      <c r="BE1529" s="19">
        <v>1900.2189560965601</v>
      </c>
      <c r="BF1529" s="18">
        <f>BE1529*bess_capex_adj</f>
        <v>1900.2189560965601</v>
      </c>
      <c r="BG1529" s="8">
        <v>2809180474.50734</v>
      </c>
      <c r="BH1529" s="8">
        <v>2635443261.2463999</v>
      </c>
      <c r="BI1529" s="8">
        <v>2559140252.6518402</v>
      </c>
      <c r="BJ1529" s="8">
        <v>756236011.59440994</v>
      </c>
      <c r="BK1529" s="8">
        <f>SUM(BG1529:BJ1529)/1000000</f>
        <v>8759.9999999999909</v>
      </c>
      <c r="BL1529" s="8">
        <v>26.553461286091899</v>
      </c>
      <c r="BM1529" s="10">
        <f>0.815*BJ1529/(BK1529*1000)</f>
        <v>70.357574138064464</v>
      </c>
      <c r="BN1529" s="25">
        <v>4728.1969216759699</v>
      </c>
      <c r="BO1529" s="8">
        <v>158</v>
      </c>
      <c r="BP1529" s="8">
        <v>6080</v>
      </c>
      <c r="BQ1529" s="25">
        <v>9223.8464000000004</v>
      </c>
      <c r="BR1529" s="8">
        <v>1520</v>
      </c>
      <c r="BS1529" s="8">
        <v>380</v>
      </c>
      <c r="BT1529" s="8">
        <v>0.79009866080695401</v>
      </c>
    </row>
    <row r="1530" spans="1:72" s="11" customFormat="1" x14ac:dyDescent="0.25">
      <c r="A1530" s="1">
        <v>1471</v>
      </c>
      <c r="B1530" s="22">
        <v>3296.3464377697401</v>
      </c>
      <c r="C1530" s="22">
        <v>402.79999999999899</v>
      </c>
      <c r="D1530" s="11">
        <v>3000</v>
      </c>
      <c r="E1530" s="11">
        <v>12000</v>
      </c>
      <c r="F1530" s="11">
        <v>2</v>
      </c>
      <c r="G1530" s="11">
        <v>9</v>
      </c>
      <c r="H1530" s="12">
        <f>SUM(BG1530:BI1530)/(BK1530*1000000)</f>
        <v>0.88762692908538265</v>
      </c>
      <c r="I1530" s="13">
        <v>100</v>
      </c>
      <c r="J1530" s="20">
        <v>106.92641554991999</v>
      </c>
      <c r="K1530" s="18">
        <f>(P1530*BG1530+U1530*BH1530+AP1530*BI1530+AN1530*BJ1530)/(BK1530*(1000000))</f>
        <v>130.68957110670789</v>
      </c>
      <c r="L1530" s="18">
        <f>(T1530*BG1530+Y1530*BH1530+AT1530*BI1530+AO1530*BJ1530)/(BK1530*(1000000))</f>
        <v>156.24372354401223</v>
      </c>
      <c r="M1530" s="18">
        <f>L1530/K1530</f>
        <v>1.1955332183043084</v>
      </c>
      <c r="N1530" s="18">
        <f>J1530*M1530</f>
        <v>127.83408170413969</v>
      </c>
      <c r="O1530" s="13">
        <v>100</v>
      </c>
      <c r="P1530" s="20">
        <v>125.41808180432299</v>
      </c>
      <c r="Q1530" s="20">
        <f>P1530-S1530</f>
        <v>116.00189124675001</v>
      </c>
      <c r="R1530" s="18">
        <f>Q1530*solar_capex_adj</f>
        <v>154.66918832900001</v>
      </c>
      <c r="S1530" s="20">
        <v>9.416190557572989</v>
      </c>
      <c r="T1530" s="18">
        <f>R1530+S1530</f>
        <v>164.08537888657298</v>
      </c>
      <c r="U1530" s="20">
        <v>27.9417500613214</v>
      </c>
      <c r="V1530" s="20">
        <f>U1530-X1530</f>
        <v>23.1449665841943</v>
      </c>
      <c r="W1530" s="18">
        <f>V1530*wind_capex_adj</f>
        <v>38.574944306990503</v>
      </c>
      <c r="X1530" s="20">
        <v>4.7967834771271001</v>
      </c>
      <c r="Y1530" s="18">
        <f>W1530+X1530</f>
        <v>43.371727784117603</v>
      </c>
      <c r="Z1530" s="20">
        <v>200.362602221087</v>
      </c>
      <c r="AA1530" s="20">
        <f>Z1530-AC1530-AD1530</f>
        <v>137.824080738389</v>
      </c>
      <c r="AB1530" s="18">
        <f>AA1530*hdgt_capex_adj</f>
        <v>172.28010092298626</v>
      </c>
      <c r="AC1530" s="20">
        <v>25.342522190938013</v>
      </c>
      <c r="AD1530" s="20">
        <v>37.195999291759989</v>
      </c>
      <c r="AE1530" s="18">
        <f>AD1530*fuel_adj</f>
        <v>37.195999291759989</v>
      </c>
      <c r="AF1530" s="18">
        <f>AB1530+AC1530+AE1530</f>
        <v>234.81862240568427</v>
      </c>
      <c r="AG1530" s="20">
        <v>1232.8437725741101</v>
      </c>
      <c r="AH1530" s="20">
        <f>AG1530-AJ1530-AK1530</f>
        <v>1093.0378396569599</v>
      </c>
      <c r="AI1530" s="18">
        <f>AH1530*aero_capex_adj</f>
        <v>1311.6454075883519</v>
      </c>
      <c r="AJ1530" s="20">
        <v>97.18495795427998</v>
      </c>
      <c r="AK1530" s="20">
        <v>42.62097496287015</v>
      </c>
      <c r="AL1530" s="18">
        <f>AK1530*fuel_adj</f>
        <v>42.62097496287015</v>
      </c>
      <c r="AM1530" s="18">
        <f>AI1530+AJ1530+AL1530</f>
        <v>1451.451340505502</v>
      </c>
      <c r="AN1530" s="18">
        <f>IF(F1530=0, 0, IF(F1530=3, Z1530, (Z1530*F1530*384+AG1530*G1530*32)/(F1530*384+G1530*32)))</f>
        <v>481.94837595372968</v>
      </c>
      <c r="AO1530" s="18">
        <f>IF(F1530=0, 0, IF(F1530=3, AF1530, (AF1530*F1530*384+AM1530*G1530*32)/(F1530*384+G1530*32)))</f>
        <v>566.62754552381637</v>
      </c>
      <c r="AP1530" s="20">
        <v>82.412351387796093</v>
      </c>
      <c r="AQ1530" s="20">
        <f>AP1530-AS1530</f>
        <v>67.421825376778202</v>
      </c>
      <c r="AR1530" s="18">
        <f>AQ1530*bess_capex_adj</f>
        <v>67.421825376778202</v>
      </c>
      <c r="AS1530" s="20">
        <v>14.990526011017892</v>
      </c>
      <c r="AT1530" s="18">
        <f>AR1530+AS1530</f>
        <v>82.412351387796093</v>
      </c>
      <c r="AU1530" s="20">
        <v>9555.90861047418</v>
      </c>
      <c r="AV1530" s="20"/>
      <c r="AW1530" s="20">
        <v>3945.1145803753798</v>
      </c>
      <c r="AX1530" s="18">
        <f>AW1530*solar_capex_adj</f>
        <v>5260.1527738338391</v>
      </c>
      <c r="AY1530" s="20">
        <v>482.07680320469001</v>
      </c>
      <c r="AZ1530" s="18">
        <f>AY1530*wind_capex_adj</f>
        <v>803.46133867448339</v>
      </c>
      <c r="BA1530" s="20">
        <v>1544.7956108133901</v>
      </c>
      <c r="BB1530" s="18">
        <f>BA1530*hdgt_capex_adj</f>
        <v>1930.9945135167377</v>
      </c>
      <c r="BC1530" s="20">
        <v>730.25988450704699</v>
      </c>
      <c r="BD1530" s="18">
        <f>BC1530*aero_capex_adj</f>
        <v>876.31186140845637</v>
      </c>
      <c r="BE1530" s="20">
        <v>2853.6617315736698</v>
      </c>
      <c r="BF1530" s="18">
        <f>BE1530*bess_capex_adj</f>
        <v>2853.6617315736698</v>
      </c>
      <c r="BG1530" s="11">
        <v>2927945529.6008801</v>
      </c>
      <c r="BH1530" s="11">
        <v>1768082187.9247999</v>
      </c>
      <c r="BI1530" s="11">
        <v>3079584181.26227</v>
      </c>
      <c r="BJ1530" s="11">
        <v>984388101.21204805</v>
      </c>
      <c r="BK1530" s="11">
        <f>SUM(BG1530:BJ1530)/1000000</f>
        <v>8759.9999999999982</v>
      </c>
      <c r="BL1530" s="11">
        <v>18.138020847910902</v>
      </c>
      <c r="BM1530" s="13">
        <f>0.815*BJ1530/(BK1530*1000)</f>
        <v>91.584052795413157</v>
      </c>
      <c r="BN1530" s="22">
        <v>4450.0676909891499</v>
      </c>
      <c r="BO1530" s="11">
        <v>106</v>
      </c>
      <c r="BP1530" s="11">
        <v>9120</v>
      </c>
      <c r="BQ1530" s="22">
        <v>13835.7696</v>
      </c>
      <c r="BR1530" s="11">
        <v>2280</v>
      </c>
      <c r="BS1530" s="11">
        <v>570</v>
      </c>
      <c r="BT1530" s="11">
        <v>0.63427500451344998</v>
      </c>
    </row>
    <row r="1531" spans="1:72" s="11" customFormat="1" x14ac:dyDescent="0.25">
      <c r="A1531" s="1">
        <v>1530</v>
      </c>
      <c r="B1531" s="22">
        <v>1854.19487124548</v>
      </c>
      <c r="C1531" s="22">
        <v>1402.2</v>
      </c>
      <c r="D1531" s="11">
        <v>3000</v>
      </c>
      <c r="E1531" s="11">
        <v>12000</v>
      </c>
      <c r="F1531" s="11">
        <v>3</v>
      </c>
      <c r="G1531" s="11">
        <v>4</v>
      </c>
      <c r="H1531" s="12">
        <f>SUM(BG1531:BI1531)/(BK1531*1000000)</f>
        <v>0.95175663141458666</v>
      </c>
      <c r="I1531" s="13">
        <v>100</v>
      </c>
      <c r="J1531" s="20">
        <v>103.121244962901</v>
      </c>
      <c r="K1531" s="18">
        <f>(P1531*BG1531+U1531*BH1531+AP1531*BI1531+AN1531*BJ1531)/(BK1531*(1000000))</f>
        <v>100.36081374695131</v>
      </c>
      <c r="L1531" s="18">
        <f>(T1531*BG1531+Y1531*BH1531+AT1531*BI1531+AO1531*BJ1531)/(BK1531*(1000000))</f>
        <v>124.49962047812694</v>
      </c>
      <c r="M1531" s="18">
        <f>L1531/K1531</f>
        <v>1.2405202372316246</v>
      </c>
      <c r="N1531" s="18">
        <f>J1531*M1531</f>
        <v>127.92399126499843</v>
      </c>
      <c r="O1531" s="13">
        <v>100</v>
      </c>
      <c r="P1531" s="20">
        <v>121.10383467086299</v>
      </c>
      <c r="Q1531" s="20">
        <f>P1531-S1531</f>
        <v>112.01245751772301</v>
      </c>
      <c r="R1531" s="18">
        <f>Q1531*solar_capex_adj</f>
        <v>149.34994335696399</v>
      </c>
      <c r="S1531" s="20">
        <v>9.0913771531399874</v>
      </c>
      <c r="T1531" s="18">
        <f>R1531+S1531</f>
        <v>158.44132051010399</v>
      </c>
      <c r="U1531" s="20">
        <v>31.0160793985536</v>
      </c>
      <c r="V1531" s="20">
        <f>U1531-X1531</f>
        <v>25.6919987101044</v>
      </c>
      <c r="W1531" s="18">
        <f>V1531*wind_capex_adj</f>
        <v>42.819997850174005</v>
      </c>
      <c r="X1531" s="20">
        <v>5.3240806884492002</v>
      </c>
      <c r="Y1531" s="18">
        <f>W1531+X1531</f>
        <v>48.144078538623205</v>
      </c>
      <c r="Z1531" s="20">
        <v>607.087299114654</v>
      </c>
      <c r="AA1531" s="20">
        <f>Z1531-AC1531-AD1531</f>
        <v>499.950911159876</v>
      </c>
      <c r="AB1531" s="18">
        <f>AA1531*hdgt_capex_adj</f>
        <v>624.93863894984497</v>
      </c>
      <c r="AC1531" s="20">
        <v>62.519593555079041</v>
      </c>
      <c r="AD1531" s="20">
        <v>44.616794399698961</v>
      </c>
      <c r="AE1531" s="18">
        <f>AD1531*fuel_adj</f>
        <v>44.616794399698961</v>
      </c>
      <c r="AF1531" s="18">
        <f>AB1531+AC1531+AE1531</f>
        <v>732.07502690462297</v>
      </c>
      <c r="AG1531" s="20">
        <v>859.83171033590804</v>
      </c>
      <c r="AH1531" s="20">
        <f>AG1531-AJ1531-AK1531</f>
        <v>738.59015602031104</v>
      </c>
      <c r="AI1531" s="18">
        <f>AH1531*aero_capex_adj</f>
        <v>886.30818722437323</v>
      </c>
      <c r="AJ1531" s="20">
        <v>71.379458356470991</v>
      </c>
      <c r="AK1531" s="20">
        <v>49.862095959126009</v>
      </c>
      <c r="AL1531" s="18">
        <f>AK1531*fuel_adj</f>
        <v>49.862095959126009</v>
      </c>
      <c r="AM1531" s="18">
        <f>AI1531+AJ1531+AL1531</f>
        <v>1007.5497415399702</v>
      </c>
      <c r="AN1531" s="18">
        <f>IF(F1531=0, 0, IF(F1531=3, Z1531, (Z1531*F1531*384+AG1531*G1531*32)/(F1531*384+G1531*32)))</f>
        <v>607.087299114654</v>
      </c>
      <c r="AO1531" s="18">
        <f>IF(F1531=0, 0, IF(F1531=3, AF1531, (AF1531*F1531*384+AM1531*G1531*32)/(F1531*384+G1531*32)))</f>
        <v>732.07502690462297</v>
      </c>
      <c r="AP1531" s="20">
        <v>224.557318119022</v>
      </c>
      <c r="AQ1531" s="20">
        <f>AP1531-AS1531</f>
        <v>182.27994374626701</v>
      </c>
      <c r="AR1531" s="18">
        <f>AQ1531*bess_capex_adj</f>
        <v>182.27994374626701</v>
      </c>
      <c r="AS1531" s="20">
        <v>42.277374372754991</v>
      </c>
      <c r="AT1531" s="18">
        <f>AR1531+AS1531</f>
        <v>224.557318119022</v>
      </c>
      <c r="AU1531" s="20">
        <v>9393.7277235455203</v>
      </c>
      <c r="AV1531" s="20"/>
      <c r="AW1531" s="20">
        <v>2219.3662013338198</v>
      </c>
      <c r="AX1531" s="18">
        <f>AW1531*solar_capex_adj</f>
        <v>2959.1549351117596</v>
      </c>
      <c r="AY1531" s="20">
        <v>1678.3539506933901</v>
      </c>
      <c r="AZ1531" s="18">
        <f>AY1531*wind_capex_adj</f>
        <v>2797.2565844889837</v>
      </c>
      <c r="BA1531" s="20">
        <v>2317.4432388944501</v>
      </c>
      <c r="BB1531" s="18">
        <f>BA1531*hdgt_capex_adj</f>
        <v>2896.8040486180626</v>
      </c>
      <c r="BC1531" s="20">
        <v>324.59494032556699</v>
      </c>
      <c r="BD1531" s="18">
        <f>BC1531*aero_capex_adj</f>
        <v>389.51392839068041</v>
      </c>
      <c r="BE1531" s="20">
        <v>2853.9693922982901</v>
      </c>
      <c r="BF1531" s="18">
        <f>BE1531*bess_capex_adj</f>
        <v>2853.9693922982901</v>
      </c>
      <c r="BG1531" s="11">
        <v>1704828339.7599699</v>
      </c>
      <c r="BH1531" s="11">
        <v>5545343619.8424997</v>
      </c>
      <c r="BI1531" s="11">
        <v>1087216131.5892999</v>
      </c>
      <c r="BJ1531" s="11">
        <v>422611908.80822003</v>
      </c>
      <c r="BK1531" s="11">
        <f>SUM(BG1531:BJ1531)/1000000</f>
        <v>8759.9999999999909</v>
      </c>
      <c r="BL1531" s="11">
        <v>21.425005037857201</v>
      </c>
      <c r="BM1531" s="13">
        <f>0.815*BJ1531/(BK1531*1000)</f>
        <v>39.318345397111834</v>
      </c>
      <c r="BN1531" s="22">
        <v>2503.1630761813899</v>
      </c>
      <c r="BO1531" s="11">
        <v>369</v>
      </c>
      <c r="BP1531" s="11">
        <v>9120</v>
      </c>
      <c r="BQ1531" s="22">
        <v>13835.7696</v>
      </c>
      <c r="BR1531" s="11">
        <v>2280</v>
      </c>
      <c r="BS1531" s="11">
        <v>570</v>
      </c>
      <c r="BT1531" s="11">
        <v>0.225950997601817</v>
      </c>
    </row>
    <row r="1532" spans="1:72" s="11" customFormat="1" x14ac:dyDescent="0.25">
      <c r="A1532" s="1">
        <v>1083</v>
      </c>
      <c r="B1532" s="25">
        <v>3502.3680901303501</v>
      </c>
      <c r="C1532" s="25">
        <v>201.39999999999901</v>
      </c>
      <c r="D1532" s="8">
        <v>2000</v>
      </c>
      <c r="E1532" s="8">
        <v>8000</v>
      </c>
      <c r="F1532" s="8">
        <v>3</v>
      </c>
      <c r="G1532" s="8">
        <v>4</v>
      </c>
      <c r="H1532" s="9">
        <f>SUM(BG1532:BI1532)/(BK1532*1000000)</f>
        <v>0.78961477023951465</v>
      </c>
      <c r="I1532" s="10">
        <v>100</v>
      </c>
      <c r="J1532" s="19">
        <v>106.18531774248299</v>
      </c>
      <c r="K1532" s="18">
        <f>(P1532*BG1532+U1532*BH1532+AP1532*BI1532+AN1532*BJ1532)/(BK1532*(1000000))</f>
        <v>102.0474862696226</v>
      </c>
      <c r="L1532" s="18">
        <f>(T1532*BG1532+Y1532*BH1532+AT1532*BI1532+AO1532*BJ1532)/(BK1532*(1000000))</f>
        <v>123.01441061132223</v>
      </c>
      <c r="M1532" s="18">
        <f>L1532/K1532</f>
        <v>1.2054624284061473</v>
      </c>
      <c r="N1532" s="18">
        <f>J1532*M1532</f>
        <v>128.00241098693189</v>
      </c>
      <c r="O1532" s="10">
        <v>100</v>
      </c>
      <c r="P1532" s="19">
        <v>124.092099229338</v>
      </c>
      <c r="Q1532" s="19">
        <f>P1532-S1532</f>
        <v>114.777321837107</v>
      </c>
      <c r="R1532" s="18">
        <f>Q1532*solar_capex_adj</f>
        <v>153.03642911614264</v>
      </c>
      <c r="S1532" s="19">
        <v>9.314777392231008</v>
      </c>
      <c r="T1532" s="18">
        <f>R1532+S1532</f>
        <v>162.35120650837365</v>
      </c>
      <c r="U1532" s="19">
        <v>27.946748200230999</v>
      </c>
      <c r="V1532" s="19">
        <f>U1532-X1532</f>
        <v>23.149964723103899</v>
      </c>
      <c r="W1532" s="18">
        <f>V1532*wind_capex_adj</f>
        <v>38.583274538506501</v>
      </c>
      <c r="X1532" s="19">
        <v>4.7967834771271001</v>
      </c>
      <c r="Y1532" s="18">
        <f>W1532+X1532</f>
        <v>43.380058015633601</v>
      </c>
      <c r="Z1532" s="19">
        <v>166.62982126273801</v>
      </c>
      <c r="AA1532" s="19">
        <f>Z1532-AC1532-AD1532</f>
        <v>107.985393370298</v>
      </c>
      <c r="AB1532" s="18">
        <f>AA1532*hdgt_capex_adj</f>
        <v>134.98174171287249</v>
      </c>
      <c r="AC1532" s="19">
        <v>22.392586929370992</v>
      </c>
      <c r="AD1532" s="19">
        <v>36.251840963069014</v>
      </c>
      <c r="AE1532" s="18">
        <f>AD1532*fuel_adj</f>
        <v>36.251840963069014</v>
      </c>
      <c r="AF1532" s="18">
        <f>AB1532+AC1532+AE1532</f>
        <v>193.6261696053125</v>
      </c>
      <c r="AG1532" s="19">
        <v>500.56003163841802</v>
      </c>
      <c r="AH1532" s="19">
        <f>AG1532-AJ1532-AK1532</f>
        <v>414.15685513548499</v>
      </c>
      <c r="AI1532" s="18">
        <f>AH1532*aero_capex_adj</f>
        <v>496.98822616258195</v>
      </c>
      <c r="AJ1532" s="19">
        <v>44.118015704577999</v>
      </c>
      <c r="AK1532" s="19">
        <v>42.285160798355037</v>
      </c>
      <c r="AL1532" s="18">
        <f>AK1532*fuel_adj</f>
        <v>42.285160798355037</v>
      </c>
      <c r="AM1532" s="18">
        <f>AI1532+AJ1532+AL1532</f>
        <v>583.39140266551499</v>
      </c>
      <c r="AN1532" s="18">
        <f>IF(F1532=0, 0, IF(F1532=3, Z1532, (Z1532*F1532*384+AG1532*G1532*32)/(F1532*384+G1532*32)))</f>
        <v>166.62982126273801</v>
      </c>
      <c r="AO1532" s="18">
        <f>IF(F1532=0, 0, IF(F1532=3, AF1532, (AF1532*F1532*384+AM1532*G1532*32)/(F1532*384+G1532*32)))</f>
        <v>193.6261696053125</v>
      </c>
      <c r="AP1532" s="19">
        <v>59.540936529840103</v>
      </c>
      <c r="AQ1532" s="19">
        <f>AP1532-AS1532</f>
        <v>48.626001096943199</v>
      </c>
      <c r="AR1532" s="18">
        <f>AQ1532*bess_capex_adj</f>
        <v>48.626001096943199</v>
      </c>
      <c r="AS1532" s="19">
        <v>10.914935432896904</v>
      </c>
      <c r="AT1532" s="18">
        <f>AR1532+AS1532</f>
        <v>59.540936529840103</v>
      </c>
      <c r="AU1532" s="19">
        <v>8976.818966326</v>
      </c>
      <c r="AV1532" s="19"/>
      <c r="AW1532" s="19">
        <v>4192.5894328500899</v>
      </c>
      <c r="AX1532" s="18">
        <f>AW1532*solar_capex_adj</f>
        <v>5590.1192438001199</v>
      </c>
      <c r="AY1532" s="19">
        <v>241.09045367204101</v>
      </c>
      <c r="AZ1532" s="18">
        <f>AY1532*wind_capex_adj</f>
        <v>401.81742278673505</v>
      </c>
      <c r="BA1532" s="19">
        <v>2317.69381247396</v>
      </c>
      <c r="BB1532" s="18">
        <f>BA1532*hdgt_capex_adj</f>
        <v>2897.1172655924502</v>
      </c>
      <c r="BC1532" s="19">
        <v>324.63003715759402</v>
      </c>
      <c r="BD1532" s="18">
        <f>BC1532*aero_capex_adj</f>
        <v>389.55604458911279</v>
      </c>
      <c r="BE1532" s="19">
        <v>1900.8152301723001</v>
      </c>
      <c r="BF1532" s="18">
        <f>BE1532*bess_capex_adj</f>
        <v>1900.8152301723001</v>
      </c>
      <c r="BG1532" s="8">
        <v>3143643463.3043199</v>
      </c>
      <c r="BH1532" s="8">
        <v>884041093.96239996</v>
      </c>
      <c r="BI1532" s="8">
        <v>2889340830.0314202</v>
      </c>
      <c r="BJ1532" s="8">
        <v>1842974612.7018499</v>
      </c>
      <c r="BK1532" s="8">
        <f>SUM(BG1532:BJ1532)/1000000</f>
        <v>8759.9999999999891</v>
      </c>
      <c r="BL1532" s="8">
        <v>21.9739800486559</v>
      </c>
      <c r="BM1532" s="10">
        <f>0.815*BJ1532/(BK1532*1000)</f>
        <v>171.4639622547956</v>
      </c>
      <c r="BN1532" s="25">
        <v>4728.1969216759699</v>
      </c>
      <c r="BO1532" s="8">
        <v>53</v>
      </c>
      <c r="BP1532" s="8">
        <v>6080</v>
      </c>
      <c r="BQ1532" s="25">
        <v>9223.8464000000004</v>
      </c>
      <c r="BR1532" s="8">
        <v>1520</v>
      </c>
      <c r="BS1532" s="8">
        <v>380</v>
      </c>
      <c r="BT1532" s="8">
        <v>0.89112116458850099</v>
      </c>
    </row>
    <row r="1533" spans="1:72" s="11" customFormat="1" x14ac:dyDescent="0.25">
      <c r="A1533" s="1">
        <v>1437</v>
      </c>
      <c r="B1533" s="22">
        <v>3090.3247854091301</v>
      </c>
      <c r="C1533" s="22">
        <v>801.8</v>
      </c>
      <c r="D1533" s="11">
        <v>3000</v>
      </c>
      <c r="E1533" s="11">
        <v>12000</v>
      </c>
      <c r="F1533" s="11">
        <v>2</v>
      </c>
      <c r="G1533" s="11">
        <v>7</v>
      </c>
      <c r="H1533" s="12">
        <f>SUM(BG1533:BI1533)/(BK1533*1000000)</f>
        <v>0.94131835469845893</v>
      </c>
      <c r="I1533" s="13">
        <v>100</v>
      </c>
      <c r="J1533" s="20">
        <v>105.206174540593</v>
      </c>
      <c r="K1533" s="18">
        <f>(P1533*BG1533+U1533*BH1533+AP1533*BI1533+AN1533*BJ1533)/(BK1533*(1000000))</f>
        <v>114.72330377729635</v>
      </c>
      <c r="L1533" s="18">
        <f>(T1533*BG1533+Y1533*BH1533+AT1533*BI1533+AO1533*BJ1533)/(BK1533*(1000000))</f>
        <v>139.61317343055092</v>
      </c>
      <c r="M1533" s="18">
        <f>L1533/K1533</f>
        <v>1.2169556562071415</v>
      </c>
      <c r="N1533" s="18">
        <f>J1533*M1533</f>
        <v>128.03124917509041</v>
      </c>
      <c r="O1533" s="13">
        <v>100</v>
      </c>
      <c r="P1533" s="20">
        <v>135.90853863189301</v>
      </c>
      <c r="Q1533" s="20">
        <f>P1533-S1533</f>
        <v>125.704324212537</v>
      </c>
      <c r="R1533" s="18">
        <f>Q1533*solar_capex_adj</f>
        <v>167.60576561671598</v>
      </c>
      <c r="S1533" s="20">
        <v>10.204214419356006</v>
      </c>
      <c r="T1533" s="18">
        <f>R1533+S1533</f>
        <v>177.80998003607198</v>
      </c>
      <c r="U1533" s="20">
        <v>27.940727430479502</v>
      </c>
      <c r="V1533" s="20">
        <f>U1533-X1533</f>
        <v>23.143943953352402</v>
      </c>
      <c r="W1533" s="18">
        <f>V1533*wind_capex_adj</f>
        <v>38.573239922254004</v>
      </c>
      <c r="X1533" s="20">
        <v>4.7967834771271001</v>
      </c>
      <c r="Y1533" s="18">
        <f>W1533+X1533</f>
        <v>43.370023399381104</v>
      </c>
      <c r="Z1533" s="20">
        <v>342.848802385157</v>
      </c>
      <c r="AA1533" s="20">
        <f>Z1533-AC1533-AD1533</f>
        <v>265.836879315391</v>
      </c>
      <c r="AB1533" s="18">
        <f>AA1533*hdgt_capex_adj</f>
        <v>332.29609914423872</v>
      </c>
      <c r="AC1533" s="20">
        <v>37.991324790174019</v>
      </c>
      <c r="AD1533" s="20">
        <v>39.020598279591979</v>
      </c>
      <c r="AE1533" s="18">
        <f>AD1533*fuel_adj</f>
        <v>39.020598279591979</v>
      </c>
      <c r="AF1533" s="18">
        <f>AB1533+AC1533+AE1533</f>
        <v>409.30802221400472</v>
      </c>
      <c r="AG1533" s="20">
        <v>1519.6026598431099</v>
      </c>
      <c r="AH1533" s="20">
        <f>AG1533-AJ1533-AK1533</f>
        <v>1357.7190430716403</v>
      </c>
      <c r="AI1533" s="18">
        <f>AH1533*aero_capex_adj</f>
        <v>1629.2628516859684</v>
      </c>
      <c r="AJ1533" s="20">
        <v>118.05550987485981</v>
      </c>
      <c r="AK1533" s="20">
        <v>43.828106896609825</v>
      </c>
      <c r="AL1533" s="18">
        <f>AK1533*fuel_adj</f>
        <v>43.828106896609825</v>
      </c>
      <c r="AM1533" s="18">
        <f>AI1533+AJ1533+AL1533</f>
        <v>1791.146468457438</v>
      </c>
      <c r="AN1533" s="18">
        <f>IF(F1533=0, 0, IF(F1533=3, Z1533, (Z1533*F1533*384+AG1533*G1533*32)/(F1533*384+G1533*32)))</f>
        <v>608.56741535953347</v>
      </c>
      <c r="AO1533" s="18">
        <f>IF(F1533=0, 0, IF(F1533=3, AF1533, (AF1533*F1533*384+AM1533*G1533*32)/(F1533*384+G1533*32)))</f>
        <v>721.33605846252192</v>
      </c>
      <c r="AP1533" s="20">
        <v>113.858417777502</v>
      </c>
      <c r="AQ1533" s="20">
        <f>AP1533-AS1533</f>
        <v>92.990774917606402</v>
      </c>
      <c r="AR1533" s="18">
        <f>AQ1533*bess_capex_adj</f>
        <v>92.990774917606402</v>
      </c>
      <c r="AS1533" s="20">
        <v>20.867642859895597</v>
      </c>
      <c r="AT1533" s="18">
        <f>AR1533+AS1533</f>
        <v>113.858417777502</v>
      </c>
      <c r="AU1533" s="20">
        <v>9624.16263355507</v>
      </c>
      <c r="AV1533" s="20"/>
      <c r="AW1533" s="20">
        <v>3698.3815036098199</v>
      </c>
      <c r="AX1533" s="18">
        <f>AW1533*solar_capex_adj</f>
        <v>4931.1753381464259</v>
      </c>
      <c r="AY1533" s="20">
        <v>959.56331308450604</v>
      </c>
      <c r="AZ1533" s="18">
        <f>AY1533*wind_capex_adj</f>
        <v>1599.2721884741768</v>
      </c>
      <c r="BA1533" s="20">
        <v>1544.7273559887301</v>
      </c>
      <c r="BB1533" s="18">
        <f>BA1533*hdgt_capex_adj</f>
        <v>1930.9091949859126</v>
      </c>
      <c r="BC1533" s="20">
        <v>567.95481470391496</v>
      </c>
      <c r="BD1533" s="18">
        <f>BC1533*aero_capex_adj</f>
        <v>681.54577764469798</v>
      </c>
      <c r="BE1533" s="20">
        <v>2853.5356461680899</v>
      </c>
      <c r="BF1533" s="18">
        <f>BE1533*bess_capex_adj</f>
        <v>2853.5356461680899</v>
      </c>
      <c r="BG1533" s="11">
        <v>2524095379.2091999</v>
      </c>
      <c r="BH1533" s="11">
        <v>3519484355.2087998</v>
      </c>
      <c r="BI1533" s="11">
        <v>2202369052.74049</v>
      </c>
      <c r="BJ1533" s="11">
        <v>514051212.84149897</v>
      </c>
      <c r="BK1533" s="11">
        <f>SUM(BG1533:BJ1533)/1000000</f>
        <v>8759.9999999999891</v>
      </c>
      <c r="BL1533" s="11">
        <v>24.2470515888762</v>
      </c>
      <c r="BM1533" s="13">
        <f>0.815*BJ1533/(BK1533*1000)</f>
        <v>47.825540920755955</v>
      </c>
      <c r="BN1533" s="22">
        <v>4171.93846030233</v>
      </c>
      <c r="BO1533" s="11">
        <v>211</v>
      </c>
      <c r="BP1533" s="11">
        <v>9120</v>
      </c>
      <c r="BQ1533" s="22">
        <v>13835.7696</v>
      </c>
      <c r="BR1533" s="11">
        <v>2280</v>
      </c>
      <c r="BS1533" s="11">
        <v>570</v>
      </c>
      <c r="BT1533" s="11">
        <v>0.45455986897970302</v>
      </c>
    </row>
    <row r="1534" spans="1:72" s="11" customFormat="1" x14ac:dyDescent="0.25">
      <c r="A1534" s="1">
        <v>1586</v>
      </c>
      <c r="B1534" s="22">
        <v>2678.2814806879101</v>
      </c>
      <c r="C1534" s="22">
        <v>600.4</v>
      </c>
      <c r="D1534" s="11">
        <v>3000</v>
      </c>
      <c r="E1534" s="11">
        <v>12000</v>
      </c>
      <c r="F1534" s="11">
        <v>3</v>
      </c>
      <c r="G1534" s="11">
        <v>4</v>
      </c>
      <c r="H1534" s="12">
        <f>SUM(BG1534:BI1534)/(BK1534*1000000)</f>
        <v>0.88469381128207059</v>
      </c>
      <c r="I1534" s="13">
        <v>100</v>
      </c>
      <c r="J1534" s="20">
        <v>106.364927499431</v>
      </c>
      <c r="K1534" s="18">
        <f>(P1534*BG1534+U1534*BH1534+AP1534*BI1534+AN1534*BJ1534)/(BK1534*(1000000))</f>
        <v>102.98282383044487</v>
      </c>
      <c r="L1534" s="18">
        <f>(T1534*BG1534+Y1534*BH1534+AT1534*BI1534+AO1534*BJ1534)/(BK1534*(1000000))</f>
        <v>123.98874226569107</v>
      </c>
      <c r="M1534" s="18">
        <f>L1534/K1534</f>
        <v>1.2039749703293356</v>
      </c>
      <c r="N1534" s="18">
        <f>J1534*M1534</f>
        <v>128.06071043020938</v>
      </c>
      <c r="O1534" s="13">
        <v>100</v>
      </c>
      <c r="P1534" s="20">
        <v>115.150391912722</v>
      </c>
      <c r="Q1534" s="20">
        <f>P1534-S1534</f>
        <v>106.505802124553</v>
      </c>
      <c r="R1534" s="18">
        <f>Q1534*solar_capex_adj</f>
        <v>142.00773616607066</v>
      </c>
      <c r="S1534" s="20">
        <v>8.6445897881690001</v>
      </c>
      <c r="T1534" s="18">
        <f>R1534+S1534</f>
        <v>150.65232595423964</v>
      </c>
      <c r="U1534" s="20">
        <v>27.9438310962197</v>
      </c>
      <c r="V1534" s="20">
        <f>U1534-X1534</f>
        <v>23.1470476190926</v>
      </c>
      <c r="W1534" s="18">
        <f>V1534*wind_capex_adj</f>
        <v>38.578412698487668</v>
      </c>
      <c r="X1534" s="20">
        <v>4.7967834771271001</v>
      </c>
      <c r="Y1534" s="18">
        <f>W1534+X1534</f>
        <v>43.375196175614768</v>
      </c>
      <c r="Z1534" s="20">
        <v>272.23356645866801</v>
      </c>
      <c r="AA1534" s="20">
        <f>Z1534-AC1534-AD1534</f>
        <v>202.94177976492</v>
      </c>
      <c r="AB1534" s="18">
        <f>AA1534*hdgt_capex_adj</f>
        <v>253.67722470615001</v>
      </c>
      <c r="AC1534" s="20">
        <v>31.709822696385999</v>
      </c>
      <c r="AD1534" s="20">
        <v>37.58196399736201</v>
      </c>
      <c r="AE1534" s="18">
        <f>AD1534*fuel_adj</f>
        <v>37.58196399736201</v>
      </c>
      <c r="AF1534" s="18">
        <f>AB1534+AC1534+AE1534</f>
        <v>322.96901139989802</v>
      </c>
      <c r="AG1534" s="20">
        <v>541.86024762248906</v>
      </c>
      <c r="AH1534" s="20">
        <f>AG1534-AJ1534-AK1534</f>
        <v>451.32275577871798</v>
      </c>
      <c r="AI1534" s="18">
        <f>AH1534*aero_capex_adj</f>
        <v>541.58730693446159</v>
      </c>
      <c r="AJ1534" s="20">
        <v>47.23213460255505</v>
      </c>
      <c r="AK1534" s="20">
        <v>43.305357241216029</v>
      </c>
      <c r="AL1534" s="18">
        <f>AK1534*fuel_adj</f>
        <v>43.305357241216029</v>
      </c>
      <c r="AM1534" s="18">
        <f>AI1534+AJ1534+AL1534</f>
        <v>632.12479877823273</v>
      </c>
      <c r="AN1534" s="18">
        <f>IF(F1534=0, 0, IF(F1534=3, Z1534, (Z1534*F1534*384+AG1534*G1534*32)/(F1534*384+G1534*32)))</f>
        <v>272.23356645866801</v>
      </c>
      <c r="AO1534" s="18">
        <f>IF(F1534=0, 0, IF(F1534=3, AF1534, (AF1534*F1534*384+AM1534*G1534*32)/(F1534*384+G1534*32)))</f>
        <v>322.96901139989802</v>
      </c>
      <c r="AP1534" s="20">
        <v>101.09406870860499</v>
      </c>
      <c r="AQ1534" s="20">
        <f>AP1534-AS1534</f>
        <v>82.731738541206894</v>
      </c>
      <c r="AR1534" s="18">
        <f>AQ1534*bess_capex_adj</f>
        <v>82.731738541206894</v>
      </c>
      <c r="AS1534" s="20">
        <v>18.362330167398099</v>
      </c>
      <c r="AT1534" s="18">
        <f>AR1534+AS1534</f>
        <v>101.09406870860499</v>
      </c>
      <c r="AU1534" s="20">
        <v>9420.2349295070399</v>
      </c>
      <c r="AV1534" s="20"/>
      <c r="AW1534" s="20">
        <v>3205.6938043986202</v>
      </c>
      <c r="AX1534" s="18">
        <f>AW1534*solar_capex_adj</f>
        <v>4274.2584058648263</v>
      </c>
      <c r="AY1534" s="20">
        <v>718.631919026888</v>
      </c>
      <c r="AZ1534" s="18">
        <f>AY1534*wind_capex_adj</f>
        <v>1197.7198650448133</v>
      </c>
      <c r="BA1534" s="20">
        <v>2317.4017621836801</v>
      </c>
      <c r="BB1534" s="18">
        <f>BA1534*hdgt_capex_adj</f>
        <v>2896.7522027296</v>
      </c>
      <c r="BC1534" s="20">
        <v>324.58913084974898</v>
      </c>
      <c r="BD1534" s="18">
        <f>BC1534*aero_capex_adj</f>
        <v>389.50695701969875</v>
      </c>
      <c r="BE1534" s="20">
        <v>2853.9183130480901</v>
      </c>
      <c r="BF1534" s="18">
        <f>BE1534*bess_capex_adj</f>
        <v>2853.9183130480901</v>
      </c>
      <c r="BG1534" s="11">
        <v>2594123119.1059999</v>
      </c>
      <c r="BH1534" s="11">
        <v>2635443261.2463999</v>
      </c>
      <c r="BI1534" s="11">
        <v>2520351406.4785299</v>
      </c>
      <c r="BJ1534" s="11">
        <v>1010082213.16906</v>
      </c>
      <c r="BK1534" s="11">
        <f>SUM(BG1534:BJ1534)/1000000</f>
        <v>8759.9999999999909</v>
      </c>
      <c r="BL1534" s="11">
        <v>13.260342488189</v>
      </c>
      <c r="BM1534" s="13">
        <f>0.815*BJ1534/(BK1534*1000)</f>
        <v>93.974543805112404</v>
      </c>
      <c r="BN1534" s="22">
        <v>3615.6799989286801</v>
      </c>
      <c r="BO1534" s="11">
        <v>158</v>
      </c>
      <c r="BP1534" s="11">
        <v>9120</v>
      </c>
      <c r="BQ1534" s="22">
        <v>13835.7696</v>
      </c>
      <c r="BR1534" s="11">
        <v>2280</v>
      </c>
      <c r="BS1534" s="11">
        <v>570</v>
      </c>
      <c r="BT1534" s="11">
        <v>0.51963404417627701</v>
      </c>
    </row>
    <row r="1535" spans="1:72" s="11" customFormat="1" x14ac:dyDescent="0.25">
      <c r="A1535" s="1">
        <v>734</v>
      </c>
      <c r="B1535" s="25">
        <v>2472.2598283273001</v>
      </c>
      <c r="C1535" s="25">
        <v>1603.6</v>
      </c>
      <c r="D1535" s="8">
        <v>2000</v>
      </c>
      <c r="E1535" s="8">
        <v>8000</v>
      </c>
      <c r="F1535" s="8">
        <v>1</v>
      </c>
      <c r="G1535" s="8">
        <v>23</v>
      </c>
      <c r="H1535" s="9">
        <f>SUM(BG1535:BI1535)/(BK1535*1000000)</f>
        <v>0.97411503620414774</v>
      </c>
      <c r="I1535" s="10">
        <v>100</v>
      </c>
      <c r="J1535" s="19">
        <v>102.29991533722701</v>
      </c>
      <c r="K1535" s="18">
        <f>(P1535*BG1535+U1535*BH1535+AP1535*BI1535+AN1535*BJ1535)/(BK1535*(1000000))</f>
        <v>127.09470062360447</v>
      </c>
      <c r="L1535" s="18">
        <f>(T1535*BG1535+Y1535*BH1535+AT1535*BI1535+AO1535*BJ1535)/(BK1535*(1000000))</f>
        <v>159.23701854366763</v>
      </c>
      <c r="M1535" s="18">
        <f>L1535/K1535</f>
        <v>1.2529005360754875</v>
      </c>
      <c r="N1535" s="18">
        <f>J1535*M1535</f>
        <v>128.17161876648871</v>
      </c>
      <c r="O1535" s="10">
        <v>100</v>
      </c>
      <c r="P1535" s="19">
        <v>158.80797797896801</v>
      </c>
      <c r="Q1535" s="19">
        <f>P1535-S1535</f>
        <v>146.88407150230501</v>
      </c>
      <c r="R1535" s="18">
        <f>Q1535*solar_capex_adj</f>
        <v>195.84542866973999</v>
      </c>
      <c r="S1535" s="19">
        <v>11.923906476663007</v>
      </c>
      <c r="T1535" s="18">
        <f>R1535+S1535</f>
        <v>207.76933514640299</v>
      </c>
      <c r="U1535" s="19">
        <v>33.782391555466603</v>
      </c>
      <c r="V1535" s="19">
        <f>U1535-X1535</f>
        <v>27.982567632915501</v>
      </c>
      <c r="W1535" s="18">
        <f>V1535*wind_capex_adj</f>
        <v>46.637612721525834</v>
      </c>
      <c r="X1535" s="19">
        <v>5.7998239225511021</v>
      </c>
      <c r="Y1535" s="18">
        <f>W1535+X1535</f>
        <v>52.437436644076939</v>
      </c>
      <c r="Z1535" s="19">
        <v>457.62007854171401</v>
      </c>
      <c r="AA1535" s="19">
        <f>Z1535-AC1535-AD1535</f>
        <v>366.98837158786199</v>
      </c>
      <c r="AB1535" s="18">
        <f>AA1535*hdgt_capex_adj</f>
        <v>458.7354644848275</v>
      </c>
      <c r="AC1535" s="19">
        <v>48.893517214060012</v>
      </c>
      <c r="AD1535" s="19">
        <v>41.738189739792006</v>
      </c>
      <c r="AE1535" s="18">
        <f>AD1535*fuel_adj</f>
        <v>41.738189739792006</v>
      </c>
      <c r="AF1535" s="18">
        <f>AB1535+AC1535+AE1535</f>
        <v>549.36717143867952</v>
      </c>
      <c r="AG1535" s="19">
        <v>3003.3321679239898</v>
      </c>
      <c r="AH1535" s="19">
        <f>AG1535-AJ1535-AK1535</f>
        <v>2731.9774063051</v>
      </c>
      <c r="AI1535" s="18">
        <f>AH1535*aero_capex_adj</f>
        <v>3278.37288756612</v>
      </c>
      <c r="AJ1535" s="19">
        <v>226.2672340921099</v>
      </c>
      <c r="AK1535" s="19">
        <v>45.087527526779922</v>
      </c>
      <c r="AL1535" s="18">
        <f>AK1535*fuel_adj</f>
        <v>45.087527526779922</v>
      </c>
      <c r="AM1535" s="18">
        <f>AI1535+AJ1535+AL1535</f>
        <v>3549.7276491850098</v>
      </c>
      <c r="AN1535" s="18">
        <f>IF(F1535=0, 0, IF(F1535=3, Z1535, (Z1535*F1535*384+AG1535*G1535*32)/(F1535*384+G1535*32)))</f>
        <v>2130.516594421495</v>
      </c>
      <c r="AO1535" s="18">
        <f>IF(F1535=0, 0, IF(F1535=3, AF1535, (AF1535*F1535*384+AM1535*G1535*32)/(F1535*384+G1535*32)))</f>
        <v>2521.0326282434107</v>
      </c>
      <c r="AP1535" s="19">
        <v>161.800133372734</v>
      </c>
      <c r="AQ1535" s="19">
        <f>AP1535-AS1535</f>
        <v>130.745015270609</v>
      </c>
      <c r="AR1535" s="18">
        <f>AQ1535*bess_capex_adj</f>
        <v>130.745015270609</v>
      </c>
      <c r="AS1535" s="19">
        <v>31.055118102124993</v>
      </c>
      <c r="AT1535" s="18">
        <f>AR1535+AS1535</f>
        <v>161.800133372734</v>
      </c>
      <c r="AU1535" s="19">
        <v>9416.3392217734199</v>
      </c>
      <c r="AV1535" s="19"/>
      <c r="AW1535" s="19">
        <v>2958.6064168509702</v>
      </c>
      <c r="AX1535" s="18">
        <f>AW1535*solar_capex_adj</f>
        <v>3944.8085558012936</v>
      </c>
      <c r="AY1535" s="19">
        <v>1919.0625498583699</v>
      </c>
      <c r="AZ1535" s="18">
        <f>AY1535*wind_capex_adj</f>
        <v>3198.4375830972836</v>
      </c>
      <c r="BA1535" s="19">
        <v>772.33789011029205</v>
      </c>
      <c r="BB1535" s="18">
        <f>BA1535*hdgt_capex_adj</f>
        <v>965.42236263786504</v>
      </c>
      <c r="BC1535" s="19">
        <v>1866.07494122567</v>
      </c>
      <c r="BD1535" s="18">
        <f>BC1535*aero_capex_adj</f>
        <v>2239.2899294708041</v>
      </c>
      <c r="BE1535" s="19">
        <v>1900.2574237281101</v>
      </c>
      <c r="BF1535" s="18">
        <f>BE1535*bess_capex_adj</f>
        <v>1900.2574237281101</v>
      </c>
      <c r="BG1535" s="8">
        <v>1724085160.62958</v>
      </c>
      <c r="BH1535" s="8">
        <v>5821629107.1900301</v>
      </c>
      <c r="BI1535" s="8">
        <v>987533449.32871997</v>
      </c>
      <c r="BJ1535" s="8">
        <v>226752282.85166499</v>
      </c>
      <c r="BK1535" s="8">
        <f>SUM(BG1535:BJ1535)/1000000</f>
        <v>8759.9999999999964</v>
      </c>
      <c r="BL1535" s="8">
        <v>34.533200677039297</v>
      </c>
      <c r="BM1535" s="10">
        <f>0.815*BJ1535/(BK1535*1000)</f>
        <v>21.096245493619524</v>
      </c>
      <c r="BN1535" s="25">
        <v>3337.5507682418602</v>
      </c>
      <c r="BO1535" s="8">
        <v>422</v>
      </c>
      <c r="BP1535" s="8">
        <v>6080</v>
      </c>
      <c r="BQ1535" s="25">
        <v>9223.8464000000004</v>
      </c>
      <c r="BR1535" s="8">
        <v>1520</v>
      </c>
      <c r="BS1535" s="8">
        <v>380</v>
      </c>
      <c r="BT1535" s="8">
        <v>0.30690605462660298</v>
      </c>
    </row>
    <row r="1536" spans="1:72" s="11" customFormat="1" x14ac:dyDescent="0.25">
      <c r="A1536" s="1">
        <v>524</v>
      </c>
      <c r="B1536" s="24">
        <v>3708.3897424909601</v>
      </c>
      <c r="C1536" s="24">
        <v>402.79999999999899</v>
      </c>
      <c r="D1536" s="1">
        <v>1000</v>
      </c>
      <c r="E1536" s="1">
        <v>4000</v>
      </c>
      <c r="F1536" s="1">
        <v>3</v>
      </c>
      <c r="G1536" s="1">
        <v>4</v>
      </c>
      <c r="H1536" s="2">
        <f>SUM(BG1536:BI1536)/(BK1536*1000000)</f>
        <v>0.73633018686776219</v>
      </c>
      <c r="I1536" s="3">
        <v>100</v>
      </c>
      <c r="J1536" s="18">
        <v>103.912055106457</v>
      </c>
      <c r="K1536" s="18">
        <f>(P1536*BG1536+U1536*BH1536+AP1536*BI1536+AN1536*BJ1536)/(BK1536*(1000000))</f>
        <v>100.24312370751596</v>
      </c>
      <c r="L1536" s="18">
        <f>(T1536*BG1536+Y1536*BH1536+AT1536*BI1536+AO1536*BJ1536)/(BK1536*(1000000))</f>
        <v>123.65844473721647</v>
      </c>
      <c r="M1536" s="18">
        <f>L1536/K1536</f>
        <v>1.2335853090334703</v>
      </c>
      <c r="N1536" s="18">
        <f>J1536*M1536</f>
        <v>128.18438461080177</v>
      </c>
      <c r="O1536" s="3">
        <v>100</v>
      </c>
      <c r="P1536" s="18">
        <v>132.276092251156</v>
      </c>
      <c r="Q1536" s="18">
        <f>P1536-S1536</f>
        <v>122.34834702715099</v>
      </c>
      <c r="R1536" s="18">
        <f>Q1536*solar_capex_adj</f>
        <v>163.13112936953465</v>
      </c>
      <c r="S1536" s="18">
        <v>9.9277452240050081</v>
      </c>
      <c r="T1536" s="18">
        <f>R1536+S1536</f>
        <v>173.05887459353966</v>
      </c>
      <c r="U1536" s="18">
        <v>27.950153370362301</v>
      </c>
      <c r="V1536" s="18">
        <f>U1536-X1536</f>
        <v>23.153369893235102</v>
      </c>
      <c r="W1536" s="18">
        <f>V1536*wind_capex_adj</f>
        <v>38.588949822058503</v>
      </c>
      <c r="X1536" s="18">
        <v>4.7967834771271995</v>
      </c>
      <c r="Y1536" s="18">
        <f>W1536+X1536</f>
        <v>43.385733299185702</v>
      </c>
      <c r="Z1536" s="18">
        <v>144.58197625513299</v>
      </c>
      <c r="AA1536" s="18">
        <f>Z1536-AC1536-AD1536</f>
        <v>88.526432324501016</v>
      </c>
      <c r="AB1536" s="18">
        <f>AA1536*hdgt_capex_adj</f>
        <v>110.65804040562627</v>
      </c>
      <c r="AC1536" s="18">
        <v>20.465537403967986</v>
      </c>
      <c r="AD1536" s="18">
        <v>35.590006526663984</v>
      </c>
      <c r="AE1536" s="18">
        <f>AD1536*fuel_adj</f>
        <v>35.590006526663984</v>
      </c>
      <c r="AF1536" s="18">
        <f>AB1536+AC1536+AE1536</f>
        <v>166.71358433625824</v>
      </c>
      <c r="AG1536" s="18">
        <v>641.60624302086399</v>
      </c>
      <c r="AH1536" s="18">
        <f>AG1536-AJ1536-AK1536</f>
        <v>544.04491651522198</v>
      </c>
      <c r="AI1536" s="18">
        <f>AH1536*aero_capex_adj</f>
        <v>652.85389981826631</v>
      </c>
      <c r="AJ1536" s="18">
        <v>54.390244285278982</v>
      </c>
      <c r="AK1536" s="18">
        <v>43.171082220363019</v>
      </c>
      <c r="AL1536" s="18">
        <f>AK1536*fuel_adj</f>
        <v>43.171082220363019</v>
      </c>
      <c r="AM1536" s="18">
        <f>AI1536+AJ1536+AL1536</f>
        <v>750.41522632390831</v>
      </c>
      <c r="AN1536" s="18">
        <f>IF(F1536=0, 0, IF(F1536=3, Z1536, (Z1536*F1536*384+AG1536*G1536*32)/(F1536*384+G1536*32)))</f>
        <v>144.58197625513299</v>
      </c>
      <c r="AO1536" s="18">
        <f>IF(F1536=0, 0, IF(F1536=3, AF1536, (AF1536*F1536*384+AM1536*G1536*32)/(F1536*384+G1536*32)))</f>
        <v>166.71358433625824</v>
      </c>
      <c r="AP1536" s="18">
        <v>53.193661508213097</v>
      </c>
      <c r="AQ1536" s="18">
        <f>AP1536-AS1536</f>
        <v>43.171419712158297</v>
      </c>
      <c r="AR1536" s="18">
        <f>AQ1536*bess_capex_adj</f>
        <v>43.171419712158297</v>
      </c>
      <c r="AS1536" s="18">
        <v>10.0222417960548</v>
      </c>
      <c r="AT1536" s="18">
        <f>AR1536+AS1536</f>
        <v>53.193661508213097</v>
      </c>
      <c r="AU1536" s="18">
        <v>8514.6834032920506</v>
      </c>
      <c r="AV1536" s="18"/>
      <c r="AW1536" s="18">
        <v>4439.8653124273796</v>
      </c>
      <c r="AX1536" s="18">
        <f>AW1536*solar_capex_adj</f>
        <v>5919.8204165698389</v>
      </c>
      <c r="AY1536" s="18">
        <v>482.25183220479897</v>
      </c>
      <c r="AZ1536" s="18">
        <f>AY1536*wind_capex_adj</f>
        <v>803.75305367466501</v>
      </c>
      <c r="BA1536" s="18">
        <v>2318.0347262437199</v>
      </c>
      <c r="BB1536" s="18">
        <f>BA1536*hdgt_capex_adj</f>
        <v>2897.5434078046501</v>
      </c>
      <c r="BC1536" s="18">
        <v>324.67778757619999</v>
      </c>
      <c r="BD1536" s="18">
        <f>BC1536*aero_capex_adj</f>
        <v>389.61334509143995</v>
      </c>
      <c r="BE1536" s="18">
        <v>949.85374483994701</v>
      </c>
      <c r="BF1536" s="18">
        <f>BE1536*bess_capex_adj</f>
        <v>949.85374483994701</v>
      </c>
      <c r="BG1536" s="1">
        <v>3106909415.6568098</v>
      </c>
      <c r="BH1536" s="1">
        <v>1768082187.9247999</v>
      </c>
      <c r="BI1536" s="1">
        <v>1575260833.3799801</v>
      </c>
      <c r="BJ1536" s="1">
        <v>2309747563.0384002</v>
      </c>
      <c r="BK1536" s="1">
        <f>SUM(BG1536:BJ1536)/1000000</f>
        <v>8759.9999999999909</v>
      </c>
      <c r="BL1536" s="1">
        <v>33.9487523506155</v>
      </c>
      <c r="BM1536" s="3">
        <f>0.815*BJ1536/(BK1536*1000)</f>
        <v>214.89089770277374</v>
      </c>
      <c r="BN1536" s="24">
        <v>5006.3261523627898</v>
      </c>
      <c r="BO1536" s="1">
        <v>106</v>
      </c>
      <c r="BP1536" s="1">
        <v>3040</v>
      </c>
      <c r="BQ1536" s="24">
        <v>4611.9232000000002</v>
      </c>
      <c r="BR1536" s="1">
        <v>760</v>
      </c>
      <c r="BS1536" s="1">
        <v>190</v>
      </c>
      <c r="BT1536" s="1">
        <v>0.97075266869455501</v>
      </c>
    </row>
    <row r="1537" spans="1:72" s="11" customFormat="1" x14ac:dyDescent="0.25">
      <c r="A1537" s="1">
        <v>1354</v>
      </c>
      <c r="B1537" s="22">
        <v>3296.3464377697401</v>
      </c>
      <c r="C1537" s="22">
        <v>201.39999999999901</v>
      </c>
      <c r="D1537" s="11">
        <v>3000</v>
      </c>
      <c r="E1537" s="11">
        <v>12000</v>
      </c>
      <c r="F1537" s="11">
        <v>1</v>
      </c>
      <c r="G1537" s="11">
        <v>21</v>
      </c>
      <c r="H1537" s="12">
        <f>SUM(BG1537:BI1537)/(BK1537*1000000)</f>
        <v>0.84303160112185482</v>
      </c>
      <c r="I1537" s="13">
        <v>100</v>
      </c>
      <c r="J1537" s="20">
        <v>108.64891587513</v>
      </c>
      <c r="K1537" s="18">
        <f>(P1537*BG1537+U1537*BH1537+AP1537*BI1537+AN1537*BJ1537)/(BK1537*(1000000))</f>
        <v>133.9114667734101</v>
      </c>
      <c r="L1537" s="18">
        <f>(T1537*BG1537+Y1537*BH1537+AT1537*BI1537+AO1537*BJ1537)/(BK1537*(1000000))</f>
        <v>158.19112802871541</v>
      </c>
      <c r="M1537" s="18">
        <f>L1537/K1537</f>
        <v>1.1813112935010159</v>
      </c>
      <c r="N1537" s="18">
        <f>J1537*M1537</f>
        <v>128.34819134993288</v>
      </c>
      <c r="O1537" s="13">
        <v>100</v>
      </c>
      <c r="P1537" s="20">
        <v>120.37746776333501</v>
      </c>
      <c r="Q1537" s="20">
        <f>P1537-S1537</f>
        <v>111.339934956284</v>
      </c>
      <c r="R1537" s="18">
        <f>Q1537*solar_capex_adj</f>
        <v>148.45324660837866</v>
      </c>
      <c r="S1537" s="20">
        <v>9.0375328070510079</v>
      </c>
      <c r="T1537" s="18">
        <f>R1537+S1537</f>
        <v>157.49077941542967</v>
      </c>
      <c r="U1537" s="20">
        <v>27.9423493743863</v>
      </c>
      <c r="V1537" s="20">
        <f>U1537-X1537</f>
        <v>23.1455658972592</v>
      </c>
      <c r="W1537" s="18">
        <f>V1537*wind_capex_adj</f>
        <v>38.575943162098667</v>
      </c>
      <c r="X1537" s="20">
        <v>4.7967834771271001</v>
      </c>
      <c r="Y1537" s="18">
        <f>W1537+X1537</f>
        <v>43.372726639225768</v>
      </c>
      <c r="Z1537" s="20">
        <v>114.182683941524</v>
      </c>
      <c r="AA1537" s="20">
        <f>Z1537-AC1537-AD1537</f>
        <v>60.4250916102487</v>
      </c>
      <c r="AB1537" s="18">
        <f>AA1537*hdgt_capex_adj</f>
        <v>75.531364512810882</v>
      </c>
      <c r="AC1537" s="20">
        <v>17.775386081695302</v>
      </c>
      <c r="AD1537" s="20">
        <v>35.982206249580003</v>
      </c>
      <c r="AE1537" s="18">
        <f>AD1537*fuel_adj</f>
        <v>35.982206249580003</v>
      </c>
      <c r="AF1537" s="18">
        <f>AB1537+AC1537+AE1537</f>
        <v>129.28895684408619</v>
      </c>
      <c r="AG1537" s="20">
        <v>533.16869763171701</v>
      </c>
      <c r="AH1537" s="20">
        <f>AG1537-AJ1537-AK1537</f>
        <v>445.10486974558302</v>
      </c>
      <c r="AI1537" s="18">
        <f>AH1537*aero_capex_adj</f>
        <v>534.1258436946996</v>
      </c>
      <c r="AJ1537" s="20">
        <v>46.671452863740001</v>
      </c>
      <c r="AK1537" s="20">
        <v>41.392375022393992</v>
      </c>
      <c r="AL1537" s="18">
        <f>AK1537*fuel_adj</f>
        <v>41.392375022393992</v>
      </c>
      <c r="AM1537" s="18">
        <f>AI1537+AJ1537+AL1537</f>
        <v>622.18967158083365</v>
      </c>
      <c r="AN1537" s="18">
        <f>IF(F1537=0, 0, IF(F1537=3, Z1537, (Z1537*F1537*384+AG1537*G1537*32)/(F1537*384+G1537*32)))</f>
        <v>380.81014719891954</v>
      </c>
      <c r="AO1537" s="18">
        <f>IF(F1537=0, 0, IF(F1537=3, AF1537, (AF1537*F1537*384+AM1537*G1537*32)/(F1537*384+G1537*32)))</f>
        <v>442.95304804019815</v>
      </c>
      <c r="AP1537" s="20">
        <v>74.496512299281704</v>
      </c>
      <c r="AQ1537" s="20">
        <f>AP1537-AS1537</f>
        <v>61.011698778069302</v>
      </c>
      <c r="AR1537" s="18">
        <f>AQ1537*bess_capex_adj</f>
        <v>61.011698778069302</v>
      </c>
      <c r="AS1537" s="20">
        <v>13.484813521212402</v>
      </c>
      <c r="AT1537" s="18">
        <f>AR1537+AS1537</f>
        <v>74.496512299281704</v>
      </c>
      <c r="AU1537" s="20">
        <v>9516.3986596108698</v>
      </c>
      <c r="AV1537" s="20"/>
      <c r="AW1537" s="20">
        <v>3945.2167347121499</v>
      </c>
      <c r="AX1537" s="18">
        <f>AW1537*solar_capex_adj</f>
        <v>5260.2889796161999</v>
      </c>
      <c r="AY1537" s="20">
        <v>241.04464302260001</v>
      </c>
      <c r="AZ1537" s="18">
        <f>AY1537*wind_capex_adj</f>
        <v>401.74107170433336</v>
      </c>
      <c r="BA1537" s="20">
        <v>772.417805785371</v>
      </c>
      <c r="BB1537" s="18">
        <f>BA1537*hdgt_capex_adj</f>
        <v>965.52225723171375</v>
      </c>
      <c r="BC1537" s="20">
        <v>1703.9838521330601</v>
      </c>
      <c r="BD1537" s="18">
        <f>BC1537*aero_capex_adj</f>
        <v>2044.7806225596719</v>
      </c>
      <c r="BE1537" s="20">
        <v>2853.7356239576802</v>
      </c>
      <c r="BF1537" s="18">
        <f>BE1537*bess_capex_adj</f>
        <v>2853.7356239576802</v>
      </c>
      <c r="BG1537" s="11">
        <v>3060884850.1268001</v>
      </c>
      <c r="BH1537" s="11">
        <v>884041093.96239996</v>
      </c>
      <c r="BI1537" s="11">
        <v>3440030881.7382398</v>
      </c>
      <c r="BJ1537" s="11">
        <v>1375043174.17255</v>
      </c>
      <c r="BK1537" s="11">
        <f>SUM(BG1537:BJ1537)/1000000</f>
        <v>8759.9999999999909</v>
      </c>
      <c r="BL1537" s="11">
        <v>13.853322307595301</v>
      </c>
      <c r="BM1537" s="13">
        <f>0.815*BJ1537/(BK1537*1000)</f>
        <v>127.92924508568827</v>
      </c>
      <c r="BN1537" s="22">
        <v>4450.0676909891499</v>
      </c>
      <c r="BO1537" s="11">
        <v>53</v>
      </c>
      <c r="BP1537" s="11">
        <v>9120</v>
      </c>
      <c r="BQ1537" s="22">
        <v>13835.7696</v>
      </c>
      <c r="BR1537" s="11">
        <v>2280</v>
      </c>
      <c r="BS1537" s="11">
        <v>570</v>
      </c>
      <c r="BT1537" s="11">
        <v>0.70805580917883204</v>
      </c>
    </row>
    <row r="1538" spans="1:72" s="11" customFormat="1" x14ac:dyDescent="0.25">
      <c r="A1538" s="1">
        <v>1386</v>
      </c>
      <c r="B1538" s="22">
        <v>2884.3031330485201</v>
      </c>
      <c r="C1538" s="22">
        <v>1200.8</v>
      </c>
      <c r="D1538" s="11">
        <v>3000</v>
      </c>
      <c r="E1538" s="11">
        <v>12000</v>
      </c>
      <c r="F1538" s="11">
        <v>2</v>
      </c>
      <c r="G1538" s="11">
        <v>4</v>
      </c>
      <c r="H1538" s="12">
        <f>SUM(BG1538:BI1538)/(BK1538*1000000)</f>
        <v>0.97153918665314909</v>
      </c>
      <c r="I1538" s="13">
        <v>100</v>
      </c>
      <c r="J1538" s="20">
        <v>103.40083542070199</v>
      </c>
      <c r="K1538" s="18">
        <f>(P1538*BG1538+U1538*BH1538+AP1538*BI1538+AN1538*BJ1538)/(BK1538*(1000000))</f>
        <v>103.37748466818056</v>
      </c>
      <c r="L1538" s="18">
        <f>(T1538*BG1538+Y1538*BH1538+AT1538*BI1538+AO1538*BJ1538)/(BK1538*(1000000))</f>
        <v>128.35933988865608</v>
      </c>
      <c r="M1538" s="18">
        <f>L1538/K1538</f>
        <v>1.2416566363619883</v>
      </c>
      <c r="N1538" s="18">
        <f>J1538*M1538</f>
        <v>128.38833350548839</v>
      </c>
      <c r="O1538" s="13">
        <v>100</v>
      </c>
      <c r="P1538" s="20">
        <v>156.97293234885399</v>
      </c>
      <c r="Q1538" s="20">
        <f>P1538-S1538</f>
        <v>145.187258876903</v>
      </c>
      <c r="R1538" s="18">
        <f>Q1538*solar_capex_adj</f>
        <v>193.58301183587065</v>
      </c>
      <c r="S1538" s="20">
        <v>11.785673471950986</v>
      </c>
      <c r="T1538" s="18">
        <f>R1538+S1538</f>
        <v>205.36868530782164</v>
      </c>
      <c r="U1538" s="20">
        <v>28.595857583850901</v>
      </c>
      <c r="V1538" s="20">
        <f>U1538-X1538</f>
        <v>23.6866356441646</v>
      </c>
      <c r="W1538" s="18">
        <f>V1538*wind_capex_adj</f>
        <v>39.47772607360767</v>
      </c>
      <c r="X1538" s="20">
        <v>4.9092219396863008</v>
      </c>
      <c r="Y1538" s="18">
        <f>W1538+X1538</f>
        <v>44.386948013293974</v>
      </c>
      <c r="Z1538" s="20">
        <v>671.59983436641005</v>
      </c>
      <c r="AA1538" s="20">
        <f>Z1538-AC1538-AD1538</f>
        <v>560.12505263939397</v>
      </c>
      <c r="AB1538" s="18">
        <f>AA1538*hdgt_capex_adj</f>
        <v>700.15631579924252</v>
      </c>
      <c r="AC1538" s="20">
        <v>68.03774465589504</v>
      </c>
      <c r="AD1538" s="20">
        <v>43.43703707112104</v>
      </c>
      <c r="AE1538" s="18">
        <f>AD1538*fuel_adj</f>
        <v>43.43703707112104</v>
      </c>
      <c r="AF1538" s="18">
        <f>AB1538+AC1538+AE1538</f>
        <v>811.6310975262586</v>
      </c>
      <c r="AG1538" s="20">
        <v>1441.3664684154101</v>
      </c>
      <c r="AH1538" s="20">
        <f>AG1538-AJ1538-AK1538</f>
        <v>1278.9615070581699</v>
      </c>
      <c r="AI1538" s="18">
        <f>AH1538*aero_capex_adj</f>
        <v>1534.7538084698037</v>
      </c>
      <c r="AJ1538" s="20">
        <v>113.28827754781014</v>
      </c>
      <c r="AK1538" s="20">
        <v>49.116683809430015</v>
      </c>
      <c r="AL1538" s="18">
        <f>AK1538*fuel_adj</f>
        <v>49.116683809430015</v>
      </c>
      <c r="AM1538" s="18">
        <f>AI1538+AJ1538+AL1538</f>
        <v>1697.1587698270439</v>
      </c>
      <c r="AN1538" s="18">
        <f>IF(F1538=0, 0, IF(F1538=3, Z1538, (Z1538*F1538*384+AG1538*G1538*32)/(F1538*384+G1538*32)))</f>
        <v>781.56649637341002</v>
      </c>
      <c r="AO1538" s="18">
        <f>IF(F1538=0, 0, IF(F1538=3, AF1538, (AF1538*F1538*384+AM1538*G1538*32)/(F1538*384+G1538*32)))</f>
        <v>938.1350507120851</v>
      </c>
      <c r="AP1538" s="20">
        <v>184.08827061989899</v>
      </c>
      <c r="AQ1538" s="20">
        <f>AP1538-AS1538</f>
        <v>149.59034583544101</v>
      </c>
      <c r="AR1538" s="18">
        <f>AQ1538*bess_capex_adj</f>
        <v>149.59034583544101</v>
      </c>
      <c r="AS1538" s="20">
        <v>34.497924784457979</v>
      </c>
      <c r="AT1538" s="18">
        <f>AR1538+AS1538</f>
        <v>184.08827061989899</v>
      </c>
      <c r="AU1538" s="20">
        <v>9611.7790347100799</v>
      </c>
      <c r="AV1538" s="20"/>
      <c r="AW1538" s="20">
        <v>3451.8502331012201</v>
      </c>
      <c r="AX1538" s="18">
        <f>AW1538*solar_capex_adj</f>
        <v>4602.4669774682934</v>
      </c>
      <c r="AY1538" s="20">
        <v>1437.08257027997</v>
      </c>
      <c r="AZ1538" s="18">
        <f>AY1538*wind_capex_adj</f>
        <v>2395.1376171332836</v>
      </c>
      <c r="BA1538" s="20">
        <v>1544.7396609193499</v>
      </c>
      <c r="BB1538" s="18">
        <f>BA1538*hdgt_capex_adj</f>
        <v>1930.9245761491875</v>
      </c>
      <c r="BC1538" s="20">
        <v>324.54819365534303</v>
      </c>
      <c r="BD1538" s="18">
        <f>BC1538*aero_capex_adj</f>
        <v>389.45783238641161</v>
      </c>
      <c r="BE1538" s="20">
        <v>2853.5583767541798</v>
      </c>
      <c r="BF1538" s="18">
        <f>BE1538*bess_capex_adj</f>
        <v>2853.5583767541798</v>
      </c>
      <c r="BG1538" s="11">
        <v>2034872249.4226799</v>
      </c>
      <c r="BH1538" s="11">
        <v>5150164785.3703899</v>
      </c>
      <c r="BI1538" s="11">
        <v>1325646240.2884901</v>
      </c>
      <c r="BJ1538" s="11">
        <v>249316724.91841301</v>
      </c>
      <c r="BK1538" s="11">
        <f>SUM(BG1538:BJ1538)/1000000</f>
        <v>8759.9999999999727</v>
      </c>
      <c r="BL1538" s="11">
        <v>30.695175777906002</v>
      </c>
      <c r="BM1538" s="13">
        <f>0.815*BJ1538/(BK1538*1000)</f>
        <v>23.195562877683475</v>
      </c>
      <c r="BN1538" s="22">
        <v>3893.8092296155</v>
      </c>
      <c r="BO1538" s="11">
        <v>316</v>
      </c>
      <c r="BP1538" s="11">
        <v>9120</v>
      </c>
      <c r="BQ1538" s="22">
        <v>13835.7696</v>
      </c>
      <c r="BR1538" s="11">
        <v>2280</v>
      </c>
      <c r="BS1538" s="11">
        <v>570</v>
      </c>
      <c r="BT1538" s="11">
        <v>0.27492871992539902</v>
      </c>
    </row>
    <row r="1539" spans="1:72" s="11" customFormat="1" x14ac:dyDescent="0.25">
      <c r="A1539" s="1">
        <v>1521</v>
      </c>
      <c r="B1539" s="22">
        <v>2884.3031330485201</v>
      </c>
      <c r="C1539" s="22">
        <v>1200.8</v>
      </c>
      <c r="D1539" s="11">
        <v>3000</v>
      </c>
      <c r="E1539" s="11">
        <v>12000</v>
      </c>
      <c r="F1539" s="11">
        <v>2</v>
      </c>
      <c r="G1539" s="11">
        <v>4</v>
      </c>
      <c r="H1539" s="12">
        <f>SUM(BG1539:BI1539)/(BK1539*1000000)</f>
        <v>0.97153918665314909</v>
      </c>
      <c r="I1539" s="13">
        <v>100</v>
      </c>
      <c r="J1539" s="20">
        <v>103.40083542070199</v>
      </c>
      <c r="K1539" s="18">
        <f>(P1539*BG1539+U1539*BH1539+AP1539*BI1539+AN1539*BJ1539)/(BK1539*(1000000))</f>
        <v>103.37748466818056</v>
      </c>
      <c r="L1539" s="18">
        <f>(T1539*BG1539+Y1539*BH1539+AT1539*BI1539+AO1539*BJ1539)/(BK1539*(1000000))</f>
        <v>128.35933988865608</v>
      </c>
      <c r="M1539" s="18">
        <f>L1539/K1539</f>
        <v>1.2416566363619883</v>
      </c>
      <c r="N1539" s="18">
        <f>J1539*M1539</f>
        <v>128.38833350548839</v>
      </c>
      <c r="O1539" s="13">
        <v>100</v>
      </c>
      <c r="P1539" s="20">
        <v>156.97293234885399</v>
      </c>
      <c r="Q1539" s="20">
        <f>P1539-S1539</f>
        <v>145.187258876903</v>
      </c>
      <c r="R1539" s="18">
        <f>Q1539*solar_capex_adj</f>
        <v>193.58301183587065</v>
      </c>
      <c r="S1539" s="20">
        <v>11.785673471950986</v>
      </c>
      <c r="T1539" s="18">
        <f>R1539+S1539</f>
        <v>205.36868530782164</v>
      </c>
      <c r="U1539" s="20">
        <v>28.595857583850901</v>
      </c>
      <c r="V1539" s="20">
        <f>U1539-X1539</f>
        <v>23.6866356441646</v>
      </c>
      <c r="W1539" s="18">
        <f>V1539*wind_capex_adj</f>
        <v>39.47772607360767</v>
      </c>
      <c r="X1539" s="20">
        <v>4.9092219396863008</v>
      </c>
      <c r="Y1539" s="18">
        <f>W1539+X1539</f>
        <v>44.386948013293974</v>
      </c>
      <c r="Z1539" s="20">
        <v>671.59983436641005</v>
      </c>
      <c r="AA1539" s="20">
        <f>Z1539-AC1539-AD1539</f>
        <v>560.12505263939397</v>
      </c>
      <c r="AB1539" s="18">
        <f>AA1539*hdgt_capex_adj</f>
        <v>700.15631579924252</v>
      </c>
      <c r="AC1539" s="20">
        <v>68.03774465589504</v>
      </c>
      <c r="AD1539" s="20">
        <v>43.43703707112104</v>
      </c>
      <c r="AE1539" s="18">
        <f>AD1539*fuel_adj</f>
        <v>43.43703707112104</v>
      </c>
      <c r="AF1539" s="18">
        <f>AB1539+AC1539+AE1539</f>
        <v>811.6310975262586</v>
      </c>
      <c r="AG1539" s="20">
        <v>1441.3664684154101</v>
      </c>
      <c r="AH1539" s="20">
        <f>AG1539-AJ1539-AK1539</f>
        <v>1278.9615070581699</v>
      </c>
      <c r="AI1539" s="18">
        <f>AH1539*aero_capex_adj</f>
        <v>1534.7538084698037</v>
      </c>
      <c r="AJ1539" s="20">
        <v>113.28827754781014</v>
      </c>
      <c r="AK1539" s="20">
        <v>49.116683809430015</v>
      </c>
      <c r="AL1539" s="18">
        <f>AK1539*fuel_adj</f>
        <v>49.116683809430015</v>
      </c>
      <c r="AM1539" s="18">
        <f>AI1539+AJ1539+AL1539</f>
        <v>1697.1587698270439</v>
      </c>
      <c r="AN1539" s="18">
        <f>IF(F1539=0, 0, IF(F1539=3, Z1539, (Z1539*F1539*384+AG1539*G1539*32)/(F1539*384+G1539*32)))</f>
        <v>781.56649637341002</v>
      </c>
      <c r="AO1539" s="18">
        <f>IF(F1539=0, 0, IF(F1539=3, AF1539, (AF1539*F1539*384+AM1539*G1539*32)/(F1539*384+G1539*32)))</f>
        <v>938.1350507120851</v>
      </c>
      <c r="AP1539" s="20">
        <v>184.08827061989899</v>
      </c>
      <c r="AQ1539" s="20">
        <f>AP1539-AS1539</f>
        <v>149.59034583544101</v>
      </c>
      <c r="AR1539" s="18">
        <f>AQ1539*bess_capex_adj</f>
        <v>149.59034583544101</v>
      </c>
      <c r="AS1539" s="20">
        <v>34.497924784457979</v>
      </c>
      <c r="AT1539" s="18">
        <f>AR1539+AS1539</f>
        <v>184.08827061989899</v>
      </c>
      <c r="AU1539" s="20">
        <v>9611.7790347100799</v>
      </c>
      <c r="AV1539" s="20"/>
      <c r="AW1539" s="20">
        <v>3451.8502331012201</v>
      </c>
      <c r="AX1539" s="18">
        <f>AW1539*solar_capex_adj</f>
        <v>4602.4669774682934</v>
      </c>
      <c r="AY1539" s="20">
        <v>1437.08257027997</v>
      </c>
      <c r="AZ1539" s="18">
        <f>AY1539*wind_capex_adj</f>
        <v>2395.1376171332836</v>
      </c>
      <c r="BA1539" s="20">
        <v>1544.7396609193499</v>
      </c>
      <c r="BB1539" s="18">
        <f>BA1539*hdgt_capex_adj</f>
        <v>1930.9245761491875</v>
      </c>
      <c r="BC1539" s="20">
        <v>324.54819365534303</v>
      </c>
      <c r="BD1539" s="18">
        <f>BC1539*aero_capex_adj</f>
        <v>389.45783238641161</v>
      </c>
      <c r="BE1539" s="20">
        <v>2853.5583767541798</v>
      </c>
      <c r="BF1539" s="18">
        <f>BE1539*bess_capex_adj</f>
        <v>2853.5583767541798</v>
      </c>
      <c r="BG1539" s="11">
        <v>2034872249.4226799</v>
      </c>
      <c r="BH1539" s="11">
        <v>5150164785.3703899</v>
      </c>
      <c r="BI1539" s="11">
        <v>1325646240.2884901</v>
      </c>
      <c r="BJ1539" s="11">
        <v>249316724.91841301</v>
      </c>
      <c r="BK1539" s="11">
        <f>SUM(BG1539:BJ1539)/1000000</f>
        <v>8759.9999999999727</v>
      </c>
      <c r="BL1539" s="11">
        <v>30.695175777906002</v>
      </c>
      <c r="BM1539" s="13">
        <f>0.815*BJ1539/(BK1539*1000)</f>
        <v>23.195562877683475</v>
      </c>
      <c r="BN1539" s="22">
        <v>3893.8092296155</v>
      </c>
      <c r="BO1539" s="11">
        <v>316</v>
      </c>
      <c r="BP1539" s="11">
        <v>9120</v>
      </c>
      <c r="BQ1539" s="22">
        <v>13835.7696</v>
      </c>
      <c r="BR1539" s="11">
        <v>2280</v>
      </c>
      <c r="BS1539" s="11">
        <v>570</v>
      </c>
      <c r="BT1539" s="11">
        <v>0.27492871992539902</v>
      </c>
    </row>
    <row r="1540" spans="1:72" s="11" customFormat="1" x14ac:dyDescent="0.25">
      <c r="A1540" s="1">
        <v>1003</v>
      </c>
      <c r="B1540" s="25">
        <v>2266.2381759666901</v>
      </c>
      <c r="C1540" s="25">
        <v>1603.6</v>
      </c>
      <c r="D1540" s="8">
        <v>2000</v>
      </c>
      <c r="E1540" s="8">
        <v>8000</v>
      </c>
      <c r="F1540" s="8">
        <v>3</v>
      </c>
      <c r="G1540" s="8">
        <v>4</v>
      </c>
      <c r="H1540" s="9">
        <f>SUM(BG1540:BI1540)/(BK1540*1000000)</f>
        <v>0.97021640388966668</v>
      </c>
      <c r="I1540" s="10">
        <v>100</v>
      </c>
      <c r="J1540" s="19">
        <v>100.309464590248</v>
      </c>
      <c r="K1540" s="18">
        <f>(P1540*BG1540+U1540*BH1540+AP1540*BI1540+AN1540*BJ1540)/(BK1540*(1000000))</f>
        <v>96.36284253092488</v>
      </c>
      <c r="L1540" s="18">
        <f>(T1540*BG1540+Y1540*BH1540+AT1540*BI1540+AO1540*BJ1540)/(BK1540*(1000000))</f>
        <v>123.37619105446799</v>
      </c>
      <c r="M1540" s="18">
        <f>L1540/K1540</f>
        <v>1.2803295109821398</v>
      </c>
      <c r="N1540" s="18">
        <f>J1540*M1540</f>
        <v>128.42916774571248</v>
      </c>
      <c r="O1540" s="10">
        <v>100</v>
      </c>
      <c r="P1540" s="19">
        <v>148.21467959693899</v>
      </c>
      <c r="Q1540" s="19">
        <f>P1540-S1540</f>
        <v>137.08778315510699</v>
      </c>
      <c r="R1540" s="18">
        <f>Q1540*solar_capex_adj</f>
        <v>182.78371087347597</v>
      </c>
      <c r="S1540" s="19">
        <v>11.126896441832002</v>
      </c>
      <c r="T1540" s="18">
        <f>R1540+S1540</f>
        <v>193.91060731530797</v>
      </c>
      <c r="U1540" s="19">
        <v>33.786815081387097</v>
      </c>
      <c r="V1540" s="19">
        <f>U1540-X1540</f>
        <v>27.986990248333299</v>
      </c>
      <c r="W1540" s="18">
        <f>V1540*wind_capex_adj</f>
        <v>46.64498374722217</v>
      </c>
      <c r="X1540" s="19">
        <v>5.7998248330537976</v>
      </c>
      <c r="Y1540" s="18">
        <f>W1540+X1540</f>
        <v>52.444808580275968</v>
      </c>
      <c r="Z1540" s="19">
        <v>906.48175143425101</v>
      </c>
      <c r="AA1540" s="19">
        <f>Z1540-AC1540-AD1540</f>
        <v>775.742145051237</v>
      </c>
      <c r="AB1540" s="18">
        <f>AA1540*hdgt_capex_adj</f>
        <v>969.67768131404625</v>
      </c>
      <c r="AC1540" s="19">
        <v>88.824559680371976</v>
      </c>
      <c r="AD1540" s="19">
        <v>41.91504670264203</v>
      </c>
      <c r="AE1540" s="18">
        <f>AD1540*fuel_adj</f>
        <v>41.91504670264203</v>
      </c>
      <c r="AF1540" s="18">
        <f>AB1540+AC1540+AE1540</f>
        <v>1100.4172876970601</v>
      </c>
      <c r="AG1540" s="19">
        <v>2166.4679104382999</v>
      </c>
      <c r="AH1540" s="19">
        <f>AG1540-AJ1540-AK1540</f>
        <v>1952.0779383999502</v>
      </c>
      <c r="AI1540" s="18">
        <f>AH1540*aero_capex_adj</f>
        <v>2342.4935260799402</v>
      </c>
      <c r="AJ1540" s="19">
        <v>165.67783908082993</v>
      </c>
      <c r="AK1540" s="19">
        <v>48.712132957519771</v>
      </c>
      <c r="AL1540" s="18">
        <f>AK1540*fuel_adj</f>
        <v>48.712132957519771</v>
      </c>
      <c r="AM1540" s="18">
        <f>AI1540+AJ1540+AL1540</f>
        <v>2556.8834981182899</v>
      </c>
      <c r="AN1540" s="18">
        <f>IF(F1540=0, 0, IF(F1540=3, Z1540, (Z1540*F1540*384+AG1540*G1540*32)/(F1540*384+G1540*32)))</f>
        <v>906.48175143425101</v>
      </c>
      <c r="AO1540" s="18">
        <f>IF(F1540=0, 0, IF(F1540=3, AF1540, (AF1540*F1540*384+AM1540*G1540*32)/(F1540*384+G1540*32)))</f>
        <v>1100.4172876970601</v>
      </c>
      <c r="AP1540" s="19">
        <v>162.55340029310901</v>
      </c>
      <c r="AQ1540" s="19">
        <f>AP1540-AS1540</f>
        <v>131.418795335471</v>
      </c>
      <c r="AR1540" s="18">
        <f>AQ1540*bess_capex_adj</f>
        <v>131.418795335471</v>
      </c>
      <c r="AS1540" s="19">
        <v>31.134604957638004</v>
      </c>
      <c r="AT1540" s="18">
        <f>AR1540+AS1540</f>
        <v>162.55340029310901</v>
      </c>
      <c r="AU1540" s="19">
        <v>9174.3726292003394</v>
      </c>
      <c r="AV1540" s="19"/>
      <c r="AW1540" s="19">
        <v>2712.4840938689999</v>
      </c>
      <c r="AX1540" s="18">
        <f>AW1540*solar_capex_adj</f>
        <v>3616.6454584919998</v>
      </c>
      <c r="AY1540" s="19">
        <v>1919.36555436098</v>
      </c>
      <c r="AZ1540" s="18">
        <f>AY1540*wind_capex_adj</f>
        <v>3198.9425906016336</v>
      </c>
      <c r="BA1540" s="19">
        <v>2317.3795081066</v>
      </c>
      <c r="BB1540" s="18">
        <f>BA1540*hdgt_capex_adj</f>
        <v>2896.7243851332501</v>
      </c>
      <c r="BC1540" s="19">
        <v>324.58601381080598</v>
      </c>
      <c r="BD1540" s="18">
        <f>BC1540*aero_capex_adj</f>
        <v>389.50321657296718</v>
      </c>
      <c r="BE1540" s="19">
        <v>1900.55745905294</v>
      </c>
      <c r="BF1540" s="18">
        <f>BE1540*bess_capex_adj</f>
        <v>1900.55745905294</v>
      </c>
      <c r="BG1540" s="8">
        <v>1694210107.7170401</v>
      </c>
      <c r="BH1540" s="8">
        <v>5821623570.7952604</v>
      </c>
      <c r="BI1540" s="8">
        <v>983262019.56117404</v>
      </c>
      <c r="BJ1540" s="8">
        <v>260904301.92651999</v>
      </c>
      <c r="BK1540" s="8">
        <f>SUM(BG1540:BJ1540)/1000000</f>
        <v>8759.9999999999945</v>
      </c>
      <c r="BL1540" s="8">
        <v>32.092184171738403</v>
      </c>
      <c r="BM1540" s="10">
        <f>0.815*BJ1540/(BK1540*1000)</f>
        <v>24.273630829921679</v>
      </c>
      <c r="BN1540" s="25">
        <v>3059.4215375550398</v>
      </c>
      <c r="BO1540" s="8">
        <v>422</v>
      </c>
      <c r="BP1540" s="8">
        <v>6080</v>
      </c>
      <c r="BQ1540" s="25">
        <v>9223.8464000000004</v>
      </c>
      <c r="BR1540" s="8">
        <v>1520</v>
      </c>
      <c r="BS1540" s="8">
        <v>380</v>
      </c>
      <c r="BT1540" s="8">
        <v>0.30558979408258402</v>
      </c>
    </row>
    <row r="1541" spans="1:72" s="11" customFormat="1" x14ac:dyDescent="0.25">
      <c r="A1541" s="1">
        <v>1542</v>
      </c>
      <c r="B1541" s="22">
        <v>1648.17321888487</v>
      </c>
      <c r="C1541" s="22">
        <v>1603.6</v>
      </c>
      <c r="D1541" s="11">
        <v>3000</v>
      </c>
      <c r="E1541" s="11">
        <v>12000</v>
      </c>
      <c r="F1541" s="11">
        <v>3</v>
      </c>
      <c r="G1541" s="11">
        <v>4</v>
      </c>
      <c r="H1541" s="12">
        <f>SUM(BG1541:BI1541)/(BK1541*1000000)</f>
        <v>0.95527507579183724</v>
      </c>
      <c r="I1541" s="13">
        <v>100</v>
      </c>
      <c r="J1541" s="20">
        <v>102.89057713157</v>
      </c>
      <c r="K1541" s="18">
        <f>(P1541*BG1541+U1541*BH1541+AP1541*BI1541+AN1541*BJ1541)/(BK1541*(1000000))</f>
        <v>100.22409331650859</v>
      </c>
      <c r="L1541" s="18">
        <f>(T1541*BG1541+Y1541*BH1541+AT1541*BI1541+AO1541*BJ1541)/(BK1541*(1000000))</f>
        <v>125.15281100440681</v>
      </c>
      <c r="M1541" s="18">
        <f>L1541/K1541</f>
        <v>1.2487297900433294</v>
      </c>
      <c r="N1541" s="18">
        <f>J1541*M1541</f>
        <v>128.4825287789424</v>
      </c>
      <c r="O1541" s="13">
        <v>100</v>
      </c>
      <c r="P1541" s="20">
        <v>117.569638607941</v>
      </c>
      <c r="Q1541" s="20">
        <f>P1541-S1541</f>
        <v>108.743607241937</v>
      </c>
      <c r="R1541" s="18">
        <f>Q1541*solar_capex_adj</f>
        <v>144.99147632258266</v>
      </c>
      <c r="S1541" s="20">
        <v>8.8260313660040026</v>
      </c>
      <c r="T1541" s="18">
        <f>R1541+S1541</f>
        <v>153.81750768858666</v>
      </c>
      <c r="U1541" s="20">
        <v>33.787753630490002</v>
      </c>
      <c r="V1541" s="20">
        <f>U1541-X1541</f>
        <v>27.987917707203099</v>
      </c>
      <c r="W1541" s="18">
        <f>V1541*wind_capex_adj</f>
        <v>46.646529512005166</v>
      </c>
      <c r="X1541" s="20">
        <v>5.7998359232869028</v>
      </c>
      <c r="Y1541" s="18">
        <f>W1541+X1541</f>
        <v>52.446365435292066</v>
      </c>
      <c r="Z1541" s="20">
        <v>653.54983129519906</v>
      </c>
      <c r="AA1541" s="20">
        <f>Z1541-AC1541-AD1541</f>
        <v>542.58841274187193</v>
      </c>
      <c r="AB1541" s="18">
        <f>AA1541*hdgt_capex_adj</f>
        <v>678.23551592733997</v>
      </c>
      <c r="AC1541" s="20">
        <v>66.62128871427808</v>
      </c>
      <c r="AD1541" s="20">
        <v>44.340129839049041</v>
      </c>
      <c r="AE1541" s="18">
        <f>AD1541*fuel_adj</f>
        <v>44.340129839049041</v>
      </c>
      <c r="AF1541" s="18">
        <f>AB1541+AC1541+AE1541</f>
        <v>789.1969344806671</v>
      </c>
      <c r="AG1541" s="20">
        <v>923.75048467609702</v>
      </c>
      <c r="AH1541" s="20">
        <f>AG1541-AJ1541-AK1541</f>
        <v>798.39944220443499</v>
      </c>
      <c r="AI1541" s="18">
        <f>AH1541*aero_capex_adj</f>
        <v>958.07933064532199</v>
      </c>
      <c r="AJ1541" s="20">
        <v>75.948785593421007</v>
      </c>
      <c r="AK1541" s="20">
        <v>49.402256878241019</v>
      </c>
      <c r="AL1541" s="18">
        <f>AK1541*fuel_adj</f>
        <v>49.402256878241019</v>
      </c>
      <c r="AM1541" s="18">
        <f>AI1541+AJ1541+AL1541</f>
        <v>1083.4303731169839</v>
      </c>
      <c r="AN1541" s="18">
        <f>IF(F1541=0, 0, IF(F1541=3, Z1541, (Z1541*F1541*384+AG1541*G1541*32)/(F1541*384+G1541*32)))</f>
        <v>653.54983129519906</v>
      </c>
      <c r="AO1541" s="18">
        <f>IF(F1541=0, 0, IF(F1541=3, AF1541, (AF1541*F1541*384+AM1541*G1541*32)/(F1541*384+G1541*32)))</f>
        <v>789.1969344806671</v>
      </c>
      <c r="AP1541" s="20">
        <v>245.30197429122299</v>
      </c>
      <c r="AQ1541" s="20">
        <f>AP1541-AS1541</f>
        <v>198.76190945186099</v>
      </c>
      <c r="AR1541" s="18">
        <f>AQ1541*bess_capex_adj</f>
        <v>198.76190945186099</v>
      </c>
      <c r="AS1541" s="20">
        <v>46.540064839362003</v>
      </c>
      <c r="AT1541" s="18">
        <f>AR1541+AS1541</f>
        <v>245.30197429122299</v>
      </c>
      <c r="AU1541" s="20">
        <v>9388.2308420290992</v>
      </c>
      <c r="AV1541" s="20"/>
      <c r="AW1541" s="20">
        <v>1972.7773060372899</v>
      </c>
      <c r="AX1541" s="18">
        <f>AW1541*solar_capex_adj</f>
        <v>2630.3697413830532</v>
      </c>
      <c r="AY1541" s="20">
        <v>1919.42548981703</v>
      </c>
      <c r="AZ1541" s="18">
        <f>AY1541*wind_capex_adj</f>
        <v>3199.0424830283832</v>
      </c>
      <c r="BA1541" s="20">
        <v>2317.4518722257499</v>
      </c>
      <c r="BB1541" s="18">
        <f>BA1541*hdgt_capex_adj</f>
        <v>2896.8148402821871</v>
      </c>
      <c r="BC1541" s="20">
        <v>324.59614956150801</v>
      </c>
      <c r="BD1541" s="18">
        <f>BC1541*aero_capex_adj</f>
        <v>389.51537947380962</v>
      </c>
      <c r="BE1541" s="20">
        <v>2853.9800243875102</v>
      </c>
      <c r="BF1541" s="18">
        <f>BE1541*bess_capex_adj</f>
        <v>2853.9800243875102</v>
      </c>
      <c r="BG1541" s="11">
        <v>1561666254.14376</v>
      </c>
      <c r="BH1541" s="11">
        <v>5821615777.8196297</v>
      </c>
      <c r="BI1541" s="11">
        <v>984927631.97309005</v>
      </c>
      <c r="BJ1541" s="11">
        <v>391790336.06350601</v>
      </c>
      <c r="BK1541" s="11">
        <f>SUM(BG1541:BJ1541)/1000000</f>
        <v>8759.9999999999854</v>
      </c>
      <c r="BL1541" s="11">
        <v>23.6928642050284</v>
      </c>
      <c r="BM1541" s="13">
        <f>0.815*BJ1541/(BK1541*1000)</f>
        <v>36.450813229652731</v>
      </c>
      <c r="BN1541" s="22">
        <v>2225.03384549457</v>
      </c>
      <c r="BO1541" s="11">
        <v>422</v>
      </c>
      <c r="BP1541" s="11">
        <v>9120</v>
      </c>
      <c r="BQ1541" s="22">
        <v>13835.7696</v>
      </c>
      <c r="BR1541" s="11">
        <v>2280</v>
      </c>
      <c r="BS1541" s="11">
        <v>570</v>
      </c>
      <c r="BT1541" s="11">
        <v>0.20494244301714801</v>
      </c>
    </row>
    <row r="1542" spans="1:72" s="11" customFormat="1" x14ac:dyDescent="0.25">
      <c r="A1542" s="1">
        <v>1286</v>
      </c>
      <c r="B1542" s="22">
        <v>2060.21652360608</v>
      </c>
      <c r="C1542" s="22">
        <v>1801.19999999999</v>
      </c>
      <c r="D1542" s="11">
        <v>3000</v>
      </c>
      <c r="E1542" s="11">
        <v>12000</v>
      </c>
      <c r="F1542" s="11">
        <v>1</v>
      </c>
      <c r="G1542" s="11">
        <v>17</v>
      </c>
      <c r="H1542" s="12">
        <f>SUM(BG1542:BI1542)/(BK1542*1000000)</f>
        <v>0.97571829259492171</v>
      </c>
      <c r="I1542" s="13">
        <v>100</v>
      </c>
      <c r="J1542" s="20">
        <v>103.45790797783</v>
      </c>
      <c r="K1542" s="18">
        <f>(P1542*BG1542+U1542*BH1542+AP1542*BI1542+AN1542*BJ1542)/(BK1542*(1000000))</f>
        <v>128.27742154456175</v>
      </c>
      <c r="L1542" s="18">
        <f>(T1542*BG1542+Y1542*BH1542+AT1542*BI1542+AO1542*BJ1542)/(BK1542*(1000000))</f>
        <v>159.39307003755087</v>
      </c>
      <c r="M1542" s="18">
        <f>L1542/K1542</f>
        <v>1.2425652785839634</v>
      </c>
      <c r="N1542" s="18">
        <f>J1542*M1542</f>
        <v>128.55320424818638</v>
      </c>
      <c r="O1542" s="13">
        <v>100</v>
      </c>
      <c r="P1542" s="20">
        <v>144.915584348305</v>
      </c>
      <c r="Q1542" s="20">
        <f>P1542-S1542</f>
        <v>134.03509314243701</v>
      </c>
      <c r="R1542" s="18">
        <f>Q1542*solar_capex_adj</f>
        <v>178.71345752324933</v>
      </c>
      <c r="S1542" s="20">
        <v>10.880491205867997</v>
      </c>
      <c r="T1542" s="18">
        <f>R1542+S1542</f>
        <v>189.59394872911733</v>
      </c>
      <c r="U1542" s="20">
        <v>36.669846273874001</v>
      </c>
      <c r="V1542" s="20">
        <f>U1542-X1542</f>
        <v>30.374465369012999</v>
      </c>
      <c r="W1542" s="18">
        <f>V1542*wind_capex_adj</f>
        <v>50.624108948355001</v>
      </c>
      <c r="X1542" s="20">
        <v>6.2953809048610019</v>
      </c>
      <c r="Y1542" s="18">
        <f>W1542+X1542</f>
        <v>56.919489853216007</v>
      </c>
      <c r="Z1542" s="20">
        <v>460.30475576428898</v>
      </c>
      <c r="AA1542" s="20">
        <f>Z1542-AC1542-AD1542</f>
        <v>368.73427439657297</v>
      </c>
      <c r="AB1542" s="18">
        <f>AA1542*hdgt_capex_adj</f>
        <v>460.91784299571623</v>
      </c>
      <c r="AC1542" s="20">
        <v>49.276860066310007</v>
      </c>
      <c r="AD1542" s="20">
        <v>42.293621301406006</v>
      </c>
      <c r="AE1542" s="18">
        <f>AD1542*fuel_adj</f>
        <v>42.293621301406006</v>
      </c>
      <c r="AF1542" s="18">
        <f>AB1542+AC1542+AE1542</f>
        <v>552.48832436343218</v>
      </c>
      <c r="AG1542" s="20">
        <v>3174.4723721864402</v>
      </c>
      <c r="AH1542" s="20">
        <f>AG1542-AJ1542-AK1542</f>
        <v>2888.9953947578397</v>
      </c>
      <c r="AI1542" s="18">
        <f>AH1542*aero_capex_adj</f>
        <v>3466.7944737094076</v>
      </c>
      <c r="AJ1542" s="20">
        <v>238.80541576767018</v>
      </c>
      <c r="AK1542" s="20">
        <v>46.671561660930365</v>
      </c>
      <c r="AL1542" s="18">
        <f>AK1542*fuel_adj</f>
        <v>46.671561660930365</v>
      </c>
      <c r="AM1542" s="18">
        <f>AI1542+AJ1542+AL1542</f>
        <v>3752.2714511380082</v>
      </c>
      <c r="AN1542" s="18">
        <f>IF(F1542=0, 0, IF(F1542=3, Z1542, (Z1542*F1542*384+AG1542*G1542*32)/(F1542*384+G1542*32)))</f>
        <v>2051.3685309083089</v>
      </c>
      <c r="AO1542" s="18">
        <f>IF(F1542=0, 0, IF(F1542=3, AF1542, (AF1542*F1542*384+AM1542*G1542*32)/(F1542*384+G1542*32)))</f>
        <v>2428.2232607485284</v>
      </c>
      <c r="AP1542" s="20">
        <v>251.41351729405099</v>
      </c>
      <c r="AQ1542" s="20">
        <f>AP1542-AS1542</f>
        <v>203.10297702910501</v>
      </c>
      <c r="AR1542" s="18">
        <f>AQ1542*bess_capex_adj</f>
        <v>203.10297702910501</v>
      </c>
      <c r="AS1542" s="20">
        <v>48.310540264945985</v>
      </c>
      <c r="AT1542" s="18">
        <f>AR1542+AS1542</f>
        <v>251.41351729405099</v>
      </c>
      <c r="AU1542" s="20">
        <v>9626.3986902267407</v>
      </c>
      <c r="AV1542" s="20"/>
      <c r="AW1542" s="20">
        <v>2465.58412860201</v>
      </c>
      <c r="AX1542" s="18">
        <f>AW1542*solar_capex_adj</f>
        <v>3287.4455048026798</v>
      </c>
      <c r="AY1542" s="20">
        <v>2155.6035890172602</v>
      </c>
      <c r="AZ1542" s="18">
        <f>AY1542*wind_capex_adj</f>
        <v>3592.6726483621005</v>
      </c>
      <c r="BA1542" s="20">
        <v>772.362568915427</v>
      </c>
      <c r="BB1542" s="18">
        <f>BA1542*hdgt_capex_adj</f>
        <v>965.45321114428373</v>
      </c>
      <c r="BC1542" s="20">
        <v>1379.3168550707001</v>
      </c>
      <c r="BD1542" s="18">
        <f>BC1542*aero_capex_adj</f>
        <v>1655.1802260848401</v>
      </c>
      <c r="BE1542" s="20">
        <v>2853.5315486213299</v>
      </c>
      <c r="BF1542" s="18">
        <f>BE1542*bess_capex_adj</f>
        <v>2853.5315486213299</v>
      </c>
      <c r="BG1542" s="11">
        <v>1576250026.8204999</v>
      </c>
      <c r="BH1542" s="11">
        <v>6024248427.7545404</v>
      </c>
      <c r="BI1542" s="11">
        <v>946793788.55647004</v>
      </c>
      <c r="BJ1542" s="11">
        <v>212707756.86848599</v>
      </c>
      <c r="BK1542" s="11">
        <f>SUM(BG1542:BJ1542)/1000000</f>
        <v>8759.9999999999964</v>
      </c>
      <c r="BL1542" s="11">
        <v>33.498498337601198</v>
      </c>
      <c r="BM1542" s="13">
        <f>0.815*BJ1542/(BK1542*1000)</f>
        <v>19.789591535138829</v>
      </c>
      <c r="BN1542" s="22">
        <v>2781.2923068682198</v>
      </c>
      <c r="BO1542" s="11">
        <v>474</v>
      </c>
      <c r="BP1542" s="11">
        <v>9120</v>
      </c>
      <c r="BQ1542" s="22">
        <v>13835.7696</v>
      </c>
      <c r="BR1542" s="11">
        <v>2280</v>
      </c>
      <c r="BS1542" s="11">
        <v>570</v>
      </c>
      <c r="BT1542" s="11">
        <v>0.19710959256764099</v>
      </c>
    </row>
    <row r="1543" spans="1:72" s="11" customFormat="1" x14ac:dyDescent="0.25">
      <c r="A1543" s="1">
        <v>1490</v>
      </c>
      <c r="B1543" s="22">
        <v>3502.3680901303501</v>
      </c>
      <c r="C1543" s="22">
        <v>201.39999999999901</v>
      </c>
      <c r="D1543" s="11">
        <v>3000</v>
      </c>
      <c r="E1543" s="11">
        <v>12000</v>
      </c>
      <c r="F1543" s="11">
        <v>2</v>
      </c>
      <c r="G1543" s="11">
        <v>9</v>
      </c>
      <c r="H1543" s="12">
        <f>SUM(BG1543:BI1543)/(BK1543*1000000)</f>
        <v>0.85866526912891639</v>
      </c>
      <c r="I1543" s="13">
        <v>100</v>
      </c>
      <c r="J1543" s="20">
        <v>108.282723409046</v>
      </c>
      <c r="K1543" s="18">
        <f>(P1543*BG1543+U1543*BH1543+AP1543*BI1543+AN1543*BJ1543)/(BK1543*(1000000))</f>
        <v>143.72922392674721</v>
      </c>
      <c r="L1543" s="18">
        <f>(T1543*BG1543+Y1543*BH1543+AT1543*BI1543+AO1543*BJ1543)/(BK1543*(1000000))</f>
        <v>170.69173616708474</v>
      </c>
      <c r="M1543" s="18">
        <f>L1543/K1543</f>
        <v>1.1875924151241448</v>
      </c>
      <c r="N1543" s="18">
        <f>J1543*M1543</f>
        <v>128.59574100956871</v>
      </c>
      <c r="O1543" s="13">
        <v>100</v>
      </c>
      <c r="P1543" s="20">
        <v>124.855139422146</v>
      </c>
      <c r="Q1543" s="20">
        <f>P1543-S1543</f>
        <v>115.481182611213</v>
      </c>
      <c r="R1543" s="18">
        <f>Q1543*solar_capex_adj</f>
        <v>153.97491014828398</v>
      </c>
      <c r="S1543" s="20">
        <v>9.3739568109329952</v>
      </c>
      <c r="T1543" s="18">
        <f>R1543+S1543</f>
        <v>163.34886695921699</v>
      </c>
      <c r="U1543" s="20">
        <v>27.9416671092768</v>
      </c>
      <c r="V1543" s="20">
        <f>U1543-X1543</f>
        <v>23.1448836321497</v>
      </c>
      <c r="W1543" s="18">
        <f>V1543*wind_capex_adj</f>
        <v>38.574806053582833</v>
      </c>
      <c r="X1543" s="20">
        <v>4.7967834771271001</v>
      </c>
      <c r="Y1543" s="18">
        <f>W1543+X1543</f>
        <v>43.371589530709933</v>
      </c>
      <c r="Z1543" s="20">
        <v>167.477156845607</v>
      </c>
      <c r="AA1543" s="20">
        <f>Z1543-AC1543-AD1543</f>
        <v>108.015882924267</v>
      </c>
      <c r="AB1543" s="18">
        <f>AA1543*hdgt_capex_adj</f>
        <v>135.01985365533375</v>
      </c>
      <c r="AC1543" s="20">
        <v>22.429306632687997</v>
      </c>
      <c r="AD1543" s="20">
        <v>37.031967288651998</v>
      </c>
      <c r="AE1543" s="18">
        <f>AD1543*fuel_adj</f>
        <v>37.031967288651998</v>
      </c>
      <c r="AF1543" s="18">
        <f>AB1543+AC1543+AE1543</f>
        <v>194.48112757667374</v>
      </c>
      <c r="AG1543" s="20">
        <v>1296.4789376405299</v>
      </c>
      <c r="AH1543" s="20">
        <f>AG1543-AJ1543-AK1543</f>
        <v>1152.3688376756402</v>
      </c>
      <c r="AI1543" s="18">
        <f>AH1543*aero_capex_adj</f>
        <v>1382.8426052107682</v>
      </c>
      <c r="AJ1543" s="20">
        <v>101.76484234968984</v>
      </c>
      <c r="AK1543" s="20">
        <v>42.345257615199898</v>
      </c>
      <c r="AL1543" s="18">
        <f>AK1543*fuel_adj</f>
        <v>42.345257615199898</v>
      </c>
      <c r="AM1543" s="18">
        <f>AI1543+AJ1543+AL1543</f>
        <v>1526.9527051756579</v>
      </c>
      <c r="AN1543" s="18">
        <f>IF(F1543=0, 0, IF(F1543=3, Z1543, (Z1543*F1543*384+AG1543*G1543*32)/(F1543*384+G1543*32)))</f>
        <v>475.38673342604051</v>
      </c>
      <c r="AO1543" s="18">
        <f>IF(F1543=0, 0, IF(F1543=3, AF1543, (AF1543*F1543*384+AM1543*G1543*32)/(F1543*384+G1543*32)))</f>
        <v>557.88246692185123</v>
      </c>
      <c r="AP1543" s="20">
        <v>72.720669787139201</v>
      </c>
      <c r="AQ1543" s="20">
        <f>AP1543-AS1543</f>
        <v>59.534212236433802</v>
      </c>
      <c r="AR1543" s="18">
        <f>AQ1543*bess_capex_adj</f>
        <v>59.534212236433802</v>
      </c>
      <c r="AS1543" s="20">
        <v>13.186457550705398</v>
      </c>
      <c r="AT1543" s="18">
        <f>AR1543+AS1543</f>
        <v>72.720669787139201</v>
      </c>
      <c r="AU1543" s="20">
        <v>9561.4056017447201</v>
      </c>
      <c r="AV1543" s="20"/>
      <c r="AW1543" s="20">
        <v>4191.6692185648099</v>
      </c>
      <c r="AX1543" s="18">
        <f>AW1543*solar_capex_adj</f>
        <v>5588.8922914197465</v>
      </c>
      <c r="AY1543" s="20">
        <v>241.037537715669</v>
      </c>
      <c r="AZ1543" s="18">
        <f>AY1543*wind_capex_adj</f>
        <v>401.72922952611503</v>
      </c>
      <c r="BA1543" s="20">
        <v>1544.7900742335901</v>
      </c>
      <c r="BB1543" s="18">
        <f>BA1543*hdgt_capex_adj</f>
        <v>1930.9875927919875</v>
      </c>
      <c r="BC1543" s="20">
        <v>730.25726724033905</v>
      </c>
      <c r="BD1543" s="18">
        <f>BC1543*aero_capex_adj</f>
        <v>876.30872068840688</v>
      </c>
      <c r="BE1543" s="20">
        <v>2853.6515039903102</v>
      </c>
      <c r="BF1543" s="18">
        <f>BE1543*bess_capex_adj</f>
        <v>2853.6515039903102</v>
      </c>
      <c r="BG1543" s="11">
        <v>3128135458.8848801</v>
      </c>
      <c r="BH1543" s="11">
        <v>884041093.96239996</v>
      </c>
      <c r="BI1543" s="11">
        <v>3509731204.7220201</v>
      </c>
      <c r="BJ1543" s="11">
        <v>1238092242.4306901</v>
      </c>
      <c r="BK1543" s="11">
        <f>SUM(BG1543:BJ1543)/1000000</f>
        <v>8759.9999999999909</v>
      </c>
      <c r="BL1543" s="11">
        <v>16.9125299090243</v>
      </c>
      <c r="BM1543" s="13">
        <f>0.815*BJ1543/(BK1543*1000)</f>
        <v>115.18780565993305</v>
      </c>
      <c r="BN1543" s="22">
        <v>4728.1969216759699</v>
      </c>
      <c r="BO1543" s="11">
        <v>53</v>
      </c>
      <c r="BP1543" s="11">
        <v>9120</v>
      </c>
      <c r="BQ1543" s="22">
        <v>13835.7696</v>
      </c>
      <c r="BR1543" s="11">
        <v>2280</v>
      </c>
      <c r="BS1543" s="11">
        <v>570</v>
      </c>
      <c r="BT1543" s="11">
        <v>0.72239253721835195</v>
      </c>
    </row>
    <row r="1544" spans="1:72" s="11" customFormat="1" x14ac:dyDescent="0.25">
      <c r="A1544" s="1">
        <v>1604</v>
      </c>
      <c r="B1544" s="22">
        <v>2884.3031330485201</v>
      </c>
      <c r="C1544" s="22">
        <v>402.79999999999899</v>
      </c>
      <c r="D1544" s="11">
        <v>3000</v>
      </c>
      <c r="E1544" s="11">
        <v>12000</v>
      </c>
      <c r="F1544" s="11">
        <v>3</v>
      </c>
      <c r="G1544" s="11">
        <v>4</v>
      </c>
      <c r="H1544" s="12">
        <f>SUM(BG1544:BI1544)/(BK1544*1000000)</f>
        <v>0.85631023284714591</v>
      </c>
      <c r="I1544" s="13">
        <v>100</v>
      </c>
      <c r="J1544" s="20">
        <v>107.69925036811399</v>
      </c>
      <c r="K1544" s="18">
        <f>(P1544*BG1544+U1544*BH1544+AP1544*BI1544+AN1544*BJ1544)/(BK1544*(1000000))</f>
        <v>104.04887355680832</v>
      </c>
      <c r="L1544" s="18">
        <f>(T1544*BG1544+Y1544*BH1544+AT1544*BI1544+AO1544*BJ1544)/(BK1544*(1000000))</f>
        <v>124.28176221504316</v>
      </c>
      <c r="M1544" s="18">
        <f>L1544/K1544</f>
        <v>1.19445562423305</v>
      </c>
      <c r="N1544" s="18">
        <f>J1544*M1544</f>
        <v>128.64197532787713</v>
      </c>
      <c r="O1544" s="13">
        <v>100</v>
      </c>
      <c r="P1544" s="20">
        <v>115.36580922402</v>
      </c>
      <c r="Q1544" s="20">
        <f>P1544-S1544</f>
        <v>106.704993642912</v>
      </c>
      <c r="R1544" s="18">
        <f>Q1544*solar_capex_adj</f>
        <v>142.27332485721598</v>
      </c>
      <c r="S1544" s="20">
        <v>8.6608155811079968</v>
      </c>
      <c r="T1544" s="18">
        <f>R1544+S1544</f>
        <v>150.93414043832399</v>
      </c>
      <c r="U1544" s="20">
        <v>27.943675211395099</v>
      </c>
      <c r="V1544" s="20">
        <f>U1544-X1544</f>
        <v>23.146891734268099</v>
      </c>
      <c r="W1544" s="18">
        <f>V1544*wind_capex_adj</f>
        <v>38.57815289044683</v>
      </c>
      <c r="X1544" s="20">
        <v>4.7967834771270006</v>
      </c>
      <c r="Y1544" s="18">
        <f>W1544+X1544</f>
        <v>43.374936367573831</v>
      </c>
      <c r="Z1544" s="20">
        <v>225.761379907524</v>
      </c>
      <c r="AA1544" s="20">
        <f>Z1544-AC1544-AD1544</f>
        <v>160.87778593778398</v>
      </c>
      <c r="AB1544" s="18">
        <f>AA1544*hdgt_capex_adj</f>
        <v>201.09723242222998</v>
      </c>
      <c r="AC1544" s="20">
        <v>27.581083208605008</v>
      </c>
      <c r="AD1544" s="20">
        <v>37.302510761135011</v>
      </c>
      <c r="AE1544" s="18">
        <f>AD1544*fuel_adj</f>
        <v>37.302510761135011</v>
      </c>
      <c r="AF1544" s="18">
        <f>AB1544+AC1544+AE1544</f>
        <v>265.98082639197003</v>
      </c>
      <c r="AG1544" s="20">
        <v>554.195239594182</v>
      </c>
      <c r="AH1544" s="20">
        <f>AG1544-AJ1544-AK1544</f>
        <v>463.25090083640299</v>
      </c>
      <c r="AI1544" s="18">
        <f>AH1544*aero_capex_adj</f>
        <v>555.90108100368354</v>
      </c>
      <c r="AJ1544" s="20">
        <v>48.063162997172014</v>
      </c>
      <c r="AK1544" s="20">
        <v>42.881175760606993</v>
      </c>
      <c r="AL1544" s="18">
        <f>AK1544*fuel_adj</f>
        <v>42.881175760606993</v>
      </c>
      <c r="AM1544" s="18">
        <f>AI1544+AJ1544+AL1544</f>
        <v>646.84541976146261</v>
      </c>
      <c r="AN1544" s="18">
        <f>IF(F1544=0, 0, IF(F1544=3, Z1544, (Z1544*F1544*384+AG1544*G1544*32)/(F1544*384+G1544*32)))</f>
        <v>225.761379907524</v>
      </c>
      <c r="AO1544" s="18">
        <f>IF(F1544=0, 0, IF(F1544=3, AF1544, (AF1544*F1544*384+AM1544*G1544*32)/(F1544*384+G1544*32)))</f>
        <v>265.98082639197003</v>
      </c>
      <c r="AP1544" s="20">
        <v>86.961116577593501</v>
      </c>
      <c r="AQ1544" s="20">
        <f>AP1544-AS1544</f>
        <v>71.203812838862106</v>
      </c>
      <c r="AR1544" s="18">
        <f>AQ1544*bess_capex_adj</f>
        <v>71.203812838862106</v>
      </c>
      <c r="AS1544" s="20">
        <v>15.757303738731395</v>
      </c>
      <c r="AT1544" s="18">
        <f>AR1544+AS1544</f>
        <v>86.961116577593501</v>
      </c>
      <c r="AU1544" s="20">
        <v>9430.2514809187505</v>
      </c>
      <c r="AV1544" s="20"/>
      <c r="AW1544" s="20">
        <v>3452.2623859346199</v>
      </c>
      <c r="AX1544" s="18">
        <f>AW1544*solar_capex_adj</f>
        <v>4603.0165145794927</v>
      </c>
      <c r="AY1544" s="20">
        <v>482.11690134827103</v>
      </c>
      <c r="AZ1544" s="18">
        <f>AY1544*wind_capex_adj</f>
        <v>803.52816891378507</v>
      </c>
      <c r="BA1544" s="20">
        <v>2317.38615553816</v>
      </c>
      <c r="BB1544" s="18">
        <f>BA1544*hdgt_capex_adj</f>
        <v>2896.7326944226998</v>
      </c>
      <c r="BC1544" s="20">
        <v>324.58694488977</v>
      </c>
      <c r="BD1544" s="18">
        <f>BC1544*aero_capex_adj</f>
        <v>389.50433386772397</v>
      </c>
      <c r="BE1544" s="20">
        <v>2853.89909320792</v>
      </c>
      <c r="BF1544" s="18">
        <f>BE1544*bess_capex_adj</f>
        <v>2853.89909320792</v>
      </c>
      <c r="BG1544" s="11">
        <v>2792687951.9026299</v>
      </c>
      <c r="BH1544" s="11">
        <v>1768082187.9247999</v>
      </c>
      <c r="BI1544" s="11">
        <v>2940507499.9135599</v>
      </c>
      <c r="BJ1544" s="11">
        <v>1258722360.2590001</v>
      </c>
      <c r="BK1544" s="11">
        <f>SUM(BG1544:BJ1544)/1000000</f>
        <v>8759.9999999999909</v>
      </c>
      <c r="BL1544" s="11">
        <v>11.981175591020399</v>
      </c>
      <c r="BM1544" s="13">
        <f>0.815*BJ1544/(BK1544*1000)</f>
        <v>117.10716022957602</v>
      </c>
      <c r="BN1544" s="22">
        <v>3893.8092296155</v>
      </c>
      <c r="BO1544" s="11">
        <v>106</v>
      </c>
      <c r="BP1544" s="11">
        <v>9120</v>
      </c>
      <c r="BQ1544" s="22">
        <v>13835.7696</v>
      </c>
      <c r="BR1544" s="11">
        <v>2280</v>
      </c>
      <c r="BS1544" s="11">
        <v>570</v>
      </c>
      <c r="BT1544" s="11">
        <v>0.60570388203424297</v>
      </c>
    </row>
    <row r="1545" spans="1:72" s="11" customFormat="1" x14ac:dyDescent="0.25">
      <c r="A1545" s="1">
        <v>1065</v>
      </c>
      <c r="B1545" s="25">
        <v>3502.3680901303501</v>
      </c>
      <c r="C1545" s="25">
        <v>402.79999999999899</v>
      </c>
      <c r="D1545" s="8">
        <v>2000</v>
      </c>
      <c r="E1545" s="8">
        <v>8000</v>
      </c>
      <c r="F1545" s="8">
        <v>3</v>
      </c>
      <c r="G1545" s="8">
        <v>4</v>
      </c>
      <c r="H1545" s="9">
        <f>SUM(BG1545:BI1545)/(BK1545*1000000)</f>
        <v>0.86538623177058538</v>
      </c>
      <c r="I1545" s="10">
        <v>100</v>
      </c>
      <c r="J1545" s="19">
        <v>105.24043577393699</v>
      </c>
      <c r="K1545" s="18">
        <f>(P1545*BG1545+U1545*BH1545+AP1545*BI1545+AN1545*BJ1545)/(BK1545*(1000000))</f>
        <v>100.78930530883861</v>
      </c>
      <c r="L1545" s="18">
        <f>(T1545*BG1545+Y1545*BH1545+AT1545*BI1545+AO1545*BJ1545)/(BK1545*(1000000))</f>
        <v>123.22488762905304</v>
      </c>
      <c r="M1545" s="18">
        <f>L1545/K1545</f>
        <v>1.2225988387504738</v>
      </c>
      <c r="N1545" s="18">
        <f>J1545*M1545</f>
        <v>128.6668345668092</v>
      </c>
      <c r="O1545" s="10">
        <v>100</v>
      </c>
      <c r="P1545" s="19">
        <v>130.31865758707599</v>
      </c>
      <c r="Q1545" s="19">
        <f>P1545-S1545</f>
        <v>120.535012412714</v>
      </c>
      <c r="R1545" s="18">
        <f>Q1545*solar_capex_adj</f>
        <v>160.71334988361866</v>
      </c>
      <c r="S1545" s="19">
        <v>9.7836451743619932</v>
      </c>
      <c r="T1545" s="18">
        <f>R1545+S1545</f>
        <v>170.49699505798066</v>
      </c>
      <c r="U1545" s="19">
        <v>27.942959438526</v>
      </c>
      <c r="V1545" s="19">
        <f>U1545-X1545</f>
        <v>23.1461759613989</v>
      </c>
      <c r="W1545" s="18">
        <f>V1545*wind_capex_adj</f>
        <v>38.576959935664831</v>
      </c>
      <c r="X1545" s="19">
        <v>4.7967834771271001</v>
      </c>
      <c r="Y1545" s="18">
        <f>W1545+X1545</f>
        <v>43.373743412791931</v>
      </c>
      <c r="Z1545" s="19">
        <v>231.767924462449</v>
      </c>
      <c r="AA1545" s="19">
        <f>Z1545-AC1545-AD1545</f>
        <v>167.01746638267701</v>
      </c>
      <c r="AB1545" s="18">
        <f>AA1545*hdgt_capex_adj</f>
        <v>208.77183297834625</v>
      </c>
      <c r="AC1545" s="19">
        <v>28.161947915821997</v>
      </c>
      <c r="AD1545" s="19">
        <v>36.588510163949991</v>
      </c>
      <c r="AE1545" s="18">
        <f>AD1545*fuel_adj</f>
        <v>36.588510163949991</v>
      </c>
      <c r="AF1545" s="18">
        <f>AB1545+AC1545+AE1545</f>
        <v>273.52229105811824</v>
      </c>
      <c r="AG1545" s="19">
        <v>603.75685668407004</v>
      </c>
      <c r="AH1545" s="19">
        <f>AG1545-AJ1545-AK1545</f>
        <v>509.18613253182002</v>
      </c>
      <c r="AI1545" s="18">
        <f>AH1545*aero_capex_adj</f>
        <v>611.02335903818403</v>
      </c>
      <c r="AJ1545" s="19">
        <v>51.660541420015988</v>
      </c>
      <c r="AK1545" s="19">
        <v>42.910182732234034</v>
      </c>
      <c r="AL1545" s="18">
        <f>AK1545*fuel_adj</f>
        <v>42.910182732234034</v>
      </c>
      <c r="AM1545" s="18">
        <f>AI1545+AJ1545+AL1545</f>
        <v>705.59408319043405</v>
      </c>
      <c r="AN1545" s="18">
        <f>IF(F1545=0, 0, IF(F1545=3, Z1545, (Z1545*F1545*384+AG1545*G1545*32)/(F1545*384+G1545*32)))</f>
        <v>231.767924462449</v>
      </c>
      <c r="AO1545" s="18">
        <f>IF(F1545=0, 0, IF(F1545=3, AF1545, (AF1545*F1545*384+AM1545*G1545*32)/(F1545*384+G1545*32)))</f>
        <v>273.52229105811824</v>
      </c>
      <c r="AP1545" s="19">
        <v>60.493943493360803</v>
      </c>
      <c r="AQ1545" s="19">
        <f>AP1545-AS1545</f>
        <v>49.4039626643047</v>
      </c>
      <c r="AR1545" s="18">
        <f>AQ1545*bess_capex_adj</f>
        <v>49.4039626643047</v>
      </c>
      <c r="AS1545" s="19">
        <v>11.089980829056103</v>
      </c>
      <c r="AT1545" s="18">
        <f>AR1545+AS1545</f>
        <v>60.493943493360803</v>
      </c>
      <c r="AU1545" s="19">
        <v>9216.40080162093</v>
      </c>
      <c r="AV1545" s="19"/>
      <c r="AW1545" s="19">
        <v>4191.9032666948497</v>
      </c>
      <c r="AX1545" s="18">
        <f>AW1545*solar_capex_adj</f>
        <v>5589.2043555931323</v>
      </c>
      <c r="AY1545" s="19">
        <v>482.10199281533602</v>
      </c>
      <c r="AZ1545" s="18">
        <f>AY1545*wind_capex_adj</f>
        <v>803.50332135889334</v>
      </c>
      <c r="BA1545" s="19">
        <v>2317.3144948522799</v>
      </c>
      <c r="BB1545" s="18">
        <f>BA1545*hdgt_capex_adj</f>
        <v>2896.6431185653501</v>
      </c>
      <c r="BC1545" s="19">
        <v>324.57690766613302</v>
      </c>
      <c r="BD1545" s="18">
        <f>BC1545*aero_capex_adj</f>
        <v>389.49228919935962</v>
      </c>
      <c r="BE1545" s="19">
        <v>1900.5041395923199</v>
      </c>
      <c r="BF1545" s="18">
        <f>BE1545*bess_capex_adj</f>
        <v>1900.5041395923199</v>
      </c>
      <c r="BG1545" s="8">
        <v>2987066458.5036201</v>
      </c>
      <c r="BH1545" s="8">
        <v>1768082187.9247999</v>
      </c>
      <c r="BI1545" s="8">
        <v>2825634743.8818998</v>
      </c>
      <c r="BJ1545" s="8">
        <v>1179216609.6896701</v>
      </c>
      <c r="BK1545" s="8">
        <f>SUM(BG1545:BJ1545)/1000000</f>
        <v>8759.9999999999909</v>
      </c>
      <c r="BL1545" s="8">
        <v>23.511361898301502</v>
      </c>
      <c r="BM1545" s="10">
        <f>0.815*BJ1545/(BK1545*1000)</f>
        <v>109.71022110697284</v>
      </c>
      <c r="BN1545" s="25">
        <v>4728.1969216759699</v>
      </c>
      <c r="BO1545" s="8">
        <v>106</v>
      </c>
      <c r="BP1545" s="8">
        <v>6080</v>
      </c>
      <c r="BQ1545" s="25">
        <v>9223.8464000000004</v>
      </c>
      <c r="BR1545" s="8">
        <v>1520</v>
      </c>
      <c r="BS1545" s="8">
        <v>380</v>
      </c>
      <c r="BT1545" s="8">
        <v>0.87185496513542304</v>
      </c>
    </row>
    <row r="1546" spans="1:72" s="11" customFormat="1" x14ac:dyDescent="0.25">
      <c r="A1546" s="1">
        <v>1399</v>
      </c>
      <c r="B1546" s="22">
        <v>2678.2814806879101</v>
      </c>
      <c r="C1546" s="22">
        <v>1402.2</v>
      </c>
      <c r="D1546" s="11">
        <v>3000</v>
      </c>
      <c r="E1546" s="11">
        <v>12000</v>
      </c>
      <c r="F1546" s="11">
        <v>2</v>
      </c>
      <c r="G1546" s="11">
        <v>4</v>
      </c>
      <c r="H1546" s="12">
        <f>SUM(BG1546:BI1546)/(BK1546*1000000)</f>
        <v>0.97609261864700381</v>
      </c>
      <c r="I1546" s="13">
        <v>100</v>
      </c>
      <c r="J1546" s="20">
        <v>103.015951295034</v>
      </c>
      <c r="K1546" s="18">
        <f>(P1546*BG1546+U1546*BH1546+AP1546*BI1546+AN1546*BJ1546)/(BK1546*(1000000))</f>
        <v>103.83550236736825</v>
      </c>
      <c r="L1546" s="18">
        <f>(T1546*BG1546+Y1546*BH1546+AT1546*BI1546+AO1546*BJ1546)/(BK1546*(1000000))</f>
        <v>129.71483678172606</v>
      </c>
      <c r="M1546" s="18">
        <f>L1546/K1546</f>
        <v>1.2492339693489147</v>
      </c>
      <c r="N1546" s="18">
        <f>J1546*M1546</f>
        <v>128.69102574254978</v>
      </c>
      <c r="O1546" s="13">
        <v>99.999999999999901</v>
      </c>
      <c r="P1546" s="20">
        <v>159.240796570029</v>
      </c>
      <c r="Q1546" s="20">
        <f>P1546-S1546</f>
        <v>147.28488892815</v>
      </c>
      <c r="R1546" s="18">
        <f>Q1546*solar_capex_adj</f>
        <v>196.3798519042</v>
      </c>
      <c r="S1546" s="20">
        <v>11.955907641879008</v>
      </c>
      <c r="T1546" s="18">
        <f>R1546+S1546</f>
        <v>208.335759546079</v>
      </c>
      <c r="U1546" s="20">
        <v>31.012477128952298</v>
      </c>
      <c r="V1546" s="20">
        <f>U1546-X1546</f>
        <v>25.6883952805712</v>
      </c>
      <c r="W1546" s="18">
        <f>V1546*wind_capex_adj</f>
        <v>42.813992134285336</v>
      </c>
      <c r="X1546" s="20">
        <v>5.3240818483810983</v>
      </c>
      <c r="Y1546" s="18">
        <f>W1546+X1546</f>
        <v>48.138073982666434</v>
      </c>
      <c r="Z1546" s="20">
        <v>772.79250762081199</v>
      </c>
      <c r="AA1546" s="20">
        <f>Z1546-AC1546-AD1546</f>
        <v>651.93987793412396</v>
      </c>
      <c r="AB1546" s="18">
        <f>AA1546*hdgt_capex_adj</f>
        <v>814.92484741765497</v>
      </c>
      <c r="AC1546" s="20">
        <v>77.079063761935004</v>
      </c>
      <c r="AD1546" s="20">
        <v>43.773565924753029</v>
      </c>
      <c r="AE1546" s="18">
        <f>AD1546*fuel_adj</f>
        <v>43.773565924753029</v>
      </c>
      <c r="AF1546" s="18">
        <f>AB1546+AC1546+AE1546</f>
        <v>935.77747710434301</v>
      </c>
      <c r="AG1546" s="20">
        <v>2051.7294968937699</v>
      </c>
      <c r="AH1546" s="20">
        <f>AG1546-AJ1546-AK1546</f>
        <v>1844.4609243667101</v>
      </c>
      <c r="AI1546" s="18">
        <f>AH1546*aero_capex_adj</f>
        <v>2213.3531092400522</v>
      </c>
      <c r="AJ1546" s="20">
        <v>157.70741013019983</v>
      </c>
      <c r="AK1546" s="20">
        <v>49.561162396860027</v>
      </c>
      <c r="AL1546" s="18">
        <f>AK1546*fuel_adj</f>
        <v>49.561162396860027</v>
      </c>
      <c r="AM1546" s="18">
        <f>AI1546+AJ1546+AL1546</f>
        <v>2420.621681767112</v>
      </c>
      <c r="AN1546" s="18">
        <f>IF(F1546=0, 0, IF(F1546=3, Z1546, (Z1546*F1546*384+AG1546*G1546*32)/(F1546*384+G1546*32)))</f>
        <v>955.49779180266319</v>
      </c>
      <c r="AO1546" s="18">
        <f>IF(F1546=0, 0, IF(F1546=3, AF1546, (AF1546*F1546*384+AM1546*G1546*32)/(F1546*384+G1546*32)))</f>
        <v>1147.8980777704528</v>
      </c>
      <c r="AP1546" s="20">
        <v>210.838088642396</v>
      </c>
      <c r="AQ1546" s="20">
        <f>AP1546-AS1546</f>
        <v>170.81135161499</v>
      </c>
      <c r="AR1546" s="18">
        <f>AQ1546*bess_capex_adj</f>
        <v>170.81135161499</v>
      </c>
      <c r="AS1546" s="20">
        <v>40.026737027406</v>
      </c>
      <c r="AT1546" s="18">
        <f>AR1546+AS1546</f>
        <v>210.838088642396</v>
      </c>
      <c r="AU1546" s="20">
        <v>9606.2820116898001</v>
      </c>
      <c r="AV1546" s="20"/>
      <c r="AW1546" s="20">
        <v>3205.3008589670399</v>
      </c>
      <c r="AX1546" s="18">
        <f>AW1546*solar_capex_adj</f>
        <v>4273.7344786227195</v>
      </c>
      <c r="AY1546" s="20">
        <v>1678.11818767054</v>
      </c>
      <c r="AZ1546" s="18">
        <f>AY1546*wind_capex_adj</f>
        <v>2796.863646117567</v>
      </c>
      <c r="BA1546" s="20">
        <v>1544.7451341541</v>
      </c>
      <c r="BB1546" s="18">
        <f>BA1546*hdgt_capex_adj</f>
        <v>1930.931417692625</v>
      </c>
      <c r="BC1546" s="20">
        <v>324.549343576262</v>
      </c>
      <c r="BD1546" s="18">
        <f>BC1546*aero_capex_adj</f>
        <v>389.4592122915144</v>
      </c>
      <c r="BE1546" s="20">
        <v>2853.5684873218502</v>
      </c>
      <c r="BF1546" s="18">
        <f>BE1546*bess_capex_adj</f>
        <v>2853.5684873218502</v>
      </c>
      <c r="BG1546" s="11">
        <v>1862546502.2913699</v>
      </c>
      <c r="BH1546" s="11">
        <v>5545335704.8206301</v>
      </c>
      <c r="BI1546" s="11">
        <v>1142689132.23575</v>
      </c>
      <c r="BJ1546" s="11">
        <v>209428660.652246</v>
      </c>
      <c r="BK1546" s="11">
        <f>SUM(BG1546:BJ1546)/1000000</f>
        <v>8759.9999999999964</v>
      </c>
      <c r="BL1546" s="11">
        <v>32.465111710153003</v>
      </c>
      <c r="BM1546" s="13">
        <f>0.815*BJ1546/(BK1546*1000)</f>
        <v>19.484515802691845</v>
      </c>
      <c r="BN1546" s="22">
        <v>3615.6799989286801</v>
      </c>
      <c r="BO1546" s="11">
        <v>369</v>
      </c>
      <c r="BP1546" s="11">
        <v>9120</v>
      </c>
      <c r="BQ1546" s="22">
        <v>13835.7696</v>
      </c>
      <c r="BR1546" s="11">
        <v>2280</v>
      </c>
      <c r="BS1546" s="11">
        <v>570</v>
      </c>
      <c r="BT1546" s="11">
        <v>0.23734644868391799</v>
      </c>
    </row>
    <row r="1547" spans="1:72" s="11" customFormat="1" x14ac:dyDescent="0.25">
      <c r="A1547" s="1">
        <v>1534</v>
      </c>
      <c r="B1547" s="22">
        <v>2678.2814806879101</v>
      </c>
      <c r="C1547" s="22">
        <v>1402.2</v>
      </c>
      <c r="D1547" s="11">
        <v>3000</v>
      </c>
      <c r="E1547" s="11">
        <v>12000</v>
      </c>
      <c r="F1547" s="11">
        <v>2</v>
      </c>
      <c r="G1547" s="11">
        <v>4</v>
      </c>
      <c r="H1547" s="12">
        <f>SUM(BG1547:BI1547)/(BK1547*1000000)</f>
        <v>0.97609261864700381</v>
      </c>
      <c r="I1547" s="13">
        <v>100</v>
      </c>
      <c r="J1547" s="20">
        <v>103.015951295034</v>
      </c>
      <c r="K1547" s="18">
        <f>(P1547*BG1547+U1547*BH1547+AP1547*BI1547+AN1547*BJ1547)/(BK1547*(1000000))</f>
        <v>103.83550236736825</v>
      </c>
      <c r="L1547" s="18">
        <f>(T1547*BG1547+Y1547*BH1547+AT1547*BI1547+AO1547*BJ1547)/(BK1547*(1000000))</f>
        <v>129.71483678172606</v>
      </c>
      <c r="M1547" s="18">
        <f>L1547/K1547</f>
        <v>1.2492339693489147</v>
      </c>
      <c r="N1547" s="18">
        <f>J1547*M1547</f>
        <v>128.69102574254978</v>
      </c>
      <c r="O1547" s="13">
        <v>99.999999999999901</v>
      </c>
      <c r="P1547" s="20">
        <v>159.240796570029</v>
      </c>
      <c r="Q1547" s="20">
        <f>P1547-S1547</f>
        <v>147.28488892815</v>
      </c>
      <c r="R1547" s="18">
        <f>Q1547*solar_capex_adj</f>
        <v>196.3798519042</v>
      </c>
      <c r="S1547" s="20">
        <v>11.955907641879008</v>
      </c>
      <c r="T1547" s="18">
        <f>R1547+S1547</f>
        <v>208.335759546079</v>
      </c>
      <c r="U1547" s="20">
        <v>31.012477128952298</v>
      </c>
      <c r="V1547" s="20">
        <f>U1547-X1547</f>
        <v>25.6883952805712</v>
      </c>
      <c r="W1547" s="18">
        <f>V1547*wind_capex_adj</f>
        <v>42.813992134285336</v>
      </c>
      <c r="X1547" s="20">
        <v>5.3240818483810983</v>
      </c>
      <c r="Y1547" s="18">
        <f>W1547+X1547</f>
        <v>48.138073982666434</v>
      </c>
      <c r="Z1547" s="20">
        <v>772.79250762081199</v>
      </c>
      <c r="AA1547" s="20">
        <f>Z1547-AC1547-AD1547</f>
        <v>651.93987793412396</v>
      </c>
      <c r="AB1547" s="18">
        <f>AA1547*hdgt_capex_adj</f>
        <v>814.92484741765497</v>
      </c>
      <c r="AC1547" s="20">
        <v>77.079063761935004</v>
      </c>
      <c r="AD1547" s="20">
        <v>43.773565924753029</v>
      </c>
      <c r="AE1547" s="18">
        <f>AD1547*fuel_adj</f>
        <v>43.773565924753029</v>
      </c>
      <c r="AF1547" s="18">
        <f>AB1547+AC1547+AE1547</f>
        <v>935.77747710434301</v>
      </c>
      <c r="AG1547" s="20">
        <v>2051.7294968937699</v>
      </c>
      <c r="AH1547" s="20">
        <f>AG1547-AJ1547-AK1547</f>
        <v>1844.4609243667101</v>
      </c>
      <c r="AI1547" s="18">
        <f>AH1547*aero_capex_adj</f>
        <v>2213.3531092400522</v>
      </c>
      <c r="AJ1547" s="20">
        <v>157.70741013019983</v>
      </c>
      <c r="AK1547" s="20">
        <v>49.561162396860027</v>
      </c>
      <c r="AL1547" s="18">
        <f>AK1547*fuel_adj</f>
        <v>49.561162396860027</v>
      </c>
      <c r="AM1547" s="18">
        <f>AI1547+AJ1547+AL1547</f>
        <v>2420.621681767112</v>
      </c>
      <c r="AN1547" s="18">
        <f>IF(F1547=0, 0, IF(F1547=3, Z1547, (Z1547*F1547*384+AG1547*G1547*32)/(F1547*384+G1547*32)))</f>
        <v>955.49779180266319</v>
      </c>
      <c r="AO1547" s="18">
        <f>IF(F1547=0, 0, IF(F1547=3, AF1547, (AF1547*F1547*384+AM1547*G1547*32)/(F1547*384+G1547*32)))</f>
        <v>1147.8980777704528</v>
      </c>
      <c r="AP1547" s="20">
        <v>210.838088642396</v>
      </c>
      <c r="AQ1547" s="20">
        <f>AP1547-AS1547</f>
        <v>170.81135161499</v>
      </c>
      <c r="AR1547" s="18">
        <f>AQ1547*bess_capex_adj</f>
        <v>170.81135161499</v>
      </c>
      <c r="AS1547" s="20">
        <v>40.026737027406</v>
      </c>
      <c r="AT1547" s="18">
        <f>AR1547+AS1547</f>
        <v>210.838088642396</v>
      </c>
      <c r="AU1547" s="20">
        <v>9606.2820116898001</v>
      </c>
      <c r="AV1547" s="20"/>
      <c r="AW1547" s="20">
        <v>3205.3008589670399</v>
      </c>
      <c r="AX1547" s="18">
        <f>AW1547*solar_capex_adj</f>
        <v>4273.7344786227195</v>
      </c>
      <c r="AY1547" s="20">
        <v>1678.11818767054</v>
      </c>
      <c r="AZ1547" s="18">
        <f>AY1547*wind_capex_adj</f>
        <v>2796.863646117567</v>
      </c>
      <c r="BA1547" s="20">
        <v>1544.7451341541</v>
      </c>
      <c r="BB1547" s="18">
        <f>BA1547*hdgt_capex_adj</f>
        <v>1930.931417692625</v>
      </c>
      <c r="BC1547" s="20">
        <v>324.549343576262</v>
      </c>
      <c r="BD1547" s="18">
        <f>BC1547*aero_capex_adj</f>
        <v>389.4592122915144</v>
      </c>
      <c r="BE1547" s="20">
        <v>2853.5684873218502</v>
      </c>
      <c r="BF1547" s="18">
        <f>BE1547*bess_capex_adj</f>
        <v>2853.5684873218502</v>
      </c>
      <c r="BG1547" s="11">
        <v>1862546502.2913699</v>
      </c>
      <c r="BH1547" s="11">
        <v>5545335704.8206301</v>
      </c>
      <c r="BI1547" s="11">
        <v>1142689132.23575</v>
      </c>
      <c r="BJ1547" s="11">
        <v>209428660.652246</v>
      </c>
      <c r="BK1547" s="11">
        <f>SUM(BG1547:BJ1547)/1000000</f>
        <v>8759.9999999999964</v>
      </c>
      <c r="BL1547" s="11">
        <v>32.465111710153003</v>
      </c>
      <c r="BM1547" s="13">
        <f>0.815*BJ1547/(BK1547*1000)</f>
        <v>19.484515802691845</v>
      </c>
      <c r="BN1547" s="22">
        <v>3615.6799989286801</v>
      </c>
      <c r="BO1547" s="11">
        <v>369</v>
      </c>
      <c r="BP1547" s="11">
        <v>9120</v>
      </c>
      <c r="BQ1547" s="22">
        <v>13835.7696</v>
      </c>
      <c r="BR1547" s="11">
        <v>2280</v>
      </c>
      <c r="BS1547" s="11">
        <v>570</v>
      </c>
      <c r="BT1547" s="11">
        <v>0.23734644868391799</v>
      </c>
    </row>
    <row r="1548" spans="1:72" s="11" customFormat="1" x14ac:dyDescent="0.25">
      <c r="A1548" s="1">
        <v>745</v>
      </c>
      <c r="B1548" s="25">
        <v>2266.2381759666901</v>
      </c>
      <c r="C1548" s="25">
        <v>1801.19999999999</v>
      </c>
      <c r="D1548" s="8">
        <v>2000</v>
      </c>
      <c r="E1548" s="8">
        <v>8000</v>
      </c>
      <c r="F1548" s="8">
        <v>1</v>
      </c>
      <c r="G1548" s="8">
        <v>23</v>
      </c>
      <c r="H1548" s="9">
        <f>SUM(BG1548:BI1548)/(BK1548*1000000)</f>
        <v>0.97518147033295977</v>
      </c>
      <c r="I1548" s="10">
        <v>100</v>
      </c>
      <c r="J1548" s="19">
        <v>102.278109326003</v>
      </c>
      <c r="K1548" s="18">
        <f>(P1548*BG1548+U1548*BH1548+AP1548*BI1548+AN1548*BJ1548)/(BK1548*(1000000))</f>
        <v>127.09871431659906</v>
      </c>
      <c r="L1548" s="18">
        <f>(T1548*BG1548+Y1548*BH1548+AT1548*BI1548+AO1548*BJ1548)/(BK1548*(1000000))</f>
        <v>159.97849801265761</v>
      </c>
      <c r="M1548" s="18">
        <f>L1548/K1548</f>
        <v>1.2586948567721621</v>
      </c>
      <c r="N1548" s="18">
        <f>J1548*M1548</f>
        <v>128.73693016902089</v>
      </c>
      <c r="O1548" s="10">
        <v>100</v>
      </c>
      <c r="P1548" s="19">
        <v>156.23831692077701</v>
      </c>
      <c r="Q1548" s="19">
        <f>P1548-S1548</f>
        <v>144.507419431221</v>
      </c>
      <c r="R1548" s="18">
        <f>Q1548*solar_capex_adj</f>
        <v>192.67655924162798</v>
      </c>
      <c r="S1548" s="19">
        <v>11.730897489556014</v>
      </c>
      <c r="T1548" s="18">
        <f>R1548+S1548</f>
        <v>204.407456731184</v>
      </c>
      <c r="U1548" s="19">
        <v>36.669077078752998</v>
      </c>
      <c r="V1548" s="19">
        <f>U1548-X1548</f>
        <v>30.373694802455098</v>
      </c>
      <c r="W1548" s="18">
        <f>V1548*wind_capex_adj</f>
        <v>50.622824670758497</v>
      </c>
      <c r="X1548" s="19">
        <v>6.2953822762979001</v>
      </c>
      <c r="Y1548" s="18">
        <f>W1548+X1548</f>
        <v>56.918206947056397</v>
      </c>
      <c r="Z1548" s="19">
        <v>482.04996111469097</v>
      </c>
      <c r="AA1548" s="19">
        <f>Z1548-AC1548-AD1548</f>
        <v>390.04146147020401</v>
      </c>
      <c r="AB1548" s="18">
        <f>AA1548*hdgt_capex_adj</f>
        <v>487.55182683775502</v>
      </c>
      <c r="AC1548" s="19">
        <v>51.059131415412992</v>
      </c>
      <c r="AD1548" s="19">
        <v>40.949368229073968</v>
      </c>
      <c r="AE1548" s="18">
        <f>AD1548*fuel_adj</f>
        <v>40.949368229073968</v>
      </c>
      <c r="AF1548" s="18">
        <f>AB1548+AC1548+AE1548</f>
        <v>579.56032648224209</v>
      </c>
      <c r="AG1548" s="19">
        <v>3129.6957586149501</v>
      </c>
      <c r="AH1548" s="19">
        <f>AG1548-AJ1548-AK1548</f>
        <v>2849.2789183783898</v>
      </c>
      <c r="AI1548" s="18">
        <f>AH1548*aero_capex_adj</f>
        <v>3419.1347020540675</v>
      </c>
      <c r="AJ1548" s="19">
        <v>235.38168687761026</v>
      </c>
      <c r="AK1548" s="19">
        <v>45.035153358950083</v>
      </c>
      <c r="AL1548" s="18">
        <f>AK1548*fuel_adj</f>
        <v>45.035153358950083</v>
      </c>
      <c r="AM1548" s="18">
        <f>AI1548+AJ1548+AL1548</f>
        <v>3699.5515422906278</v>
      </c>
      <c r="AN1548" s="18">
        <f>IF(F1548=0, 0, IF(F1548=3, Z1548, (Z1548*F1548*384+AG1548*G1548*32)/(F1548*384+G1548*32)))</f>
        <v>2221.93148518629</v>
      </c>
      <c r="AO1548" s="18">
        <f>IF(F1548=0, 0, IF(F1548=3, AF1548, (AF1548*F1548*384+AM1548*G1548*32)/(F1548*384+G1548*32)))</f>
        <v>2629.8402682991814</v>
      </c>
      <c r="AP1548" s="19">
        <v>173.719201066761</v>
      </c>
      <c r="AQ1548" s="19">
        <f>AP1548-AS1548</f>
        <v>140.188973244924</v>
      </c>
      <c r="AR1548" s="18">
        <f>AQ1548*bess_capex_adj</f>
        <v>140.188973244924</v>
      </c>
      <c r="AS1548" s="19">
        <v>33.530227821837002</v>
      </c>
      <c r="AT1548" s="18">
        <f>AR1548+AS1548</f>
        <v>173.719201066761</v>
      </c>
      <c r="AU1548" s="19">
        <v>9406.3207281954692</v>
      </c>
      <c r="AV1548" s="19"/>
      <c r="AW1548" s="19">
        <v>2712.0731465886502</v>
      </c>
      <c r="AX1548" s="18">
        <f>AW1548*solar_capex_adj</f>
        <v>3616.0975287848669</v>
      </c>
      <c r="AY1548" s="19">
        <v>2155.5484341585998</v>
      </c>
      <c r="AZ1548" s="18">
        <f>AY1548*wind_capex_adj</f>
        <v>3592.5807235976663</v>
      </c>
      <c r="BA1548" s="19">
        <v>772.34280667874498</v>
      </c>
      <c r="BB1548" s="18">
        <f>BA1548*hdgt_capex_adj</f>
        <v>965.42850834843125</v>
      </c>
      <c r="BC1548" s="19">
        <v>1866.0868203336399</v>
      </c>
      <c r="BD1548" s="18">
        <f>BC1548*aero_capex_adj</f>
        <v>2239.3041844003678</v>
      </c>
      <c r="BE1548" s="19">
        <v>1900.2695204358099</v>
      </c>
      <c r="BF1548" s="18">
        <f>BE1548*bess_capex_adj</f>
        <v>1900.2695204358099</v>
      </c>
      <c r="BG1548" s="8">
        <v>1605955017.0715699</v>
      </c>
      <c r="BH1548" s="8">
        <v>6024251669.3078299</v>
      </c>
      <c r="BI1548" s="8">
        <v>912382993.73731601</v>
      </c>
      <c r="BJ1548" s="8">
        <v>217410319.88327199</v>
      </c>
      <c r="BK1548" s="8">
        <f>SUM(BG1548:BJ1548)/1000000</f>
        <v>8759.9999999999891</v>
      </c>
      <c r="BL1548" s="8">
        <v>36.155040037531798</v>
      </c>
      <c r="BM1548" s="10">
        <f>0.815*BJ1548/(BK1548*1000)</f>
        <v>20.227101678637769</v>
      </c>
      <c r="BN1548" s="25">
        <v>3059.4215375550398</v>
      </c>
      <c r="BO1548" s="8">
        <v>474</v>
      </c>
      <c r="BP1548" s="8">
        <v>6080</v>
      </c>
      <c r="BQ1548" s="25">
        <v>9223.8464000000004</v>
      </c>
      <c r="BR1548" s="8">
        <v>1520</v>
      </c>
      <c r="BS1548" s="8">
        <v>380</v>
      </c>
      <c r="BT1548" s="8">
        <v>0.28375038604512998</v>
      </c>
    </row>
    <row r="1549" spans="1:72" s="11" customFormat="1" x14ac:dyDescent="0.25">
      <c r="A1549" s="1">
        <v>1014</v>
      </c>
      <c r="B1549" s="25">
        <v>2060.21652360608</v>
      </c>
      <c r="C1549" s="25">
        <v>1801.19999999999</v>
      </c>
      <c r="D1549" s="8">
        <v>2000</v>
      </c>
      <c r="E1549" s="8">
        <v>8000</v>
      </c>
      <c r="F1549" s="8">
        <v>3</v>
      </c>
      <c r="G1549" s="8">
        <v>4</v>
      </c>
      <c r="H1549" s="9">
        <f>SUM(BG1549:BI1549)/(BK1549*1000000)</f>
        <v>0.9718477732102393</v>
      </c>
      <c r="I1549" s="10">
        <v>100</v>
      </c>
      <c r="J1549" s="19">
        <v>100.27437746722001</v>
      </c>
      <c r="K1549" s="18">
        <f>(P1549*BG1549+U1549*BH1549+AP1549*BI1549+AN1549*BJ1549)/(BK1549*(1000000))</f>
        <v>96.736687380892349</v>
      </c>
      <c r="L1549" s="18">
        <f>(T1549*BG1549+Y1549*BH1549+AT1549*BI1549+AO1549*BJ1549)/(BK1549*(1000000))</f>
        <v>124.57772131946447</v>
      </c>
      <c r="M1549" s="18">
        <f>L1549/K1549</f>
        <v>1.2878022257362447</v>
      </c>
      <c r="N1549" s="18">
        <f>J1549*M1549</f>
        <v>129.13356648660226</v>
      </c>
      <c r="O1549" s="10">
        <v>100</v>
      </c>
      <c r="P1549" s="19">
        <v>144.89483485888701</v>
      </c>
      <c r="Q1549" s="19">
        <f>P1549-S1549</f>
        <v>134.017236268527</v>
      </c>
      <c r="R1549" s="18">
        <f>Q1549*solar_capex_adj</f>
        <v>178.68964835803598</v>
      </c>
      <c r="S1549" s="19">
        <v>10.877598590360009</v>
      </c>
      <c r="T1549" s="18">
        <f>R1549+S1549</f>
        <v>189.56724694839599</v>
      </c>
      <c r="U1549" s="19">
        <v>36.673875850671102</v>
      </c>
      <c r="V1549" s="19">
        <f>U1549-X1549</f>
        <v>30.3784949458101</v>
      </c>
      <c r="W1549" s="18">
        <f>V1549*wind_capex_adj</f>
        <v>50.630824909683504</v>
      </c>
      <c r="X1549" s="19">
        <v>6.2953809048610019</v>
      </c>
      <c r="Y1549" s="18">
        <f>W1549+X1549</f>
        <v>56.926205814544502</v>
      </c>
      <c r="Z1549" s="19">
        <v>970.29537831996004</v>
      </c>
      <c r="AA1549" s="19">
        <f>Z1549-AC1549-AD1549</f>
        <v>834.48861093581797</v>
      </c>
      <c r="AB1549" s="18">
        <f>AA1549*hdgt_capex_adj</f>
        <v>1043.1107636697725</v>
      </c>
      <c r="AC1549" s="19">
        <v>94.50929440546804</v>
      </c>
      <c r="AD1549" s="19">
        <v>41.297472978674023</v>
      </c>
      <c r="AE1549" s="18">
        <f>AD1549*fuel_adj</f>
        <v>41.297472978674023</v>
      </c>
      <c r="AF1549" s="18">
        <f>AB1549+AC1549+AE1549</f>
        <v>1178.9175310539147</v>
      </c>
      <c r="AG1549" s="19">
        <v>1814.7312862004701</v>
      </c>
      <c r="AH1549" s="19">
        <f>AG1549-AJ1549-AK1549</f>
        <v>1627.5207772512497</v>
      </c>
      <c r="AI1549" s="18">
        <f>AH1549*aero_capex_adj</f>
        <v>1953.0249327014994</v>
      </c>
      <c r="AJ1549" s="19">
        <v>140.0718854804802</v>
      </c>
      <c r="AK1549" s="19">
        <v>47.138623468740207</v>
      </c>
      <c r="AL1549" s="18">
        <f>AK1549*fuel_adj</f>
        <v>47.138623468740207</v>
      </c>
      <c r="AM1549" s="18">
        <f>AI1549+AJ1549+AL1549</f>
        <v>2140.2354416507201</v>
      </c>
      <c r="AN1549" s="18">
        <f>IF(F1549=0, 0, IF(F1549=3, Z1549, (Z1549*F1549*384+AG1549*G1549*32)/(F1549*384+G1549*32)))</f>
        <v>970.29537831996004</v>
      </c>
      <c r="AO1549" s="18">
        <f>IF(F1549=0, 0, IF(F1549=3, AF1549, (AF1549*F1549*384+AM1549*G1549*32)/(F1549*384+G1549*32)))</f>
        <v>1178.9175310539147</v>
      </c>
      <c r="AP1549" s="19">
        <v>173.96922341672001</v>
      </c>
      <c r="AQ1549" s="19">
        <f>AP1549-AS1549</f>
        <v>140.46480129877199</v>
      </c>
      <c r="AR1549" s="18">
        <f>AQ1549*bess_capex_adj</f>
        <v>140.46480129877199</v>
      </c>
      <c r="AS1549" s="19">
        <v>33.504422117948025</v>
      </c>
      <c r="AT1549" s="18">
        <f>AR1549+AS1549</f>
        <v>173.96922341672001</v>
      </c>
      <c r="AU1549" s="19">
        <v>9164.3543223237193</v>
      </c>
      <c r="AV1549" s="19"/>
      <c r="AW1549" s="19">
        <v>2465.9112211277602</v>
      </c>
      <c r="AX1549" s="18">
        <f>AW1549*solar_capex_adj</f>
        <v>3287.8816281703466</v>
      </c>
      <c r="AY1549" s="19">
        <v>2155.8895585018399</v>
      </c>
      <c r="AZ1549" s="18">
        <f>AY1549*wind_capex_adj</f>
        <v>3593.1492641697332</v>
      </c>
      <c r="BA1549" s="19">
        <v>2317.3950992467398</v>
      </c>
      <c r="BB1549" s="18">
        <f>BA1549*hdgt_capex_adj</f>
        <v>2896.7438740584248</v>
      </c>
      <c r="BC1549" s="19">
        <v>324.58819759900803</v>
      </c>
      <c r="BD1549" s="18">
        <f>BC1549*aero_capex_adj</f>
        <v>389.50583711880961</v>
      </c>
      <c r="BE1549" s="19">
        <v>1900.5702458483599</v>
      </c>
      <c r="BF1549" s="18">
        <f>BE1549*bess_capex_adj</f>
        <v>1900.5702458483599</v>
      </c>
      <c r="BG1549" s="8">
        <v>1576663233.6986499</v>
      </c>
      <c r="BH1549" s="8">
        <v>6024248427.7545404</v>
      </c>
      <c r="BI1549" s="8">
        <v>912474831.86850095</v>
      </c>
      <c r="BJ1549" s="8">
        <v>246613506.678303</v>
      </c>
      <c r="BK1549" s="8">
        <f>SUM(BG1549:BJ1549)/1000000</f>
        <v>8759.9999999999945</v>
      </c>
      <c r="BL1549" s="8">
        <v>33.808661317927204</v>
      </c>
      <c r="BM1549" s="10">
        <f>0.815*BJ1549/(BK1549*1000)</f>
        <v>22.944064833654917</v>
      </c>
      <c r="BN1549" s="25">
        <v>2781.2923068682198</v>
      </c>
      <c r="BO1549" s="8">
        <v>474</v>
      </c>
      <c r="BP1549" s="8">
        <v>6080</v>
      </c>
      <c r="BQ1549" s="25">
        <v>9223.8464000000004</v>
      </c>
      <c r="BR1549" s="8">
        <v>1520</v>
      </c>
      <c r="BS1549" s="8">
        <v>380</v>
      </c>
      <c r="BT1549" s="8">
        <v>0.28377867193297102</v>
      </c>
    </row>
    <row r="1550" spans="1:72" s="11" customFormat="1" x14ac:dyDescent="0.25">
      <c r="A1550" s="1">
        <v>814</v>
      </c>
      <c r="B1550" s="25">
        <v>3708.3897424909601</v>
      </c>
      <c r="C1550" s="25">
        <v>201.39999999999901</v>
      </c>
      <c r="D1550" s="8">
        <v>2000</v>
      </c>
      <c r="E1550" s="8">
        <v>8000</v>
      </c>
      <c r="F1550" s="8">
        <v>1</v>
      </c>
      <c r="G1550" s="8">
        <v>23</v>
      </c>
      <c r="H1550" s="9">
        <f>SUM(BG1550:BI1550)/(BK1550*1000000)</f>
        <v>0.79979431324549455</v>
      </c>
      <c r="I1550" s="10">
        <v>100</v>
      </c>
      <c r="J1550" s="19">
        <v>107.97923462154</v>
      </c>
      <c r="K1550" s="18">
        <f>(P1550*BG1550+U1550*BH1550+AP1550*BI1550+AN1550*BJ1550)/(BK1550*(1000000))</f>
        <v>121.07046154738326</v>
      </c>
      <c r="L1550" s="18">
        <f>(T1550*BG1550+Y1550*BH1550+AT1550*BI1550+AO1550*BJ1550)/(BK1550*(1000000))</f>
        <v>145.00387147093733</v>
      </c>
      <c r="M1550" s="18">
        <f>L1550/K1550</f>
        <v>1.1976816608912262</v>
      </c>
      <c r="N1550" s="18">
        <f>J1550*M1550</f>
        <v>129.32474906328943</v>
      </c>
      <c r="O1550" s="10">
        <v>99.999999999999901</v>
      </c>
      <c r="P1550" s="19">
        <v>128.88350592046601</v>
      </c>
      <c r="Q1550" s="19">
        <f>P1550-S1550</f>
        <v>119.20759029753501</v>
      </c>
      <c r="R1550" s="18">
        <f>Q1550*solar_capex_adj</f>
        <v>158.94345373004666</v>
      </c>
      <c r="S1550" s="19">
        <v>9.6759156229310008</v>
      </c>
      <c r="T1550" s="18">
        <f>R1550+S1550</f>
        <v>168.61936935297766</v>
      </c>
      <c r="U1550" s="19">
        <v>27.942922839393301</v>
      </c>
      <c r="V1550" s="19">
        <f>U1550-X1550</f>
        <v>23.146139362266201</v>
      </c>
      <c r="W1550" s="18">
        <f>V1550*wind_capex_adj</f>
        <v>38.576898937110336</v>
      </c>
      <c r="X1550" s="19">
        <v>4.7967834771271001</v>
      </c>
      <c r="Y1550" s="18">
        <f>W1550+X1550</f>
        <v>43.373682414237436</v>
      </c>
      <c r="Z1550" s="19">
        <v>107.02035232419701</v>
      </c>
      <c r="AA1550" s="19">
        <f>Z1550-AC1550-AD1550</f>
        <v>54.644896616314895</v>
      </c>
      <c r="AB1550" s="18">
        <f>AA1550*hdgt_capex_adj</f>
        <v>68.306120770393619</v>
      </c>
      <c r="AC1550" s="19">
        <v>17.187986623690804</v>
      </c>
      <c r="AD1550" s="19">
        <v>35.187469084191306</v>
      </c>
      <c r="AE1550" s="18">
        <f>AD1550*fuel_adj</f>
        <v>35.187469084191306</v>
      </c>
      <c r="AF1550" s="18">
        <f>AB1550+AC1550+AE1550</f>
        <v>120.68157647827573</v>
      </c>
      <c r="AG1550" s="19">
        <v>336.299720312852</v>
      </c>
      <c r="AH1550" s="19">
        <f>AG1550-AJ1550-AK1550</f>
        <v>263.18658539362599</v>
      </c>
      <c r="AI1550" s="18">
        <f>AH1550*aero_capex_adj</f>
        <v>315.82390247235116</v>
      </c>
      <c r="AJ1550" s="19">
        <v>32.39783391542403</v>
      </c>
      <c r="AK1550" s="19">
        <v>40.715301003801983</v>
      </c>
      <c r="AL1550" s="18">
        <f>AK1550*fuel_adj</f>
        <v>40.715301003801983</v>
      </c>
      <c r="AM1550" s="18">
        <f>AI1550+AJ1550+AL1550</f>
        <v>388.93703739157718</v>
      </c>
      <c r="AN1550" s="18">
        <f>IF(F1550=0, 0, IF(F1550=3, Z1550, (Z1550*F1550*384+AG1550*G1550*32)/(F1550*384+G1550*32)))</f>
        <v>257.6896512881703</v>
      </c>
      <c r="AO1550" s="18">
        <f>IF(F1550=0, 0, IF(F1550=3, AF1550, (AF1550*F1550*384+AM1550*G1550*32)/(F1550*384+G1550*32)))</f>
        <v>296.96373650701668</v>
      </c>
      <c r="AP1550" s="19">
        <v>58.7043700074477</v>
      </c>
      <c r="AQ1550" s="19">
        <f>AP1550-AS1550</f>
        <v>47.910803587310603</v>
      </c>
      <c r="AR1550" s="18">
        <f>AQ1550*bess_capex_adj</f>
        <v>47.910803587310603</v>
      </c>
      <c r="AS1550" s="19">
        <v>10.793566420137097</v>
      </c>
      <c r="AT1550" s="18">
        <f>AR1550+AS1550</f>
        <v>58.7043700074477</v>
      </c>
      <c r="AU1550" s="19">
        <v>9218.7817549057909</v>
      </c>
      <c r="AV1550" s="19"/>
      <c r="AW1550" s="19">
        <v>4438.4787935842196</v>
      </c>
      <c r="AX1550" s="18">
        <f>AW1550*solar_capex_adj</f>
        <v>5917.9717247789595</v>
      </c>
      <c r="AY1550" s="19">
        <v>241.05061525367401</v>
      </c>
      <c r="AZ1550" s="18">
        <f>AY1550*wind_capex_adj</f>
        <v>401.75102542279001</v>
      </c>
      <c r="BA1550" s="19">
        <v>772.43694355821106</v>
      </c>
      <c r="BB1550" s="18">
        <f>BA1550*hdgt_capex_adj</f>
        <v>965.54617944776385</v>
      </c>
      <c r="BC1550" s="19">
        <v>1866.3142680272799</v>
      </c>
      <c r="BD1550" s="18">
        <f>BC1550*aero_capex_adj</f>
        <v>2239.5771216327357</v>
      </c>
      <c r="BE1550" s="19">
        <v>1900.5011344823899</v>
      </c>
      <c r="BF1550" s="18">
        <f>BE1550*bess_capex_adj</f>
        <v>1900.5011344823899</v>
      </c>
      <c r="BG1550" s="8">
        <v>3199534959.76124</v>
      </c>
      <c r="BH1550" s="8">
        <v>884041093.96239996</v>
      </c>
      <c r="BI1550" s="8">
        <v>2922622171.6566901</v>
      </c>
      <c r="BJ1550" s="8">
        <v>1753801826.32021</v>
      </c>
      <c r="BK1550" s="8">
        <f>SUM(BG1550:BJ1550)/1000000</f>
        <v>8760.000051700541</v>
      </c>
      <c r="BL1550" s="8">
        <v>24.8256404266454</v>
      </c>
      <c r="BM1550" s="10">
        <f>0.815*BJ1550/(BK1550*1000)</f>
        <v>163.16763470492191</v>
      </c>
      <c r="BN1550" s="25">
        <v>5006.3261523627898</v>
      </c>
      <c r="BO1550" s="8">
        <v>53</v>
      </c>
      <c r="BP1550" s="8">
        <v>6080</v>
      </c>
      <c r="BQ1550" s="25">
        <v>9223.8464000000004</v>
      </c>
      <c r="BR1550" s="8">
        <v>1520</v>
      </c>
      <c r="BS1550" s="8">
        <v>380</v>
      </c>
      <c r="BT1550" s="8">
        <v>0.90137730629857904</v>
      </c>
    </row>
    <row r="1551" spans="1:72" s="11" customFormat="1" x14ac:dyDescent="0.25">
      <c r="A1551" s="1">
        <v>1251</v>
      </c>
      <c r="B1551" s="22">
        <v>2884.3031330485201</v>
      </c>
      <c r="C1551" s="22">
        <v>1200.8</v>
      </c>
      <c r="D1551" s="11">
        <v>3000</v>
      </c>
      <c r="E1551" s="11">
        <v>12000</v>
      </c>
      <c r="F1551" s="11">
        <v>1</v>
      </c>
      <c r="G1551" s="11">
        <v>16</v>
      </c>
      <c r="H1551" s="12">
        <f>SUM(BG1551:BI1551)/(BK1551*1000000)</f>
        <v>0.97153918665314909</v>
      </c>
      <c r="I1551" s="13">
        <v>100</v>
      </c>
      <c r="J1551" s="20">
        <v>105.456335340607</v>
      </c>
      <c r="K1551" s="18">
        <f>(P1551*BG1551+U1551*BH1551+AP1551*BI1551+AN1551*BJ1551)/(BK1551*(1000000))</f>
        <v>129.60571420093265</v>
      </c>
      <c r="L1551" s="18">
        <f>(T1551*BG1551+Y1551*BH1551+AT1551*BI1551+AO1551*BJ1551)/(BK1551*(1000000))</f>
        <v>158.98718478547204</v>
      </c>
      <c r="M1551" s="18">
        <f>L1551/K1551</f>
        <v>1.2266988825738669</v>
      </c>
      <c r="N1551" s="18">
        <f>J1551*M1551</f>
        <v>129.3631687226576</v>
      </c>
      <c r="O1551" s="13">
        <v>100</v>
      </c>
      <c r="P1551" s="20">
        <v>156.95464097768499</v>
      </c>
      <c r="Q1551" s="20">
        <f>P1551-S1551</f>
        <v>145.16896750573301</v>
      </c>
      <c r="R1551" s="18">
        <f>Q1551*solar_capex_adj</f>
        <v>193.55862334097733</v>
      </c>
      <c r="S1551" s="20">
        <v>11.785673471951981</v>
      </c>
      <c r="T1551" s="18">
        <f>R1551+S1551</f>
        <v>205.34429681292931</v>
      </c>
      <c r="U1551" s="20">
        <v>28.5928734305052</v>
      </c>
      <c r="V1551" s="20">
        <f>U1551-X1551</f>
        <v>23.6836514908189</v>
      </c>
      <c r="W1551" s="18">
        <f>V1551*wind_capex_adj</f>
        <v>39.472752484698169</v>
      </c>
      <c r="X1551" s="20">
        <v>4.9092219396863008</v>
      </c>
      <c r="Y1551" s="18">
        <f>W1551+X1551</f>
        <v>44.381974424384467</v>
      </c>
      <c r="Z1551" s="20">
        <v>398.885093687059</v>
      </c>
      <c r="AA1551" s="20">
        <f>Z1551-AC1551-AD1551</f>
        <v>311.68955340418802</v>
      </c>
      <c r="AB1551" s="18">
        <f>AA1551*hdgt_capex_adj</f>
        <v>389.61194175523502</v>
      </c>
      <c r="AC1551" s="20">
        <v>43.805998646946989</v>
      </c>
      <c r="AD1551" s="20">
        <v>43.38954163592399</v>
      </c>
      <c r="AE1551" s="18">
        <f>AD1551*fuel_adj</f>
        <v>43.38954163592399</v>
      </c>
      <c r="AF1551" s="18">
        <f>AB1551+AC1551+AE1551</f>
        <v>476.807482038106</v>
      </c>
      <c r="AG1551" s="20">
        <v>2681.8124268573602</v>
      </c>
      <c r="AH1551" s="20">
        <f>AG1551-AJ1551-AK1551</f>
        <v>2431.1798284441898</v>
      </c>
      <c r="AI1551" s="18">
        <f>AH1551*aero_capex_adj</f>
        <v>2917.4157941330277</v>
      </c>
      <c r="AJ1551" s="20">
        <v>203.19262573032029</v>
      </c>
      <c r="AK1551" s="20">
        <v>47.439972682850112</v>
      </c>
      <c r="AL1551" s="18">
        <f>AK1551*fuel_adj</f>
        <v>47.439972682850112</v>
      </c>
      <c r="AM1551" s="18">
        <f>AI1551+AJ1551+AL1551</f>
        <v>3168.0483925461981</v>
      </c>
      <c r="AN1551" s="18">
        <f>IF(F1551=0, 0, IF(F1551=3, Z1551, (Z1551*F1551*384+AG1551*G1551*32)/(F1551*384+G1551*32)))</f>
        <v>1703.4149983558025</v>
      </c>
      <c r="AO1551" s="18">
        <f>IF(F1551=0, 0, IF(F1551=3, AF1551, (AF1551*F1551*384+AM1551*G1551*32)/(F1551*384+G1551*32)))</f>
        <v>2014.6594308998731</v>
      </c>
      <c r="AP1551" s="20">
        <v>184.07290513807001</v>
      </c>
      <c r="AQ1551" s="20">
        <f>AP1551-AS1551</f>
        <v>149.574980353613</v>
      </c>
      <c r="AR1551" s="18">
        <f>AQ1551*bess_capex_adj</f>
        <v>149.574980353613</v>
      </c>
      <c r="AS1551" s="20">
        <v>34.497924784457012</v>
      </c>
      <c r="AT1551" s="18">
        <f>AR1551+AS1551</f>
        <v>184.07290513807001</v>
      </c>
      <c r="AU1551" s="20">
        <v>9811.8174907200591</v>
      </c>
      <c r="AV1551" s="20"/>
      <c r="AW1551" s="20">
        <v>3451.4153528347001</v>
      </c>
      <c r="AX1551" s="18">
        <f>AW1551*solar_capex_adj</f>
        <v>4601.8871371129335</v>
      </c>
      <c r="AY1551" s="20">
        <v>1436.9015198841</v>
      </c>
      <c r="AZ1551" s="18">
        <f>AY1551*wind_capex_adj</f>
        <v>2394.8358664735001</v>
      </c>
      <c r="BA1551" s="20">
        <v>772.27252368938298</v>
      </c>
      <c r="BB1551" s="18">
        <f>BA1551*hdgt_capex_adj</f>
        <v>965.34065461172872</v>
      </c>
      <c r="BC1551" s="20">
        <v>1298.02922221275</v>
      </c>
      <c r="BD1551" s="18">
        <f>BC1551*aero_capex_adj</f>
        <v>1557.6350666553001</v>
      </c>
      <c r="BE1551" s="20">
        <v>2853.1988720991098</v>
      </c>
      <c r="BF1551" s="18">
        <f>BE1551*bess_capex_adj</f>
        <v>2853.1988720991098</v>
      </c>
      <c r="BG1551" s="11">
        <v>2034872249.4226799</v>
      </c>
      <c r="BH1551" s="11">
        <v>5150164785.3703899</v>
      </c>
      <c r="BI1551" s="11">
        <v>1325646240.2884901</v>
      </c>
      <c r="BJ1551" s="11">
        <v>249316724.91841301</v>
      </c>
      <c r="BK1551" s="11">
        <f>SUM(BG1551:BJ1551)/1000000</f>
        <v>8759.9999999999727</v>
      </c>
      <c r="BL1551" s="11">
        <v>30.695175777906002</v>
      </c>
      <c r="BM1551" s="13">
        <f>0.815*BJ1551/(BK1551*1000)</f>
        <v>23.195562877683475</v>
      </c>
      <c r="BN1551" s="22">
        <v>3893.8092296155</v>
      </c>
      <c r="BO1551" s="11">
        <v>316</v>
      </c>
      <c r="BP1551" s="11">
        <v>9120</v>
      </c>
      <c r="BQ1551" s="22">
        <v>13835.7696</v>
      </c>
      <c r="BR1551" s="11">
        <v>2280</v>
      </c>
      <c r="BS1551" s="11">
        <v>570</v>
      </c>
      <c r="BT1551" s="11">
        <v>0.27492871992539902</v>
      </c>
    </row>
    <row r="1552" spans="1:72" s="11" customFormat="1" x14ac:dyDescent="0.25">
      <c r="A1552" s="1">
        <v>1623</v>
      </c>
      <c r="B1552" s="22">
        <v>3090.3247854091301</v>
      </c>
      <c r="C1552" s="22">
        <v>201.39999999999901</v>
      </c>
      <c r="D1552" s="11">
        <v>3000</v>
      </c>
      <c r="E1552" s="11">
        <v>12000</v>
      </c>
      <c r="F1552" s="11">
        <v>3</v>
      </c>
      <c r="G1552" s="11">
        <v>4</v>
      </c>
      <c r="H1552" s="12">
        <f>SUM(BG1552:BI1552)/(BK1552*1000000)</f>
        <v>0.82344441472144825</v>
      </c>
      <c r="I1552" s="13">
        <v>100</v>
      </c>
      <c r="J1552" s="20">
        <v>109.293881821602</v>
      </c>
      <c r="K1552" s="18">
        <f>(P1552*BG1552+U1552*BH1552+AP1552*BI1552+AN1552*BJ1552)/(BK1552*(1000000))</f>
        <v>105.46683112381322</v>
      </c>
      <c r="L1552" s="18">
        <f>(T1552*BG1552+Y1552*BH1552+AT1552*BI1552+AO1552*BJ1552)/(BK1552*(1000000))</f>
        <v>124.92536177134775</v>
      </c>
      <c r="M1552" s="18">
        <f>L1552/K1552</f>
        <v>1.1844990547283165</v>
      </c>
      <c r="N1552" s="18">
        <f>J1552*M1552</f>
        <v>129.4584997052759</v>
      </c>
      <c r="O1552" s="13">
        <v>100</v>
      </c>
      <c r="P1552" s="20">
        <v>116.187494301453</v>
      </c>
      <c r="Q1552" s="20">
        <f>P1552-S1552</f>
        <v>107.46496289127499</v>
      </c>
      <c r="R1552" s="18">
        <f>Q1552*solar_capex_adj</f>
        <v>143.28661718836665</v>
      </c>
      <c r="S1552" s="20">
        <v>8.7225314101780071</v>
      </c>
      <c r="T1552" s="18">
        <f>R1552+S1552</f>
        <v>152.00914859854464</v>
      </c>
      <c r="U1552" s="20">
        <v>27.943589818781199</v>
      </c>
      <c r="V1552" s="20">
        <f>U1552-X1552</f>
        <v>23.146806341654099</v>
      </c>
      <c r="W1552" s="18">
        <f>V1552*wind_capex_adj</f>
        <v>38.578010569423498</v>
      </c>
      <c r="X1552" s="20">
        <v>4.7967834771271001</v>
      </c>
      <c r="Y1552" s="18">
        <f>W1552+X1552</f>
        <v>43.374794046550598</v>
      </c>
      <c r="Z1552" s="20">
        <v>191.316088766955</v>
      </c>
      <c r="AA1552" s="20">
        <f>Z1552-AC1552-AD1552</f>
        <v>129.55592747567798</v>
      </c>
      <c r="AB1552" s="18">
        <f>AA1552*hdgt_capex_adj</f>
        <v>161.94490934459748</v>
      </c>
      <c r="AC1552" s="20">
        <v>24.530768548268014</v>
      </c>
      <c r="AD1552" s="20">
        <v>37.229392743009015</v>
      </c>
      <c r="AE1552" s="18">
        <f>AD1552*fuel_adj</f>
        <v>37.229392743009015</v>
      </c>
      <c r="AF1552" s="18">
        <f>AB1552+AC1552+AE1552</f>
        <v>223.70507063587451</v>
      </c>
      <c r="AG1552" s="20">
        <v>527.23050063195001</v>
      </c>
      <c r="AH1552" s="20">
        <f>AG1552-AJ1552-AK1552</f>
        <v>438.82725208515097</v>
      </c>
      <c r="AI1552" s="18">
        <f>AH1552*aero_capex_adj</f>
        <v>526.59270250218117</v>
      </c>
      <c r="AJ1552" s="20">
        <v>46.020295863256024</v>
      </c>
      <c r="AK1552" s="20">
        <v>42.38295268354301</v>
      </c>
      <c r="AL1552" s="18">
        <f>AK1552*fuel_adj</f>
        <v>42.38295268354301</v>
      </c>
      <c r="AM1552" s="18">
        <f>AI1552+AJ1552+AL1552</f>
        <v>614.99595104898026</v>
      </c>
      <c r="AN1552" s="18">
        <f>IF(F1552=0, 0, IF(F1552=3, Z1552, (Z1552*F1552*384+AG1552*G1552*32)/(F1552*384+G1552*32)))</f>
        <v>191.316088766955</v>
      </c>
      <c r="AO1552" s="18">
        <f>IF(F1552=0, 0, IF(F1552=3, AF1552, (AF1552*F1552*384+AM1552*G1552*32)/(F1552*384+G1552*32)))</f>
        <v>223.70507063587451</v>
      </c>
      <c r="AP1552" s="20">
        <v>76.756456047656798</v>
      </c>
      <c r="AQ1552" s="20">
        <f>AP1552-AS1552</f>
        <v>62.886192374542503</v>
      </c>
      <c r="AR1552" s="18">
        <f>AQ1552*bess_capex_adj</f>
        <v>62.886192374542503</v>
      </c>
      <c r="AS1552" s="20">
        <v>13.870263673114295</v>
      </c>
      <c r="AT1552" s="18">
        <f>AR1552+AS1552</f>
        <v>76.756456047656798</v>
      </c>
      <c r="AU1552" s="20">
        <v>9435.7483905436293</v>
      </c>
      <c r="AV1552" s="20"/>
      <c r="AW1552" s="20">
        <v>3698.83891069534</v>
      </c>
      <c r="AX1552" s="18">
        <f>AW1552*solar_capex_adj</f>
        <v>4931.7852142604534</v>
      </c>
      <c r="AY1552" s="20">
        <v>241.057561370662</v>
      </c>
      <c r="AZ1552" s="18">
        <f>AY1552*wind_capex_adj</f>
        <v>401.7626022844367</v>
      </c>
      <c r="BA1552" s="20">
        <v>2317.3776063271598</v>
      </c>
      <c r="BB1552" s="18">
        <f>BA1552*hdgt_capex_adj</f>
        <v>2896.7220079089498</v>
      </c>
      <c r="BC1552" s="20">
        <v>324.58574743622</v>
      </c>
      <c r="BD1552" s="18">
        <f>BC1552*aero_capex_adj</f>
        <v>389.50289692346399</v>
      </c>
      <c r="BE1552" s="20">
        <v>2853.8885647142401</v>
      </c>
      <c r="BF1552" s="18">
        <f>BE1552*bess_capex_adj</f>
        <v>2853.8885647142401</v>
      </c>
      <c r="BG1552" s="11">
        <v>2979238128.5000401</v>
      </c>
      <c r="BH1552" s="11">
        <v>884041093.96239996</v>
      </c>
      <c r="BI1552" s="11">
        <v>3350093850.4974298</v>
      </c>
      <c r="BJ1552" s="11">
        <v>1546626927.0401101</v>
      </c>
      <c r="BK1552" s="11">
        <f>SUM(BG1552:BJ1552)/1000000</f>
        <v>8759.9999999999782</v>
      </c>
      <c r="BL1552" s="11">
        <v>10.9091608495711</v>
      </c>
      <c r="BM1552" s="13">
        <f>0.815*BJ1552/(BK1552*1000)</f>
        <v>143.89280200201975</v>
      </c>
      <c r="BN1552" s="22">
        <v>4171.93846030233</v>
      </c>
      <c r="BO1552" s="11">
        <v>53</v>
      </c>
      <c r="BP1552" s="11">
        <v>9120</v>
      </c>
      <c r="BQ1552" s="22">
        <v>13835.7696</v>
      </c>
      <c r="BR1552" s="11">
        <v>2280</v>
      </c>
      <c r="BS1552" s="11">
        <v>570</v>
      </c>
      <c r="BT1552" s="11">
        <v>0.68933224240816304</v>
      </c>
    </row>
    <row r="1553" spans="1:72" s="11" customFormat="1" x14ac:dyDescent="0.25">
      <c r="A1553" s="1">
        <v>796</v>
      </c>
      <c r="B1553" s="25">
        <v>3708.3897424909601</v>
      </c>
      <c r="C1553" s="25">
        <v>402.79999999999899</v>
      </c>
      <c r="D1553" s="8">
        <v>2000</v>
      </c>
      <c r="E1553" s="8">
        <v>8000</v>
      </c>
      <c r="F1553" s="8">
        <v>1</v>
      </c>
      <c r="G1553" s="8">
        <v>23</v>
      </c>
      <c r="H1553" s="9">
        <f>SUM(BG1553:BI1553)/(BK1553*1000000)</f>
        <v>0.87427285743237992</v>
      </c>
      <c r="I1553" s="10">
        <v>100</v>
      </c>
      <c r="J1553" s="19">
        <v>107.05701038021699</v>
      </c>
      <c r="K1553" s="18">
        <f>(P1553*BG1553+U1553*BH1553+AP1553*BI1553+AN1553*BJ1553)/(BK1553*(1000000))</f>
        <v>132.76416745070642</v>
      </c>
      <c r="L1553" s="18">
        <f>(T1553*BG1553+Y1553*BH1553+AT1553*BI1553+AO1553*BJ1553)/(BK1553*(1000000))</f>
        <v>160.57528740219269</v>
      </c>
      <c r="M1553" s="18">
        <f>L1553/K1553</f>
        <v>1.2094776059346899</v>
      </c>
      <c r="N1553" s="18">
        <f>J1553*M1553</f>
        <v>129.48305661319009</v>
      </c>
      <c r="O1553" s="10">
        <v>100</v>
      </c>
      <c r="P1553" s="19">
        <v>135.74291498712901</v>
      </c>
      <c r="Q1553" s="19">
        <f>P1553-S1553</f>
        <v>125.55057080962</v>
      </c>
      <c r="R1553" s="18">
        <f>Q1553*solar_capex_adj</f>
        <v>167.40076107949332</v>
      </c>
      <c r="S1553" s="19">
        <v>10.192344177509014</v>
      </c>
      <c r="T1553" s="18">
        <f>R1553+S1553</f>
        <v>177.59310525700232</v>
      </c>
      <c r="U1553" s="19">
        <v>27.939340263215499</v>
      </c>
      <c r="V1553" s="19">
        <f>U1553-X1553</f>
        <v>23.142556786088399</v>
      </c>
      <c r="W1553" s="18">
        <f>V1553*wind_capex_adj</f>
        <v>38.570927976813998</v>
      </c>
      <c r="X1553" s="19">
        <v>4.7967834771271001</v>
      </c>
      <c r="Y1553" s="18">
        <f>W1553+X1553</f>
        <v>43.367711453941098</v>
      </c>
      <c r="Z1553" s="19">
        <v>129.969872835448</v>
      </c>
      <c r="AA1553" s="19">
        <f>Z1553-AC1553-AD1553</f>
        <v>74.698303104589812</v>
      </c>
      <c r="AB1553" s="18">
        <f>AA1553*hdgt_capex_adj</f>
        <v>93.372878880737261</v>
      </c>
      <c r="AC1553" s="19">
        <v>19.156946242310994</v>
      </c>
      <c r="AD1553" s="19">
        <v>36.114623488547196</v>
      </c>
      <c r="AE1553" s="18">
        <f>AD1553*fuel_adj</f>
        <v>36.114623488547196</v>
      </c>
      <c r="AF1553" s="18">
        <f>AB1553+AC1553+AE1553</f>
        <v>148.64444861159546</v>
      </c>
      <c r="AG1553" s="19">
        <v>666.18242124222104</v>
      </c>
      <c r="AH1553" s="19">
        <f>AG1553-AJ1553-AK1553</f>
        <v>568.8969276908449</v>
      </c>
      <c r="AI1553" s="18">
        <f>AH1553*aero_capex_adj</f>
        <v>682.67631322901389</v>
      </c>
      <c r="AJ1553" s="19">
        <v>56.28568229899804</v>
      </c>
      <c r="AK1553" s="19">
        <v>40.999811252378095</v>
      </c>
      <c r="AL1553" s="18">
        <f>AK1553*fuel_adj</f>
        <v>40.999811252378095</v>
      </c>
      <c r="AM1553" s="18">
        <f>AI1553+AJ1553+AL1553</f>
        <v>779.96180678039002</v>
      </c>
      <c r="AN1553" s="18">
        <f>IF(F1553=0, 0, IF(F1553=3, Z1553, (Z1553*F1553*384+AG1553*G1553*32)/(F1553*384+G1553*32)))</f>
        <v>482.33811893132741</v>
      </c>
      <c r="AO1553" s="18">
        <f>IF(F1553=0, 0, IF(F1553=3, AF1553, (AF1553*F1553*384+AM1553*G1553*32)/(F1553*384+G1553*32)))</f>
        <v>563.51014112251767</v>
      </c>
      <c r="AP1553" s="19">
        <v>59.718117316634199</v>
      </c>
      <c r="AQ1553" s="19">
        <f>AP1553-AS1553</f>
        <v>48.754096448863898</v>
      </c>
      <c r="AR1553" s="18">
        <f>AQ1553*bess_capex_adj</f>
        <v>48.754096448863898</v>
      </c>
      <c r="AS1553" s="19">
        <v>10.964020867770301</v>
      </c>
      <c r="AT1553" s="18">
        <f>AR1553+AS1553</f>
        <v>59.718117316634199</v>
      </c>
      <c r="AU1553" s="19">
        <v>9458.3681704687497</v>
      </c>
      <c r="AV1553" s="19"/>
      <c r="AW1553" s="19">
        <v>4437.7918026289399</v>
      </c>
      <c r="AX1553" s="18">
        <f>AW1553*solar_capex_adj</f>
        <v>5917.0557368385862</v>
      </c>
      <c r="AY1553" s="19">
        <v>482.02661053048502</v>
      </c>
      <c r="AZ1553" s="18">
        <f>AY1553*wind_capex_adj</f>
        <v>803.37768421747501</v>
      </c>
      <c r="BA1553" s="19">
        <v>772.31738520986005</v>
      </c>
      <c r="BB1553" s="18">
        <f>BA1553*hdgt_capex_adj</f>
        <v>965.396731512325</v>
      </c>
      <c r="BC1553" s="19">
        <v>1866.0253985561201</v>
      </c>
      <c r="BD1553" s="18">
        <f>BC1553*aero_capex_adj</f>
        <v>2239.2304782673441</v>
      </c>
      <c r="BE1553" s="19">
        <v>1900.2069735433299</v>
      </c>
      <c r="BF1553" s="18">
        <f>BE1553*bess_capex_adj</f>
        <v>1900.2069735433299</v>
      </c>
      <c r="BG1553" s="8">
        <v>3033352306.0265298</v>
      </c>
      <c r="BH1553" s="8">
        <v>1768082187.9247999</v>
      </c>
      <c r="BI1553" s="8">
        <v>2857195737.1563101</v>
      </c>
      <c r="BJ1553" s="8">
        <v>1101369768.89235</v>
      </c>
      <c r="BK1553" s="8">
        <f>SUM(BG1553:BJ1553)/1000000</f>
        <v>8759.9999999999909</v>
      </c>
      <c r="BL1553" s="8">
        <v>26.3271096784181</v>
      </c>
      <c r="BM1553" s="10">
        <f>0.815*BJ1553/(BK1553*1000)</f>
        <v>102.4676211926103</v>
      </c>
      <c r="BN1553" s="25">
        <v>5006.3261523627898</v>
      </c>
      <c r="BO1553" s="8">
        <v>106</v>
      </c>
      <c r="BP1553" s="8">
        <v>6080</v>
      </c>
      <c r="BQ1553" s="25">
        <v>9223.8464000000004</v>
      </c>
      <c r="BR1553" s="8">
        <v>1520</v>
      </c>
      <c r="BS1553" s="8">
        <v>380</v>
      </c>
      <c r="BT1553" s="8">
        <v>0.88158103032513202</v>
      </c>
    </row>
    <row r="1554" spans="1:72" s="11" customFormat="1" x14ac:dyDescent="0.25">
      <c r="A1554" s="1">
        <v>272</v>
      </c>
      <c r="B1554" s="24">
        <v>3914.4113948515701</v>
      </c>
      <c r="C1554" s="24">
        <v>201.39999999999901</v>
      </c>
      <c r="D1554" s="1">
        <v>1000</v>
      </c>
      <c r="E1554" s="1">
        <v>4000</v>
      </c>
      <c r="F1554" s="1">
        <v>1</v>
      </c>
      <c r="G1554" s="1">
        <v>23</v>
      </c>
      <c r="H1554" s="2">
        <f>SUM(BG1554:BI1554)/(BK1554*1000000)</f>
        <v>0.66519056196913839</v>
      </c>
      <c r="I1554" s="3">
        <v>100</v>
      </c>
      <c r="J1554" s="18">
        <v>107.244611053082</v>
      </c>
      <c r="K1554" s="18">
        <f>(P1554*BG1554+U1554*BH1554+AP1554*BI1554+AN1554*BJ1554)/(BK1554*(1000000))</f>
        <v>111.46132170919464</v>
      </c>
      <c r="L1554" s="18">
        <f>(T1554*BG1554+Y1554*BH1554+AT1554*BI1554+AO1554*BJ1554)/(BK1554*(1000000))</f>
        <v>134.60892972126882</v>
      </c>
      <c r="M1554" s="18">
        <f>L1554/K1554</f>
        <v>1.2076739056842236</v>
      </c>
      <c r="N1554" s="18">
        <f>J1554*M1554</f>
        <v>129.516518294061</v>
      </c>
      <c r="O1554" s="3">
        <v>100</v>
      </c>
      <c r="P1554" s="18">
        <v>129.132078416258</v>
      </c>
      <c r="Q1554" s="18">
        <f>P1554-S1554</f>
        <v>119.440285775812</v>
      </c>
      <c r="R1554" s="18">
        <f>Q1554*solar_capex_adj</f>
        <v>159.25371436774932</v>
      </c>
      <c r="S1554" s="18">
        <v>9.6917926404459962</v>
      </c>
      <c r="T1554" s="18">
        <f>R1554+S1554</f>
        <v>168.94550700819531</v>
      </c>
      <c r="U1554" s="18">
        <v>27.950112705169801</v>
      </c>
      <c r="V1554" s="18">
        <f>U1554-X1554</f>
        <v>23.153329228042701</v>
      </c>
      <c r="W1554" s="18">
        <f>V1554*wind_capex_adj</f>
        <v>38.588882046737837</v>
      </c>
      <c r="X1554" s="18">
        <v>4.7967834771271001</v>
      </c>
      <c r="Y1554" s="18">
        <f>W1554+X1554</f>
        <v>43.385665523864937</v>
      </c>
      <c r="Z1554" s="18">
        <v>94.742632043789101</v>
      </c>
      <c r="AA1554" s="18">
        <f>Z1554-AC1554-AD1554</f>
        <v>44.106667287974595</v>
      </c>
      <c r="AB1554" s="18">
        <f>AA1554*hdgt_capex_adj</f>
        <v>55.133334109968246</v>
      </c>
      <c r="AC1554" s="18">
        <v>16.137435603093905</v>
      </c>
      <c r="AD1554" s="18">
        <v>34.4985291527206</v>
      </c>
      <c r="AE1554" s="18">
        <f>AD1554*fuel_adj</f>
        <v>34.4985291527206</v>
      </c>
      <c r="AF1554" s="18">
        <f>AB1554+AC1554+AE1554</f>
        <v>105.76929886578276</v>
      </c>
      <c r="AG1554" s="18">
        <v>175.80742784623999</v>
      </c>
      <c r="AH1554" s="18">
        <f>AG1554-AJ1554-AK1554</f>
        <v>114.71976789357001</v>
      </c>
      <c r="AI1554" s="18">
        <f>AH1554*aero_capex_adj</f>
        <v>137.66372147228401</v>
      </c>
      <c r="AJ1554" s="18">
        <v>20.777601997256994</v>
      </c>
      <c r="AK1554" s="18">
        <v>40.310057955412987</v>
      </c>
      <c r="AL1554" s="18">
        <f>AK1554*fuel_adj</f>
        <v>40.310057955412987</v>
      </c>
      <c r="AM1554" s="18">
        <f>AI1554+AJ1554+AL1554</f>
        <v>198.75138142495399</v>
      </c>
      <c r="AN1554" s="18">
        <f>IF(F1554=0, 0, IF(F1554=3, Z1554, (Z1554*F1554*384+AG1554*G1554*32)/(F1554*384+G1554*32)))</f>
        <v>148.01378357111398</v>
      </c>
      <c r="AO1554" s="18">
        <f>IF(F1554=0, 0, IF(F1554=3, AF1554, (AF1554*F1554*384+AM1554*G1554*32)/(F1554*384+G1554*32)))</f>
        <v>166.87181026180957</v>
      </c>
      <c r="AP1554" s="18">
        <v>52.815206401108597</v>
      </c>
      <c r="AQ1554" s="18">
        <f>AP1554-AS1554</f>
        <v>42.839203421536503</v>
      </c>
      <c r="AR1554" s="18">
        <f>AQ1554*bess_capex_adj</f>
        <v>42.839203421536503</v>
      </c>
      <c r="AS1554" s="18">
        <v>9.9760029795720939</v>
      </c>
      <c r="AT1554" s="18">
        <f>AR1554+AS1554</f>
        <v>52.815206401108597</v>
      </c>
      <c r="AU1554" s="18">
        <v>8517.0647191491098</v>
      </c>
      <c r="AV1554" s="18"/>
      <c r="AW1554" s="18">
        <v>4686.5162653201196</v>
      </c>
      <c r="AX1554" s="18">
        <f>AW1554*solar_capex_adj</f>
        <v>6248.6883537601589</v>
      </c>
      <c r="AY1554" s="18">
        <v>241.12549260327799</v>
      </c>
      <c r="AZ1554" s="18">
        <f>AY1554*wind_capex_adj</f>
        <v>401.87582100546331</v>
      </c>
      <c r="BA1554" s="18">
        <v>772.67688499544397</v>
      </c>
      <c r="BB1554" s="18">
        <f>BA1554*hdgt_capex_adj</f>
        <v>965.84610624430502</v>
      </c>
      <c r="BC1554" s="18">
        <v>1866.89399965655</v>
      </c>
      <c r="BD1554" s="18">
        <f>BC1554*aero_capex_adj</f>
        <v>2240.2727995878599</v>
      </c>
      <c r="BE1554" s="18">
        <v>949.85207657370597</v>
      </c>
      <c r="BF1554" s="18">
        <f>BE1554*bess_capex_adj</f>
        <v>949.85207657370597</v>
      </c>
      <c r="BG1554" s="1">
        <v>3361129758.7365699</v>
      </c>
      <c r="BH1554" s="1">
        <v>884041093.96239996</v>
      </c>
      <c r="BI1554" s="1">
        <v>1581898527.1846001</v>
      </c>
      <c r="BJ1554" s="1">
        <v>2932930705.8571501</v>
      </c>
      <c r="BK1554" s="1">
        <f>SUM(BG1554:BJ1554)/1000000</f>
        <v>8760.0000857407194</v>
      </c>
      <c r="BL1554" s="1">
        <v>35.218432411490099</v>
      </c>
      <c r="BM1554" s="3">
        <f>0.815*BJ1554/(BK1554*1000)</f>
        <v>272.86969199515227</v>
      </c>
      <c r="BN1554" s="24">
        <v>5284.4553830496197</v>
      </c>
      <c r="BO1554" s="1">
        <v>53</v>
      </c>
      <c r="BP1554" s="1">
        <v>3040</v>
      </c>
      <c r="BQ1554" s="24">
        <v>4611.9232000000002</v>
      </c>
      <c r="BR1554" s="1">
        <v>760</v>
      </c>
      <c r="BS1554" s="1">
        <v>190</v>
      </c>
      <c r="BT1554" s="1">
        <v>0.97484313983321702</v>
      </c>
    </row>
    <row r="1555" spans="1:72" s="11" customFormat="1" x14ac:dyDescent="0.25">
      <c r="A1555" s="1">
        <v>950</v>
      </c>
      <c r="B1555" s="25">
        <v>3914.4113948515701</v>
      </c>
      <c r="C1555" s="25">
        <v>201.39999999999901</v>
      </c>
      <c r="D1555" s="8">
        <v>2000</v>
      </c>
      <c r="E1555" s="8">
        <v>8000</v>
      </c>
      <c r="F1555" s="8">
        <v>2</v>
      </c>
      <c r="G1555" s="8">
        <v>11</v>
      </c>
      <c r="H1555" s="9">
        <f>SUM(BG1555:BI1555)/(BK1555*1000000)</f>
        <v>0.80916076724568131</v>
      </c>
      <c r="I1555" s="10">
        <v>100</v>
      </c>
      <c r="J1555" s="19">
        <v>107.83805989119899</v>
      </c>
      <c r="K1555" s="18">
        <f>(P1555*BG1555+U1555*BH1555+AP1555*BI1555+AN1555*BJ1555)/(BK1555*(1000000))</f>
        <v>129.60402697500587</v>
      </c>
      <c r="L1555" s="18">
        <f>(T1555*BG1555+Y1555*BH1555+AT1555*BI1555+AO1555*BJ1555)/(BK1555*(1000000))</f>
        <v>155.90824640891933</v>
      </c>
      <c r="M1555" s="18">
        <f>L1555/K1555</f>
        <v>1.2029583497354308</v>
      </c>
      <c r="N1555" s="18">
        <f>J1555*M1555</f>
        <v>129.7246945653873</v>
      </c>
      <c r="O1555" s="10">
        <v>100</v>
      </c>
      <c r="P1555" s="19">
        <v>133.77353840882699</v>
      </c>
      <c r="Q1555" s="19">
        <f>P1555-S1555</f>
        <v>123.73022792542599</v>
      </c>
      <c r="R1555" s="18">
        <f>Q1555*solar_capex_adj</f>
        <v>164.97363723390131</v>
      </c>
      <c r="S1555" s="19">
        <v>10.043310483401001</v>
      </c>
      <c r="T1555" s="18">
        <f>R1555+S1555</f>
        <v>175.01694771730232</v>
      </c>
      <c r="U1555" s="19">
        <v>27.942234665749801</v>
      </c>
      <c r="V1555" s="19">
        <f>U1555-X1555</f>
        <v>23.1454511886228</v>
      </c>
      <c r="W1555" s="18">
        <f>V1555*wind_capex_adj</f>
        <v>38.575751981038003</v>
      </c>
      <c r="X1555" s="19">
        <v>4.7967834771270006</v>
      </c>
      <c r="Y1555" s="18">
        <f>W1555+X1555</f>
        <v>43.372535458165004</v>
      </c>
      <c r="Z1555" s="19">
        <v>138.24841759644599</v>
      </c>
      <c r="AA1555" s="19">
        <f>Z1555-AC1555-AD1555</f>
        <v>82.508112840302005</v>
      </c>
      <c r="AB1555" s="18">
        <f>AA1555*hdgt_capex_adj</f>
        <v>103.13514105037751</v>
      </c>
      <c r="AC1555" s="19">
        <v>19.908308316502996</v>
      </c>
      <c r="AD1555" s="19">
        <v>35.831996439640989</v>
      </c>
      <c r="AE1555" s="18">
        <f>AD1555*fuel_adj</f>
        <v>35.831996439640989</v>
      </c>
      <c r="AF1555" s="18">
        <f>AB1555+AC1555+AE1555</f>
        <v>158.8754458065215</v>
      </c>
      <c r="AG1555" s="19">
        <v>658.30178995637402</v>
      </c>
      <c r="AH1555" s="19">
        <f>AG1555-AJ1555-AK1555</f>
        <v>561.10475362822103</v>
      </c>
      <c r="AI1555" s="18">
        <f>AH1555*aero_capex_adj</f>
        <v>673.32570435386526</v>
      </c>
      <c r="AJ1555" s="19">
        <v>55.635522248426014</v>
      </c>
      <c r="AK1555" s="19">
        <v>41.561514079726976</v>
      </c>
      <c r="AL1555" s="18">
        <f>AK1555*fuel_adj</f>
        <v>41.561514079726976</v>
      </c>
      <c r="AM1555" s="18">
        <f>AI1555+AJ1555+AL1555</f>
        <v>770.52274068201825</v>
      </c>
      <c r="AN1555" s="18">
        <f>IF(F1555=0, 0, IF(F1555=3, Z1555, (Z1555*F1555*384+AG1555*G1555*32)/(F1555*384+G1555*32)))</f>
        <v>301.6937631952805</v>
      </c>
      <c r="AO1555" s="18">
        <f>IF(F1555=0, 0, IF(F1555=3, AF1555, (AF1555*F1555*384+AM1555*G1555*32)/(F1555*384+G1555*32)))</f>
        <v>351.10745276739192</v>
      </c>
      <c r="AP1555" s="19">
        <v>57.971289631060202</v>
      </c>
      <c r="AQ1555" s="19">
        <f>AP1555-AS1555</f>
        <v>47.284101837952903</v>
      </c>
      <c r="AR1555" s="18">
        <f>AQ1555*bess_capex_adj</f>
        <v>47.284101837952903</v>
      </c>
      <c r="AS1555" s="19">
        <v>10.687187793107299</v>
      </c>
      <c r="AT1555" s="18">
        <f>AR1555+AS1555</f>
        <v>57.971289631060202</v>
      </c>
      <c r="AU1555" s="19">
        <v>9263.7962339162605</v>
      </c>
      <c r="AV1555" s="19"/>
      <c r="AW1555" s="19">
        <v>4684.9216540434099</v>
      </c>
      <c r="AX1555" s="18">
        <f>AW1555*solar_capex_adj</f>
        <v>6246.562205391213</v>
      </c>
      <c r="AY1555" s="19">
        <v>241.043448413557</v>
      </c>
      <c r="AZ1555" s="18">
        <f>AY1555*wind_capex_adj</f>
        <v>401.7390806892617</v>
      </c>
      <c r="BA1555" s="19">
        <v>1544.8279554180499</v>
      </c>
      <c r="BB1555" s="18">
        <f>BA1555*hdgt_capex_adj</f>
        <v>1931.0349442725624</v>
      </c>
      <c r="BC1555" s="19">
        <v>892.55854665325296</v>
      </c>
      <c r="BD1555" s="18">
        <f>BC1555*aero_capex_adj</f>
        <v>1071.0702559839035</v>
      </c>
      <c r="BE1555" s="19">
        <v>1900.4446293879701</v>
      </c>
      <c r="BF1555" s="18">
        <f>BE1555*bess_capex_adj</f>
        <v>1900.4446293879701</v>
      </c>
      <c r="BG1555" s="8">
        <v>3253284003.2848101</v>
      </c>
      <c r="BH1555" s="8">
        <v>884041093.96239996</v>
      </c>
      <c r="BI1555" s="8">
        <v>2950923223.8249502</v>
      </c>
      <c r="BJ1555" s="8">
        <v>1671751678.92783</v>
      </c>
      <c r="BK1555" s="8">
        <f>SUM(BG1555:BJ1555)/1000000</f>
        <v>8759.9999999999909</v>
      </c>
      <c r="BL1555" s="8">
        <v>27.525393981456101</v>
      </c>
      <c r="BM1555" s="10">
        <f>0.815*BJ1555/(BK1555*1000)</f>
        <v>155.53397469476974</v>
      </c>
      <c r="BN1555" s="25">
        <v>5284.4553830496197</v>
      </c>
      <c r="BO1555" s="8">
        <v>53</v>
      </c>
      <c r="BP1555" s="8">
        <v>6080</v>
      </c>
      <c r="BQ1555" s="25">
        <v>9223.8464000000004</v>
      </c>
      <c r="BR1555" s="8">
        <v>1520</v>
      </c>
      <c r="BS1555" s="8">
        <v>380</v>
      </c>
      <c r="BT1555" s="8">
        <v>0.91009892573781703</v>
      </c>
    </row>
    <row r="1556" spans="1:72" s="11" customFormat="1" hidden="1" x14ac:dyDescent="0.25">
      <c r="A1556" s="1">
        <v>664</v>
      </c>
      <c r="B1556" s="25">
        <v>824.08660944243502</v>
      </c>
      <c r="C1556" s="25">
        <v>201.39999999999901</v>
      </c>
      <c r="D1556" s="8">
        <v>2000</v>
      </c>
      <c r="E1556" s="8">
        <v>8000</v>
      </c>
      <c r="F1556" s="8">
        <v>0</v>
      </c>
      <c r="G1556" s="8">
        <v>0</v>
      </c>
      <c r="H1556" s="9">
        <f>SUM(BG1556:BI1556)/(BK1556*1000000)</f>
        <v>1</v>
      </c>
      <c r="I1556" s="10">
        <v>1.35844748858447</v>
      </c>
      <c r="J1556" s="19">
        <v>95.515747342828803</v>
      </c>
      <c r="K1556" s="18">
        <f>(P1556*BG1556+U1556*BH1556+AP1556*BI1556+AN1556*BJ1556)/(BK1556*(1000000))</f>
        <v>41.124082985693576</v>
      </c>
      <c r="L1556" s="18">
        <f>(T1556*BG1556+Y1556*BH1556+AT1556*BI1556+AO1556*BJ1556)/(BK1556*(1000000))</f>
        <v>55.904622773997481</v>
      </c>
      <c r="M1556" s="18">
        <f>L1556/K1556</f>
        <v>1.35941323709141</v>
      </c>
      <c r="N1556" s="18">
        <f>J1556*M1556</f>
        <v>129.84537128852014</v>
      </c>
      <c r="O1556" s="10">
        <v>33.420303452527001</v>
      </c>
      <c r="P1556" s="19">
        <v>46.762521456592502</v>
      </c>
      <c r="Q1556" s="19">
        <f>P1556-S1556</f>
        <v>43.294764066175603</v>
      </c>
      <c r="R1556" s="18">
        <f>Q1556*solar_capex_adj</f>
        <v>57.726352088234137</v>
      </c>
      <c r="S1556" s="19">
        <v>3.4677573904168995</v>
      </c>
      <c r="T1556" s="18">
        <f>R1556+S1556</f>
        <v>61.194109478651036</v>
      </c>
      <c r="U1556" s="19">
        <v>28.254065857688602</v>
      </c>
      <c r="V1556" s="19">
        <f>U1556-X1556</f>
        <v>23.457059571780999</v>
      </c>
      <c r="W1556" s="18">
        <f>V1556*wind_capex_adj</f>
        <v>39.095099286301668</v>
      </c>
      <c r="X1556" s="19">
        <v>4.797006285907603</v>
      </c>
      <c r="Y1556" s="18">
        <f>W1556+X1556</f>
        <v>43.892105572209275</v>
      </c>
      <c r="Z1556" s="19">
        <v>0</v>
      </c>
      <c r="AA1556" s="19">
        <f>Z1556-AC1556-AD1556</f>
        <v>0</v>
      </c>
      <c r="AB1556" s="18">
        <f>AA1556*hdgt_capex_adj</f>
        <v>0</v>
      </c>
      <c r="AC1556" s="19">
        <v>0</v>
      </c>
      <c r="AD1556" s="19">
        <v>0</v>
      </c>
      <c r="AE1556" s="18">
        <f>AD1556*fuel_adj</f>
        <v>0</v>
      </c>
      <c r="AF1556" s="18">
        <f>AB1556+AC1556+AE1556</f>
        <v>0</v>
      </c>
      <c r="AG1556" s="19">
        <v>0</v>
      </c>
      <c r="AH1556" s="19">
        <f>AG1556-AJ1556-AK1556</f>
        <v>0</v>
      </c>
      <c r="AI1556" s="18">
        <f>AH1556*aero_capex_adj</f>
        <v>0</v>
      </c>
      <c r="AJ1556" s="19">
        <v>0</v>
      </c>
      <c r="AK1556" s="19">
        <v>0</v>
      </c>
      <c r="AL1556" s="18">
        <f>AK1556*fuel_adj</f>
        <v>0</v>
      </c>
      <c r="AM1556" s="18">
        <f>AI1556+AJ1556+AL1556</f>
        <v>0</v>
      </c>
      <c r="AN1556" s="18">
        <f>IF(F1556=0, 0, IF(F1556=3, Z1556, (Z1556*F1556*384+AG1556*G1556*32)/(F1556*384+G1556*32)))</f>
        <v>0</v>
      </c>
      <c r="AO1556" s="18">
        <f>IF(F1556=0, 0, IF(F1556=3, AF1556, (AF1556*F1556*384+AM1556*G1556*32)/(F1556*384+G1556*32)))</f>
        <v>0</v>
      </c>
      <c r="AP1556" s="19">
        <v>0</v>
      </c>
      <c r="AQ1556" s="19">
        <f>AP1556-AS1556</f>
        <v>0</v>
      </c>
      <c r="AR1556" s="18">
        <f>AQ1556*bess_capex_adj</f>
        <v>0</v>
      </c>
      <c r="AS1556" s="19">
        <v>0</v>
      </c>
      <c r="AT1556" s="18">
        <f>AR1556+AS1556</f>
        <v>0</v>
      </c>
      <c r="AU1556" s="19">
        <v>3169.7496997450498</v>
      </c>
      <c r="AV1556" s="19"/>
      <c r="AW1556" s="19">
        <v>999.531465165123</v>
      </c>
      <c r="AX1556" s="18">
        <f>AW1556*solar_capex_adj</f>
        <v>1332.708620220164</v>
      </c>
      <c r="AY1556" s="19">
        <v>244.27728199643499</v>
      </c>
      <c r="AZ1556" s="18">
        <f>AY1556*wind_capex_adj</f>
        <v>407.12880332739167</v>
      </c>
      <c r="BA1556" s="19">
        <v>0</v>
      </c>
      <c r="BB1556" s="18">
        <f>BA1556*hdgt_capex_adj</f>
        <v>0</v>
      </c>
      <c r="BC1556" s="19">
        <v>0</v>
      </c>
      <c r="BD1556" s="18">
        <f>BC1556*aero_capex_adj</f>
        <v>0</v>
      </c>
      <c r="BE1556" s="19">
        <v>1925.9409525834899</v>
      </c>
      <c r="BF1556" s="18">
        <f>BE1556*bess_capex_adj</f>
        <v>1925.9409525834899</v>
      </c>
      <c r="BG1556" s="8">
        <v>2040496555.9599099</v>
      </c>
      <c r="BH1556" s="8">
        <v>884009603.44621897</v>
      </c>
      <c r="BI1556" s="8">
        <v>3112423.0352301099</v>
      </c>
      <c r="BJ1556" s="8">
        <v>0</v>
      </c>
      <c r="BK1556" s="8">
        <f>SUM(BG1556:BJ1556)/1000000</f>
        <v>2927.6185824413592</v>
      </c>
      <c r="BL1556" s="8">
        <v>0.66917179352261202</v>
      </c>
      <c r="BM1556" s="10">
        <f>0.815*BJ1556/(BK1556*1000)</f>
        <v>0</v>
      </c>
      <c r="BN1556" s="25">
        <v>1112.51692274728</v>
      </c>
      <c r="BO1556" s="8">
        <v>53</v>
      </c>
      <c r="BP1556" s="8">
        <v>6080</v>
      </c>
      <c r="BQ1556" s="25">
        <v>9223.8464000000004</v>
      </c>
      <c r="BR1556" s="8">
        <v>1520</v>
      </c>
      <c r="BS1556" s="8">
        <v>380</v>
      </c>
      <c r="BT1556" s="8">
        <v>9.5901354986181395E-4</v>
      </c>
    </row>
    <row r="1557" spans="1:72" s="11" customFormat="1" x14ac:dyDescent="0.25">
      <c r="A1557" s="1">
        <v>1454</v>
      </c>
      <c r="B1557" s="22">
        <v>3296.3464377697401</v>
      </c>
      <c r="C1557" s="22">
        <v>600.4</v>
      </c>
      <c r="D1557" s="11">
        <v>3000</v>
      </c>
      <c r="E1557" s="11">
        <v>12000</v>
      </c>
      <c r="F1557" s="11">
        <v>2</v>
      </c>
      <c r="G1557" s="11">
        <v>9</v>
      </c>
      <c r="H1557" s="12">
        <f>SUM(BG1557:BI1557)/(BK1557*1000000)</f>
        <v>0.92196662387324524</v>
      </c>
      <c r="I1557" s="13">
        <v>100</v>
      </c>
      <c r="J1557" s="20">
        <v>107.805379850254</v>
      </c>
      <c r="K1557" s="18">
        <f>(P1557*BG1557+U1557*BH1557+AP1557*BI1557+AN1557*BJ1557)/(BK1557*(1000000))</f>
        <v>136.69293672743123</v>
      </c>
      <c r="L1557" s="18">
        <f>(T1557*BG1557+Y1557*BH1557+AT1557*BI1557+AO1557*BJ1557)/(BK1557*(1000000))</f>
        <v>164.70204270821489</v>
      </c>
      <c r="M1557" s="18">
        <f>L1557/K1557</f>
        <v>1.204905291021982</v>
      </c>
      <c r="N1557" s="18">
        <f>J1557*M1557</f>
        <v>129.89527258220559</v>
      </c>
      <c r="O1557" s="13">
        <v>100</v>
      </c>
      <c r="P1557" s="20">
        <v>132.540172359922</v>
      </c>
      <c r="Q1557" s="20">
        <f>P1557-S1557</f>
        <v>122.58789212283099</v>
      </c>
      <c r="R1557" s="18">
        <f>Q1557*solar_capex_adj</f>
        <v>163.45052283044132</v>
      </c>
      <c r="S1557" s="20">
        <v>9.9522802370910028</v>
      </c>
      <c r="T1557" s="18">
        <f>R1557+S1557</f>
        <v>173.40280306753232</v>
      </c>
      <c r="U1557" s="20">
        <v>27.938294255597899</v>
      </c>
      <c r="V1557" s="20">
        <f>U1557-X1557</f>
        <v>23.141510778470799</v>
      </c>
      <c r="W1557" s="18">
        <f>V1557*wind_capex_adj</f>
        <v>38.569184630784669</v>
      </c>
      <c r="X1557" s="20">
        <v>4.7967834771271001</v>
      </c>
      <c r="Y1557" s="18">
        <f>W1557+X1557</f>
        <v>43.365968107911769</v>
      </c>
      <c r="Z1557" s="20">
        <v>265.55631766811302</v>
      </c>
      <c r="AA1557" s="20">
        <f>Z1557-AC1557-AD1557</f>
        <v>196.48341929014197</v>
      </c>
      <c r="AB1557" s="18">
        <f>AA1557*hdgt_capex_adj</f>
        <v>245.60427411267744</v>
      </c>
      <c r="AC1557" s="20">
        <v>31.070832693395033</v>
      </c>
      <c r="AD1557" s="20">
        <v>38.002065684576024</v>
      </c>
      <c r="AE1557" s="18">
        <f>AD1557*fuel_adj</f>
        <v>38.002065684576024</v>
      </c>
      <c r="AF1557" s="18">
        <f>AB1557+AC1557+AE1557</f>
        <v>314.67717249064845</v>
      </c>
      <c r="AG1557" s="20">
        <v>2004.1444808799499</v>
      </c>
      <c r="AH1557" s="20">
        <f>AG1557-AJ1557-AK1557</f>
        <v>1807.22801634301</v>
      </c>
      <c r="AI1557" s="18">
        <f>AH1557*aero_capex_adj</f>
        <v>2168.6736196116121</v>
      </c>
      <c r="AJ1557" s="20">
        <v>153.14366802338986</v>
      </c>
      <c r="AK1557" s="20">
        <v>43.77279651355002</v>
      </c>
      <c r="AL1557" s="18">
        <f>AK1557*fuel_adj</f>
        <v>43.77279651355002</v>
      </c>
      <c r="AM1557" s="18">
        <f>AI1557+AJ1557+AL1557</f>
        <v>2365.5900841485518</v>
      </c>
      <c r="AN1557" s="18">
        <f>IF(F1557=0, 0, IF(F1557=3, Z1557, (Z1557*F1557*384+AG1557*G1557*32)/(F1557*384+G1557*32)))</f>
        <v>739.71672581679582</v>
      </c>
      <c r="AO1557" s="18">
        <f>IF(F1557=0, 0, IF(F1557=3, AF1557, (AF1557*F1557*384+AM1557*G1557*32)/(F1557*384+G1557*32)))</f>
        <v>874.0170574882585</v>
      </c>
      <c r="AP1557" s="20">
        <v>94.081198531777403</v>
      </c>
      <c r="AQ1557" s="20">
        <f>AP1557-AS1557</f>
        <v>76.893722991943406</v>
      </c>
      <c r="AR1557" s="18">
        <f>AQ1557*bess_capex_adj</f>
        <v>76.893722991943406</v>
      </c>
      <c r="AS1557" s="20">
        <v>17.187475539833997</v>
      </c>
      <c r="AT1557" s="18">
        <f>AR1557+AS1557</f>
        <v>94.081198531777403</v>
      </c>
      <c r="AU1557" s="20">
        <v>9790.93700157901</v>
      </c>
      <c r="AV1557" s="20"/>
      <c r="AW1557" s="20">
        <v>3944.5255300738099</v>
      </c>
      <c r="AX1557" s="18">
        <f>AW1557*solar_capex_adj</f>
        <v>5259.3673734317463</v>
      </c>
      <c r="AY1557" s="20">
        <v>718.46002019698699</v>
      </c>
      <c r="AZ1557" s="18">
        <f>AY1557*wind_capex_adj</f>
        <v>1197.4333669949783</v>
      </c>
      <c r="BA1557" s="20">
        <v>1544.5649553275</v>
      </c>
      <c r="BB1557" s="18">
        <f>BA1557*hdgt_capex_adj</f>
        <v>1930.7061941593749</v>
      </c>
      <c r="BC1557" s="20">
        <v>730.15084843307898</v>
      </c>
      <c r="BD1557" s="18">
        <f>BC1557*aero_capex_adj</f>
        <v>876.18101811969473</v>
      </c>
      <c r="BE1557" s="20">
        <v>2853.2356475476299</v>
      </c>
      <c r="BF1557" s="18">
        <f>BE1557*bess_capex_adj</f>
        <v>2853.2356475476299</v>
      </c>
      <c r="BG1557" s="11">
        <v>2762842496.4159298</v>
      </c>
      <c r="BH1557" s="11">
        <v>2635443261.2463999</v>
      </c>
      <c r="BI1557" s="11">
        <v>2678141867.4672899</v>
      </c>
      <c r="BJ1557" s="11">
        <v>683572374.87037098</v>
      </c>
      <c r="BK1557" s="11">
        <f>SUM(BG1557:BJ1557)/1000000</f>
        <v>8759.9999999999909</v>
      </c>
      <c r="BL1557" s="11">
        <v>22.557410927948101</v>
      </c>
      <c r="BM1557" s="13">
        <f>0.815*BJ1557/(BK1557*1000)</f>
        <v>63.597201543305125</v>
      </c>
      <c r="BN1557" s="22">
        <v>4450.0676909891499</v>
      </c>
      <c r="BO1557" s="11">
        <v>158</v>
      </c>
      <c r="BP1557" s="11">
        <v>9120</v>
      </c>
      <c r="BQ1557" s="22">
        <v>13835.7696</v>
      </c>
      <c r="BR1557" s="11">
        <v>2280</v>
      </c>
      <c r="BS1557" s="11">
        <v>570</v>
      </c>
      <c r="BT1557" s="11">
        <v>0.55205009862162602</v>
      </c>
    </row>
    <row r="1558" spans="1:72" s="11" customFormat="1" x14ac:dyDescent="0.25">
      <c r="A1558" s="1">
        <v>1422</v>
      </c>
      <c r="B1558" s="22">
        <v>2266.2381759666901</v>
      </c>
      <c r="C1558" s="22">
        <v>1801.19999999999</v>
      </c>
      <c r="D1558" s="11">
        <v>3000</v>
      </c>
      <c r="E1558" s="11">
        <v>12000</v>
      </c>
      <c r="F1558" s="11">
        <v>2</v>
      </c>
      <c r="G1558" s="11">
        <v>4</v>
      </c>
      <c r="H1558" s="12">
        <f>SUM(BG1558:BI1558)/(BK1558*1000000)</f>
        <v>0.97936143515734908</v>
      </c>
      <c r="I1558" s="13">
        <v>100</v>
      </c>
      <c r="J1558" s="20">
        <v>102.80187402209999</v>
      </c>
      <c r="K1558" s="18">
        <f>(P1558*BG1558+U1558*BH1558+AP1558*BI1558+AN1558*BJ1558)/(BK1558*(1000000))</f>
        <v>102.60428154415858</v>
      </c>
      <c r="L1558" s="18">
        <f>(T1558*BG1558+Y1558*BH1558+AT1558*BI1558+AO1558*BJ1558)/(BK1558*(1000000))</f>
        <v>129.79472511894602</v>
      </c>
      <c r="M1558" s="18">
        <f>L1558/K1558</f>
        <v>1.2650030112348214</v>
      </c>
      <c r="N1558" s="18">
        <f>J1558*M1558</f>
        <v>130.04468019853925</v>
      </c>
      <c r="O1558" s="13">
        <v>100</v>
      </c>
      <c r="P1558" s="20">
        <v>156.28165456728999</v>
      </c>
      <c r="Q1558" s="20">
        <f>P1558-S1558</f>
        <v>144.54803010691501</v>
      </c>
      <c r="R1558" s="18">
        <f>Q1558*solar_capex_adj</f>
        <v>192.73070680922001</v>
      </c>
      <c r="S1558" s="20">
        <v>11.733624460374983</v>
      </c>
      <c r="T1558" s="18">
        <f>R1558+S1558</f>
        <v>204.46433126959499</v>
      </c>
      <c r="U1558" s="20">
        <v>36.6705526624147</v>
      </c>
      <c r="V1558" s="20">
        <f>U1558-X1558</f>
        <v>30.3751702583818</v>
      </c>
      <c r="W1558" s="18">
        <f>V1558*wind_capex_adj</f>
        <v>50.625283763969669</v>
      </c>
      <c r="X1558" s="20">
        <v>6.2953824040328996</v>
      </c>
      <c r="Y1558" s="18">
        <f>W1558+X1558</f>
        <v>56.920666168002569</v>
      </c>
      <c r="Z1558" s="20">
        <v>903.00175590378899</v>
      </c>
      <c r="AA1558" s="20">
        <f>Z1558-AC1558-AD1558</f>
        <v>772.28690838213004</v>
      </c>
      <c r="AB1558" s="18">
        <f>AA1558*hdgt_capex_adj</f>
        <v>965.35863547766257</v>
      </c>
      <c r="AC1558" s="20">
        <v>88.594186535750964</v>
      </c>
      <c r="AD1558" s="20">
        <v>42.120660985907989</v>
      </c>
      <c r="AE1558" s="18">
        <f>AD1558*fuel_adj</f>
        <v>42.120660985907989</v>
      </c>
      <c r="AF1558" s="18">
        <f>AB1558+AC1558+AE1558</f>
        <v>1096.0734829993214</v>
      </c>
      <c r="AG1558" s="20">
        <v>1920.46586395906</v>
      </c>
      <c r="AH1558" s="20">
        <f>AG1558-AJ1558-AK1558</f>
        <v>1725.22590485204</v>
      </c>
      <c r="AI1558" s="18">
        <f>AH1558*aero_capex_adj</f>
        <v>2070.2710858224477</v>
      </c>
      <c r="AJ1558" s="20">
        <v>147.7989265639701</v>
      </c>
      <c r="AK1558" s="20">
        <v>47.441032543049914</v>
      </c>
      <c r="AL1558" s="18">
        <f>AK1558*fuel_adj</f>
        <v>47.441032543049914</v>
      </c>
      <c r="AM1558" s="18">
        <f>AI1558+AJ1558+AL1558</f>
        <v>2265.511044929468</v>
      </c>
      <c r="AN1558" s="18">
        <f>IF(F1558=0, 0, IF(F1558=3, Z1558, (Z1558*F1558*384+AG1558*G1558*32)/(F1558*384+G1558*32)))</f>
        <v>1048.3537713402563</v>
      </c>
      <c r="AO1558" s="18">
        <f>IF(F1558=0, 0, IF(F1558=3, AF1558, (AF1558*F1558*384+AM1558*G1558*32)/(F1558*384+G1558*32)))</f>
        <v>1263.1359918464852</v>
      </c>
      <c r="AP1558" s="20">
        <v>250.11224849979499</v>
      </c>
      <c r="AQ1558" s="20">
        <f>AP1558-AS1558</f>
        <v>201.95678607884</v>
      </c>
      <c r="AR1558" s="18">
        <f>AQ1558*bess_capex_adj</f>
        <v>201.95678607884</v>
      </c>
      <c r="AS1558" s="20">
        <v>48.15546242095499</v>
      </c>
      <c r="AT1558" s="18">
        <f>AR1558+AS1558</f>
        <v>250.11224849979499</v>
      </c>
      <c r="AU1558" s="20">
        <v>9590.7682397922999</v>
      </c>
      <c r="AV1558" s="20"/>
      <c r="AW1558" s="20">
        <v>2712.2048353054201</v>
      </c>
      <c r="AX1558" s="18">
        <f>AW1558*solar_capex_adj</f>
        <v>3616.2731137405599</v>
      </c>
      <c r="AY1558" s="20">
        <v>2155.6530999961001</v>
      </c>
      <c r="AZ1558" s="18">
        <f>AY1558*wind_capex_adj</f>
        <v>3592.7551666601671</v>
      </c>
      <c r="BA1558" s="20">
        <v>1544.7606178486101</v>
      </c>
      <c r="BB1558" s="18">
        <f>BA1558*hdgt_capex_adj</f>
        <v>1930.9507723107627</v>
      </c>
      <c r="BC1558" s="20">
        <v>324.55259668435002</v>
      </c>
      <c r="BD1558" s="18">
        <f>BC1558*aero_capex_adj</f>
        <v>389.46311602122</v>
      </c>
      <c r="BE1558" s="20">
        <v>2853.5970899578101</v>
      </c>
      <c r="BF1558" s="18">
        <f>BE1558*bess_capex_adj</f>
        <v>2853.5970899578101</v>
      </c>
      <c r="BG1558" s="11">
        <v>1605664340.0515101</v>
      </c>
      <c r="BH1558" s="11">
        <v>6024251669.3078299</v>
      </c>
      <c r="BI1558" s="11">
        <v>949290162.61903298</v>
      </c>
      <c r="BJ1558" s="11">
        <v>180793828.02162099</v>
      </c>
      <c r="BK1558" s="11">
        <f>SUM(BG1558:BJ1558)/1000000</f>
        <v>8759.9999999999945</v>
      </c>
      <c r="BL1558" s="11">
        <v>35.849933589049698</v>
      </c>
      <c r="BM1558" s="13">
        <f>0.815*BJ1558/(BK1558*1000)</f>
        <v>16.820430346760411</v>
      </c>
      <c r="BN1558" s="22">
        <v>3059.4215375550398</v>
      </c>
      <c r="BO1558" s="11">
        <v>474</v>
      </c>
      <c r="BP1558" s="11">
        <v>9120</v>
      </c>
      <c r="BQ1558" s="22">
        <v>13835.7696</v>
      </c>
      <c r="BR1558" s="11">
        <v>2280</v>
      </c>
      <c r="BS1558" s="11">
        <v>570</v>
      </c>
      <c r="BT1558" s="11">
        <v>0.19762242490623599</v>
      </c>
    </row>
    <row r="1559" spans="1:72" s="11" customFormat="1" x14ac:dyDescent="0.25">
      <c r="A1559" s="1">
        <v>1031</v>
      </c>
      <c r="B1559" s="25">
        <v>3296.3464377697401</v>
      </c>
      <c r="C1559" s="25">
        <v>801.8</v>
      </c>
      <c r="D1559" s="8">
        <v>2000</v>
      </c>
      <c r="E1559" s="8">
        <v>8000</v>
      </c>
      <c r="F1559" s="8">
        <v>3</v>
      </c>
      <c r="G1559" s="8">
        <v>4</v>
      </c>
      <c r="H1559" s="9">
        <f>SUM(BG1559:BI1559)/(BK1559*1000000)</f>
        <v>0.93797689912692972</v>
      </c>
      <c r="I1559" s="10">
        <v>100</v>
      </c>
      <c r="J1559" s="19">
        <v>104.381077412867</v>
      </c>
      <c r="K1559" s="18">
        <f>(P1559*BG1559+U1559*BH1559+AP1559*BI1559+AN1559*BJ1559)/(BK1559*(1000000))</f>
        <v>100.37373419132912</v>
      </c>
      <c r="L1559" s="18">
        <f>(T1559*BG1559+Y1559*BH1559+AT1559*BI1559+AO1559*BJ1559)/(BK1559*(1000000))</f>
        <v>125.17245195552822</v>
      </c>
      <c r="M1559" s="18">
        <f>L1559/K1559</f>
        <v>1.2470638156883611</v>
      </c>
      <c r="N1559" s="18">
        <f>J1559*M1559</f>
        <v>130.16986468415212</v>
      </c>
      <c r="O1559" s="10">
        <v>100</v>
      </c>
      <c r="P1559" s="19">
        <v>142.510704736929</v>
      </c>
      <c r="Q1559" s="19">
        <f>P1559-S1559</f>
        <v>131.81027397074399</v>
      </c>
      <c r="R1559" s="18">
        <f>Q1559*solar_capex_adj</f>
        <v>175.74703196099199</v>
      </c>
      <c r="S1559" s="19">
        <v>10.700430766185008</v>
      </c>
      <c r="T1559" s="18">
        <f>R1559+S1559</f>
        <v>186.447462727177</v>
      </c>
      <c r="U1559" s="19">
        <v>27.9395209296042</v>
      </c>
      <c r="V1559" s="19">
        <f>U1559-X1559</f>
        <v>23.1427374524771</v>
      </c>
      <c r="W1559" s="18">
        <f>V1559*wind_capex_adj</f>
        <v>38.571229087461838</v>
      </c>
      <c r="X1559" s="19">
        <v>4.7967834771271001</v>
      </c>
      <c r="Y1559" s="18">
        <f>W1559+X1559</f>
        <v>43.368012564588938</v>
      </c>
      <c r="Z1559" s="19">
        <v>456.499992376823</v>
      </c>
      <c r="AA1559" s="19">
        <f>Z1559-AC1559-AD1559</f>
        <v>370.01762502253098</v>
      </c>
      <c r="AB1559" s="18">
        <f>AA1559*hdgt_capex_adj</f>
        <v>462.52203127816369</v>
      </c>
      <c r="AC1559" s="19">
        <v>48.105071009564028</v>
      </c>
      <c r="AD1559" s="19">
        <v>38.377296344727995</v>
      </c>
      <c r="AE1559" s="18">
        <f>AD1559*fuel_adj</f>
        <v>38.377296344727995</v>
      </c>
      <c r="AF1559" s="18">
        <f>AB1559+AC1559+AE1559</f>
        <v>549.00439863245572</v>
      </c>
      <c r="AG1559" s="19">
        <v>917.84987591074298</v>
      </c>
      <c r="AH1559" s="19">
        <f>AG1559-AJ1559-AK1559</f>
        <v>800.41317348156304</v>
      </c>
      <c r="AI1559" s="18">
        <f>AH1559*aero_capex_adj</f>
        <v>960.49580817787557</v>
      </c>
      <c r="AJ1559" s="19">
        <v>74.347727390992986</v>
      </c>
      <c r="AK1559" s="19">
        <v>43.088975038186959</v>
      </c>
      <c r="AL1559" s="18">
        <f>AK1559*fuel_adj</f>
        <v>43.088975038186959</v>
      </c>
      <c r="AM1559" s="18">
        <f>AI1559+AJ1559+AL1559</f>
        <v>1077.9325106070555</v>
      </c>
      <c r="AN1559" s="18">
        <f>IF(F1559=0, 0, IF(F1559=3, Z1559, (Z1559*F1559*384+AG1559*G1559*32)/(F1559*384+G1559*32)))</f>
        <v>456.499992376823</v>
      </c>
      <c r="AO1559" s="18">
        <f>IF(F1559=0, 0, IF(F1559=3, AF1559, (AF1559*F1559*384+AM1559*G1559*32)/(F1559*384+G1559*32)))</f>
        <v>549.00439863245572</v>
      </c>
      <c r="AP1559" s="19">
        <v>78.513179577976899</v>
      </c>
      <c r="AQ1559" s="19">
        <f>AP1559-AS1559</f>
        <v>64.058401039174996</v>
      </c>
      <c r="AR1559" s="18">
        <f>AQ1559*bess_capex_adj</f>
        <v>64.058401039174996</v>
      </c>
      <c r="AS1559" s="19">
        <v>14.454778538801904</v>
      </c>
      <c r="AT1559" s="18">
        <f>AR1559+AS1559</f>
        <v>78.513179577976899</v>
      </c>
      <c r="AU1559" s="19">
        <v>9445.9686512286207</v>
      </c>
      <c r="AV1559" s="19"/>
      <c r="AW1559" s="19">
        <v>3944.7346195745399</v>
      </c>
      <c r="AX1559" s="18">
        <f>AW1559*solar_capex_adj</f>
        <v>5259.6461594327193</v>
      </c>
      <c r="AY1559" s="19">
        <v>959.51329075557703</v>
      </c>
      <c r="AZ1559" s="18">
        <f>AY1559*wind_capex_adj</f>
        <v>1599.1888179259618</v>
      </c>
      <c r="BA1559" s="19">
        <v>2316.97024331897</v>
      </c>
      <c r="BB1559" s="18">
        <f>BA1559*hdgt_capex_adj</f>
        <v>2896.2128041487126</v>
      </c>
      <c r="BC1559" s="19">
        <v>324.52868974043002</v>
      </c>
      <c r="BD1559" s="18">
        <f>BC1559*aero_capex_adj</f>
        <v>389.434427688516</v>
      </c>
      <c r="BE1559" s="19">
        <v>1900.2218078390899</v>
      </c>
      <c r="BF1559" s="18">
        <f>BE1559*bess_capex_adj</f>
        <v>1900.2218078390899</v>
      </c>
      <c r="BG1559" s="8">
        <v>2564520578.6671901</v>
      </c>
      <c r="BH1559" s="8">
        <v>3519484355.2087998</v>
      </c>
      <c r="BI1559" s="8">
        <v>2132672702.4758999</v>
      </c>
      <c r="BJ1559" s="8">
        <v>543322363.64809501</v>
      </c>
      <c r="BK1559" s="8">
        <f>SUM(BG1559:BJ1559)/1000000</f>
        <v>8759.9999999999854</v>
      </c>
      <c r="BL1559" s="8">
        <v>27.789149368705001</v>
      </c>
      <c r="BM1559" s="10">
        <f>0.815*BJ1559/(BK1559*1000)</f>
        <v>50.5488272115523</v>
      </c>
      <c r="BN1559" s="25">
        <v>4450.0676909891499</v>
      </c>
      <c r="BO1559" s="8">
        <v>211</v>
      </c>
      <c r="BP1559" s="8">
        <v>6080</v>
      </c>
      <c r="BQ1559" s="25">
        <v>9223.8464000000004</v>
      </c>
      <c r="BR1559" s="8">
        <v>1520</v>
      </c>
      <c r="BS1559" s="8">
        <v>380</v>
      </c>
      <c r="BT1559" s="8">
        <v>0.65905930372505395</v>
      </c>
    </row>
    <row r="1560" spans="1:72" s="11" customFormat="1" x14ac:dyDescent="0.25">
      <c r="A1560" s="1">
        <v>1411</v>
      </c>
      <c r="B1560" s="22">
        <v>2472.2598283273001</v>
      </c>
      <c r="C1560" s="22">
        <v>1603.6</v>
      </c>
      <c r="D1560" s="11">
        <v>3000</v>
      </c>
      <c r="E1560" s="11">
        <v>12000</v>
      </c>
      <c r="F1560" s="11">
        <v>2</v>
      </c>
      <c r="G1560" s="11">
        <v>5</v>
      </c>
      <c r="H1560" s="12">
        <f>SUM(BG1560:BI1560)/(BK1560*1000000)</f>
        <v>0.97865904200274867</v>
      </c>
      <c r="I1560" s="13">
        <v>100</v>
      </c>
      <c r="J1560" s="20">
        <v>103.740778276776</v>
      </c>
      <c r="K1560" s="18">
        <f>(P1560*BG1560+U1560*BH1560+AP1560*BI1560+AN1560*BJ1560)/(BK1560*(1000000))</f>
        <v>105.90694355527657</v>
      </c>
      <c r="L1560" s="18">
        <f>(T1560*BG1560+Y1560*BH1560+AT1560*BI1560+AO1560*BJ1560)/(BK1560*(1000000))</f>
        <v>132.92557197576284</v>
      </c>
      <c r="M1560" s="18">
        <f>L1560/K1560</f>
        <v>1.2551166855871381</v>
      </c>
      <c r="N1560" s="18">
        <f>J1560*M1560</f>
        <v>130.20678179097726</v>
      </c>
      <c r="O1560" s="13">
        <v>100</v>
      </c>
      <c r="P1560" s="20">
        <v>158.863073256776</v>
      </c>
      <c r="Q1560" s="20">
        <f>P1560-S1560</f>
        <v>146.93499521258599</v>
      </c>
      <c r="R1560" s="18">
        <f>Q1560*solar_capex_adj</f>
        <v>195.91332695011465</v>
      </c>
      <c r="S1560" s="20">
        <v>11.928078044190016</v>
      </c>
      <c r="T1560" s="18">
        <f>R1560+S1560</f>
        <v>207.84140499430467</v>
      </c>
      <c r="U1560" s="20">
        <v>33.782303277446402</v>
      </c>
      <c r="V1560" s="20">
        <f>U1560-X1560</f>
        <v>27.982479354895201</v>
      </c>
      <c r="W1560" s="18">
        <f>V1560*wind_capex_adj</f>
        <v>46.637465591492003</v>
      </c>
      <c r="X1560" s="20">
        <v>5.7998239225512016</v>
      </c>
      <c r="Y1560" s="18">
        <f>W1560+X1560</f>
        <v>52.437289514043201</v>
      </c>
      <c r="Z1560" s="20">
        <v>852.10588330483995</v>
      </c>
      <c r="AA1560" s="20">
        <f>Z1560-AC1560-AD1560</f>
        <v>724.80703436158808</v>
      </c>
      <c r="AB1560" s="18">
        <f>AA1560*hdgt_capex_adj</f>
        <v>906.00879295198513</v>
      </c>
      <c r="AC1560" s="20">
        <v>84.07186629609896</v>
      </c>
      <c r="AD1560" s="20">
        <v>43.226982647152909</v>
      </c>
      <c r="AE1560" s="18">
        <f>AD1560*fuel_adj</f>
        <v>43.226982647152909</v>
      </c>
      <c r="AF1560" s="18">
        <f>AB1560+AC1560+AE1560</f>
        <v>1033.3076418952369</v>
      </c>
      <c r="AG1560" s="20">
        <v>2675.1548933274498</v>
      </c>
      <c r="AH1560" s="20">
        <f>AG1560-AJ1560-AK1560</f>
        <v>2425.2149536094903</v>
      </c>
      <c r="AI1560" s="18">
        <f>AH1560*aero_capex_adj</f>
        <v>2910.2579443313884</v>
      </c>
      <c r="AJ1560" s="20">
        <v>202.45595530253968</v>
      </c>
      <c r="AK1560" s="20">
        <v>47.483984415419854</v>
      </c>
      <c r="AL1560" s="18">
        <f>AK1560*fuel_adj</f>
        <v>47.483984415419854</v>
      </c>
      <c r="AM1560" s="18">
        <f>AI1560+AJ1560+AL1560</f>
        <v>3160.197884049348</v>
      </c>
      <c r="AN1560" s="18">
        <f>IF(F1560=0, 0, IF(F1560=3, Z1560, (Z1560*F1560*384+AG1560*G1560*32)/(F1560*384+G1560*32)))</f>
        <v>1166.4246781363245</v>
      </c>
      <c r="AO1560" s="18">
        <f>IF(F1560=0, 0, IF(F1560=3, AF1560, (AF1560*F1560*384+AM1560*G1560*32)/(F1560*384+G1560*32)))</f>
        <v>1400.0128560597389</v>
      </c>
      <c r="AP1560" s="20">
        <v>232.71562536454601</v>
      </c>
      <c r="AQ1560" s="20">
        <f>AP1560-AS1560</f>
        <v>188.150105164819</v>
      </c>
      <c r="AR1560" s="18">
        <f>AQ1560*bess_capex_adj</f>
        <v>188.150105164819</v>
      </c>
      <c r="AS1560" s="20">
        <v>44.565520199727018</v>
      </c>
      <c r="AT1560" s="18">
        <f>AR1560+AS1560</f>
        <v>232.71562536454601</v>
      </c>
      <c r="AU1560" s="20">
        <v>9681.4230414032409</v>
      </c>
      <c r="AV1560" s="20"/>
      <c r="AW1560" s="20">
        <v>2958.5970831857799</v>
      </c>
      <c r="AX1560" s="18">
        <f>AW1560*solar_capex_adj</f>
        <v>3944.796110914373</v>
      </c>
      <c r="AY1560" s="20">
        <v>1919.0564956947601</v>
      </c>
      <c r="AZ1560" s="18">
        <f>AY1560*wind_capex_adj</f>
        <v>3198.4274928246004</v>
      </c>
      <c r="BA1560" s="20">
        <v>1544.6709071538301</v>
      </c>
      <c r="BB1560" s="18">
        <f>BA1560*hdgt_capex_adj</f>
        <v>1930.8386339422875</v>
      </c>
      <c r="BC1560" s="20">
        <v>405.667185701032</v>
      </c>
      <c r="BD1560" s="18">
        <f>BC1560*aero_capex_adj</f>
        <v>486.80062284123835</v>
      </c>
      <c r="BE1560" s="20">
        <v>2853.43136966782</v>
      </c>
      <c r="BF1560" s="18">
        <f>BE1560*bess_capex_adj</f>
        <v>2853.43136966782</v>
      </c>
      <c r="BG1560" s="11">
        <v>1723460366.5483501</v>
      </c>
      <c r="BH1560" s="11">
        <v>5821629107.1900301</v>
      </c>
      <c r="BI1560" s="11">
        <v>1027963734.20569</v>
      </c>
      <c r="BJ1560" s="11">
        <v>186946792.055922</v>
      </c>
      <c r="BK1560" s="11">
        <f>SUM(BG1560:BJ1560)/1000000</f>
        <v>8759.9999999999927</v>
      </c>
      <c r="BL1560" s="11">
        <v>34.201957657056496</v>
      </c>
      <c r="BM1560" s="13">
        <f>0.815*BJ1560/(BK1560*1000)</f>
        <v>17.39288076775988</v>
      </c>
      <c r="BN1560" s="22">
        <v>3337.5507682418602</v>
      </c>
      <c r="BO1560" s="11">
        <v>422</v>
      </c>
      <c r="BP1560" s="11">
        <v>9120</v>
      </c>
      <c r="BQ1560" s="22">
        <v>13835.7696</v>
      </c>
      <c r="BR1560" s="11">
        <v>2280</v>
      </c>
      <c r="BS1560" s="11">
        <v>570</v>
      </c>
      <c r="BT1560" s="11">
        <v>0.213783179310159</v>
      </c>
    </row>
    <row r="1561" spans="1:72" s="11" customFormat="1" x14ac:dyDescent="0.25">
      <c r="A1561" s="1">
        <v>965</v>
      </c>
      <c r="B1561" s="25">
        <v>3090.3247854091301</v>
      </c>
      <c r="C1561" s="25">
        <v>1003.19999999999</v>
      </c>
      <c r="D1561" s="8">
        <v>2000</v>
      </c>
      <c r="E1561" s="8">
        <v>8000</v>
      </c>
      <c r="F1561" s="8">
        <v>3</v>
      </c>
      <c r="G1561" s="8">
        <v>4</v>
      </c>
      <c r="H1561" s="9">
        <f>SUM(BG1561:BI1561)/(BK1561*1000000)</f>
        <v>0.95477006792058028</v>
      </c>
      <c r="I1561" s="10">
        <v>100</v>
      </c>
      <c r="J1561" s="19">
        <v>103.72519658650199</v>
      </c>
      <c r="K1561" s="18">
        <f>(P1561*BG1561+U1561*BH1561+AP1561*BI1561+AN1561*BJ1561)/(BK1561*(1000000))</f>
        <v>99.724950170180705</v>
      </c>
      <c r="L1561" s="18">
        <f>(T1561*BG1561+Y1561*BH1561+AT1561*BI1561+AO1561*BJ1561)/(BK1561*(1000000))</f>
        <v>125.27539478185574</v>
      </c>
      <c r="M1561" s="18">
        <f>L1561/K1561</f>
        <v>1.2562091489449048</v>
      </c>
      <c r="N1561" s="18">
        <f>J1561*M1561</f>
        <v>130.30054092807262</v>
      </c>
      <c r="O1561" s="10">
        <v>99.999999999999901</v>
      </c>
      <c r="P1561" s="19">
        <v>149.08244568077899</v>
      </c>
      <c r="Q1561" s="19">
        <f>P1561-S1561</f>
        <v>137.888610987275</v>
      </c>
      <c r="R1561" s="18">
        <f>Q1561*solar_capex_adj</f>
        <v>183.85148131636666</v>
      </c>
      <c r="S1561" s="19">
        <v>11.193834693503987</v>
      </c>
      <c r="T1561" s="18">
        <f>R1561+S1561</f>
        <v>195.04531600987065</v>
      </c>
      <c r="U1561" s="19">
        <v>27.939601199237799</v>
      </c>
      <c r="V1561" s="19">
        <f>U1561-X1561</f>
        <v>23.142817722110699</v>
      </c>
      <c r="W1561" s="18">
        <f>V1561*wind_capex_adj</f>
        <v>38.571362870184501</v>
      </c>
      <c r="X1561" s="19">
        <v>4.7967834771271001</v>
      </c>
      <c r="Y1561" s="18">
        <f>W1561+X1561</f>
        <v>43.368146347311601</v>
      </c>
      <c r="Z1561" s="19">
        <v>609.724499020655</v>
      </c>
      <c r="AA1561" s="19">
        <f>Z1561-AC1561-AD1561</f>
        <v>507.84688978677093</v>
      </c>
      <c r="AB1561" s="18">
        <f>AA1561*hdgt_capex_adj</f>
        <v>634.80861223346369</v>
      </c>
      <c r="AC1561" s="19">
        <v>61.968192275243041</v>
      </c>
      <c r="AD1561" s="19">
        <v>39.909416958641032</v>
      </c>
      <c r="AE1561" s="18">
        <f>AD1561*fuel_adj</f>
        <v>39.909416958641032</v>
      </c>
      <c r="AF1561" s="18">
        <f>AB1561+AC1561+AE1561</f>
        <v>736.68622146734776</v>
      </c>
      <c r="AG1561" s="19">
        <v>1174.35387999416</v>
      </c>
      <c r="AH1561" s="19">
        <f>AG1561-AJ1561-AK1561</f>
        <v>1035.29765462408</v>
      </c>
      <c r="AI1561" s="18">
        <f>AH1561*aero_capex_adj</f>
        <v>1242.357185548896</v>
      </c>
      <c r="AJ1561" s="19">
        <v>93.379929701060064</v>
      </c>
      <c r="AK1561" s="19">
        <v>45.676295669019964</v>
      </c>
      <c r="AL1561" s="18">
        <f>AK1561*fuel_adj</f>
        <v>45.676295669019964</v>
      </c>
      <c r="AM1561" s="18">
        <f>AI1561+AJ1561+AL1561</f>
        <v>1381.4134109189761</v>
      </c>
      <c r="AN1561" s="18">
        <f>IF(F1561=0, 0, IF(F1561=3, Z1561, (Z1561*F1561*384+AG1561*G1561*32)/(F1561*384+G1561*32)))</f>
        <v>609.724499020655</v>
      </c>
      <c r="AO1561" s="18">
        <f>IF(F1561=0, 0, IF(F1561=3, AF1561, (AF1561*F1561*384+AM1561*G1561*32)/(F1561*384+G1561*32)))</f>
        <v>736.68622146734776</v>
      </c>
      <c r="AP1561" s="19">
        <v>100.12425653765401</v>
      </c>
      <c r="AQ1561" s="19">
        <f>AP1561-AS1561</f>
        <v>81.623501043435994</v>
      </c>
      <c r="AR1561" s="18">
        <f>AQ1561*bess_capex_adj</f>
        <v>81.623501043435994</v>
      </c>
      <c r="AS1561" s="19">
        <v>18.500755494218012</v>
      </c>
      <c r="AT1561" s="18">
        <f>AR1561+AS1561</f>
        <v>100.12425653765401</v>
      </c>
      <c r="AU1561" s="19">
        <v>9440.4706680535492</v>
      </c>
      <c r="AV1561" s="19"/>
      <c r="AW1561" s="19">
        <v>3698.2015328666398</v>
      </c>
      <c r="AX1561" s="18">
        <f>AW1561*solar_capex_adj</f>
        <v>4930.9353771555197</v>
      </c>
      <c r="AY1561" s="19">
        <v>1200.5326415167101</v>
      </c>
      <c r="AZ1561" s="18">
        <f>AY1561*wind_capex_adj</f>
        <v>2000.8877358611835</v>
      </c>
      <c r="BA1561" s="19">
        <v>2316.97827963501</v>
      </c>
      <c r="BB1561" s="18">
        <f>BA1561*hdgt_capex_adj</f>
        <v>2896.2228495437625</v>
      </c>
      <c r="BC1561" s="19">
        <v>324.52981535484997</v>
      </c>
      <c r="BD1561" s="18">
        <f>BC1561*aero_capex_adj</f>
        <v>389.43577842581993</v>
      </c>
      <c r="BE1561" s="19">
        <v>1900.22839868031</v>
      </c>
      <c r="BF1561" s="18">
        <f>BE1561*bess_capex_adj</f>
        <v>1900.22839868031</v>
      </c>
      <c r="BG1561" s="8">
        <v>2297025075.07623</v>
      </c>
      <c r="BH1561" s="8">
        <v>4403525449.1711998</v>
      </c>
      <c r="BI1561" s="8">
        <v>1663235270.73684</v>
      </c>
      <c r="BJ1561" s="8">
        <v>396214205.01571602</v>
      </c>
      <c r="BK1561" s="8">
        <f>SUM(BG1561:BJ1561)/1000000</f>
        <v>8759.9999999999873</v>
      </c>
      <c r="BL1561" s="8">
        <v>29.429221479639899</v>
      </c>
      <c r="BM1561" s="10">
        <f>0.815*BJ1561/(BK1561*1000)</f>
        <v>36.862394644727061</v>
      </c>
      <c r="BN1561" s="25">
        <v>4171.93846030233</v>
      </c>
      <c r="BO1561" s="8">
        <v>264</v>
      </c>
      <c r="BP1561" s="8">
        <v>6080</v>
      </c>
      <c r="BQ1561" s="25">
        <v>9223.8464000000004</v>
      </c>
      <c r="BR1561" s="8">
        <v>1520</v>
      </c>
      <c r="BS1561" s="8">
        <v>380</v>
      </c>
      <c r="BT1561" s="8">
        <v>0.51477575753245397</v>
      </c>
    </row>
    <row r="1562" spans="1:72" s="11" customFormat="1" x14ac:dyDescent="0.25">
      <c r="A1562" s="1">
        <v>1302</v>
      </c>
      <c r="B1562" s="22">
        <v>3090.3247854091301</v>
      </c>
      <c r="C1562" s="22">
        <v>801.8</v>
      </c>
      <c r="D1562" s="11">
        <v>3000</v>
      </c>
      <c r="E1562" s="11">
        <v>12000</v>
      </c>
      <c r="F1562" s="11">
        <v>1</v>
      </c>
      <c r="G1562" s="11">
        <v>20</v>
      </c>
      <c r="H1562" s="12">
        <f>SUM(BG1562:BI1562)/(BK1562*1000000)</f>
        <v>0.94131835469845893</v>
      </c>
      <c r="I1562" s="13">
        <v>100</v>
      </c>
      <c r="J1562" s="20">
        <v>108.149050008744</v>
      </c>
      <c r="K1562" s="18">
        <f>(P1562*BG1562+U1562*BH1562+AP1562*BI1562+AN1562*BJ1562)/(BK1562*(1000000))</f>
        <v>162.46495687432079</v>
      </c>
      <c r="L1562" s="18">
        <f>(T1562*BG1562+Y1562*BH1562+AT1562*BI1562+AO1562*BJ1562)/(BK1562*(1000000))</f>
        <v>195.78404973847978</v>
      </c>
      <c r="M1562" s="18">
        <f>L1562/K1562</f>
        <v>1.2050847980092956</v>
      </c>
      <c r="N1562" s="18">
        <f>J1562*M1562</f>
        <v>130.32877608468448</v>
      </c>
      <c r="O1562" s="13">
        <v>100</v>
      </c>
      <c r="P1562" s="20">
        <v>135.88657626907101</v>
      </c>
      <c r="Q1562" s="20">
        <f>P1562-S1562</f>
        <v>125.68236184971499</v>
      </c>
      <c r="R1562" s="18">
        <f>Q1562*solar_capex_adj</f>
        <v>167.57648246628665</v>
      </c>
      <c r="S1562" s="20">
        <v>10.20421441935602</v>
      </c>
      <c r="T1562" s="18">
        <f>R1562+S1562</f>
        <v>177.78069688564267</v>
      </c>
      <c r="U1562" s="20">
        <v>27.936683848865101</v>
      </c>
      <c r="V1562" s="20">
        <f>U1562-X1562</f>
        <v>23.139900371738001</v>
      </c>
      <c r="W1562" s="18">
        <f>V1562*wind_capex_adj</f>
        <v>38.566500619563335</v>
      </c>
      <c r="X1562" s="20">
        <v>4.7967834771271001</v>
      </c>
      <c r="Y1562" s="18">
        <f>W1562+X1562</f>
        <v>43.363284096690435</v>
      </c>
      <c r="Z1562" s="20">
        <v>208.09530839721401</v>
      </c>
      <c r="AA1562" s="20">
        <f>Z1562-AC1562-AD1562</f>
        <v>143.14600317747497</v>
      </c>
      <c r="AB1562" s="18">
        <f>AA1562*hdgt_capex_adj</f>
        <v>178.93250397184372</v>
      </c>
      <c r="AC1562" s="20">
        <v>26.022080455447025</v>
      </c>
      <c r="AD1562" s="20">
        <v>38.927224764292021</v>
      </c>
      <c r="AE1562" s="18">
        <f>AD1562*fuel_adj</f>
        <v>38.927224764292021</v>
      </c>
      <c r="AF1562" s="18">
        <f>AB1562+AC1562+AE1562</f>
        <v>243.88180919158276</v>
      </c>
      <c r="AG1562" s="20">
        <v>2150.8686090092601</v>
      </c>
      <c r="AH1562" s="20">
        <f>AG1562-AJ1562-AK1562</f>
        <v>1944.37099770743</v>
      </c>
      <c r="AI1562" s="18">
        <f>AH1562*aero_capex_adj</f>
        <v>2333.2451972489157</v>
      </c>
      <c r="AJ1562" s="20">
        <v>163.86766540094004</v>
      </c>
      <c r="AK1562" s="20">
        <v>42.629945900890107</v>
      </c>
      <c r="AL1562" s="18">
        <f>AK1562*fuel_adj</f>
        <v>42.629945900890107</v>
      </c>
      <c r="AM1562" s="18">
        <f>AI1562+AJ1562+AL1562</f>
        <v>2539.7428085507458</v>
      </c>
      <c r="AN1562" s="18">
        <f>IF(F1562=0, 0, IF(F1562=3, Z1562, (Z1562*F1562*384+AG1562*G1562*32)/(F1562*384+G1562*32)))</f>
        <v>1422.3286212797427</v>
      </c>
      <c r="AO1562" s="18">
        <f>IF(F1562=0, 0, IF(F1562=3, AF1562, (AF1562*F1562*384+AM1562*G1562*32)/(F1562*384+G1562*32)))</f>
        <v>1678.7949337910595</v>
      </c>
      <c r="AP1562" s="20">
        <v>113.845528331962</v>
      </c>
      <c r="AQ1562" s="20">
        <f>AP1562-AS1562</f>
        <v>92.977885472066703</v>
      </c>
      <c r="AR1562" s="18">
        <f>AQ1562*bess_capex_adj</f>
        <v>92.977885472066703</v>
      </c>
      <c r="AS1562" s="20">
        <v>20.867642859895298</v>
      </c>
      <c r="AT1562" s="18">
        <f>AR1562+AS1562</f>
        <v>113.845528331962</v>
      </c>
      <c r="AU1562" s="20">
        <v>9904.8413614823894</v>
      </c>
      <c r="AV1562" s="20"/>
      <c r="AW1562" s="20">
        <v>3697.7353428914298</v>
      </c>
      <c r="AX1562" s="18">
        <f>AW1562*solar_capex_adj</f>
        <v>4930.3137905219064</v>
      </c>
      <c r="AY1562" s="20">
        <v>959.39566350073005</v>
      </c>
      <c r="AZ1562" s="18">
        <f>AY1562*wind_capex_adj</f>
        <v>1598.9927725012169</v>
      </c>
      <c r="BA1562" s="20">
        <v>772.22873489329697</v>
      </c>
      <c r="BB1562" s="18">
        <f>BA1562*hdgt_capex_adj</f>
        <v>965.28591861662119</v>
      </c>
      <c r="BC1562" s="20">
        <v>1622.4445279614899</v>
      </c>
      <c r="BD1562" s="18">
        <f>BC1562*aero_capex_adj</f>
        <v>1946.9334335537878</v>
      </c>
      <c r="BE1562" s="20">
        <v>2853.03709223544</v>
      </c>
      <c r="BF1562" s="18">
        <f>BE1562*bess_capex_adj</f>
        <v>2853.03709223544</v>
      </c>
      <c r="BG1562" s="11">
        <v>2524095379.2091999</v>
      </c>
      <c r="BH1562" s="11">
        <v>3519484355.2087998</v>
      </c>
      <c r="BI1562" s="11">
        <v>2202369052.74049</v>
      </c>
      <c r="BJ1562" s="11">
        <v>514051212.84149897</v>
      </c>
      <c r="BK1562" s="11">
        <f>SUM(BG1562:BJ1562)/1000000</f>
        <v>8759.9999999999891</v>
      </c>
      <c r="BL1562" s="11">
        <v>24.2470515888762</v>
      </c>
      <c r="BM1562" s="13">
        <f>0.815*BJ1562/(BK1562*1000)</f>
        <v>47.825540920755955</v>
      </c>
      <c r="BN1562" s="22">
        <v>4171.93846030233</v>
      </c>
      <c r="BO1562" s="11">
        <v>211</v>
      </c>
      <c r="BP1562" s="11">
        <v>9120</v>
      </c>
      <c r="BQ1562" s="22">
        <v>13835.7696</v>
      </c>
      <c r="BR1562" s="11">
        <v>2280</v>
      </c>
      <c r="BS1562" s="11">
        <v>570</v>
      </c>
      <c r="BT1562" s="11">
        <v>0.45455986897970302</v>
      </c>
    </row>
    <row r="1563" spans="1:72" s="11" customFormat="1" x14ac:dyDescent="0.25">
      <c r="A1563" s="1">
        <v>979</v>
      </c>
      <c r="B1563" s="25">
        <v>2884.3031330485201</v>
      </c>
      <c r="C1563" s="25">
        <v>1200.8</v>
      </c>
      <c r="D1563" s="8">
        <v>2000</v>
      </c>
      <c r="E1563" s="8">
        <v>8000</v>
      </c>
      <c r="F1563" s="8">
        <v>3</v>
      </c>
      <c r="G1563" s="8">
        <v>4</v>
      </c>
      <c r="H1563" s="9">
        <f>SUM(BG1563:BI1563)/(BK1563*1000000)</f>
        <v>0.96532762754605816</v>
      </c>
      <c r="I1563" s="10">
        <v>100</v>
      </c>
      <c r="J1563" s="19">
        <v>103.063236556527</v>
      </c>
      <c r="K1563" s="18">
        <f>(P1563*BG1563+U1563*BH1563+AP1563*BI1563+AN1563*BJ1563)/(BK1563*(1000000))</f>
        <v>99.495367383531558</v>
      </c>
      <c r="L1563" s="18">
        <f>(T1563*BG1563+Y1563*BH1563+AT1563*BI1563+AO1563*BJ1563)/(BK1563*(1000000))</f>
        <v>125.87244192292717</v>
      </c>
      <c r="M1563" s="18">
        <f>L1563/K1563</f>
        <v>1.2651085697057443</v>
      </c>
      <c r="N1563" s="18">
        <f>J1563*M1563</f>
        <v>130.38618378927265</v>
      </c>
      <c r="O1563" s="10">
        <v>100</v>
      </c>
      <c r="P1563" s="19">
        <v>156.86544147820999</v>
      </c>
      <c r="Q1563" s="19">
        <f>P1563-S1563</f>
        <v>145.08729060017001</v>
      </c>
      <c r="R1563" s="18">
        <f>Q1563*solar_capex_adj</f>
        <v>193.44972080022666</v>
      </c>
      <c r="S1563" s="19">
        <v>11.77815087803998</v>
      </c>
      <c r="T1563" s="18">
        <f>R1563+S1563</f>
        <v>205.22787167826664</v>
      </c>
      <c r="U1563" s="19">
        <v>28.5946662320383</v>
      </c>
      <c r="V1563" s="19">
        <f>U1563-X1563</f>
        <v>23.685444292351999</v>
      </c>
      <c r="W1563" s="18">
        <f>V1563*wind_capex_adj</f>
        <v>39.475740487253333</v>
      </c>
      <c r="X1563" s="19">
        <v>4.9092219396863008</v>
      </c>
      <c r="Y1563" s="18">
        <f>W1563+X1563</f>
        <v>44.384962426939637</v>
      </c>
      <c r="Z1563" s="19">
        <v>795.99280739776896</v>
      </c>
      <c r="AA1563" s="19">
        <f>Z1563-AC1563-AD1563</f>
        <v>675.26697169451904</v>
      </c>
      <c r="AB1563" s="18">
        <f>AA1563*hdgt_capex_adj</f>
        <v>844.08371461814886</v>
      </c>
      <c r="AC1563" s="19">
        <v>78.974834256157919</v>
      </c>
      <c r="AD1563" s="19">
        <v>41.751001447091994</v>
      </c>
      <c r="AE1563" s="18">
        <f>AD1563*fuel_adj</f>
        <v>41.751001447091994</v>
      </c>
      <c r="AF1563" s="18">
        <f>AB1563+AC1563+AE1563</f>
        <v>964.80955032139877</v>
      </c>
      <c r="AG1563" s="19">
        <v>1402.31132144871</v>
      </c>
      <c r="AH1563" s="19">
        <f>AG1563-AJ1563-AK1563</f>
        <v>1243.7690784599299</v>
      </c>
      <c r="AI1563" s="18">
        <f>AH1563*aero_capex_adj</f>
        <v>1492.5228941519158</v>
      </c>
      <c r="AJ1563" s="19">
        <v>110.29688796322012</v>
      </c>
      <c r="AK1563" s="19">
        <v>48.245355025560002</v>
      </c>
      <c r="AL1563" s="18">
        <f>AK1563*fuel_adj</f>
        <v>48.245355025560002</v>
      </c>
      <c r="AM1563" s="18">
        <f>AI1563+AJ1563+AL1563</f>
        <v>1651.0651371406959</v>
      </c>
      <c r="AN1563" s="18">
        <f>IF(F1563=0, 0, IF(F1563=3, Z1563, (Z1563*F1563*384+AG1563*G1563*32)/(F1563*384+G1563*32)))</f>
        <v>795.99280739776896</v>
      </c>
      <c r="AO1563" s="18">
        <f>IF(F1563=0, 0, IF(F1563=3, AF1563, (AF1563*F1563*384+AM1563*G1563*32)/(F1563*384+G1563*32)))</f>
        <v>964.80955032139877</v>
      </c>
      <c r="AP1563" s="19">
        <v>128.467540324727</v>
      </c>
      <c r="AQ1563" s="19">
        <f>AP1563-AS1563</f>
        <v>104.335163211161</v>
      </c>
      <c r="AR1563" s="18">
        <f>AQ1563*bess_capex_adj</f>
        <v>104.335163211161</v>
      </c>
      <c r="AS1563" s="19">
        <v>24.132377113565994</v>
      </c>
      <c r="AT1563" s="18">
        <f>AR1563+AS1563</f>
        <v>128.467540324727</v>
      </c>
      <c r="AU1563" s="19">
        <v>9430.45215668936</v>
      </c>
      <c r="AV1563" s="19"/>
      <c r="AW1563" s="19">
        <v>3451.6766175614798</v>
      </c>
      <c r="AX1563" s="18">
        <f>AW1563*solar_capex_adj</f>
        <v>4602.2354900819728</v>
      </c>
      <c r="AY1563" s="19">
        <v>1437.0102902419501</v>
      </c>
      <c r="AZ1563" s="18">
        <f>AY1563*wind_capex_adj</f>
        <v>2395.0171504032501</v>
      </c>
      <c r="BA1563" s="19">
        <v>2316.9929491805501</v>
      </c>
      <c r="BB1563" s="18">
        <f>BA1563*hdgt_capex_adj</f>
        <v>2896.2411864756878</v>
      </c>
      <c r="BC1563" s="19">
        <v>324.53187005900799</v>
      </c>
      <c r="BD1563" s="18">
        <f>BC1563*aero_capex_adj</f>
        <v>389.43824407080956</v>
      </c>
      <c r="BE1563" s="19">
        <v>1900.2404296463701</v>
      </c>
      <c r="BF1563" s="18">
        <f>BE1563*bess_capex_adj</f>
        <v>1900.2404296463701</v>
      </c>
      <c r="BG1563" s="8">
        <v>2035998578.59008</v>
      </c>
      <c r="BH1563" s="8">
        <v>5150164785.3703899</v>
      </c>
      <c r="BI1563" s="8">
        <v>1270106653.3429799</v>
      </c>
      <c r="BJ1563" s="8">
        <v>303729982.69652998</v>
      </c>
      <c r="BK1563" s="8">
        <f>SUM(BG1563:BJ1563)/1000000</f>
        <v>8759.9999999999782</v>
      </c>
      <c r="BL1563" s="8">
        <v>31.120231135751499</v>
      </c>
      <c r="BM1563" s="10">
        <f>0.815*BJ1563/(BK1563*1000)</f>
        <v>28.257983549962617</v>
      </c>
      <c r="BN1563" s="25">
        <v>3893.8092296155</v>
      </c>
      <c r="BO1563" s="8">
        <v>316</v>
      </c>
      <c r="BP1563" s="8">
        <v>6080</v>
      </c>
      <c r="BQ1563" s="25">
        <v>9223.8464000000004</v>
      </c>
      <c r="BR1563" s="8">
        <v>1520</v>
      </c>
      <c r="BS1563" s="8">
        <v>380</v>
      </c>
      <c r="BT1563" s="8">
        <v>0.39397031433565799</v>
      </c>
    </row>
    <row r="1564" spans="1:72" s="11" customFormat="1" x14ac:dyDescent="0.25">
      <c r="A1564" s="1">
        <v>1472</v>
      </c>
      <c r="B1564" s="22">
        <v>3502.3680901303501</v>
      </c>
      <c r="C1564" s="22">
        <v>402.79999999999899</v>
      </c>
      <c r="D1564" s="11">
        <v>3000</v>
      </c>
      <c r="E1564" s="11">
        <v>12000</v>
      </c>
      <c r="F1564" s="11">
        <v>2</v>
      </c>
      <c r="G1564" s="11">
        <v>9</v>
      </c>
      <c r="H1564" s="12">
        <f>SUM(BG1564:BI1564)/(BK1564*1000000)</f>
        <v>0.89887940348996809</v>
      </c>
      <c r="I1564" s="13">
        <v>100</v>
      </c>
      <c r="J1564" s="20">
        <v>108.81574191067899</v>
      </c>
      <c r="K1564" s="18">
        <f>(P1564*BG1564+U1564*BH1564+AP1564*BI1564+AN1564*BJ1564)/(BK1564*(1000000))</f>
        <v>133.57098944854826</v>
      </c>
      <c r="L1564" s="18">
        <f>(T1564*BG1564+Y1564*BH1564+AT1564*BI1564+AO1564*BJ1564)/(BK1564*(1000000))</f>
        <v>160.09990347145055</v>
      </c>
      <c r="M1564" s="18">
        <f>L1564/K1564</f>
        <v>1.19861284349564</v>
      </c>
      <c r="N1564" s="18">
        <f>J1564*M1564</f>
        <v>130.42794582864664</v>
      </c>
      <c r="O1564" s="13">
        <v>100</v>
      </c>
      <c r="P1564" s="20">
        <v>130.68055658656101</v>
      </c>
      <c r="Q1564" s="20">
        <f>P1564-S1564</f>
        <v>120.86785644837001</v>
      </c>
      <c r="R1564" s="18">
        <f>Q1564*solar_capex_adj</f>
        <v>161.15714193116</v>
      </c>
      <c r="S1564" s="20">
        <v>9.8127001381910048</v>
      </c>
      <c r="T1564" s="18">
        <f>R1564+S1564</f>
        <v>170.96984206935099</v>
      </c>
      <c r="U1564" s="20">
        <v>27.938150992721599</v>
      </c>
      <c r="V1564" s="20">
        <f>U1564-X1564</f>
        <v>23.141367515594599</v>
      </c>
      <c r="W1564" s="18">
        <f>V1564*wind_capex_adj</f>
        <v>38.56894585932433</v>
      </c>
      <c r="X1564" s="20">
        <v>4.7967834771270006</v>
      </c>
      <c r="Y1564" s="18">
        <f>W1564+X1564</f>
        <v>43.365729336451331</v>
      </c>
      <c r="Z1564" s="20">
        <v>217.68511634285099</v>
      </c>
      <c r="AA1564" s="20">
        <f>Z1564-AC1564-AD1564</f>
        <v>153.655073435682</v>
      </c>
      <c r="AB1564" s="18">
        <f>AA1564*hdgt_capex_adj</f>
        <v>192.06884179460249</v>
      </c>
      <c r="AC1564" s="20">
        <v>26.881386906330988</v>
      </c>
      <c r="AD1564" s="20">
        <v>37.148656000838002</v>
      </c>
      <c r="AE1564" s="18">
        <f>AD1564*fuel_adj</f>
        <v>37.148656000838002</v>
      </c>
      <c r="AF1564" s="18">
        <f>AB1564+AC1564+AE1564</f>
        <v>256.09888470177145</v>
      </c>
      <c r="AG1564" s="20">
        <v>1400.75812804307</v>
      </c>
      <c r="AH1564" s="20">
        <f>AG1564-AJ1564-AK1564</f>
        <v>1248.4184254452798</v>
      </c>
      <c r="AI1564" s="18">
        <f>AH1564*aero_capex_adj</f>
        <v>1498.1021105343357</v>
      </c>
      <c r="AJ1564" s="20">
        <v>109.40630315330009</v>
      </c>
      <c r="AK1564" s="20">
        <v>42.933399444490078</v>
      </c>
      <c r="AL1564" s="18">
        <f>AK1564*fuel_adj</f>
        <v>42.933399444490078</v>
      </c>
      <c r="AM1564" s="18">
        <f>AI1564+AJ1564+AL1564</f>
        <v>1650.4418131321258</v>
      </c>
      <c r="AN1564" s="18">
        <f>IF(F1564=0, 0, IF(F1564=3, Z1564, (Z1564*F1564*384+AG1564*G1564*32)/(F1564*384+G1564*32)))</f>
        <v>540.34139226109255</v>
      </c>
      <c r="AO1564" s="18">
        <f>IF(F1564=0, 0, IF(F1564=3, AF1564, (AF1564*F1564*384+AM1564*G1564*32)/(F1564*384+G1564*32)))</f>
        <v>636.37422881914074</v>
      </c>
      <c r="AP1564" s="20">
        <v>80.813200734007694</v>
      </c>
      <c r="AQ1564" s="20">
        <f>AP1564-AS1564</f>
        <v>66.085596229562597</v>
      </c>
      <c r="AR1564" s="18">
        <f>AQ1564*bess_capex_adj</f>
        <v>66.085596229562597</v>
      </c>
      <c r="AS1564" s="20">
        <v>14.727604504445097</v>
      </c>
      <c r="AT1564" s="18">
        <f>AR1564+AS1564</f>
        <v>80.813200734007694</v>
      </c>
      <c r="AU1564" s="20">
        <v>9800.9539752394303</v>
      </c>
      <c r="AV1564" s="20"/>
      <c r="AW1564" s="20">
        <v>4191.0324299869399</v>
      </c>
      <c r="AX1564" s="18">
        <f>AW1564*solar_capex_adj</f>
        <v>5588.0432399825859</v>
      </c>
      <c r="AY1564" s="20">
        <v>482.00183971408597</v>
      </c>
      <c r="AZ1564" s="18">
        <f>AY1564*wind_capex_adj</f>
        <v>803.33639952347664</v>
      </c>
      <c r="BA1564" s="20">
        <v>1544.5553933408</v>
      </c>
      <c r="BB1564" s="18">
        <f>BA1564*hdgt_capex_adj</f>
        <v>1930.694241676</v>
      </c>
      <c r="BC1564" s="20">
        <v>730.14632826533</v>
      </c>
      <c r="BD1564" s="18">
        <f>BC1564*aero_capex_adj</f>
        <v>876.17559391839598</v>
      </c>
      <c r="BE1564" s="20">
        <v>2853.2179839322598</v>
      </c>
      <c r="BF1564" s="18">
        <f>BE1564*bess_capex_adj</f>
        <v>2853.2179839322598</v>
      </c>
      <c r="BG1564" s="11">
        <v>2979665559.3704</v>
      </c>
      <c r="BH1564" s="11">
        <v>1768082187.9247999</v>
      </c>
      <c r="BI1564" s="11">
        <v>3126435827.2769198</v>
      </c>
      <c r="BJ1564" s="11">
        <v>885816425.42787898</v>
      </c>
      <c r="BK1564" s="11">
        <f>SUM(BG1564:BJ1564)/1000000</f>
        <v>8760</v>
      </c>
      <c r="BL1564" s="11">
        <v>21.198523213438602</v>
      </c>
      <c r="BM1564" s="13">
        <f>0.815*BJ1564/(BK1564*1000)</f>
        <v>82.413286155675948</v>
      </c>
      <c r="BN1564" s="22">
        <v>4728.1969216759699</v>
      </c>
      <c r="BO1564" s="11">
        <v>106</v>
      </c>
      <c r="BP1564" s="11">
        <v>9120</v>
      </c>
      <c r="BQ1564" s="22">
        <v>13835.7696</v>
      </c>
      <c r="BR1564" s="11">
        <v>2280</v>
      </c>
      <c r="BS1564" s="11">
        <v>570</v>
      </c>
      <c r="BT1564" s="11">
        <v>0.64390011067906805</v>
      </c>
    </row>
    <row r="1565" spans="1:72" s="11" customFormat="1" x14ac:dyDescent="0.25">
      <c r="A1565" s="1">
        <v>1570</v>
      </c>
      <c r="B1565" s="22">
        <v>2678.2814806879101</v>
      </c>
      <c r="C1565" s="22">
        <v>801.8</v>
      </c>
      <c r="D1565" s="11">
        <v>3000</v>
      </c>
      <c r="E1565" s="11">
        <v>12000</v>
      </c>
      <c r="F1565" s="11">
        <v>3</v>
      </c>
      <c r="G1565" s="11">
        <v>4</v>
      </c>
      <c r="H1565" s="12">
        <f>SUM(BG1565:BI1565)/(BK1565*1000000)</f>
        <v>0.92181872790711661</v>
      </c>
      <c r="I1565" s="13">
        <v>100</v>
      </c>
      <c r="J1565" s="20">
        <v>107.147555532491</v>
      </c>
      <c r="K1565" s="18">
        <f>(P1565*BG1565+U1565*BH1565+AP1565*BI1565+AN1565*BJ1565)/(BK1565*(1000000))</f>
        <v>103.99177633301102</v>
      </c>
      <c r="L1565" s="18">
        <f>(T1565*BG1565+Y1565*BH1565+AT1565*BI1565+AO1565*BJ1565)/(BK1565*(1000000))</f>
        <v>126.59029055141423</v>
      </c>
      <c r="M1565" s="18">
        <f>L1565/K1565</f>
        <v>1.2173105895031198</v>
      </c>
      <c r="N1565" s="18">
        <f>J1565*M1565</f>
        <v>130.43185398907488</v>
      </c>
      <c r="O1565" s="13">
        <v>100</v>
      </c>
      <c r="P1565" s="20">
        <v>122.623268673778</v>
      </c>
      <c r="Q1565" s="20">
        <f>P1565-S1565</f>
        <v>113.41633796647901</v>
      </c>
      <c r="R1565" s="18">
        <f>Q1565*solar_capex_adj</f>
        <v>151.22178395530534</v>
      </c>
      <c r="S1565" s="20">
        <v>9.2069307072989943</v>
      </c>
      <c r="T1565" s="18">
        <f>R1565+S1565</f>
        <v>160.42871466260434</v>
      </c>
      <c r="U1565" s="20">
        <v>27.940200073279001</v>
      </c>
      <c r="V1565" s="20">
        <f>U1565-X1565</f>
        <v>23.143416596151901</v>
      </c>
      <c r="W1565" s="18">
        <f>V1565*wind_capex_adj</f>
        <v>38.572360993586507</v>
      </c>
      <c r="X1565" s="20">
        <v>4.7967834771271001</v>
      </c>
      <c r="Y1565" s="18">
        <f>W1565+X1565</f>
        <v>43.369144470713607</v>
      </c>
      <c r="Z1565" s="20">
        <v>383.08174253448999</v>
      </c>
      <c r="AA1565" s="20">
        <f>Z1565-AC1565-AD1565</f>
        <v>302.75652006923099</v>
      </c>
      <c r="AB1565" s="18">
        <f>AA1565*hdgt_capex_adj</f>
        <v>378.44565008653876</v>
      </c>
      <c r="AC1565" s="20">
        <v>41.626987120973013</v>
      </c>
      <c r="AD1565" s="20">
        <v>38.69823534428599</v>
      </c>
      <c r="AE1565" s="18">
        <f>AD1565*fuel_adj</f>
        <v>38.69823534428599</v>
      </c>
      <c r="AF1565" s="18">
        <f>AB1565+AC1565+AE1565</f>
        <v>458.77087255179777</v>
      </c>
      <c r="AG1565" s="20">
        <v>646.37254432825</v>
      </c>
      <c r="AH1565" s="20">
        <f>AG1565-AJ1565-AK1565</f>
        <v>547.78435482540897</v>
      </c>
      <c r="AI1565" s="18">
        <f>AH1565*aero_capex_adj</f>
        <v>657.34122579049074</v>
      </c>
      <c r="AJ1565" s="20">
        <v>54.856309235937033</v>
      </c>
      <c r="AK1565" s="20">
        <v>43.731880266904</v>
      </c>
      <c r="AL1565" s="18">
        <f>AK1565*fuel_adj</f>
        <v>43.731880266904</v>
      </c>
      <c r="AM1565" s="18">
        <f>AI1565+AJ1565+AL1565</f>
        <v>755.92941529333177</v>
      </c>
      <c r="AN1565" s="18">
        <f>IF(F1565=0, 0, IF(F1565=3, Z1565, (Z1565*F1565*384+AG1565*G1565*32)/(F1565*384+G1565*32)))</f>
        <v>383.08174253448999</v>
      </c>
      <c r="AO1565" s="18">
        <f>IF(F1565=0, 0, IF(F1565=3, AF1565, (AF1565*F1565*384+AM1565*G1565*32)/(F1565*384+G1565*32)))</f>
        <v>458.77087255179777</v>
      </c>
      <c r="AP1565" s="20">
        <v>118.694367232338</v>
      </c>
      <c r="AQ1565" s="20">
        <f>AP1565-AS1565</f>
        <v>97.016363493412697</v>
      </c>
      <c r="AR1565" s="18">
        <f>AQ1565*bess_capex_adj</f>
        <v>97.016363493412697</v>
      </c>
      <c r="AS1565" s="20">
        <v>21.678003738925298</v>
      </c>
      <c r="AT1565" s="18">
        <f>AR1565+AS1565</f>
        <v>118.694367232338</v>
      </c>
      <c r="AU1565" s="20">
        <v>9659.7794589777004</v>
      </c>
      <c r="AV1565" s="20"/>
      <c r="AW1565" s="20">
        <v>3205.1909347481801</v>
      </c>
      <c r="AX1565" s="18">
        <f>AW1565*solar_capex_adj</f>
        <v>4273.5879129975729</v>
      </c>
      <c r="AY1565" s="20">
        <v>959.541448504139</v>
      </c>
      <c r="AZ1565" s="18">
        <f>AY1565*wind_capex_adj</f>
        <v>1599.2357475068984</v>
      </c>
      <c r="BA1565" s="20">
        <v>2317.0382368175101</v>
      </c>
      <c r="BB1565" s="18">
        <f>BA1565*hdgt_capex_adj</f>
        <v>2896.2977960218877</v>
      </c>
      <c r="BC1565" s="20">
        <v>324.53821331590899</v>
      </c>
      <c r="BD1565" s="18">
        <f>BC1565*aero_capex_adj</f>
        <v>389.44585597909077</v>
      </c>
      <c r="BE1565" s="20">
        <v>2853.47062559195</v>
      </c>
      <c r="BF1565" s="18">
        <f>BE1565*bess_capex_adj</f>
        <v>2853.47062559195</v>
      </c>
      <c r="BG1565" s="11">
        <v>2428856343.4323301</v>
      </c>
      <c r="BH1565" s="11">
        <v>3519484355.2087998</v>
      </c>
      <c r="BI1565" s="11">
        <v>2126791357.8252001</v>
      </c>
      <c r="BJ1565" s="11">
        <v>684867943.53365803</v>
      </c>
      <c r="BK1565" s="11">
        <f>SUM(BG1565:BJ1565)/1000000</f>
        <v>8759.9999999999891</v>
      </c>
      <c r="BL1565" s="11">
        <v>18.194044448522199</v>
      </c>
      <c r="BM1565" s="13">
        <f>0.815*BJ1565/(BK1565*1000)</f>
        <v>63.717736755699995</v>
      </c>
      <c r="BN1565" s="22">
        <v>3615.6799989286801</v>
      </c>
      <c r="BO1565" s="11">
        <v>211</v>
      </c>
      <c r="BP1565" s="11">
        <v>9120</v>
      </c>
      <c r="BQ1565" s="22">
        <v>13835.7696</v>
      </c>
      <c r="BR1565" s="11">
        <v>2280</v>
      </c>
      <c r="BS1565" s="11">
        <v>570</v>
      </c>
      <c r="BT1565" s="11">
        <v>0.43903287829233001</v>
      </c>
    </row>
    <row r="1566" spans="1:72" s="11" customFormat="1" x14ac:dyDescent="0.25">
      <c r="A1566" s="1">
        <v>1048</v>
      </c>
      <c r="B1566" s="25">
        <v>3502.3680901303501</v>
      </c>
      <c r="C1566" s="25">
        <v>600.4</v>
      </c>
      <c r="D1566" s="8">
        <v>2000</v>
      </c>
      <c r="E1566" s="8">
        <v>8000</v>
      </c>
      <c r="F1566" s="8">
        <v>3</v>
      </c>
      <c r="G1566" s="8">
        <v>4</v>
      </c>
      <c r="H1566" s="9">
        <f>SUM(BG1566:BI1566)/(BK1566*1000000)</f>
        <v>0.91367168817415401</v>
      </c>
      <c r="I1566" s="10">
        <v>100</v>
      </c>
      <c r="J1566" s="19">
        <v>105.46202206913399</v>
      </c>
      <c r="K1566" s="18">
        <f>(P1566*BG1566+U1566*BH1566+AP1566*BI1566+AN1566*BJ1566)/(BK1566*(1000000))</f>
        <v>101.00946955298352</v>
      </c>
      <c r="L1566" s="18">
        <f>(T1566*BG1566+Y1566*BH1566+AT1566*BI1566+AO1566*BJ1566)/(BK1566*(1000000))</f>
        <v>124.95633604534686</v>
      </c>
      <c r="M1566" s="18">
        <f>L1566/K1566</f>
        <v>1.2370754603339664</v>
      </c>
      <c r="N1566" s="18">
        <f>J1566*M1566</f>
        <v>130.46447949892487</v>
      </c>
      <c r="O1566" s="10">
        <v>100</v>
      </c>
      <c r="P1566" s="19">
        <v>138.32011245442001</v>
      </c>
      <c r="Q1566" s="19">
        <f>P1566-S1566</f>
        <v>127.93429945942</v>
      </c>
      <c r="R1566" s="18">
        <f>Q1566*solar_capex_adj</f>
        <v>170.57906594589332</v>
      </c>
      <c r="S1566" s="19">
        <v>10.385812995000009</v>
      </c>
      <c r="T1566" s="18">
        <f>R1566+S1566</f>
        <v>180.96487894089333</v>
      </c>
      <c r="U1566" s="19">
        <v>27.939440759317101</v>
      </c>
      <c r="V1566" s="19">
        <f>U1566-X1566</f>
        <v>23.142657282190001</v>
      </c>
      <c r="W1566" s="18">
        <f>V1566*wind_capex_adj</f>
        <v>38.571095470316671</v>
      </c>
      <c r="X1566" s="19">
        <v>4.7967834771271001</v>
      </c>
      <c r="Y1566" s="18">
        <f>W1566+X1566</f>
        <v>43.367878947443771</v>
      </c>
      <c r="Z1566" s="19">
        <v>335.80270833082898</v>
      </c>
      <c r="AA1566" s="19">
        <f>Z1566-AC1566-AD1566</f>
        <v>260.85471153876603</v>
      </c>
      <c r="AB1566" s="18">
        <f>AA1566*hdgt_capex_adj</f>
        <v>326.06838942345752</v>
      </c>
      <c r="AC1566" s="19">
        <v>37.341877813804956</v>
      </c>
      <c r="AD1566" s="19">
        <v>37.606118978257996</v>
      </c>
      <c r="AE1566" s="18">
        <f>AD1566*fuel_adj</f>
        <v>37.606118978257996</v>
      </c>
      <c r="AF1566" s="18">
        <f>AB1566+AC1566+AE1566</f>
        <v>401.01638621552047</v>
      </c>
      <c r="AG1566" s="19">
        <v>904.89418096356405</v>
      </c>
      <c r="AH1566" s="19">
        <f>AG1566-AJ1566-AK1566</f>
        <v>789.1811905489709</v>
      </c>
      <c r="AI1566" s="18">
        <f>AH1566*aero_capex_adj</f>
        <v>947.01742865876508</v>
      </c>
      <c r="AJ1566" s="19">
        <v>73.362728691332109</v>
      </c>
      <c r="AK1566" s="19">
        <v>42.350261723261042</v>
      </c>
      <c r="AL1566" s="18">
        <f>AK1566*fuel_adj</f>
        <v>42.350261723261042</v>
      </c>
      <c r="AM1566" s="18">
        <f>AI1566+AJ1566+AL1566</f>
        <v>1062.7304190733582</v>
      </c>
      <c r="AN1566" s="18">
        <f>IF(F1566=0, 0, IF(F1566=3, Z1566, (Z1566*F1566*384+AG1566*G1566*32)/(F1566*384+G1566*32)))</f>
        <v>335.80270833082898</v>
      </c>
      <c r="AO1566" s="18">
        <f>IF(F1566=0, 0, IF(F1566=3, AF1566, (AF1566*F1566*384+AM1566*G1566*32)/(F1566*384+G1566*32)))</f>
        <v>401.01638621552047</v>
      </c>
      <c r="AP1566" s="19">
        <v>65.919748739002301</v>
      </c>
      <c r="AQ1566" s="19">
        <f>AP1566-AS1566</f>
        <v>53.816173228548202</v>
      </c>
      <c r="AR1566" s="18">
        <f>AQ1566*bess_capex_adj</f>
        <v>53.816173228548202</v>
      </c>
      <c r="AS1566" s="19">
        <v>12.1035755104541</v>
      </c>
      <c r="AT1566" s="18">
        <f>AR1566+AS1566</f>
        <v>65.919748739002301</v>
      </c>
      <c r="AU1566" s="19">
        <v>9451.4666366105994</v>
      </c>
      <c r="AV1566" s="19"/>
      <c r="AW1566" s="19">
        <v>4191.2660140059197</v>
      </c>
      <c r="AX1566" s="18">
        <f>AW1566*solar_capex_adj</f>
        <v>5588.3546853412263</v>
      </c>
      <c r="AY1566" s="19">
        <v>718.495614981318</v>
      </c>
      <c r="AZ1566" s="18">
        <f>AY1566*wind_capex_adj</f>
        <v>1197.49269163553</v>
      </c>
      <c r="BA1566" s="19">
        <v>2316.9622169491399</v>
      </c>
      <c r="BB1566" s="18">
        <f>BA1566*hdgt_capex_adj</f>
        <v>2896.2027711864248</v>
      </c>
      <c r="BC1566" s="19">
        <v>324.527565519137</v>
      </c>
      <c r="BD1566" s="18">
        <f>BC1566*aero_capex_adj</f>
        <v>389.43307862296439</v>
      </c>
      <c r="BE1566" s="19">
        <v>1900.2152251550699</v>
      </c>
      <c r="BF1566" s="18">
        <f>BE1566*bess_capex_adj</f>
        <v>1900.2152251550699</v>
      </c>
      <c r="BG1566" s="8">
        <v>2809180474.50734</v>
      </c>
      <c r="BH1566" s="8">
        <v>2635443261.2463999</v>
      </c>
      <c r="BI1566" s="8">
        <v>2559140252.6518402</v>
      </c>
      <c r="BJ1566" s="8">
        <v>756236011.59440994</v>
      </c>
      <c r="BK1566" s="8">
        <f>SUM(BG1566:BJ1566)/1000000</f>
        <v>8759.9999999999909</v>
      </c>
      <c r="BL1566" s="8">
        <v>26.553461286091899</v>
      </c>
      <c r="BM1566" s="10">
        <f>0.815*BJ1566/(BK1566*1000)</f>
        <v>70.357574138064464</v>
      </c>
      <c r="BN1566" s="25">
        <v>4728.1969216759699</v>
      </c>
      <c r="BO1566" s="8">
        <v>158</v>
      </c>
      <c r="BP1566" s="8">
        <v>6080</v>
      </c>
      <c r="BQ1566" s="25">
        <v>9223.8464000000004</v>
      </c>
      <c r="BR1566" s="8">
        <v>1520</v>
      </c>
      <c r="BS1566" s="8">
        <v>380</v>
      </c>
      <c r="BT1566" s="8">
        <v>0.79009866080695401</v>
      </c>
    </row>
    <row r="1567" spans="1:72" s="11" customFormat="1" x14ac:dyDescent="0.25">
      <c r="A1567" s="1">
        <v>543</v>
      </c>
      <c r="B1567" s="24">
        <v>3914.4113948515701</v>
      </c>
      <c r="C1567" s="24">
        <v>201.39999999999901</v>
      </c>
      <c r="D1567" s="1">
        <v>1000</v>
      </c>
      <c r="E1567" s="1">
        <v>4000</v>
      </c>
      <c r="F1567" s="1">
        <v>3</v>
      </c>
      <c r="G1567" s="1">
        <v>4</v>
      </c>
      <c r="H1567" s="2">
        <f>SUM(BG1567:BI1567)/(BK1567*1000000)</f>
        <v>0.66519056196913839</v>
      </c>
      <c r="I1567" s="3">
        <v>100</v>
      </c>
      <c r="J1567" s="18">
        <v>107.06696533177001</v>
      </c>
      <c r="K1567" s="18">
        <f>(P1567*BG1567+U1567*BH1567+AP1567*BI1567+AN1567*BJ1567)/(BK1567*(1000000))</f>
        <v>103.69040758438688</v>
      </c>
      <c r="L1567" s="18">
        <f>(T1567*BG1567+Y1567*BH1567+AT1567*BI1567+AO1567*BJ1567)/(BK1567*(1000000))</f>
        <v>126.42431587524065</v>
      </c>
      <c r="M1567" s="18">
        <f>L1567/K1567</f>
        <v>1.2192479402914116</v>
      </c>
      <c r="N1567" s="18">
        <f>J1567*M1567</f>
        <v>130.54117695401254</v>
      </c>
      <c r="O1567" s="3">
        <v>100</v>
      </c>
      <c r="P1567" s="18">
        <v>129.13180397696701</v>
      </c>
      <c r="Q1567" s="18">
        <f>P1567-S1567</f>
        <v>119.440011336521</v>
      </c>
      <c r="R1567" s="18">
        <f>Q1567*solar_capex_adj</f>
        <v>159.25334844869465</v>
      </c>
      <c r="S1567" s="18">
        <v>9.6917926404460104</v>
      </c>
      <c r="T1567" s="18">
        <f>R1567+S1567</f>
        <v>168.94514108914066</v>
      </c>
      <c r="U1567" s="18">
        <v>27.950059505504299</v>
      </c>
      <c r="V1567" s="18">
        <f>U1567-X1567</f>
        <v>23.153276028377199</v>
      </c>
      <c r="W1567" s="18">
        <f>V1567*wind_capex_adj</f>
        <v>38.588793380628665</v>
      </c>
      <c r="X1567" s="18">
        <v>4.7967834771271001</v>
      </c>
      <c r="Y1567" s="18">
        <f>W1567+X1567</f>
        <v>43.385576857755765</v>
      </c>
      <c r="Z1567" s="18">
        <v>124.804196384767</v>
      </c>
      <c r="AA1567" s="18">
        <f>Z1567-AC1567-AD1567</f>
        <v>70.490059196537004</v>
      </c>
      <c r="AB1567" s="18">
        <f>AA1567*hdgt_capex_adj</f>
        <v>88.112573995671255</v>
      </c>
      <c r="AC1567" s="18">
        <v>18.706083009170996</v>
      </c>
      <c r="AD1567" s="18">
        <v>35.608054179058996</v>
      </c>
      <c r="AE1567" s="18">
        <f>AD1567*fuel_adj</f>
        <v>35.608054179058996</v>
      </c>
      <c r="AF1567" s="18">
        <f>AB1567+AC1567+AE1567</f>
        <v>142.42671118390126</v>
      </c>
      <c r="AG1567" s="18">
        <v>439.945318268466</v>
      </c>
      <c r="AH1567" s="18">
        <f>AG1567-AJ1567-AK1567</f>
        <v>357.78728142453502</v>
      </c>
      <c r="AI1567" s="18">
        <f>AH1567*aero_capex_adj</f>
        <v>429.34473770944203</v>
      </c>
      <c r="AJ1567" s="18">
        <v>39.759078218863976</v>
      </c>
      <c r="AK1567" s="18">
        <v>42.398958625066996</v>
      </c>
      <c r="AL1567" s="18">
        <f>AK1567*fuel_adj</f>
        <v>42.398958625066996</v>
      </c>
      <c r="AM1567" s="18">
        <f>AI1567+AJ1567+AL1567</f>
        <v>511.502774553373</v>
      </c>
      <c r="AN1567" s="18">
        <f>IF(F1567=0, 0, IF(F1567=3, Z1567, (Z1567*F1567*384+AG1567*G1567*32)/(F1567*384+G1567*32)))</f>
        <v>124.804196384767</v>
      </c>
      <c r="AO1567" s="18">
        <f>IF(F1567=0, 0, IF(F1567=3, AF1567, (AF1567*F1567*384+AM1567*G1567*32)/(F1567*384+G1567*32)))</f>
        <v>142.42671118390126</v>
      </c>
      <c r="AP1567" s="18">
        <v>52.815125476995298</v>
      </c>
      <c r="AQ1567" s="18">
        <f>AP1567-AS1567</f>
        <v>42.839122497423098</v>
      </c>
      <c r="AR1567" s="18">
        <f>AQ1567*bess_capex_adj</f>
        <v>42.839122497423098</v>
      </c>
      <c r="AS1567" s="18">
        <v>9.9760029795722005</v>
      </c>
      <c r="AT1567" s="18">
        <f>AR1567+AS1567</f>
        <v>52.815125476995298</v>
      </c>
      <c r="AU1567" s="18">
        <v>8520.1821298515406</v>
      </c>
      <c r="AV1567" s="18"/>
      <c r="AW1567" s="18">
        <v>4686.5054970588899</v>
      </c>
      <c r="AX1567" s="18">
        <f>AW1567*solar_capex_adj</f>
        <v>6248.6739960785198</v>
      </c>
      <c r="AY1567" s="18">
        <v>241.12493856651699</v>
      </c>
      <c r="AZ1567" s="18">
        <f>AY1567*wind_capex_adj</f>
        <v>401.87489761086164</v>
      </c>
      <c r="BA1567" s="18">
        <v>2318.0253288211702</v>
      </c>
      <c r="BB1567" s="18">
        <f>BA1567*hdgt_capex_adj</f>
        <v>2897.5316610264626</v>
      </c>
      <c r="BC1567" s="18">
        <v>324.676471317074</v>
      </c>
      <c r="BD1567" s="18">
        <f>BC1567*aero_capex_adj</f>
        <v>389.61176558048879</v>
      </c>
      <c r="BE1567" s="18">
        <v>949.84989408788601</v>
      </c>
      <c r="BF1567" s="18">
        <f>BE1567*bess_capex_adj</f>
        <v>949.84989408788601</v>
      </c>
      <c r="BG1567" s="1">
        <v>3361129758.7365699</v>
      </c>
      <c r="BH1567" s="1">
        <v>884041093.96239996</v>
      </c>
      <c r="BI1567" s="1">
        <v>1581898527.1846001</v>
      </c>
      <c r="BJ1567" s="1">
        <v>2932930705.8571501</v>
      </c>
      <c r="BK1567" s="1">
        <f>SUM(BG1567:BJ1567)/1000000</f>
        <v>8760.0000857407194</v>
      </c>
      <c r="BL1567" s="1">
        <v>35.218432411490099</v>
      </c>
      <c r="BM1567" s="3">
        <f>0.815*BJ1567/(BK1567*1000)</f>
        <v>272.86969199515227</v>
      </c>
      <c r="BN1567" s="24">
        <v>5284.4553830496197</v>
      </c>
      <c r="BO1567" s="1">
        <v>53</v>
      </c>
      <c r="BP1567" s="1">
        <v>3040</v>
      </c>
      <c r="BQ1567" s="24">
        <v>4611.9232000000002</v>
      </c>
      <c r="BR1567" s="1">
        <v>760</v>
      </c>
      <c r="BS1567" s="1">
        <v>190</v>
      </c>
      <c r="BT1567" s="1">
        <v>0.97484313983321702</v>
      </c>
    </row>
    <row r="1568" spans="1:72" s="11" customFormat="1" x14ac:dyDescent="0.25">
      <c r="A1568" s="1">
        <v>1587</v>
      </c>
      <c r="B1568" s="22">
        <v>2884.3031330485201</v>
      </c>
      <c r="C1568" s="22">
        <v>600.4</v>
      </c>
      <c r="D1568" s="11">
        <v>3000</v>
      </c>
      <c r="E1568" s="11">
        <v>12000</v>
      </c>
      <c r="F1568" s="11">
        <v>3</v>
      </c>
      <c r="G1568" s="11">
        <v>4</v>
      </c>
      <c r="H1568" s="12">
        <f>SUM(BG1568:BI1568)/(BK1568*1000000)</f>
        <v>0.89899437769155266</v>
      </c>
      <c r="I1568" s="13">
        <v>100</v>
      </c>
      <c r="J1568" s="20">
        <v>108.126869088083</v>
      </c>
      <c r="K1568" s="18">
        <f>(P1568*BG1568+U1568*BH1568+AP1568*BI1568+AN1568*BJ1568)/(BK1568*(1000000))</f>
        <v>104.54074918867578</v>
      </c>
      <c r="L1568" s="18">
        <f>(T1568*BG1568+Y1568*BH1568+AT1568*BI1568+AO1568*BJ1568)/(BK1568*(1000000))</f>
        <v>126.29400015043747</v>
      </c>
      <c r="M1568" s="18">
        <f>L1568/K1568</f>
        <v>1.2080839398089762</v>
      </c>
      <c r="N1568" s="18">
        <f>J1568*M1568</f>
        <v>130.62633400714071</v>
      </c>
      <c r="O1568" s="13">
        <v>100</v>
      </c>
      <c r="P1568" s="20">
        <v>120.83238673830201</v>
      </c>
      <c r="Q1568" s="20">
        <f>P1568-S1568</f>
        <v>111.759891560165</v>
      </c>
      <c r="R1568" s="18">
        <f>Q1568*solar_capex_adj</f>
        <v>149.01318874688667</v>
      </c>
      <c r="S1568" s="20">
        <v>9.0724951781370038</v>
      </c>
      <c r="T1568" s="18">
        <f>R1568+S1568</f>
        <v>158.08568392502366</v>
      </c>
      <c r="U1568" s="20">
        <v>27.9401190605031</v>
      </c>
      <c r="V1568" s="20">
        <f>U1568-X1568</f>
        <v>23.1433355833761</v>
      </c>
      <c r="W1568" s="18">
        <f>V1568*wind_capex_adj</f>
        <v>38.572225972293502</v>
      </c>
      <c r="X1568" s="20">
        <v>4.7967834771270006</v>
      </c>
      <c r="Y1568" s="18">
        <f>W1568+X1568</f>
        <v>43.369009449420503</v>
      </c>
      <c r="Z1568" s="20">
        <v>302.26543011278102</v>
      </c>
      <c r="AA1568" s="20">
        <f>Z1568-AC1568-AD1568</f>
        <v>230.09765973040402</v>
      </c>
      <c r="AB1568" s="18">
        <f>AA1568*hdgt_capex_adj</f>
        <v>287.62207466300504</v>
      </c>
      <c r="AC1568" s="20">
        <v>34.362325575282</v>
      </c>
      <c r="AD1568" s="20">
        <v>37.805444807095</v>
      </c>
      <c r="AE1568" s="18">
        <f>AD1568*fuel_adj</f>
        <v>37.805444807095</v>
      </c>
      <c r="AF1568" s="18">
        <f>AB1568+AC1568+AE1568</f>
        <v>359.78984504538204</v>
      </c>
      <c r="AG1568" s="20">
        <v>669.94289891314304</v>
      </c>
      <c r="AH1568" s="20">
        <f>AG1568-AJ1568-AK1568</f>
        <v>570.41187035573296</v>
      </c>
      <c r="AI1568" s="18">
        <f>AH1568*aero_capex_adj</f>
        <v>684.4942444268795</v>
      </c>
      <c r="AJ1568" s="20">
        <v>56.449686906954071</v>
      </c>
      <c r="AK1568" s="20">
        <v>43.081341650456011</v>
      </c>
      <c r="AL1568" s="18">
        <f>AK1568*fuel_adj</f>
        <v>43.081341650456011</v>
      </c>
      <c r="AM1568" s="18">
        <f>AI1568+AJ1568+AL1568</f>
        <v>784.02527298428959</v>
      </c>
      <c r="AN1568" s="18">
        <f>IF(F1568=0, 0, IF(F1568=3, Z1568, (Z1568*F1568*384+AG1568*G1568*32)/(F1568*384+G1568*32)))</f>
        <v>302.26543011278102</v>
      </c>
      <c r="AO1568" s="18">
        <f>IF(F1568=0, 0, IF(F1568=3, AF1568, (AF1568*F1568*384+AM1568*G1568*32)/(F1568*384+G1568*32)))</f>
        <v>359.78984504538204</v>
      </c>
      <c r="AP1568" s="20">
        <v>98.202988247414595</v>
      </c>
      <c r="AQ1568" s="20">
        <f>AP1568-AS1568</f>
        <v>80.324883498850198</v>
      </c>
      <c r="AR1568" s="18">
        <f>AQ1568*bess_capex_adj</f>
        <v>80.324883498850198</v>
      </c>
      <c r="AS1568" s="20">
        <v>17.878104748564397</v>
      </c>
      <c r="AT1568" s="18">
        <f>AR1568+AS1568</f>
        <v>98.202988247414595</v>
      </c>
      <c r="AU1568" s="20">
        <v>9665.2765151236199</v>
      </c>
      <c r="AV1568" s="20"/>
      <c r="AW1568" s="20">
        <v>3451.7320008572501</v>
      </c>
      <c r="AX1568" s="18">
        <f>AW1568*solar_capex_adj</f>
        <v>4602.3093344763329</v>
      </c>
      <c r="AY1568" s="20">
        <v>718.51667377425804</v>
      </c>
      <c r="AZ1568" s="18">
        <f>AY1568*wind_capex_adj</f>
        <v>1197.5277896237635</v>
      </c>
      <c r="BA1568" s="20">
        <v>2317.0301261006498</v>
      </c>
      <c r="BB1568" s="18">
        <f>BA1568*hdgt_capex_adj</f>
        <v>2896.2876576258122</v>
      </c>
      <c r="BC1568" s="20">
        <v>324.53707728046601</v>
      </c>
      <c r="BD1568" s="18">
        <f>BC1568*aero_capex_adj</f>
        <v>389.4444927365592</v>
      </c>
      <c r="BE1568" s="20">
        <v>2853.4606371109799</v>
      </c>
      <c r="BF1568" s="18">
        <f>BE1568*bess_capex_adj</f>
        <v>2853.4606371109799</v>
      </c>
      <c r="BG1568" s="11">
        <v>2657439372.6774302</v>
      </c>
      <c r="BH1568" s="11">
        <v>2635443261.2463999</v>
      </c>
      <c r="BI1568" s="11">
        <v>2582308114.65416</v>
      </c>
      <c r="BJ1568" s="11">
        <v>884809251.42199695</v>
      </c>
      <c r="BK1568" s="11">
        <f>SUM(BG1568:BJ1568)/1000000</f>
        <v>8759.9999999999873</v>
      </c>
      <c r="BL1568" s="11">
        <v>16.4534770549005</v>
      </c>
      <c r="BM1568" s="13">
        <f>0.815*BJ1568/(BK1568*1000)</f>
        <v>82.319582181384533</v>
      </c>
      <c r="BN1568" s="22">
        <v>3893.8092296155</v>
      </c>
      <c r="BO1568" s="11">
        <v>158</v>
      </c>
      <c r="BP1568" s="11">
        <v>9120</v>
      </c>
      <c r="BQ1568" s="22">
        <v>13835.7696</v>
      </c>
      <c r="BR1568" s="11">
        <v>2280</v>
      </c>
      <c r="BS1568" s="11">
        <v>570</v>
      </c>
      <c r="BT1568" s="11">
        <v>0.53236212437755603</v>
      </c>
    </row>
    <row r="1569" spans="1:72" s="11" customFormat="1" x14ac:dyDescent="0.25">
      <c r="A1569" s="1">
        <v>1531</v>
      </c>
      <c r="B1569" s="22">
        <v>2060.21652360608</v>
      </c>
      <c r="C1569" s="22">
        <v>1402.2</v>
      </c>
      <c r="D1569" s="11">
        <v>3000</v>
      </c>
      <c r="E1569" s="11">
        <v>12000</v>
      </c>
      <c r="F1569" s="11">
        <v>3</v>
      </c>
      <c r="G1569" s="11">
        <v>4</v>
      </c>
      <c r="H1569" s="12">
        <f>SUM(BG1569:BI1569)/(BK1569*1000000)</f>
        <v>0.95983754403935506</v>
      </c>
      <c r="I1569" s="13">
        <v>100</v>
      </c>
      <c r="J1569" s="20">
        <v>105.08267917397799</v>
      </c>
      <c r="K1569" s="18">
        <f>(P1569*BG1569+U1569*BH1569+AP1569*BI1569+AN1569*BJ1569)/(BK1569*(1000000))</f>
        <v>102.66869629237189</v>
      </c>
      <c r="L1569" s="18">
        <f>(T1569*BG1569+Y1569*BH1569+AT1569*BI1569+AO1569*BJ1569)/(BK1569*(1000000))</f>
        <v>127.68883799607268</v>
      </c>
      <c r="M1569" s="18">
        <f>L1569/K1569</f>
        <v>1.2436978612492593</v>
      </c>
      <c r="N1569" s="18">
        <f>J1569*M1569</f>
        <v>130.69110334301851</v>
      </c>
      <c r="O1569" s="13">
        <v>100</v>
      </c>
      <c r="P1569" s="20">
        <v>130.33893547093399</v>
      </c>
      <c r="Q1569" s="20">
        <f>P1569-S1569</f>
        <v>120.552810328471</v>
      </c>
      <c r="R1569" s="18">
        <f>Q1569*solar_capex_adj</f>
        <v>160.73708043796131</v>
      </c>
      <c r="S1569" s="20">
        <v>9.7861251424629927</v>
      </c>
      <c r="T1569" s="18">
        <f>R1569+S1569</f>
        <v>170.5232055804243</v>
      </c>
      <c r="U1569" s="20">
        <v>31.011939452254801</v>
      </c>
      <c r="V1569" s="20">
        <f>U1569-X1569</f>
        <v>25.6878578488827</v>
      </c>
      <c r="W1569" s="18">
        <f>V1569*wind_capex_adj</f>
        <v>42.813096414804505</v>
      </c>
      <c r="X1569" s="20">
        <v>5.3240816033721003</v>
      </c>
      <c r="Y1569" s="18">
        <f>W1569+X1569</f>
        <v>48.137178018176606</v>
      </c>
      <c r="Z1569" s="20">
        <v>726.86590790358002</v>
      </c>
      <c r="AA1569" s="20">
        <f>Z1569-AC1569-AD1569</f>
        <v>609.77759381135695</v>
      </c>
      <c r="AB1569" s="18">
        <f>AA1569*hdgt_capex_adj</f>
        <v>762.22199226419616</v>
      </c>
      <c r="AC1569" s="20">
        <v>73.146671418310007</v>
      </c>
      <c r="AD1569" s="20">
        <v>43.941642673913066</v>
      </c>
      <c r="AE1569" s="18">
        <f>AD1569*fuel_adj</f>
        <v>43.941642673913066</v>
      </c>
      <c r="AF1569" s="18">
        <f>AB1569+AC1569+AE1569</f>
        <v>879.31030635641923</v>
      </c>
      <c r="AG1569" s="20">
        <v>907.47926175877399</v>
      </c>
      <c r="AH1569" s="20">
        <f>AG1569-AJ1569-AK1569</f>
        <v>782.87909975215007</v>
      </c>
      <c r="AI1569" s="18">
        <f>AH1569*aero_capex_adj</f>
        <v>939.45491970258001</v>
      </c>
      <c r="AJ1569" s="20">
        <v>74.834954243902985</v>
      </c>
      <c r="AK1569" s="20">
        <v>49.765207762720934</v>
      </c>
      <c r="AL1569" s="18">
        <f>AK1569*fuel_adj</f>
        <v>49.765207762720934</v>
      </c>
      <c r="AM1569" s="18">
        <f>AI1569+AJ1569+AL1569</f>
        <v>1064.0550817092039</v>
      </c>
      <c r="AN1569" s="18">
        <f>IF(F1569=0, 0, IF(F1569=3, Z1569, (Z1569*F1569*384+AG1569*G1569*32)/(F1569*384+G1569*32)))</f>
        <v>726.86590790358002</v>
      </c>
      <c r="AO1569" s="18">
        <f>IF(F1569=0, 0, IF(F1569=3, AF1569, (AF1569*F1569*384+AM1569*G1569*32)/(F1569*384+G1569*32)))</f>
        <v>879.31030635641923</v>
      </c>
      <c r="AP1569" s="20">
        <v>219.39501175452699</v>
      </c>
      <c r="AQ1569" s="20">
        <f>AP1569-AS1569</f>
        <v>177.98910153169101</v>
      </c>
      <c r="AR1569" s="18">
        <f>AQ1569*bess_capex_adj</f>
        <v>177.98910153169101</v>
      </c>
      <c r="AS1569" s="20">
        <v>41.405910222835985</v>
      </c>
      <c r="AT1569" s="18">
        <f>AR1569+AS1569</f>
        <v>219.39501175452699</v>
      </c>
      <c r="AU1569" s="20">
        <v>9638.7685500490697</v>
      </c>
      <c r="AV1569" s="20"/>
      <c r="AW1569" s="20">
        <v>2465.5645752108999</v>
      </c>
      <c r="AX1569" s="18">
        <f>AW1569*solar_capex_adj</f>
        <v>3287.4194336145329</v>
      </c>
      <c r="AY1569" s="20">
        <v>1678.0831566720001</v>
      </c>
      <c r="AZ1569" s="18">
        <f>AY1569*wind_capex_adj</f>
        <v>2796.8052611200001</v>
      </c>
      <c r="BA1569" s="20">
        <v>2317.0693310106299</v>
      </c>
      <c r="BB1569" s="18">
        <f>BA1569*hdgt_capex_adj</f>
        <v>2896.3366637632871</v>
      </c>
      <c r="BC1569" s="20">
        <v>324.54256855429799</v>
      </c>
      <c r="BD1569" s="18">
        <f>BC1569*aero_capex_adj</f>
        <v>389.45108226515759</v>
      </c>
      <c r="BE1569" s="20">
        <v>2853.5089186012201</v>
      </c>
      <c r="BF1569" s="18">
        <f>BE1569*bess_capex_adj</f>
        <v>2853.5089186012201</v>
      </c>
      <c r="BG1569" s="11">
        <v>1756350076.8821101</v>
      </c>
      <c r="BH1569" s="11">
        <v>5545343619.8424997</v>
      </c>
      <c r="BI1569" s="11">
        <v>1106483189.0601299</v>
      </c>
      <c r="BJ1569" s="11">
        <v>351823114.21525002</v>
      </c>
      <c r="BK1569" s="11">
        <f>SUM(BG1569:BJ1569)/1000000</f>
        <v>8759.9999999999891</v>
      </c>
      <c r="BL1569" s="11">
        <v>24.360457545793398</v>
      </c>
      <c r="BM1569" s="13">
        <f>0.815*BJ1569/(BK1569*1000)</f>
        <v>32.732401607925695</v>
      </c>
      <c r="BN1569" s="22">
        <v>2781.2923068682198</v>
      </c>
      <c r="BO1569" s="11">
        <v>369</v>
      </c>
      <c r="BP1569" s="11">
        <v>9120</v>
      </c>
      <c r="BQ1569" s="22">
        <v>13835.7696</v>
      </c>
      <c r="BR1569" s="11">
        <v>2280</v>
      </c>
      <c r="BS1569" s="11">
        <v>570</v>
      </c>
      <c r="BT1569" s="11">
        <v>0.22990884124093</v>
      </c>
    </row>
    <row r="1570" spans="1:72" s="11" customFormat="1" x14ac:dyDescent="0.25">
      <c r="A1570" s="1">
        <v>1084</v>
      </c>
      <c r="B1570" s="25">
        <v>3708.3897424909601</v>
      </c>
      <c r="C1570" s="25">
        <v>201.39999999999901</v>
      </c>
      <c r="D1570" s="8">
        <v>2000</v>
      </c>
      <c r="E1570" s="8">
        <v>8000</v>
      </c>
      <c r="F1570" s="8">
        <v>3</v>
      </c>
      <c r="G1570" s="8">
        <v>4</v>
      </c>
      <c r="H1570" s="9">
        <f>SUM(BG1570:BI1570)/(BK1570*1000000)</f>
        <v>0.79979431324549455</v>
      </c>
      <c r="I1570" s="10">
        <v>100</v>
      </c>
      <c r="J1570" s="19">
        <v>108.186117049717</v>
      </c>
      <c r="K1570" s="18">
        <f>(P1570*BG1570+U1570*BH1570+AP1570*BI1570+AN1570*BJ1570)/(BK1570*(1000000))</f>
        <v>103.97046442026701</v>
      </c>
      <c r="L1570" s="18">
        <f>(T1570*BG1570+Y1570*BH1570+AT1570*BI1570+AO1570*BJ1570)/(BK1570*(1000000))</f>
        <v>125.70649133966033</v>
      </c>
      <c r="M1570" s="18">
        <f>L1570/K1570</f>
        <v>1.2090596309306887</v>
      </c>
      <c r="N1570" s="18">
        <f>J1570*M1570</f>
        <v>130.80346675195511</v>
      </c>
      <c r="O1570" s="10">
        <v>99.999999999999901</v>
      </c>
      <c r="P1570" s="19">
        <v>128.88325931816101</v>
      </c>
      <c r="Q1570" s="19">
        <f>P1570-S1570</f>
        <v>119.20734369522999</v>
      </c>
      <c r="R1570" s="18">
        <f>Q1570*solar_capex_adj</f>
        <v>158.94312492697333</v>
      </c>
      <c r="S1570" s="19">
        <v>9.675915622931015</v>
      </c>
      <c r="T1570" s="18">
        <f>R1570+S1570</f>
        <v>168.61904054990435</v>
      </c>
      <c r="U1570" s="19">
        <v>27.942874957448002</v>
      </c>
      <c r="V1570" s="19">
        <f>U1570-X1570</f>
        <v>23.146091480320901</v>
      </c>
      <c r="W1570" s="18">
        <f>V1570*wind_capex_adj</f>
        <v>38.57681913386817</v>
      </c>
      <c r="X1570" s="19">
        <v>4.7967834771271001</v>
      </c>
      <c r="Y1570" s="18">
        <f>W1570+X1570</f>
        <v>43.37360261099527</v>
      </c>
      <c r="Z1570" s="19">
        <v>172.27811182901601</v>
      </c>
      <c r="AA1570" s="19">
        <f>Z1570-AC1570-AD1570</f>
        <v>113.1944958272</v>
      </c>
      <c r="AB1570" s="18">
        <f>AA1570*hdgt_capex_adj</f>
        <v>141.49311978399999</v>
      </c>
      <c r="AC1570" s="19">
        <v>22.899631349488999</v>
      </c>
      <c r="AD1570" s="19">
        <v>36.183984652327013</v>
      </c>
      <c r="AE1570" s="18">
        <f>AD1570*fuel_adj</f>
        <v>36.183984652327013</v>
      </c>
      <c r="AF1570" s="18">
        <f>AB1570+AC1570+AE1570</f>
        <v>200.576735785816</v>
      </c>
      <c r="AG1570" s="19">
        <v>517.94320776546499</v>
      </c>
      <c r="AH1570" s="19">
        <f>AG1570-AJ1570-AK1570</f>
        <v>429.95991347644701</v>
      </c>
      <c r="AI1570" s="18">
        <f>AH1570*aero_capex_adj</f>
        <v>515.95189617173639</v>
      </c>
      <c r="AJ1570" s="19">
        <v>45.430870850139968</v>
      </c>
      <c r="AK1570" s="19">
        <v>42.552423438878009</v>
      </c>
      <c r="AL1570" s="18">
        <f>AK1570*fuel_adj</f>
        <v>42.552423438878009</v>
      </c>
      <c r="AM1570" s="18">
        <f>AI1570+AJ1570+AL1570</f>
        <v>603.93519046075437</v>
      </c>
      <c r="AN1570" s="18">
        <f>IF(F1570=0, 0, IF(F1570=3, Z1570, (Z1570*F1570*384+AG1570*G1570*32)/(F1570*384+G1570*32)))</f>
        <v>172.27811182901601</v>
      </c>
      <c r="AO1570" s="18">
        <f>IF(F1570=0, 0, IF(F1570=3, AF1570, (AF1570*F1570*384+AM1570*G1570*32)/(F1570*384+G1570*32)))</f>
        <v>200.576735785816</v>
      </c>
      <c r="AP1570" s="19">
        <v>58.704291145721797</v>
      </c>
      <c r="AQ1570" s="19">
        <f>AP1570-AS1570</f>
        <v>47.9107247255847</v>
      </c>
      <c r="AR1570" s="18">
        <f>AQ1570*bess_capex_adj</f>
        <v>47.9107247255847</v>
      </c>
      <c r="AS1570" s="19">
        <v>10.793566420137097</v>
      </c>
      <c r="AT1570" s="18">
        <f>AR1570+AS1570</f>
        <v>58.704291145721797</v>
      </c>
      <c r="AU1570" s="19">
        <v>9221.8986912416894</v>
      </c>
      <c r="AV1570" s="19"/>
      <c r="AW1570" s="19">
        <v>4438.4696117938802</v>
      </c>
      <c r="AX1570" s="18">
        <f>AW1570*solar_capex_adj</f>
        <v>5917.9594823918396</v>
      </c>
      <c r="AY1570" s="19">
        <v>241.05011659719401</v>
      </c>
      <c r="AZ1570" s="18">
        <f>AY1570*wind_capex_adj</f>
        <v>401.75019432865668</v>
      </c>
      <c r="BA1570" s="19">
        <v>2317.30603690109</v>
      </c>
      <c r="BB1570" s="18">
        <f>BA1570*hdgt_capex_adj</f>
        <v>2896.6325461263623</v>
      </c>
      <c r="BC1570" s="19">
        <v>324.57572299497599</v>
      </c>
      <c r="BD1570" s="18">
        <f>BC1570*aero_capex_adj</f>
        <v>389.49086759397119</v>
      </c>
      <c r="BE1570" s="19">
        <v>1900.4972029545399</v>
      </c>
      <c r="BF1570" s="18">
        <f>BE1570*bess_capex_adj</f>
        <v>1900.4972029545399</v>
      </c>
      <c r="BG1570" s="8">
        <v>3199534959.76124</v>
      </c>
      <c r="BH1570" s="8">
        <v>884041093.96239996</v>
      </c>
      <c r="BI1570" s="8">
        <v>2922622171.6566901</v>
      </c>
      <c r="BJ1570" s="8">
        <v>1753801826.32021</v>
      </c>
      <c r="BK1570" s="8">
        <f>SUM(BG1570:BJ1570)/1000000</f>
        <v>8760.000051700541</v>
      </c>
      <c r="BL1570" s="8">
        <v>24.8256404266454</v>
      </c>
      <c r="BM1570" s="10">
        <f>0.815*BJ1570/(BK1570*1000)</f>
        <v>163.16763470492191</v>
      </c>
      <c r="BN1570" s="25">
        <v>5006.3261523627898</v>
      </c>
      <c r="BO1570" s="8">
        <v>53</v>
      </c>
      <c r="BP1570" s="8">
        <v>6080</v>
      </c>
      <c r="BQ1570" s="25">
        <v>9223.8464000000004</v>
      </c>
      <c r="BR1570" s="8">
        <v>1520</v>
      </c>
      <c r="BS1570" s="8">
        <v>380</v>
      </c>
      <c r="BT1570" s="8">
        <v>0.90137730629857904</v>
      </c>
    </row>
    <row r="1571" spans="1:72" s="11" customFormat="1" x14ac:dyDescent="0.25">
      <c r="A1571" s="1">
        <v>1336</v>
      </c>
      <c r="B1571" s="22">
        <v>3296.3464377697401</v>
      </c>
      <c r="C1571" s="22">
        <v>402.79999999999899</v>
      </c>
      <c r="D1571" s="11">
        <v>3000</v>
      </c>
      <c r="E1571" s="11">
        <v>12000</v>
      </c>
      <c r="F1571" s="11">
        <v>1</v>
      </c>
      <c r="G1571" s="11">
        <v>22</v>
      </c>
      <c r="H1571" s="12">
        <f>SUM(BG1571:BI1571)/(BK1571*1000000)</f>
        <v>0.88762692908538265</v>
      </c>
      <c r="I1571" s="13">
        <v>100</v>
      </c>
      <c r="J1571" s="20">
        <v>109.841428294846</v>
      </c>
      <c r="K1571" s="18">
        <f>(P1571*BG1571+U1571*BH1571+AP1571*BI1571+AN1571*BJ1571)/(BK1571*(1000000))</f>
        <v>158.76872509409182</v>
      </c>
      <c r="L1571" s="18">
        <f>(T1571*BG1571+Y1571*BH1571+AT1571*BI1571+AO1571*BJ1571)/(BK1571*(1000000))</f>
        <v>189.12507964223141</v>
      </c>
      <c r="M1571" s="18">
        <f>L1571/K1571</f>
        <v>1.1911985784993195</v>
      </c>
      <c r="N1571" s="18">
        <f>J1571*M1571</f>
        <v>130.84295324515548</v>
      </c>
      <c r="O1571" s="13">
        <v>100</v>
      </c>
      <c r="P1571" s="20">
        <v>125.397502232739</v>
      </c>
      <c r="Q1571" s="20">
        <f>P1571-S1571</f>
        <v>115.981311675166</v>
      </c>
      <c r="R1571" s="18">
        <f>Q1571*solar_capex_adj</f>
        <v>154.64174890022133</v>
      </c>
      <c r="S1571" s="20">
        <v>9.4161905575730032</v>
      </c>
      <c r="T1571" s="18">
        <f>R1571+S1571</f>
        <v>164.05793945779433</v>
      </c>
      <c r="U1571" s="20">
        <v>27.9376439774333</v>
      </c>
      <c r="V1571" s="20">
        <f>U1571-X1571</f>
        <v>23.1408605003062</v>
      </c>
      <c r="W1571" s="18">
        <f>V1571*wind_capex_adj</f>
        <v>38.568100833843665</v>
      </c>
      <c r="X1571" s="20">
        <v>4.7967834771271001</v>
      </c>
      <c r="Y1571" s="18">
        <f>W1571+X1571</f>
        <v>43.364884310970766</v>
      </c>
      <c r="Z1571" s="20">
        <v>133.43001166173499</v>
      </c>
      <c r="AA1571" s="20">
        <f>Z1571-AC1571-AD1571</f>
        <v>77.525578914329003</v>
      </c>
      <c r="AB1571" s="18">
        <f>AA1571*hdgt_capex_adj</f>
        <v>96.906973642911254</v>
      </c>
      <c r="AC1571" s="20">
        <v>19.449352792184001</v>
      </c>
      <c r="AD1571" s="20">
        <v>36.45507995522199</v>
      </c>
      <c r="AE1571" s="18">
        <f>AD1571*fuel_adj</f>
        <v>36.45507995522199</v>
      </c>
      <c r="AF1571" s="18">
        <f>AB1571+AC1571+AE1571</f>
        <v>152.81140639031725</v>
      </c>
      <c r="AG1571" s="20">
        <v>1058.37029005811</v>
      </c>
      <c r="AH1571" s="20">
        <f>AG1571-AJ1571-AK1571</f>
        <v>931.89714711302906</v>
      </c>
      <c r="AI1571" s="18">
        <f>AH1571*aero_capex_adj</f>
        <v>1118.2765765356348</v>
      </c>
      <c r="AJ1571" s="20">
        <v>84.696719842870948</v>
      </c>
      <c r="AK1571" s="20">
        <v>41.776423102209947</v>
      </c>
      <c r="AL1571" s="18">
        <f>AK1571*fuel_adj</f>
        <v>41.776423102209947</v>
      </c>
      <c r="AM1571" s="18">
        <f>AI1571+AJ1571+AL1571</f>
        <v>1244.7497194807158</v>
      </c>
      <c r="AN1571" s="18">
        <f>IF(F1571=0, 0, IF(F1571=3, Z1571, (Z1571*F1571*384+AG1571*G1571*32)/(F1571*384+G1571*32)))</f>
        <v>731.92078003586005</v>
      </c>
      <c r="AO1571" s="18">
        <f>IF(F1571=0, 0, IF(F1571=3, AF1571, (AF1571*F1571*384+AM1571*G1571*32)/(F1571*384+G1571*32)))</f>
        <v>859.35972662528104</v>
      </c>
      <c r="AP1571" s="20">
        <v>82.402948974929203</v>
      </c>
      <c r="AQ1571" s="20">
        <f>AP1571-AS1571</f>
        <v>67.412422963911297</v>
      </c>
      <c r="AR1571" s="18">
        <f>AQ1571*bess_capex_adj</f>
        <v>67.412422963911297</v>
      </c>
      <c r="AS1571" s="20">
        <v>14.990526011017906</v>
      </c>
      <c r="AT1571" s="18">
        <f>AR1571+AS1571</f>
        <v>82.402948974929203</v>
      </c>
      <c r="AU1571" s="20">
        <v>9836.5852474799194</v>
      </c>
      <c r="AV1571" s="20"/>
      <c r="AW1571" s="20">
        <v>3944.41468861464</v>
      </c>
      <c r="AX1571" s="18">
        <f>AW1571*solar_capex_adj</f>
        <v>5259.2195848195197</v>
      </c>
      <c r="AY1571" s="20">
        <v>481.991279305261</v>
      </c>
      <c r="AZ1571" s="18">
        <f>AY1571*wind_capex_adj</f>
        <v>803.31879884210173</v>
      </c>
      <c r="BA1571" s="20">
        <v>772.26077646900399</v>
      </c>
      <c r="BB1571" s="18">
        <f>BA1571*hdgt_capex_adj</f>
        <v>965.32597058625493</v>
      </c>
      <c r="BC1571" s="20">
        <v>1784.7630316761099</v>
      </c>
      <c r="BD1571" s="18">
        <f>BC1571*aero_capex_adj</f>
        <v>2141.715638011332</v>
      </c>
      <c r="BE1571" s="20">
        <v>2853.1554714148901</v>
      </c>
      <c r="BF1571" s="18">
        <f>BE1571*bess_capex_adj</f>
        <v>2853.1554714148901</v>
      </c>
      <c r="BG1571" s="11">
        <v>2927945529.6008801</v>
      </c>
      <c r="BH1571" s="11">
        <v>1768082187.9247999</v>
      </c>
      <c r="BI1571" s="11">
        <v>3079584181.26227</v>
      </c>
      <c r="BJ1571" s="11">
        <v>984388101.21204805</v>
      </c>
      <c r="BK1571" s="11">
        <f>SUM(BG1571:BJ1571)/1000000</f>
        <v>8759.9999999999982</v>
      </c>
      <c r="BL1571" s="11">
        <v>18.138020847910902</v>
      </c>
      <c r="BM1571" s="13">
        <f>0.815*BJ1571/(BK1571*1000)</f>
        <v>91.584052795413157</v>
      </c>
      <c r="BN1571" s="22">
        <v>4450.0676909891499</v>
      </c>
      <c r="BO1571" s="11">
        <v>106</v>
      </c>
      <c r="BP1571" s="11">
        <v>9120</v>
      </c>
      <c r="BQ1571" s="22">
        <v>13835.7696</v>
      </c>
      <c r="BR1571" s="11">
        <v>2280</v>
      </c>
      <c r="BS1571" s="11">
        <v>570</v>
      </c>
      <c r="BT1571" s="11">
        <v>0.63427500451344998</v>
      </c>
    </row>
    <row r="1572" spans="1:72" s="11" customFormat="1" x14ac:dyDescent="0.25">
      <c r="A1572" s="1">
        <v>992</v>
      </c>
      <c r="B1572" s="25">
        <v>2678.2814806879101</v>
      </c>
      <c r="C1572" s="25">
        <v>1402.2</v>
      </c>
      <c r="D1572" s="8">
        <v>2000</v>
      </c>
      <c r="E1572" s="8">
        <v>8000</v>
      </c>
      <c r="F1572" s="8">
        <v>3</v>
      </c>
      <c r="G1572" s="8">
        <v>4</v>
      </c>
      <c r="H1572" s="9">
        <f>SUM(BG1572:BI1572)/(BK1572*1000000)</f>
        <v>0.9708672371708883</v>
      </c>
      <c r="I1572" s="10">
        <v>100</v>
      </c>
      <c r="J1572" s="19">
        <v>102.74095481531199</v>
      </c>
      <c r="K1572" s="18">
        <f>(P1572*BG1572+U1572*BH1572+AP1572*BI1572+AN1572*BJ1572)/(BK1572*(1000000))</f>
        <v>98.819478853954706</v>
      </c>
      <c r="L1572" s="18">
        <f>(T1572*BG1572+Y1572*BH1572+AT1572*BI1572+AO1572*BJ1572)/(BK1572*(1000000))</f>
        <v>125.8732242313372</v>
      </c>
      <c r="M1572" s="18">
        <f>L1572/K1572</f>
        <v>1.273769358947594</v>
      </c>
      <c r="N1572" s="18">
        <f>J1572*M1572</f>
        <v>130.86828015276367</v>
      </c>
      <c r="O1572" s="10">
        <v>100</v>
      </c>
      <c r="P1572" s="19">
        <v>159.130007877411</v>
      </c>
      <c r="Q1572" s="19">
        <f>P1572-S1572</f>
        <v>147.18186180605699</v>
      </c>
      <c r="R1572" s="18">
        <f>Q1572*solar_capex_adj</f>
        <v>196.24248240807597</v>
      </c>
      <c r="S1572" s="19">
        <v>11.948146071354017</v>
      </c>
      <c r="T1572" s="18">
        <f>R1572+S1572</f>
        <v>208.19062847942999</v>
      </c>
      <c r="U1572" s="19">
        <v>31.011182320765201</v>
      </c>
      <c r="V1572" s="19">
        <f>U1572-X1572</f>
        <v>25.687100672931901</v>
      </c>
      <c r="W1572" s="18">
        <f>V1572*wind_capex_adj</f>
        <v>42.811834454886501</v>
      </c>
      <c r="X1572" s="19">
        <v>5.3240816478332995</v>
      </c>
      <c r="Y1572" s="18">
        <f>W1572+X1572</f>
        <v>48.135916102719804</v>
      </c>
      <c r="Z1572" s="19">
        <v>925.65537997186595</v>
      </c>
      <c r="AA1572" s="19">
        <f>Z1572-AC1572-AD1572</f>
        <v>793.09018049593499</v>
      </c>
      <c r="AB1572" s="18">
        <f>AA1572*hdgt_capex_adj</f>
        <v>991.36272561991871</v>
      </c>
      <c r="AC1572" s="19">
        <v>90.54285624719796</v>
      </c>
      <c r="AD1572" s="19">
        <v>42.022343228733007</v>
      </c>
      <c r="AE1572" s="18">
        <f>AD1572*fuel_adj</f>
        <v>42.022343228733007</v>
      </c>
      <c r="AF1572" s="18">
        <f>AB1572+AC1572+AE1572</f>
        <v>1123.9279250958498</v>
      </c>
      <c r="AG1572" s="19">
        <v>1974.8574197573</v>
      </c>
      <c r="AH1572" s="19">
        <f>AG1572-AJ1572-AK1572</f>
        <v>1774.3767597502401</v>
      </c>
      <c r="AI1572" s="18">
        <f>AH1572*aero_capex_adj</f>
        <v>2129.252111700288</v>
      </c>
      <c r="AJ1572" s="19">
        <v>151.95197118730994</v>
      </c>
      <c r="AK1572" s="19">
        <v>48.528688819749959</v>
      </c>
      <c r="AL1572" s="18">
        <f>AK1572*fuel_adj</f>
        <v>48.528688819749959</v>
      </c>
      <c r="AM1572" s="18">
        <f>AI1572+AJ1572+AL1572</f>
        <v>2329.7327717073476</v>
      </c>
      <c r="AN1572" s="18">
        <f>IF(F1572=0, 0, IF(F1572=3, Z1572, (Z1572*F1572*384+AG1572*G1572*32)/(F1572*384+G1572*32)))</f>
        <v>925.65537997186595</v>
      </c>
      <c r="AO1572" s="18">
        <f>IF(F1572=0, 0, IF(F1572=3, AF1572, (AF1572*F1572*384+AM1572*G1572*32)/(F1572*384+G1572*32)))</f>
        <v>1123.9279250958498</v>
      </c>
      <c r="AP1572" s="19">
        <v>146.83124798163601</v>
      </c>
      <c r="AQ1572" s="19">
        <f>AP1572-AS1572</f>
        <v>118.89240578520401</v>
      </c>
      <c r="AR1572" s="18">
        <f>AQ1572*bess_capex_adj</f>
        <v>118.89240578520401</v>
      </c>
      <c r="AS1572" s="19">
        <v>27.938842196432006</v>
      </c>
      <c r="AT1572" s="18">
        <f>AR1572+AS1572</f>
        <v>146.83124798163601</v>
      </c>
      <c r="AU1572" s="19">
        <v>9424.9541797648599</v>
      </c>
      <c r="AV1572" s="19"/>
      <c r="AW1572" s="19">
        <v>3205.1394434508202</v>
      </c>
      <c r="AX1572" s="18">
        <f>AW1572*solar_capex_adj</f>
        <v>4273.5192579344266</v>
      </c>
      <c r="AY1572" s="19">
        <v>1678.033679437</v>
      </c>
      <c r="AZ1572" s="18">
        <f>AY1572*wind_capex_adj</f>
        <v>2796.722799061667</v>
      </c>
      <c r="BA1572" s="19">
        <v>2317.0010136669098</v>
      </c>
      <c r="BB1572" s="18">
        <f>BA1572*hdgt_capex_adj</f>
        <v>2896.2512670836372</v>
      </c>
      <c r="BC1572" s="19">
        <v>324.53299961913098</v>
      </c>
      <c r="BD1572" s="18">
        <f>BC1572*aero_capex_adj</f>
        <v>389.43959954295718</v>
      </c>
      <c r="BE1572" s="19">
        <v>1900.24704359098</v>
      </c>
      <c r="BF1572" s="18">
        <f>BE1572*bess_capex_adj</f>
        <v>1900.24704359098</v>
      </c>
      <c r="BG1572" s="8">
        <v>1863585537.6791501</v>
      </c>
      <c r="BH1572" s="8">
        <v>5545335704.8206301</v>
      </c>
      <c r="BI1572" s="8">
        <v>1095875755.1171899</v>
      </c>
      <c r="BJ1572" s="8">
        <v>255203002.38301799</v>
      </c>
      <c r="BK1572" s="8">
        <f>SUM(BG1572:BJ1572)/1000000</f>
        <v>8759.9999999999891</v>
      </c>
      <c r="BL1572" s="8">
        <v>32.836722813548</v>
      </c>
      <c r="BM1572" s="10">
        <f>0.815*BJ1572/(BK1572*1000)</f>
        <v>23.743201705726019</v>
      </c>
      <c r="BN1572" s="25">
        <v>3615.6799989286801</v>
      </c>
      <c r="BO1572" s="8">
        <v>369</v>
      </c>
      <c r="BP1572" s="8">
        <v>6080</v>
      </c>
      <c r="BQ1572" s="25">
        <v>9223.8464000000004</v>
      </c>
      <c r="BR1572" s="8">
        <v>1520</v>
      </c>
      <c r="BS1572" s="8">
        <v>380</v>
      </c>
      <c r="BT1572" s="8">
        <v>0.34028566489231199</v>
      </c>
    </row>
    <row r="1573" spans="1:72" s="11" customFormat="1" x14ac:dyDescent="0.25">
      <c r="A1573" s="1">
        <v>1605</v>
      </c>
      <c r="B1573" s="22">
        <v>3090.3247854091301</v>
      </c>
      <c r="C1573" s="22">
        <v>402.79999999999899</v>
      </c>
      <c r="D1573" s="11">
        <v>3000</v>
      </c>
      <c r="E1573" s="11">
        <v>12000</v>
      </c>
      <c r="F1573" s="11">
        <v>3</v>
      </c>
      <c r="G1573" s="11">
        <v>4</v>
      </c>
      <c r="H1573" s="12">
        <f>SUM(BG1573:BI1573)/(BK1573*1000000)</f>
        <v>0.87329470949440524</v>
      </c>
      <c r="I1573" s="13">
        <v>100</v>
      </c>
      <c r="J1573" s="20">
        <v>109.345764837918</v>
      </c>
      <c r="K1573" s="18">
        <f>(P1573*BG1573+U1573*BH1573+AP1573*BI1573+AN1573*BJ1573)/(BK1573*(1000000))</f>
        <v>105.67144538496785</v>
      </c>
      <c r="L1573" s="18">
        <f>(T1573*BG1573+Y1573*BH1573+AT1573*BI1573+AO1573*BJ1573)/(BK1573*(1000000))</f>
        <v>126.69102533099739</v>
      </c>
      <c r="M1573" s="18">
        <f>L1573/K1573</f>
        <v>1.1989144737204442</v>
      </c>
      <c r="N1573" s="18">
        <f>J1573*M1573</f>
        <v>131.09622010421191</v>
      </c>
      <c r="O1573" s="13">
        <v>100</v>
      </c>
      <c r="P1573" s="20">
        <v>120.314510265593</v>
      </c>
      <c r="Q1573" s="20">
        <f>P1573-S1573</f>
        <v>111.280845763114</v>
      </c>
      <c r="R1573" s="18">
        <f>Q1573*solar_capex_adj</f>
        <v>148.37446101748532</v>
      </c>
      <c r="S1573" s="20">
        <v>9.0336645024789988</v>
      </c>
      <c r="T1573" s="18">
        <f>R1573+S1573</f>
        <v>157.4081255199643</v>
      </c>
      <c r="U1573" s="20">
        <v>27.939971696542099</v>
      </c>
      <c r="V1573" s="20">
        <f>U1573-X1573</f>
        <v>23.143188219414998</v>
      </c>
      <c r="W1573" s="18">
        <f>V1573*wind_capex_adj</f>
        <v>38.571980365691665</v>
      </c>
      <c r="X1573" s="20">
        <v>4.7967834771271001</v>
      </c>
      <c r="Y1573" s="18">
        <f>W1573+X1573</f>
        <v>43.368763842818765</v>
      </c>
      <c r="Z1573" s="20">
        <v>249.39115141245901</v>
      </c>
      <c r="AA1573" s="20">
        <f>Z1573-AC1573-AD1573</f>
        <v>182.34771224784197</v>
      </c>
      <c r="AB1573" s="18">
        <f>AA1573*hdgt_capex_adj</f>
        <v>227.93464030980246</v>
      </c>
      <c r="AC1573" s="20">
        <v>29.688869346049017</v>
      </c>
      <c r="AD1573" s="20">
        <v>37.354569818568024</v>
      </c>
      <c r="AE1573" s="18">
        <f>AD1573*fuel_adj</f>
        <v>37.354569818568024</v>
      </c>
      <c r="AF1573" s="18">
        <f>AB1573+AC1573+AE1573</f>
        <v>294.97807947441947</v>
      </c>
      <c r="AG1573" s="20">
        <v>573.93264298804797</v>
      </c>
      <c r="AH1573" s="20">
        <f>AG1573-AJ1573-AK1573</f>
        <v>482.11650790632496</v>
      </c>
      <c r="AI1573" s="18">
        <f>AH1573*aero_capex_adj</f>
        <v>578.53980948758988</v>
      </c>
      <c r="AJ1573" s="20">
        <v>49.431438759535013</v>
      </c>
      <c r="AK1573" s="20">
        <v>42.384696322188006</v>
      </c>
      <c r="AL1573" s="18">
        <f>AK1573*fuel_adj</f>
        <v>42.384696322188006</v>
      </c>
      <c r="AM1573" s="18">
        <f>AI1573+AJ1573+AL1573</f>
        <v>670.3559445693129</v>
      </c>
      <c r="AN1573" s="18">
        <f>IF(F1573=0, 0, IF(F1573=3, Z1573, (Z1573*F1573*384+AG1573*G1573*32)/(F1573*384+G1573*32)))</f>
        <v>249.39115141245901</v>
      </c>
      <c r="AO1573" s="18">
        <f>IF(F1573=0, 0, IF(F1573=3, AF1573, (AF1573*F1573*384+AM1573*G1573*32)/(F1573*384+G1573*32)))</f>
        <v>294.97807947441947</v>
      </c>
      <c r="AP1573" s="20">
        <v>84.452316780185498</v>
      </c>
      <c r="AQ1573" s="20">
        <f>AP1573-AS1573</f>
        <v>69.116345048110006</v>
      </c>
      <c r="AR1573" s="18">
        <f>AQ1573*bess_capex_adj</f>
        <v>69.116345048110006</v>
      </c>
      <c r="AS1573" s="20">
        <v>15.335971732075492</v>
      </c>
      <c r="AT1573" s="18">
        <f>AR1573+AS1573</f>
        <v>84.452316780185498</v>
      </c>
      <c r="AU1573" s="20">
        <v>9675.2933515882796</v>
      </c>
      <c r="AV1573" s="20"/>
      <c r="AW1573" s="20">
        <v>3698.2607380038498</v>
      </c>
      <c r="AX1573" s="18">
        <f>AW1573*solar_capex_adj</f>
        <v>4931.0143173384658</v>
      </c>
      <c r="AY1573" s="20">
        <v>482.039762390455</v>
      </c>
      <c r="AZ1573" s="18">
        <f>AY1573*wind_capex_adj</f>
        <v>803.39960398409164</v>
      </c>
      <c r="BA1573" s="20">
        <v>2317.0153725342898</v>
      </c>
      <c r="BB1573" s="18">
        <f>BA1573*hdgt_capex_adj</f>
        <v>2896.2692156678622</v>
      </c>
      <c r="BC1573" s="20">
        <v>324.53501080784997</v>
      </c>
      <c r="BD1573" s="18">
        <f>BC1573*aero_capex_adj</f>
        <v>389.44201296941998</v>
      </c>
      <c r="BE1573" s="20">
        <v>2853.4424678518199</v>
      </c>
      <c r="BF1573" s="18">
        <f>BE1573*bess_capex_adj</f>
        <v>2853.4424678518199</v>
      </c>
      <c r="BG1573" s="11">
        <v>2864467848.29742</v>
      </c>
      <c r="BH1573" s="11">
        <v>1768082187.9247999</v>
      </c>
      <c r="BI1573" s="11">
        <v>3017511618.94876</v>
      </c>
      <c r="BJ1573" s="11">
        <v>1109938344.82901</v>
      </c>
      <c r="BK1573" s="11">
        <f>SUM(BG1573:BJ1573)/1000000</f>
        <v>8759.9999999999891</v>
      </c>
      <c r="BL1573" s="11">
        <v>15.068093696115801</v>
      </c>
      <c r="BM1573" s="13">
        <f>0.815*BJ1573/(BK1573*1000)</f>
        <v>103.26481176205985</v>
      </c>
      <c r="BN1573" s="22">
        <v>4171.93846030233</v>
      </c>
      <c r="BO1573" s="11">
        <v>106</v>
      </c>
      <c r="BP1573" s="11">
        <v>9120</v>
      </c>
      <c r="BQ1573" s="22">
        <v>13835.7696</v>
      </c>
      <c r="BR1573" s="11">
        <v>2280</v>
      </c>
      <c r="BS1573" s="11">
        <v>570</v>
      </c>
      <c r="BT1573" s="11">
        <v>0.62152312695329703</v>
      </c>
    </row>
    <row r="1574" spans="1:72" s="11" customFormat="1" x14ac:dyDescent="0.25">
      <c r="A1574" s="1">
        <v>1491</v>
      </c>
      <c r="B1574" s="22">
        <v>3708.3897424909601</v>
      </c>
      <c r="C1574" s="22">
        <v>201.39999999999901</v>
      </c>
      <c r="D1574" s="11">
        <v>3000</v>
      </c>
      <c r="E1574" s="11">
        <v>12000</v>
      </c>
      <c r="F1574" s="11">
        <v>2</v>
      </c>
      <c r="G1574" s="11">
        <v>9</v>
      </c>
      <c r="H1574" s="12">
        <f>SUM(BG1574:BI1574)/(BK1574*1000000)</f>
        <v>0.87169051777851125</v>
      </c>
      <c r="I1574" s="13">
        <v>100</v>
      </c>
      <c r="J1574" s="20">
        <v>110.111281688758</v>
      </c>
      <c r="K1574" s="18">
        <f>(P1574*BG1574+U1574*BH1574+AP1574*BI1574+AN1574*BJ1574)/(BK1574*(1000000))</f>
        <v>143.69778295891106</v>
      </c>
      <c r="L1574" s="18">
        <f>(T1574*BG1574+Y1574*BH1574+AT1574*BI1574+AO1574*BJ1574)/(BK1574*(1000000))</f>
        <v>171.10580032768567</v>
      </c>
      <c r="M1574" s="18">
        <f>L1574/K1574</f>
        <v>1.1907337524936739</v>
      </c>
      <c r="N1574" s="18">
        <f>J1574*M1574</f>
        <v>131.11321963714278</v>
      </c>
      <c r="O1574" s="13">
        <v>100</v>
      </c>
      <c r="P1574" s="20">
        <v>129.57741988493299</v>
      </c>
      <c r="Q1574" s="20">
        <f>P1574-S1574</f>
        <v>119.847522892214</v>
      </c>
      <c r="R1574" s="18">
        <f>Q1574*solar_capex_adj</f>
        <v>159.79669718961867</v>
      </c>
      <c r="S1574" s="20">
        <v>9.7298969927189916</v>
      </c>
      <c r="T1574" s="18">
        <f>R1574+S1574</f>
        <v>169.52659418233765</v>
      </c>
      <c r="U1574" s="20">
        <v>27.938072508471201</v>
      </c>
      <c r="V1574" s="20">
        <f>U1574-X1574</f>
        <v>23.141289031344201</v>
      </c>
      <c r="W1574" s="18">
        <f>V1574*wind_capex_adj</f>
        <v>38.568815052240339</v>
      </c>
      <c r="X1574" s="20">
        <v>4.7967834771270006</v>
      </c>
      <c r="Y1574" s="18">
        <f>W1574+X1574</f>
        <v>43.36559852936734</v>
      </c>
      <c r="Z1574" s="20">
        <v>179.67178763769101</v>
      </c>
      <c r="AA1574" s="20">
        <f>Z1574-AC1574-AD1574</f>
        <v>119.16349035674199</v>
      </c>
      <c r="AB1574" s="18">
        <f>AA1574*hdgt_capex_adj</f>
        <v>148.95436294592747</v>
      </c>
      <c r="AC1574" s="20">
        <v>23.514247368903</v>
      </c>
      <c r="AD1574" s="20">
        <v>36.994049912046023</v>
      </c>
      <c r="AE1574" s="18">
        <f>AD1574*fuel_adj</f>
        <v>36.994049912046023</v>
      </c>
      <c r="AF1574" s="18">
        <f>AB1574+AC1574+AE1574</f>
        <v>209.46266022687649</v>
      </c>
      <c r="AG1574" s="20">
        <v>1370.19356608456</v>
      </c>
      <c r="AH1574" s="20">
        <f>AG1574-AJ1574-AK1574</f>
        <v>1220.4472887378199</v>
      </c>
      <c r="AI1574" s="18">
        <f>AH1574*aero_capex_adj</f>
        <v>1464.5367464853839</v>
      </c>
      <c r="AJ1574" s="20">
        <v>107.16347373540998</v>
      </c>
      <c r="AK1574" s="20">
        <v>42.582803611330064</v>
      </c>
      <c r="AL1574" s="18">
        <f>AK1574*fuel_adj</f>
        <v>42.582803611330064</v>
      </c>
      <c r="AM1574" s="18">
        <f>AI1574+AJ1574+AL1574</f>
        <v>1614.2830238321239</v>
      </c>
      <c r="AN1574" s="18">
        <f>IF(F1574=0, 0, IF(F1574=3, Z1574, (Z1574*F1574*384+AG1574*G1574*32)/(F1574*384+G1574*32)))</f>
        <v>504.35954539592797</v>
      </c>
      <c r="AO1574" s="18">
        <f>IF(F1574=0, 0, IF(F1574=3, AF1574, (AF1574*F1574*384+AM1574*G1574*32)/(F1574*384+G1574*32)))</f>
        <v>592.59548666467117</v>
      </c>
      <c r="AP1574" s="20">
        <v>71.330750636042694</v>
      </c>
      <c r="AQ1574" s="20">
        <f>AP1574-AS1574</f>
        <v>58.372959038998097</v>
      </c>
      <c r="AR1574" s="18">
        <f>AQ1574*bess_capex_adj</f>
        <v>58.372959038998097</v>
      </c>
      <c r="AS1574" s="20">
        <v>12.957791597044597</v>
      </c>
      <c r="AT1574" s="18">
        <f>AR1574+AS1574</f>
        <v>71.330750636042694</v>
      </c>
      <c r="AU1574" s="20">
        <v>9806.4511159734502</v>
      </c>
      <c r="AV1574" s="20"/>
      <c r="AW1574" s="20">
        <v>4437.5486993424802</v>
      </c>
      <c r="AX1574" s="18">
        <f>AW1574*solar_capex_adj</f>
        <v>5916.7315991233063</v>
      </c>
      <c r="AY1574" s="20">
        <v>241.000102499273</v>
      </c>
      <c r="AZ1574" s="18">
        <f>AY1574*wind_capex_adj</f>
        <v>401.66683749878837</v>
      </c>
      <c r="BA1574" s="20">
        <v>1544.5501549610001</v>
      </c>
      <c r="BB1574" s="18">
        <f>BA1574*hdgt_capex_adj</f>
        <v>1930.6876937012501</v>
      </c>
      <c r="BC1574" s="20">
        <v>730.14385196451497</v>
      </c>
      <c r="BD1574" s="18">
        <f>BC1574*aero_capex_adj</f>
        <v>876.17262235741794</v>
      </c>
      <c r="BE1574" s="20">
        <v>2853.20830720617</v>
      </c>
      <c r="BF1574" s="18">
        <f>BE1574*bess_capex_adj</f>
        <v>2853.20830720617</v>
      </c>
      <c r="BG1574" s="11">
        <v>3186029695.87357</v>
      </c>
      <c r="BH1574" s="11">
        <v>884041093.96239996</v>
      </c>
      <c r="BI1574" s="11">
        <v>3565938145.90378</v>
      </c>
      <c r="BJ1574" s="11">
        <v>1123991064.2602401</v>
      </c>
      <c r="BK1574" s="11">
        <f>SUM(BG1574:BJ1574)/1000000</f>
        <v>8759.9999999999909</v>
      </c>
      <c r="BL1574" s="11">
        <v>19.942733965257101</v>
      </c>
      <c r="BM1574" s="13">
        <f>0.815*BJ1574/(BK1574*1000)</f>
        <v>104.5722280105133</v>
      </c>
      <c r="BN1574" s="22">
        <v>5006.3261523627898</v>
      </c>
      <c r="BO1574" s="11">
        <v>53</v>
      </c>
      <c r="BP1574" s="11">
        <v>9120</v>
      </c>
      <c r="BQ1574" s="22">
        <v>13835.7696</v>
      </c>
      <c r="BR1574" s="11">
        <v>2280</v>
      </c>
      <c r="BS1574" s="11">
        <v>570</v>
      </c>
      <c r="BT1574" s="11">
        <v>0.73393948609587101</v>
      </c>
    </row>
    <row r="1575" spans="1:72" s="11" customFormat="1" x14ac:dyDescent="0.25">
      <c r="A1575" s="1">
        <v>1543</v>
      </c>
      <c r="B1575" s="22">
        <v>1854.19487124548</v>
      </c>
      <c r="C1575" s="22">
        <v>1603.6</v>
      </c>
      <c r="D1575" s="11">
        <v>3000</v>
      </c>
      <c r="E1575" s="11">
        <v>12000</v>
      </c>
      <c r="F1575" s="11">
        <v>3</v>
      </c>
      <c r="G1575" s="11">
        <v>4</v>
      </c>
      <c r="H1575" s="12">
        <f>SUM(BG1575:BI1575)/(BK1575*1000000)</f>
        <v>0.96352357943408229</v>
      </c>
      <c r="I1575" s="13">
        <v>100</v>
      </c>
      <c r="J1575" s="20">
        <v>104.857424281833</v>
      </c>
      <c r="K1575" s="18">
        <f>(P1575*BG1575+U1575*BH1575+AP1575*BI1575+AN1575*BJ1575)/(BK1575*(1000000))</f>
        <v>102.17987621943877</v>
      </c>
      <c r="L1575" s="18">
        <f>(T1575*BG1575+Y1575*BH1575+AT1575*BI1575+AO1575*BJ1575)/(BK1575*(1000000))</f>
        <v>127.89383832702374</v>
      </c>
      <c r="M1575" s="18">
        <f>L1575/K1575</f>
        <v>1.2516538780333062</v>
      </c>
      <c r="N1575" s="18">
        <f>J1575*M1575</f>
        <v>131.24520174294005</v>
      </c>
      <c r="O1575" s="13">
        <v>100</v>
      </c>
      <c r="P1575" s="20">
        <v>127.447438336486</v>
      </c>
      <c r="Q1575" s="20">
        <f>P1575-S1575</f>
        <v>117.878444130565</v>
      </c>
      <c r="R1575" s="18">
        <f>Q1575*solar_capex_adj</f>
        <v>157.17125884075332</v>
      </c>
      <c r="S1575" s="20">
        <v>9.5689942059210011</v>
      </c>
      <c r="T1575" s="18">
        <f>R1575+S1575</f>
        <v>166.74025304667433</v>
      </c>
      <c r="U1575" s="20">
        <v>33.783172842825202</v>
      </c>
      <c r="V1575" s="20">
        <f>U1575-X1575</f>
        <v>27.983347112528101</v>
      </c>
      <c r="W1575" s="18">
        <f>V1575*wind_capex_adj</f>
        <v>46.638911854213504</v>
      </c>
      <c r="X1575" s="20">
        <v>5.7998257302971012</v>
      </c>
      <c r="Y1575" s="18">
        <f>W1575+X1575</f>
        <v>52.438737584510605</v>
      </c>
      <c r="Z1575" s="20">
        <v>787.01684828503301</v>
      </c>
      <c r="AA1575" s="20">
        <f>Z1575-AC1575-AD1575</f>
        <v>664.96727694299602</v>
      </c>
      <c r="AB1575" s="18">
        <f>AA1575*hdgt_capex_adj</f>
        <v>831.20909617874509</v>
      </c>
      <c r="AC1575" s="20">
        <v>78.448206457799984</v>
      </c>
      <c r="AD1575" s="20">
        <v>43.601364884237</v>
      </c>
      <c r="AE1575" s="18">
        <f>AD1575*fuel_adj</f>
        <v>43.601364884237</v>
      </c>
      <c r="AF1575" s="18">
        <f>AB1575+AC1575+AE1575</f>
        <v>953.25866752078207</v>
      </c>
      <c r="AG1575" s="20">
        <v>1061.7602791301999</v>
      </c>
      <c r="AH1575" s="20">
        <f>AG1575-AJ1575-AK1575</f>
        <v>926.61766249296511</v>
      </c>
      <c r="AI1575" s="18">
        <f>AH1575*aero_capex_adj</f>
        <v>1111.9411949915582</v>
      </c>
      <c r="AJ1575" s="20">
        <v>85.857425754344945</v>
      </c>
      <c r="AK1575" s="20">
        <v>49.285190882889879</v>
      </c>
      <c r="AL1575" s="18">
        <f>AK1575*fuel_adj</f>
        <v>49.285190882889879</v>
      </c>
      <c r="AM1575" s="18">
        <f>AI1575+AJ1575+AL1575</f>
        <v>1247.0838116287928</v>
      </c>
      <c r="AN1575" s="18">
        <f>IF(F1575=0, 0, IF(F1575=3, Z1575, (Z1575*F1575*384+AG1575*G1575*32)/(F1575*384+G1575*32)))</f>
        <v>787.01684828503301</v>
      </c>
      <c r="AO1575" s="18">
        <f>IF(F1575=0, 0, IF(F1575=3, AF1575, (AF1575*F1575*384+AM1575*G1575*32)/(F1575*384+G1575*32)))</f>
        <v>953.25866752078207</v>
      </c>
      <c r="AP1575" s="20">
        <v>240.39739980999701</v>
      </c>
      <c r="AQ1575" s="20">
        <f>AP1575-AS1575</f>
        <v>194.6672450296</v>
      </c>
      <c r="AR1575" s="18">
        <f>AQ1575*bess_capex_adj</f>
        <v>194.6672450296</v>
      </c>
      <c r="AS1575" s="20">
        <v>45.730154780397015</v>
      </c>
      <c r="AT1575" s="18">
        <f>AR1575+AS1575</f>
        <v>240.39739980999701</v>
      </c>
      <c r="AU1575" s="20">
        <v>9633.2715102414095</v>
      </c>
      <c r="AV1575" s="20"/>
      <c r="AW1575" s="20">
        <v>2219.0159319774698</v>
      </c>
      <c r="AX1575" s="18">
        <f>AW1575*solar_capex_adj</f>
        <v>2958.6879093032931</v>
      </c>
      <c r="AY1575" s="20">
        <v>1919.1154089045899</v>
      </c>
      <c r="AZ1575" s="18">
        <f>AY1575*wind_capex_adj</f>
        <v>3198.52568150765</v>
      </c>
      <c r="BA1575" s="20">
        <v>2317.0774906230799</v>
      </c>
      <c r="BB1575" s="18">
        <f>BA1575*hdgt_capex_adj</f>
        <v>2896.3468632788499</v>
      </c>
      <c r="BC1575" s="20">
        <v>324.54371143834902</v>
      </c>
      <c r="BD1575" s="18">
        <f>BC1575*aero_capex_adj</f>
        <v>389.4524537260188</v>
      </c>
      <c r="BE1575" s="20">
        <v>2853.51896729791</v>
      </c>
      <c r="BF1575" s="18">
        <f>BE1575*bess_capex_adj</f>
        <v>2853.51896729791</v>
      </c>
      <c r="BG1575" s="11">
        <v>1616803538.66277</v>
      </c>
      <c r="BH1575" s="11">
        <v>5821626235.1424303</v>
      </c>
      <c r="BI1575" s="11">
        <v>1002036782.0373501</v>
      </c>
      <c r="BJ1575" s="11">
        <v>319533444.15743798</v>
      </c>
      <c r="BK1575" s="11">
        <f>SUM(BG1575:BJ1575)/1000000</f>
        <v>8759.9999999999891</v>
      </c>
      <c r="BL1575" s="11">
        <v>26.453858959922101</v>
      </c>
      <c r="BM1575" s="13">
        <f>0.815*BJ1575/(BK1575*1000)</f>
        <v>29.728282761222864</v>
      </c>
      <c r="BN1575" s="22">
        <v>2503.1630761813899</v>
      </c>
      <c r="BO1575" s="11">
        <v>422</v>
      </c>
      <c r="BP1575" s="11">
        <v>9120</v>
      </c>
      <c r="BQ1575" s="22">
        <v>13835.7696</v>
      </c>
      <c r="BR1575" s="11">
        <v>2280</v>
      </c>
      <c r="BS1575" s="11">
        <v>570</v>
      </c>
      <c r="BT1575" s="11">
        <v>0.20845701678047401</v>
      </c>
    </row>
    <row r="1576" spans="1:72" s="11" customFormat="1" hidden="1" x14ac:dyDescent="0.25">
      <c r="A1576" s="1">
        <v>644</v>
      </c>
      <c r="B1576" s="25">
        <v>412.043304721217</v>
      </c>
      <c r="C1576" s="25">
        <v>402.79999999999899</v>
      </c>
      <c r="D1576" s="8">
        <v>2000</v>
      </c>
      <c r="E1576" s="8">
        <v>8000</v>
      </c>
      <c r="F1576" s="8">
        <v>0</v>
      </c>
      <c r="G1576" s="8">
        <v>0</v>
      </c>
      <c r="H1576" s="9">
        <f>SUM(BG1576:BI1576)/(BK1576*1000000)</f>
        <v>1</v>
      </c>
      <c r="I1576" s="10">
        <v>0</v>
      </c>
      <c r="J1576" s="19">
        <v>91.629966413815495</v>
      </c>
      <c r="K1576" s="18">
        <f>(P1576*BG1576+U1576*BH1576+AP1576*BI1576+AN1576*BJ1576)/(BK1576*(1000000))</f>
        <v>35.063715245069865</v>
      </c>
      <c r="L1576" s="18">
        <f>(T1576*BG1576+Y1576*BH1576+AT1576*BI1576+AO1576*BJ1576)/(BK1576*(1000000))</f>
        <v>50.27891338910964</v>
      </c>
      <c r="M1576" s="18">
        <f>L1576/K1576</f>
        <v>1.4339300053544415</v>
      </c>
      <c r="N1576" s="18">
        <f>J1576*M1576</f>
        <v>131.39095823038974</v>
      </c>
      <c r="O1576" s="10">
        <v>31.863119066322401</v>
      </c>
      <c r="P1576" s="19">
        <v>46.625945280782403</v>
      </c>
      <c r="Q1576" s="19">
        <f>P1576-S1576</f>
        <v>43.174755207976098</v>
      </c>
      <c r="R1576" s="18">
        <f>Q1576*solar_capex_adj</f>
        <v>57.566340277301464</v>
      </c>
      <c r="S1576" s="19">
        <v>3.4511900728063054</v>
      </c>
      <c r="T1576" s="18">
        <f>R1576+S1576</f>
        <v>61.017530350107769</v>
      </c>
      <c r="U1576" s="19">
        <v>28.3500298678034</v>
      </c>
      <c r="V1576" s="19">
        <f>U1576-X1576</f>
        <v>23.544770405502</v>
      </c>
      <c r="W1576" s="18">
        <f>V1576*wind_capex_adj</f>
        <v>39.241284009170002</v>
      </c>
      <c r="X1576" s="19">
        <v>4.8052594623014002</v>
      </c>
      <c r="Y1576" s="18">
        <f>W1576+X1576</f>
        <v>44.046543471471402</v>
      </c>
      <c r="Z1576" s="19">
        <v>0</v>
      </c>
      <c r="AA1576" s="19">
        <f>Z1576-AC1576-AD1576</f>
        <v>0</v>
      </c>
      <c r="AB1576" s="18">
        <f>AA1576*hdgt_capex_adj</f>
        <v>0</v>
      </c>
      <c r="AC1576" s="19">
        <v>0</v>
      </c>
      <c r="AD1576" s="19">
        <v>0</v>
      </c>
      <c r="AE1576" s="18">
        <f>AD1576*fuel_adj</f>
        <v>0</v>
      </c>
      <c r="AF1576" s="18">
        <f>AB1576+AC1576+AE1576</f>
        <v>0</v>
      </c>
      <c r="AG1576" s="19">
        <v>0</v>
      </c>
      <c r="AH1576" s="19">
        <f>AG1576-AJ1576-AK1576</f>
        <v>0</v>
      </c>
      <c r="AI1576" s="18">
        <f>AH1576*aero_capex_adj</f>
        <v>0</v>
      </c>
      <c r="AJ1576" s="19">
        <v>0</v>
      </c>
      <c r="AK1576" s="19">
        <v>0</v>
      </c>
      <c r="AL1576" s="18">
        <f>AK1576*fuel_adj</f>
        <v>0</v>
      </c>
      <c r="AM1576" s="18">
        <f>AI1576+AJ1576+AL1576</f>
        <v>0</v>
      </c>
      <c r="AN1576" s="18">
        <f>IF(F1576=0, 0, IF(F1576=3, Z1576, (Z1576*F1576*384+AG1576*G1576*32)/(F1576*384+G1576*32)))</f>
        <v>0</v>
      </c>
      <c r="AO1576" s="18">
        <f>IF(F1576=0, 0, IF(F1576=3, AF1576, (AF1576*F1576*384+AM1576*G1576*32)/(F1576*384+G1576*32)))</f>
        <v>0</v>
      </c>
      <c r="AP1576" s="19">
        <v>0</v>
      </c>
      <c r="AQ1576" s="19">
        <f>AP1576-AS1576</f>
        <v>0</v>
      </c>
      <c r="AR1576" s="18">
        <f>AQ1576*bess_capex_adj</f>
        <v>0</v>
      </c>
      <c r="AS1576" s="19">
        <v>0</v>
      </c>
      <c r="AT1576" s="18">
        <f>AR1576+AS1576</f>
        <v>0</v>
      </c>
      <c r="AU1576" s="19">
        <v>2920.1342326859699</v>
      </c>
      <c r="AV1576" s="19"/>
      <c r="AW1576" s="19">
        <v>500.77288865537002</v>
      </c>
      <c r="AX1576" s="18">
        <f>AW1576*solar_capex_adj</f>
        <v>667.6971848738267</v>
      </c>
      <c r="AY1576" s="19">
        <v>489.53912668683603</v>
      </c>
      <c r="AZ1576" s="18">
        <f>AY1576*wind_capex_adj</f>
        <v>815.8985444780601</v>
      </c>
      <c r="BA1576" s="19">
        <v>0</v>
      </c>
      <c r="BB1576" s="18">
        <f>BA1576*hdgt_capex_adj</f>
        <v>0</v>
      </c>
      <c r="BC1576" s="19">
        <v>0</v>
      </c>
      <c r="BD1576" s="18">
        <f>BC1576*aero_capex_adj</f>
        <v>0</v>
      </c>
      <c r="BE1576" s="19">
        <v>1929.82221734377</v>
      </c>
      <c r="BF1576" s="18">
        <f>BE1576*bess_capex_adj</f>
        <v>1929.82221734377</v>
      </c>
      <c r="BG1576" s="8">
        <v>1025830921.32096</v>
      </c>
      <c r="BH1576" s="8">
        <v>1765071481.9694901</v>
      </c>
      <c r="BI1576" s="8">
        <v>306826.91939707601</v>
      </c>
      <c r="BJ1576" s="8">
        <v>0</v>
      </c>
      <c r="BK1576" s="8">
        <f>SUM(BG1576:BJ1576)/1000000</f>
        <v>2791.2092302098472</v>
      </c>
      <c r="BL1576" s="8">
        <v>9.2047229633114305E-2</v>
      </c>
      <c r="BM1576" s="10">
        <f>0.815*BJ1576/(BK1576*1000)</f>
        <v>0</v>
      </c>
      <c r="BN1576" s="25">
        <v>556.25846137364397</v>
      </c>
      <c r="BO1576" s="8">
        <v>106</v>
      </c>
      <c r="BP1576" s="8">
        <v>6080</v>
      </c>
      <c r="BQ1576" s="25">
        <v>9223.8464000000004</v>
      </c>
      <c r="BR1576" s="8">
        <v>1520</v>
      </c>
      <c r="BS1576" s="8">
        <v>380</v>
      </c>
      <c r="BT1576" s="8">
        <v>9.4540867302891695E-5</v>
      </c>
    </row>
    <row r="1577" spans="1:72" s="11" customFormat="1" x14ac:dyDescent="0.25">
      <c r="A1577" s="1">
        <v>1004</v>
      </c>
      <c r="B1577" s="25">
        <v>2472.2598283273001</v>
      </c>
      <c r="C1577" s="25">
        <v>1603.6</v>
      </c>
      <c r="D1577" s="8">
        <v>2000</v>
      </c>
      <c r="E1577" s="8">
        <v>8000</v>
      </c>
      <c r="F1577" s="8">
        <v>3</v>
      </c>
      <c r="G1577" s="8">
        <v>4</v>
      </c>
      <c r="H1577" s="9">
        <f>SUM(BG1577:BI1577)/(BK1577*1000000)</f>
        <v>0.97411503620414774</v>
      </c>
      <c r="I1577" s="10">
        <v>100</v>
      </c>
      <c r="J1577" s="19">
        <v>102.62441891333</v>
      </c>
      <c r="K1577" s="18">
        <f>(P1577*BG1577+U1577*BH1577+AP1577*BI1577+AN1577*BJ1577)/(BK1577*(1000000))</f>
        <v>98.548257424860907</v>
      </c>
      <c r="L1577" s="18">
        <f>(T1577*BG1577+Y1577*BH1577+AT1577*BI1577+AO1577*BJ1577)/(BK1577*(1000000))</f>
        <v>126.31876002743469</v>
      </c>
      <c r="M1577" s="18">
        <f>L1577/K1577</f>
        <v>1.2817959782165369</v>
      </c>
      <c r="N1577" s="18">
        <f>J1577*M1577</f>
        <v>131.5435674299155</v>
      </c>
      <c r="O1577" s="10">
        <v>100</v>
      </c>
      <c r="P1577" s="19">
        <v>158.80768749886099</v>
      </c>
      <c r="Q1577" s="19">
        <f>P1577-S1577</f>
        <v>146.88378102219701</v>
      </c>
      <c r="R1577" s="18">
        <f>Q1577*solar_capex_adj</f>
        <v>195.84504136292935</v>
      </c>
      <c r="S1577" s="19">
        <v>11.923906476663973</v>
      </c>
      <c r="T1577" s="18">
        <f>R1577+S1577</f>
        <v>207.76894783959332</v>
      </c>
      <c r="U1577" s="19">
        <v>33.782336216727998</v>
      </c>
      <c r="V1577" s="19">
        <f>U1577-X1577</f>
        <v>27.9825122941769</v>
      </c>
      <c r="W1577" s="18">
        <f>V1577*wind_capex_adj</f>
        <v>46.637520490294833</v>
      </c>
      <c r="X1577" s="19">
        <v>5.7998239225510986</v>
      </c>
      <c r="Y1577" s="18">
        <f>W1577+X1577</f>
        <v>52.437344412845931</v>
      </c>
      <c r="Z1577" s="19">
        <v>1027.7016541615901</v>
      </c>
      <c r="AA1577" s="19">
        <f>Z1577-AC1577-AD1577</f>
        <v>886.49483141660392</v>
      </c>
      <c r="AB1577" s="18">
        <f>AA1577*hdgt_capex_adj</f>
        <v>1108.1185392707548</v>
      </c>
      <c r="AC1577" s="19">
        <v>99.576869990722116</v>
      </c>
      <c r="AD1577" s="19">
        <v>41.629952754264082</v>
      </c>
      <c r="AE1577" s="18">
        <f>AD1577*fuel_adj</f>
        <v>41.629952754264082</v>
      </c>
      <c r="AF1577" s="18">
        <f>AB1577+AC1577+AE1577</f>
        <v>1249.3253620157411</v>
      </c>
      <c r="AG1577" s="19">
        <v>2071.4317478570201</v>
      </c>
      <c r="AH1577" s="19">
        <f>AG1577-AJ1577-AK1577</f>
        <v>1866.1671046772799</v>
      </c>
      <c r="AI1577" s="18">
        <f>AH1577*aero_capex_adj</f>
        <v>2239.4005256127357</v>
      </c>
      <c r="AJ1577" s="19">
        <v>158.59463437203021</v>
      </c>
      <c r="AK1577" s="19">
        <v>46.670008807710019</v>
      </c>
      <c r="AL1577" s="18">
        <f>AK1577*fuel_adj</f>
        <v>46.670008807710019</v>
      </c>
      <c r="AM1577" s="18">
        <f>AI1577+AJ1577+AL1577</f>
        <v>2444.6651687924759</v>
      </c>
      <c r="AN1577" s="18">
        <f>IF(F1577=0, 0, IF(F1577=3, Z1577, (Z1577*F1577*384+AG1577*G1577*32)/(F1577*384+G1577*32)))</f>
        <v>1027.7016541615901</v>
      </c>
      <c r="AO1577" s="18">
        <f>IF(F1577=0, 0, IF(F1577=3, AF1577, (AF1577*F1577*384+AM1577*G1577*32)/(F1577*384+G1577*32)))</f>
        <v>1249.3253620157411</v>
      </c>
      <c r="AP1577" s="19">
        <v>161.79991648885601</v>
      </c>
      <c r="AQ1577" s="19">
        <f>AP1577-AS1577</f>
        <v>130.74479838673199</v>
      </c>
      <c r="AR1577" s="18">
        <f>AQ1577*bess_capex_adj</f>
        <v>130.74479838673199</v>
      </c>
      <c r="AS1577" s="19">
        <v>31.055118102124027</v>
      </c>
      <c r="AT1577" s="18">
        <f>AR1577+AS1577</f>
        <v>161.79991648885601</v>
      </c>
      <c r="AU1577" s="19">
        <v>9419.4562050629993</v>
      </c>
      <c r="AV1577" s="19"/>
      <c r="AW1577" s="19">
        <v>2958.6005658672698</v>
      </c>
      <c r="AX1577" s="18">
        <f>AW1577*solar_capex_adj</f>
        <v>3944.8007544896927</v>
      </c>
      <c r="AY1577" s="19">
        <v>1919.0587546919501</v>
      </c>
      <c r="AZ1577" s="18">
        <f>AY1577*wind_capex_adj</f>
        <v>3198.4312578199169</v>
      </c>
      <c r="BA1577" s="19">
        <v>2317.00908817045</v>
      </c>
      <c r="BB1577" s="18">
        <f>BA1577*hdgt_capex_adj</f>
        <v>2896.2613602130623</v>
      </c>
      <c r="BC1577" s="19">
        <v>324.53413058231899</v>
      </c>
      <c r="BD1577" s="18">
        <f>BC1577*aero_capex_adj</f>
        <v>389.44095669878277</v>
      </c>
      <c r="BE1577" s="19">
        <v>1900.253665751</v>
      </c>
      <c r="BF1577" s="18">
        <f>BE1577*bess_capex_adj</f>
        <v>1900.253665751</v>
      </c>
      <c r="BG1577" s="8">
        <v>1724085160.62958</v>
      </c>
      <c r="BH1577" s="8">
        <v>5821629107.1900301</v>
      </c>
      <c r="BI1577" s="8">
        <v>987533449.32871997</v>
      </c>
      <c r="BJ1577" s="8">
        <v>226752282.85166499</v>
      </c>
      <c r="BK1577" s="8">
        <f>SUM(BG1577:BJ1577)/1000000</f>
        <v>8759.9999999999964</v>
      </c>
      <c r="BL1577" s="8">
        <v>34.533200677039297</v>
      </c>
      <c r="BM1577" s="10">
        <f>0.815*BJ1577/(BK1577*1000)</f>
        <v>21.096245493619524</v>
      </c>
      <c r="BN1577" s="25">
        <v>3337.5507682418602</v>
      </c>
      <c r="BO1577" s="8">
        <v>422</v>
      </c>
      <c r="BP1577" s="8">
        <v>6080</v>
      </c>
      <c r="BQ1577" s="25">
        <v>9223.8464000000004</v>
      </c>
      <c r="BR1577" s="8">
        <v>1520</v>
      </c>
      <c r="BS1577" s="8">
        <v>380</v>
      </c>
      <c r="BT1577" s="8">
        <v>0.30690605462660298</v>
      </c>
    </row>
    <row r="1578" spans="1:72" s="11" customFormat="1" x14ac:dyDescent="0.25">
      <c r="A1578" s="1">
        <v>1066</v>
      </c>
      <c r="B1578" s="25">
        <v>3708.3897424909601</v>
      </c>
      <c r="C1578" s="25">
        <v>402.79999999999899</v>
      </c>
      <c r="D1578" s="8">
        <v>2000</v>
      </c>
      <c r="E1578" s="8">
        <v>8000</v>
      </c>
      <c r="F1578" s="8">
        <v>3</v>
      </c>
      <c r="G1578" s="8">
        <v>4</v>
      </c>
      <c r="H1578" s="9">
        <f>SUM(BG1578:BI1578)/(BK1578*1000000)</f>
        <v>0.87427285743237992</v>
      </c>
      <c r="I1578" s="10">
        <v>100</v>
      </c>
      <c r="J1578" s="19">
        <v>107.352165583374</v>
      </c>
      <c r="K1578" s="18">
        <f>(P1578*BG1578+U1578*BH1578+AP1578*BI1578+AN1578*BJ1578)/(BK1578*(1000000))</f>
        <v>102.61860813728345</v>
      </c>
      <c r="L1578" s="18">
        <f>(T1578*BG1578+Y1578*BH1578+AT1578*BI1578+AO1578*BJ1578)/(BK1578*(1000000))</f>
        <v>125.78007064916788</v>
      </c>
      <c r="M1578" s="18">
        <f>L1578/K1578</f>
        <v>1.2257043135967989</v>
      </c>
      <c r="N1578" s="18">
        <f>J1578*M1578</f>
        <v>131.58201242949931</v>
      </c>
      <c r="O1578" s="10">
        <v>100</v>
      </c>
      <c r="P1578" s="19">
        <v>135.742669031286</v>
      </c>
      <c r="Q1578" s="19">
        <f>P1578-S1578</f>
        <v>125.550324853777</v>
      </c>
      <c r="R1578" s="18">
        <f>Q1578*solar_capex_adj</f>
        <v>167.40043313836932</v>
      </c>
      <c r="S1578" s="19">
        <v>10.192344177509</v>
      </c>
      <c r="T1578" s="18">
        <f>R1578+S1578</f>
        <v>177.59277731587832</v>
      </c>
      <c r="U1578" s="19">
        <v>27.9392949265273</v>
      </c>
      <c r="V1578" s="19">
        <f>U1578-X1578</f>
        <v>23.142511449400299</v>
      </c>
      <c r="W1578" s="18">
        <f>V1578*wind_capex_adj</f>
        <v>38.570852415667169</v>
      </c>
      <c r="X1578" s="19">
        <v>4.7967834771270006</v>
      </c>
      <c r="Y1578" s="18">
        <f>W1578+X1578</f>
        <v>43.367635892794169</v>
      </c>
      <c r="Z1578" s="19">
        <v>242.56936542145399</v>
      </c>
      <c r="AA1578" s="19">
        <f>Z1578-AC1578-AD1578</f>
        <v>176.76066895803501</v>
      </c>
      <c r="AB1578" s="18">
        <f>AA1578*hdgt_capex_adj</f>
        <v>220.95083619754377</v>
      </c>
      <c r="AC1578" s="19">
        <v>29.111990314487997</v>
      </c>
      <c r="AD1578" s="19">
        <v>36.696706148930986</v>
      </c>
      <c r="AE1578" s="18">
        <f>AD1578*fuel_adj</f>
        <v>36.696706148930986</v>
      </c>
      <c r="AF1578" s="18">
        <f>AB1578+AC1578+AE1578</f>
        <v>286.75953266096275</v>
      </c>
      <c r="AG1578" s="19">
        <v>739.69284491730605</v>
      </c>
      <c r="AH1578" s="19">
        <f>AG1578-AJ1578-AK1578</f>
        <v>634.57164266463496</v>
      </c>
      <c r="AI1578" s="18">
        <f>AH1578*aero_capex_adj</f>
        <v>761.48597119756198</v>
      </c>
      <c r="AJ1578" s="19">
        <v>61.566132343151025</v>
      </c>
      <c r="AK1578" s="19">
        <v>43.555069909520057</v>
      </c>
      <c r="AL1578" s="18">
        <f>AK1578*fuel_adj</f>
        <v>43.555069909520057</v>
      </c>
      <c r="AM1578" s="18">
        <f>AI1578+AJ1578+AL1578</f>
        <v>866.60717345023306</v>
      </c>
      <c r="AN1578" s="18">
        <f>IF(F1578=0, 0, IF(F1578=3, Z1578, (Z1578*F1578*384+AG1578*G1578*32)/(F1578*384+G1578*32)))</f>
        <v>242.56936542145399</v>
      </c>
      <c r="AO1578" s="18">
        <f>IF(F1578=0, 0, IF(F1578=3, AF1578, (AF1578*F1578*384+AM1578*G1578*32)/(F1578*384+G1578*32)))</f>
        <v>286.75953266096275</v>
      </c>
      <c r="AP1578" s="19">
        <v>59.718041467755</v>
      </c>
      <c r="AQ1578" s="19">
        <f>AP1578-AS1578</f>
        <v>48.754020599984699</v>
      </c>
      <c r="AR1578" s="18">
        <f>AQ1578*bess_capex_adj</f>
        <v>48.754020599984699</v>
      </c>
      <c r="AS1578" s="19">
        <v>10.964020867770301</v>
      </c>
      <c r="AT1578" s="18">
        <f>AR1578+AS1578</f>
        <v>59.718041467755</v>
      </c>
      <c r="AU1578" s="19">
        <v>9461.4851633457693</v>
      </c>
      <c r="AV1578" s="19"/>
      <c r="AW1578" s="19">
        <v>4437.7831089143701</v>
      </c>
      <c r="AX1578" s="18">
        <f>AW1578*solar_capex_adj</f>
        <v>5917.0441452191599</v>
      </c>
      <c r="AY1578" s="19">
        <v>482.02566623161999</v>
      </c>
      <c r="AZ1578" s="18">
        <f>AY1578*wind_capex_adj</f>
        <v>803.37611038603336</v>
      </c>
      <c r="BA1578" s="19">
        <v>2316.9476166783202</v>
      </c>
      <c r="BB1578" s="18">
        <f>BA1578*hdgt_capex_adj</f>
        <v>2896.1845208479003</v>
      </c>
      <c r="BC1578" s="19">
        <v>324.52552051800899</v>
      </c>
      <c r="BD1578" s="18">
        <f>BC1578*aero_capex_adj</f>
        <v>389.43062462161078</v>
      </c>
      <c r="BE1578" s="19">
        <v>1900.2032510034401</v>
      </c>
      <c r="BF1578" s="18">
        <f>BE1578*bess_capex_adj</f>
        <v>1900.2032510034401</v>
      </c>
      <c r="BG1578" s="8">
        <v>3033352306.0265298</v>
      </c>
      <c r="BH1578" s="8">
        <v>1768082187.9247999</v>
      </c>
      <c r="BI1578" s="8">
        <v>2857195737.1563101</v>
      </c>
      <c r="BJ1578" s="8">
        <v>1101369768.89235</v>
      </c>
      <c r="BK1578" s="8">
        <f>SUM(BG1578:BJ1578)/1000000</f>
        <v>8759.9999999999909</v>
      </c>
      <c r="BL1578" s="8">
        <v>26.3271096784181</v>
      </c>
      <c r="BM1578" s="10">
        <f>0.815*BJ1578/(BK1578*1000)</f>
        <v>102.4676211926103</v>
      </c>
      <c r="BN1578" s="25">
        <v>5006.3261523627898</v>
      </c>
      <c r="BO1578" s="8">
        <v>106</v>
      </c>
      <c r="BP1578" s="8">
        <v>6080</v>
      </c>
      <c r="BQ1578" s="25">
        <v>9223.8464000000004</v>
      </c>
      <c r="BR1578" s="8">
        <v>1520</v>
      </c>
      <c r="BS1578" s="8">
        <v>380</v>
      </c>
      <c r="BT1578" s="8">
        <v>0.88158103032513202</v>
      </c>
    </row>
    <row r="1579" spans="1:72" s="11" customFormat="1" x14ac:dyDescent="0.25">
      <c r="A1579" s="1">
        <v>1355</v>
      </c>
      <c r="B1579" s="22">
        <v>3502.3680901303501</v>
      </c>
      <c r="C1579" s="22">
        <v>201.39999999999901</v>
      </c>
      <c r="D1579" s="11">
        <v>3000</v>
      </c>
      <c r="E1579" s="11">
        <v>12000</v>
      </c>
      <c r="F1579" s="11">
        <v>1</v>
      </c>
      <c r="G1579" s="11">
        <v>22</v>
      </c>
      <c r="H1579" s="12">
        <f>SUM(BG1579:BI1579)/(BK1579*1000000)</f>
        <v>0.85866526912891639</v>
      </c>
      <c r="I1579" s="13">
        <v>100</v>
      </c>
      <c r="J1579" s="20">
        <v>111.19680595167701</v>
      </c>
      <c r="K1579" s="18">
        <f>(P1579*BG1579+U1579*BH1579+AP1579*BI1579+AN1579*BJ1579)/(BK1579*(1000000))</f>
        <v>141.25985470125752</v>
      </c>
      <c r="L1579" s="18">
        <f>(T1579*BG1579+Y1579*BH1579+AT1579*BI1579+AO1579*BJ1579)/(BK1579*(1000000))</f>
        <v>167.37461640986135</v>
      </c>
      <c r="M1579" s="18">
        <f>L1579/K1579</f>
        <v>1.1848703707350716</v>
      </c>
      <c r="N1579" s="18">
        <f>J1579*M1579</f>
        <v>131.75380069251935</v>
      </c>
      <c r="O1579" s="13">
        <v>100</v>
      </c>
      <c r="P1579" s="20">
        <v>124.83467753742801</v>
      </c>
      <c r="Q1579" s="20">
        <f>P1579-S1579</f>
        <v>115.460720726494</v>
      </c>
      <c r="R1579" s="18">
        <f>Q1579*solar_capex_adj</f>
        <v>153.94762763532532</v>
      </c>
      <c r="S1579" s="20">
        <v>9.3739568109340041</v>
      </c>
      <c r="T1579" s="18">
        <f>R1579+S1579</f>
        <v>163.32158444625932</v>
      </c>
      <c r="U1579" s="20">
        <v>27.937566112646898</v>
      </c>
      <c r="V1579" s="20">
        <f>U1579-X1579</f>
        <v>23.140782635519798</v>
      </c>
      <c r="W1579" s="18">
        <f>V1579*wind_capex_adj</f>
        <v>38.567971059199664</v>
      </c>
      <c r="X1579" s="20">
        <v>4.7967834771271001</v>
      </c>
      <c r="Y1579" s="18">
        <f>W1579+X1579</f>
        <v>43.364754536326764</v>
      </c>
      <c r="Z1579" s="20">
        <v>120.416136162654</v>
      </c>
      <c r="AA1579" s="20">
        <f>Z1579-AC1579-AD1579</f>
        <v>66.190318656407101</v>
      </c>
      <c r="AB1579" s="18">
        <f>AA1579*hdgt_capex_adj</f>
        <v>82.737898320508876</v>
      </c>
      <c r="AC1579" s="20">
        <v>18.334867411565995</v>
      </c>
      <c r="AD1579" s="20">
        <v>35.890950094680903</v>
      </c>
      <c r="AE1579" s="18">
        <f>AD1579*fuel_adj</f>
        <v>35.890950094680903</v>
      </c>
      <c r="AF1579" s="18">
        <f>AB1579+AC1579+AE1579</f>
        <v>136.96371582675579</v>
      </c>
      <c r="AG1579" s="20">
        <v>642.12583173457801</v>
      </c>
      <c r="AH1579" s="20">
        <f>AG1579-AJ1579-AK1579</f>
        <v>546.13597806826101</v>
      </c>
      <c r="AI1579" s="18">
        <f>AH1579*aero_capex_adj</f>
        <v>655.36317368191317</v>
      </c>
      <c r="AJ1579" s="20">
        <v>54.564990772445981</v>
      </c>
      <c r="AK1579" s="20">
        <v>41.424862893871023</v>
      </c>
      <c r="AL1579" s="18">
        <f>AK1579*fuel_adj</f>
        <v>41.424862893871023</v>
      </c>
      <c r="AM1579" s="18">
        <f>AI1579+AJ1579+AL1579</f>
        <v>751.35302734823017</v>
      </c>
      <c r="AN1579" s="18">
        <f>IF(F1579=0, 0, IF(F1579=3, Z1579, (Z1579*F1579*384+AG1579*G1579*32)/(F1579*384+G1579*32)))</f>
        <v>457.99299800331073</v>
      </c>
      <c r="AO1579" s="18">
        <f>IF(F1579=0, 0, IF(F1579=3, AF1579, (AF1579*F1579*384+AM1579*G1579*32)/(F1579*384+G1579*32)))</f>
        <v>534.50974092888623</v>
      </c>
      <c r="AP1579" s="20">
        <v>72.712409175959706</v>
      </c>
      <c r="AQ1579" s="20">
        <f>AP1579-AS1579</f>
        <v>59.5259516252544</v>
      </c>
      <c r="AR1579" s="18">
        <f>AQ1579*bess_capex_adj</f>
        <v>59.5259516252544</v>
      </c>
      <c r="AS1579" s="20">
        <v>13.186457550705306</v>
      </c>
      <c r="AT1579" s="18">
        <f>AR1579+AS1579</f>
        <v>72.712409175959706</v>
      </c>
      <c r="AU1579" s="20">
        <v>9842.0824089371908</v>
      </c>
      <c r="AV1579" s="20"/>
      <c r="AW1579" s="20">
        <v>4190.9265049002297</v>
      </c>
      <c r="AX1579" s="18">
        <f>AW1579*solar_capex_adj</f>
        <v>5587.902006533639</v>
      </c>
      <c r="AY1579" s="20">
        <v>240.99482874613901</v>
      </c>
      <c r="AZ1579" s="18">
        <f>AY1579*wind_capex_adj</f>
        <v>401.65804791023169</v>
      </c>
      <c r="BA1579" s="20">
        <v>772.25817795196201</v>
      </c>
      <c r="BB1579" s="18">
        <f>BA1579*hdgt_capex_adj</f>
        <v>965.32272243995249</v>
      </c>
      <c r="BC1579" s="20">
        <v>1784.7570262731499</v>
      </c>
      <c r="BD1579" s="18">
        <f>BC1579*aero_capex_adj</f>
        <v>2141.7084315277798</v>
      </c>
      <c r="BE1579" s="20">
        <v>2853.1458710656998</v>
      </c>
      <c r="BF1579" s="18">
        <f>BE1579*bess_capex_adj</f>
        <v>2853.1458710656998</v>
      </c>
      <c r="BG1579" s="11">
        <v>3128135458.8848801</v>
      </c>
      <c r="BH1579" s="11">
        <v>884041093.96239996</v>
      </c>
      <c r="BI1579" s="11">
        <v>3509731204.7220201</v>
      </c>
      <c r="BJ1579" s="11">
        <v>1238092242.4306901</v>
      </c>
      <c r="BK1579" s="11">
        <f>SUM(BG1579:BJ1579)/1000000</f>
        <v>8759.9999999999909</v>
      </c>
      <c r="BL1579" s="11">
        <v>16.9125299090243</v>
      </c>
      <c r="BM1579" s="13">
        <f>0.815*BJ1579/(BK1579*1000)</f>
        <v>115.18780565993305</v>
      </c>
      <c r="BN1579" s="22">
        <v>4728.1969216759699</v>
      </c>
      <c r="BO1579" s="11">
        <v>53</v>
      </c>
      <c r="BP1579" s="11">
        <v>9120</v>
      </c>
      <c r="BQ1579" s="22">
        <v>13835.7696</v>
      </c>
      <c r="BR1579" s="11">
        <v>2280</v>
      </c>
      <c r="BS1579" s="11">
        <v>570</v>
      </c>
      <c r="BT1579" s="11">
        <v>0.72239253721835195</v>
      </c>
    </row>
    <row r="1580" spans="1:72" s="11" customFormat="1" x14ac:dyDescent="0.25">
      <c r="A1580" s="1">
        <v>1624</v>
      </c>
      <c r="B1580" s="22">
        <v>3296.3464377697401</v>
      </c>
      <c r="C1580" s="22">
        <v>201.39999999999901</v>
      </c>
      <c r="D1580" s="11">
        <v>3000</v>
      </c>
      <c r="E1580" s="11">
        <v>12000</v>
      </c>
      <c r="F1580" s="11">
        <v>3</v>
      </c>
      <c r="G1580" s="11">
        <v>4</v>
      </c>
      <c r="H1580" s="12">
        <f>SUM(BG1580:BI1580)/(BK1580*1000000)</f>
        <v>0.84303160112185482</v>
      </c>
      <c r="I1580" s="13">
        <v>100</v>
      </c>
      <c r="J1580" s="20">
        <v>110.79183663857999</v>
      </c>
      <c r="K1580" s="18">
        <f>(P1580*BG1580+U1580*BH1580+AP1580*BI1580+AN1580*BJ1580)/(BK1580*(1000000))</f>
        <v>106.85225198540381</v>
      </c>
      <c r="L1580" s="18">
        <f>(T1580*BG1580+Y1580*BH1580+AT1580*BI1580+AO1580*BJ1580)/(BK1580*(1000000))</f>
        <v>127.07648923398972</v>
      </c>
      <c r="M1580" s="18">
        <f>L1580/K1580</f>
        <v>1.1892729153836512</v>
      </c>
      <c r="N1580" s="18">
        <f>J1580*M1580</f>
        <v>131.76173055987326</v>
      </c>
      <c r="O1580" s="13">
        <v>100</v>
      </c>
      <c r="P1580" s="20">
        <v>120.365641789536</v>
      </c>
      <c r="Q1580" s="20">
        <f>P1580-S1580</f>
        <v>111.32810898248501</v>
      </c>
      <c r="R1580" s="18">
        <f>Q1580*solar_capex_adj</f>
        <v>148.43747864331334</v>
      </c>
      <c r="S1580" s="20">
        <v>9.0375328070509937</v>
      </c>
      <c r="T1580" s="18">
        <f>R1580+S1580</f>
        <v>157.47501145036432</v>
      </c>
      <c r="U1580" s="20">
        <v>27.939890967562398</v>
      </c>
      <c r="V1580" s="20">
        <f>U1580-X1580</f>
        <v>23.143107490435298</v>
      </c>
      <c r="W1580" s="18">
        <f>V1580*wind_capex_adj</f>
        <v>38.571845817392166</v>
      </c>
      <c r="X1580" s="20">
        <v>4.7967834771271001</v>
      </c>
      <c r="Y1580" s="18">
        <f>W1580+X1580</f>
        <v>43.368629294519266</v>
      </c>
      <c r="Z1580" s="20">
        <v>208.46433696108599</v>
      </c>
      <c r="AA1580" s="20">
        <f>Z1580-AC1580-AD1580</f>
        <v>145.267212358058</v>
      </c>
      <c r="AB1580" s="18">
        <f>AA1580*hdgt_capex_adj</f>
        <v>181.58401544757251</v>
      </c>
      <c r="AC1580" s="20">
        <v>26.062707280441003</v>
      </c>
      <c r="AD1580" s="20">
        <v>37.134417322586984</v>
      </c>
      <c r="AE1580" s="18">
        <f>AD1580*fuel_adj</f>
        <v>37.134417322586984</v>
      </c>
      <c r="AF1580" s="18">
        <f>AB1580+AC1580+AE1580</f>
        <v>244.7811400506005</v>
      </c>
      <c r="AG1580" s="20">
        <v>584.12031322801897</v>
      </c>
      <c r="AH1580" s="20">
        <f>AG1580-AJ1580-AK1580</f>
        <v>490.69826113961597</v>
      </c>
      <c r="AI1580" s="18">
        <f>AH1580*aero_capex_adj</f>
        <v>588.83791336753916</v>
      </c>
      <c r="AJ1580" s="20">
        <v>50.283293139041007</v>
      </c>
      <c r="AK1580" s="20">
        <v>43.138758949362</v>
      </c>
      <c r="AL1580" s="18">
        <f>AK1580*fuel_adj</f>
        <v>43.138758949362</v>
      </c>
      <c r="AM1580" s="18">
        <f>AI1580+AJ1580+AL1580</f>
        <v>682.25996545594217</v>
      </c>
      <c r="AN1580" s="18">
        <f>IF(F1580=0, 0, IF(F1580=3, Z1580, (Z1580*F1580*384+AG1580*G1580*32)/(F1580*384+G1580*32)))</f>
        <v>208.46433696108599</v>
      </c>
      <c r="AO1580" s="18">
        <f>IF(F1580=0, 0, IF(F1580=3, AF1580, (AF1580*F1580*384+AM1580*G1580*32)/(F1580*384+G1580*32)))</f>
        <v>244.7811400506005</v>
      </c>
      <c r="AP1580" s="20">
        <v>74.491448303618299</v>
      </c>
      <c r="AQ1580" s="20">
        <f>AP1580-AS1580</f>
        <v>61.006634782405897</v>
      </c>
      <c r="AR1580" s="18">
        <f>AQ1580*bess_capex_adj</f>
        <v>61.006634782405897</v>
      </c>
      <c r="AS1580" s="20">
        <v>13.484813521212402</v>
      </c>
      <c r="AT1580" s="18">
        <f>AR1580+AS1580</f>
        <v>74.491448303618299</v>
      </c>
      <c r="AU1580" s="20">
        <v>9680.7904172281796</v>
      </c>
      <c r="AV1580" s="20"/>
      <c r="AW1580" s="20">
        <v>3944.7976934242702</v>
      </c>
      <c r="AX1580" s="18">
        <f>AW1580*solar_capex_adj</f>
        <v>5259.7302578990266</v>
      </c>
      <c r="AY1580" s="20">
        <v>241.01904046019499</v>
      </c>
      <c r="AZ1580" s="18">
        <f>AY1580*wind_capex_adj</f>
        <v>401.69840076699165</v>
      </c>
      <c r="BA1580" s="20">
        <v>2317.0072902301099</v>
      </c>
      <c r="BB1580" s="18">
        <f>BA1580*hdgt_capex_adj</f>
        <v>2896.2591127876376</v>
      </c>
      <c r="BC1580" s="20">
        <v>324.53387875205698</v>
      </c>
      <c r="BD1580" s="18">
        <f>BC1580*aero_capex_adj</f>
        <v>389.44065450246836</v>
      </c>
      <c r="BE1580" s="20">
        <v>2853.4325143615401</v>
      </c>
      <c r="BF1580" s="18">
        <f>BE1580*bess_capex_adj</f>
        <v>2853.4325143615401</v>
      </c>
      <c r="BG1580" s="11">
        <v>3060884850.1268001</v>
      </c>
      <c r="BH1580" s="11">
        <v>884041093.96239996</v>
      </c>
      <c r="BI1580" s="11">
        <v>3440030881.7382398</v>
      </c>
      <c r="BJ1580" s="11">
        <v>1375043174.17255</v>
      </c>
      <c r="BK1580" s="11">
        <f>SUM(BG1580:BJ1580)/1000000</f>
        <v>8759.9999999999909</v>
      </c>
      <c r="BL1580" s="11">
        <v>13.853322307595301</v>
      </c>
      <c r="BM1580" s="13">
        <f>0.815*BJ1580/(BK1580*1000)</f>
        <v>127.92924508568827</v>
      </c>
      <c r="BN1580" s="22">
        <v>4450.0676909891499</v>
      </c>
      <c r="BO1580" s="11">
        <v>53</v>
      </c>
      <c r="BP1580" s="11">
        <v>9120</v>
      </c>
      <c r="BQ1580" s="22">
        <v>13835.7696</v>
      </c>
      <c r="BR1580" s="11">
        <v>2280</v>
      </c>
      <c r="BS1580" s="11">
        <v>570</v>
      </c>
      <c r="BT1580" s="11">
        <v>0.70805580917883204</v>
      </c>
    </row>
    <row r="1581" spans="1:72" s="11" customFormat="1" x14ac:dyDescent="0.25">
      <c r="A1581" s="1">
        <v>1276</v>
      </c>
      <c r="B1581" s="22">
        <v>2472.2598283273001</v>
      </c>
      <c r="C1581" s="22">
        <v>1603.6</v>
      </c>
      <c r="D1581" s="11">
        <v>3000</v>
      </c>
      <c r="E1581" s="11">
        <v>12000</v>
      </c>
      <c r="F1581" s="11">
        <v>1</v>
      </c>
      <c r="G1581" s="11">
        <v>18</v>
      </c>
      <c r="H1581" s="12">
        <f>SUM(BG1581:BI1581)/(BK1581*1000000)</f>
        <v>0.97865904200274867</v>
      </c>
      <c r="I1581" s="13">
        <v>100</v>
      </c>
      <c r="J1581" s="20">
        <v>106.684612586074</v>
      </c>
      <c r="K1581" s="18">
        <f>(P1581*BG1581+U1581*BH1581+AP1581*BI1581+AN1581*BJ1581)/(BK1581*(1000000))</f>
        <v>133.88478170620112</v>
      </c>
      <c r="L1581" s="18">
        <f>(T1581*BG1581+Y1581*BH1581+AT1581*BI1581+AO1581*BJ1581)/(BK1581*(1000000))</f>
        <v>165.65651837764969</v>
      </c>
      <c r="M1581" s="18">
        <f>L1581/K1581</f>
        <v>1.2373065576726185</v>
      </c>
      <c r="N1581" s="18">
        <f>J1581*M1581</f>
        <v>132.00157075551212</v>
      </c>
      <c r="O1581" s="13">
        <v>100</v>
      </c>
      <c r="P1581" s="20">
        <v>158.83772660938499</v>
      </c>
      <c r="Q1581" s="20">
        <f>P1581-S1581</f>
        <v>146.909648565195</v>
      </c>
      <c r="R1581" s="18">
        <f>Q1581*solar_capex_adj</f>
        <v>195.87953142025998</v>
      </c>
      <c r="S1581" s="20">
        <v>11.928078044189988</v>
      </c>
      <c r="T1581" s="18">
        <f>R1581+S1581</f>
        <v>207.80760946444997</v>
      </c>
      <c r="U1581" s="20">
        <v>33.777476231062302</v>
      </c>
      <c r="V1581" s="20">
        <f>U1581-X1581</f>
        <v>27.9776523085112</v>
      </c>
      <c r="W1581" s="18">
        <f>V1581*wind_capex_adj</f>
        <v>46.629420514185334</v>
      </c>
      <c r="X1581" s="20">
        <v>5.7998239225511021</v>
      </c>
      <c r="Y1581" s="18">
        <f>W1581+X1581</f>
        <v>52.42924443673644</v>
      </c>
      <c r="Z1581" s="20">
        <v>508.200894912347</v>
      </c>
      <c r="AA1581" s="20">
        <f>Z1581-AC1581-AD1581</f>
        <v>411.50090146901096</v>
      </c>
      <c r="AB1581" s="18">
        <f>AA1581*hdgt_capex_adj</f>
        <v>514.37612683626367</v>
      </c>
      <c r="AC1581" s="20">
        <v>53.509822328845019</v>
      </c>
      <c r="AD1581" s="20">
        <v>43.190171114491022</v>
      </c>
      <c r="AE1581" s="18">
        <f>AD1581*fuel_adj</f>
        <v>43.190171114491022</v>
      </c>
      <c r="AF1581" s="18">
        <f>AB1581+AC1581+AE1581</f>
        <v>611.07612027959976</v>
      </c>
      <c r="AG1581" s="20">
        <v>3791.1172587799001</v>
      </c>
      <c r="AH1581" s="20">
        <f>AG1581-AJ1581-AK1581</f>
        <v>3461.1544680831403</v>
      </c>
      <c r="AI1581" s="18">
        <f>AH1581*aero_capex_adj</f>
        <v>4153.3853616997685</v>
      </c>
      <c r="AJ1581" s="20">
        <v>283.48525861273993</v>
      </c>
      <c r="AK1581" s="20">
        <v>46.477532084019913</v>
      </c>
      <c r="AL1581" s="18">
        <f>AK1581*fuel_adj</f>
        <v>46.477532084019913</v>
      </c>
      <c r="AM1581" s="18">
        <f>AI1581+AJ1581+AL1581</f>
        <v>4483.3481523965283</v>
      </c>
      <c r="AN1581" s="18">
        <f>IF(F1581=0, 0, IF(F1581=3, Z1581, (Z1581*F1581*384+AG1581*G1581*32)/(F1581*384+G1581*32)))</f>
        <v>2477.950713232879</v>
      </c>
      <c r="AO1581" s="18">
        <f>IF(F1581=0, 0, IF(F1581=3, AF1581, (AF1581*F1581*384+AM1581*G1581*32)/(F1581*384+G1581*32)))</f>
        <v>2934.4393395497568</v>
      </c>
      <c r="AP1581" s="20">
        <v>232.688447809385</v>
      </c>
      <c r="AQ1581" s="20">
        <f>AP1581-AS1581</f>
        <v>188.12292760965801</v>
      </c>
      <c r="AR1581" s="18">
        <f>AQ1581*bess_capex_adj</f>
        <v>188.12292760965801</v>
      </c>
      <c r="AS1581" s="20">
        <v>44.56552019972699</v>
      </c>
      <c r="AT1581" s="18">
        <f>AR1581+AS1581</f>
        <v>232.688447809385</v>
      </c>
      <c r="AU1581" s="20">
        <v>9962.1034868467195</v>
      </c>
      <c r="AV1581" s="20"/>
      <c r="AW1581" s="20">
        <v>2958.0867179257498</v>
      </c>
      <c r="AX1581" s="18">
        <f>AW1581*solar_capex_adj</f>
        <v>3944.1156239009997</v>
      </c>
      <c r="AY1581" s="20">
        <v>1918.72545373808</v>
      </c>
      <c r="AZ1581" s="18">
        <f>AY1581*wind_capex_adj</f>
        <v>3197.8757562301334</v>
      </c>
      <c r="BA1581" s="20">
        <v>772.20222381513702</v>
      </c>
      <c r="BB1581" s="18">
        <f>BA1581*hdgt_capex_adj</f>
        <v>965.2527797689213</v>
      </c>
      <c r="BC1581" s="20">
        <v>1460.1499456161901</v>
      </c>
      <c r="BD1581" s="18">
        <f>BC1581*aero_capex_adj</f>
        <v>1752.1799347394281</v>
      </c>
      <c r="BE1581" s="20">
        <v>2852.9391457515399</v>
      </c>
      <c r="BF1581" s="18">
        <f>BE1581*bess_capex_adj</f>
        <v>2852.9391457515399</v>
      </c>
      <c r="BG1581" s="11">
        <v>1723460366.5483501</v>
      </c>
      <c r="BH1581" s="11">
        <v>5821629107.1900301</v>
      </c>
      <c r="BI1581" s="11">
        <v>1027963734.20569</v>
      </c>
      <c r="BJ1581" s="11">
        <v>186946792.055922</v>
      </c>
      <c r="BK1581" s="11">
        <f>SUM(BG1581:BJ1581)/1000000</f>
        <v>8759.9999999999927</v>
      </c>
      <c r="BL1581" s="11">
        <v>34.201957657056496</v>
      </c>
      <c r="BM1581" s="13">
        <f>0.815*BJ1581/(BK1581*1000)</f>
        <v>17.39288076775988</v>
      </c>
      <c r="BN1581" s="22">
        <v>3337.5507682418602</v>
      </c>
      <c r="BO1581" s="11">
        <v>422</v>
      </c>
      <c r="BP1581" s="11">
        <v>9120</v>
      </c>
      <c r="BQ1581" s="22">
        <v>13835.7696</v>
      </c>
      <c r="BR1581" s="11">
        <v>2280</v>
      </c>
      <c r="BS1581" s="11">
        <v>570</v>
      </c>
      <c r="BT1581" s="11">
        <v>0.213783179310159</v>
      </c>
    </row>
    <row r="1582" spans="1:72" s="11" customFormat="1" x14ac:dyDescent="0.25">
      <c r="A1582" s="1">
        <v>815</v>
      </c>
      <c r="B1582" s="25">
        <v>3914.4113948515701</v>
      </c>
      <c r="C1582" s="25">
        <v>201.39999999999901</v>
      </c>
      <c r="D1582" s="8">
        <v>2000</v>
      </c>
      <c r="E1582" s="8">
        <v>8000</v>
      </c>
      <c r="F1582" s="8">
        <v>1</v>
      </c>
      <c r="G1582" s="8">
        <v>23</v>
      </c>
      <c r="H1582" s="9">
        <f>SUM(BG1582:BI1582)/(BK1582*1000000)</f>
        <v>0.80916076724568131</v>
      </c>
      <c r="I1582" s="10">
        <v>100</v>
      </c>
      <c r="J1582" s="19">
        <v>110.04495783815101</v>
      </c>
      <c r="K1582" s="18">
        <f>(P1582*BG1582+U1582*BH1582+AP1582*BI1582+AN1582*BJ1582)/(BK1582*(1000000))</f>
        <v>122.61197958400629</v>
      </c>
      <c r="L1582" s="18">
        <f>(T1582*BG1582+Y1582*BH1582+AT1582*BI1582+AO1582*BJ1582)/(BK1582*(1000000))</f>
        <v>147.24973709978326</v>
      </c>
      <c r="M1582" s="18">
        <f>L1582/K1582</f>
        <v>1.2009408672738757</v>
      </c>
      <c r="N1582" s="18">
        <f>J1582*M1582</f>
        <v>132.15748710526617</v>
      </c>
      <c r="O1582" s="10">
        <v>100</v>
      </c>
      <c r="P1582" s="19">
        <v>133.75763822474801</v>
      </c>
      <c r="Q1582" s="19">
        <f>P1582-S1582</f>
        <v>123.714327741346</v>
      </c>
      <c r="R1582" s="18">
        <f>Q1582*solar_capex_adj</f>
        <v>164.95243698846133</v>
      </c>
      <c r="S1582" s="19">
        <v>10.04331048340201</v>
      </c>
      <c r="T1582" s="18">
        <f>R1582+S1582</f>
        <v>174.99574747186335</v>
      </c>
      <c r="U1582" s="19">
        <v>27.9392603163069</v>
      </c>
      <c r="V1582" s="19">
        <f>U1582-X1582</f>
        <v>23.1424768391798</v>
      </c>
      <c r="W1582" s="18">
        <f>V1582*wind_capex_adj</f>
        <v>38.570794731966338</v>
      </c>
      <c r="X1582" s="19">
        <v>4.7967834771271001</v>
      </c>
      <c r="Y1582" s="18">
        <f>W1582+X1582</f>
        <v>43.367578209093438</v>
      </c>
      <c r="Z1582" s="19">
        <v>110.010632292879</v>
      </c>
      <c r="AA1582" s="19">
        <f>Z1582-AC1582-AD1582</f>
        <v>57.384501457840415</v>
      </c>
      <c r="AB1582" s="18">
        <f>AA1582*hdgt_capex_adj</f>
        <v>71.730626822300522</v>
      </c>
      <c r="AC1582" s="19">
        <v>17.456101806135692</v>
      </c>
      <c r="AD1582" s="19">
        <v>35.170029028902889</v>
      </c>
      <c r="AE1582" s="18">
        <f>AD1582*fuel_adj</f>
        <v>35.170029028902889</v>
      </c>
      <c r="AF1582" s="18">
        <f>AB1582+AC1582+AE1582</f>
        <v>124.3567576573391</v>
      </c>
      <c r="AG1582" s="19">
        <v>346.01074898146697</v>
      </c>
      <c r="AH1582" s="19">
        <f>AG1582-AJ1582-AK1582</f>
        <v>272.19423233109404</v>
      </c>
      <c r="AI1582" s="18">
        <f>AH1582*aero_capex_adj</f>
        <v>326.63307879731286</v>
      </c>
      <c r="AJ1582" s="19">
        <v>33.105636861312973</v>
      </c>
      <c r="AK1582" s="19">
        <v>40.710879789059959</v>
      </c>
      <c r="AL1582" s="18">
        <f>AK1582*fuel_adj</f>
        <v>40.710879789059959</v>
      </c>
      <c r="AM1582" s="18">
        <f>AI1582+AJ1582+AL1582</f>
        <v>400.44959544768579</v>
      </c>
      <c r="AN1582" s="18">
        <f>IF(F1582=0, 0, IF(F1582=3, Z1582, (Z1582*F1582*384+AG1582*G1582*32)/(F1582*384+G1582*32)))</f>
        <v>265.09642325966541</v>
      </c>
      <c r="AO1582" s="18">
        <f>IF(F1582=0, 0, IF(F1582=3, AF1582, (AF1582*F1582*384+AM1582*G1582*32)/(F1582*384+G1582*32)))</f>
        <v>305.78919391956691</v>
      </c>
      <c r="AP1582" s="19">
        <v>57.966439148426602</v>
      </c>
      <c r="AQ1582" s="19">
        <f>AP1582-AS1582</f>
        <v>47.279251355319403</v>
      </c>
      <c r="AR1582" s="18">
        <f>AQ1582*bess_capex_adj</f>
        <v>47.279251355319403</v>
      </c>
      <c r="AS1582" s="19">
        <v>10.687187793107199</v>
      </c>
      <c r="AT1582" s="18">
        <f>AR1582+AS1582</f>
        <v>57.966439148426602</v>
      </c>
      <c r="AU1582" s="19">
        <v>9463.8661608129296</v>
      </c>
      <c r="AV1582" s="19"/>
      <c r="AW1582" s="19">
        <v>4684.3196094343702</v>
      </c>
      <c r="AX1582" s="18">
        <f>AW1582*solar_capex_adj</f>
        <v>6245.7594792458267</v>
      </c>
      <c r="AY1582" s="19">
        <v>241.01247267492499</v>
      </c>
      <c r="AZ1582" s="18">
        <f>AY1582*wind_capex_adj</f>
        <v>401.68745445820832</v>
      </c>
      <c r="BA1582" s="19">
        <v>772.31471720787704</v>
      </c>
      <c r="BB1582" s="18">
        <f>BA1582*hdgt_capex_adj</f>
        <v>965.3933965098463</v>
      </c>
      <c r="BC1582" s="19">
        <v>1866.01895229509</v>
      </c>
      <c r="BD1582" s="18">
        <f>BC1582*aero_capex_adj</f>
        <v>2239.2227427541079</v>
      </c>
      <c r="BE1582" s="19">
        <v>1900.20040920065</v>
      </c>
      <c r="BF1582" s="18">
        <f>BE1582*bess_capex_adj</f>
        <v>1900.20040920065</v>
      </c>
      <c r="BG1582" s="8">
        <v>3253284003.2848101</v>
      </c>
      <c r="BH1582" s="8">
        <v>884041093.96239996</v>
      </c>
      <c r="BI1582" s="8">
        <v>2950923223.8249502</v>
      </c>
      <c r="BJ1582" s="8">
        <v>1671751678.92783</v>
      </c>
      <c r="BK1582" s="8">
        <f>SUM(BG1582:BJ1582)/1000000</f>
        <v>8759.9999999999909</v>
      </c>
      <c r="BL1582" s="8">
        <v>27.525393981456101</v>
      </c>
      <c r="BM1582" s="10">
        <f>0.815*BJ1582/(BK1582*1000)</f>
        <v>155.53397469476974</v>
      </c>
      <c r="BN1582" s="25">
        <v>5284.4553830496197</v>
      </c>
      <c r="BO1582" s="8">
        <v>53</v>
      </c>
      <c r="BP1582" s="8">
        <v>6080</v>
      </c>
      <c r="BQ1582" s="25">
        <v>9223.8464000000004</v>
      </c>
      <c r="BR1582" s="8">
        <v>1520</v>
      </c>
      <c r="BS1582" s="8">
        <v>380</v>
      </c>
      <c r="BT1582" s="8">
        <v>0.91009892573781703</v>
      </c>
    </row>
    <row r="1583" spans="1:72" s="11" customFormat="1" x14ac:dyDescent="0.25">
      <c r="A1583" s="1">
        <v>1015</v>
      </c>
      <c r="B1583" s="25">
        <v>2266.2381759666901</v>
      </c>
      <c r="C1583" s="25">
        <v>1801.19999999999</v>
      </c>
      <c r="D1583" s="8">
        <v>2000</v>
      </c>
      <c r="E1583" s="8">
        <v>8000</v>
      </c>
      <c r="F1583" s="8">
        <v>3</v>
      </c>
      <c r="G1583" s="8">
        <v>4</v>
      </c>
      <c r="H1583" s="9">
        <f>SUM(BG1583:BI1583)/(BK1583*1000000)</f>
        <v>0.97518147033295977</v>
      </c>
      <c r="I1583" s="10">
        <v>100</v>
      </c>
      <c r="J1583" s="19">
        <v>102.600629230984</v>
      </c>
      <c r="K1583" s="18">
        <f>(P1583*BG1583+U1583*BH1583+AP1583*BI1583+AN1583*BJ1583)/(BK1583*(1000000))</f>
        <v>99.093056971402035</v>
      </c>
      <c r="L1583" s="18">
        <f>(T1583*BG1583+Y1583*BH1583+AT1583*BI1583+AO1583*BJ1583)/(BK1583*(1000000))</f>
        <v>127.72654154986299</v>
      </c>
      <c r="M1583" s="18">
        <f>L1583/K1583</f>
        <v>1.288955507616689</v>
      </c>
      <c r="N1583" s="18">
        <f>J1583*M1583</f>
        <v>132.24764613221467</v>
      </c>
      <c r="O1583" s="10">
        <v>100</v>
      </c>
      <c r="P1583" s="19">
        <v>156.23803049453599</v>
      </c>
      <c r="Q1583" s="19">
        <f>P1583-S1583</f>
        <v>144.50713300498001</v>
      </c>
      <c r="R1583" s="18">
        <f>Q1583*solar_capex_adj</f>
        <v>192.67617733997332</v>
      </c>
      <c r="S1583" s="19">
        <v>11.730897489555986</v>
      </c>
      <c r="T1583" s="18">
        <f>R1583+S1583</f>
        <v>204.40707482952931</v>
      </c>
      <c r="U1583" s="19">
        <v>36.6690168754551</v>
      </c>
      <c r="V1583" s="19">
        <f>U1583-X1583</f>
        <v>30.373634599157199</v>
      </c>
      <c r="W1583" s="18">
        <f>V1583*wind_capex_adj</f>
        <v>50.622724331928666</v>
      </c>
      <c r="X1583" s="19">
        <v>6.2953822762979001</v>
      </c>
      <c r="Y1583" s="18">
        <f>W1583+X1583</f>
        <v>56.918106608226566</v>
      </c>
      <c r="Z1583" s="19">
        <v>1093.5189899962199</v>
      </c>
      <c r="AA1583" s="19">
        <f>Z1583-AC1583-AD1583</f>
        <v>947.26678831111292</v>
      </c>
      <c r="AB1583" s="18">
        <f>AA1583*hdgt_capex_adj</f>
        <v>1184.0834853888912</v>
      </c>
      <c r="AC1583" s="19">
        <v>105.42957522815698</v>
      </c>
      <c r="AD1583" s="19">
        <v>40.822626456950047</v>
      </c>
      <c r="AE1583" s="18">
        <f>AD1583*fuel_adj</f>
        <v>40.822626456950047</v>
      </c>
      <c r="AF1583" s="18">
        <f>AB1583+AC1583+AE1583</f>
        <v>1330.3356870739983</v>
      </c>
      <c r="AG1583" s="19">
        <v>1909.9551448591999</v>
      </c>
      <c r="AH1583" s="19">
        <f>AG1583-AJ1583-AK1583</f>
        <v>1716.4062892449801</v>
      </c>
      <c r="AI1583" s="18">
        <f>AH1583*aero_capex_adj</f>
        <v>2059.6875470939763</v>
      </c>
      <c r="AJ1583" s="19">
        <v>146.89524980830993</v>
      </c>
      <c r="AK1583" s="19">
        <v>46.65360580590982</v>
      </c>
      <c r="AL1583" s="18">
        <f>AK1583*fuel_adj</f>
        <v>46.65360580590982</v>
      </c>
      <c r="AM1583" s="18">
        <f>AI1583+AJ1583+AL1583</f>
        <v>2253.2364027081958</v>
      </c>
      <c r="AN1583" s="18">
        <f>IF(F1583=0, 0, IF(F1583=3, Z1583, (Z1583*F1583*384+AG1583*G1583*32)/(F1583*384+G1583*32)))</f>
        <v>1093.5189899962199</v>
      </c>
      <c r="AO1583" s="18">
        <f>IF(F1583=0, 0, IF(F1583=3, AF1583, (AF1583*F1583*384+AM1583*G1583*32)/(F1583*384+G1583*32)))</f>
        <v>1330.3356870739983</v>
      </c>
      <c r="AP1583" s="19">
        <v>173.71896636609699</v>
      </c>
      <c r="AQ1583" s="19">
        <f>AP1583-AS1583</f>
        <v>140.18873854426101</v>
      </c>
      <c r="AR1583" s="18">
        <f>AQ1583*bess_capex_adj</f>
        <v>140.18873854426101</v>
      </c>
      <c r="AS1583" s="19">
        <v>33.530227821835979</v>
      </c>
      <c r="AT1583" s="18">
        <f>AR1583+AS1583</f>
        <v>173.71896636609699</v>
      </c>
      <c r="AU1583" s="19">
        <v>9409.4377091794595</v>
      </c>
      <c r="AV1583" s="19"/>
      <c r="AW1583" s="19">
        <v>2712.0677710244099</v>
      </c>
      <c r="AX1583" s="18">
        <f>AW1583*solar_capex_adj</f>
        <v>3616.0903613658797</v>
      </c>
      <c r="AY1583" s="19">
        <v>2155.5441616746202</v>
      </c>
      <c r="AZ1583" s="18">
        <f>AY1583*wind_capex_adj</f>
        <v>3592.5736027910339</v>
      </c>
      <c r="BA1583" s="19">
        <v>2317.0238274849098</v>
      </c>
      <c r="BB1583" s="18">
        <f>BA1583*hdgt_capex_adj</f>
        <v>2896.2797843561375</v>
      </c>
      <c r="BC1583" s="19">
        <v>324.53619505872899</v>
      </c>
      <c r="BD1583" s="18">
        <f>BC1583*aero_capex_adj</f>
        <v>389.44343407047478</v>
      </c>
      <c r="BE1583" s="19">
        <v>1900.2657539367799</v>
      </c>
      <c r="BF1583" s="18">
        <f>BE1583*bess_capex_adj</f>
        <v>1900.2657539367799</v>
      </c>
      <c r="BG1583" s="8">
        <v>1605955017.0715699</v>
      </c>
      <c r="BH1583" s="8">
        <v>6024251669.3078299</v>
      </c>
      <c r="BI1583" s="8">
        <v>912382993.73731601</v>
      </c>
      <c r="BJ1583" s="8">
        <v>217410319.88327199</v>
      </c>
      <c r="BK1583" s="8">
        <f>SUM(BG1583:BJ1583)/1000000</f>
        <v>8759.9999999999891</v>
      </c>
      <c r="BL1583" s="8">
        <v>36.155040037531798</v>
      </c>
      <c r="BM1583" s="10">
        <f>0.815*BJ1583/(BK1583*1000)</f>
        <v>20.227101678637769</v>
      </c>
      <c r="BN1583" s="25">
        <v>3059.4215375550398</v>
      </c>
      <c r="BO1583" s="8">
        <v>474</v>
      </c>
      <c r="BP1583" s="8">
        <v>6080</v>
      </c>
      <c r="BQ1583" s="25">
        <v>9223.8464000000004</v>
      </c>
      <c r="BR1583" s="8">
        <v>1520</v>
      </c>
      <c r="BS1583" s="8">
        <v>380</v>
      </c>
      <c r="BT1583" s="8">
        <v>0.28375038604512998</v>
      </c>
    </row>
    <row r="1584" spans="1:72" s="11" customFormat="1" x14ac:dyDescent="0.25">
      <c r="A1584" s="1">
        <v>1287</v>
      </c>
      <c r="B1584" s="22">
        <v>2266.2381759666901</v>
      </c>
      <c r="C1584" s="22">
        <v>1801.19999999999</v>
      </c>
      <c r="D1584" s="11">
        <v>3000</v>
      </c>
      <c r="E1584" s="11">
        <v>12000</v>
      </c>
      <c r="F1584" s="11">
        <v>1</v>
      </c>
      <c r="G1584" s="11">
        <v>18</v>
      </c>
      <c r="H1584" s="12">
        <f>SUM(BG1584:BI1584)/(BK1584*1000000)</f>
        <v>0.97936143515734908</v>
      </c>
      <c r="I1584" s="13">
        <v>100</v>
      </c>
      <c r="J1584" s="20">
        <v>106.637144315699</v>
      </c>
      <c r="K1584" s="18">
        <f>(P1584*BG1584+U1584*BH1584+AP1584*BI1584+AN1584*BJ1584)/(BK1584*(1000000))</f>
        <v>132.67646505152285</v>
      </c>
      <c r="L1584" s="18">
        <f>(T1584*BG1584+Y1584*BH1584+AT1584*BI1584+AO1584*BJ1584)/(BK1584*(1000000))</f>
        <v>164.96974930895422</v>
      </c>
      <c r="M1584" s="18">
        <f>L1584/K1584</f>
        <v>1.2433987387656942</v>
      </c>
      <c r="N1584" s="18">
        <f>J1584*M1584</f>
        <v>132.59249074771546</v>
      </c>
      <c r="O1584" s="13">
        <v>100</v>
      </c>
      <c r="P1584" s="20">
        <v>156.24919005166601</v>
      </c>
      <c r="Q1584" s="20">
        <f>P1584-S1584</f>
        <v>144.51556559129099</v>
      </c>
      <c r="R1584" s="18">
        <f>Q1584*solar_capex_adj</f>
        <v>192.68742078838798</v>
      </c>
      <c r="S1584" s="20">
        <v>11.733624460375012</v>
      </c>
      <c r="T1584" s="18">
        <f>R1584+S1584</f>
        <v>204.42104524876299</v>
      </c>
      <c r="U1584" s="20">
        <v>36.663730603416603</v>
      </c>
      <c r="V1584" s="20">
        <f>U1584-X1584</f>
        <v>30.368348199383799</v>
      </c>
      <c r="W1584" s="18">
        <f>V1584*wind_capex_adj</f>
        <v>50.613913665639664</v>
      </c>
      <c r="X1584" s="20">
        <v>6.2953824040328037</v>
      </c>
      <c r="Y1584" s="18">
        <f>W1584+X1584</f>
        <v>56.909296069672465</v>
      </c>
      <c r="Z1584" s="20">
        <v>534.31946314943502</v>
      </c>
      <c r="AA1584" s="20">
        <f>Z1584-AC1584-AD1584</f>
        <v>436.31790996915095</v>
      </c>
      <c r="AB1584" s="18">
        <f>AA1584*hdgt_capex_adj</f>
        <v>545.39738746143871</v>
      </c>
      <c r="AC1584" s="20">
        <v>55.817725381723051</v>
      </c>
      <c r="AD1584" s="20">
        <v>42.183827798561026</v>
      </c>
      <c r="AE1584" s="18">
        <f>AD1584*fuel_adj</f>
        <v>42.183827798561026</v>
      </c>
      <c r="AF1584" s="18">
        <f>AB1584+AC1584+AE1584</f>
        <v>643.39894064172267</v>
      </c>
      <c r="AG1584" s="20">
        <v>3820.7155812037399</v>
      </c>
      <c r="AH1584" s="20">
        <f>AG1584-AJ1584-AK1584</f>
        <v>3488.7160679695703</v>
      </c>
      <c r="AI1584" s="18">
        <f>AH1584*aero_capex_adj</f>
        <v>4186.4592815634842</v>
      </c>
      <c r="AJ1584" s="20">
        <v>285.59684364583973</v>
      </c>
      <c r="AK1584" s="20">
        <v>46.4026695883299</v>
      </c>
      <c r="AL1584" s="18">
        <f>AK1584*fuel_adj</f>
        <v>46.4026695883299</v>
      </c>
      <c r="AM1584" s="18">
        <f>AI1584+AJ1584+AL1584</f>
        <v>4518.4587947976543</v>
      </c>
      <c r="AN1584" s="18">
        <f>IF(F1584=0, 0, IF(F1584=3, Z1584, (Z1584*F1584*384+AG1584*G1584*32)/(F1584*384+G1584*32)))</f>
        <v>2506.1571339820175</v>
      </c>
      <c r="AO1584" s="18">
        <f>IF(F1584=0, 0, IF(F1584=3, AF1584, (AF1584*F1584*384+AM1584*G1584*32)/(F1584*384+G1584*32)))</f>
        <v>2968.4348531352816</v>
      </c>
      <c r="AP1584" s="20">
        <v>250.07401151351601</v>
      </c>
      <c r="AQ1584" s="20">
        <f>AP1584-AS1584</f>
        <v>201.91854909256199</v>
      </c>
      <c r="AR1584" s="18">
        <f>AQ1584*bess_capex_adj</f>
        <v>201.91854909256199</v>
      </c>
      <c r="AS1584" s="20">
        <v>48.155462420954024</v>
      </c>
      <c r="AT1584" s="18">
        <f>AR1584+AS1584</f>
        <v>250.07401151351601</v>
      </c>
      <c r="AU1584" s="20">
        <v>9952.0863454703394</v>
      </c>
      <c r="AV1584" s="20"/>
      <c r="AW1584" s="20">
        <v>2711.5956923362201</v>
      </c>
      <c r="AX1584" s="18">
        <f>AW1584*solar_capex_adj</f>
        <v>3615.4609231149598</v>
      </c>
      <c r="AY1584" s="20">
        <v>2155.1689548044101</v>
      </c>
      <c r="AZ1584" s="18">
        <f>AY1584*wind_capex_adj</f>
        <v>3591.9482580073504</v>
      </c>
      <c r="BA1584" s="20">
        <v>772.20683750038995</v>
      </c>
      <c r="BB1584" s="18">
        <f>BA1584*hdgt_capex_adj</f>
        <v>965.25854687548747</v>
      </c>
      <c r="BC1584" s="20">
        <v>1460.15866959038</v>
      </c>
      <c r="BD1584" s="18">
        <f>BC1584*aero_capex_adj</f>
        <v>1752.190403508456</v>
      </c>
      <c r="BE1584" s="20">
        <v>2852.9561912389299</v>
      </c>
      <c r="BF1584" s="18">
        <f>BE1584*bess_capex_adj</f>
        <v>2852.9561912389299</v>
      </c>
      <c r="BG1584" s="11">
        <v>1605664340.0515101</v>
      </c>
      <c r="BH1584" s="11">
        <v>6024251669.3078299</v>
      </c>
      <c r="BI1584" s="11">
        <v>949290162.61903298</v>
      </c>
      <c r="BJ1584" s="11">
        <v>180793828.02162099</v>
      </c>
      <c r="BK1584" s="11">
        <f>SUM(BG1584:BJ1584)/1000000</f>
        <v>8759.9999999999945</v>
      </c>
      <c r="BL1584" s="11">
        <v>35.849933589049698</v>
      </c>
      <c r="BM1584" s="13">
        <f>0.815*BJ1584/(BK1584*1000)</f>
        <v>16.820430346760411</v>
      </c>
      <c r="BN1584" s="22">
        <v>3059.4215375550398</v>
      </c>
      <c r="BO1584" s="11">
        <v>474</v>
      </c>
      <c r="BP1584" s="11">
        <v>9120</v>
      </c>
      <c r="BQ1584" s="22">
        <v>13835.7696</v>
      </c>
      <c r="BR1584" s="11">
        <v>2280</v>
      </c>
      <c r="BS1584" s="11">
        <v>570</v>
      </c>
      <c r="BT1584" s="11">
        <v>0.19762242490623599</v>
      </c>
    </row>
    <row r="1585" spans="1:72" s="11" customFormat="1" x14ac:dyDescent="0.25">
      <c r="A1585" s="1">
        <v>1319</v>
      </c>
      <c r="B1585" s="22">
        <v>3296.3464377697401</v>
      </c>
      <c r="C1585" s="22">
        <v>600.4</v>
      </c>
      <c r="D1585" s="11">
        <v>3000</v>
      </c>
      <c r="E1585" s="11">
        <v>12000</v>
      </c>
      <c r="F1585" s="11">
        <v>1</v>
      </c>
      <c r="G1585" s="11">
        <v>22</v>
      </c>
      <c r="H1585" s="12">
        <f>SUM(BG1585:BI1585)/(BK1585*1000000)</f>
        <v>0.92196662387324524</v>
      </c>
      <c r="I1585" s="13">
        <v>100</v>
      </c>
      <c r="J1585" s="20">
        <v>110.73213025142</v>
      </c>
      <c r="K1585" s="18">
        <f>(P1585*BG1585+U1585*BH1585+AP1585*BI1585+AN1585*BJ1585)/(BK1585*(1000000))</f>
        <v>180.04449624994038</v>
      </c>
      <c r="L1585" s="18">
        <f>(T1585*BG1585+Y1585*BH1585+AT1585*BI1585+AO1585*BJ1585)/(BK1585*(1000000))</f>
        <v>215.69852075381732</v>
      </c>
      <c r="M1585" s="18">
        <f>L1585/K1585</f>
        <v>1.1980289608763242</v>
      </c>
      <c r="N1585" s="18">
        <f>J1585*M1585</f>
        <v>132.66029894073048</v>
      </c>
      <c r="O1585" s="13">
        <v>100</v>
      </c>
      <c r="P1585" s="20">
        <v>132.519530116813</v>
      </c>
      <c r="Q1585" s="20">
        <f>P1585-S1585</f>
        <v>122.56724987972299</v>
      </c>
      <c r="R1585" s="18">
        <f>Q1585*solar_capex_adj</f>
        <v>163.42299983963065</v>
      </c>
      <c r="S1585" s="20">
        <v>9.9522802370900081</v>
      </c>
      <c r="T1585" s="18">
        <f>R1585+S1585</f>
        <v>173.37528007672066</v>
      </c>
      <c r="U1585" s="20">
        <v>27.934397519279901</v>
      </c>
      <c r="V1585" s="20">
        <f>U1585-X1585</f>
        <v>23.137614042152801</v>
      </c>
      <c r="W1585" s="18">
        <f>V1585*wind_capex_adj</f>
        <v>38.562690070254668</v>
      </c>
      <c r="X1585" s="20">
        <v>4.7967834771271001</v>
      </c>
      <c r="Y1585" s="18">
        <f>W1585+X1585</f>
        <v>43.359473547381768</v>
      </c>
      <c r="Z1585" s="20">
        <v>166.687783312623</v>
      </c>
      <c r="AA1585" s="20">
        <f>Z1585-AC1585-AD1585</f>
        <v>106.81424403060501</v>
      </c>
      <c r="AB1585" s="18">
        <f>AA1585*hdgt_capex_adj</f>
        <v>133.51780503825626</v>
      </c>
      <c r="AC1585" s="20">
        <v>22.313895104143</v>
      </c>
      <c r="AD1585" s="20">
        <v>37.559644177874986</v>
      </c>
      <c r="AE1585" s="18">
        <f>AD1585*fuel_adj</f>
        <v>37.559644177874986</v>
      </c>
      <c r="AF1585" s="18">
        <f>AB1585+AC1585+AE1585</f>
        <v>193.39134432027424</v>
      </c>
      <c r="AG1585" s="20">
        <v>1911.0716685145601</v>
      </c>
      <c r="AH1585" s="20">
        <f>AG1585-AJ1585-AK1585</f>
        <v>1722.2794752457498</v>
      </c>
      <c r="AI1585" s="18">
        <f>AH1585*aero_capex_adj</f>
        <v>2066.7353702948999</v>
      </c>
      <c r="AJ1585" s="20">
        <v>146.49553373933009</v>
      </c>
      <c r="AK1585" s="20">
        <v>42.296659529480166</v>
      </c>
      <c r="AL1585" s="18">
        <f>AK1585*fuel_adj</f>
        <v>42.296659529480166</v>
      </c>
      <c r="AM1585" s="18">
        <f>AI1585+AJ1585+AL1585</f>
        <v>2255.5275635637099</v>
      </c>
      <c r="AN1585" s="18">
        <f>IF(F1585=0, 0, IF(F1585=3, Z1585, (Z1585*F1585*384+AG1585*G1585*32)/(F1585*384+G1585*32)))</f>
        <v>1295.406767855053</v>
      </c>
      <c r="AO1585" s="18">
        <f>IF(F1585=0, 0, IF(F1585=3, AF1585, (AF1585*F1585*384+AM1585*G1585*32)/(F1585*384+G1585*32)))</f>
        <v>1527.7147803013208</v>
      </c>
      <c r="AP1585" s="20">
        <v>94.070967775480298</v>
      </c>
      <c r="AQ1585" s="20">
        <f>AP1585-AS1585</f>
        <v>76.883492235646202</v>
      </c>
      <c r="AR1585" s="18">
        <f>AQ1585*bess_capex_adj</f>
        <v>76.883492235646202</v>
      </c>
      <c r="AS1585" s="20">
        <v>17.187475539834097</v>
      </c>
      <c r="AT1585" s="18">
        <f>AR1585+AS1585</f>
        <v>94.070967775480298</v>
      </c>
      <c r="AU1585" s="20">
        <v>10071.6206419996</v>
      </c>
      <c r="AV1585" s="20"/>
      <c r="AW1585" s="20">
        <v>3943.86132210409</v>
      </c>
      <c r="AX1585" s="18">
        <f>AW1585*solar_capex_adj</f>
        <v>5258.4817628054534</v>
      </c>
      <c r="AY1585" s="20">
        <v>718.33904066023399</v>
      </c>
      <c r="AZ1585" s="18">
        <f>AY1585*wind_capex_adj</f>
        <v>1197.2317344337234</v>
      </c>
      <c r="BA1585" s="20">
        <v>772.15243510917003</v>
      </c>
      <c r="BB1585" s="18">
        <f>BA1585*hdgt_capex_adj</f>
        <v>965.19054388646259</v>
      </c>
      <c r="BC1585" s="20">
        <v>1784.5126452008101</v>
      </c>
      <c r="BD1585" s="18">
        <f>BC1585*aero_capex_adj</f>
        <v>2141.4151742409722</v>
      </c>
      <c r="BE1585" s="20">
        <v>2852.7551989253202</v>
      </c>
      <c r="BF1585" s="18">
        <f>BE1585*bess_capex_adj</f>
        <v>2852.7551989253202</v>
      </c>
      <c r="BG1585" s="11">
        <v>2762842496.4159298</v>
      </c>
      <c r="BH1585" s="11">
        <v>2635443261.2463999</v>
      </c>
      <c r="BI1585" s="11">
        <v>2678141867.4672899</v>
      </c>
      <c r="BJ1585" s="11">
        <v>683572374.87037098</v>
      </c>
      <c r="BK1585" s="11">
        <f>SUM(BG1585:BJ1585)/1000000</f>
        <v>8759.9999999999909</v>
      </c>
      <c r="BL1585" s="11">
        <v>22.557410927948101</v>
      </c>
      <c r="BM1585" s="13">
        <f>0.815*BJ1585/(BK1585*1000)</f>
        <v>63.597201543305125</v>
      </c>
      <c r="BN1585" s="22">
        <v>4450.0676909891499</v>
      </c>
      <c r="BO1585" s="11">
        <v>158</v>
      </c>
      <c r="BP1585" s="11">
        <v>9120</v>
      </c>
      <c r="BQ1585" s="22">
        <v>13835.7696</v>
      </c>
      <c r="BR1585" s="11">
        <v>2280</v>
      </c>
      <c r="BS1585" s="11">
        <v>570</v>
      </c>
      <c r="BT1585" s="11">
        <v>0.55205009862162602</v>
      </c>
    </row>
    <row r="1586" spans="1:72" s="11" customFormat="1" x14ac:dyDescent="0.25">
      <c r="A1586" s="1">
        <v>1455</v>
      </c>
      <c r="B1586" s="22">
        <v>3502.3680901303501</v>
      </c>
      <c r="C1586" s="22">
        <v>600.4</v>
      </c>
      <c r="D1586" s="11">
        <v>3000</v>
      </c>
      <c r="E1586" s="11">
        <v>12000</v>
      </c>
      <c r="F1586" s="11">
        <v>2</v>
      </c>
      <c r="G1586" s="11">
        <v>9</v>
      </c>
      <c r="H1586" s="12">
        <f>SUM(BG1586:BI1586)/(BK1586*1000000)</f>
        <v>0.93062482339724495</v>
      </c>
      <c r="I1586" s="13">
        <v>100</v>
      </c>
      <c r="J1586" s="20">
        <v>109.876403352677</v>
      </c>
      <c r="K1586" s="18">
        <f>(P1586*BG1586+U1586*BH1586+AP1586*BI1586+AN1586*BJ1586)/(BK1586*(1000000))</f>
        <v>137.97176589475725</v>
      </c>
      <c r="L1586" s="18">
        <f>(T1586*BG1586+Y1586*BH1586+AT1586*BI1586+AO1586*BJ1586)/(BK1586*(1000000))</f>
        <v>166.63737504276099</v>
      </c>
      <c r="M1586" s="18">
        <f>L1586/K1586</f>
        <v>1.2077643129527633</v>
      </c>
      <c r="N1586" s="18">
        <f>J1586*M1586</f>
        <v>132.70479880496663</v>
      </c>
      <c r="O1586" s="13">
        <v>100</v>
      </c>
      <c r="P1586" s="20">
        <v>138.542306821609</v>
      </c>
      <c r="Q1586" s="20">
        <f>P1586-S1586</f>
        <v>128.13791342869499</v>
      </c>
      <c r="R1586" s="18">
        <f>Q1586*solar_capex_adj</f>
        <v>170.85055123825998</v>
      </c>
      <c r="S1586" s="20">
        <v>10.404393392914017</v>
      </c>
      <c r="T1586" s="18">
        <f>R1586+S1586</f>
        <v>181.254944631174</v>
      </c>
      <c r="U1586" s="20">
        <v>27.9348790293908</v>
      </c>
      <c r="V1586" s="20">
        <f>U1586-X1586</f>
        <v>23.138095552263799</v>
      </c>
      <c r="W1586" s="18">
        <f>V1586*wind_capex_adj</f>
        <v>38.563492587106332</v>
      </c>
      <c r="X1586" s="20">
        <v>4.7967834771270006</v>
      </c>
      <c r="Y1586" s="18">
        <f>W1586+X1586</f>
        <v>43.360276064233332</v>
      </c>
      <c r="Z1586" s="20">
        <v>293.41577302876402</v>
      </c>
      <c r="AA1586" s="20">
        <f>Z1586-AC1586-AD1586</f>
        <v>221.52654986773101</v>
      </c>
      <c r="AB1586" s="18">
        <f>AA1586*hdgt_capex_adj</f>
        <v>276.90818733466375</v>
      </c>
      <c r="AC1586" s="20">
        <v>33.529951063233</v>
      </c>
      <c r="AD1586" s="20">
        <v>38.359272097800016</v>
      </c>
      <c r="AE1586" s="18">
        <f>AD1586*fuel_adj</f>
        <v>38.359272097800016</v>
      </c>
      <c r="AF1586" s="18">
        <f>AB1586+AC1586+AE1586</f>
        <v>348.79741049569679</v>
      </c>
      <c r="AG1586" s="20">
        <v>2205.9377071972299</v>
      </c>
      <c r="AH1586" s="20">
        <f>AG1586-AJ1586-AK1586</f>
        <v>1995.9976858421503</v>
      </c>
      <c r="AI1586" s="18">
        <f>AH1586*aero_capex_adj</f>
        <v>2395.1972230105803</v>
      </c>
      <c r="AJ1586" s="20">
        <v>167.60153272779985</v>
      </c>
      <c r="AK1586" s="20">
        <v>42.33848862727973</v>
      </c>
      <c r="AL1586" s="18">
        <f>AK1586*fuel_adj</f>
        <v>42.33848862727973</v>
      </c>
      <c r="AM1586" s="18">
        <f>AI1586+AJ1586+AL1586</f>
        <v>2605.1372443656601</v>
      </c>
      <c r="AN1586" s="18">
        <f>IF(F1586=0, 0, IF(F1586=3, Z1586, (Z1586*F1586*384+AG1586*G1586*32)/(F1586*384+G1586*32)))</f>
        <v>815.01266416561839</v>
      </c>
      <c r="AO1586" s="18">
        <f>IF(F1586=0, 0, IF(F1586=3, AF1586, (AF1586*F1586*384+AM1586*G1586*32)/(F1586*384+G1586*32)))</f>
        <v>964.16281973295952</v>
      </c>
      <c r="AP1586" s="20">
        <v>92.590186752238907</v>
      </c>
      <c r="AQ1586" s="20">
        <f>AP1586-AS1586</f>
        <v>75.647525426268999</v>
      </c>
      <c r="AR1586" s="18">
        <f>AQ1586*bess_capex_adj</f>
        <v>75.647525426268999</v>
      </c>
      <c r="AS1586" s="20">
        <v>16.942661325969908</v>
      </c>
      <c r="AT1586" s="18">
        <f>AR1586+AS1586</f>
        <v>92.590186752238907</v>
      </c>
      <c r="AU1586" s="20">
        <v>10035.9885165209</v>
      </c>
      <c r="AV1586" s="20"/>
      <c r="AW1586" s="20">
        <v>4190.4398589377197</v>
      </c>
      <c r="AX1586" s="18">
        <f>AW1586*solar_capex_adj</f>
        <v>5587.2531452502926</v>
      </c>
      <c r="AY1586" s="20">
        <v>718.35398980367302</v>
      </c>
      <c r="AZ1586" s="18">
        <f>AY1586*wind_capex_adj</f>
        <v>1197.2566496727884</v>
      </c>
      <c r="BA1586" s="20">
        <v>1544.3370082948099</v>
      </c>
      <c r="BB1586" s="18">
        <f>BA1586*hdgt_capex_adj</f>
        <v>1930.4212603685123</v>
      </c>
      <c r="BC1586" s="20">
        <v>730.04309270630097</v>
      </c>
      <c r="BD1586" s="18">
        <f>BC1586*aero_capex_adj</f>
        <v>876.05171124756112</v>
      </c>
      <c r="BE1586" s="20">
        <v>2852.8145667784602</v>
      </c>
      <c r="BF1586" s="18">
        <f>BE1586*bess_capex_adj</f>
        <v>2852.8145667784602</v>
      </c>
      <c r="BG1586" s="11">
        <v>2805152633.50736</v>
      </c>
      <c r="BH1586" s="11">
        <v>2635443261.2463999</v>
      </c>
      <c r="BI1586" s="11">
        <v>2711677558.20609</v>
      </c>
      <c r="BJ1586" s="11">
        <v>607726547.04013395</v>
      </c>
      <c r="BK1586" s="11">
        <f>SUM(BG1586:BJ1586)/1000000</f>
        <v>8759.9999999999836</v>
      </c>
      <c r="BL1586" s="11">
        <v>25.457200924090799</v>
      </c>
      <c r="BM1586" s="13">
        <f>0.815*BJ1586/(BK1586*1000)</f>
        <v>56.540768931245445</v>
      </c>
      <c r="BN1586" s="22">
        <v>4728.1969216759699</v>
      </c>
      <c r="BO1586" s="11">
        <v>158</v>
      </c>
      <c r="BP1586" s="11">
        <v>9120</v>
      </c>
      <c r="BQ1586" s="22">
        <v>13835.7696</v>
      </c>
      <c r="BR1586" s="11">
        <v>2280</v>
      </c>
      <c r="BS1586" s="11">
        <v>570</v>
      </c>
      <c r="BT1586" s="11">
        <v>0.55893989896812901</v>
      </c>
    </row>
    <row r="1587" spans="1:72" s="11" customFormat="1" x14ac:dyDescent="0.25">
      <c r="A1587" s="1">
        <v>1438</v>
      </c>
      <c r="B1587" s="22">
        <v>3296.3464377697401</v>
      </c>
      <c r="C1587" s="22">
        <v>801.8</v>
      </c>
      <c r="D1587" s="11">
        <v>3000</v>
      </c>
      <c r="E1587" s="11">
        <v>12000</v>
      </c>
      <c r="F1587" s="11">
        <v>2</v>
      </c>
      <c r="G1587" s="11">
        <v>9</v>
      </c>
      <c r="H1587" s="12">
        <f>SUM(BG1587:BI1587)/(BK1587*1000000)</f>
        <v>0.9487122080952326</v>
      </c>
      <c r="I1587" s="13">
        <v>100</v>
      </c>
      <c r="J1587" s="20">
        <v>109.108593830055</v>
      </c>
      <c r="K1587" s="18">
        <f>(P1587*BG1587+U1587*BH1587+AP1587*BI1587+AN1587*BJ1587)/(BK1587*(1000000))</f>
        <v>124.13442987211975</v>
      </c>
      <c r="L1587" s="18">
        <f>(T1587*BG1587+Y1587*BH1587+AT1587*BI1587+AO1587*BJ1587)/(BK1587*(1000000))</f>
        <v>151.13935246272226</v>
      </c>
      <c r="M1587" s="18">
        <f>L1587/K1587</f>
        <v>1.2175457898217465</v>
      </c>
      <c r="N1587" s="18">
        <f>J1587*M1587</f>
        <v>132.84470905115447</v>
      </c>
      <c r="O1587" s="13">
        <v>100</v>
      </c>
      <c r="P1587" s="20">
        <v>142.635281403237</v>
      </c>
      <c r="Q1587" s="20">
        <f>P1587-S1587</f>
        <v>131.92354152395299</v>
      </c>
      <c r="R1587" s="18">
        <f>Q1587*solar_capex_adj</f>
        <v>175.89805536527064</v>
      </c>
      <c r="S1587" s="20">
        <v>10.711739879284011</v>
      </c>
      <c r="T1587" s="18">
        <f>R1587+S1587</f>
        <v>186.60979524455465</v>
      </c>
      <c r="U1587" s="20">
        <v>27.9349536482109</v>
      </c>
      <c r="V1587" s="20">
        <f>U1587-X1587</f>
        <v>23.1381701710838</v>
      </c>
      <c r="W1587" s="18">
        <f>V1587*wind_capex_adj</f>
        <v>38.563616951806338</v>
      </c>
      <c r="X1587" s="20">
        <v>4.7967834771271001</v>
      </c>
      <c r="Y1587" s="18">
        <f>W1587+X1587</f>
        <v>43.360400428933438</v>
      </c>
      <c r="Z1587" s="20">
        <v>386.813108696212</v>
      </c>
      <c r="AA1587" s="20">
        <f>Z1587-AC1587-AD1587</f>
        <v>305.73192423604604</v>
      </c>
      <c r="AB1587" s="18">
        <f>AA1587*hdgt_capex_adj</f>
        <v>382.16490529505757</v>
      </c>
      <c r="AC1587" s="20">
        <v>41.884320026042985</v>
      </c>
      <c r="AD1587" s="20">
        <v>39.196864434122972</v>
      </c>
      <c r="AE1587" s="18">
        <f>AD1587*fuel_adj</f>
        <v>39.196864434122972</v>
      </c>
      <c r="AF1587" s="18">
        <f>AB1587+AC1587+AE1587</f>
        <v>463.24608975522352</v>
      </c>
      <c r="AG1587" s="20">
        <v>2017.50285481469</v>
      </c>
      <c r="AH1587" s="20">
        <f>AG1587-AJ1587-AK1587</f>
        <v>1820.2770776213201</v>
      </c>
      <c r="AI1587" s="18">
        <f>AH1587*aero_capex_adj</f>
        <v>2184.3324931455841</v>
      </c>
      <c r="AJ1587" s="20">
        <v>154.02579283135992</v>
      </c>
      <c r="AK1587" s="20">
        <v>43.1999843620099</v>
      </c>
      <c r="AL1587" s="18">
        <f>AK1587*fuel_adj</f>
        <v>43.1999843620099</v>
      </c>
      <c r="AM1587" s="18">
        <f>AI1587+AJ1587+AL1587</f>
        <v>2381.5582703389537</v>
      </c>
      <c r="AN1587" s="18">
        <f>IF(F1587=0, 0, IF(F1587=3, Z1587, (Z1587*F1587*384+AG1587*G1587*32)/(F1587*384+G1587*32)))</f>
        <v>831.54667581943318</v>
      </c>
      <c r="AO1587" s="18">
        <f>IF(F1587=0, 0, IF(F1587=3, AF1587, (AF1587*F1587*384+AM1587*G1587*32)/(F1587*384+G1587*32)))</f>
        <v>986.4221390053317</v>
      </c>
      <c r="AP1587" s="20">
        <v>112.16930062631999</v>
      </c>
      <c r="AQ1587" s="20">
        <f>AP1587-AS1587</f>
        <v>91.576351926327007</v>
      </c>
      <c r="AR1587" s="18">
        <f>AQ1587*bess_capex_adj</f>
        <v>91.576351926327007</v>
      </c>
      <c r="AS1587" s="20">
        <v>20.592948699992988</v>
      </c>
      <c r="AT1587" s="18">
        <f>AR1587+AS1587</f>
        <v>112.16930062631999</v>
      </c>
      <c r="AU1587" s="20">
        <v>10030.491246474599</v>
      </c>
      <c r="AV1587" s="20"/>
      <c r="AW1587" s="20">
        <v>3943.9561156025502</v>
      </c>
      <c r="AX1587" s="18">
        <f>AW1587*solar_capex_adj</f>
        <v>5258.608154136733</v>
      </c>
      <c r="AY1587" s="20">
        <v>959.32392823057296</v>
      </c>
      <c r="AZ1587" s="18">
        <f>AY1587*wind_capex_adj</f>
        <v>1598.8732137176216</v>
      </c>
      <c r="BA1587" s="20">
        <v>1544.341988679</v>
      </c>
      <c r="BB1587" s="18">
        <f>BA1587*hdgt_capex_adj</f>
        <v>1930.4274858487499</v>
      </c>
      <c r="BC1587" s="20">
        <v>730.04544704674504</v>
      </c>
      <c r="BD1587" s="18">
        <f>BC1587*aero_capex_adj</f>
        <v>876.05453645609407</v>
      </c>
      <c r="BE1587" s="20">
        <v>2852.8237669157902</v>
      </c>
      <c r="BF1587" s="18">
        <f>BE1587*bess_capex_adj</f>
        <v>2852.8237669157902</v>
      </c>
      <c r="BG1587" s="11">
        <v>2562640984.8817701</v>
      </c>
      <c r="BH1587" s="11">
        <v>3519484355.2087998</v>
      </c>
      <c r="BI1587" s="11">
        <v>2228593602.8236599</v>
      </c>
      <c r="BJ1587" s="11">
        <v>449281057.08576202</v>
      </c>
      <c r="BK1587" s="11">
        <f>SUM(BG1587:BJ1587)/1000000</f>
        <v>8759.9999999999927</v>
      </c>
      <c r="BL1587" s="11">
        <v>27.088002846808699</v>
      </c>
      <c r="BM1587" s="13">
        <f>0.815*BJ1587/(BK1587*1000)</f>
        <v>41.799550402385428</v>
      </c>
      <c r="BN1587" s="22">
        <v>4450.0676909891499</v>
      </c>
      <c r="BO1587" s="11">
        <v>211</v>
      </c>
      <c r="BP1587" s="11">
        <v>9120</v>
      </c>
      <c r="BQ1587" s="22">
        <v>13835.7696</v>
      </c>
      <c r="BR1587" s="11">
        <v>2280</v>
      </c>
      <c r="BS1587" s="11">
        <v>570</v>
      </c>
      <c r="BT1587" s="11">
        <v>0.45995098550278102</v>
      </c>
    </row>
    <row r="1588" spans="1:72" s="11" customFormat="1" x14ac:dyDescent="0.25">
      <c r="A1588" s="1">
        <v>1372</v>
      </c>
      <c r="B1588" s="22">
        <v>3090.3247854091301</v>
      </c>
      <c r="C1588" s="22">
        <v>1003.19999999999</v>
      </c>
      <c r="D1588" s="11">
        <v>3000</v>
      </c>
      <c r="E1588" s="11">
        <v>12000</v>
      </c>
      <c r="F1588" s="11">
        <v>2</v>
      </c>
      <c r="G1588" s="11">
        <v>9</v>
      </c>
      <c r="H1588" s="12">
        <f>SUM(BG1588:BI1588)/(BK1588*1000000)</f>
        <v>0.96261928235132255</v>
      </c>
      <c r="I1588" s="13">
        <v>100</v>
      </c>
      <c r="J1588" s="20">
        <v>108.497300055013</v>
      </c>
      <c r="K1588" s="18">
        <f>(P1588*BG1588+U1588*BH1588+AP1588*BI1588+AN1588*BJ1588)/(BK1588*(1000000))</f>
        <v>122.33999726802107</v>
      </c>
      <c r="L1588" s="18">
        <f>(T1588*BG1588+Y1588*BH1588+AT1588*BI1588+AO1588*BJ1588)/(BK1588*(1000000))</f>
        <v>149.87415657273323</v>
      </c>
      <c r="M1588" s="18">
        <f>L1588/K1588</f>
        <v>1.2250626117343344</v>
      </c>
      <c r="N1588" s="18">
        <f>J1588*M1588</f>
        <v>132.91598577151797</v>
      </c>
      <c r="O1588" s="13">
        <v>100</v>
      </c>
      <c r="P1588" s="20">
        <v>149.21026598274099</v>
      </c>
      <c r="Q1588" s="20">
        <f>P1588-S1588</f>
        <v>138.00478604953901</v>
      </c>
      <c r="R1588" s="18">
        <f>Q1588*solar_capex_adj</f>
        <v>184.00638139938533</v>
      </c>
      <c r="S1588" s="20">
        <v>11.205479933201985</v>
      </c>
      <c r="T1588" s="18">
        <f>R1588+S1588</f>
        <v>195.21186133258732</v>
      </c>
      <c r="U1588" s="20">
        <v>27.935028356236199</v>
      </c>
      <c r="V1588" s="20">
        <f>U1588-X1588</f>
        <v>23.138244879109099</v>
      </c>
      <c r="W1588" s="18">
        <f>V1588*wind_capex_adj</f>
        <v>38.563741465181835</v>
      </c>
      <c r="X1588" s="20">
        <v>4.7967834771271001</v>
      </c>
      <c r="Y1588" s="18">
        <f>W1588+X1588</f>
        <v>43.360524942308935</v>
      </c>
      <c r="Z1588" s="20">
        <v>511.96083694847499</v>
      </c>
      <c r="AA1588" s="20">
        <f>Z1588-AC1588-AD1588</f>
        <v>417.61025750410397</v>
      </c>
      <c r="AB1588" s="18">
        <f>AA1588*hdgt_capex_adj</f>
        <v>522.01282188012999</v>
      </c>
      <c r="AC1588" s="20">
        <v>53.313108037508016</v>
      </c>
      <c r="AD1588" s="20">
        <v>41.037471406863006</v>
      </c>
      <c r="AE1588" s="18">
        <f>AD1588*fuel_adj</f>
        <v>41.037471406863006</v>
      </c>
      <c r="AF1588" s="18">
        <f>AB1588+AC1588+AE1588</f>
        <v>616.36340132450096</v>
      </c>
      <c r="AG1588" s="20">
        <v>2643.5097413401199</v>
      </c>
      <c r="AH1588" s="20">
        <f>AG1588-AJ1588-AK1588</f>
        <v>2397.37037758001</v>
      </c>
      <c r="AI1588" s="18">
        <f>AH1588*aero_capex_adj</f>
        <v>2876.8444530960119</v>
      </c>
      <c r="AJ1588" s="20">
        <v>199.89507451420013</v>
      </c>
      <c r="AK1588" s="20">
        <v>46.24428924590984</v>
      </c>
      <c r="AL1588" s="18">
        <f>AK1588*fuel_adj</f>
        <v>46.24428924590984</v>
      </c>
      <c r="AM1588" s="18">
        <f>AI1588+AJ1588+AL1588</f>
        <v>3122.9838168561218</v>
      </c>
      <c r="AN1588" s="18">
        <f>IF(F1588=0, 0, IF(F1588=3, Z1588, (Z1588*F1588*384+AG1588*G1588*32)/(F1588*384+G1588*32)))</f>
        <v>1093.2923563280146</v>
      </c>
      <c r="AO1588" s="18">
        <f>IF(F1588=0, 0, IF(F1588=3, AF1588, (AF1588*F1588*384+AM1588*G1588*32)/(F1588*384+G1588*32)))</f>
        <v>1299.987151014943</v>
      </c>
      <c r="AP1588" s="20">
        <v>143.15986544806199</v>
      </c>
      <c r="AQ1588" s="20">
        <f>AP1588-AS1588</f>
        <v>116.703181247345</v>
      </c>
      <c r="AR1588" s="18">
        <f>AQ1588*bess_capex_adj</f>
        <v>116.703181247345</v>
      </c>
      <c r="AS1588" s="20">
        <v>26.456684200716992</v>
      </c>
      <c r="AT1588" s="18">
        <f>AR1588+AS1588</f>
        <v>143.15986544806199</v>
      </c>
      <c r="AU1588" s="20">
        <v>10024.9939794126</v>
      </c>
      <c r="AV1588" s="20"/>
      <c r="AW1588" s="20">
        <v>3697.4707966528899</v>
      </c>
      <c r="AX1588" s="18">
        <f>AW1588*solar_capex_adj</f>
        <v>4929.9610622038526</v>
      </c>
      <c r="AY1588" s="20">
        <v>1200.2954254890999</v>
      </c>
      <c r="AZ1588" s="18">
        <f>AY1588*wind_capex_adj</f>
        <v>2000.4923758151665</v>
      </c>
      <c r="BA1588" s="20">
        <v>1544.34697501714</v>
      </c>
      <c r="BB1588" s="18">
        <f>BA1588*hdgt_capex_adj</f>
        <v>1930.433718771425</v>
      </c>
      <c r="BC1588" s="20">
        <v>730.04780420175496</v>
      </c>
      <c r="BD1588" s="18">
        <f>BC1588*aero_capex_adj</f>
        <v>876.05736504210597</v>
      </c>
      <c r="BE1588" s="20">
        <v>2852.8329780517101</v>
      </c>
      <c r="BF1588" s="18">
        <f>BE1588*bess_capex_adj</f>
        <v>2852.8329780517101</v>
      </c>
      <c r="BG1588" s="11">
        <v>2295342281.6950102</v>
      </c>
      <c r="BH1588" s="11">
        <v>4403525449.1711998</v>
      </c>
      <c r="BI1588" s="11">
        <v>1733677182.5313699</v>
      </c>
      <c r="BJ1588" s="11">
        <v>327455086.60241503</v>
      </c>
      <c r="BK1588" s="11">
        <f>SUM(BG1588:BJ1588)/1000000</f>
        <v>8759.9999999999945</v>
      </c>
      <c r="BL1588" s="11">
        <v>28.914260429071302</v>
      </c>
      <c r="BM1588" s="13">
        <f>0.815*BJ1588/(BK1588*1000)</f>
        <v>30.465284883672194</v>
      </c>
      <c r="BN1588" s="22">
        <v>4171.93846030233</v>
      </c>
      <c r="BO1588" s="11">
        <v>264</v>
      </c>
      <c r="BP1588" s="11">
        <v>9120</v>
      </c>
      <c r="BQ1588" s="22">
        <v>13835.7696</v>
      </c>
      <c r="BR1588" s="11">
        <v>2280</v>
      </c>
      <c r="BS1588" s="11">
        <v>570</v>
      </c>
      <c r="BT1588" s="11">
        <v>0.35852794838797403</v>
      </c>
    </row>
    <row r="1589" spans="1:72" s="11" customFormat="1" x14ac:dyDescent="0.25">
      <c r="A1589" s="1">
        <v>1473</v>
      </c>
      <c r="B1589" s="22">
        <v>3708.3897424909601</v>
      </c>
      <c r="C1589" s="22">
        <v>402.79999999999899</v>
      </c>
      <c r="D1589" s="11">
        <v>3000</v>
      </c>
      <c r="E1589" s="11">
        <v>12000</v>
      </c>
      <c r="F1589" s="11">
        <v>2</v>
      </c>
      <c r="G1589" s="11">
        <v>9</v>
      </c>
      <c r="H1589" s="12">
        <f>SUM(BG1589:BI1589)/(BK1589*1000000)</f>
        <v>0.90923101634137715</v>
      </c>
      <c r="I1589" s="13">
        <v>100</v>
      </c>
      <c r="J1589" s="20">
        <v>110.837651872112</v>
      </c>
      <c r="K1589" s="18">
        <f>(P1589*BG1589+U1589*BH1589+AP1589*BI1589+AN1589*BJ1589)/(BK1589*(1000000))</f>
        <v>141.63030855401612</v>
      </c>
      <c r="L1589" s="18">
        <f>(T1589*BG1589+Y1589*BH1589+AT1589*BI1589+AO1589*BJ1589)/(BK1589*(1000000))</f>
        <v>170.06535228061401</v>
      </c>
      <c r="M1589" s="18">
        <f>L1589/K1589</f>
        <v>1.2007694823015449</v>
      </c>
      <c r="N1589" s="18">
        <f>J1589*M1589</f>
        <v>133.0904698579948</v>
      </c>
      <c r="O1589" s="13">
        <v>100</v>
      </c>
      <c r="P1589" s="20">
        <v>136.07187466840799</v>
      </c>
      <c r="Q1589" s="20">
        <f>P1589-S1589</f>
        <v>125.85295289498499</v>
      </c>
      <c r="R1589" s="18">
        <f>Q1589*solar_capex_adj</f>
        <v>167.80393719331332</v>
      </c>
      <c r="S1589" s="20">
        <v>10.218921773422991</v>
      </c>
      <c r="T1589" s="18">
        <f>R1589+S1589</f>
        <v>178.02285896673629</v>
      </c>
      <c r="U1589" s="20">
        <v>27.934743286581501</v>
      </c>
      <c r="V1589" s="20">
        <f>U1589-X1589</f>
        <v>23.137959809454401</v>
      </c>
      <c r="W1589" s="18">
        <f>V1589*wind_capex_adj</f>
        <v>38.563266349090668</v>
      </c>
      <c r="X1589" s="20">
        <v>4.7967834771271001</v>
      </c>
      <c r="Y1589" s="18">
        <f>W1589+X1589</f>
        <v>43.360049826217768</v>
      </c>
      <c r="Z1589" s="20">
        <v>234.483115091923</v>
      </c>
      <c r="AA1589" s="20">
        <f>Z1589-AC1589-AD1589</f>
        <v>168.75300091142199</v>
      </c>
      <c r="AB1589" s="18">
        <f>AA1589*hdgt_capex_adj</f>
        <v>210.94125113927748</v>
      </c>
      <c r="AC1589" s="20">
        <v>28.352648455006999</v>
      </c>
      <c r="AD1589" s="20">
        <v>37.377465725494005</v>
      </c>
      <c r="AE1589" s="18">
        <f>AD1589*fuel_adj</f>
        <v>37.377465725494005</v>
      </c>
      <c r="AF1589" s="18">
        <f>AB1589+AC1589+AE1589</f>
        <v>276.67136531977849</v>
      </c>
      <c r="AG1589" s="20">
        <v>1805.636841263</v>
      </c>
      <c r="AH1589" s="20">
        <f>AG1589-AJ1589-AK1589</f>
        <v>1623.1340757807</v>
      </c>
      <c r="AI1589" s="18">
        <f>AH1589*aero_capex_adj</f>
        <v>1947.7608909368398</v>
      </c>
      <c r="AJ1589" s="20">
        <v>138.81099918923996</v>
      </c>
      <c r="AK1589" s="20">
        <v>43.691766293060027</v>
      </c>
      <c r="AL1589" s="18">
        <f>AK1589*fuel_adj</f>
        <v>43.691766293060027</v>
      </c>
      <c r="AM1589" s="18">
        <f>AI1589+AJ1589+AL1589</f>
        <v>2130.2636564191398</v>
      </c>
      <c r="AN1589" s="18">
        <f>IF(F1589=0, 0, IF(F1589=3, Z1589, (Z1589*F1589*384+AG1589*G1589*32)/(F1589*384+G1589*32)))</f>
        <v>662.9795858658531</v>
      </c>
      <c r="AO1589" s="18">
        <f>IF(F1589=0, 0, IF(F1589=3, AF1589, (AF1589*F1589*384+AM1589*G1589*32)/(F1589*384+G1589*32)))</f>
        <v>782.19653561960433</v>
      </c>
      <c r="AP1589" s="20">
        <v>79.560729276060897</v>
      </c>
      <c r="AQ1589" s="20">
        <f>AP1589-AS1589</f>
        <v>65.036349821715504</v>
      </c>
      <c r="AR1589" s="18">
        <f>AQ1589*bess_capex_adj</f>
        <v>65.036349821715504</v>
      </c>
      <c r="AS1589" s="20">
        <v>14.524379454345393</v>
      </c>
      <c r="AT1589" s="18">
        <f>AR1589+AS1589</f>
        <v>79.560729276060897</v>
      </c>
      <c r="AU1589" s="20">
        <v>10046.005741754099</v>
      </c>
      <c r="AV1589" s="20"/>
      <c r="AW1589" s="20">
        <v>4436.9102913330298</v>
      </c>
      <c r="AX1589" s="18">
        <f>AW1589*solar_capex_adj</f>
        <v>5915.8803884440395</v>
      </c>
      <c r="AY1589" s="20">
        <v>481.93086203190597</v>
      </c>
      <c r="AZ1589" s="18">
        <f>AY1589*wind_capex_adj</f>
        <v>803.21810338650994</v>
      </c>
      <c r="BA1589" s="20">
        <v>1544.32794823005</v>
      </c>
      <c r="BB1589" s="18">
        <f>BA1589*hdgt_capex_adj</f>
        <v>1930.4099352875623</v>
      </c>
      <c r="BC1589" s="20">
        <v>730.03880980842303</v>
      </c>
      <c r="BD1589" s="18">
        <f>BC1589*aero_capex_adj</f>
        <v>876.04657177010756</v>
      </c>
      <c r="BE1589" s="20">
        <v>2852.7978303507398</v>
      </c>
      <c r="BF1589" s="18">
        <f>BE1589*bess_capex_adj</f>
        <v>2852.7978303507398</v>
      </c>
      <c r="BG1589" s="11">
        <v>3027915828.0716</v>
      </c>
      <c r="BH1589" s="11">
        <v>1768082187.9247999</v>
      </c>
      <c r="BI1589" s="11">
        <v>3168865687.1540499</v>
      </c>
      <c r="BJ1589" s="11">
        <v>795136296.84953499</v>
      </c>
      <c r="BK1589" s="11">
        <f>SUM(BG1589:BJ1589)/1000000</f>
        <v>8759.9999999999854</v>
      </c>
      <c r="BL1589" s="11">
        <v>24.097432063448601</v>
      </c>
      <c r="BM1589" s="13">
        <f>0.815*BJ1589/(BK1589*1000)</f>
        <v>73.976721681777633</v>
      </c>
      <c r="BN1589" s="22">
        <v>5006.3261523627898</v>
      </c>
      <c r="BO1589" s="11">
        <v>106</v>
      </c>
      <c r="BP1589" s="11">
        <v>9120</v>
      </c>
      <c r="BQ1589" s="22">
        <v>13835.7696</v>
      </c>
      <c r="BR1589" s="11">
        <v>2280</v>
      </c>
      <c r="BS1589" s="11">
        <v>570</v>
      </c>
      <c r="BT1589" s="11">
        <v>0.65261686087059601</v>
      </c>
    </row>
    <row r="1590" spans="1:72" s="11" customFormat="1" x14ac:dyDescent="0.25">
      <c r="A1590" s="1">
        <v>1571</v>
      </c>
      <c r="B1590" s="22">
        <v>2884.3031330485201</v>
      </c>
      <c r="C1590" s="22">
        <v>801.8</v>
      </c>
      <c r="D1590" s="11">
        <v>3000</v>
      </c>
      <c r="E1590" s="11">
        <v>12000</v>
      </c>
      <c r="F1590" s="11">
        <v>3</v>
      </c>
      <c r="G1590" s="11">
        <v>4</v>
      </c>
      <c r="H1590" s="12">
        <f>SUM(BG1590:BI1590)/(BK1590*1000000)</f>
        <v>0.93249261750651768</v>
      </c>
      <c r="I1590" s="13">
        <v>100</v>
      </c>
      <c r="J1590" s="20">
        <v>109.10500866577</v>
      </c>
      <c r="K1590" s="18">
        <f>(P1590*BG1590+U1590*BH1590+AP1590*BI1590+AN1590*BJ1590)/(BK1590*(1000000))</f>
        <v>105.68317904227365</v>
      </c>
      <c r="L1590" s="18">
        <f>(T1590*BG1590+Y1590*BH1590+AT1590*BI1590+AO1590*BJ1590)/(BK1590*(1000000))</f>
        <v>129.01732643053478</v>
      </c>
      <c r="M1590" s="18">
        <f>L1590/K1590</f>
        <v>1.2207933902038222</v>
      </c>
      <c r="N1590" s="18">
        <f>J1590*M1590</f>
        <v>133.19467341730277</v>
      </c>
      <c r="O1590" s="13">
        <v>100</v>
      </c>
      <c r="P1590" s="20">
        <v>129.215490304192</v>
      </c>
      <c r="Q1590" s="20">
        <f>P1590-S1590</f>
        <v>119.512231929124</v>
      </c>
      <c r="R1590" s="18">
        <f>Q1590*solar_capex_adj</f>
        <v>159.34964257216532</v>
      </c>
      <c r="S1590" s="20">
        <v>9.7032583750680033</v>
      </c>
      <c r="T1590" s="18">
        <f>R1590+S1590</f>
        <v>169.05290094723333</v>
      </c>
      <c r="U1590" s="20">
        <v>27.9366840409633</v>
      </c>
      <c r="V1590" s="20">
        <f>U1590-X1590</f>
        <v>23.1399005638362</v>
      </c>
      <c r="W1590" s="18">
        <f>V1590*wind_capex_adj</f>
        <v>38.566500939727</v>
      </c>
      <c r="X1590" s="20">
        <v>4.7967834771271001</v>
      </c>
      <c r="Y1590" s="18">
        <f>W1590+X1590</f>
        <v>43.3632844168541</v>
      </c>
      <c r="Z1590" s="20">
        <v>431.88894717166301</v>
      </c>
      <c r="AA1590" s="20">
        <f>Z1590-AC1590-AD1590</f>
        <v>347.087701091837</v>
      </c>
      <c r="AB1590" s="18">
        <f>AA1590*hdgt_capex_adj</f>
        <v>433.85962636479627</v>
      </c>
      <c r="AC1590" s="20">
        <v>45.944055163073983</v>
      </c>
      <c r="AD1590" s="20">
        <v>38.857190916752018</v>
      </c>
      <c r="AE1590" s="18">
        <f>AD1590*fuel_adj</f>
        <v>38.857190916752018</v>
      </c>
      <c r="AF1590" s="18">
        <f>AB1590+AC1590+AE1590</f>
        <v>518.66087244462233</v>
      </c>
      <c r="AG1590" s="20">
        <v>778.67912335582901</v>
      </c>
      <c r="AH1590" s="20">
        <f>AG1590-AJ1590-AK1590</f>
        <v>670.446443211256</v>
      </c>
      <c r="AI1590" s="18">
        <f>AH1590*aero_capex_adj</f>
        <v>804.53573185350717</v>
      </c>
      <c r="AJ1590" s="20">
        <v>64.398284345867978</v>
      </c>
      <c r="AK1590" s="20">
        <v>43.834395798705032</v>
      </c>
      <c r="AL1590" s="18">
        <f>AK1590*fuel_adj</f>
        <v>43.834395798705032</v>
      </c>
      <c r="AM1590" s="18">
        <f>AI1590+AJ1590+AL1590</f>
        <v>912.76841199808018</v>
      </c>
      <c r="AN1590" s="18">
        <f>IF(F1590=0, 0, IF(F1590=3, Z1590, (Z1590*F1590*384+AG1590*G1590*32)/(F1590*384+G1590*32)))</f>
        <v>431.88894717166301</v>
      </c>
      <c r="AO1590" s="18">
        <f>IF(F1590=0, 0, IF(F1590=3, AF1590, (AF1590*F1590*384+AM1590*G1590*32)/(F1590*384+G1590*32)))</f>
        <v>518.66087244462233</v>
      </c>
      <c r="AP1590" s="20">
        <v>115.99133067279899</v>
      </c>
      <c r="AQ1590" s="20">
        <f>AP1590-AS1590</f>
        <v>94.765032367047098</v>
      </c>
      <c r="AR1590" s="18">
        <f>AQ1590*bess_capex_adj</f>
        <v>94.765032367047098</v>
      </c>
      <c r="AS1590" s="20">
        <v>21.226298305751897</v>
      </c>
      <c r="AT1590" s="18">
        <f>AR1590+AS1590</f>
        <v>115.99133067279899</v>
      </c>
      <c r="AU1590" s="20">
        <v>9904.8276015996398</v>
      </c>
      <c r="AV1590" s="20"/>
      <c r="AW1590" s="20">
        <v>3451.2196820159802</v>
      </c>
      <c r="AX1590" s="18">
        <f>AW1590*solar_capex_adj</f>
        <v>4601.626242687973</v>
      </c>
      <c r="AY1590" s="20">
        <v>959.39567146525098</v>
      </c>
      <c r="AZ1590" s="18">
        <f>AY1590*wind_capex_adj</f>
        <v>1598.9927857754183</v>
      </c>
      <c r="BA1590" s="20">
        <v>2316.6862239121001</v>
      </c>
      <c r="BB1590" s="18">
        <f>BA1590*hdgt_capex_adj</f>
        <v>2895.8577798901251</v>
      </c>
      <c r="BC1590" s="20">
        <v>324.48890828607699</v>
      </c>
      <c r="BD1590" s="18">
        <f>BC1590*aero_capex_adj</f>
        <v>389.38668994329237</v>
      </c>
      <c r="BE1590" s="20">
        <v>2853.03711592022</v>
      </c>
      <c r="BF1590" s="18">
        <f>BE1590*bess_capex_adj</f>
        <v>2853.03711592022</v>
      </c>
      <c r="BG1590" s="11">
        <v>2480070864.0265198</v>
      </c>
      <c r="BH1590" s="11">
        <v>3519484355.2087998</v>
      </c>
      <c r="BI1590" s="11">
        <v>2169080110.1217599</v>
      </c>
      <c r="BJ1590" s="11">
        <v>591364670.642905</v>
      </c>
      <c r="BK1590" s="11">
        <f>SUM(BG1590:BJ1590)/1000000</f>
        <v>8759.9999999999836</v>
      </c>
      <c r="BL1590" s="11">
        <v>21.2736176407948</v>
      </c>
      <c r="BM1590" s="13">
        <f>0.815*BJ1590/(BK1590*1000)</f>
        <v>55.018516732188175</v>
      </c>
      <c r="BN1590" s="22">
        <v>3893.8092296155</v>
      </c>
      <c r="BO1590" s="11">
        <v>211</v>
      </c>
      <c r="BP1590" s="11">
        <v>9120</v>
      </c>
      <c r="BQ1590" s="22">
        <v>13835.7696</v>
      </c>
      <c r="BR1590" s="11">
        <v>2280</v>
      </c>
      <c r="BS1590" s="11">
        <v>570</v>
      </c>
      <c r="BT1590" s="11">
        <v>0.44772073837716397</v>
      </c>
    </row>
    <row r="1591" spans="1:72" s="11" customFormat="1" x14ac:dyDescent="0.25">
      <c r="A1591" s="1">
        <v>1588</v>
      </c>
      <c r="B1591" s="22">
        <v>3090.3247854091301</v>
      </c>
      <c r="C1591" s="22">
        <v>600.4</v>
      </c>
      <c r="D1591" s="11">
        <v>3000</v>
      </c>
      <c r="E1591" s="11">
        <v>12000</v>
      </c>
      <c r="F1591" s="11">
        <v>3</v>
      </c>
      <c r="G1591" s="11">
        <v>4</v>
      </c>
      <c r="H1591" s="12">
        <f>SUM(BG1591:BI1591)/(BK1591*1000000)</f>
        <v>0.91148511941170018</v>
      </c>
      <c r="I1591" s="13">
        <v>100</v>
      </c>
      <c r="J1591" s="20">
        <v>109.999655221407</v>
      </c>
      <c r="K1591" s="18">
        <f>(P1591*BG1591+U1591*BH1591+AP1591*BI1591+AN1591*BJ1591)/(BK1591*(1000000))</f>
        <v>106.35837330385098</v>
      </c>
      <c r="L1591" s="18">
        <f>(T1591*BG1591+Y1591*BH1591+AT1591*BI1591+AO1591*BJ1591)/(BK1591*(1000000))</f>
        <v>128.89468963190365</v>
      </c>
      <c r="M1591" s="18">
        <f>L1591/K1591</f>
        <v>1.2118903818100861</v>
      </c>
      <c r="N1591" s="18">
        <f>J1591*M1591</f>
        <v>133.30752416524876</v>
      </c>
      <c r="O1591" s="13">
        <v>100</v>
      </c>
      <c r="P1591" s="20">
        <v>126.636721150924</v>
      </c>
      <c r="Q1591" s="20">
        <f>P1591-S1591</f>
        <v>117.127082722377</v>
      </c>
      <c r="R1591" s="18">
        <f>Q1591*solar_capex_adj</f>
        <v>156.169443629836</v>
      </c>
      <c r="S1591" s="20">
        <v>9.5096384285470066</v>
      </c>
      <c r="T1591" s="18">
        <f>R1591+S1591</f>
        <v>165.67908205838302</v>
      </c>
      <c r="U1591" s="20">
        <v>27.9366073422953</v>
      </c>
      <c r="V1591" s="20">
        <f>U1591-X1591</f>
        <v>23.1398238651682</v>
      </c>
      <c r="W1591" s="18">
        <f>V1591*wind_capex_adj</f>
        <v>38.566373108613668</v>
      </c>
      <c r="X1591" s="20">
        <v>4.7967834771271001</v>
      </c>
      <c r="Y1591" s="18">
        <f>W1591+X1591</f>
        <v>43.363156585740768</v>
      </c>
      <c r="Z1591" s="20">
        <v>337.35762348554698</v>
      </c>
      <c r="AA1591" s="20">
        <f>Z1591-AC1591-AD1591</f>
        <v>262.03790265669204</v>
      </c>
      <c r="AB1591" s="18">
        <f>AA1591*hdgt_capex_adj</f>
        <v>327.54737832086505</v>
      </c>
      <c r="AC1591" s="20">
        <v>37.481448247628975</v>
      </c>
      <c r="AD1591" s="20">
        <v>37.838272581225965</v>
      </c>
      <c r="AE1591" s="18">
        <f>AD1591*fuel_adj</f>
        <v>37.838272581225965</v>
      </c>
      <c r="AF1591" s="18">
        <f>AB1591+AC1591+AE1591</f>
        <v>402.86709914971999</v>
      </c>
      <c r="AG1591" s="20">
        <v>717.59603395909596</v>
      </c>
      <c r="AH1591" s="20">
        <f>AG1591-AJ1591-AK1591</f>
        <v>614.72238074925508</v>
      </c>
      <c r="AI1591" s="18">
        <f>AH1591*aero_capex_adj</f>
        <v>737.66685689910605</v>
      </c>
      <c r="AJ1591" s="20">
        <v>59.875864501867909</v>
      </c>
      <c r="AK1591" s="20">
        <v>42.997788707972973</v>
      </c>
      <c r="AL1591" s="18">
        <f>AK1591*fuel_adj</f>
        <v>42.997788707972973</v>
      </c>
      <c r="AM1591" s="18">
        <f>AI1591+AJ1591+AL1591</f>
        <v>840.54051010894693</v>
      </c>
      <c r="AN1591" s="18">
        <f>IF(F1591=0, 0, IF(F1591=3, Z1591, (Z1591*F1591*384+AG1591*G1591*32)/(F1591*384+G1591*32)))</f>
        <v>337.35762348554698</v>
      </c>
      <c r="AO1591" s="18">
        <f>IF(F1591=0, 0, IF(F1591=3, AF1591, (AF1591*F1591*384+AM1591*G1591*32)/(F1591*384+G1591*32)))</f>
        <v>402.86709914971999</v>
      </c>
      <c r="AP1591" s="20">
        <v>95.930723019735396</v>
      </c>
      <c r="AQ1591" s="20">
        <f>AP1591-AS1591</f>
        <v>78.432376128889899</v>
      </c>
      <c r="AR1591" s="18">
        <f>AQ1591*bess_capex_adj</f>
        <v>78.432376128889899</v>
      </c>
      <c r="AS1591" s="20">
        <v>17.498346890845497</v>
      </c>
      <c r="AT1591" s="18">
        <f>AR1591+AS1591</f>
        <v>95.930723019735396</v>
      </c>
      <c r="AU1591" s="20">
        <v>9910.3248020676801</v>
      </c>
      <c r="AV1591" s="20"/>
      <c r="AW1591" s="20">
        <v>3697.7231172101301</v>
      </c>
      <c r="AX1591" s="18">
        <f>AW1591*solar_capex_adj</f>
        <v>4930.2974896135065</v>
      </c>
      <c r="AY1591" s="20">
        <v>718.40764765410904</v>
      </c>
      <c r="AZ1591" s="18">
        <f>AY1591*wind_capex_adj</f>
        <v>1197.3460794235152</v>
      </c>
      <c r="BA1591" s="20">
        <v>2316.6785451086698</v>
      </c>
      <c r="BB1591" s="18">
        <f>BA1591*hdgt_capex_adj</f>
        <v>2895.8481813858371</v>
      </c>
      <c r="BC1591" s="20">
        <v>324.48783274700997</v>
      </c>
      <c r="BD1591" s="18">
        <f>BC1591*aero_capex_adj</f>
        <v>389.38539929641195</v>
      </c>
      <c r="BE1591" s="20">
        <v>2853.0276593477502</v>
      </c>
      <c r="BF1591" s="18">
        <f>BE1591*bess_capex_adj</f>
        <v>2853.0276593477502</v>
      </c>
      <c r="BG1591" s="11">
        <v>2714152469.2739601</v>
      </c>
      <c r="BH1591" s="11">
        <v>2635443261.2463999</v>
      </c>
      <c r="BI1591" s="11">
        <v>2635013915.5261202</v>
      </c>
      <c r="BJ1591" s="11">
        <v>775390353.95350397</v>
      </c>
      <c r="BK1591" s="11">
        <f>SUM(BG1591:BJ1591)/1000000</f>
        <v>8759.9999999999854</v>
      </c>
      <c r="BL1591" s="11">
        <v>19.551162063498701</v>
      </c>
      <c r="BM1591" s="13">
        <f>0.815*BJ1591/(BK1591*1000)</f>
        <v>72.139627679464255</v>
      </c>
      <c r="BN1591" s="22">
        <v>4171.93846030233</v>
      </c>
      <c r="BO1591" s="11">
        <v>158</v>
      </c>
      <c r="BP1591" s="11">
        <v>9120</v>
      </c>
      <c r="BQ1591" s="22">
        <v>13835.7696</v>
      </c>
      <c r="BR1591" s="11">
        <v>2280</v>
      </c>
      <c r="BS1591" s="11">
        <v>570</v>
      </c>
      <c r="BT1591" s="11">
        <v>0.54318989316291399</v>
      </c>
    </row>
    <row r="1592" spans="1:72" s="11" customFormat="1" x14ac:dyDescent="0.25">
      <c r="A1592" s="1">
        <v>1337</v>
      </c>
      <c r="B1592" s="22">
        <v>3502.3680901303501</v>
      </c>
      <c r="C1592" s="22">
        <v>402.79999999999899</v>
      </c>
      <c r="D1592" s="11">
        <v>3000</v>
      </c>
      <c r="E1592" s="11">
        <v>12000</v>
      </c>
      <c r="F1592" s="11">
        <v>1</v>
      </c>
      <c r="G1592" s="11">
        <v>22</v>
      </c>
      <c r="H1592" s="12">
        <f>SUM(BG1592:BI1592)/(BK1592*1000000)</f>
        <v>0.89887940348996809</v>
      </c>
      <c r="I1592" s="13">
        <v>100</v>
      </c>
      <c r="J1592" s="20">
        <v>111.737947378486</v>
      </c>
      <c r="K1592" s="18">
        <f>(P1592*BG1592+U1592*BH1592+AP1592*BI1592+AN1592*BJ1592)/(BK1592*(1000000))</f>
        <v>165.64443595402864</v>
      </c>
      <c r="L1592" s="18">
        <f>(T1592*BG1592+Y1592*BH1592+AT1592*BI1592+AO1592*BJ1592)/(BK1592*(1000000))</f>
        <v>197.71742631510975</v>
      </c>
      <c r="M1592" s="18">
        <f>L1592/K1592</f>
        <v>1.1936255218978942</v>
      </c>
      <c r="N1592" s="18">
        <f>J1592*M1592</f>
        <v>133.37326575544478</v>
      </c>
      <c r="O1592" s="13">
        <v>100</v>
      </c>
      <c r="P1592" s="20">
        <v>130.66024857969799</v>
      </c>
      <c r="Q1592" s="20">
        <f>P1592-S1592</f>
        <v>120.847548441508</v>
      </c>
      <c r="R1592" s="18">
        <f>Q1592*solar_capex_adj</f>
        <v>161.13006458867733</v>
      </c>
      <c r="S1592" s="20">
        <v>9.8127001381899959</v>
      </c>
      <c r="T1592" s="18">
        <f>R1592+S1592</f>
        <v>170.94276472686732</v>
      </c>
      <c r="U1592" s="20">
        <v>27.9342628204307</v>
      </c>
      <c r="V1592" s="20">
        <f>U1592-X1592</f>
        <v>23.1374793433036</v>
      </c>
      <c r="W1592" s="18">
        <f>V1592*wind_capex_adj</f>
        <v>38.56246557217267</v>
      </c>
      <c r="X1592" s="20">
        <v>4.7967834771271001</v>
      </c>
      <c r="Y1592" s="18">
        <f>W1592+X1592</f>
        <v>43.35924904929977</v>
      </c>
      <c r="Z1592" s="20">
        <v>142.310997457181</v>
      </c>
      <c r="AA1592" s="20">
        <f>Z1592-AC1592-AD1592</f>
        <v>85.548648741466991</v>
      </c>
      <c r="AB1592" s="18">
        <f>AA1592*hdgt_capex_adj</f>
        <v>106.93581092683374</v>
      </c>
      <c r="AC1592" s="20">
        <v>20.232835439413009</v>
      </c>
      <c r="AD1592" s="20">
        <v>36.529513276301003</v>
      </c>
      <c r="AE1592" s="18">
        <f>AD1592*fuel_adj</f>
        <v>36.529513276301003</v>
      </c>
      <c r="AF1592" s="18">
        <f>AB1592+AC1592+AE1592</f>
        <v>163.69815964254775</v>
      </c>
      <c r="AG1592" s="20">
        <v>1247.8016713644599</v>
      </c>
      <c r="AH1592" s="20">
        <f>AG1592-AJ1592-AK1592</f>
        <v>1107.6176247846799</v>
      </c>
      <c r="AI1592" s="18">
        <f>AH1592*aero_capex_adj</f>
        <v>1329.1411497416159</v>
      </c>
      <c r="AJ1592" s="20">
        <v>98.413542053699985</v>
      </c>
      <c r="AK1592" s="20">
        <v>41.770504526080003</v>
      </c>
      <c r="AL1592" s="18">
        <f>AK1592*fuel_adj</f>
        <v>41.770504526080003</v>
      </c>
      <c r="AM1592" s="18">
        <f>AI1592+AJ1592+AL1592</f>
        <v>1469.3251963213959</v>
      </c>
      <c r="AN1592" s="18">
        <f>IF(F1592=0, 0, IF(F1592=3, Z1592, (Z1592*F1592*384+AG1592*G1592*32)/(F1592*384+G1592*32)))</f>
        <v>857.62849233836153</v>
      </c>
      <c r="AO1592" s="18">
        <f>IF(F1592=0, 0, IF(F1592=3, AF1592, (AF1592*F1592*384+AM1592*G1592*32)/(F1592*384+G1592*32)))</f>
        <v>1008.5156539641554</v>
      </c>
      <c r="AP1592" s="20">
        <v>80.804453469861997</v>
      </c>
      <c r="AQ1592" s="20">
        <f>AP1592-AS1592</f>
        <v>66.076848965416801</v>
      </c>
      <c r="AR1592" s="18">
        <f>AQ1592*bess_capex_adj</f>
        <v>66.076848965416801</v>
      </c>
      <c r="AS1592" s="20">
        <v>14.727604504445196</v>
      </c>
      <c r="AT1592" s="18">
        <f>AR1592+AS1592</f>
        <v>80.804453469861997</v>
      </c>
      <c r="AU1592" s="20">
        <v>10081.637902156899</v>
      </c>
      <c r="AV1592" s="20"/>
      <c r="AW1592" s="20">
        <v>4190.3282600128196</v>
      </c>
      <c r="AX1592" s="18">
        <f>AW1592*solar_capex_adj</f>
        <v>5587.1043466837591</v>
      </c>
      <c r="AY1592" s="20">
        <v>481.92085460393201</v>
      </c>
      <c r="AZ1592" s="18">
        <f>AY1592*wind_capex_adj</f>
        <v>803.20142433988667</v>
      </c>
      <c r="BA1592" s="20">
        <v>772.14793991600902</v>
      </c>
      <c r="BB1592" s="18">
        <f>BA1592*hdgt_capex_adj</f>
        <v>965.18492489501125</v>
      </c>
      <c r="BC1592" s="20">
        <v>1784.5022564114099</v>
      </c>
      <c r="BD1592" s="18">
        <f>BC1592*aero_capex_adj</f>
        <v>2141.4027076936918</v>
      </c>
      <c r="BE1592" s="20">
        <v>2852.7385912128102</v>
      </c>
      <c r="BF1592" s="18">
        <f>BE1592*bess_capex_adj</f>
        <v>2852.7385912128102</v>
      </c>
      <c r="BG1592" s="11">
        <v>2979665559.3704</v>
      </c>
      <c r="BH1592" s="11">
        <v>1768082187.9247999</v>
      </c>
      <c r="BI1592" s="11">
        <v>3126435827.2769198</v>
      </c>
      <c r="BJ1592" s="11">
        <v>885816425.42787898</v>
      </c>
      <c r="BK1592" s="11">
        <f>SUM(BG1592:BJ1592)/1000000</f>
        <v>8760</v>
      </c>
      <c r="BL1592" s="11">
        <v>21.198523213438602</v>
      </c>
      <c r="BM1592" s="13">
        <f>0.815*BJ1592/(BK1592*1000)</f>
        <v>82.413286155675948</v>
      </c>
      <c r="BN1592" s="22">
        <v>4728.1969216759699</v>
      </c>
      <c r="BO1592" s="11">
        <v>106</v>
      </c>
      <c r="BP1592" s="11">
        <v>9120</v>
      </c>
      <c r="BQ1592" s="22">
        <v>13835.7696</v>
      </c>
      <c r="BR1592" s="11">
        <v>2280</v>
      </c>
      <c r="BS1592" s="11">
        <v>570</v>
      </c>
      <c r="BT1592" s="11">
        <v>0.64390011067906805</v>
      </c>
    </row>
    <row r="1593" spans="1:72" s="11" customFormat="1" x14ac:dyDescent="0.25">
      <c r="A1593" s="1">
        <v>1532</v>
      </c>
      <c r="B1593" s="22">
        <v>2266.2381759666901</v>
      </c>
      <c r="C1593" s="22">
        <v>1402.2</v>
      </c>
      <c r="D1593" s="11">
        <v>3000</v>
      </c>
      <c r="E1593" s="11">
        <v>12000</v>
      </c>
      <c r="F1593" s="11">
        <v>3</v>
      </c>
      <c r="G1593" s="11">
        <v>4</v>
      </c>
      <c r="H1593" s="12">
        <f>SUM(BG1593:BI1593)/(BK1593*1000000)</f>
        <v>0.96631156469933777</v>
      </c>
      <c r="I1593" s="13">
        <v>100</v>
      </c>
      <c r="J1593" s="20">
        <v>107.176702371297</v>
      </c>
      <c r="K1593" s="18">
        <f>(P1593*BG1593+U1593*BH1593+AP1593*BI1593+AN1593*BJ1593)/(BK1593*(1000000))</f>
        <v>104.1491638566247</v>
      </c>
      <c r="L1593" s="18">
        <f>(T1593*BG1593+Y1593*BH1593+AT1593*BI1593+AO1593*BJ1593)/(BK1593*(1000000))</f>
        <v>129.82325622530007</v>
      </c>
      <c r="M1593" s="18">
        <f>L1593/K1593</f>
        <v>1.2465127075241738</v>
      </c>
      <c r="N1593" s="18">
        <f>J1593*M1593</f>
        <v>133.59712145635797</v>
      </c>
      <c r="O1593" s="13">
        <v>99.999999999999901</v>
      </c>
      <c r="P1593" s="20">
        <v>139.766905052298</v>
      </c>
      <c r="Q1593" s="20">
        <f>P1593-S1593</f>
        <v>129.27142613479501</v>
      </c>
      <c r="R1593" s="18">
        <f>Q1593*solar_capex_adj</f>
        <v>172.36190151305999</v>
      </c>
      <c r="S1593" s="20">
        <v>10.495478917502993</v>
      </c>
      <c r="T1593" s="18">
        <f>R1593+S1593</f>
        <v>182.85738043056298</v>
      </c>
      <c r="U1593" s="20">
        <v>31.0080185453163</v>
      </c>
      <c r="V1593" s="20">
        <f>U1593-X1593</f>
        <v>25.683936938945202</v>
      </c>
      <c r="W1593" s="18">
        <f>V1593*wind_capex_adj</f>
        <v>42.806561564908669</v>
      </c>
      <c r="X1593" s="20">
        <v>5.3240816063710987</v>
      </c>
      <c r="Y1593" s="18">
        <f>W1593+X1593</f>
        <v>48.130643171279772</v>
      </c>
      <c r="Z1593" s="20">
        <v>837.60156202607595</v>
      </c>
      <c r="AA1593" s="20">
        <f>Z1593-AC1593-AD1593</f>
        <v>710.99459347631705</v>
      </c>
      <c r="AB1593" s="18">
        <f>AA1593*hdgt_capex_adj</f>
        <v>888.74324184539637</v>
      </c>
      <c r="AC1593" s="20">
        <v>82.932987769189936</v>
      </c>
      <c r="AD1593" s="20">
        <v>43.673980780568968</v>
      </c>
      <c r="AE1593" s="18">
        <f>AD1593*fuel_adj</f>
        <v>43.673980780568968</v>
      </c>
      <c r="AF1593" s="18">
        <f>AB1593+AC1593+AE1593</f>
        <v>1015.3502103951553</v>
      </c>
      <c r="AG1593" s="20">
        <v>1332.56224502634</v>
      </c>
      <c r="AH1593" s="20">
        <f>AG1593-AJ1593-AK1593</f>
        <v>1176.3141707197899</v>
      </c>
      <c r="AI1593" s="18">
        <f>AH1593*aero_capex_adj</f>
        <v>1411.5770048637478</v>
      </c>
      <c r="AJ1593" s="20">
        <v>105.61693311878003</v>
      </c>
      <c r="AK1593" s="20">
        <v>50.631141187770027</v>
      </c>
      <c r="AL1593" s="18">
        <f>AK1593*fuel_adj</f>
        <v>50.631141187770027</v>
      </c>
      <c r="AM1593" s="18">
        <f>AI1593+AJ1593+AL1593</f>
        <v>1567.8250791702978</v>
      </c>
      <c r="AN1593" s="18">
        <f>IF(F1593=0, 0, IF(F1593=3, Z1593, (Z1593*F1593*384+AG1593*G1593*32)/(F1593*384+G1593*32)))</f>
        <v>837.60156202607595</v>
      </c>
      <c r="AO1593" s="18">
        <f>IF(F1593=0, 0, IF(F1593=3, AF1593, (AF1593*F1593*384+AM1593*G1593*32)/(F1593*384+G1593*32)))</f>
        <v>1015.3502103951553</v>
      </c>
      <c r="AP1593" s="20">
        <v>215.72733457884601</v>
      </c>
      <c r="AQ1593" s="20">
        <f>AP1593-AS1593</f>
        <v>174.92368906618299</v>
      </c>
      <c r="AR1593" s="18">
        <f>AQ1593*bess_capex_adj</f>
        <v>174.92368906618299</v>
      </c>
      <c r="AS1593" s="20">
        <v>40.803645512663024</v>
      </c>
      <c r="AT1593" s="18">
        <f>AR1593+AS1593</f>
        <v>215.72733457884601</v>
      </c>
      <c r="AU1593" s="20">
        <v>9883.8161385823005</v>
      </c>
      <c r="AV1593" s="20"/>
      <c r="AW1593" s="20">
        <v>2711.7070619910701</v>
      </c>
      <c r="AX1593" s="18">
        <f>AW1593*solar_capex_adj</f>
        <v>3615.6094159880931</v>
      </c>
      <c r="AY1593" s="20">
        <v>1677.8270186459699</v>
      </c>
      <c r="AZ1593" s="18">
        <f>AY1593*wind_capex_adj</f>
        <v>2796.3783644099499</v>
      </c>
      <c r="BA1593" s="20">
        <v>2316.7156598816</v>
      </c>
      <c r="BB1593" s="18">
        <f>BA1593*hdgt_capex_adj</f>
        <v>2895.894574852</v>
      </c>
      <c r="BC1593" s="20">
        <v>324.49303126376299</v>
      </c>
      <c r="BD1593" s="18">
        <f>BC1593*aero_capex_adj</f>
        <v>389.39163751651557</v>
      </c>
      <c r="BE1593" s="20">
        <v>2853.0733667998802</v>
      </c>
      <c r="BF1593" s="18">
        <f>BE1593*bess_capex_adj</f>
        <v>2853.0733667998802</v>
      </c>
      <c r="BG1593" s="11">
        <v>1798513939.0808499</v>
      </c>
      <c r="BH1593" s="11">
        <v>5545335704.8206301</v>
      </c>
      <c r="BI1593" s="11">
        <v>1121039662.8647101</v>
      </c>
      <c r="BJ1593" s="11">
        <v>295110693.23379999</v>
      </c>
      <c r="BK1593" s="11">
        <f>SUM(BG1593:BJ1593)/1000000</f>
        <v>8759.9999999999909</v>
      </c>
      <c r="BL1593" s="11">
        <v>27.195058739693799</v>
      </c>
      <c r="BM1593" s="13">
        <f>0.815*BJ1593/(BK1593*1000)</f>
        <v>27.456074770039638</v>
      </c>
      <c r="BN1593" s="22">
        <v>3059.4215375550398</v>
      </c>
      <c r="BO1593" s="11">
        <v>369</v>
      </c>
      <c r="BP1593" s="11">
        <v>9120</v>
      </c>
      <c r="BQ1593" s="22">
        <v>13835.7696</v>
      </c>
      <c r="BR1593" s="11">
        <v>2280</v>
      </c>
      <c r="BS1593" s="11">
        <v>570</v>
      </c>
      <c r="BT1593" s="11">
        <v>0.23289908035714099</v>
      </c>
    </row>
    <row r="1594" spans="1:72" s="11" customFormat="1" hidden="1" x14ac:dyDescent="0.25">
      <c r="A1594" s="1">
        <v>118</v>
      </c>
      <c r="B1594" s="24">
        <v>206.02165236060799</v>
      </c>
      <c r="C1594" s="24">
        <v>201.39999999999901</v>
      </c>
      <c r="D1594" s="1">
        <v>1000</v>
      </c>
      <c r="E1594" s="1">
        <v>4000</v>
      </c>
      <c r="F1594" s="1">
        <v>0</v>
      </c>
      <c r="G1594" s="1">
        <v>0</v>
      </c>
      <c r="H1594" s="2">
        <f>SUM(BG1594:BI1594)/(BK1594*1000000)</f>
        <v>1</v>
      </c>
      <c r="I1594" s="3">
        <v>0</v>
      </c>
      <c r="J1594" s="18">
        <v>93.099663735294797</v>
      </c>
      <c r="K1594" s="18">
        <f>(P1594*BG1594+U1594*BH1594+AP1594*BI1594+AN1594*BJ1594)/(BK1594*(1000000))</f>
        <v>35.705001320254702</v>
      </c>
      <c r="L1594" s="18">
        <f>(T1594*BG1594+Y1594*BH1594+AT1594*BI1594+AO1594*BJ1594)/(BK1594*(1000000))</f>
        <v>51.237441868644538</v>
      </c>
      <c r="M1594" s="18">
        <f>L1594/K1594</f>
        <v>1.4350214248438806</v>
      </c>
      <c r="N1594" s="18">
        <f>J1594*M1594</f>
        <v>133.60001210590889</v>
      </c>
      <c r="O1594" s="3">
        <v>15.931559248246399</v>
      </c>
      <c r="P1594" s="18">
        <v>47.526169531742198</v>
      </c>
      <c r="Q1594" s="18">
        <f>P1594-S1594</f>
        <v>44.074978488943003</v>
      </c>
      <c r="R1594" s="18">
        <f>Q1594*solar_capex_adj</f>
        <v>58.766637985257333</v>
      </c>
      <c r="S1594" s="18">
        <v>3.451191042799195</v>
      </c>
      <c r="T1594" s="18">
        <f>R1594+S1594</f>
        <v>62.217829028056528</v>
      </c>
      <c r="U1594" s="18">
        <v>28.840951973388702</v>
      </c>
      <c r="V1594" s="18">
        <f>U1594-X1594</f>
        <v>24.035691805129201</v>
      </c>
      <c r="W1594" s="18">
        <f>V1594*wind_capex_adj</f>
        <v>40.059486341882</v>
      </c>
      <c r="X1594" s="18">
        <v>4.8052601682595011</v>
      </c>
      <c r="Y1594" s="18">
        <f>W1594+X1594</f>
        <v>44.864746510141501</v>
      </c>
      <c r="Z1594" s="18">
        <v>0</v>
      </c>
      <c r="AA1594" s="18">
        <f>Z1594-AC1594-AD1594</f>
        <v>0</v>
      </c>
      <c r="AB1594" s="18">
        <f>AA1594*hdgt_capex_adj</f>
        <v>0</v>
      </c>
      <c r="AC1594" s="18">
        <v>0</v>
      </c>
      <c r="AD1594" s="18">
        <v>0</v>
      </c>
      <c r="AE1594" s="18">
        <f>AD1594*fuel_adj</f>
        <v>0</v>
      </c>
      <c r="AF1594" s="18">
        <f>AB1594+AC1594+AE1594</f>
        <v>0</v>
      </c>
      <c r="AG1594" s="18">
        <v>0</v>
      </c>
      <c r="AH1594" s="18">
        <f>AG1594-AJ1594-AK1594</f>
        <v>0</v>
      </c>
      <c r="AI1594" s="18">
        <f>AH1594*aero_capex_adj</f>
        <v>0</v>
      </c>
      <c r="AJ1594" s="18">
        <v>0</v>
      </c>
      <c r="AK1594" s="18">
        <v>0</v>
      </c>
      <c r="AL1594" s="18">
        <f>AK1594*fuel_adj</f>
        <v>0</v>
      </c>
      <c r="AM1594" s="18">
        <f>AI1594+AJ1594+AL1594</f>
        <v>0</v>
      </c>
      <c r="AN1594" s="18">
        <f>IF(F1594=0, 0, IF(F1594=3, Z1594, (Z1594*F1594*384+AG1594*G1594*32)/(F1594*384+G1594*32)))</f>
        <v>0</v>
      </c>
      <c r="AO1594" s="18">
        <f>IF(F1594=0, 0, IF(F1594=3, AF1594, (AF1594*F1594*384+AM1594*G1594*32)/(F1594*384+G1594*32)))</f>
        <v>0</v>
      </c>
      <c r="AP1594" s="18">
        <v>0</v>
      </c>
      <c r="AQ1594" s="18">
        <f>AP1594-AS1594</f>
        <v>0</v>
      </c>
      <c r="AR1594" s="18">
        <f>AQ1594*bess_capex_adj</f>
        <v>0</v>
      </c>
      <c r="AS1594" s="18">
        <v>0</v>
      </c>
      <c r="AT1594" s="18">
        <f>AR1594+AS1594</f>
        <v>0</v>
      </c>
      <c r="AU1594" s="18">
        <v>1489.79126777087</v>
      </c>
      <c r="AV1594" s="18"/>
      <c r="AW1594" s="18">
        <v>255.60710171456799</v>
      </c>
      <c r="AX1594" s="18">
        <f>AW1594*solar_capex_adj</f>
        <v>340.8094689527573</v>
      </c>
      <c r="AY1594" s="18">
        <v>249.873106517986</v>
      </c>
      <c r="AZ1594" s="18">
        <f>AY1594*wind_capex_adj</f>
        <v>416.45517752997671</v>
      </c>
      <c r="BA1594" s="18">
        <v>0</v>
      </c>
      <c r="BB1594" s="18">
        <f>BA1594*hdgt_capex_adj</f>
        <v>0</v>
      </c>
      <c r="BC1594" s="18">
        <v>0</v>
      </c>
      <c r="BD1594" s="18">
        <f>BC1594*aero_capex_adj</f>
        <v>0</v>
      </c>
      <c r="BE1594" s="18">
        <v>984.31105953831798</v>
      </c>
      <c r="BF1594" s="18">
        <f>BE1594*bess_capex_adj</f>
        <v>984.31105953831798</v>
      </c>
      <c r="BG1594" s="1">
        <v>512915238.57456398</v>
      </c>
      <c r="BH1594" s="1">
        <v>882535610.24292696</v>
      </c>
      <c r="BI1594" s="1">
        <v>153741.32889595701</v>
      </c>
      <c r="BJ1594" s="1">
        <v>0</v>
      </c>
      <c r="BK1594" s="1">
        <f>SUM(BG1594:BJ1594)/1000000</f>
        <v>1395.6045901463872</v>
      </c>
      <c r="BL1594" s="1">
        <v>9.2047231277741698E-2</v>
      </c>
      <c r="BM1594" s="3">
        <f>0.815*BJ1594/(BK1594*1000)</f>
        <v>0</v>
      </c>
      <c r="BN1594" s="24">
        <v>278.12923068682198</v>
      </c>
      <c r="BO1594" s="1">
        <v>53</v>
      </c>
      <c r="BP1594" s="1">
        <v>3040</v>
      </c>
      <c r="BQ1594" s="24">
        <v>4611.9232000000002</v>
      </c>
      <c r="BR1594" s="1">
        <v>760</v>
      </c>
      <c r="BS1594" s="1">
        <v>190</v>
      </c>
      <c r="BT1594" s="4">
        <v>9.47429163170193E-5</v>
      </c>
    </row>
    <row r="1595" spans="1:72" s="11" customFormat="1" x14ac:dyDescent="0.25">
      <c r="A1595" s="1">
        <v>1606</v>
      </c>
      <c r="B1595" s="22">
        <v>3296.3464377697401</v>
      </c>
      <c r="C1595" s="22">
        <v>402.79999999999899</v>
      </c>
      <c r="D1595" s="11">
        <v>3000</v>
      </c>
      <c r="E1595" s="11">
        <v>12000</v>
      </c>
      <c r="F1595" s="11">
        <v>3</v>
      </c>
      <c r="G1595" s="11">
        <v>4</v>
      </c>
      <c r="H1595" s="12">
        <f>SUM(BG1595:BI1595)/(BK1595*1000000)</f>
        <v>0.88762692908538265</v>
      </c>
      <c r="I1595" s="13">
        <v>100</v>
      </c>
      <c r="J1595" s="20">
        <v>111.09442929279599</v>
      </c>
      <c r="K1595" s="18">
        <f>(P1595*BG1595+U1595*BH1595+AP1595*BI1595+AN1595*BJ1595)/(BK1595*(1000000))</f>
        <v>107.52351459799846</v>
      </c>
      <c r="L1595" s="18">
        <f>(T1595*BG1595+Y1595*BH1595+AT1595*BI1595+AO1595*BJ1595)/(BK1595*(1000000))</f>
        <v>129.36414319946522</v>
      </c>
      <c r="M1595" s="18">
        <f>L1595/K1595</f>
        <v>1.203124206673517</v>
      </c>
      <c r="N1595" s="18">
        <f>J1595*M1595</f>
        <v>133.6603971087423</v>
      </c>
      <c r="O1595" s="13">
        <v>100</v>
      </c>
      <c r="P1595" s="20">
        <v>125.39160736220499</v>
      </c>
      <c r="Q1595" s="20">
        <f>P1595-S1595</f>
        <v>115.975416804632</v>
      </c>
      <c r="R1595" s="18">
        <f>Q1595*solar_capex_adj</f>
        <v>154.63388907284266</v>
      </c>
      <c r="S1595" s="20">
        <v>9.416190557572989</v>
      </c>
      <c r="T1595" s="18">
        <f>R1595+S1595</f>
        <v>164.05007963041567</v>
      </c>
      <c r="U1595" s="20">
        <v>27.936467819182202</v>
      </c>
      <c r="V1595" s="20">
        <f>U1595-X1595</f>
        <v>23.139684342054998</v>
      </c>
      <c r="W1595" s="18">
        <f>V1595*wind_capex_adj</f>
        <v>38.566140570091669</v>
      </c>
      <c r="X1595" s="20">
        <v>4.7967834771272031</v>
      </c>
      <c r="Y1595" s="18">
        <f>W1595+X1595</f>
        <v>43.362924047218868</v>
      </c>
      <c r="Z1595" s="20">
        <v>275.92135268863302</v>
      </c>
      <c r="AA1595" s="20">
        <f>Z1595-AC1595-AD1595</f>
        <v>206.66142935993599</v>
      </c>
      <c r="AB1595" s="18">
        <f>AA1595*hdgt_capex_adj</f>
        <v>258.32678669991998</v>
      </c>
      <c r="AC1595" s="20">
        <v>32.063915616133016</v>
      </c>
      <c r="AD1595" s="20">
        <v>37.196007712564011</v>
      </c>
      <c r="AE1595" s="18">
        <f>AD1595*fuel_adj</f>
        <v>37.196007712564011</v>
      </c>
      <c r="AF1595" s="18">
        <f>AB1595+AC1595+AE1595</f>
        <v>327.58671002861695</v>
      </c>
      <c r="AG1595" s="20">
        <v>579.27647452842405</v>
      </c>
      <c r="AH1595" s="20">
        <f>AG1595-AJ1595-AK1595</f>
        <v>486.77078233594193</v>
      </c>
      <c r="AI1595" s="18">
        <f>AH1595*aero_capex_adj</f>
        <v>584.12493880313025</v>
      </c>
      <c r="AJ1595" s="20">
        <v>49.870373523699072</v>
      </c>
      <c r="AK1595" s="20">
        <v>42.635318668783043</v>
      </c>
      <c r="AL1595" s="18">
        <f>AK1595*fuel_adj</f>
        <v>42.635318668783043</v>
      </c>
      <c r="AM1595" s="18">
        <f>AI1595+AJ1595+AL1595</f>
        <v>676.63063099561236</v>
      </c>
      <c r="AN1595" s="18">
        <f>IF(F1595=0, 0, IF(F1595=3, Z1595, (Z1595*F1595*384+AG1595*G1595*32)/(F1595*384+G1595*32)))</f>
        <v>275.92135268863302</v>
      </c>
      <c r="AO1595" s="18">
        <f>IF(F1595=0, 0, IF(F1595=3, AF1595, (AF1595*F1595*384+AM1595*G1595*32)/(F1595*384+G1595*32)))</f>
        <v>327.58671002861695</v>
      </c>
      <c r="AP1595" s="20">
        <v>82.400255721265694</v>
      </c>
      <c r="AQ1595" s="20">
        <f>AP1595-AS1595</f>
        <v>67.409729710247802</v>
      </c>
      <c r="AR1595" s="18">
        <f>AQ1595*bess_capex_adj</f>
        <v>67.409729710247802</v>
      </c>
      <c r="AS1595" s="20">
        <v>14.990526011017892</v>
      </c>
      <c r="AT1595" s="18">
        <f>AR1595+AS1595</f>
        <v>82.400255721265694</v>
      </c>
      <c r="AU1595" s="20">
        <v>9920.3419008363708</v>
      </c>
      <c r="AV1595" s="20"/>
      <c r="AW1595" s="20">
        <v>3944.21420964447</v>
      </c>
      <c r="AX1595" s="18">
        <f>AW1595*solar_capex_adj</f>
        <v>5258.95227952596</v>
      </c>
      <c r="AY1595" s="20">
        <v>481.96678159826598</v>
      </c>
      <c r="AZ1595" s="18">
        <f>AY1595*wind_capex_adj</f>
        <v>803.27796933044328</v>
      </c>
      <c r="BA1595" s="20">
        <v>2316.6645765407002</v>
      </c>
      <c r="BB1595" s="18">
        <f>BA1595*hdgt_capex_adj</f>
        <v>2895.8307206758755</v>
      </c>
      <c r="BC1595" s="20">
        <v>324.48587622595602</v>
      </c>
      <c r="BD1595" s="18">
        <f>BC1595*aero_capex_adj</f>
        <v>389.38305147114721</v>
      </c>
      <c r="BE1595" s="20">
        <v>2853.0104568269699</v>
      </c>
      <c r="BF1595" s="18">
        <f>BE1595*bess_capex_adj</f>
        <v>2853.0104568269699</v>
      </c>
      <c r="BG1595" s="11">
        <v>2927945529.6008801</v>
      </c>
      <c r="BH1595" s="11">
        <v>1768082187.9247999</v>
      </c>
      <c r="BI1595" s="11">
        <v>3079584181.26227</v>
      </c>
      <c r="BJ1595" s="11">
        <v>984388101.21204805</v>
      </c>
      <c r="BK1595" s="11">
        <f>SUM(BG1595:BJ1595)/1000000</f>
        <v>8759.9999999999982</v>
      </c>
      <c r="BL1595" s="11">
        <v>18.138020847910902</v>
      </c>
      <c r="BM1595" s="13">
        <f>0.815*BJ1595/(BK1595*1000)</f>
        <v>91.584052795413157</v>
      </c>
      <c r="BN1595" s="22">
        <v>4450.0676909891499</v>
      </c>
      <c r="BO1595" s="11">
        <v>106</v>
      </c>
      <c r="BP1595" s="11">
        <v>9120</v>
      </c>
      <c r="BQ1595" s="22">
        <v>13835.7696</v>
      </c>
      <c r="BR1595" s="11">
        <v>2280</v>
      </c>
      <c r="BS1595" s="11">
        <v>570</v>
      </c>
      <c r="BT1595" s="11">
        <v>0.63427500451344998</v>
      </c>
    </row>
    <row r="1596" spans="1:72" s="11" customFormat="1" x14ac:dyDescent="0.25">
      <c r="A1596" s="1">
        <v>1085</v>
      </c>
      <c r="B1596" s="25">
        <v>3914.4113948515701</v>
      </c>
      <c r="C1596" s="25">
        <v>201.39999999999901</v>
      </c>
      <c r="D1596" s="8">
        <v>2000</v>
      </c>
      <c r="E1596" s="8">
        <v>8000</v>
      </c>
      <c r="F1596" s="8">
        <v>3</v>
      </c>
      <c r="G1596" s="8">
        <v>4</v>
      </c>
      <c r="H1596" s="9">
        <f>SUM(BG1596:BI1596)/(BK1596*1000000)</f>
        <v>0.80916076724568131</v>
      </c>
      <c r="I1596" s="10">
        <v>100</v>
      </c>
      <c r="J1596" s="19">
        <v>110.249100877243</v>
      </c>
      <c r="K1596" s="18">
        <f>(P1596*BG1596+U1596*BH1596+AP1596*BI1596+AN1596*BJ1596)/(BK1596*(1000000))</f>
        <v>105.93215273940976</v>
      </c>
      <c r="L1596" s="18">
        <f>(T1596*BG1596+Y1596*BH1596+AT1596*BI1596+AO1596*BJ1596)/(BK1596*(1000000))</f>
        <v>128.44156442474804</v>
      </c>
      <c r="M1596" s="18">
        <f>L1596/K1596</f>
        <v>1.212488947909053</v>
      </c>
      <c r="N1596" s="18">
        <f>J1596*M1596</f>
        <v>133.67581633056741</v>
      </c>
      <c r="O1596" s="10">
        <v>100</v>
      </c>
      <c r="P1596" s="19">
        <v>133.75739616469599</v>
      </c>
      <c r="Q1596" s="19">
        <f>P1596-S1596</f>
        <v>123.71408568129399</v>
      </c>
      <c r="R1596" s="18">
        <f>Q1596*solar_capex_adj</f>
        <v>164.95211424172533</v>
      </c>
      <c r="S1596" s="19">
        <v>10.043310483401996</v>
      </c>
      <c r="T1596" s="18">
        <f>R1596+S1596</f>
        <v>174.99542472512732</v>
      </c>
      <c r="U1596" s="19">
        <v>27.939215035624802</v>
      </c>
      <c r="V1596" s="19">
        <f>U1596-X1596</f>
        <v>23.142431558497702</v>
      </c>
      <c r="W1596" s="18">
        <f>V1596*wind_capex_adj</f>
        <v>38.57071926416284</v>
      </c>
      <c r="X1596" s="19">
        <v>4.7967834771271001</v>
      </c>
      <c r="Y1596" s="18">
        <f>W1596+X1596</f>
        <v>43.36750274128994</v>
      </c>
      <c r="Z1596" s="19">
        <v>177.69454439391001</v>
      </c>
      <c r="AA1596" s="19">
        <f>Z1596-AC1596-AD1596</f>
        <v>118.16153798941997</v>
      </c>
      <c r="AB1596" s="18">
        <f>AA1596*hdgt_capex_adj</f>
        <v>147.70192248677495</v>
      </c>
      <c r="AC1596" s="19">
        <v>23.386630051902017</v>
      </c>
      <c r="AD1596" s="19">
        <v>36.146376352588021</v>
      </c>
      <c r="AE1596" s="18">
        <f>AD1596*fuel_adj</f>
        <v>36.146376352588021</v>
      </c>
      <c r="AF1596" s="18">
        <f>AB1596+AC1596+AE1596</f>
        <v>207.23492889126499</v>
      </c>
      <c r="AG1596" s="19">
        <v>550.26844451052</v>
      </c>
      <c r="AH1596" s="19">
        <f>AG1596-AJ1596-AK1596</f>
        <v>459.78087211279603</v>
      </c>
      <c r="AI1596" s="18">
        <f>AH1596*aero_capex_adj</f>
        <v>551.73704653535526</v>
      </c>
      <c r="AJ1596" s="19">
        <v>47.761073893368973</v>
      </c>
      <c r="AK1596" s="19">
        <v>42.726498504354993</v>
      </c>
      <c r="AL1596" s="18">
        <f>AK1596*fuel_adj</f>
        <v>42.726498504354993</v>
      </c>
      <c r="AM1596" s="18">
        <f>AI1596+AJ1596+AL1596</f>
        <v>642.22461893307923</v>
      </c>
      <c r="AN1596" s="18">
        <f>IF(F1596=0, 0, IF(F1596=3, Z1596, (Z1596*F1596*384+AG1596*G1596*32)/(F1596*384+G1596*32)))</f>
        <v>177.69454439391001</v>
      </c>
      <c r="AO1596" s="18">
        <f>IF(F1596=0, 0, IF(F1596=3, AF1596, (AF1596*F1596*384+AM1596*G1596*32)/(F1596*384+G1596*32)))</f>
        <v>207.23492889126499</v>
      </c>
      <c r="AP1596" s="19">
        <v>57.966365306006203</v>
      </c>
      <c r="AQ1596" s="19">
        <f>AP1596-AS1596</f>
        <v>47.279177512898897</v>
      </c>
      <c r="AR1596" s="18">
        <f>AQ1596*bess_capex_adj</f>
        <v>47.279177512898897</v>
      </c>
      <c r="AS1596" s="19">
        <v>10.687187793107306</v>
      </c>
      <c r="AT1596" s="18">
        <f>AR1596+AS1596</f>
        <v>57.966365306006203</v>
      </c>
      <c r="AU1596" s="19">
        <v>9466.9831549340797</v>
      </c>
      <c r="AV1596" s="19"/>
      <c r="AW1596" s="19">
        <v>4684.3104440719699</v>
      </c>
      <c r="AX1596" s="18">
        <f>AW1596*solar_capex_adj</f>
        <v>6245.7472587626262</v>
      </c>
      <c r="AY1596" s="19">
        <v>241.01200110875601</v>
      </c>
      <c r="AZ1596" s="18">
        <f>AY1596*wind_capex_adj</f>
        <v>401.68666851459335</v>
      </c>
      <c r="BA1596" s="19">
        <v>2316.9396182794999</v>
      </c>
      <c r="BB1596" s="18">
        <f>BA1596*hdgt_capex_adj</f>
        <v>2896.1745228493746</v>
      </c>
      <c r="BC1596" s="19">
        <v>324.52440021450201</v>
      </c>
      <c r="BD1596" s="18">
        <f>BC1596*aero_capex_adj</f>
        <v>389.42928025740241</v>
      </c>
      <c r="BE1596" s="19">
        <v>1900.19669125934</v>
      </c>
      <c r="BF1596" s="18">
        <f>BE1596*bess_capex_adj</f>
        <v>1900.19669125934</v>
      </c>
      <c r="BG1596" s="8">
        <v>3253284003.2848101</v>
      </c>
      <c r="BH1596" s="8">
        <v>884041093.96239996</v>
      </c>
      <c r="BI1596" s="8">
        <v>2950923223.8249502</v>
      </c>
      <c r="BJ1596" s="8">
        <v>1671751678.92783</v>
      </c>
      <c r="BK1596" s="8">
        <f>SUM(BG1596:BJ1596)/1000000</f>
        <v>8759.9999999999909</v>
      </c>
      <c r="BL1596" s="8">
        <v>27.525393981456101</v>
      </c>
      <c r="BM1596" s="10">
        <f>0.815*BJ1596/(BK1596*1000)</f>
        <v>155.53397469476974</v>
      </c>
      <c r="BN1596" s="25">
        <v>5284.4553830496197</v>
      </c>
      <c r="BO1596" s="8">
        <v>53</v>
      </c>
      <c r="BP1596" s="8">
        <v>6080</v>
      </c>
      <c r="BQ1596" s="25">
        <v>9223.8464000000004</v>
      </c>
      <c r="BR1596" s="8">
        <v>1520</v>
      </c>
      <c r="BS1596" s="8">
        <v>380</v>
      </c>
      <c r="BT1596" s="8">
        <v>0.91009892573781703</v>
      </c>
    </row>
    <row r="1597" spans="1:72" s="11" customFormat="1" x14ac:dyDescent="0.25">
      <c r="A1597" s="1">
        <v>1492</v>
      </c>
      <c r="B1597" s="22">
        <v>3914.4113948515701</v>
      </c>
      <c r="C1597" s="22">
        <v>201.39999999999901</v>
      </c>
      <c r="D1597" s="11">
        <v>3000</v>
      </c>
      <c r="E1597" s="11">
        <v>12000</v>
      </c>
      <c r="F1597" s="11">
        <v>2</v>
      </c>
      <c r="G1597" s="11">
        <v>9</v>
      </c>
      <c r="H1597" s="12">
        <f>SUM(BG1597:BI1597)/(BK1597*1000000)</f>
        <v>0.88345418404690168</v>
      </c>
      <c r="I1597" s="13">
        <v>100</v>
      </c>
      <c r="J1597" s="20">
        <v>112.042715661488</v>
      </c>
      <c r="K1597" s="18">
        <f>(P1597*BG1597+U1597*BH1597+AP1597*BI1597+AN1597*BJ1597)/(BK1597*(1000000))</f>
        <v>145.80888114304238</v>
      </c>
      <c r="L1597" s="18">
        <f>(T1597*BG1597+Y1597*BH1597+AT1597*BI1597+AO1597*BJ1597)/(BK1597*(1000000))</f>
        <v>174.04354423628538</v>
      </c>
      <c r="M1597" s="18">
        <f>L1597/K1597</f>
        <v>1.1936415866571533</v>
      </c>
      <c r="N1597" s="18">
        <f>J1597*M1597</f>
        <v>133.73884489555482</v>
      </c>
      <c r="O1597" s="13">
        <v>100</v>
      </c>
      <c r="P1597" s="20">
        <v>134.39636149943101</v>
      </c>
      <c r="Q1597" s="20">
        <f>P1597-S1597</f>
        <v>124.30323982486399</v>
      </c>
      <c r="R1597" s="18">
        <f>Q1597*solar_capex_adj</f>
        <v>165.73765309981866</v>
      </c>
      <c r="S1597" s="20">
        <v>10.093121674567016</v>
      </c>
      <c r="T1597" s="18">
        <f>R1597+S1597</f>
        <v>175.83077477438567</v>
      </c>
      <c r="U1597" s="20">
        <v>27.934668918658101</v>
      </c>
      <c r="V1597" s="20">
        <f>U1597-X1597</f>
        <v>23.137885441531001</v>
      </c>
      <c r="W1597" s="18">
        <f>V1597*wind_capex_adj</f>
        <v>38.563142402551669</v>
      </c>
      <c r="X1597" s="20">
        <v>4.7967834771271001</v>
      </c>
      <c r="Y1597" s="18">
        <f>W1597+X1597</f>
        <v>43.359925879678769</v>
      </c>
      <c r="Z1597" s="20">
        <v>192.05084511061699</v>
      </c>
      <c r="AA1597" s="20">
        <f>Z1597-AC1597-AD1597</f>
        <v>130.44300639615301</v>
      </c>
      <c r="AB1597" s="18">
        <f>AA1597*hdgt_capex_adj</f>
        <v>163.05375799519126</v>
      </c>
      <c r="AC1597" s="20">
        <v>24.616856073404989</v>
      </c>
      <c r="AD1597" s="20">
        <v>36.990982641058991</v>
      </c>
      <c r="AE1597" s="18">
        <f>AD1597*fuel_adj</f>
        <v>36.990982641058991</v>
      </c>
      <c r="AF1597" s="18">
        <f>AB1597+AC1597+AE1597</f>
        <v>224.66159670965524</v>
      </c>
      <c r="AG1597" s="20">
        <v>1511.08626540297</v>
      </c>
      <c r="AH1597" s="20">
        <f>AG1597-AJ1597-AK1597</f>
        <v>1350.8564408766999</v>
      </c>
      <c r="AI1597" s="18">
        <f>AH1597*aero_capex_adj</f>
        <v>1621.0277290520398</v>
      </c>
      <c r="AJ1597" s="20">
        <v>117.37109309621997</v>
      </c>
      <c r="AK1597" s="20">
        <v>42.858731430050057</v>
      </c>
      <c r="AL1597" s="18">
        <f>AK1597*fuel_adj</f>
        <v>42.858731430050057</v>
      </c>
      <c r="AM1597" s="18">
        <f>AI1597+AJ1597+AL1597</f>
        <v>1781.2575535783099</v>
      </c>
      <c r="AN1597" s="18">
        <f>IF(F1597=0, 0, IF(F1597=3, Z1597, (Z1597*F1597*384+AG1597*G1597*32)/(F1597*384+G1597*32)))</f>
        <v>551.78777791762229</v>
      </c>
      <c r="AO1597" s="18">
        <f>IF(F1597=0, 0, IF(F1597=3, AF1597, (AF1597*F1597*384+AM1597*G1597*32)/(F1597*384+G1597*32)))</f>
        <v>649.18776676474295</v>
      </c>
      <c r="AP1597" s="20">
        <v>70.202917232459896</v>
      </c>
      <c r="AQ1597" s="20">
        <f>AP1597-AS1597</f>
        <v>57.427651219673997</v>
      </c>
      <c r="AR1597" s="18">
        <f>AQ1597*bess_capex_adj</f>
        <v>57.427651219673997</v>
      </c>
      <c r="AS1597" s="20">
        <v>12.775266012785899</v>
      </c>
      <c r="AT1597" s="18">
        <f>AR1597+AS1597</f>
        <v>70.202917232459896</v>
      </c>
      <c r="AU1597" s="20">
        <v>10051.503020193801</v>
      </c>
      <c r="AV1597" s="20"/>
      <c r="AW1597" s="20">
        <v>4683.3902545433402</v>
      </c>
      <c r="AX1597" s="18">
        <f>AW1597*solar_capex_adj</f>
        <v>6244.5203393911197</v>
      </c>
      <c r="AY1597" s="20">
        <v>240.964656526807</v>
      </c>
      <c r="AZ1597" s="18">
        <f>AY1597*wind_capex_adj</f>
        <v>401.60776087801167</v>
      </c>
      <c r="BA1597" s="20">
        <v>1544.3229845917899</v>
      </c>
      <c r="BB1597" s="18">
        <f>BA1597*hdgt_capex_adj</f>
        <v>1930.4037307397375</v>
      </c>
      <c r="BC1597" s="20">
        <v>730.03646338415899</v>
      </c>
      <c r="BD1597" s="18">
        <f>BC1597*aero_capex_adj</f>
        <v>876.04375606099075</v>
      </c>
      <c r="BE1597" s="20">
        <v>2852.7886611477302</v>
      </c>
      <c r="BF1597" s="18">
        <f>BE1597*bess_capex_adj</f>
        <v>2852.7886611477302</v>
      </c>
      <c r="BG1597" s="11">
        <v>3240287508.9137602</v>
      </c>
      <c r="BH1597" s="11">
        <v>884041093.96239996</v>
      </c>
      <c r="BI1597" s="11">
        <v>3614730049.3746901</v>
      </c>
      <c r="BJ1597" s="11">
        <v>1020941347.74914</v>
      </c>
      <c r="BK1597" s="11">
        <f>SUM(BG1597:BJ1597)/1000000</f>
        <v>8759.9999999999909</v>
      </c>
      <c r="BL1597" s="11">
        <v>22.842185217707101</v>
      </c>
      <c r="BM1597" s="13">
        <f>0.815*BJ1597/(BK1597*1000)</f>
        <v>94.984840001775112</v>
      </c>
      <c r="BN1597" s="22">
        <v>5284.4553830496197</v>
      </c>
      <c r="BO1597" s="11">
        <v>53</v>
      </c>
      <c r="BP1597" s="11">
        <v>9120</v>
      </c>
      <c r="BQ1597" s="22">
        <v>13835.7696</v>
      </c>
      <c r="BR1597" s="11">
        <v>2280</v>
      </c>
      <c r="BS1597" s="11">
        <v>570</v>
      </c>
      <c r="BT1597" s="11">
        <v>0.74396310277073296</v>
      </c>
    </row>
    <row r="1598" spans="1:72" s="11" customFormat="1" hidden="1" x14ac:dyDescent="0.25">
      <c r="A1598" s="1">
        <v>1152</v>
      </c>
      <c r="B1598" s="22">
        <v>206.02165236060799</v>
      </c>
      <c r="C1598" s="22">
        <v>801.8</v>
      </c>
      <c r="D1598" s="11">
        <v>3000</v>
      </c>
      <c r="E1598" s="11">
        <v>12000</v>
      </c>
      <c r="F1598" s="11">
        <v>0</v>
      </c>
      <c r="G1598" s="11">
        <v>0</v>
      </c>
      <c r="H1598" s="12">
        <f>SUM(BG1598:BI1598)/(BK1598*1000000)</f>
        <v>1</v>
      </c>
      <c r="I1598" s="13">
        <v>0</v>
      </c>
      <c r="J1598" s="20">
        <v>88.989116500277703</v>
      </c>
      <c r="K1598" s="18">
        <f>(P1598*BG1598+U1598*BH1598+AP1598*BI1598+AN1598*BJ1598)/(BK1598*(1000000))</f>
        <v>30.607245516056551</v>
      </c>
      <c r="L1598" s="18">
        <f>(T1598*BG1598+Y1598*BH1598+AT1598*BI1598+AO1598*BJ1598)/(BK1598*(1000000))</f>
        <v>46.088665816244145</v>
      </c>
      <c r="M1598" s="18">
        <f>L1598/K1598</f>
        <v>1.5058090017301964</v>
      </c>
      <c r="N1598" s="18">
        <f>J1598*M1598</f>
        <v>134.00061268213531</v>
      </c>
      <c r="O1598" s="13">
        <v>45.8283349928628</v>
      </c>
      <c r="P1598" s="20">
        <v>46.2059870861615</v>
      </c>
      <c r="Q1598" s="20">
        <f>P1598-S1598</f>
        <v>42.767208269878203</v>
      </c>
      <c r="R1598" s="18">
        <f>Q1598*solar_capex_adj</f>
        <v>57.022944359837602</v>
      </c>
      <c r="S1598" s="20">
        <v>3.4387788162832962</v>
      </c>
      <c r="T1598" s="18">
        <f>R1598+S1598</f>
        <v>60.461723176120898</v>
      </c>
      <c r="U1598" s="20">
        <v>28.320572481175201</v>
      </c>
      <c r="V1598" s="20">
        <f>U1598-X1598</f>
        <v>23.496812589009</v>
      </c>
      <c r="W1598" s="18">
        <f>V1598*wind_capex_adj</f>
        <v>39.161354315015004</v>
      </c>
      <c r="X1598" s="20">
        <v>4.8237598921662013</v>
      </c>
      <c r="Y1598" s="18">
        <f>W1598+X1598</f>
        <v>43.985114207181205</v>
      </c>
      <c r="Z1598" s="20">
        <v>0</v>
      </c>
      <c r="AA1598" s="20">
        <f>Z1598-AC1598-AD1598</f>
        <v>0</v>
      </c>
      <c r="AB1598" s="18">
        <f>AA1598*hdgt_capex_adj</f>
        <v>0</v>
      </c>
      <c r="AC1598" s="20">
        <v>0</v>
      </c>
      <c r="AD1598" s="20">
        <v>0</v>
      </c>
      <c r="AE1598" s="18">
        <f>AD1598*fuel_adj</f>
        <v>0</v>
      </c>
      <c r="AF1598" s="18">
        <f>AB1598+AC1598+AE1598</f>
        <v>0</v>
      </c>
      <c r="AG1598" s="20">
        <v>0</v>
      </c>
      <c r="AH1598" s="20">
        <f>AG1598-AJ1598-AK1598</f>
        <v>0</v>
      </c>
      <c r="AI1598" s="18">
        <f>AH1598*aero_capex_adj</f>
        <v>0</v>
      </c>
      <c r="AJ1598" s="20">
        <v>0</v>
      </c>
      <c r="AK1598" s="20">
        <v>0</v>
      </c>
      <c r="AL1598" s="18">
        <f>AK1598*fuel_adj</f>
        <v>0</v>
      </c>
      <c r="AM1598" s="18">
        <f>AI1598+AJ1598+AL1598</f>
        <v>0</v>
      </c>
      <c r="AN1598" s="18">
        <f>IF(F1598=0, 0, IF(F1598=3, Z1598, (Z1598*F1598*384+AG1598*G1598*32)/(F1598*384+G1598*32)))</f>
        <v>0</v>
      </c>
      <c r="AO1598" s="18">
        <f>IF(F1598=0, 0, IF(F1598=3, AF1598, (AF1598*F1598*384+AM1598*G1598*32)/(F1598*384+G1598*32)))</f>
        <v>0</v>
      </c>
      <c r="AP1598" s="20">
        <v>0</v>
      </c>
      <c r="AQ1598" s="20">
        <f>AP1598-AS1598</f>
        <v>0</v>
      </c>
      <c r="AR1598" s="18">
        <f>AQ1598*bess_capex_adj</f>
        <v>0</v>
      </c>
      <c r="AS1598" s="20">
        <v>0</v>
      </c>
      <c r="AT1598" s="18">
        <f>AR1598+AS1598</f>
        <v>0</v>
      </c>
      <c r="AU1598" s="20">
        <v>4098.5046896548001</v>
      </c>
      <c r="AV1598" s="20"/>
      <c r="AW1598" s="20">
        <v>248.91809374309599</v>
      </c>
      <c r="AX1598" s="18">
        <f>AW1598*solar_capex_adj</f>
        <v>331.89079165746131</v>
      </c>
      <c r="AY1598" s="20">
        <v>968.74539775982703</v>
      </c>
      <c r="AZ1598" s="18">
        <f>AY1598*wind_capex_adj</f>
        <v>1614.5756629330451</v>
      </c>
      <c r="BA1598" s="20">
        <v>0</v>
      </c>
      <c r="BB1598" s="18">
        <f>BA1598*hdgt_capex_adj</f>
        <v>0</v>
      </c>
      <c r="BC1598" s="20">
        <v>0</v>
      </c>
      <c r="BD1598" s="18">
        <f>BC1598*aero_capex_adj</f>
        <v>0</v>
      </c>
      <c r="BE1598" s="20">
        <v>2880.8411981518798</v>
      </c>
      <c r="BF1598" s="18">
        <f>BE1598*bess_capex_adj</f>
        <v>2880.8411981518798</v>
      </c>
      <c r="BG1598" s="11">
        <v>514333915.16430902</v>
      </c>
      <c r="BH1598" s="11">
        <v>3499554362.7083802</v>
      </c>
      <c r="BI1598" s="11">
        <v>673867.50208800903</v>
      </c>
      <c r="BJ1598" s="11">
        <v>0</v>
      </c>
      <c r="BK1598" s="11">
        <f>SUM(BG1598:BJ1598)/1000000</f>
        <v>4014.5621453747772</v>
      </c>
      <c r="BL1598" s="11">
        <v>4.7919714730450397E-2</v>
      </c>
      <c r="BM1598" s="13">
        <f>0.815*BJ1598/(BK1598*1000)</f>
        <v>0</v>
      </c>
      <c r="BN1598" s="22">
        <v>278.12923068682198</v>
      </c>
      <c r="BO1598" s="11">
        <v>211</v>
      </c>
      <c r="BP1598" s="11">
        <v>9120</v>
      </c>
      <c r="BQ1598" s="22">
        <v>13835.7696</v>
      </c>
      <c r="BR1598" s="11">
        <v>2280</v>
      </c>
      <c r="BS1598" s="11">
        <v>570</v>
      </c>
      <c r="BT1598" s="11">
        <v>1.38423356550813E-4</v>
      </c>
    </row>
    <row r="1599" spans="1:72" s="11" customFormat="1" x14ac:dyDescent="0.25">
      <c r="A1599" s="1">
        <v>1544</v>
      </c>
      <c r="B1599" s="22">
        <v>2060.21652360608</v>
      </c>
      <c r="C1599" s="22">
        <v>1603.6</v>
      </c>
      <c r="D1599" s="11">
        <v>3000</v>
      </c>
      <c r="E1599" s="11">
        <v>12000</v>
      </c>
      <c r="F1599" s="11">
        <v>3</v>
      </c>
      <c r="G1599" s="11">
        <v>4</v>
      </c>
      <c r="H1599" s="12">
        <f>SUM(BG1599:BI1599)/(BK1599*1000000)</f>
        <v>0.96965149483834567</v>
      </c>
      <c r="I1599" s="13">
        <v>100</v>
      </c>
      <c r="J1599" s="20">
        <v>106.958418102522</v>
      </c>
      <c r="K1599" s="18">
        <f>(P1599*BG1599+U1599*BH1599+AP1599*BI1599+AN1599*BJ1599)/(BK1599*(1000000))</f>
        <v>104.0137642733297</v>
      </c>
      <c r="L1599" s="18">
        <f>(T1599*BG1599+Y1599*BH1599+AT1599*BI1599+AO1599*BJ1599)/(BK1599*(1000000))</f>
        <v>130.46199416098364</v>
      </c>
      <c r="M1599" s="18">
        <f>L1599/K1599</f>
        <v>1.2542762496139712</v>
      </c>
      <c r="N1599" s="18">
        <f>J1599*M1599</f>
        <v>134.15540352227438</v>
      </c>
      <c r="O1599" s="13">
        <v>100</v>
      </c>
      <c r="P1599" s="20">
        <v>137.70711788972</v>
      </c>
      <c r="Q1599" s="20">
        <f>P1599-S1599</f>
        <v>127.36634590701399</v>
      </c>
      <c r="R1599" s="18">
        <f>Q1599*solar_capex_adj</f>
        <v>169.82179454268532</v>
      </c>
      <c r="S1599" s="20">
        <v>10.340771982706002</v>
      </c>
      <c r="T1599" s="18">
        <f>R1599+S1599</f>
        <v>180.16256652539133</v>
      </c>
      <c r="U1599" s="20">
        <v>33.778916687450803</v>
      </c>
      <c r="V1599" s="20">
        <f>U1599-X1599</f>
        <v>27.979087455507599</v>
      </c>
      <c r="W1599" s="18">
        <f>V1599*wind_capex_adj</f>
        <v>46.631812425846</v>
      </c>
      <c r="X1599" s="20">
        <v>5.7998292319432032</v>
      </c>
      <c r="Y1599" s="18">
        <f>W1599+X1599</f>
        <v>52.4316416577892</v>
      </c>
      <c r="Z1599" s="20">
        <v>925.641796622627</v>
      </c>
      <c r="AA1599" s="20">
        <f>Z1599-AC1599-AD1599</f>
        <v>791.8947628080349</v>
      </c>
      <c r="AB1599" s="18">
        <f>AA1599*hdgt_capex_adj</f>
        <v>989.86845351004365</v>
      </c>
      <c r="AC1599" s="20">
        <v>90.730054378175055</v>
      </c>
      <c r="AD1599" s="20">
        <v>43.016979436417046</v>
      </c>
      <c r="AE1599" s="18">
        <f>AD1599*fuel_adj</f>
        <v>43.016979436417046</v>
      </c>
      <c r="AF1599" s="18">
        <f>AB1599+AC1599+AE1599</f>
        <v>1123.6154873246355</v>
      </c>
      <c r="AG1599" s="20">
        <v>1371.6640087579401</v>
      </c>
      <c r="AH1599" s="20">
        <f>AG1599-AJ1599-AK1599</f>
        <v>1214.2948239677701</v>
      </c>
      <c r="AI1599" s="18">
        <f>AH1599*aero_capex_adj</f>
        <v>1457.153788761324</v>
      </c>
      <c r="AJ1599" s="20">
        <v>108.27810897883001</v>
      </c>
      <c r="AK1599" s="20">
        <v>49.091075811340033</v>
      </c>
      <c r="AL1599" s="18">
        <f>AK1599*fuel_adj</f>
        <v>49.091075811340033</v>
      </c>
      <c r="AM1599" s="18">
        <f>AI1599+AJ1599+AL1599</f>
        <v>1614.522973551494</v>
      </c>
      <c r="AN1599" s="18">
        <f>IF(F1599=0, 0, IF(F1599=3, Z1599, (Z1599*F1599*384+AG1599*G1599*32)/(F1599*384+G1599*32)))</f>
        <v>925.641796622627</v>
      </c>
      <c r="AO1599" s="18">
        <f>IF(F1599=0, 0, IF(F1599=3, AF1599, (AF1599*F1599*384+AM1599*G1599*32)/(F1599*384+G1599*32)))</f>
        <v>1123.6154873246355</v>
      </c>
      <c r="AP1599" s="20">
        <v>236.84272477651501</v>
      </c>
      <c r="AQ1599" s="20">
        <f>AP1599-AS1599</f>
        <v>191.67206955276001</v>
      </c>
      <c r="AR1599" s="18">
        <f>AQ1599*bess_capex_adj</f>
        <v>191.67206955276001</v>
      </c>
      <c r="AS1599" s="20">
        <v>45.170655223755006</v>
      </c>
      <c r="AT1599" s="18">
        <f>AR1599+AS1599</f>
        <v>236.84272477651501</v>
      </c>
      <c r="AU1599" s="20">
        <v>9878.3189531631306</v>
      </c>
      <c r="AV1599" s="20"/>
      <c r="AW1599" s="20">
        <v>2465.1964570158202</v>
      </c>
      <c r="AX1599" s="18">
        <f>AW1599*solar_capex_adj</f>
        <v>3286.928609354427</v>
      </c>
      <c r="AY1599" s="20">
        <v>1918.82212047845</v>
      </c>
      <c r="AZ1599" s="18">
        <f>AY1599*wind_capex_adj</f>
        <v>3198.0368674640836</v>
      </c>
      <c r="BA1599" s="20">
        <v>2316.7233837218901</v>
      </c>
      <c r="BB1599" s="18">
        <f>BA1599*hdgt_capex_adj</f>
        <v>2895.9042296523626</v>
      </c>
      <c r="BC1599" s="20">
        <v>324.49411311096299</v>
      </c>
      <c r="BD1599" s="18">
        <f>BC1599*aero_capex_adj</f>
        <v>389.39293573315558</v>
      </c>
      <c r="BE1599" s="20">
        <v>2853.082878836</v>
      </c>
      <c r="BF1599" s="18">
        <f>BE1599*bess_capex_adj</f>
        <v>2853.082878836</v>
      </c>
      <c r="BG1599" s="11">
        <v>1659752392.8464701</v>
      </c>
      <c r="BH1599" s="11">
        <v>5821620202.7650099</v>
      </c>
      <c r="BI1599" s="11">
        <v>1012774499.17242</v>
      </c>
      <c r="BJ1599" s="11">
        <v>265852905.21609101</v>
      </c>
      <c r="BK1599" s="11">
        <f>SUM(BG1599:BJ1599)/1000000</f>
        <v>8759.9999999999909</v>
      </c>
      <c r="BL1599" s="11">
        <v>29.1582409695162</v>
      </c>
      <c r="BM1599" s="13">
        <f>0.815*BJ1599/(BK1599*1000)</f>
        <v>24.734031706748219</v>
      </c>
      <c r="BN1599" s="22">
        <v>2781.2923068682198</v>
      </c>
      <c r="BO1599" s="11">
        <v>422</v>
      </c>
      <c r="BP1599" s="11">
        <v>9120</v>
      </c>
      <c r="BQ1599" s="22">
        <v>13835.7696</v>
      </c>
      <c r="BR1599" s="11">
        <v>2280</v>
      </c>
      <c r="BS1599" s="11">
        <v>570</v>
      </c>
      <c r="BT1599" s="11">
        <v>0.21066280434809301</v>
      </c>
    </row>
    <row r="1600" spans="1:72" s="11" customFormat="1" x14ac:dyDescent="0.25">
      <c r="A1600" s="1">
        <v>1625</v>
      </c>
      <c r="B1600" s="22">
        <v>3502.3680901303501</v>
      </c>
      <c r="C1600" s="22">
        <v>201.39999999999901</v>
      </c>
      <c r="D1600" s="11">
        <v>3000</v>
      </c>
      <c r="E1600" s="11">
        <v>12000</v>
      </c>
      <c r="F1600" s="11">
        <v>3</v>
      </c>
      <c r="G1600" s="11">
        <v>4</v>
      </c>
      <c r="H1600" s="12">
        <f>SUM(BG1600:BI1600)/(BK1600*1000000)</f>
        <v>0.85866526912891639</v>
      </c>
      <c r="I1600" s="13">
        <v>100</v>
      </c>
      <c r="J1600" s="20">
        <v>112.451075684296</v>
      </c>
      <c r="K1600" s="18">
        <f>(P1600*BG1600+U1600*BH1600+AP1600*BI1600+AN1600*BJ1600)/(BK1600*(1000000))</f>
        <v>108.55779662203992</v>
      </c>
      <c r="L1600" s="18">
        <f>(T1600*BG1600+Y1600*BH1600+AT1600*BI1600+AO1600*BJ1600)/(BK1600*(1000000))</f>
        <v>129.5781150862004</v>
      </c>
      <c r="M1600" s="18">
        <f>L1600/K1600</f>
        <v>1.1936325083802672</v>
      </c>
      <c r="N1600" s="18">
        <f>J1600*M1600</f>
        <v>134.22525953910551</v>
      </c>
      <c r="O1600" s="13">
        <v>100</v>
      </c>
      <c r="P1600" s="20">
        <v>124.82881622956199</v>
      </c>
      <c r="Q1600" s="20">
        <f>P1600-S1600</f>
        <v>115.454859418628</v>
      </c>
      <c r="R1600" s="18">
        <f>Q1600*solar_capex_adj</f>
        <v>153.93981255817067</v>
      </c>
      <c r="S1600" s="20">
        <v>9.3739568109339899</v>
      </c>
      <c r="T1600" s="18">
        <f>R1600+S1600</f>
        <v>163.31376936910465</v>
      </c>
      <c r="U1600" s="20">
        <v>27.936391381964199</v>
      </c>
      <c r="V1600" s="20">
        <f>U1600-X1600</f>
        <v>23.139607904837099</v>
      </c>
      <c r="W1600" s="18">
        <f>V1600*wind_capex_adj</f>
        <v>38.566013174728504</v>
      </c>
      <c r="X1600" s="20">
        <v>4.7967834771271001</v>
      </c>
      <c r="Y1600" s="18">
        <f>W1600+X1600</f>
        <v>43.362796651855604</v>
      </c>
      <c r="Z1600" s="20">
        <v>226.63515520940001</v>
      </c>
      <c r="AA1600" s="20">
        <f>Z1600-AC1600-AD1600</f>
        <v>161.908023614234</v>
      </c>
      <c r="AB1600" s="18">
        <f>AA1600*hdgt_capex_adj</f>
        <v>202.3850295177925</v>
      </c>
      <c r="AC1600" s="20">
        <v>27.691372335479002</v>
      </c>
      <c r="AD1600" s="20">
        <v>37.035759259687012</v>
      </c>
      <c r="AE1600" s="18">
        <f>AD1600*fuel_adj</f>
        <v>37.035759259687012</v>
      </c>
      <c r="AF1600" s="18">
        <f>AB1600+AC1600+AE1600</f>
        <v>267.11216111295852</v>
      </c>
      <c r="AG1600" s="20">
        <v>612.34971962313705</v>
      </c>
      <c r="AH1600" s="20">
        <f>AG1600-AJ1600-AK1600</f>
        <v>517.73890154628089</v>
      </c>
      <c r="AI1600" s="18">
        <f>AH1600*aero_capex_adj</f>
        <v>621.28668185553704</v>
      </c>
      <c r="AJ1600" s="20">
        <v>52.237527175779064</v>
      </c>
      <c r="AK1600" s="20">
        <v>42.373290901077098</v>
      </c>
      <c r="AL1600" s="18">
        <f>AK1600*fuel_adj</f>
        <v>42.373290901077098</v>
      </c>
      <c r="AM1600" s="18">
        <f>AI1600+AJ1600+AL1600</f>
        <v>715.8974999323932</v>
      </c>
      <c r="AN1600" s="18">
        <f>IF(F1600=0, 0, IF(F1600=3, Z1600, (Z1600*F1600*384+AG1600*G1600*32)/(F1600*384+G1600*32)))</f>
        <v>226.63515520940001</v>
      </c>
      <c r="AO1600" s="18">
        <f>IF(F1600=0, 0, IF(F1600=3, AF1600, (AF1600*F1600*384+AM1600*G1600*32)/(F1600*384+G1600*32)))</f>
        <v>267.11216111295852</v>
      </c>
      <c r="AP1600" s="20">
        <v>72.710042923488302</v>
      </c>
      <c r="AQ1600" s="20">
        <f>AP1600-AS1600</f>
        <v>59.523585372783003</v>
      </c>
      <c r="AR1600" s="18">
        <f>AQ1600*bess_capex_adj</f>
        <v>59.523585372783003</v>
      </c>
      <c r="AS1600" s="20">
        <v>13.186457550705299</v>
      </c>
      <c r="AT1600" s="18">
        <f>AR1600+AS1600</f>
        <v>72.710042923488302</v>
      </c>
      <c r="AU1600" s="20">
        <v>9925.8391100508506</v>
      </c>
      <c r="AV1600" s="20"/>
      <c r="AW1600" s="20">
        <v>4190.7137545351297</v>
      </c>
      <c r="AX1600" s="18">
        <f>AW1600*solar_capex_adj</f>
        <v>5587.618339380173</v>
      </c>
      <c r="AY1600" s="20">
        <v>240.98259475975399</v>
      </c>
      <c r="AZ1600" s="18">
        <f>AY1600*wind_capex_adj</f>
        <v>401.63765793292333</v>
      </c>
      <c r="BA1600" s="20">
        <v>2316.6569239127498</v>
      </c>
      <c r="BB1600" s="18">
        <f>BA1600*hdgt_capex_adj</f>
        <v>2895.8211548909371</v>
      </c>
      <c r="BC1600" s="20">
        <v>324.48480435318203</v>
      </c>
      <c r="BD1600" s="18">
        <f>BC1600*aero_capex_adj</f>
        <v>389.38176522381843</v>
      </c>
      <c r="BE1600" s="20">
        <v>2853.00103249002</v>
      </c>
      <c r="BF1600" s="18">
        <f>BE1600*bess_capex_adj</f>
        <v>2853.00103249002</v>
      </c>
      <c r="BG1600" s="11">
        <v>3128135458.8848801</v>
      </c>
      <c r="BH1600" s="11">
        <v>884041093.96239996</v>
      </c>
      <c r="BI1600" s="11">
        <v>3509731204.7220201</v>
      </c>
      <c r="BJ1600" s="11">
        <v>1238092242.4306901</v>
      </c>
      <c r="BK1600" s="11">
        <f>SUM(BG1600:BJ1600)/1000000</f>
        <v>8759.9999999999909</v>
      </c>
      <c r="BL1600" s="11">
        <v>16.9125299090243</v>
      </c>
      <c r="BM1600" s="13">
        <f>0.815*BJ1600/(BK1600*1000)</f>
        <v>115.18780565993305</v>
      </c>
      <c r="BN1600" s="22">
        <v>4728.1969216759699</v>
      </c>
      <c r="BO1600" s="11">
        <v>53</v>
      </c>
      <c r="BP1600" s="11">
        <v>9120</v>
      </c>
      <c r="BQ1600" s="22">
        <v>13835.7696</v>
      </c>
      <c r="BR1600" s="11">
        <v>2280</v>
      </c>
      <c r="BS1600" s="11">
        <v>570</v>
      </c>
      <c r="BT1600" s="11">
        <v>0.72239253721835195</v>
      </c>
    </row>
    <row r="1601" spans="1:72" s="11" customFormat="1" x14ac:dyDescent="0.25">
      <c r="A1601" s="1">
        <v>1356</v>
      </c>
      <c r="B1601" s="22">
        <v>3708.3897424909601</v>
      </c>
      <c r="C1601" s="22">
        <v>201.39999999999901</v>
      </c>
      <c r="D1601" s="11">
        <v>3000</v>
      </c>
      <c r="E1601" s="11">
        <v>12000</v>
      </c>
      <c r="F1601" s="11">
        <v>1</v>
      </c>
      <c r="G1601" s="11">
        <v>22</v>
      </c>
      <c r="H1601" s="12">
        <f>SUM(BG1601:BI1601)/(BK1601*1000000)</f>
        <v>0.87169051777851125</v>
      </c>
      <c r="I1601" s="13">
        <v>100</v>
      </c>
      <c r="J1601" s="20">
        <v>113.024493336178</v>
      </c>
      <c r="K1601" s="18">
        <f>(P1601*BG1601+U1601*BH1601+AP1601*BI1601+AN1601*BJ1601)/(BK1601*(1000000))</f>
        <v>145.56986088746203</v>
      </c>
      <c r="L1601" s="18">
        <f>(T1601*BG1601+Y1601*BH1601+AT1601*BI1601+AO1601*BJ1601)/(BK1601*(1000000))</f>
        <v>172.93647384890724</v>
      </c>
      <c r="M1601" s="18">
        <f>L1601/K1601</f>
        <v>1.1879964217497052</v>
      </c>
      <c r="N1601" s="18">
        <f>J1601*M1601</f>
        <v>134.27269365345288</v>
      </c>
      <c r="O1601" s="13">
        <v>100</v>
      </c>
      <c r="P1601" s="20">
        <v>129.557307522272</v>
      </c>
      <c r="Q1601" s="20">
        <f>P1601-S1601</f>
        <v>119.827410529552</v>
      </c>
      <c r="R1601" s="18">
        <f>Q1601*solar_capex_adj</f>
        <v>159.76988070606933</v>
      </c>
      <c r="S1601" s="20">
        <v>9.7298969927200005</v>
      </c>
      <c r="T1601" s="18">
        <f>R1601+S1601</f>
        <v>169.49977769878933</v>
      </c>
      <c r="U1601" s="20">
        <v>27.934189023971701</v>
      </c>
      <c r="V1601" s="20">
        <f>U1601-X1601</f>
        <v>23.137405546844601</v>
      </c>
      <c r="W1601" s="18">
        <f>V1601*wind_capex_adj</f>
        <v>38.562342578074336</v>
      </c>
      <c r="X1601" s="20">
        <v>4.7967834771271001</v>
      </c>
      <c r="Y1601" s="18">
        <f>W1601+X1601</f>
        <v>43.359126055201436</v>
      </c>
      <c r="Z1601" s="20">
        <v>126.78018518387501</v>
      </c>
      <c r="AA1601" s="20">
        <f>Z1601-AC1601-AD1601</f>
        <v>71.966489637946097</v>
      </c>
      <c r="AB1601" s="18">
        <f>AA1601*hdgt_capex_adj</f>
        <v>89.958112047432621</v>
      </c>
      <c r="AC1601" s="20">
        <v>18.901236187441</v>
      </c>
      <c r="AD1601" s="20">
        <v>35.912459358487908</v>
      </c>
      <c r="AE1601" s="18">
        <f>AD1601*fuel_adj</f>
        <v>35.912459358487908</v>
      </c>
      <c r="AF1601" s="18">
        <f>AB1601+AC1601+AE1601</f>
        <v>144.77180759336153</v>
      </c>
      <c r="AG1601" s="20">
        <v>732.99113404811203</v>
      </c>
      <c r="AH1601" s="20">
        <f>AG1601-AJ1601-AK1601</f>
        <v>630.42417308158201</v>
      </c>
      <c r="AI1601" s="18">
        <f>AH1601*aero_capex_adj</f>
        <v>756.50900769789837</v>
      </c>
      <c r="AJ1601" s="20">
        <v>61.142188579492995</v>
      </c>
      <c r="AK1601" s="20">
        <v>41.424772387037024</v>
      </c>
      <c r="AL1601" s="18">
        <f>AK1601*fuel_adj</f>
        <v>41.424772387037024</v>
      </c>
      <c r="AM1601" s="18">
        <f>AI1601+AJ1601+AL1601</f>
        <v>859.07596866442839</v>
      </c>
      <c r="AN1601" s="18">
        <f>IF(F1601=0, 0, IF(F1601=3, Z1601, (Z1601*F1601*384+AG1601*G1601*32)/(F1601*384+G1601*32)))</f>
        <v>519.03432856661664</v>
      </c>
      <c r="AO1601" s="18">
        <f>IF(F1601=0, 0, IF(F1601=3, AF1601, (AF1601*F1601*384+AM1601*G1601*32)/(F1601*384+G1601*32)))</f>
        <v>606.96861769816951</v>
      </c>
      <c r="AP1601" s="20">
        <v>71.3230638074985</v>
      </c>
      <c r="AQ1601" s="20">
        <f>AP1601-AS1601</f>
        <v>58.365272210454002</v>
      </c>
      <c r="AR1601" s="18">
        <f>AQ1601*bess_capex_adj</f>
        <v>58.365272210454002</v>
      </c>
      <c r="AS1601" s="20">
        <v>12.957791597044498</v>
      </c>
      <c r="AT1601" s="18">
        <f>AR1601+AS1601</f>
        <v>71.3230638074985</v>
      </c>
      <c r="AU1601" s="20">
        <v>10087.135199714099</v>
      </c>
      <c r="AV1601" s="20"/>
      <c r="AW1601" s="20">
        <v>4436.8040065310097</v>
      </c>
      <c r="AX1601" s="18">
        <f>AW1601*solar_capex_adj</f>
        <v>5915.7386753746796</v>
      </c>
      <c r="AY1601" s="20">
        <v>240.95965876421701</v>
      </c>
      <c r="AZ1601" s="18">
        <f>AY1601*wind_capex_adj</f>
        <v>401.59943127369502</v>
      </c>
      <c r="BA1601" s="20">
        <v>772.14547716788798</v>
      </c>
      <c r="BB1601" s="18">
        <f>BA1601*hdgt_capex_adj</f>
        <v>965.18184645986003</v>
      </c>
      <c r="BC1601" s="20">
        <v>1784.4965647824399</v>
      </c>
      <c r="BD1601" s="18">
        <f>BC1601*aero_capex_adj</f>
        <v>2141.395877738928</v>
      </c>
      <c r="BE1601" s="20">
        <v>2852.7294924685898</v>
      </c>
      <c r="BF1601" s="18">
        <f>BE1601*bess_capex_adj</f>
        <v>2852.7294924685898</v>
      </c>
      <c r="BG1601" s="11">
        <v>3186029695.87357</v>
      </c>
      <c r="BH1601" s="11">
        <v>884041093.96239996</v>
      </c>
      <c r="BI1601" s="11">
        <v>3565938145.90378</v>
      </c>
      <c r="BJ1601" s="11">
        <v>1123991064.2602401</v>
      </c>
      <c r="BK1601" s="11">
        <f>SUM(BG1601:BJ1601)/1000000</f>
        <v>8759.9999999999909</v>
      </c>
      <c r="BL1601" s="11">
        <v>19.942733965257101</v>
      </c>
      <c r="BM1601" s="13">
        <f>0.815*BJ1601/(BK1601*1000)</f>
        <v>104.5722280105133</v>
      </c>
      <c r="BN1601" s="22">
        <v>5006.3261523627898</v>
      </c>
      <c r="BO1601" s="11">
        <v>53</v>
      </c>
      <c r="BP1601" s="11">
        <v>9120</v>
      </c>
      <c r="BQ1601" s="22">
        <v>13835.7696</v>
      </c>
      <c r="BR1601" s="11">
        <v>2280</v>
      </c>
      <c r="BS1601" s="11">
        <v>570</v>
      </c>
      <c r="BT1601" s="11">
        <v>0.73393948609587101</v>
      </c>
    </row>
    <row r="1602" spans="1:72" s="11" customFormat="1" x14ac:dyDescent="0.25">
      <c r="A1602" s="1">
        <v>1237</v>
      </c>
      <c r="B1602" s="22">
        <v>3090.3247854091301</v>
      </c>
      <c r="C1602" s="22">
        <v>1003.19999999999</v>
      </c>
      <c r="D1602" s="11">
        <v>3000</v>
      </c>
      <c r="E1602" s="11">
        <v>12000</v>
      </c>
      <c r="F1602" s="11">
        <v>1</v>
      </c>
      <c r="G1602" s="11">
        <v>22</v>
      </c>
      <c r="H1602" s="12">
        <f>SUM(BG1602:BI1602)/(BK1602*1000000)</f>
        <v>0.96261928235132255</v>
      </c>
      <c r="I1602" s="13">
        <v>100</v>
      </c>
      <c r="J1602" s="20">
        <v>111.440617066771</v>
      </c>
      <c r="K1602" s="18">
        <f>(P1602*BG1602+U1602*BH1602+AP1602*BI1602+AN1602*BJ1602)/(BK1602*(1000000))</f>
        <v>161.77277280003634</v>
      </c>
      <c r="L1602" s="18">
        <f>(T1602*BG1602+Y1602*BH1602+AT1602*BI1602+AO1602*BJ1602)/(BK1602*(1000000))</f>
        <v>196.2276194351916</v>
      </c>
      <c r="M1602" s="18">
        <f>L1602/K1602</f>
        <v>1.2129829762993809</v>
      </c>
      <c r="N1602" s="18">
        <f>J1602*M1602</f>
        <v>135.17557137029146</v>
      </c>
      <c r="O1602" s="13">
        <v>100</v>
      </c>
      <c r="P1602" s="20">
        <v>149.188175330353</v>
      </c>
      <c r="Q1602" s="20">
        <f>P1602-S1602</f>
        <v>137.98269539715201</v>
      </c>
      <c r="R1602" s="18">
        <f>Q1602*solar_capex_adj</f>
        <v>183.97692719620267</v>
      </c>
      <c r="S1602" s="20">
        <v>11.205479933200991</v>
      </c>
      <c r="T1602" s="18">
        <f>R1602+S1602</f>
        <v>195.18240712940366</v>
      </c>
      <c r="U1602" s="20">
        <v>27.9313245794389</v>
      </c>
      <c r="V1602" s="20">
        <f>U1602-X1602</f>
        <v>23.1345411023119</v>
      </c>
      <c r="W1602" s="18">
        <f>V1602*wind_capex_adj</f>
        <v>38.557568503853169</v>
      </c>
      <c r="X1602" s="20">
        <v>4.7967834771270006</v>
      </c>
      <c r="Y1602" s="18">
        <f>W1602+X1602</f>
        <v>43.354351980980169</v>
      </c>
      <c r="Z1602" s="20">
        <v>304.15629209986702</v>
      </c>
      <c r="AA1602" s="20">
        <f>Z1602-AC1602-AD1602</f>
        <v>228.31673405460998</v>
      </c>
      <c r="AB1602" s="18">
        <f>AA1602*hdgt_capex_adj</f>
        <v>285.39591756826246</v>
      </c>
      <c r="AC1602" s="20">
        <v>34.842864676848023</v>
      </c>
      <c r="AD1602" s="20">
        <v>40.996693368409012</v>
      </c>
      <c r="AE1602" s="18">
        <f>AD1602*fuel_adj</f>
        <v>40.996693368409012</v>
      </c>
      <c r="AF1602" s="18">
        <f>AB1602+AC1602+AE1602</f>
        <v>361.2354756135195</v>
      </c>
      <c r="AG1602" s="20">
        <v>3154.4630359504499</v>
      </c>
      <c r="AH1602" s="20">
        <f>AG1602-AJ1602-AK1602</f>
        <v>2872.8036510205598</v>
      </c>
      <c r="AI1602" s="18">
        <f>AH1602*aero_capex_adj</f>
        <v>3447.3643812246714</v>
      </c>
      <c r="AJ1602" s="20">
        <v>236.96825249351014</v>
      </c>
      <c r="AK1602" s="20">
        <v>44.69113243638003</v>
      </c>
      <c r="AL1602" s="18">
        <f>AK1602*fuel_adj</f>
        <v>44.69113243638003</v>
      </c>
      <c r="AM1602" s="18">
        <f>AI1602+AJ1602+AL1602</f>
        <v>3729.0237661545616</v>
      </c>
      <c r="AN1602" s="18">
        <f>IF(F1602=0, 0, IF(F1602=3, Z1602, (Z1602*F1602*384+AG1602*G1602*32)/(F1602*384+G1602*32)))</f>
        <v>2148.4724204737736</v>
      </c>
      <c r="AO1602" s="18">
        <f>IF(F1602=0, 0, IF(F1602=3, AF1602, (AF1602*F1602*384+AM1602*G1602*32)/(F1602*384+G1602*32)))</f>
        <v>2540.392604787135</v>
      </c>
      <c r="AP1602" s="20">
        <v>143.144897066429</v>
      </c>
      <c r="AQ1602" s="20">
        <f>AP1602-AS1602</f>
        <v>116.688212865712</v>
      </c>
      <c r="AR1602" s="18">
        <f>AQ1602*bess_capex_adj</f>
        <v>116.688212865712</v>
      </c>
      <c r="AS1602" s="20">
        <v>26.456684200716992</v>
      </c>
      <c r="AT1602" s="18">
        <f>AR1602+AS1602</f>
        <v>143.144897066429</v>
      </c>
      <c r="AU1602" s="20">
        <v>10305.68407501</v>
      </c>
      <c r="AV1602" s="20"/>
      <c r="AW1602" s="20">
        <v>3696.8789364397699</v>
      </c>
      <c r="AX1602" s="18">
        <f>AW1602*solar_capex_adj</f>
        <v>4929.1719152530259</v>
      </c>
      <c r="AY1602" s="20">
        <v>1200.1032922322299</v>
      </c>
      <c r="AZ1602" s="18">
        <f>AY1602*wind_capex_adj</f>
        <v>2000.1721537203832</v>
      </c>
      <c r="BA1602" s="20">
        <v>772.04988443230195</v>
      </c>
      <c r="BB1602" s="18">
        <f>BA1602*hdgt_capex_adj</f>
        <v>965.06235554037744</v>
      </c>
      <c r="BC1602" s="20">
        <v>1784.2756415065601</v>
      </c>
      <c r="BD1602" s="18">
        <f>BC1602*aero_capex_adj</f>
        <v>2141.1307698078722</v>
      </c>
      <c r="BE1602" s="20">
        <v>2852.3763203991598</v>
      </c>
      <c r="BF1602" s="18">
        <f>BE1602*bess_capex_adj</f>
        <v>2852.3763203991598</v>
      </c>
      <c r="BG1602" s="11">
        <v>2295342281.6950102</v>
      </c>
      <c r="BH1602" s="11">
        <v>4403525449.1711998</v>
      </c>
      <c r="BI1602" s="11">
        <v>1733677182.5313699</v>
      </c>
      <c r="BJ1602" s="11">
        <v>327455086.60241503</v>
      </c>
      <c r="BK1602" s="11">
        <f>SUM(BG1602:BJ1602)/1000000</f>
        <v>8759.9999999999945</v>
      </c>
      <c r="BL1602" s="11">
        <v>28.914260429071302</v>
      </c>
      <c r="BM1602" s="13">
        <f>0.815*BJ1602/(BK1602*1000)</f>
        <v>30.465284883672194</v>
      </c>
      <c r="BN1602" s="22">
        <v>4171.93846030233</v>
      </c>
      <c r="BO1602" s="11">
        <v>264</v>
      </c>
      <c r="BP1602" s="11">
        <v>9120</v>
      </c>
      <c r="BQ1602" s="22">
        <v>13835.7696</v>
      </c>
      <c r="BR1602" s="11">
        <v>2280</v>
      </c>
      <c r="BS1602" s="11">
        <v>570</v>
      </c>
      <c r="BT1602" s="11">
        <v>0.35852794838797403</v>
      </c>
    </row>
    <row r="1603" spans="1:72" s="11" customFormat="1" x14ac:dyDescent="0.25">
      <c r="A1603" s="1">
        <v>1303</v>
      </c>
      <c r="B1603" s="22">
        <v>3296.3464377697401</v>
      </c>
      <c r="C1603" s="22">
        <v>801.8</v>
      </c>
      <c r="D1603" s="11">
        <v>3000</v>
      </c>
      <c r="E1603" s="11">
        <v>12000</v>
      </c>
      <c r="F1603" s="11">
        <v>1</v>
      </c>
      <c r="G1603" s="11">
        <v>22</v>
      </c>
      <c r="H1603" s="12">
        <f>SUM(BG1603:BI1603)/(BK1603*1000000)</f>
        <v>0.9487122080952326</v>
      </c>
      <c r="I1603" s="13">
        <v>100</v>
      </c>
      <c r="J1603" s="20">
        <v>112.050389155628</v>
      </c>
      <c r="K1603" s="18">
        <f>(P1603*BG1603+U1603*BH1603+AP1603*BI1603+AN1603*BJ1603)/(BK1603*(1000000))</f>
        <v>169.85612980383416</v>
      </c>
      <c r="L1603" s="18">
        <f>(T1603*BG1603+Y1603*BH1603+AT1603*BI1603+AO1603*BJ1603)/(BK1603*(1000000))</f>
        <v>204.94322081493391</v>
      </c>
      <c r="M1603" s="18">
        <f>L1603/K1603</f>
        <v>1.2065694717736806</v>
      </c>
      <c r="N1603" s="18">
        <f>J1603*M1603</f>
        <v>135.19657885554142</v>
      </c>
      <c r="O1603" s="13">
        <v>100</v>
      </c>
      <c r="P1603" s="20">
        <v>142.61418896694099</v>
      </c>
      <c r="Q1603" s="20">
        <f>P1603-S1603</f>
        <v>131.902449087657</v>
      </c>
      <c r="R1603" s="18">
        <f>Q1603*solar_capex_adj</f>
        <v>175.86993211687599</v>
      </c>
      <c r="S1603" s="20">
        <v>10.711739879283982</v>
      </c>
      <c r="T1603" s="18">
        <f>R1603+S1603</f>
        <v>186.58167199615997</v>
      </c>
      <c r="U1603" s="20">
        <v>27.931254229784901</v>
      </c>
      <c r="V1603" s="20">
        <f>U1603-X1603</f>
        <v>23.134470752657801</v>
      </c>
      <c r="W1603" s="18">
        <f>V1603*wind_capex_adj</f>
        <v>38.557451254429672</v>
      </c>
      <c r="X1603" s="20">
        <v>4.7967834771271001</v>
      </c>
      <c r="Y1603" s="18">
        <f>W1603+X1603</f>
        <v>43.354234731556772</v>
      </c>
      <c r="Z1603" s="20">
        <v>232.328726430144</v>
      </c>
      <c r="AA1603" s="20">
        <f>Z1603-AC1603-AD1603</f>
        <v>165.05945265644999</v>
      </c>
      <c r="AB1603" s="18">
        <f>AA1603*hdgt_capex_adj</f>
        <v>206.3243158205625</v>
      </c>
      <c r="AC1603" s="20">
        <v>28.160013586058994</v>
      </c>
      <c r="AD1603" s="20">
        <v>39.109260187635016</v>
      </c>
      <c r="AE1603" s="18">
        <f>AD1603*fuel_adj</f>
        <v>39.109260187635016</v>
      </c>
      <c r="AF1603" s="18">
        <f>AB1603+AC1603+AE1603</f>
        <v>273.59358959425651</v>
      </c>
      <c r="AG1603" s="20">
        <v>2536.4443076727298</v>
      </c>
      <c r="AH1603" s="20">
        <f>AG1603-AJ1603-AK1603</f>
        <v>2302.3831025894701</v>
      </c>
      <c r="AI1603" s="18">
        <f>AH1603*aero_capex_adj</f>
        <v>2762.8597231073641</v>
      </c>
      <c r="AJ1603" s="20">
        <v>191.75195718673967</v>
      </c>
      <c r="AK1603" s="20">
        <v>42.309247896519992</v>
      </c>
      <c r="AL1603" s="18">
        <f>AK1603*fuel_adj</f>
        <v>42.309247896519992</v>
      </c>
      <c r="AM1603" s="18">
        <f>AI1603+AJ1603+AL1603</f>
        <v>2996.9209281906237</v>
      </c>
      <c r="AN1603" s="18">
        <f>IF(F1603=0, 0, IF(F1603=3, Z1603, (Z1603*F1603*384+AG1603*G1603*32)/(F1603*384+G1603*32)))</f>
        <v>1723.2270437047582</v>
      </c>
      <c r="AO1603" s="18">
        <f>IF(F1603=0, 0, IF(F1603=3, AF1603, (AF1603*F1603*384+AM1603*G1603*32)/(F1603*384+G1603*32)))</f>
        <v>2035.7465733919059</v>
      </c>
      <c r="AP1603" s="20">
        <v>112.15766347664299</v>
      </c>
      <c r="AQ1603" s="20">
        <f>AP1603-AS1603</f>
        <v>91.564714776649794</v>
      </c>
      <c r="AR1603" s="18">
        <f>AQ1603*bess_capex_adj</f>
        <v>91.564714776649794</v>
      </c>
      <c r="AS1603" s="20">
        <v>20.592948699993201</v>
      </c>
      <c r="AT1603" s="18">
        <f>AR1603+AS1603</f>
        <v>112.15766347664299</v>
      </c>
      <c r="AU1603" s="20">
        <v>10311.181487874999</v>
      </c>
      <c r="AV1603" s="20"/>
      <c r="AW1603" s="20">
        <v>3943.3255409366502</v>
      </c>
      <c r="AX1603" s="18">
        <f>AW1603*solar_capex_adj</f>
        <v>5257.7673879155336</v>
      </c>
      <c r="AY1603" s="20">
        <v>959.17054788155201</v>
      </c>
      <c r="AZ1603" s="18">
        <f>AY1603*wind_capex_adj</f>
        <v>1598.6175798025868</v>
      </c>
      <c r="BA1603" s="20">
        <v>772.04753671155004</v>
      </c>
      <c r="BB1603" s="18">
        <f>BA1603*hdgt_capex_adj</f>
        <v>965.05942088943755</v>
      </c>
      <c r="BC1603" s="20">
        <v>1784.27021571604</v>
      </c>
      <c r="BD1603" s="18">
        <f>BC1603*aero_capex_adj</f>
        <v>2141.1242588592477</v>
      </c>
      <c r="BE1603" s="20">
        <v>2852.36764662922</v>
      </c>
      <c r="BF1603" s="18">
        <f>BE1603*bess_capex_adj</f>
        <v>2852.36764662922</v>
      </c>
      <c r="BG1603" s="11">
        <v>2562640984.8817701</v>
      </c>
      <c r="BH1603" s="11">
        <v>3519484355.2087998</v>
      </c>
      <c r="BI1603" s="11">
        <v>2228593602.8236599</v>
      </c>
      <c r="BJ1603" s="11">
        <v>449281057.08576202</v>
      </c>
      <c r="BK1603" s="11">
        <f>SUM(BG1603:BJ1603)/1000000</f>
        <v>8759.9999999999927</v>
      </c>
      <c r="BL1603" s="11">
        <v>27.088002846808699</v>
      </c>
      <c r="BM1603" s="13">
        <f>0.815*BJ1603/(BK1603*1000)</f>
        <v>41.799550402385428</v>
      </c>
      <c r="BN1603" s="22">
        <v>4450.0676909891499</v>
      </c>
      <c r="BO1603" s="11">
        <v>211</v>
      </c>
      <c r="BP1603" s="11">
        <v>9120</v>
      </c>
      <c r="BQ1603" s="22">
        <v>13835.7696</v>
      </c>
      <c r="BR1603" s="11">
        <v>2280</v>
      </c>
      <c r="BS1603" s="11">
        <v>570</v>
      </c>
      <c r="BT1603" s="11">
        <v>0.45995098550278102</v>
      </c>
    </row>
    <row r="1604" spans="1:72" s="11" customFormat="1" x14ac:dyDescent="0.25">
      <c r="A1604" s="1">
        <v>1320</v>
      </c>
      <c r="B1604" s="22">
        <v>3502.3680901303501</v>
      </c>
      <c r="C1604" s="22">
        <v>600.4</v>
      </c>
      <c r="D1604" s="11">
        <v>3000</v>
      </c>
      <c r="E1604" s="11">
        <v>12000</v>
      </c>
      <c r="F1604" s="11">
        <v>1</v>
      </c>
      <c r="G1604" s="11">
        <v>22</v>
      </c>
      <c r="H1604" s="12">
        <f>SUM(BG1604:BI1604)/(BK1604*1000000)</f>
        <v>0.93062482339724495</v>
      </c>
      <c r="I1604" s="13">
        <v>100</v>
      </c>
      <c r="J1604" s="20">
        <v>112.812434967417</v>
      </c>
      <c r="K1604" s="18">
        <f>(P1604*BG1604+U1604*BH1604+AP1604*BI1604+AN1604*BJ1604)/(BK1604*(1000000))</f>
        <v>190.44256555567603</v>
      </c>
      <c r="L1604" s="18">
        <f>(T1604*BG1604+Y1604*BH1604+AT1604*BI1604+AO1604*BJ1604)/(BK1604*(1000000))</f>
        <v>228.4436879223901</v>
      </c>
      <c r="M1604" s="18">
        <f>L1604/K1604</f>
        <v>1.1995411175848942</v>
      </c>
      <c r="N1604" s="18">
        <f>J1604*M1604</f>
        <v>135.3231543182886</v>
      </c>
      <c r="O1604" s="13">
        <v>100</v>
      </c>
      <c r="P1604" s="20">
        <v>138.52184367374201</v>
      </c>
      <c r="Q1604" s="20">
        <f>P1604-S1604</f>
        <v>128.117450280828</v>
      </c>
      <c r="R1604" s="18">
        <f>Q1604*solar_capex_adj</f>
        <v>170.82326704110397</v>
      </c>
      <c r="S1604" s="20">
        <v>10.404393392914017</v>
      </c>
      <c r="T1604" s="18">
        <f>R1604+S1604</f>
        <v>181.22766043401799</v>
      </c>
      <c r="U1604" s="20">
        <v>27.9311839616472</v>
      </c>
      <c r="V1604" s="20">
        <f>U1604-X1604</f>
        <v>23.134400484520199</v>
      </c>
      <c r="W1604" s="18">
        <f>V1604*wind_capex_adj</f>
        <v>38.557334140866999</v>
      </c>
      <c r="X1604" s="20">
        <v>4.7967834771270006</v>
      </c>
      <c r="Y1604" s="18">
        <f>W1604+X1604</f>
        <v>43.354117617994</v>
      </c>
      <c r="Z1604" s="20">
        <v>180.53850440799499</v>
      </c>
      <c r="AA1604" s="20">
        <f>Z1604-AC1604-AD1604</f>
        <v>118.92055843106399</v>
      </c>
      <c r="AB1604" s="18">
        <f>AA1604*hdgt_capex_adj</f>
        <v>148.65069803883</v>
      </c>
      <c r="AC1604" s="20">
        <v>23.509331602901</v>
      </c>
      <c r="AD1604" s="20">
        <v>38.108614374029997</v>
      </c>
      <c r="AE1604" s="18">
        <f>AD1604*fuel_adj</f>
        <v>38.108614374029997</v>
      </c>
      <c r="AF1604" s="18">
        <f>AB1604+AC1604+AE1604</f>
        <v>210.268644015761</v>
      </c>
      <c r="AG1604" s="20">
        <v>2330.2058659322101</v>
      </c>
      <c r="AH1604" s="20">
        <f>AG1604-AJ1604-AK1604</f>
        <v>2111.5927657419898</v>
      </c>
      <c r="AI1604" s="18">
        <f>AH1604*aero_capex_adj</f>
        <v>2533.9113188903875</v>
      </c>
      <c r="AJ1604" s="20">
        <v>176.80440951814035</v>
      </c>
      <c r="AK1604" s="20">
        <v>41.808690672080047</v>
      </c>
      <c r="AL1604" s="18">
        <f>AK1604*fuel_adj</f>
        <v>41.808690672080047</v>
      </c>
      <c r="AM1604" s="18">
        <f>AI1604+AJ1604+AL1604</f>
        <v>2752.5244190806079</v>
      </c>
      <c r="AN1604" s="18">
        <f>IF(F1604=0, 0, IF(F1604=3, Z1604, (Z1604*F1604*384+AG1604*G1604*32)/(F1604*384+G1604*32)))</f>
        <v>1571.4997383354284</v>
      </c>
      <c r="AO1604" s="18">
        <f>IF(F1604=0, 0, IF(F1604=3, AF1604, (AF1604*F1604*384+AM1604*G1604*32)/(F1604*384+G1604*32)))</f>
        <v>1855.2576749400739</v>
      </c>
      <c r="AP1604" s="20">
        <v>92.580623653015394</v>
      </c>
      <c r="AQ1604" s="20">
        <f>AP1604-AS1604</f>
        <v>75.6379623270455</v>
      </c>
      <c r="AR1604" s="18">
        <f>AQ1604*bess_capex_adj</f>
        <v>75.6379623270455</v>
      </c>
      <c r="AS1604" s="20">
        <v>16.942661325969894</v>
      </c>
      <c r="AT1604" s="18">
        <f>AR1604+AS1604</f>
        <v>92.580623653015394</v>
      </c>
      <c r="AU1604" s="20">
        <v>10316.6789034669</v>
      </c>
      <c r="AV1604" s="20"/>
      <c r="AW1604" s="20">
        <v>4189.7706612883503</v>
      </c>
      <c r="AX1604" s="18">
        <f>AW1604*solar_capex_adj</f>
        <v>5586.3608817178001</v>
      </c>
      <c r="AY1604" s="20">
        <v>718.23927134509302</v>
      </c>
      <c r="AZ1604" s="18">
        <f>AY1604*wind_capex_adj</f>
        <v>1197.0654522418217</v>
      </c>
      <c r="BA1604" s="20">
        <v>772.04519171117204</v>
      </c>
      <c r="BB1604" s="18">
        <f>BA1604*hdgt_capex_adj</f>
        <v>965.0564896389651</v>
      </c>
      <c r="BC1604" s="20">
        <v>1784.26479621253</v>
      </c>
      <c r="BD1604" s="18">
        <f>BC1604*aero_capex_adj</f>
        <v>2141.1177554550359</v>
      </c>
      <c r="BE1604" s="20">
        <v>2852.35898290983</v>
      </c>
      <c r="BF1604" s="18">
        <f>BE1604*bess_capex_adj</f>
        <v>2852.35898290983</v>
      </c>
      <c r="BG1604" s="11">
        <v>2805152633.50736</v>
      </c>
      <c r="BH1604" s="11">
        <v>2635443261.2463999</v>
      </c>
      <c r="BI1604" s="11">
        <v>2711677558.20609</v>
      </c>
      <c r="BJ1604" s="11">
        <v>607726547.04013395</v>
      </c>
      <c r="BK1604" s="11">
        <f>SUM(BG1604:BJ1604)/1000000</f>
        <v>8759.9999999999836</v>
      </c>
      <c r="BL1604" s="11">
        <v>25.457200924090799</v>
      </c>
      <c r="BM1604" s="13">
        <f>0.815*BJ1604/(BK1604*1000)</f>
        <v>56.540768931245445</v>
      </c>
      <c r="BN1604" s="22">
        <v>4728.1969216759699</v>
      </c>
      <c r="BO1604" s="11">
        <v>158</v>
      </c>
      <c r="BP1604" s="11">
        <v>9120</v>
      </c>
      <c r="BQ1604" s="22">
        <v>13835.7696</v>
      </c>
      <c r="BR1604" s="11">
        <v>2280</v>
      </c>
      <c r="BS1604" s="11">
        <v>570</v>
      </c>
      <c r="BT1604" s="11">
        <v>0.55893989896812901</v>
      </c>
    </row>
    <row r="1605" spans="1:72" s="11" customFormat="1" x14ac:dyDescent="0.25">
      <c r="A1605" s="1">
        <v>1222</v>
      </c>
      <c r="B1605" s="22">
        <v>1030.10826180304</v>
      </c>
      <c r="C1605" s="22">
        <v>3002</v>
      </c>
      <c r="D1605" s="11">
        <v>3000</v>
      </c>
      <c r="E1605" s="11">
        <v>12000</v>
      </c>
      <c r="F1605" s="11">
        <v>1</v>
      </c>
      <c r="G1605" s="11">
        <v>16</v>
      </c>
      <c r="H1605" s="12">
        <f>SUM(BG1605:BI1605)/(BK1605*1000000)</f>
        <v>0.97498072332413088</v>
      </c>
      <c r="I1605" s="13">
        <v>100</v>
      </c>
      <c r="J1605" s="20">
        <v>105.92075891528</v>
      </c>
      <c r="K1605" s="18">
        <f>(P1605*BG1605+U1605*BH1605+AP1605*BI1605+AN1605*BJ1605)/(BK1605*(1000000))</f>
        <v>123.36619482301869</v>
      </c>
      <c r="L1605" s="18">
        <f>(T1605*BG1605+Y1605*BH1605+AT1605*BI1605+AO1605*BJ1605)/(BK1605*(1000000))</f>
        <v>158.3363597042331</v>
      </c>
      <c r="M1605" s="18">
        <f>L1605/K1605</f>
        <v>1.2834663493624219</v>
      </c>
      <c r="N1605" s="18">
        <f>J1605*M1605</f>
        <v>135.94572976669161</v>
      </c>
      <c r="O1605" s="13">
        <v>100</v>
      </c>
      <c r="P1605" s="20">
        <v>113.190472520158</v>
      </c>
      <c r="Q1605" s="20">
        <f>P1605-S1605</f>
        <v>104.691343683669</v>
      </c>
      <c r="R1605" s="18">
        <f>Q1605*solar_capex_adj</f>
        <v>139.588458244892</v>
      </c>
      <c r="S1605" s="20">
        <v>8.4991288364889925</v>
      </c>
      <c r="T1605" s="18">
        <f>R1605+S1605</f>
        <v>148.087587081381</v>
      </c>
      <c r="U1605" s="20">
        <v>54.647317550496098</v>
      </c>
      <c r="V1605" s="20">
        <f>U1605-X1605</f>
        <v>45.2650103113941</v>
      </c>
      <c r="W1605" s="18">
        <f>V1605*wind_capex_adj</f>
        <v>75.441683852323507</v>
      </c>
      <c r="X1605" s="20">
        <v>9.3823072391019977</v>
      </c>
      <c r="Y1605" s="18">
        <f>W1605+X1605</f>
        <v>84.823991091425512</v>
      </c>
      <c r="Z1605" s="20">
        <v>476.06867287396199</v>
      </c>
      <c r="AA1605" s="20">
        <f>Z1605-AC1605-AD1605</f>
        <v>383.33320152626101</v>
      </c>
      <c r="AB1605" s="18">
        <f>AA1605*hdgt_capex_adj</f>
        <v>479.16650190782627</v>
      </c>
      <c r="AC1605" s="20">
        <v>50.89397830358098</v>
      </c>
      <c r="AD1605" s="20">
        <v>41.84149304412</v>
      </c>
      <c r="AE1605" s="18">
        <f>AD1605*fuel_adj</f>
        <v>41.84149304412</v>
      </c>
      <c r="AF1605" s="18">
        <f>AB1605+AC1605+AE1605</f>
        <v>571.90197325552731</v>
      </c>
      <c r="AG1605" s="20">
        <v>2575.4026584059202</v>
      </c>
      <c r="AH1605" s="20">
        <f>AG1605-AJ1605-AK1605</f>
        <v>2332.9818002555398</v>
      </c>
      <c r="AI1605" s="18">
        <f>AH1605*aero_capex_adj</f>
        <v>2799.5781603066475</v>
      </c>
      <c r="AJ1605" s="20">
        <v>195.56672291723999</v>
      </c>
      <c r="AK1605" s="20">
        <v>46.854135233140369</v>
      </c>
      <c r="AL1605" s="18">
        <f>AK1605*fuel_adj</f>
        <v>46.854135233140369</v>
      </c>
      <c r="AM1605" s="18">
        <f>AI1605+AJ1605+AL1605</f>
        <v>3041.9990184570279</v>
      </c>
      <c r="AN1605" s="18">
        <f>IF(F1605=0, 0, IF(F1605=3, Z1605, (Z1605*F1605*384+AG1605*G1605*32)/(F1605*384+G1605*32)))</f>
        <v>1675.6880931779381</v>
      </c>
      <c r="AO1605" s="18">
        <f>IF(F1605=0, 0, IF(F1605=3, AF1605, (AF1605*F1605*384+AM1605*G1605*32)/(F1605*384+G1605*32)))</f>
        <v>1983.3859990849562</v>
      </c>
      <c r="AP1605" s="20">
        <v>293.22732495869099</v>
      </c>
      <c r="AQ1605" s="20">
        <f>AP1605-AS1605</f>
        <v>235.74798817700199</v>
      </c>
      <c r="AR1605" s="18">
        <f>AQ1605*bess_capex_adj</f>
        <v>235.74798817700199</v>
      </c>
      <c r="AS1605" s="20">
        <v>57.479336781689</v>
      </c>
      <c r="AT1605" s="18">
        <f>AR1605+AS1605</f>
        <v>293.22732495869099</v>
      </c>
      <c r="AU1605" s="20">
        <v>9748.7838584766505</v>
      </c>
      <c r="AV1605" s="20"/>
      <c r="AW1605" s="20">
        <v>1232.69652899833</v>
      </c>
      <c r="AX1605" s="18">
        <f>AW1605*solar_capex_adj</f>
        <v>1643.5953719977733</v>
      </c>
      <c r="AY1605" s="20">
        <v>3592.39423395726</v>
      </c>
      <c r="AZ1605" s="18">
        <f>AY1605*wind_capex_adj</f>
        <v>5987.3237232621004</v>
      </c>
      <c r="BA1605" s="20">
        <v>772.30271462699204</v>
      </c>
      <c r="BB1605" s="18">
        <f>BA1605*hdgt_capex_adj</f>
        <v>965.37839328374002</v>
      </c>
      <c r="BC1605" s="20">
        <v>1298.07996688909</v>
      </c>
      <c r="BD1605" s="18">
        <f>BC1605*aero_capex_adj</f>
        <v>1557.6959602669078</v>
      </c>
      <c r="BE1605" s="20">
        <v>2853.31041400497</v>
      </c>
      <c r="BF1605" s="18">
        <f>BE1605*bess_capex_adj</f>
        <v>2853.31041400497</v>
      </c>
      <c r="BG1605" s="11">
        <v>1020198444.33614</v>
      </c>
      <c r="BH1605" s="11">
        <v>6736954015.2254696</v>
      </c>
      <c r="BI1605" s="11">
        <v>783678676.75776803</v>
      </c>
      <c r="BJ1605" s="11">
        <v>219168863.68061301</v>
      </c>
      <c r="BK1605" s="11">
        <f>SUM(BG1605:BJ1605)/1000000</f>
        <v>8759.9999999999909</v>
      </c>
      <c r="BL1605" s="11">
        <v>44.764991932785001</v>
      </c>
      <c r="BM1605" s="13">
        <f>0.815*BJ1605/(BK1605*1000)</f>
        <v>20.39071049083331</v>
      </c>
      <c r="BN1605" s="22">
        <v>1390.6461534341099</v>
      </c>
      <c r="BO1605" s="11">
        <v>790</v>
      </c>
      <c r="BP1605" s="11">
        <v>9120</v>
      </c>
      <c r="BQ1605" s="22">
        <v>13835.7696</v>
      </c>
      <c r="BR1605" s="11">
        <v>2280</v>
      </c>
      <c r="BS1605" s="11">
        <v>570</v>
      </c>
      <c r="BT1605" s="11">
        <v>0.163602568189058</v>
      </c>
    </row>
    <row r="1606" spans="1:72" s="11" customFormat="1" x14ac:dyDescent="0.25">
      <c r="A1606" s="1">
        <v>1338</v>
      </c>
      <c r="B1606" s="22">
        <v>3708.3897424909601</v>
      </c>
      <c r="C1606" s="22">
        <v>402.79999999999899</v>
      </c>
      <c r="D1606" s="11">
        <v>3000</v>
      </c>
      <c r="E1606" s="11">
        <v>12000</v>
      </c>
      <c r="F1606" s="11">
        <v>1</v>
      </c>
      <c r="G1606" s="11">
        <v>22</v>
      </c>
      <c r="H1606" s="12">
        <f>SUM(BG1606:BI1606)/(BK1606*1000000)</f>
        <v>0.90923101634137715</v>
      </c>
      <c r="I1606" s="13">
        <v>100</v>
      </c>
      <c r="J1606" s="20">
        <v>113.757002288061</v>
      </c>
      <c r="K1606" s="18">
        <f>(P1606*BG1606+U1606*BH1606+AP1606*BI1606+AN1606*BJ1606)/(BK1606*(1000000))</f>
        <v>173.06022324163163</v>
      </c>
      <c r="L1606" s="18">
        <f>(T1606*BG1606+Y1606*BH1606+AT1606*BI1606+AO1606*BJ1606)/(BK1606*(1000000))</f>
        <v>206.93051950340734</v>
      </c>
      <c r="M1606" s="18">
        <f>L1606/K1606</f>
        <v>1.1957139291013454</v>
      </c>
      <c r="N1606" s="18">
        <f>J1606*M1606</f>
        <v>136.02083216864816</v>
      </c>
      <c r="O1606" s="13">
        <v>100</v>
      </c>
      <c r="P1606" s="20">
        <v>136.051819316794</v>
      </c>
      <c r="Q1606" s="20">
        <f>P1606-S1606</f>
        <v>125.83289754337</v>
      </c>
      <c r="R1606" s="18">
        <f>Q1606*solar_capex_adj</f>
        <v>167.77719672449331</v>
      </c>
      <c r="S1606" s="20">
        <v>10.218921773424</v>
      </c>
      <c r="T1606" s="18">
        <f>R1606+S1606</f>
        <v>177.99611849791731</v>
      </c>
      <c r="U1606" s="20">
        <v>27.931056127011999</v>
      </c>
      <c r="V1606" s="20">
        <f>U1606-X1606</f>
        <v>23.134272649884899</v>
      </c>
      <c r="W1606" s="18">
        <f>V1606*wind_capex_adj</f>
        <v>38.557121083141503</v>
      </c>
      <c r="X1606" s="20">
        <v>4.7967834771271001</v>
      </c>
      <c r="Y1606" s="18">
        <f>W1606+X1606</f>
        <v>43.353904560268603</v>
      </c>
      <c r="Z1606" s="20">
        <v>151.355909854109</v>
      </c>
      <c r="AA1606" s="20">
        <f>Z1606-AC1606-AD1606</f>
        <v>93.582465741471992</v>
      </c>
      <c r="AB1606" s="18">
        <f>AA1606*hdgt_capex_adj</f>
        <v>116.97808217683999</v>
      </c>
      <c r="AC1606" s="20">
        <v>21.015339194515008</v>
      </c>
      <c r="AD1606" s="20">
        <v>36.758104918122001</v>
      </c>
      <c r="AE1606" s="18">
        <f>AD1606*fuel_adj</f>
        <v>36.758104918122001</v>
      </c>
      <c r="AF1606" s="18">
        <f>AB1606+AC1606+AE1606</f>
        <v>174.751526289477</v>
      </c>
      <c r="AG1606" s="20">
        <v>1477.36141689281</v>
      </c>
      <c r="AH1606" s="20">
        <f>AG1606-AJ1606-AK1606</f>
        <v>1320.36419344305</v>
      </c>
      <c r="AI1606" s="18">
        <f>AH1606*aero_capex_adj</f>
        <v>1584.4370321316599</v>
      </c>
      <c r="AJ1606" s="20">
        <v>115.07083232370996</v>
      </c>
      <c r="AK1606" s="20">
        <v>41.926391126050021</v>
      </c>
      <c r="AL1606" s="18">
        <f>AK1606*fuel_adj</f>
        <v>41.926391126050021</v>
      </c>
      <c r="AM1606" s="18">
        <f>AI1606+AJ1606+AL1606</f>
        <v>1741.4342555814198</v>
      </c>
      <c r="AN1606" s="18">
        <f>IF(F1606=0, 0, IF(F1606=3, Z1606, (Z1606*F1606*384+AG1606*G1606*32)/(F1606*384+G1606*32)))</f>
        <v>1009.3594732320919</v>
      </c>
      <c r="AO1606" s="18">
        <f>IF(F1606=0, 0, IF(F1606=3, AF1606, (AF1606*F1606*384+AM1606*G1606*32)/(F1606*384+G1606*32)))</f>
        <v>1188.4874099489696</v>
      </c>
      <c r="AP1606" s="20">
        <v>79.5525486951056</v>
      </c>
      <c r="AQ1606" s="20">
        <f>AP1606-AS1606</f>
        <v>65.028169240760207</v>
      </c>
      <c r="AR1606" s="18">
        <f>AQ1606*bess_capex_adj</f>
        <v>65.028169240760207</v>
      </c>
      <c r="AS1606" s="20">
        <v>14.524379454345393</v>
      </c>
      <c r="AT1606" s="18">
        <f>AR1606+AS1606</f>
        <v>79.5525486951056</v>
      </c>
      <c r="AU1606" s="20">
        <v>10326.6963932565</v>
      </c>
      <c r="AV1606" s="20"/>
      <c r="AW1606" s="20">
        <v>4436.2032455790304</v>
      </c>
      <c r="AX1606" s="18">
        <f>AW1606*solar_capex_adj</f>
        <v>5914.9376607720405</v>
      </c>
      <c r="AY1606" s="20">
        <v>481.85406373143297</v>
      </c>
      <c r="AZ1606" s="18">
        <f>AY1606*wind_capex_adj</f>
        <v>803.09010621905497</v>
      </c>
      <c r="BA1606" s="20">
        <v>772.04092559174205</v>
      </c>
      <c r="BB1606" s="18">
        <f>BA1606*hdgt_capex_adj</f>
        <v>965.05115698967757</v>
      </c>
      <c r="BC1606" s="20">
        <v>1784.2549368328</v>
      </c>
      <c r="BD1606" s="18">
        <f>BC1606*aero_capex_adj</f>
        <v>2141.1059241993598</v>
      </c>
      <c r="BE1606" s="20">
        <v>2852.3432215214998</v>
      </c>
      <c r="BF1606" s="18">
        <f>BE1606*bess_capex_adj</f>
        <v>2852.3432215214998</v>
      </c>
      <c r="BG1606" s="11">
        <v>3027915828.0716</v>
      </c>
      <c r="BH1606" s="11">
        <v>1768082187.9247999</v>
      </c>
      <c r="BI1606" s="11">
        <v>3168865687.1540499</v>
      </c>
      <c r="BJ1606" s="11">
        <v>795136296.84953499</v>
      </c>
      <c r="BK1606" s="11">
        <f>SUM(BG1606:BJ1606)/1000000</f>
        <v>8759.9999999999854</v>
      </c>
      <c r="BL1606" s="11">
        <v>24.097432063448601</v>
      </c>
      <c r="BM1606" s="13">
        <f>0.815*BJ1606/(BK1606*1000)</f>
        <v>73.976721681777633</v>
      </c>
      <c r="BN1606" s="22">
        <v>5006.3261523627898</v>
      </c>
      <c r="BO1606" s="11">
        <v>106</v>
      </c>
      <c r="BP1606" s="11">
        <v>9120</v>
      </c>
      <c r="BQ1606" s="22">
        <v>13835.7696</v>
      </c>
      <c r="BR1606" s="11">
        <v>2280</v>
      </c>
      <c r="BS1606" s="11">
        <v>570</v>
      </c>
      <c r="BT1606" s="11">
        <v>0.65261686087059601</v>
      </c>
    </row>
    <row r="1607" spans="1:72" s="11" customFormat="1" x14ac:dyDescent="0.25">
      <c r="A1607" s="1">
        <v>1572</v>
      </c>
      <c r="B1607" s="22">
        <v>3090.3247854091301</v>
      </c>
      <c r="C1607" s="22">
        <v>801.8</v>
      </c>
      <c r="D1607" s="11">
        <v>3000</v>
      </c>
      <c r="E1607" s="11">
        <v>12000</v>
      </c>
      <c r="F1607" s="11">
        <v>3</v>
      </c>
      <c r="G1607" s="11">
        <v>4</v>
      </c>
      <c r="H1607" s="12">
        <f>SUM(BG1607:BI1607)/(BK1607*1000000)</f>
        <v>0.94131835469845893</v>
      </c>
      <c r="I1607" s="13">
        <v>100</v>
      </c>
      <c r="J1607" s="20">
        <v>111.15065290136999</v>
      </c>
      <c r="K1607" s="18">
        <f>(P1607*BG1607+U1607*BH1607+AP1607*BI1607+AN1607*BJ1607)/(BK1607*(1000000))</f>
        <v>107.66033092686328</v>
      </c>
      <c r="L1607" s="18">
        <f>(T1607*BG1607+Y1607*BH1607+AT1607*BI1607+AO1607*BJ1607)/(BK1607*(1000000))</f>
        <v>131.77420226837438</v>
      </c>
      <c r="M1607" s="18">
        <f>L1607/K1607</f>
        <v>1.2239810256378678</v>
      </c>
      <c r="N1607" s="18">
        <f>J1607*M1607</f>
        <v>136.0462901385375</v>
      </c>
      <c r="O1607" s="13">
        <v>100</v>
      </c>
      <c r="P1607" s="20">
        <v>135.86848436161901</v>
      </c>
      <c r="Q1607" s="20">
        <f>P1607-S1607</f>
        <v>125.664269942263</v>
      </c>
      <c r="R1607" s="18">
        <f>Q1607*solar_capex_adj</f>
        <v>167.55235992301732</v>
      </c>
      <c r="S1607" s="20">
        <v>10.204214419356006</v>
      </c>
      <c r="T1607" s="18">
        <f>R1607+S1607</f>
        <v>177.75657434237331</v>
      </c>
      <c r="U1607" s="20">
        <v>27.9333528728252</v>
      </c>
      <c r="V1607" s="20">
        <f>U1607-X1607</f>
        <v>23.1365693956981</v>
      </c>
      <c r="W1607" s="18">
        <f>V1607*wind_capex_adj</f>
        <v>38.56094899283017</v>
      </c>
      <c r="X1607" s="20">
        <v>4.7967834771271001</v>
      </c>
      <c r="Y1607" s="18">
        <f>W1607+X1607</f>
        <v>43.35773246995727</v>
      </c>
      <c r="Z1607" s="20">
        <v>488.55444137753199</v>
      </c>
      <c r="AA1607" s="20">
        <f>Z1607-AC1607-AD1607</f>
        <v>398.575975520177</v>
      </c>
      <c r="AB1607" s="18">
        <f>AA1607*hdgt_capex_adj</f>
        <v>498.21996940022126</v>
      </c>
      <c r="AC1607" s="20">
        <v>50.956649505988992</v>
      </c>
      <c r="AD1607" s="20">
        <v>39.021816351365999</v>
      </c>
      <c r="AE1607" s="18">
        <f>AD1607*fuel_adj</f>
        <v>39.021816351365999</v>
      </c>
      <c r="AF1607" s="18">
        <f>AB1607+AC1607+AE1607</f>
        <v>588.19843525757619</v>
      </c>
      <c r="AG1607" s="20">
        <v>893.58131027560501</v>
      </c>
      <c r="AH1607" s="20">
        <f>AG1607-AJ1607-AK1607</f>
        <v>777.00810143108299</v>
      </c>
      <c r="AI1607" s="18">
        <f>AH1607*aero_capex_adj</f>
        <v>932.40972171729959</v>
      </c>
      <c r="AJ1607" s="20">
        <v>72.741535776278056</v>
      </c>
      <c r="AK1607" s="20">
        <v>43.831673068243958</v>
      </c>
      <c r="AL1607" s="18">
        <f>AK1607*fuel_adj</f>
        <v>43.831673068243958</v>
      </c>
      <c r="AM1607" s="18">
        <f>AI1607+AJ1607+AL1607</f>
        <v>1048.9829305618216</v>
      </c>
      <c r="AN1607" s="18">
        <f>IF(F1607=0, 0, IF(F1607=3, Z1607, (Z1607*F1607*384+AG1607*G1607*32)/(F1607*384+G1607*32)))</f>
        <v>488.55444137753199</v>
      </c>
      <c r="AO1607" s="18">
        <f>IF(F1607=0, 0, IF(F1607=3, AF1607, (AF1607*F1607*384+AM1607*G1607*32)/(F1607*384+G1607*32)))</f>
        <v>588.19843525757619</v>
      </c>
      <c r="AP1607" s="20">
        <v>113.83491040994301</v>
      </c>
      <c r="AQ1607" s="20">
        <f>AP1607-AS1607</f>
        <v>92.967267550047694</v>
      </c>
      <c r="AR1607" s="18">
        <f>AQ1607*bess_capex_adj</f>
        <v>92.967267550047694</v>
      </c>
      <c r="AS1607" s="20">
        <v>20.867642859895312</v>
      </c>
      <c r="AT1607" s="18">
        <f>AR1607+AS1607</f>
        <v>113.83491040994301</v>
      </c>
      <c r="AU1607" s="20">
        <v>10149.8819285806</v>
      </c>
      <c r="AV1607" s="20"/>
      <c r="AW1607" s="20">
        <v>3697.20305590526</v>
      </c>
      <c r="AX1607" s="18">
        <f>AW1607*solar_capex_adj</f>
        <v>4929.6040745403461</v>
      </c>
      <c r="AY1607" s="20">
        <v>959.25755901814603</v>
      </c>
      <c r="AZ1607" s="18">
        <f>AY1607*wind_capex_adj</f>
        <v>1598.7625983635767</v>
      </c>
      <c r="BA1607" s="20">
        <v>2316.3527189640599</v>
      </c>
      <c r="BB1607" s="18">
        <f>BA1607*hdgt_capex_adj</f>
        <v>2895.4408987050747</v>
      </c>
      <c r="BC1607" s="20">
        <v>324.44219559128902</v>
      </c>
      <c r="BD1607" s="18">
        <f>BC1607*aero_capex_adj</f>
        <v>389.33063470954681</v>
      </c>
      <c r="BE1607" s="20">
        <v>2852.62639910183</v>
      </c>
      <c r="BF1607" s="18">
        <f>BE1607*bess_capex_adj</f>
        <v>2852.62639910183</v>
      </c>
      <c r="BG1607" s="11">
        <v>2524095379.2091999</v>
      </c>
      <c r="BH1607" s="11">
        <v>3519484355.2087998</v>
      </c>
      <c r="BI1607" s="11">
        <v>2202369052.74049</v>
      </c>
      <c r="BJ1607" s="11">
        <v>514051212.84149897</v>
      </c>
      <c r="BK1607" s="11">
        <f>SUM(BG1607:BJ1607)/1000000</f>
        <v>8759.9999999999891</v>
      </c>
      <c r="BL1607" s="11">
        <v>24.2470515888762</v>
      </c>
      <c r="BM1607" s="13">
        <f>0.815*BJ1607/(BK1607*1000)</f>
        <v>47.825540920755955</v>
      </c>
      <c r="BN1607" s="22">
        <v>4171.93846030233</v>
      </c>
      <c r="BO1607" s="11">
        <v>211</v>
      </c>
      <c r="BP1607" s="11">
        <v>9120</v>
      </c>
      <c r="BQ1607" s="22">
        <v>13835.7696</v>
      </c>
      <c r="BR1607" s="11">
        <v>2280</v>
      </c>
      <c r="BS1607" s="11">
        <v>570</v>
      </c>
      <c r="BT1607" s="11">
        <v>0.45455986897970302</v>
      </c>
    </row>
    <row r="1608" spans="1:72" s="11" customFormat="1" x14ac:dyDescent="0.25">
      <c r="A1608" s="1">
        <v>1589</v>
      </c>
      <c r="B1608" s="22">
        <v>3296.3464377697401</v>
      </c>
      <c r="C1608" s="22">
        <v>600.4</v>
      </c>
      <c r="D1608" s="11">
        <v>3000</v>
      </c>
      <c r="E1608" s="11">
        <v>12000</v>
      </c>
      <c r="F1608" s="11">
        <v>3</v>
      </c>
      <c r="G1608" s="11">
        <v>4</v>
      </c>
      <c r="H1608" s="12">
        <f>SUM(BG1608:BI1608)/(BK1608*1000000)</f>
        <v>0.92196662387324524</v>
      </c>
      <c r="I1608" s="13">
        <v>100</v>
      </c>
      <c r="J1608" s="20">
        <v>111.973479591405</v>
      </c>
      <c r="K1608" s="18">
        <f>(P1608*BG1608+U1608*BH1608+AP1608*BI1608+AN1608*BJ1608)/(BK1608*(1000000))</f>
        <v>108.07818715895819</v>
      </c>
      <c r="L1608" s="18">
        <f>(T1608*BG1608+Y1608*BH1608+AT1608*BI1608+AO1608*BJ1608)/(BK1608*(1000000))</f>
        <v>131.34967673355735</v>
      </c>
      <c r="M1608" s="18">
        <f>L1608/K1608</f>
        <v>1.2153208726601987</v>
      </c>
      <c r="N1608" s="18">
        <f>J1608*M1608</f>
        <v>136.08370693182528</v>
      </c>
      <c r="O1608" s="13">
        <v>100</v>
      </c>
      <c r="P1608" s="20">
        <v>132.51361107266899</v>
      </c>
      <c r="Q1608" s="20">
        <f>P1608-S1608</f>
        <v>122.561330835579</v>
      </c>
      <c r="R1608" s="18">
        <f>Q1608*solar_capex_adj</f>
        <v>163.41510778077199</v>
      </c>
      <c r="S1608" s="20">
        <v>9.9522802370899939</v>
      </c>
      <c r="T1608" s="18">
        <f>R1608+S1608</f>
        <v>173.36738801786197</v>
      </c>
      <c r="U1608" s="20">
        <v>27.933280152617598</v>
      </c>
      <c r="V1608" s="20">
        <f>U1608-X1608</f>
        <v>23.136496675490498</v>
      </c>
      <c r="W1608" s="18">
        <f>V1608*wind_capex_adj</f>
        <v>38.560827792484169</v>
      </c>
      <c r="X1608" s="20">
        <v>4.7967834771271001</v>
      </c>
      <c r="Y1608" s="18">
        <f>W1608+X1608</f>
        <v>43.357611269611269</v>
      </c>
      <c r="Z1608" s="20">
        <v>373.19613435967199</v>
      </c>
      <c r="AA1608" s="20">
        <f>Z1608-AC1608-AD1608</f>
        <v>294.54524459531103</v>
      </c>
      <c r="AB1608" s="18">
        <f>AA1608*hdgt_capex_adj</f>
        <v>368.18155574413879</v>
      </c>
      <c r="AC1608" s="20">
        <v>40.646816958639988</v>
      </c>
      <c r="AD1608" s="20">
        <v>38.004072805720966</v>
      </c>
      <c r="AE1608" s="18">
        <f>AD1608*fuel_adj</f>
        <v>38.004072805720966</v>
      </c>
      <c r="AF1608" s="18">
        <f>AB1608+AC1608+AE1608</f>
        <v>446.83244550849975</v>
      </c>
      <c r="AG1608" s="20">
        <v>928.29982550406203</v>
      </c>
      <c r="AH1608" s="20">
        <f>AG1608-AJ1608-AK1608</f>
        <v>809.24083790601696</v>
      </c>
      <c r="AI1608" s="18">
        <f>AH1608*aero_capex_adj</f>
        <v>971.08900548722033</v>
      </c>
      <c r="AJ1608" s="20">
        <v>75.248115933487043</v>
      </c>
      <c r="AK1608" s="20">
        <v>43.810871664558022</v>
      </c>
      <c r="AL1608" s="18">
        <f>AK1608*fuel_adj</f>
        <v>43.810871664558022</v>
      </c>
      <c r="AM1608" s="18">
        <f>AI1608+AJ1608+AL1608</f>
        <v>1090.1479930852652</v>
      </c>
      <c r="AN1608" s="18">
        <f>IF(F1608=0, 0, IF(F1608=3, Z1608, (Z1608*F1608*384+AG1608*G1608*32)/(F1608*384+G1608*32)))</f>
        <v>373.19613435967199</v>
      </c>
      <c r="AO1608" s="18">
        <f>IF(F1608=0, 0, IF(F1608=3, AF1608, (AF1608*F1608*384+AM1608*G1608*32)/(F1608*384+G1608*32)))</f>
        <v>446.83244550849975</v>
      </c>
      <c r="AP1608" s="20">
        <v>94.068034165124502</v>
      </c>
      <c r="AQ1608" s="20">
        <f>AP1608-AS1608</f>
        <v>76.880558625290504</v>
      </c>
      <c r="AR1608" s="18">
        <f>AQ1608*bess_capex_adj</f>
        <v>76.880558625290504</v>
      </c>
      <c r="AS1608" s="20">
        <v>17.187475539833997</v>
      </c>
      <c r="AT1608" s="18">
        <f>AR1608+AS1608</f>
        <v>94.068034165124502</v>
      </c>
      <c r="AU1608" s="20">
        <v>10155.3792621421</v>
      </c>
      <c r="AV1608" s="20"/>
      <c r="AW1608" s="20">
        <v>3943.6708643000202</v>
      </c>
      <c r="AX1608" s="18">
        <f>AW1608*solar_capex_adj</f>
        <v>5258.227819066693</v>
      </c>
      <c r="AY1608" s="20">
        <v>718.30435047589697</v>
      </c>
      <c r="AZ1608" s="18">
        <f>AY1608*wind_capex_adj</f>
        <v>1197.1739174598283</v>
      </c>
      <c r="BA1608" s="20">
        <v>2316.34543847024</v>
      </c>
      <c r="BB1608" s="18">
        <f>BA1608*hdgt_capex_adj</f>
        <v>2895.4317980878</v>
      </c>
      <c r="BC1608" s="20">
        <v>324.44117584184397</v>
      </c>
      <c r="BD1608" s="18">
        <f>BC1608*aero_capex_adj</f>
        <v>389.32941101021277</v>
      </c>
      <c r="BE1608" s="20">
        <v>2852.6174330541699</v>
      </c>
      <c r="BF1608" s="18">
        <f>BE1608*bess_capex_adj</f>
        <v>2852.6174330541699</v>
      </c>
      <c r="BG1608" s="11">
        <v>2762842496.4159298</v>
      </c>
      <c r="BH1608" s="11">
        <v>2635443261.2463999</v>
      </c>
      <c r="BI1608" s="11">
        <v>2678141867.4672899</v>
      </c>
      <c r="BJ1608" s="11">
        <v>683572374.87037098</v>
      </c>
      <c r="BK1608" s="11">
        <f>SUM(BG1608:BJ1608)/1000000</f>
        <v>8759.9999999999909</v>
      </c>
      <c r="BL1608" s="11">
        <v>22.557410927948101</v>
      </c>
      <c r="BM1608" s="13">
        <f>0.815*BJ1608/(BK1608*1000)</f>
        <v>63.597201543305125</v>
      </c>
      <c r="BN1608" s="22">
        <v>4450.0676909891499</v>
      </c>
      <c r="BO1608" s="11">
        <v>158</v>
      </c>
      <c r="BP1608" s="11">
        <v>9120</v>
      </c>
      <c r="BQ1608" s="22">
        <v>13835.7696</v>
      </c>
      <c r="BR1608" s="11">
        <v>2280</v>
      </c>
      <c r="BS1608" s="11">
        <v>570</v>
      </c>
      <c r="BT1608" s="11">
        <v>0.55205009862162602</v>
      </c>
    </row>
    <row r="1609" spans="1:72" s="11" customFormat="1" x14ac:dyDescent="0.25">
      <c r="A1609" s="1">
        <v>1607</v>
      </c>
      <c r="B1609" s="22">
        <v>3502.3680901303501</v>
      </c>
      <c r="C1609" s="22">
        <v>402.79999999999899</v>
      </c>
      <c r="D1609" s="11">
        <v>3000</v>
      </c>
      <c r="E1609" s="11">
        <v>12000</v>
      </c>
      <c r="F1609" s="11">
        <v>3</v>
      </c>
      <c r="G1609" s="11">
        <v>4</v>
      </c>
      <c r="H1609" s="12">
        <f>SUM(BG1609:BI1609)/(BK1609*1000000)</f>
        <v>0.89887940348996809</v>
      </c>
      <c r="I1609" s="13">
        <v>100</v>
      </c>
      <c r="J1609" s="20">
        <v>112.983762905506</v>
      </c>
      <c r="K1609" s="18">
        <f>(P1609*BG1609+U1609*BH1609+AP1609*BI1609+AN1609*BJ1609)/(BK1609*(1000000))</f>
        <v>109.44287031243354</v>
      </c>
      <c r="L1609" s="18">
        <f>(T1609*BG1609+Y1609*BH1609+AT1609*BI1609+AO1609*BJ1609)/(BK1609*(1000000))</f>
        <v>132.08055131111843</v>
      </c>
      <c r="M1609" s="18">
        <f>L1609/K1609</f>
        <v>1.2068447303516405</v>
      </c>
      <c r="N1609" s="18">
        <f>J1609*M1609</f>
        <v>136.35385887780907</v>
      </c>
      <c r="O1609" s="13">
        <v>100</v>
      </c>
      <c r="P1609" s="20">
        <v>130.65442512183901</v>
      </c>
      <c r="Q1609" s="20">
        <f>P1609-S1609</f>
        <v>120.841724983649</v>
      </c>
      <c r="R1609" s="18">
        <f>Q1609*solar_capex_adj</f>
        <v>161.12229997819867</v>
      </c>
      <c r="S1609" s="20">
        <v>9.8127001381900101</v>
      </c>
      <c r="T1609" s="18">
        <f>R1609+S1609</f>
        <v>170.93500011638866</v>
      </c>
      <c r="U1609" s="20">
        <v>27.933147860817002</v>
      </c>
      <c r="V1609" s="20">
        <f>U1609-X1609</f>
        <v>23.136364383689902</v>
      </c>
      <c r="W1609" s="18">
        <f>V1609*wind_capex_adj</f>
        <v>38.560607306149841</v>
      </c>
      <c r="X1609" s="20">
        <v>4.7967834771271001</v>
      </c>
      <c r="Y1609" s="18">
        <f>W1609+X1609</f>
        <v>43.357390783276941</v>
      </c>
      <c r="Z1609" s="20">
        <v>301.87163861892998</v>
      </c>
      <c r="AA1609" s="20">
        <f>Z1609-AC1609-AD1609</f>
        <v>230.35072679992999</v>
      </c>
      <c r="AB1609" s="18">
        <f>AA1609*hdgt_capex_adj</f>
        <v>287.9384084999125</v>
      </c>
      <c r="AC1609" s="20">
        <v>34.370961887605006</v>
      </c>
      <c r="AD1609" s="20">
        <v>37.149949931394985</v>
      </c>
      <c r="AE1609" s="18">
        <f>AD1609*fuel_adj</f>
        <v>37.149949931394985</v>
      </c>
      <c r="AF1609" s="18">
        <f>AB1609+AC1609+AE1609</f>
        <v>359.45932031891249</v>
      </c>
      <c r="AG1609" s="20">
        <v>656.633948627515</v>
      </c>
      <c r="AH1609" s="20">
        <f>AG1609-AJ1609-AK1609</f>
        <v>558.14982689004501</v>
      </c>
      <c r="AI1609" s="18">
        <f>AH1609*aero_capex_adj</f>
        <v>669.77979226805394</v>
      </c>
      <c r="AJ1609" s="20">
        <v>55.527846123152017</v>
      </c>
      <c r="AK1609" s="20">
        <v>42.956275614317974</v>
      </c>
      <c r="AL1609" s="18">
        <f>AK1609*fuel_adj</f>
        <v>42.956275614317974</v>
      </c>
      <c r="AM1609" s="18">
        <f>AI1609+AJ1609+AL1609</f>
        <v>768.26391400552393</v>
      </c>
      <c r="AN1609" s="18">
        <f>IF(F1609=0, 0, IF(F1609=3, Z1609, (Z1609*F1609*384+AG1609*G1609*32)/(F1609*384+G1609*32)))</f>
        <v>301.87163861892998</v>
      </c>
      <c r="AO1609" s="18">
        <f>IF(F1609=0, 0, IF(F1609=3, AF1609, (AF1609*F1609*384+AM1609*G1609*32)/(F1609*384+G1609*32)))</f>
        <v>359.45932031891249</v>
      </c>
      <c r="AP1609" s="20">
        <v>80.801945132905004</v>
      </c>
      <c r="AQ1609" s="20">
        <f>AP1609-AS1609</f>
        <v>66.074340628459893</v>
      </c>
      <c r="AR1609" s="18">
        <f>AQ1609*bess_capex_adj</f>
        <v>66.074340628459893</v>
      </c>
      <c r="AS1609" s="20">
        <v>14.727604504445111</v>
      </c>
      <c r="AT1609" s="18">
        <f>AR1609+AS1609</f>
        <v>80.801945132905004</v>
      </c>
      <c r="AU1609" s="20">
        <v>10165.396602823799</v>
      </c>
      <c r="AV1609" s="20"/>
      <c r="AW1609" s="20">
        <v>4190.1263345260904</v>
      </c>
      <c r="AX1609" s="18">
        <f>AW1609*solar_capex_adj</f>
        <v>5586.8351127014539</v>
      </c>
      <c r="AY1609" s="20">
        <v>481.89763157769499</v>
      </c>
      <c r="AZ1609" s="18">
        <f>AY1609*wind_capex_adj</f>
        <v>803.16271929615834</v>
      </c>
      <c r="BA1609" s="20">
        <v>2316.3321938760801</v>
      </c>
      <c r="BB1609" s="18">
        <f>BA1609*hdgt_capex_adj</f>
        <v>2895.4152423451001</v>
      </c>
      <c r="BC1609" s="20">
        <v>324.43932072488599</v>
      </c>
      <c r="BD1609" s="18">
        <f>BC1609*aero_capex_adj</f>
        <v>389.32718486986317</v>
      </c>
      <c r="BE1609" s="20">
        <v>2852.6011221190302</v>
      </c>
      <c r="BF1609" s="18">
        <f>BE1609*bess_capex_adj</f>
        <v>2852.6011221190302</v>
      </c>
      <c r="BG1609" s="11">
        <v>2979665559.3704</v>
      </c>
      <c r="BH1609" s="11">
        <v>1768082187.9247999</v>
      </c>
      <c r="BI1609" s="11">
        <v>3126435827.2769198</v>
      </c>
      <c r="BJ1609" s="11">
        <v>885816425.42787898</v>
      </c>
      <c r="BK1609" s="11">
        <f>SUM(BG1609:BJ1609)/1000000</f>
        <v>8760</v>
      </c>
      <c r="BL1609" s="11">
        <v>21.198523213438602</v>
      </c>
      <c r="BM1609" s="13">
        <f>0.815*BJ1609/(BK1609*1000)</f>
        <v>82.413286155675948</v>
      </c>
      <c r="BN1609" s="22">
        <v>4728.1969216759699</v>
      </c>
      <c r="BO1609" s="11">
        <v>106</v>
      </c>
      <c r="BP1609" s="11">
        <v>9120</v>
      </c>
      <c r="BQ1609" s="22">
        <v>13835.7696</v>
      </c>
      <c r="BR1609" s="11">
        <v>2280</v>
      </c>
      <c r="BS1609" s="11">
        <v>570</v>
      </c>
      <c r="BT1609" s="11">
        <v>0.64390011067906805</v>
      </c>
    </row>
    <row r="1610" spans="1:72" s="11" customFormat="1" x14ac:dyDescent="0.25">
      <c r="A1610" s="1">
        <v>1626</v>
      </c>
      <c r="B1610" s="22">
        <v>3708.3897424909601</v>
      </c>
      <c r="C1610" s="22">
        <v>201.39999999999901</v>
      </c>
      <c r="D1610" s="11">
        <v>3000</v>
      </c>
      <c r="E1610" s="11">
        <v>12000</v>
      </c>
      <c r="F1610" s="11">
        <v>3</v>
      </c>
      <c r="G1610" s="11">
        <v>4</v>
      </c>
      <c r="H1610" s="12">
        <f>SUM(BG1610:BI1610)/(BK1610*1000000)</f>
        <v>0.87169051777851125</v>
      </c>
      <c r="I1610" s="13">
        <v>100</v>
      </c>
      <c r="J1610" s="20">
        <v>114.279585946296</v>
      </c>
      <c r="K1610" s="18">
        <f>(P1610*BG1610+U1610*BH1610+AP1610*BI1610+AN1610*BJ1610)/(BK1610*(1000000))</f>
        <v>110.39536961883721</v>
      </c>
      <c r="L1610" s="18">
        <f>(T1610*BG1610+Y1610*BH1610+AT1610*BI1610+AO1610*BJ1610)/(BK1610*(1000000))</f>
        <v>132.20753718464454</v>
      </c>
      <c r="M1610" s="18">
        <f>L1610/K1610</f>
        <v>1.1975822685418631</v>
      </c>
      <c r="N1610" s="18">
        <f>J1610*M1610</f>
        <v>136.85920578558998</v>
      </c>
      <c r="O1610" s="13">
        <v>100</v>
      </c>
      <c r="P1610" s="20">
        <v>129.55154002887099</v>
      </c>
      <c r="Q1610" s="20">
        <f>P1610-S1610</f>
        <v>119.821643036151</v>
      </c>
      <c r="R1610" s="18">
        <f>Q1610*solar_capex_adj</f>
        <v>159.76219071486798</v>
      </c>
      <c r="S1610" s="20">
        <v>9.7298969927199863</v>
      </c>
      <c r="T1610" s="18">
        <f>R1610+S1610</f>
        <v>169.49208770758798</v>
      </c>
      <c r="U1610" s="20">
        <v>27.933075381999299</v>
      </c>
      <c r="V1610" s="20">
        <f>U1610-X1610</f>
        <v>23.136291904872198</v>
      </c>
      <c r="W1610" s="18">
        <f>V1610*wind_capex_adj</f>
        <v>38.560486508120334</v>
      </c>
      <c r="X1610" s="20">
        <v>4.7967834771271001</v>
      </c>
      <c r="Y1610" s="18">
        <f>W1610+X1610</f>
        <v>43.357269985247434</v>
      </c>
      <c r="Z1610" s="20">
        <v>244.92065187225401</v>
      </c>
      <c r="AA1610" s="20">
        <f>Z1610-AC1610-AD1610</f>
        <v>178.60353744043999</v>
      </c>
      <c r="AB1610" s="18">
        <f>AA1610*hdgt_capex_adj</f>
        <v>223.25442180055001</v>
      </c>
      <c r="AC1610" s="20">
        <v>29.318739449719999</v>
      </c>
      <c r="AD1610" s="20">
        <v>36.99837498209402</v>
      </c>
      <c r="AE1610" s="18">
        <f>AD1610*fuel_adj</f>
        <v>36.99837498209402</v>
      </c>
      <c r="AF1610" s="18">
        <f>AB1610+AC1610+AE1610</f>
        <v>289.571536232364</v>
      </c>
      <c r="AG1610" s="20">
        <v>646.55521896499204</v>
      </c>
      <c r="AH1610" s="20">
        <f>AG1610-AJ1610-AK1610</f>
        <v>549.17213495051601</v>
      </c>
      <c r="AI1610" s="18">
        <f>AH1610*aero_capex_adj</f>
        <v>659.00656194061924</v>
      </c>
      <c r="AJ1610" s="20">
        <v>54.767867952633992</v>
      </c>
      <c r="AK1610" s="20">
        <v>42.615216061842034</v>
      </c>
      <c r="AL1610" s="18">
        <f>AK1610*fuel_adj</f>
        <v>42.615216061842034</v>
      </c>
      <c r="AM1610" s="18">
        <f>AI1610+AJ1610+AL1610</f>
        <v>756.38964595509526</v>
      </c>
      <c r="AN1610" s="18">
        <f>IF(F1610=0, 0, IF(F1610=3, Z1610, (Z1610*F1610*384+AG1610*G1610*32)/(F1610*384+G1610*32)))</f>
        <v>244.92065187225401</v>
      </c>
      <c r="AO1610" s="18">
        <f>IF(F1610=0, 0, IF(F1610=3, AF1610, (AF1610*F1610*384+AM1610*G1610*32)/(F1610*384+G1610*32)))</f>
        <v>289.571536232364</v>
      </c>
      <c r="AP1610" s="20">
        <v>71.320859504918502</v>
      </c>
      <c r="AQ1610" s="20">
        <f>AP1610-AS1610</f>
        <v>58.363067907873997</v>
      </c>
      <c r="AR1610" s="18">
        <f>AQ1610*bess_capex_adj</f>
        <v>58.363067907873997</v>
      </c>
      <c r="AS1610" s="20">
        <v>12.957791597044505</v>
      </c>
      <c r="AT1610" s="18">
        <f>AR1610+AS1610</f>
        <v>71.320859504918502</v>
      </c>
      <c r="AU1610" s="20">
        <v>10170.8939444607</v>
      </c>
      <c r="AV1610" s="20"/>
      <c r="AW1610" s="20">
        <v>4436.5904557439599</v>
      </c>
      <c r="AX1610" s="18">
        <f>AW1610*solar_capex_adj</f>
        <v>5915.4539409919462</v>
      </c>
      <c r="AY1610" s="20">
        <v>240.94806097339699</v>
      </c>
      <c r="AZ1610" s="18">
        <f>AY1610*wind_capex_adj</f>
        <v>401.58010162232836</v>
      </c>
      <c r="BA1610" s="20">
        <v>2316.3249375493701</v>
      </c>
      <c r="BB1610" s="18">
        <f>BA1610*hdgt_capex_adj</f>
        <v>2895.4061719367128</v>
      </c>
      <c r="BC1610" s="20">
        <v>324.43830436042998</v>
      </c>
      <c r="BD1610" s="18">
        <f>BC1610*aero_capex_adj</f>
        <v>389.32596523251595</v>
      </c>
      <c r="BE1610" s="20">
        <v>2852.5921858335701</v>
      </c>
      <c r="BF1610" s="18">
        <f>BE1610*bess_capex_adj</f>
        <v>2852.5921858335701</v>
      </c>
      <c r="BG1610" s="11">
        <v>3186029695.87357</v>
      </c>
      <c r="BH1610" s="11">
        <v>884041093.96239996</v>
      </c>
      <c r="BI1610" s="11">
        <v>3565938145.90378</v>
      </c>
      <c r="BJ1610" s="11">
        <v>1123991064.2602401</v>
      </c>
      <c r="BK1610" s="11">
        <f>SUM(BG1610:BJ1610)/1000000</f>
        <v>8759.9999999999909</v>
      </c>
      <c r="BL1610" s="11">
        <v>19.942733965257101</v>
      </c>
      <c r="BM1610" s="13">
        <f>0.815*BJ1610/(BK1610*1000)</f>
        <v>104.5722280105133</v>
      </c>
      <c r="BN1610" s="22">
        <v>5006.3261523627898</v>
      </c>
      <c r="BO1610" s="11">
        <v>53</v>
      </c>
      <c r="BP1610" s="11">
        <v>9120</v>
      </c>
      <c r="BQ1610" s="22">
        <v>13835.7696</v>
      </c>
      <c r="BR1610" s="11">
        <v>2280</v>
      </c>
      <c r="BS1610" s="11">
        <v>570</v>
      </c>
      <c r="BT1610" s="11">
        <v>0.73393948609587101</v>
      </c>
    </row>
    <row r="1611" spans="1:72" s="11" customFormat="1" x14ac:dyDescent="0.25">
      <c r="A1611" s="1">
        <v>1357</v>
      </c>
      <c r="B1611" s="22">
        <v>3914.4113948515701</v>
      </c>
      <c r="C1611" s="22">
        <v>201.39999999999901</v>
      </c>
      <c r="D1611" s="11">
        <v>3000</v>
      </c>
      <c r="E1611" s="11">
        <v>12000</v>
      </c>
      <c r="F1611" s="11">
        <v>1</v>
      </c>
      <c r="G1611" s="11">
        <v>22</v>
      </c>
      <c r="H1611" s="12">
        <f>SUM(BG1611:BI1611)/(BK1611*1000000)</f>
        <v>0.88345418404690168</v>
      </c>
      <c r="I1611" s="13">
        <v>100</v>
      </c>
      <c r="J1611" s="20">
        <v>114.952899405151</v>
      </c>
      <c r="K1611" s="18">
        <f>(P1611*BG1611+U1611*BH1611+AP1611*BI1611+AN1611*BJ1611)/(BK1611*(1000000))</f>
        <v>150.22600719487437</v>
      </c>
      <c r="L1611" s="18">
        <f>(T1611*BG1611+Y1611*BH1611+AT1611*BI1611+AO1611*BJ1611)/(BK1611*(1000000))</f>
        <v>178.89318065157758</v>
      </c>
      <c r="M1611" s="18">
        <f>L1611/K1611</f>
        <v>1.1908269679265051</v>
      </c>
      <c r="N1611" s="18">
        <f>J1611*M1611</f>
        <v>136.88901265299651</v>
      </c>
      <c r="O1611" s="13">
        <v>100</v>
      </c>
      <c r="P1611" s="20">
        <v>134.37657629637999</v>
      </c>
      <c r="Q1611" s="20">
        <f>P1611-S1611</f>
        <v>124.28345462181299</v>
      </c>
      <c r="R1611" s="18">
        <f>Q1611*solar_capex_adj</f>
        <v>165.71127282908398</v>
      </c>
      <c r="S1611" s="20">
        <v>10.093121674567001</v>
      </c>
      <c r="T1611" s="18">
        <f>R1611+S1611</f>
        <v>175.804394503651</v>
      </c>
      <c r="U1611" s="20">
        <v>27.930986088168101</v>
      </c>
      <c r="V1611" s="20">
        <f>U1611-X1611</f>
        <v>23.134202611041001</v>
      </c>
      <c r="W1611" s="18">
        <f>V1611*wind_capex_adj</f>
        <v>38.557004351735003</v>
      </c>
      <c r="X1611" s="20">
        <v>4.7967834771271001</v>
      </c>
      <c r="Y1611" s="18">
        <f>W1611+X1611</f>
        <v>43.353787828862103</v>
      </c>
      <c r="Z1611" s="20">
        <v>133.121134858733</v>
      </c>
      <c r="AA1611" s="20">
        <f>Z1611-AC1611-AD1611</f>
        <v>77.746392086065498</v>
      </c>
      <c r="AB1611" s="18">
        <f>AA1611*hdgt_capex_adj</f>
        <v>97.182990107581873</v>
      </c>
      <c r="AC1611" s="20">
        <v>19.463525720074003</v>
      </c>
      <c r="AD1611" s="20">
        <v>35.9112170525935</v>
      </c>
      <c r="AE1611" s="18">
        <f>AD1611*fuel_adj</f>
        <v>35.9112170525935</v>
      </c>
      <c r="AF1611" s="18">
        <f>AB1611+AC1611+AE1611</f>
        <v>152.55773288024938</v>
      </c>
      <c r="AG1611" s="20">
        <v>838.86595481608504</v>
      </c>
      <c r="AH1611" s="20">
        <f>AG1611-AJ1611-AK1611</f>
        <v>728.482041160834</v>
      </c>
      <c r="AI1611" s="18">
        <f>AH1611*aero_capex_adj</f>
        <v>874.17844939300073</v>
      </c>
      <c r="AJ1611" s="20">
        <v>68.823122226051055</v>
      </c>
      <c r="AK1611" s="20">
        <v>41.56079142919998</v>
      </c>
      <c r="AL1611" s="18">
        <f>AK1611*fuel_adj</f>
        <v>41.56079142919998</v>
      </c>
      <c r="AM1611" s="18">
        <f>AI1611+AJ1611+AL1611</f>
        <v>984.56236304825177</v>
      </c>
      <c r="AN1611" s="18">
        <f>IF(F1611=0, 0, IF(F1611=3, Z1611, (Z1611*F1611*384+AG1611*G1611*32)/(F1611*384+G1611*32)))</f>
        <v>589.77954777231378</v>
      </c>
      <c r="AO1611" s="18">
        <f>IF(F1611=0, 0, IF(F1611=3, AF1611, (AF1611*F1611*384+AM1611*G1611*32)/(F1611*384+G1611*32)))</f>
        <v>690.91367004778033</v>
      </c>
      <c r="AP1611" s="20">
        <v>70.195730254561695</v>
      </c>
      <c r="AQ1611" s="20">
        <f>AP1611-AS1611</f>
        <v>57.420464241775697</v>
      </c>
      <c r="AR1611" s="18">
        <f>AQ1611*bess_capex_adj</f>
        <v>57.420464241775697</v>
      </c>
      <c r="AS1611" s="20">
        <v>12.775266012785998</v>
      </c>
      <c r="AT1611" s="18">
        <f>AR1611+AS1611</f>
        <v>70.195730254561695</v>
      </c>
      <c r="AU1611" s="20">
        <v>10332.1938165191</v>
      </c>
      <c r="AV1611" s="20"/>
      <c r="AW1611" s="20">
        <v>4682.6448047281701</v>
      </c>
      <c r="AX1611" s="18">
        <f>AW1611*solar_capex_adj</f>
        <v>6243.5264063042268</v>
      </c>
      <c r="AY1611" s="20">
        <v>240.926302460861</v>
      </c>
      <c r="AZ1611" s="18">
        <f>AY1611*wind_capex_adj</f>
        <v>401.54383743476836</v>
      </c>
      <c r="BA1611" s="20">
        <v>772.03858824339602</v>
      </c>
      <c r="BB1611" s="18">
        <f>BA1611*hdgt_capex_adj</f>
        <v>965.04823530424505</v>
      </c>
      <c r="BC1611" s="20">
        <v>1784.2495350138199</v>
      </c>
      <c r="BD1611" s="18">
        <f>BC1611*aero_capex_adj</f>
        <v>2141.0994420165839</v>
      </c>
      <c r="BE1611" s="20">
        <v>2852.33458607292</v>
      </c>
      <c r="BF1611" s="18">
        <f>BE1611*bess_capex_adj</f>
        <v>2852.33458607292</v>
      </c>
      <c r="BG1611" s="11">
        <v>3240287508.9137602</v>
      </c>
      <c r="BH1611" s="11">
        <v>884041093.96239996</v>
      </c>
      <c r="BI1611" s="11">
        <v>3614730049.3746901</v>
      </c>
      <c r="BJ1611" s="11">
        <v>1020941347.74914</v>
      </c>
      <c r="BK1611" s="11">
        <f>SUM(BG1611:BJ1611)/1000000</f>
        <v>8759.9999999999909</v>
      </c>
      <c r="BL1611" s="11">
        <v>22.842185217707101</v>
      </c>
      <c r="BM1611" s="13">
        <f>0.815*BJ1611/(BK1611*1000)</f>
        <v>94.984840001775112</v>
      </c>
      <c r="BN1611" s="22">
        <v>5284.4553830496197</v>
      </c>
      <c r="BO1611" s="11">
        <v>53</v>
      </c>
      <c r="BP1611" s="11">
        <v>9120</v>
      </c>
      <c r="BQ1611" s="22">
        <v>13835.7696</v>
      </c>
      <c r="BR1611" s="11">
        <v>2280</v>
      </c>
      <c r="BS1611" s="11">
        <v>570</v>
      </c>
      <c r="BT1611" s="11">
        <v>0.74396310277073296</v>
      </c>
    </row>
    <row r="1612" spans="1:72" s="11" customFormat="1" x14ac:dyDescent="0.25">
      <c r="A1612" s="1">
        <v>1590</v>
      </c>
      <c r="B1612" s="22">
        <v>3502.3680901303501</v>
      </c>
      <c r="C1612" s="22">
        <v>600.4</v>
      </c>
      <c r="D1612" s="11">
        <v>3000</v>
      </c>
      <c r="E1612" s="11">
        <v>12000</v>
      </c>
      <c r="F1612" s="11">
        <v>3</v>
      </c>
      <c r="G1612" s="11">
        <v>4</v>
      </c>
      <c r="H1612" s="12">
        <f>SUM(BG1612:BI1612)/(BK1612*1000000)</f>
        <v>0.93062482339724495</v>
      </c>
      <c r="I1612" s="13">
        <v>100</v>
      </c>
      <c r="J1612" s="20">
        <v>114.044390426476</v>
      </c>
      <c r="K1612" s="18">
        <f>(P1612*BG1612+U1612*BH1612+AP1612*BI1612+AN1612*BJ1612)/(BK1612*(1000000))</f>
        <v>110.19117814936344</v>
      </c>
      <c r="L1612" s="18">
        <f>(T1612*BG1612+Y1612*BH1612+AT1612*BI1612+AO1612*BJ1612)/(BK1612*(1000000))</f>
        <v>134.26525164035766</v>
      </c>
      <c r="M1612" s="18">
        <f>L1612/K1612</f>
        <v>1.2184755067993009</v>
      </c>
      <c r="N1612" s="18">
        <f>J1612*M1612</f>
        <v>138.9602964225177</v>
      </c>
      <c r="O1612" s="13">
        <v>100</v>
      </c>
      <c r="P1612" s="20">
        <v>138.515969875965</v>
      </c>
      <c r="Q1612" s="20">
        <f>P1612-S1612</f>
        <v>128.11157648305101</v>
      </c>
      <c r="R1612" s="18">
        <f>Q1612*solar_capex_adj</f>
        <v>170.81543531073467</v>
      </c>
      <c r="S1612" s="20">
        <v>10.404393392913988</v>
      </c>
      <c r="T1612" s="18">
        <f>R1612+S1612</f>
        <v>181.21982870364866</v>
      </c>
      <c r="U1612" s="20">
        <v>27.930123319323801</v>
      </c>
      <c r="V1612" s="20">
        <f>U1612-X1612</f>
        <v>23.133339842196701</v>
      </c>
      <c r="W1612" s="18">
        <f>V1612*wind_capex_adj</f>
        <v>38.555566403661167</v>
      </c>
      <c r="X1612" s="20">
        <v>4.7967834771271001</v>
      </c>
      <c r="Y1612" s="18">
        <f>W1612+X1612</f>
        <v>43.352349880788267</v>
      </c>
      <c r="Z1612" s="20">
        <v>414.76988781769398</v>
      </c>
      <c r="AA1612" s="20">
        <f>Z1612-AC1612-AD1612</f>
        <v>332.08118954557801</v>
      </c>
      <c r="AB1612" s="18">
        <f>AA1612*hdgt_capex_adj</f>
        <v>415.10148693197254</v>
      </c>
      <c r="AC1612" s="20">
        <v>44.327442984539005</v>
      </c>
      <c r="AD1612" s="20">
        <v>38.361255287576967</v>
      </c>
      <c r="AE1612" s="18">
        <f>AD1612*fuel_adj</f>
        <v>38.361255287576967</v>
      </c>
      <c r="AF1612" s="18">
        <f>AB1612+AC1612+AE1612</f>
        <v>497.79018520408852</v>
      </c>
      <c r="AG1612" s="20">
        <v>1018.0526666608</v>
      </c>
      <c r="AH1612" s="20">
        <f>AG1612-AJ1612-AK1612</f>
        <v>894.12984178803504</v>
      </c>
      <c r="AI1612" s="18">
        <f>AH1612*aero_capex_adj</f>
        <v>1072.9558101456421</v>
      </c>
      <c r="AJ1612" s="20">
        <v>81.575587356870983</v>
      </c>
      <c r="AK1612" s="20">
        <v>42.347237515893994</v>
      </c>
      <c r="AL1612" s="18">
        <f>AK1612*fuel_adj</f>
        <v>42.347237515893994</v>
      </c>
      <c r="AM1612" s="18">
        <f>AI1612+AJ1612+AL1612</f>
        <v>1196.8786350184071</v>
      </c>
      <c r="AN1612" s="18">
        <f>IF(F1612=0, 0, IF(F1612=3, Z1612, (Z1612*F1612*384+AG1612*G1612*32)/(F1612*384+G1612*32)))</f>
        <v>414.76988781769398</v>
      </c>
      <c r="AO1612" s="18">
        <f>IF(F1612=0, 0, IF(F1612=3, AF1612, (AF1612*F1612*384+AM1612*G1612*32)/(F1612*384+G1612*32)))</f>
        <v>497.79018520408852</v>
      </c>
      <c r="AP1612" s="20">
        <v>92.577878634930798</v>
      </c>
      <c r="AQ1612" s="20">
        <f>AP1612-AS1612</f>
        <v>75.635217308961003</v>
      </c>
      <c r="AR1612" s="18">
        <f>AQ1612*bess_capex_adj</f>
        <v>75.635217308961003</v>
      </c>
      <c r="AS1612" s="20">
        <v>16.942661325969794</v>
      </c>
      <c r="AT1612" s="18">
        <f>AR1612+AS1612</f>
        <v>92.577878634930798</v>
      </c>
      <c r="AU1612" s="20">
        <v>10400.4394212388</v>
      </c>
      <c r="AV1612" s="20"/>
      <c r="AW1612" s="20">
        <v>4189.57857296984</v>
      </c>
      <c r="AX1612" s="18">
        <f>AW1612*solar_capex_adj</f>
        <v>5586.1047639597864</v>
      </c>
      <c r="AY1612" s="20">
        <v>718.20634224584705</v>
      </c>
      <c r="AZ1612" s="18">
        <f>AY1612*wind_capex_adj</f>
        <v>1197.0105704097452</v>
      </c>
      <c r="BA1612" s="20">
        <v>2316.02938731942</v>
      </c>
      <c r="BB1612" s="18">
        <f>BA1612*hdgt_capex_adj</f>
        <v>2895.0367341492752</v>
      </c>
      <c r="BC1612" s="20">
        <v>324.39690783013202</v>
      </c>
      <c r="BD1612" s="18">
        <f>BC1612*aero_capex_adj</f>
        <v>389.2762893961584</v>
      </c>
      <c r="BE1612" s="20">
        <v>2852.2282108735799</v>
      </c>
      <c r="BF1612" s="18">
        <f>BE1612*bess_capex_adj</f>
        <v>2852.2282108735799</v>
      </c>
      <c r="BG1612" s="11">
        <v>2805152633.50736</v>
      </c>
      <c r="BH1612" s="11">
        <v>2635443261.2463999</v>
      </c>
      <c r="BI1612" s="11">
        <v>2711677558.20609</v>
      </c>
      <c r="BJ1612" s="11">
        <v>607726547.04013395</v>
      </c>
      <c r="BK1612" s="11">
        <f>SUM(BG1612:BJ1612)/1000000</f>
        <v>8759.9999999999836</v>
      </c>
      <c r="BL1612" s="11">
        <v>25.457200924090799</v>
      </c>
      <c r="BM1612" s="13">
        <f>0.815*BJ1612/(BK1612*1000)</f>
        <v>56.540768931245445</v>
      </c>
      <c r="BN1612" s="22">
        <v>4728.1969216759699</v>
      </c>
      <c r="BO1612" s="11">
        <v>158</v>
      </c>
      <c r="BP1612" s="11">
        <v>9120</v>
      </c>
      <c r="BQ1612" s="22">
        <v>13835.7696</v>
      </c>
      <c r="BR1612" s="11">
        <v>2280</v>
      </c>
      <c r="BS1612" s="11">
        <v>570</v>
      </c>
      <c r="BT1612" s="11">
        <v>0.55893989896812901</v>
      </c>
    </row>
    <row r="1613" spans="1:72" s="11" customFormat="1" x14ac:dyDescent="0.25">
      <c r="A1613" s="1">
        <v>1573</v>
      </c>
      <c r="B1613" s="22">
        <v>3296.3464377697401</v>
      </c>
      <c r="C1613" s="22">
        <v>801.8</v>
      </c>
      <c r="D1613" s="11">
        <v>3000</v>
      </c>
      <c r="E1613" s="11">
        <v>12000</v>
      </c>
      <c r="F1613" s="11">
        <v>3</v>
      </c>
      <c r="G1613" s="11">
        <v>4</v>
      </c>
      <c r="H1613" s="12">
        <f>SUM(BG1613:BI1613)/(BK1613*1000000)</f>
        <v>0.9487122080952326</v>
      </c>
      <c r="I1613" s="13">
        <v>100</v>
      </c>
      <c r="J1613" s="20">
        <v>113.276519170184</v>
      </c>
      <c r="K1613" s="18">
        <f>(P1613*BG1613+U1613*BH1613+AP1613*BI1613+AN1613*BJ1613)/(BK1613*(1000000))</f>
        <v>109.90321623619383</v>
      </c>
      <c r="L1613" s="18">
        <f>(T1613*BG1613+Y1613*BH1613+AT1613*BI1613+AO1613*BJ1613)/(BK1613*(1000000))</f>
        <v>134.83792282650924</v>
      </c>
      <c r="M1613" s="18">
        <f>L1613/K1613</f>
        <v>1.2268787706515163</v>
      </c>
      <c r="N1613" s="18">
        <f>J1613*M1613</f>
        <v>138.97655658319826</v>
      </c>
      <c r="O1613" s="13">
        <v>100</v>
      </c>
      <c r="P1613" s="20">
        <v>142.608134674198</v>
      </c>
      <c r="Q1613" s="20">
        <f>P1613-S1613</f>
        <v>131.89639479491399</v>
      </c>
      <c r="R1613" s="18">
        <f>Q1613*solar_capex_adj</f>
        <v>175.86185972655198</v>
      </c>
      <c r="S1613" s="20">
        <v>10.711739879284011</v>
      </c>
      <c r="T1613" s="18">
        <f>R1613+S1613</f>
        <v>186.57359960583599</v>
      </c>
      <c r="U1613" s="20">
        <v>27.930192362781199</v>
      </c>
      <c r="V1613" s="20">
        <f>U1613-X1613</f>
        <v>23.133408885654099</v>
      </c>
      <c r="W1613" s="18">
        <f>V1613*wind_capex_adj</f>
        <v>38.555681476090164</v>
      </c>
      <c r="X1613" s="20">
        <v>4.7967834771271001</v>
      </c>
      <c r="Y1613" s="18">
        <f>W1613+X1613</f>
        <v>43.352464953217265</v>
      </c>
      <c r="Z1613" s="20">
        <v>554.33550413677199</v>
      </c>
      <c r="AA1613" s="20">
        <f>Z1613-AC1613-AD1613</f>
        <v>458.34899524226</v>
      </c>
      <c r="AB1613" s="18">
        <f>AA1613*hdgt_capex_adj</f>
        <v>572.93624405282503</v>
      </c>
      <c r="AC1613" s="20">
        <v>56.789680335171965</v>
      </c>
      <c r="AD1613" s="20">
        <v>39.19682855934002</v>
      </c>
      <c r="AE1613" s="18">
        <f>AD1613*fuel_adj</f>
        <v>39.19682855934002</v>
      </c>
      <c r="AF1613" s="18">
        <f>AB1613+AC1613+AE1613</f>
        <v>668.92275294733702</v>
      </c>
      <c r="AG1613" s="20">
        <v>930.84286012077496</v>
      </c>
      <c r="AH1613" s="20">
        <f>AG1613-AJ1613-AK1613</f>
        <v>812.29460910069008</v>
      </c>
      <c r="AI1613" s="18">
        <f>AH1613*aero_capex_adj</f>
        <v>974.7535309208281</v>
      </c>
      <c r="AJ1613" s="20">
        <v>75.332834725191901</v>
      </c>
      <c r="AK1613" s="20">
        <v>43.215416294892975</v>
      </c>
      <c r="AL1613" s="18">
        <f>AK1613*fuel_adj</f>
        <v>43.215416294892975</v>
      </c>
      <c r="AM1613" s="18">
        <f>AI1613+AJ1613+AL1613</f>
        <v>1093.3017819409131</v>
      </c>
      <c r="AN1613" s="18">
        <f>IF(F1613=0, 0, IF(F1613=3, Z1613, (Z1613*F1613*384+AG1613*G1613*32)/(F1613*384+G1613*32)))</f>
        <v>554.33550413677199</v>
      </c>
      <c r="AO1613" s="18">
        <f>IF(F1613=0, 0, IF(F1613=3, AF1613, (AF1613*F1613*384+AM1613*G1613*32)/(F1613*384+G1613*32)))</f>
        <v>668.92275294733702</v>
      </c>
      <c r="AP1613" s="20">
        <v>112.15432319343201</v>
      </c>
      <c r="AQ1613" s="20">
        <f>AP1613-AS1613</f>
        <v>91.561374493438393</v>
      </c>
      <c r="AR1613" s="18">
        <f>AQ1613*bess_capex_adj</f>
        <v>91.561374493438393</v>
      </c>
      <c r="AS1613" s="20">
        <v>20.592948699993613</v>
      </c>
      <c r="AT1613" s="18">
        <f>AR1613+AS1613</f>
        <v>112.15432319343201</v>
      </c>
      <c r="AU1613" s="20">
        <v>10394.9419646769</v>
      </c>
      <c r="AV1613" s="20"/>
      <c r="AW1613" s="20">
        <v>3943.1445431813199</v>
      </c>
      <c r="AX1613" s="18">
        <f>AW1613*solar_capex_adj</f>
        <v>5257.5260575750926</v>
      </c>
      <c r="AY1613" s="20">
        <v>959.12652216915706</v>
      </c>
      <c r="AZ1613" s="18">
        <f>AY1613*wind_capex_adj</f>
        <v>1598.5442036152617</v>
      </c>
      <c r="BA1613" s="20">
        <v>2316.03629970983</v>
      </c>
      <c r="BB1613" s="18">
        <f>BA1613*hdgt_capex_adj</f>
        <v>2895.0453746372878</v>
      </c>
      <c r="BC1613" s="20">
        <v>324.39787602081498</v>
      </c>
      <c r="BD1613" s="18">
        <f>BC1613*aero_capex_adj</f>
        <v>389.27745122497794</v>
      </c>
      <c r="BE1613" s="20">
        <v>2852.23672359584</v>
      </c>
      <c r="BF1613" s="18">
        <f>BE1613*bess_capex_adj</f>
        <v>2852.23672359584</v>
      </c>
      <c r="BG1613" s="11">
        <v>2562640984.8817701</v>
      </c>
      <c r="BH1613" s="11">
        <v>3519484355.2087998</v>
      </c>
      <c r="BI1613" s="11">
        <v>2228593602.8236599</v>
      </c>
      <c r="BJ1613" s="11">
        <v>449281057.08576202</v>
      </c>
      <c r="BK1613" s="11">
        <f>SUM(BG1613:BJ1613)/1000000</f>
        <v>8759.9999999999927</v>
      </c>
      <c r="BL1613" s="11">
        <v>27.088002846808699</v>
      </c>
      <c r="BM1613" s="13">
        <f>0.815*BJ1613/(BK1613*1000)</f>
        <v>41.799550402385428</v>
      </c>
      <c r="BN1613" s="22">
        <v>4450.0676909891499</v>
      </c>
      <c r="BO1613" s="11">
        <v>211</v>
      </c>
      <c r="BP1613" s="11">
        <v>9120</v>
      </c>
      <c r="BQ1613" s="22">
        <v>13835.7696</v>
      </c>
      <c r="BR1613" s="11">
        <v>2280</v>
      </c>
      <c r="BS1613" s="11">
        <v>570</v>
      </c>
      <c r="BT1613" s="11">
        <v>0.45995098550278102</v>
      </c>
    </row>
    <row r="1614" spans="1:72" s="11" customFormat="1" x14ac:dyDescent="0.25">
      <c r="A1614" s="1">
        <v>1507</v>
      </c>
      <c r="B1614" s="22">
        <v>3090.3247854091301</v>
      </c>
      <c r="C1614" s="22">
        <v>1003.19999999999</v>
      </c>
      <c r="D1614" s="11">
        <v>3000</v>
      </c>
      <c r="E1614" s="11">
        <v>12000</v>
      </c>
      <c r="F1614" s="11">
        <v>3</v>
      </c>
      <c r="G1614" s="11">
        <v>4</v>
      </c>
      <c r="H1614" s="12">
        <f>SUM(BG1614:BI1614)/(BK1614*1000000)</f>
        <v>0.96261928235132255</v>
      </c>
      <c r="I1614" s="13">
        <v>100</v>
      </c>
      <c r="J1614" s="20">
        <v>112.665227940161</v>
      </c>
      <c r="K1614" s="18">
        <f>(P1614*BG1614+U1614*BH1614+AP1614*BI1614+AN1614*BJ1614)/(BK1614*(1000000))</f>
        <v>109.15452700594415</v>
      </c>
      <c r="L1614" s="18">
        <f>(T1614*BG1614+Y1614*BH1614+AT1614*BI1614+AO1614*BJ1614)/(BK1614*(1000000))</f>
        <v>134.81016584501472</v>
      </c>
      <c r="M1614" s="18">
        <f>L1614/K1614</f>
        <v>1.2350396226596581</v>
      </c>
      <c r="N1614" s="18">
        <f>J1614*M1614</f>
        <v>139.1460206020808</v>
      </c>
      <c r="O1614" s="13">
        <v>100</v>
      </c>
      <c r="P1614" s="20">
        <v>149.18183465784</v>
      </c>
      <c r="Q1614" s="20">
        <f>P1614-S1614</f>
        <v>137.97635472463901</v>
      </c>
      <c r="R1614" s="18">
        <f>Q1614*solar_capex_adj</f>
        <v>183.96847296618535</v>
      </c>
      <c r="S1614" s="20">
        <v>11.205479933200991</v>
      </c>
      <c r="T1614" s="18">
        <f>R1614+S1614</f>
        <v>195.17395289938634</v>
      </c>
      <c r="U1614" s="20">
        <v>27.930261485632499</v>
      </c>
      <c r="V1614" s="20">
        <f>U1614-X1614</f>
        <v>23.133478008505399</v>
      </c>
      <c r="W1614" s="18">
        <f>V1614*wind_capex_adj</f>
        <v>38.555796680842334</v>
      </c>
      <c r="X1614" s="20">
        <v>4.7967834771271001</v>
      </c>
      <c r="Y1614" s="18">
        <f>W1614+X1614</f>
        <v>43.352580157969435</v>
      </c>
      <c r="Z1614" s="20">
        <v>740.92320801128096</v>
      </c>
      <c r="AA1614" s="20">
        <f>Z1614-AC1614-AD1614</f>
        <v>626.20092885102702</v>
      </c>
      <c r="AB1614" s="18">
        <f>AA1614*hdgt_capex_adj</f>
        <v>782.7511610637838</v>
      </c>
      <c r="AC1614" s="20">
        <v>73.685225291392953</v>
      </c>
      <c r="AD1614" s="20">
        <v>41.037053868860994</v>
      </c>
      <c r="AE1614" s="18">
        <f>AD1614*fuel_adj</f>
        <v>41.037053868860994</v>
      </c>
      <c r="AF1614" s="18">
        <f>AB1614+AC1614+AE1614</f>
        <v>897.47344022403774</v>
      </c>
      <c r="AG1614" s="20">
        <v>1209.3381145102801</v>
      </c>
      <c r="AH1614" s="20">
        <f>AG1614-AJ1614-AK1614</f>
        <v>1067.0457391084499</v>
      </c>
      <c r="AI1614" s="18">
        <f>AH1614*aero_capex_adj</f>
        <v>1280.4548869301398</v>
      </c>
      <c r="AJ1614" s="20">
        <v>96.036521856000036</v>
      </c>
      <c r="AK1614" s="20">
        <v>46.255853545830178</v>
      </c>
      <c r="AL1614" s="18">
        <f>AK1614*fuel_adj</f>
        <v>46.255853545830178</v>
      </c>
      <c r="AM1614" s="18">
        <f>AI1614+AJ1614+AL1614</f>
        <v>1422.74726233197</v>
      </c>
      <c r="AN1614" s="18">
        <f>IF(F1614=0, 0, IF(F1614=3, Z1614, (Z1614*F1614*384+AG1614*G1614*32)/(F1614*384+G1614*32)))</f>
        <v>740.92320801128096</v>
      </c>
      <c r="AO1614" s="18">
        <f>IF(F1614=0, 0, IF(F1614=3, AF1614, (AF1614*F1614*384+AM1614*G1614*32)/(F1614*384+G1614*32)))</f>
        <v>897.47344022403774</v>
      </c>
      <c r="AP1614" s="20">
        <v>143.140600696891</v>
      </c>
      <c r="AQ1614" s="20">
        <f>AP1614-AS1614</f>
        <v>116.68391649617401</v>
      </c>
      <c r="AR1614" s="18">
        <f>AQ1614*bess_capex_adj</f>
        <v>116.68391649617401</v>
      </c>
      <c r="AS1614" s="20">
        <v>26.456684200716992</v>
      </c>
      <c r="AT1614" s="18">
        <f>AR1614+AS1614</f>
        <v>143.140600696891</v>
      </c>
      <c r="AU1614" s="20">
        <v>10389.4445107711</v>
      </c>
      <c r="AV1614" s="20"/>
      <c r="AW1614" s="20">
        <v>3696.7090550021799</v>
      </c>
      <c r="AX1614" s="18">
        <f>AW1614*solar_capex_adj</f>
        <v>4928.9454066695725</v>
      </c>
      <c r="AY1614" s="20">
        <v>1200.0481442882401</v>
      </c>
      <c r="AZ1614" s="18">
        <f>AY1614*wind_capex_adj</f>
        <v>2000.0802404804003</v>
      </c>
      <c r="BA1614" s="20">
        <v>2316.0432200488699</v>
      </c>
      <c r="BB1614" s="18">
        <f>BA1614*hdgt_capex_adj</f>
        <v>2895.0540250610875</v>
      </c>
      <c r="BC1614" s="20">
        <v>324.398845324832</v>
      </c>
      <c r="BD1614" s="18">
        <f>BC1614*aero_capex_adj</f>
        <v>389.27861438979841</v>
      </c>
      <c r="BE1614" s="20">
        <v>2852.2452461069802</v>
      </c>
      <c r="BF1614" s="18">
        <f>BE1614*bess_capex_adj</f>
        <v>2852.2452461069802</v>
      </c>
      <c r="BG1614" s="11">
        <v>2295342281.6950102</v>
      </c>
      <c r="BH1614" s="11">
        <v>4403525449.1711998</v>
      </c>
      <c r="BI1614" s="11">
        <v>1733677182.5313699</v>
      </c>
      <c r="BJ1614" s="11">
        <v>327455086.60241503</v>
      </c>
      <c r="BK1614" s="11">
        <f>SUM(BG1614:BJ1614)/1000000</f>
        <v>8759.9999999999945</v>
      </c>
      <c r="BL1614" s="11">
        <v>28.914260429071302</v>
      </c>
      <c r="BM1614" s="13">
        <f>0.815*BJ1614/(BK1614*1000)</f>
        <v>30.465284883672194</v>
      </c>
      <c r="BN1614" s="22">
        <v>4171.93846030233</v>
      </c>
      <c r="BO1614" s="11">
        <v>264</v>
      </c>
      <c r="BP1614" s="11">
        <v>9120</v>
      </c>
      <c r="BQ1614" s="22">
        <v>13835.7696</v>
      </c>
      <c r="BR1614" s="11">
        <v>2280</v>
      </c>
      <c r="BS1614" s="11">
        <v>570</v>
      </c>
      <c r="BT1614" s="11">
        <v>0.35852794838797403</v>
      </c>
    </row>
    <row r="1615" spans="1:72" s="11" customFormat="1" x14ac:dyDescent="0.25">
      <c r="A1615" s="1">
        <v>1608</v>
      </c>
      <c r="B1615" s="22">
        <v>3708.3897424909601</v>
      </c>
      <c r="C1615" s="22">
        <v>402.79999999999899</v>
      </c>
      <c r="D1615" s="11">
        <v>3000</v>
      </c>
      <c r="E1615" s="11">
        <v>12000</v>
      </c>
      <c r="F1615" s="11">
        <v>3</v>
      </c>
      <c r="G1615" s="11">
        <v>4</v>
      </c>
      <c r="H1615" s="12">
        <f>SUM(BG1615:BI1615)/(BK1615*1000000)</f>
        <v>0.90923101634137715</v>
      </c>
      <c r="I1615" s="13">
        <v>100</v>
      </c>
      <c r="J1615" s="20">
        <v>115.005672144404</v>
      </c>
      <c r="K1615" s="18">
        <f>(P1615*BG1615+U1615*BH1615+AP1615*BI1615+AN1615*BJ1615)/(BK1615*(1000000))</f>
        <v>111.11150284070092</v>
      </c>
      <c r="L1615" s="18">
        <f>(T1615*BG1615+Y1615*BH1615+AT1615*BI1615+AO1615*BJ1615)/(BK1615*(1000000))</f>
        <v>134.46173482698237</v>
      </c>
      <c r="M1615" s="18">
        <f>L1615/K1615</f>
        <v>1.2101513469740244</v>
      </c>
      <c r="N1615" s="18">
        <f>J1615*M1615</f>
        <v>139.17426905520352</v>
      </c>
      <c r="O1615" s="13">
        <v>100</v>
      </c>
      <c r="P1615" s="20">
        <v>136.04606233576899</v>
      </c>
      <c r="Q1615" s="20">
        <f>P1615-S1615</f>
        <v>125.82714056234499</v>
      </c>
      <c r="R1615" s="18">
        <f>Q1615*solar_capex_adj</f>
        <v>167.76952074979332</v>
      </c>
      <c r="S1615" s="20">
        <v>10.218921773424</v>
      </c>
      <c r="T1615" s="18">
        <f>R1615+S1615</f>
        <v>177.98844252321732</v>
      </c>
      <c r="U1615" s="20">
        <v>27.929997710880201</v>
      </c>
      <c r="V1615" s="20">
        <f>U1615-X1615</f>
        <v>23.133214233753201</v>
      </c>
      <c r="W1615" s="18">
        <f>V1615*wind_capex_adj</f>
        <v>38.555357056255339</v>
      </c>
      <c r="X1615" s="20">
        <v>4.7967834771270006</v>
      </c>
      <c r="Y1615" s="18">
        <f>W1615+X1615</f>
        <v>43.35214053338234</v>
      </c>
      <c r="Z1615" s="20">
        <v>326.90534746972298</v>
      </c>
      <c r="AA1615" s="20">
        <f>Z1615-AC1615-AD1615</f>
        <v>252.94993846153301</v>
      </c>
      <c r="AB1615" s="18">
        <f>AA1615*hdgt_capex_adj</f>
        <v>316.18742307691628</v>
      </c>
      <c r="AC1615" s="20">
        <v>36.575712088437001</v>
      </c>
      <c r="AD1615" s="20">
        <v>37.379696919752973</v>
      </c>
      <c r="AE1615" s="18">
        <f>AD1615*fuel_adj</f>
        <v>37.379696919752973</v>
      </c>
      <c r="AF1615" s="18">
        <f>AB1615+AC1615+AE1615</f>
        <v>390.14283208510625</v>
      </c>
      <c r="AG1615" s="20">
        <v>841.44697132432202</v>
      </c>
      <c r="AH1615" s="20">
        <f>AG1615-AJ1615-AK1615</f>
        <v>728.72726374323099</v>
      </c>
      <c r="AI1615" s="18">
        <f>AH1615*aero_capex_adj</f>
        <v>874.47271649187712</v>
      </c>
      <c r="AJ1615" s="20">
        <v>68.988873127972056</v>
      </c>
      <c r="AK1615" s="20">
        <v>43.730834453118973</v>
      </c>
      <c r="AL1615" s="18">
        <f>AK1615*fuel_adj</f>
        <v>43.730834453118973</v>
      </c>
      <c r="AM1615" s="18">
        <f>AI1615+AJ1615+AL1615</f>
        <v>987.19242407296815</v>
      </c>
      <c r="AN1615" s="18">
        <f>IF(F1615=0, 0, IF(F1615=3, Z1615, (Z1615*F1615*384+AG1615*G1615*32)/(F1615*384+G1615*32)))</f>
        <v>326.90534746972298</v>
      </c>
      <c r="AO1615" s="18">
        <f>IF(F1615=0, 0, IF(F1615=3, AF1615, (AF1615*F1615*384+AM1615*G1615*32)/(F1615*384+G1615*32)))</f>
        <v>390.14283208510625</v>
      </c>
      <c r="AP1615" s="20">
        <v>79.5502004216752</v>
      </c>
      <c r="AQ1615" s="20">
        <f>AP1615-AS1615</f>
        <v>65.025820967329807</v>
      </c>
      <c r="AR1615" s="18">
        <f>AQ1615*bess_capex_adj</f>
        <v>65.025820967329807</v>
      </c>
      <c r="AS1615" s="20">
        <v>14.524379454345393</v>
      </c>
      <c r="AT1615" s="18">
        <f>AR1615+AS1615</f>
        <v>79.5502004216752</v>
      </c>
      <c r="AU1615" s="20">
        <v>10410.4569855023</v>
      </c>
      <c r="AV1615" s="20"/>
      <c r="AW1615" s="20">
        <v>4436.0002848397799</v>
      </c>
      <c r="AX1615" s="18">
        <f>AW1615*solar_capex_adj</f>
        <v>5914.6670464530398</v>
      </c>
      <c r="AY1615" s="20">
        <v>481.83201842566802</v>
      </c>
      <c r="AZ1615" s="18">
        <f>AY1615*wind_capex_adj</f>
        <v>803.05336404278012</v>
      </c>
      <c r="BA1615" s="20">
        <v>2316.01681183968</v>
      </c>
      <c r="BB1615" s="18">
        <f>BA1615*hdgt_capex_adj</f>
        <v>2895.0210147995999</v>
      </c>
      <c r="BC1615" s="20">
        <v>324.39514643333598</v>
      </c>
      <c r="BD1615" s="18">
        <f>BC1615*aero_capex_adj</f>
        <v>389.27417572000314</v>
      </c>
      <c r="BE1615" s="20">
        <v>2852.2127239638398</v>
      </c>
      <c r="BF1615" s="18">
        <f>BE1615*bess_capex_adj</f>
        <v>2852.2127239638398</v>
      </c>
      <c r="BG1615" s="11">
        <v>3027915828.0716</v>
      </c>
      <c r="BH1615" s="11">
        <v>1768082187.9247999</v>
      </c>
      <c r="BI1615" s="11">
        <v>3168865687.1540499</v>
      </c>
      <c r="BJ1615" s="11">
        <v>795136296.84953499</v>
      </c>
      <c r="BK1615" s="11">
        <f>SUM(BG1615:BJ1615)/1000000</f>
        <v>8759.9999999999854</v>
      </c>
      <c r="BL1615" s="11">
        <v>24.097432063448601</v>
      </c>
      <c r="BM1615" s="13">
        <f>0.815*BJ1615/(BK1615*1000)</f>
        <v>73.976721681777633</v>
      </c>
      <c r="BN1615" s="22">
        <v>5006.3261523627898</v>
      </c>
      <c r="BO1615" s="11">
        <v>106</v>
      </c>
      <c r="BP1615" s="11">
        <v>9120</v>
      </c>
      <c r="BQ1615" s="22">
        <v>13835.7696</v>
      </c>
      <c r="BR1615" s="11">
        <v>2280</v>
      </c>
      <c r="BS1615" s="11">
        <v>570</v>
      </c>
      <c r="BT1615" s="11">
        <v>0.65261686087059601</v>
      </c>
    </row>
    <row r="1616" spans="1:72" s="11" customFormat="1" x14ac:dyDescent="0.25">
      <c r="A1616" s="1">
        <v>1627</v>
      </c>
      <c r="B1616" s="22">
        <v>3914.4113948515701</v>
      </c>
      <c r="C1616" s="22">
        <v>201.39999999999901</v>
      </c>
      <c r="D1616" s="11">
        <v>3000</v>
      </c>
      <c r="E1616" s="11">
        <v>12000</v>
      </c>
      <c r="F1616" s="11">
        <v>3</v>
      </c>
      <c r="G1616" s="11">
        <v>4</v>
      </c>
      <c r="H1616" s="12">
        <f>SUM(BG1616:BI1616)/(BK1616*1000000)</f>
        <v>0.88345418404690168</v>
      </c>
      <c r="I1616" s="13">
        <v>100</v>
      </c>
      <c r="J1616" s="20">
        <v>116.210980394991</v>
      </c>
      <c r="K1616" s="18">
        <f>(P1616*BG1616+U1616*BH1616+AP1616*BI1616+AN1616*BJ1616)/(BK1616*(1000000))</f>
        <v>112.19022515574785</v>
      </c>
      <c r="L1616" s="18">
        <f>(T1616*BG1616+Y1616*BH1616+AT1616*BI1616+AO1616*BJ1616)/(BK1616*(1000000))</f>
        <v>134.76552690388803</v>
      </c>
      <c r="M1616" s="18">
        <f>L1616/K1616</f>
        <v>1.2012234284831862</v>
      </c>
      <c r="N1616" s="18">
        <f>J1616*M1616</f>
        <v>139.59535229746342</v>
      </c>
      <c r="O1616" s="13">
        <v>100</v>
      </c>
      <c r="P1616" s="20">
        <v>134.37089673399501</v>
      </c>
      <c r="Q1616" s="20">
        <f>P1616-S1616</f>
        <v>124.277775059428</v>
      </c>
      <c r="R1616" s="18">
        <f>Q1616*solar_capex_adj</f>
        <v>165.70370007923731</v>
      </c>
      <c r="S1616" s="20">
        <v>10.093121674567016</v>
      </c>
      <c r="T1616" s="18">
        <f>R1616+S1616</f>
        <v>175.79682175380432</v>
      </c>
      <c r="U1616" s="20">
        <v>27.9299288907532</v>
      </c>
      <c r="V1616" s="20">
        <f>U1616-X1616</f>
        <v>23.133145413626099</v>
      </c>
      <c r="W1616" s="18">
        <f>V1616*wind_capex_adj</f>
        <v>38.5552423560435</v>
      </c>
      <c r="X1616" s="20">
        <v>4.7967834771271001</v>
      </c>
      <c r="Y1616" s="18">
        <f>W1616+X1616</f>
        <v>43.3520258331706</v>
      </c>
      <c r="Z1616" s="20">
        <v>263.446741465706</v>
      </c>
      <c r="AA1616" s="20">
        <f>Z1616-AC1616-AD1616</f>
        <v>195.48221289951101</v>
      </c>
      <c r="AB1616" s="18">
        <f>AA1616*hdgt_capex_adj</f>
        <v>244.35276612438878</v>
      </c>
      <c r="AC1616" s="20">
        <v>30.968769325035993</v>
      </c>
      <c r="AD1616" s="20">
        <v>36.995759241158993</v>
      </c>
      <c r="AE1616" s="18">
        <f>AD1616*fuel_adj</f>
        <v>36.995759241158993</v>
      </c>
      <c r="AF1616" s="18">
        <f>AB1616+AC1616+AE1616</f>
        <v>312.31729469058382</v>
      </c>
      <c r="AG1616" s="20">
        <v>712.42353836907398</v>
      </c>
      <c r="AH1616" s="20">
        <f>AG1616-AJ1616-AK1616</f>
        <v>609.97903957645599</v>
      </c>
      <c r="AI1616" s="18">
        <f>AH1616*aero_capex_adj</f>
        <v>731.97484749174714</v>
      </c>
      <c r="AJ1616" s="20">
        <v>59.535693261506026</v>
      </c>
      <c r="AK1616" s="20">
        <v>42.908805531111966</v>
      </c>
      <c r="AL1616" s="18">
        <f>AK1616*fuel_adj</f>
        <v>42.908805531111966</v>
      </c>
      <c r="AM1616" s="18">
        <f>AI1616+AJ1616+AL1616</f>
        <v>834.41934628436513</v>
      </c>
      <c r="AN1616" s="18">
        <f>IF(F1616=0, 0, IF(F1616=3, Z1616, (Z1616*F1616*384+AG1616*G1616*32)/(F1616*384+G1616*32)))</f>
        <v>263.446741465706</v>
      </c>
      <c r="AO1616" s="18">
        <f>IF(F1616=0, 0, IF(F1616=3, AF1616, (AF1616*F1616*384+AM1616*G1616*32)/(F1616*384+G1616*32)))</f>
        <v>312.31729469058382</v>
      </c>
      <c r="AP1616" s="20">
        <v>70.193667152695795</v>
      </c>
      <c r="AQ1616" s="20">
        <f>AP1616-AS1616</f>
        <v>57.418401139909903</v>
      </c>
      <c r="AR1616" s="18">
        <f>AQ1616*bess_capex_adj</f>
        <v>57.418401139909903</v>
      </c>
      <c r="AS1616" s="20">
        <v>12.775266012785892</v>
      </c>
      <c r="AT1616" s="18">
        <f>AR1616+AS1616</f>
        <v>70.193667152695795</v>
      </c>
      <c r="AU1616" s="20">
        <v>10415.9544495353</v>
      </c>
      <c r="AV1616" s="20"/>
      <c r="AW1616" s="20">
        <v>4682.4308150754496</v>
      </c>
      <c r="AX1616" s="18">
        <f>AW1616*solar_capex_adj</f>
        <v>6243.2410867672661</v>
      </c>
      <c r="AY1616" s="20">
        <v>240.91529250004999</v>
      </c>
      <c r="AZ1616" s="18">
        <f>AY1616*wind_capex_adj</f>
        <v>401.52548750008333</v>
      </c>
      <c r="BA1616" s="20">
        <v>2316.0099218083301</v>
      </c>
      <c r="BB1616" s="18">
        <f>BA1616*hdgt_capex_adj</f>
        <v>2895.0124022604127</v>
      </c>
      <c r="BC1616" s="20">
        <v>324.39418137439702</v>
      </c>
      <c r="BD1616" s="18">
        <f>BC1616*aero_capex_adj</f>
        <v>389.27301764927643</v>
      </c>
      <c r="BE1616" s="20">
        <v>2852.2042387771198</v>
      </c>
      <c r="BF1616" s="18">
        <f>BE1616*bess_capex_adj</f>
        <v>2852.2042387771198</v>
      </c>
      <c r="BG1616" s="11">
        <v>3240287508.9137602</v>
      </c>
      <c r="BH1616" s="11">
        <v>884041093.96239996</v>
      </c>
      <c r="BI1616" s="11">
        <v>3614730049.3746901</v>
      </c>
      <c r="BJ1616" s="11">
        <v>1020941347.74914</v>
      </c>
      <c r="BK1616" s="11">
        <f>SUM(BG1616:BJ1616)/1000000</f>
        <v>8759.9999999999909</v>
      </c>
      <c r="BL1616" s="11">
        <v>22.842185217707101</v>
      </c>
      <c r="BM1616" s="13">
        <f>0.815*BJ1616/(BK1616*1000)</f>
        <v>94.984840001775112</v>
      </c>
      <c r="BN1616" s="22">
        <v>5284.4553830496197</v>
      </c>
      <c r="BO1616" s="11">
        <v>53</v>
      </c>
      <c r="BP1616" s="11">
        <v>9120</v>
      </c>
      <c r="BQ1616" s="22">
        <v>13835.7696</v>
      </c>
      <c r="BR1616" s="11">
        <v>2280</v>
      </c>
      <c r="BS1616" s="11">
        <v>570</v>
      </c>
      <c r="BT1616" s="11">
        <v>0.74396310277073296</v>
      </c>
    </row>
    <row r="1617" spans="1:72" s="11" customFormat="1" x14ac:dyDescent="0.25">
      <c r="A1617" s="1">
        <v>1546</v>
      </c>
      <c r="B1617" s="22">
        <v>2472.2598283273001</v>
      </c>
      <c r="C1617" s="22">
        <v>1603.6</v>
      </c>
      <c r="D1617" s="11">
        <v>3000</v>
      </c>
      <c r="E1617" s="11">
        <v>12000</v>
      </c>
      <c r="F1617" s="11">
        <v>3</v>
      </c>
      <c r="G1617" s="11">
        <v>4</v>
      </c>
      <c r="H1617" s="12">
        <f>SUM(BG1617:BI1617)/(BK1617*1000000)</f>
        <v>0.97865904200274867</v>
      </c>
      <c r="I1617" s="13">
        <v>100</v>
      </c>
      <c r="J1617" s="20">
        <v>111.461647612454</v>
      </c>
      <c r="K1617" s="18">
        <f>(P1617*BG1617+U1617*BH1617+AP1617*BI1617+AN1617*BJ1617)/(BK1617*(1000000))</f>
        <v>107.64999287805767</v>
      </c>
      <c r="L1617" s="18">
        <f>(T1617*BG1617+Y1617*BH1617+AT1617*BI1617+AO1617*BJ1617)/(BK1617*(1000000))</f>
        <v>135.47248973152196</v>
      </c>
      <c r="M1617" s="18">
        <f>L1617/K1617</f>
        <v>1.2584533088170353</v>
      </c>
      <c r="N1617" s="18">
        <f>J1617*M1617</f>
        <v>140.26927924409114</v>
      </c>
      <c r="O1617" s="13">
        <v>100</v>
      </c>
      <c r="P1617" s="20">
        <v>158.80367692042199</v>
      </c>
      <c r="Q1617" s="20">
        <f>P1617-S1617</f>
        <v>146.875598876233</v>
      </c>
      <c r="R1617" s="18">
        <f>Q1617*solar_capex_adj</f>
        <v>195.83413183497731</v>
      </c>
      <c r="S1617" s="20">
        <v>11.928078044188993</v>
      </c>
      <c r="T1617" s="18">
        <f>R1617+S1617</f>
        <v>207.76220987916631</v>
      </c>
      <c r="U1617" s="20">
        <v>33.770991766846898</v>
      </c>
      <c r="V1617" s="20">
        <f>U1617-X1617</f>
        <v>27.971167844295799</v>
      </c>
      <c r="W1617" s="18">
        <f>V1617*wind_capex_adj</f>
        <v>46.618613073826332</v>
      </c>
      <c r="X1617" s="20">
        <v>5.7998239225510986</v>
      </c>
      <c r="Y1617" s="18">
        <f>W1617+X1617</f>
        <v>52.41843699637743</v>
      </c>
      <c r="Z1617" s="20">
        <v>1249.35093904067</v>
      </c>
      <c r="AA1617" s="20">
        <f>Z1617-AC1617-AD1617</f>
        <v>1086.69361578434</v>
      </c>
      <c r="AB1617" s="18">
        <f>AA1617*hdgt_capex_adj</f>
        <v>1358.367019730425</v>
      </c>
      <c r="AC1617" s="20">
        <v>119.42957322247003</v>
      </c>
      <c r="AD1617" s="20">
        <v>43.227750033860048</v>
      </c>
      <c r="AE1617" s="18">
        <f>AD1617*fuel_adj</f>
        <v>43.227750033860048</v>
      </c>
      <c r="AF1617" s="18">
        <f>AB1617+AC1617+AE1617</f>
        <v>1521.0243429867551</v>
      </c>
      <c r="AG1617" s="20">
        <v>2153.3660755787801</v>
      </c>
      <c r="AH1617" s="20">
        <f>AG1617-AJ1617-AK1617</f>
        <v>1941.1502565933899</v>
      </c>
      <c r="AI1617" s="18">
        <f>AH1617*aero_capex_adj</f>
        <v>2329.380307912068</v>
      </c>
      <c r="AJ1617" s="20">
        <v>164.72779469594002</v>
      </c>
      <c r="AK1617" s="20">
        <v>47.488024289450095</v>
      </c>
      <c r="AL1617" s="18">
        <f>AK1617*fuel_adj</f>
        <v>47.488024289450095</v>
      </c>
      <c r="AM1617" s="18">
        <f>AI1617+AJ1617+AL1617</f>
        <v>2541.5961268974584</v>
      </c>
      <c r="AN1617" s="18">
        <f>IF(F1617=0, 0, IF(F1617=3, Z1617, (Z1617*F1617*384+AG1617*G1617*32)/(F1617*384+G1617*32)))</f>
        <v>1249.35093904067</v>
      </c>
      <c r="AO1617" s="18">
        <f>IF(F1617=0, 0, IF(F1617=3, AF1617, (AF1617*F1617*384+AM1617*G1617*32)/(F1617*384+G1617*32)))</f>
        <v>1521.0243429867551</v>
      </c>
      <c r="AP1617" s="20">
        <v>232.65193855095299</v>
      </c>
      <c r="AQ1617" s="20">
        <f>AP1617-AS1617</f>
        <v>188.086418351226</v>
      </c>
      <c r="AR1617" s="18">
        <f>AQ1617*bess_capex_adj</f>
        <v>188.086418351226</v>
      </c>
      <c r="AS1617" s="20">
        <v>44.56552019972699</v>
      </c>
      <c r="AT1617" s="18">
        <f>AR1617+AS1617</f>
        <v>232.65193855095299</v>
      </c>
      <c r="AU1617" s="20">
        <v>10368.4320749095</v>
      </c>
      <c r="AV1617" s="20"/>
      <c r="AW1617" s="20">
        <v>2957.4011133132999</v>
      </c>
      <c r="AX1617" s="18">
        <f>AW1617*solar_capex_adj</f>
        <v>3943.2014844177329</v>
      </c>
      <c r="AY1617" s="20">
        <v>1918.2807449967399</v>
      </c>
      <c r="AZ1617" s="18">
        <f>AY1617*wind_capex_adj</f>
        <v>3197.1345749945667</v>
      </c>
      <c r="BA1617" s="20">
        <v>2316.0697445833398</v>
      </c>
      <c r="BB1617" s="18">
        <f>BA1617*hdgt_capex_adj</f>
        <v>2895.0871807291746</v>
      </c>
      <c r="BC1617" s="20">
        <v>324.40256050954002</v>
      </c>
      <c r="BD1617" s="18">
        <f>BC1617*aero_capex_adj</f>
        <v>389.28307261144801</v>
      </c>
      <c r="BE1617" s="20">
        <v>2852.2779115066101</v>
      </c>
      <c r="BF1617" s="18">
        <f>BE1617*bess_capex_adj</f>
        <v>2852.2779115066101</v>
      </c>
      <c r="BG1617" s="11">
        <v>1723460366.5483501</v>
      </c>
      <c r="BH1617" s="11">
        <v>5821629107.1900301</v>
      </c>
      <c r="BI1617" s="11">
        <v>1027963734.20569</v>
      </c>
      <c r="BJ1617" s="11">
        <v>186946792.055922</v>
      </c>
      <c r="BK1617" s="11">
        <f>SUM(BG1617:BJ1617)/1000000</f>
        <v>8759.9999999999927</v>
      </c>
      <c r="BL1617" s="11">
        <v>34.201957657056496</v>
      </c>
      <c r="BM1617" s="13">
        <f>0.815*BJ1617/(BK1617*1000)</f>
        <v>17.39288076775988</v>
      </c>
      <c r="BN1617" s="22">
        <v>3337.5507682418602</v>
      </c>
      <c r="BO1617" s="11">
        <v>422</v>
      </c>
      <c r="BP1617" s="11">
        <v>9120</v>
      </c>
      <c r="BQ1617" s="22">
        <v>13835.7696</v>
      </c>
      <c r="BR1617" s="11">
        <v>2280</v>
      </c>
      <c r="BS1617" s="11">
        <v>570</v>
      </c>
      <c r="BT1617" s="11">
        <v>0.213783179310159</v>
      </c>
    </row>
    <row r="1618" spans="1:72" s="11" customFormat="1" x14ac:dyDescent="0.25">
      <c r="A1618" s="1">
        <v>1557</v>
      </c>
      <c r="B1618" s="22">
        <v>2266.2381759666901</v>
      </c>
      <c r="C1618" s="22">
        <v>1801.19999999999</v>
      </c>
      <c r="D1618" s="11">
        <v>3000</v>
      </c>
      <c r="E1618" s="11">
        <v>12000</v>
      </c>
      <c r="F1618" s="11">
        <v>3</v>
      </c>
      <c r="G1618" s="11">
        <v>4</v>
      </c>
      <c r="H1618" s="12">
        <f>SUM(BG1618:BI1618)/(BK1618*1000000)</f>
        <v>0.97936143515734908</v>
      </c>
      <c r="I1618" s="13">
        <v>100</v>
      </c>
      <c r="J1618" s="20">
        <v>111.410996790602</v>
      </c>
      <c r="K1618" s="18">
        <f>(P1618*BG1618+U1618*BH1618+AP1618*BI1618+AN1618*BJ1618)/(BK1618*(1000000))</f>
        <v>108.3083232648044</v>
      </c>
      <c r="L1618" s="18">
        <f>(T1618*BG1618+Y1618*BH1618+AT1618*BI1618+AO1618*BJ1618)/(BK1618*(1000000))</f>
        <v>137.02941554013006</v>
      </c>
      <c r="M1618" s="18">
        <f>L1618/K1618</f>
        <v>1.2651789946475775</v>
      </c>
      <c r="N1618" s="18">
        <f>J1618*M1618</f>
        <v>140.95485291221831</v>
      </c>
      <c r="O1618" s="13">
        <v>100</v>
      </c>
      <c r="P1618" s="20">
        <v>156.21562342736399</v>
      </c>
      <c r="Q1618" s="20">
        <f>P1618-S1618</f>
        <v>144.48199896698901</v>
      </c>
      <c r="R1618" s="18">
        <f>Q1618*solar_capex_adj</f>
        <v>192.64266528931867</v>
      </c>
      <c r="S1618" s="20">
        <v>11.733624460374983</v>
      </c>
      <c r="T1618" s="18">
        <f>R1618+S1618</f>
        <v>204.37628974969365</v>
      </c>
      <c r="U1618" s="20">
        <v>36.656676948465901</v>
      </c>
      <c r="V1618" s="20">
        <f>U1618-X1618</f>
        <v>30.3612945444331</v>
      </c>
      <c r="W1618" s="18">
        <f>V1618*wind_capex_adj</f>
        <v>50.60215757405517</v>
      </c>
      <c r="X1618" s="20">
        <v>6.2953824040328001</v>
      </c>
      <c r="Y1618" s="18">
        <f>W1618+X1618</f>
        <v>56.89753997808797</v>
      </c>
      <c r="Z1618" s="20">
        <v>1326.1887444696999</v>
      </c>
      <c r="AA1618" s="20">
        <f>Z1618-AC1618-AD1618</f>
        <v>1157.80171266196</v>
      </c>
      <c r="AB1618" s="18">
        <f>AA1618*hdgt_capex_adj</f>
        <v>1447.2521408274499</v>
      </c>
      <c r="AC1618" s="20">
        <v>126.26441589464002</v>
      </c>
      <c r="AD1618" s="20">
        <v>42.122615913099935</v>
      </c>
      <c r="AE1618" s="18">
        <f>AD1618*fuel_adj</f>
        <v>42.122615913099935</v>
      </c>
      <c r="AF1618" s="18">
        <f>AB1618+AC1618+AE1618</f>
        <v>1615.6391726351899</v>
      </c>
      <c r="AG1618" s="20">
        <v>1921.3741475868501</v>
      </c>
      <c r="AH1618" s="20">
        <f>AG1618-AJ1618-AK1618</f>
        <v>1726.0144287169899</v>
      </c>
      <c r="AI1618" s="18">
        <f>AH1618*aero_capex_adj</f>
        <v>2071.2173144603876</v>
      </c>
      <c r="AJ1618" s="20">
        <v>147.92074700959006</v>
      </c>
      <c r="AK1618" s="20">
        <v>47.438971860270158</v>
      </c>
      <c r="AL1618" s="18">
        <f>AK1618*fuel_adj</f>
        <v>47.438971860270158</v>
      </c>
      <c r="AM1618" s="18">
        <f>AI1618+AJ1618+AL1618</f>
        <v>2266.5770333302476</v>
      </c>
      <c r="AN1618" s="18">
        <f>IF(F1618=0, 0, IF(F1618=3, Z1618, (Z1618*F1618*384+AG1618*G1618*32)/(F1618*384+G1618*32)))</f>
        <v>1326.1887444696999</v>
      </c>
      <c r="AO1618" s="18">
        <f>IF(F1618=0, 0, IF(F1618=3, AF1618, (AF1618*F1618*384+AM1618*G1618*32)/(F1618*384+G1618*32)))</f>
        <v>1615.6391726351899</v>
      </c>
      <c r="AP1618" s="20">
        <v>250.034476454139</v>
      </c>
      <c r="AQ1618" s="20">
        <f>AP1618-AS1618</f>
        <v>201.879014033185</v>
      </c>
      <c r="AR1618" s="18">
        <f>AQ1618*bess_capex_adj</f>
        <v>201.879014033185</v>
      </c>
      <c r="AS1618" s="20">
        <v>48.155462420953995</v>
      </c>
      <c r="AT1618" s="18">
        <f>AR1618+AS1618</f>
        <v>250.034476454139</v>
      </c>
      <c r="AU1618" s="20">
        <v>10358.4145477662</v>
      </c>
      <c r="AV1618" s="20"/>
      <c r="AW1618" s="20">
        <v>2710.9658701195499</v>
      </c>
      <c r="AX1618" s="18">
        <f>AW1618*solar_capex_adj</f>
        <v>3614.6211601593996</v>
      </c>
      <c r="AY1618" s="20">
        <v>2154.6683738025099</v>
      </c>
      <c r="AZ1618" s="18">
        <f>AY1618*wind_capex_adj</f>
        <v>3591.1139563375168</v>
      </c>
      <c r="BA1618" s="20">
        <v>2316.0824311527999</v>
      </c>
      <c r="BB1618" s="18">
        <f>BA1618*hdgt_capex_adj</f>
        <v>2895.1030389409998</v>
      </c>
      <c r="BC1618" s="20">
        <v>324.404337466225</v>
      </c>
      <c r="BD1618" s="18">
        <f>BC1618*aero_capex_adj</f>
        <v>389.28520495946998</v>
      </c>
      <c r="BE1618" s="20">
        <v>2852.2935352251602</v>
      </c>
      <c r="BF1618" s="18">
        <f>BE1618*bess_capex_adj</f>
        <v>2852.2935352251602</v>
      </c>
      <c r="BG1618" s="11">
        <v>1605664340.0515101</v>
      </c>
      <c r="BH1618" s="11">
        <v>6024251669.3078299</v>
      </c>
      <c r="BI1618" s="11">
        <v>949290162.61903298</v>
      </c>
      <c r="BJ1618" s="11">
        <v>180793828.02162099</v>
      </c>
      <c r="BK1618" s="11">
        <f>SUM(BG1618:BJ1618)/1000000</f>
        <v>8759.9999999999945</v>
      </c>
      <c r="BL1618" s="11">
        <v>35.849933589049698</v>
      </c>
      <c r="BM1618" s="13">
        <f>0.815*BJ1618/(BK1618*1000)</f>
        <v>16.820430346760411</v>
      </c>
      <c r="BN1618" s="22">
        <v>3059.4215375550398</v>
      </c>
      <c r="BO1618" s="11">
        <v>474</v>
      </c>
      <c r="BP1618" s="11">
        <v>9120</v>
      </c>
      <c r="BQ1618" s="22">
        <v>13835.7696</v>
      </c>
      <c r="BR1618" s="11">
        <v>2280</v>
      </c>
      <c r="BS1618" s="11">
        <v>570</v>
      </c>
      <c r="BT1618" s="11">
        <v>0.19762242490623599</v>
      </c>
    </row>
    <row r="1619" spans="1:72" s="11" customFormat="1" hidden="1" x14ac:dyDescent="0.25">
      <c r="A1619" s="1">
        <v>1169</v>
      </c>
      <c r="B1619" s="22">
        <v>412.043304721217</v>
      </c>
      <c r="C1619" s="22">
        <v>600.4</v>
      </c>
      <c r="D1619" s="11">
        <v>3000</v>
      </c>
      <c r="E1619" s="11">
        <v>12000</v>
      </c>
      <c r="F1619" s="11">
        <v>0</v>
      </c>
      <c r="G1619" s="11">
        <v>0</v>
      </c>
      <c r="H1619" s="12">
        <f>SUM(BG1619:BI1619)/(BK1619*1000000)</f>
        <v>1</v>
      </c>
      <c r="I1619" s="13">
        <v>0</v>
      </c>
      <c r="J1619" s="20">
        <v>97.872854526053402</v>
      </c>
      <c r="K1619" s="18">
        <f>(P1619*BG1619+U1619*BH1619+AP1619*BI1619+AN1619*BJ1619)/(BK1619*(1000000))</f>
        <v>33.313474116582221</v>
      </c>
      <c r="L1619" s="18">
        <f>(T1619*BG1619+Y1619*BH1619+AT1619*BI1619+AO1619*BJ1619)/(BK1619*(1000000))</f>
        <v>48.557373621490456</v>
      </c>
      <c r="M1619" s="18">
        <f>L1619/K1619</f>
        <v>1.4575896062824736</v>
      </c>
      <c r="N1619" s="18">
        <f>J1619*M1619</f>
        <v>142.65845549437199</v>
      </c>
      <c r="O1619" s="13">
        <v>41.731256051484003</v>
      </c>
      <c r="P1619" s="20">
        <v>46.290732080652397</v>
      </c>
      <c r="Q1619" s="20">
        <f>P1619-S1619</f>
        <v>42.845565515902997</v>
      </c>
      <c r="R1619" s="18">
        <f>Q1619*solar_capex_adj</f>
        <v>57.127420687870661</v>
      </c>
      <c r="S1619" s="20">
        <v>3.4451665647493996</v>
      </c>
      <c r="T1619" s="18">
        <f>R1619+S1619</f>
        <v>60.57258725262006</v>
      </c>
      <c r="U1619" s="20">
        <v>28.2452825864852</v>
      </c>
      <c r="V1619" s="20">
        <f>U1619-X1619</f>
        <v>23.4342454721275</v>
      </c>
      <c r="W1619" s="18">
        <f>V1619*wind_capex_adj</f>
        <v>39.057075786879167</v>
      </c>
      <c r="X1619" s="20">
        <v>4.8110371143576991</v>
      </c>
      <c r="Y1619" s="18">
        <f>W1619+X1619</f>
        <v>43.86811290123687</v>
      </c>
      <c r="Z1619" s="20">
        <v>0</v>
      </c>
      <c r="AA1619" s="20">
        <f>Z1619-AC1619-AD1619</f>
        <v>0</v>
      </c>
      <c r="AB1619" s="18">
        <f>AA1619*hdgt_capex_adj</f>
        <v>0</v>
      </c>
      <c r="AC1619" s="20">
        <v>0</v>
      </c>
      <c r="AD1619" s="20">
        <v>0</v>
      </c>
      <c r="AE1619" s="18">
        <f>AD1619*fuel_adj</f>
        <v>0</v>
      </c>
      <c r="AF1619" s="18">
        <f>AB1619+AC1619+AE1619</f>
        <v>0</v>
      </c>
      <c r="AG1619" s="20">
        <v>0</v>
      </c>
      <c r="AH1619" s="20">
        <f>AG1619-AJ1619-AK1619</f>
        <v>0</v>
      </c>
      <c r="AI1619" s="18">
        <f>AH1619*aero_capex_adj</f>
        <v>0</v>
      </c>
      <c r="AJ1619" s="20">
        <v>0</v>
      </c>
      <c r="AK1619" s="20">
        <v>0</v>
      </c>
      <c r="AL1619" s="18">
        <f>AK1619*fuel_adj</f>
        <v>0</v>
      </c>
      <c r="AM1619" s="18">
        <f>AI1619+AJ1619+AL1619</f>
        <v>0</v>
      </c>
      <c r="AN1619" s="18">
        <f>IF(F1619=0, 0, IF(F1619=3, Z1619, (Z1619*F1619*384+AG1619*G1619*32)/(F1619*384+G1619*32)))</f>
        <v>0</v>
      </c>
      <c r="AO1619" s="18">
        <f>IF(F1619=0, 0, IF(F1619=3, AF1619, (AF1619*F1619*384+AM1619*G1619*32)/(F1619*384+G1619*32)))</f>
        <v>0</v>
      </c>
      <c r="AP1619" s="20">
        <v>0</v>
      </c>
      <c r="AQ1619" s="20">
        <f>AP1619-AS1619</f>
        <v>0</v>
      </c>
      <c r="AR1619" s="18">
        <f>AQ1619*bess_capex_adj</f>
        <v>0</v>
      </c>
      <c r="AS1619" s="20">
        <v>0</v>
      </c>
      <c r="AT1619" s="18">
        <f>AR1619+AS1619</f>
        <v>0</v>
      </c>
      <c r="AU1619" s="20">
        <v>4103.9846523619499</v>
      </c>
      <c r="AV1619" s="20"/>
      <c r="AW1619" s="20">
        <v>497.82357457511603</v>
      </c>
      <c r="AX1619" s="18">
        <f>AW1619*solar_capex_adj</f>
        <v>663.7647661001547</v>
      </c>
      <c r="AY1619" s="20">
        <v>725.39286708499196</v>
      </c>
      <c r="AZ1619" s="18">
        <f>AY1619*wind_capex_adj</f>
        <v>1208.9881118083199</v>
      </c>
      <c r="BA1619" s="20">
        <v>0</v>
      </c>
      <c r="BB1619" s="18">
        <f>BA1619*hdgt_capex_adj</f>
        <v>0</v>
      </c>
      <c r="BC1619" s="20">
        <v>0</v>
      </c>
      <c r="BD1619" s="18">
        <f>BC1619*aero_capex_adj</f>
        <v>0</v>
      </c>
      <c r="BE1619" s="20">
        <v>2880.76821070184</v>
      </c>
      <c r="BF1619" s="18">
        <f>BE1619*bess_capex_adj</f>
        <v>2880.76821070184</v>
      </c>
      <c r="BG1619" s="11">
        <v>1027462654.73957</v>
      </c>
      <c r="BH1619" s="11">
        <v>2627719176.2716799</v>
      </c>
      <c r="BI1619" s="11">
        <v>476199.09873737401</v>
      </c>
      <c r="BJ1619" s="11">
        <v>0</v>
      </c>
      <c r="BK1619" s="11">
        <f>SUM(BG1619:BJ1619)/1000000</f>
        <v>3655.6580301099871</v>
      </c>
      <c r="BL1619" s="11">
        <v>3.2015780162007901E-2</v>
      </c>
      <c r="BM1619" s="13">
        <f>0.815*BJ1619/(BK1619*1000)</f>
        <v>0</v>
      </c>
      <c r="BN1619" s="22">
        <v>556.25846137364397</v>
      </c>
      <c r="BO1619" s="11">
        <v>158</v>
      </c>
      <c r="BP1619" s="11">
        <v>9120</v>
      </c>
      <c r="BQ1619" s="22">
        <v>13835.7696</v>
      </c>
      <c r="BR1619" s="11">
        <v>2280</v>
      </c>
      <c r="BS1619" s="11">
        <v>570</v>
      </c>
      <c r="BT1619" s="11">
        <v>9.7819048150344599E-5</v>
      </c>
    </row>
    <row r="1620" spans="1:72" s="11" customFormat="1" hidden="1" x14ac:dyDescent="0.25">
      <c r="A1620" s="1">
        <v>663</v>
      </c>
      <c r="B1620" s="25">
        <v>618.06495708182604</v>
      </c>
      <c r="C1620" s="25">
        <v>201.39999999999901</v>
      </c>
      <c r="D1620" s="8">
        <v>2000</v>
      </c>
      <c r="E1620" s="8">
        <v>8000</v>
      </c>
      <c r="F1620" s="8">
        <v>0</v>
      </c>
      <c r="G1620" s="8">
        <v>0</v>
      </c>
      <c r="H1620" s="9">
        <f>SUM(BG1620:BI1620)/(BK1620*1000000)</f>
        <v>1</v>
      </c>
      <c r="I1620" s="10">
        <v>0</v>
      </c>
      <c r="J1620" s="19">
        <v>105.877389546719</v>
      </c>
      <c r="K1620" s="18">
        <f>(P1620*BG1620+U1620*BH1620+AP1620*BI1620+AN1620*BJ1620)/(BK1620*(1000000))</f>
        <v>40.02879920923548</v>
      </c>
      <c r="L1620" s="18">
        <f>(T1620*BG1620+Y1620*BH1620+AT1620*BI1620+AO1620*BJ1620)/(BK1620*(1000000))</f>
        <v>54.919457740215712</v>
      </c>
      <c r="M1620" s="18">
        <f>L1620/K1620</f>
        <v>1.3719986316138268</v>
      </c>
      <c r="N1620" s="18">
        <f>J1620*M1620</f>
        <v>145.26363357694257</v>
      </c>
      <c r="O1620" s="10">
        <v>27.597820698558301</v>
      </c>
      <c r="P1620" s="19">
        <v>46.795554585102003</v>
      </c>
      <c r="Q1620" s="19">
        <f>P1620-S1620</f>
        <v>43.331653976550399</v>
      </c>
      <c r="R1620" s="18">
        <f>Q1620*solar_capex_adj</f>
        <v>57.77553863540053</v>
      </c>
      <c r="S1620" s="19">
        <v>3.4639006085516044</v>
      </c>
      <c r="T1620" s="18">
        <f>R1620+S1620</f>
        <v>61.239439243952134</v>
      </c>
      <c r="U1620" s="19">
        <v>28.303182472911999</v>
      </c>
      <c r="V1620" s="19">
        <f>U1620-X1620</f>
        <v>23.505669394784899</v>
      </c>
      <c r="W1620" s="18">
        <f>V1620*wind_capex_adj</f>
        <v>39.176115657974833</v>
      </c>
      <c r="X1620" s="19">
        <v>4.7975130781270998</v>
      </c>
      <c r="Y1620" s="18">
        <f>W1620+X1620</f>
        <v>43.973628736101929</v>
      </c>
      <c r="Z1620" s="19">
        <v>0</v>
      </c>
      <c r="AA1620" s="19">
        <f>Z1620-AC1620-AD1620</f>
        <v>0</v>
      </c>
      <c r="AB1620" s="18">
        <f>AA1620*hdgt_capex_adj</f>
        <v>0</v>
      </c>
      <c r="AC1620" s="19">
        <v>0</v>
      </c>
      <c r="AD1620" s="19">
        <v>0</v>
      </c>
      <c r="AE1620" s="18">
        <f>AD1620*fuel_adj</f>
        <v>0</v>
      </c>
      <c r="AF1620" s="18">
        <f>AB1620+AC1620+AE1620</f>
        <v>0</v>
      </c>
      <c r="AG1620" s="19">
        <v>0</v>
      </c>
      <c r="AH1620" s="19">
        <f>AG1620-AJ1620-AK1620</f>
        <v>0</v>
      </c>
      <c r="AI1620" s="18">
        <f>AH1620*aero_capex_adj</f>
        <v>0</v>
      </c>
      <c r="AJ1620" s="19">
        <v>0</v>
      </c>
      <c r="AK1620" s="19">
        <v>0</v>
      </c>
      <c r="AL1620" s="18">
        <f>AK1620*fuel_adj</f>
        <v>0</v>
      </c>
      <c r="AM1620" s="18">
        <f>AI1620+AJ1620+AL1620</f>
        <v>0</v>
      </c>
      <c r="AN1620" s="18">
        <f>IF(F1620=0, 0, IF(F1620=3, Z1620, (Z1620*F1620*384+AG1620*G1620*32)/(F1620*384+G1620*32)))</f>
        <v>0</v>
      </c>
      <c r="AO1620" s="18">
        <f>IF(F1620=0, 0, IF(F1620=3, AF1620, (AF1620*F1620*384+AM1620*G1620*32)/(F1620*384+G1620*32)))</f>
        <v>0</v>
      </c>
      <c r="AP1620" s="19">
        <v>0</v>
      </c>
      <c r="AQ1620" s="19">
        <f>AP1620-AS1620</f>
        <v>0</v>
      </c>
      <c r="AR1620" s="18">
        <f>AQ1620*bess_capex_adj</f>
        <v>0</v>
      </c>
      <c r="AS1620" s="19">
        <v>0</v>
      </c>
      <c r="AT1620" s="18">
        <f>AR1620+AS1620</f>
        <v>0</v>
      </c>
      <c r="AU1620" s="19">
        <v>2925.6085598916302</v>
      </c>
      <c r="AV1620" s="19"/>
      <c r="AW1620" s="19">
        <v>751.12273362887504</v>
      </c>
      <c r="AX1620" s="18">
        <f>AW1620*solar_capex_adj</f>
        <v>1001.4969781718333</v>
      </c>
      <c r="AY1620" s="19">
        <v>244.757637234605</v>
      </c>
      <c r="AZ1620" s="18">
        <f>AY1620*wind_capex_adj</f>
        <v>407.92939539100837</v>
      </c>
      <c r="BA1620" s="19">
        <v>0</v>
      </c>
      <c r="BB1620" s="18">
        <f>BA1620*hdgt_capex_adj</f>
        <v>0</v>
      </c>
      <c r="BC1620" s="19">
        <v>0</v>
      </c>
      <c r="BD1620" s="18">
        <f>BC1620*aero_capex_adj</f>
        <v>0</v>
      </c>
      <c r="BE1620" s="19">
        <v>1929.7281890281499</v>
      </c>
      <c r="BF1620" s="18">
        <f>BE1620*bess_capex_adj</f>
        <v>1929.7281890281499</v>
      </c>
      <c r="BG1620" s="8">
        <v>1533361282.6214001</v>
      </c>
      <c r="BH1620" s="8">
        <v>883925199.23356605</v>
      </c>
      <c r="BI1620" s="8">
        <v>282611.33874264901</v>
      </c>
      <c r="BJ1620" s="8">
        <v>0</v>
      </c>
      <c r="BK1620" s="8">
        <f>SUM(BG1620:BJ1620)/1000000</f>
        <v>2417.5690931937088</v>
      </c>
      <c r="BL1620" s="8">
        <v>0.44281167071487498</v>
      </c>
      <c r="BM1620" s="10">
        <f>0.815*BJ1620/(BK1620*1000)</f>
        <v>0</v>
      </c>
      <c r="BN1620" s="25">
        <v>834.38769206046595</v>
      </c>
      <c r="BO1620" s="8">
        <v>53</v>
      </c>
      <c r="BP1620" s="8">
        <v>6080</v>
      </c>
      <c r="BQ1620" s="25">
        <v>9223.8464000000004</v>
      </c>
      <c r="BR1620" s="8">
        <v>1520</v>
      </c>
      <c r="BS1620" s="8">
        <v>380</v>
      </c>
      <c r="BT1620" s="8">
        <v>8.7079455501701107E-5</v>
      </c>
    </row>
    <row r="1621" spans="1:72" s="11" customFormat="1" hidden="1" x14ac:dyDescent="0.25">
      <c r="A1621" s="1">
        <v>643</v>
      </c>
      <c r="B1621" s="25">
        <v>206.02165236060799</v>
      </c>
      <c r="C1621" s="25">
        <v>402.79999999999899</v>
      </c>
      <c r="D1621" s="8">
        <v>2000</v>
      </c>
      <c r="E1621" s="8">
        <v>8000</v>
      </c>
      <c r="F1621" s="8">
        <v>0</v>
      </c>
      <c r="G1621" s="8">
        <v>0</v>
      </c>
      <c r="H1621" s="9">
        <f>SUM(BG1621:BI1621)/(BK1621*1000000)</f>
        <v>1</v>
      </c>
      <c r="I1621" s="10">
        <v>0</v>
      </c>
      <c r="J1621" s="19">
        <v>101.974833545446</v>
      </c>
      <c r="K1621" s="18">
        <f>(P1621*BG1621+U1621*BH1621+AP1621*BI1621+AN1621*BJ1621)/(BK1621*(1000000))</f>
        <v>32.560275023902243</v>
      </c>
      <c r="L1621" s="18">
        <f>(T1621*BG1621+Y1621*BH1621+AT1621*BI1621+AO1621*BJ1621)/(BK1621*(1000000))</f>
        <v>48.0139201684052</v>
      </c>
      <c r="M1621" s="18">
        <f>L1621/K1621</f>
        <v>1.4746165421870225</v>
      </c>
      <c r="N1621" s="18">
        <f>J1621*M1621</f>
        <v>150.37377643288278</v>
      </c>
      <c r="O1621" s="10">
        <v>25.978314400612501</v>
      </c>
      <c r="P1621" s="19">
        <v>46.604851381362202</v>
      </c>
      <c r="Q1621" s="19">
        <f>P1621-S1621</f>
        <v>43.162970186741603</v>
      </c>
      <c r="R1621" s="18">
        <f>Q1621*solar_capex_adj</f>
        <v>57.550626915655471</v>
      </c>
      <c r="S1621" s="19">
        <v>3.4418811946205992</v>
      </c>
      <c r="T1621" s="18">
        <f>R1621+S1621</f>
        <v>60.99250811027607</v>
      </c>
      <c r="U1621" s="19">
        <v>28.4668278135136</v>
      </c>
      <c r="V1621" s="19">
        <f>U1621-X1621</f>
        <v>23.651492882454399</v>
      </c>
      <c r="W1621" s="18">
        <f>V1621*wind_capex_adj</f>
        <v>39.419154804090667</v>
      </c>
      <c r="X1621" s="19">
        <v>4.8153349310592013</v>
      </c>
      <c r="Y1621" s="18">
        <f>W1621+X1621</f>
        <v>44.234489735149864</v>
      </c>
      <c r="Z1621" s="19">
        <v>0</v>
      </c>
      <c r="AA1621" s="19">
        <f>Z1621-AC1621-AD1621</f>
        <v>0</v>
      </c>
      <c r="AB1621" s="18">
        <f>AA1621*hdgt_capex_adj</f>
        <v>0</v>
      </c>
      <c r="AC1621" s="19">
        <v>0</v>
      </c>
      <c r="AD1621" s="19">
        <v>0</v>
      </c>
      <c r="AE1621" s="18">
        <f>AD1621*fuel_adj</f>
        <v>0</v>
      </c>
      <c r="AF1621" s="18">
        <f>AB1621+AC1621+AE1621</f>
        <v>0</v>
      </c>
      <c r="AG1621" s="19">
        <v>0</v>
      </c>
      <c r="AH1621" s="19">
        <f>AG1621-AJ1621-AK1621</f>
        <v>0</v>
      </c>
      <c r="AI1621" s="18">
        <f>AH1621*aero_capex_adj</f>
        <v>0</v>
      </c>
      <c r="AJ1621" s="19">
        <v>0</v>
      </c>
      <c r="AK1621" s="19">
        <v>0</v>
      </c>
      <c r="AL1621" s="18">
        <f>AK1621*fuel_adj</f>
        <v>0</v>
      </c>
      <c r="AM1621" s="18">
        <f>AI1621+AJ1621+AL1621</f>
        <v>0</v>
      </c>
      <c r="AN1621" s="18">
        <f>IF(F1621=0, 0, IF(F1621=3, Z1621, (Z1621*F1621*384+AG1621*G1621*32)/(F1621*384+G1621*32)))</f>
        <v>0</v>
      </c>
      <c r="AO1621" s="18">
        <f>IF(F1621=0, 0, IF(F1621=3, AF1621, (AF1621*F1621*384+AM1621*G1621*32)/(F1621*384+G1621*32)))</f>
        <v>0</v>
      </c>
      <c r="AP1621" s="19">
        <v>0</v>
      </c>
      <c r="AQ1621" s="19">
        <f>AP1621-AS1621</f>
        <v>0</v>
      </c>
      <c r="AR1621" s="18">
        <f>AQ1621*bess_capex_adj</f>
        <v>0</v>
      </c>
      <c r="AS1621" s="19">
        <v>0</v>
      </c>
      <c r="AT1621" s="18">
        <f>AR1621+AS1621</f>
        <v>0</v>
      </c>
      <c r="AU1621" s="19">
        <v>2676.2376543245</v>
      </c>
      <c r="AV1621" s="19"/>
      <c r="AW1621" s="19">
        <v>250.995106490653</v>
      </c>
      <c r="AX1621" s="18">
        <f>AW1621*solar_capex_adj</f>
        <v>334.66014198753732</v>
      </c>
      <c r="AY1621" s="19">
        <v>490.72914296150702</v>
      </c>
      <c r="AZ1621" s="18">
        <f>AY1621*wind_capex_adj</f>
        <v>817.88190493584511</v>
      </c>
      <c r="BA1621" s="19">
        <v>0</v>
      </c>
      <c r="BB1621" s="18">
        <f>BA1621*hdgt_capex_adj</f>
        <v>0</v>
      </c>
      <c r="BC1621" s="19">
        <v>0</v>
      </c>
      <c r="BD1621" s="18">
        <f>BC1621*aero_capex_adj</f>
        <v>0</v>
      </c>
      <c r="BE1621" s="19">
        <v>1934.5134048723401</v>
      </c>
      <c r="BF1621" s="18">
        <f>BE1621*bess_capex_adj</f>
        <v>1934.5134048723401</v>
      </c>
      <c r="BG1621" s="8">
        <v>514099729.03245902</v>
      </c>
      <c r="BH1621" s="8">
        <v>1761274134.6777101</v>
      </c>
      <c r="BI1621" s="8">
        <v>326477.78349241201</v>
      </c>
      <c r="BJ1621" s="8">
        <v>0</v>
      </c>
      <c r="BK1621" s="8">
        <f>SUM(BG1621:BJ1621)/1000000</f>
        <v>2275.7003414936612</v>
      </c>
      <c r="BL1621" s="8">
        <v>2.0949359292066198E-2</v>
      </c>
      <c r="BM1621" s="10">
        <f>0.815*BJ1621/(BK1621*1000)</f>
        <v>0</v>
      </c>
      <c r="BN1621" s="25">
        <v>278.12923068682198</v>
      </c>
      <c r="BO1621" s="8">
        <v>106</v>
      </c>
      <c r="BP1621" s="8">
        <v>6080</v>
      </c>
      <c r="BQ1621" s="25">
        <v>9223.8464000000004</v>
      </c>
      <c r="BR1621" s="8">
        <v>1520</v>
      </c>
      <c r="BS1621" s="8">
        <v>380</v>
      </c>
      <c r="BT1621" s="8">
        <v>1.00595778451088E-4</v>
      </c>
    </row>
    <row r="1622" spans="1:72" s="11" customFormat="1" hidden="1" x14ac:dyDescent="0.25">
      <c r="A1622" s="1">
        <v>1187</v>
      </c>
      <c r="B1622" s="22">
        <v>618.06495708182604</v>
      </c>
      <c r="C1622" s="22">
        <v>402.79999999999899</v>
      </c>
      <c r="D1622" s="11">
        <v>3000</v>
      </c>
      <c r="E1622" s="11">
        <v>12000</v>
      </c>
      <c r="F1622" s="11">
        <v>0</v>
      </c>
      <c r="G1622" s="11">
        <v>0</v>
      </c>
      <c r="H1622" s="12">
        <f>SUM(BG1622:BI1622)/(BK1622*1000000)</f>
        <v>1</v>
      </c>
      <c r="I1622" s="13">
        <v>0.46803652968036502</v>
      </c>
      <c r="J1622" s="20">
        <v>108.465619545439</v>
      </c>
      <c r="K1622" s="18">
        <f>(P1622*BG1622+U1622*BH1622+AP1622*BI1622+AN1622*BJ1622)/(BK1622*(1000000))</f>
        <v>36.672331048931731</v>
      </c>
      <c r="L1622" s="18">
        <f>(T1622*BG1622+Y1622*BH1622+AT1622*BI1622+AO1622*BJ1622)/(BK1622*(1000000))</f>
        <v>51.673491043673621</v>
      </c>
      <c r="M1622" s="18">
        <f>L1622/K1622</f>
        <v>1.4090593525327284</v>
      </c>
      <c r="N1622" s="18">
        <f>J1622*M1622</f>
        <v>152.83449564875752</v>
      </c>
      <c r="O1622" s="13">
        <v>37.708012279052298</v>
      </c>
      <c r="P1622" s="20">
        <v>46.452240300710002</v>
      </c>
      <c r="Q1622" s="20">
        <f>P1622-S1622</f>
        <v>42.994906520880498</v>
      </c>
      <c r="R1622" s="18">
        <f>Q1622*solar_capex_adj</f>
        <v>57.326542027840659</v>
      </c>
      <c r="S1622" s="20">
        <v>3.4573337798295043</v>
      </c>
      <c r="T1622" s="18">
        <f>R1622+S1622</f>
        <v>60.783875807670164</v>
      </c>
      <c r="U1622" s="20">
        <v>28.184922214298901</v>
      </c>
      <c r="V1622" s="20">
        <f>U1622-X1622</f>
        <v>23.383983294962999</v>
      </c>
      <c r="W1622" s="18">
        <f>V1622*wind_capex_adj</f>
        <v>38.973305491604997</v>
      </c>
      <c r="X1622" s="20">
        <v>4.800938919335902</v>
      </c>
      <c r="Y1622" s="18">
        <f>W1622+X1622</f>
        <v>43.774244410940895</v>
      </c>
      <c r="Z1622" s="20">
        <v>0</v>
      </c>
      <c r="AA1622" s="20">
        <f>Z1622-AC1622-AD1622</f>
        <v>0</v>
      </c>
      <c r="AB1622" s="18">
        <f>AA1622*hdgt_capex_adj</f>
        <v>0</v>
      </c>
      <c r="AC1622" s="20">
        <v>0</v>
      </c>
      <c r="AD1622" s="20">
        <v>0</v>
      </c>
      <c r="AE1622" s="18">
        <f>AD1622*fuel_adj</f>
        <v>0</v>
      </c>
      <c r="AF1622" s="18">
        <f>AB1622+AC1622+AE1622</f>
        <v>0</v>
      </c>
      <c r="AG1622" s="20">
        <v>0</v>
      </c>
      <c r="AH1622" s="20">
        <f>AG1622-AJ1622-AK1622</f>
        <v>0</v>
      </c>
      <c r="AI1622" s="18">
        <f>AH1622*aero_capex_adj</f>
        <v>0</v>
      </c>
      <c r="AJ1622" s="20">
        <v>0</v>
      </c>
      <c r="AK1622" s="20">
        <v>0</v>
      </c>
      <c r="AL1622" s="18">
        <f>AK1622*fuel_adj</f>
        <v>0</v>
      </c>
      <c r="AM1622" s="18">
        <f>AI1622+AJ1622+AL1622</f>
        <v>0</v>
      </c>
      <c r="AN1622" s="18">
        <f>IF(F1622=0, 0, IF(F1622=3, Z1622, (Z1622*F1622*384+AG1622*G1622*32)/(F1622*384+G1622*32)))</f>
        <v>0</v>
      </c>
      <c r="AO1622" s="18">
        <f>IF(F1622=0, 0, IF(F1622=3, AF1622, (AF1622*F1622*384+AM1622*G1622*32)/(F1622*384+G1622*32)))</f>
        <v>0</v>
      </c>
      <c r="AP1622" s="20">
        <v>0</v>
      </c>
      <c r="AQ1622" s="20">
        <f>AP1622-AS1622</f>
        <v>0</v>
      </c>
      <c r="AR1622" s="18">
        <f>AQ1622*bess_capex_adj</f>
        <v>0</v>
      </c>
      <c r="AS1622" s="20">
        <v>0</v>
      </c>
      <c r="AT1622" s="18">
        <f>AR1622+AS1622</f>
        <v>0</v>
      </c>
      <c r="AU1622" s="20">
        <v>4113.97050285983</v>
      </c>
      <c r="AV1622" s="20"/>
      <c r="AW1622" s="20">
        <v>746.70104970062403</v>
      </c>
      <c r="AX1622" s="18">
        <f>AW1622*solar_capex_adj</f>
        <v>995.601399600832</v>
      </c>
      <c r="AY1622" s="20">
        <v>486.63361249194998</v>
      </c>
      <c r="AZ1622" s="18">
        <f>AY1622*wind_capex_adj</f>
        <v>811.05602081991663</v>
      </c>
      <c r="BA1622" s="20">
        <v>0</v>
      </c>
      <c r="BB1622" s="18">
        <f>BA1622*hdgt_capex_adj</f>
        <v>0</v>
      </c>
      <c r="BC1622" s="20">
        <v>0</v>
      </c>
      <c r="BD1622" s="18">
        <f>BC1622*aero_capex_adj</f>
        <v>0</v>
      </c>
      <c r="BE1622" s="20">
        <v>2880.6358406672598</v>
      </c>
      <c r="BF1622" s="18">
        <f>BE1622*bess_capex_adj</f>
        <v>2880.6358406672598</v>
      </c>
      <c r="BG1622" s="11">
        <v>1535859989.77073</v>
      </c>
      <c r="BH1622" s="11">
        <v>1766643471.99754</v>
      </c>
      <c r="BI1622" s="11">
        <v>718413.87670039001</v>
      </c>
      <c r="BJ1622" s="11">
        <v>0</v>
      </c>
      <c r="BK1622" s="11">
        <f>SUM(BG1622:BJ1622)/1000000</f>
        <v>3303.2218756449706</v>
      </c>
      <c r="BL1622" s="11">
        <v>9.5143104649842797E-2</v>
      </c>
      <c r="BM1622" s="13">
        <f>0.815*BJ1622/(BK1622*1000)</f>
        <v>0</v>
      </c>
      <c r="BN1622" s="22">
        <v>834.38769206046595</v>
      </c>
      <c r="BO1622" s="11">
        <v>106</v>
      </c>
      <c r="BP1622" s="11">
        <v>9120</v>
      </c>
      <c r="BQ1622" s="22">
        <v>13835.7696</v>
      </c>
      <c r="BR1622" s="11">
        <v>2280</v>
      </c>
      <c r="BS1622" s="11">
        <v>570</v>
      </c>
      <c r="BT1622" s="11">
        <v>1.47573907181181E-4</v>
      </c>
    </row>
    <row r="1623" spans="1:72" s="11" customFormat="1" hidden="1" x14ac:dyDescent="0.25">
      <c r="A1623" s="1">
        <v>1168</v>
      </c>
      <c r="B1623" s="22">
        <v>206.02165236060799</v>
      </c>
      <c r="C1623" s="22">
        <v>600.4</v>
      </c>
      <c r="D1623" s="11">
        <v>3000</v>
      </c>
      <c r="E1623" s="11">
        <v>12000</v>
      </c>
      <c r="F1623" s="11">
        <v>0</v>
      </c>
      <c r="G1623" s="11">
        <v>0</v>
      </c>
      <c r="H1623" s="12">
        <f>SUM(BG1623:BI1623)/(BK1623*1000000)</f>
        <v>1</v>
      </c>
      <c r="I1623" s="13">
        <v>0</v>
      </c>
      <c r="J1623" s="20">
        <v>106.367171543429</v>
      </c>
      <c r="K1623" s="18">
        <f>(P1623*BG1623+U1623*BH1623+AP1623*BI1623+AN1623*BJ1623)/(BK1623*(1000000))</f>
        <v>31.266103664054345</v>
      </c>
      <c r="L1623" s="18">
        <f>(T1623*BG1623+Y1623*BH1623+AT1623*BI1623+AO1623*BJ1623)/(BK1623*(1000000))</f>
        <v>46.70759440543052</v>
      </c>
      <c r="M1623" s="18">
        <f>L1623/K1623</f>
        <v>1.493873202343686</v>
      </c>
      <c r="N1623" s="18">
        <f>J1623*M1623</f>
        <v>158.89906717782247</v>
      </c>
      <c r="O1623" s="13">
        <v>35.811317298141297</v>
      </c>
      <c r="P1623" s="20">
        <v>46.2683884586665</v>
      </c>
      <c r="Q1623" s="20">
        <f>P1623-S1623</f>
        <v>42.828765136887803</v>
      </c>
      <c r="R1623" s="18">
        <f>Q1623*solar_capex_adj</f>
        <v>57.105020182517066</v>
      </c>
      <c r="S1623" s="20">
        <v>3.4396233217786971</v>
      </c>
      <c r="T1623" s="18">
        <f>R1623+S1623</f>
        <v>60.544643504295763</v>
      </c>
      <c r="U1623" s="20">
        <v>28.329969064658201</v>
      </c>
      <c r="V1623" s="20">
        <f>U1623-X1623</f>
        <v>23.5093819810897</v>
      </c>
      <c r="W1623" s="18">
        <f>V1623*wind_capex_adj</f>
        <v>39.182303301816169</v>
      </c>
      <c r="X1623" s="20">
        <v>4.8205870835685012</v>
      </c>
      <c r="Y1623" s="18">
        <f>W1623+X1623</f>
        <v>44.002890385384674</v>
      </c>
      <c r="Z1623" s="20">
        <v>0</v>
      </c>
      <c r="AA1623" s="20">
        <f>Z1623-AC1623-AD1623</f>
        <v>0</v>
      </c>
      <c r="AB1623" s="18">
        <f>AA1623*hdgt_capex_adj</f>
        <v>0</v>
      </c>
      <c r="AC1623" s="20">
        <v>0</v>
      </c>
      <c r="AD1623" s="20">
        <v>0</v>
      </c>
      <c r="AE1623" s="18">
        <f>AD1623*fuel_adj</f>
        <v>0</v>
      </c>
      <c r="AF1623" s="18">
        <f>AB1623+AC1623+AE1623</f>
        <v>0</v>
      </c>
      <c r="AG1623" s="20">
        <v>0</v>
      </c>
      <c r="AH1623" s="20">
        <f>AG1623-AJ1623-AK1623</f>
        <v>0</v>
      </c>
      <c r="AI1623" s="18">
        <f>AH1623*aero_capex_adj</f>
        <v>0</v>
      </c>
      <c r="AJ1623" s="20">
        <v>0</v>
      </c>
      <c r="AK1623" s="20">
        <v>0</v>
      </c>
      <c r="AL1623" s="18">
        <f>AK1623*fuel_adj</f>
        <v>0</v>
      </c>
      <c r="AM1623" s="18">
        <f>AI1623+AJ1623+AL1623</f>
        <v>0</v>
      </c>
      <c r="AN1623" s="18">
        <f>IF(F1623=0, 0, IF(F1623=3, Z1623, (Z1623*F1623*384+AG1623*G1623*32)/(F1623*384+G1623*32)))</f>
        <v>0</v>
      </c>
      <c r="AO1623" s="18">
        <f>IF(F1623=0, 0, IF(F1623=3, AF1623, (AF1623*F1623*384+AM1623*G1623*32)/(F1623*384+G1623*32)))</f>
        <v>0</v>
      </c>
      <c r="AP1623" s="20">
        <v>0</v>
      </c>
      <c r="AQ1623" s="20">
        <f>AP1623-AS1623</f>
        <v>0</v>
      </c>
      <c r="AR1623" s="18">
        <f>AQ1623*bess_capex_adj</f>
        <v>0</v>
      </c>
      <c r="AS1623" s="20">
        <v>0</v>
      </c>
      <c r="AT1623" s="18">
        <f>AR1623+AS1623</f>
        <v>0</v>
      </c>
      <c r="AU1623" s="20">
        <v>3859.7715728840099</v>
      </c>
      <c r="AV1623" s="20"/>
      <c r="AW1623" s="20">
        <v>249.21517033627501</v>
      </c>
      <c r="AX1623" s="18">
        <f>AW1623*solar_capex_adj</f>
        <v>332.28689378169997</v>
      </c>
      <c r="AY1623" s="20">
        <v>726.27700319574899</v>
      </c>
      <c r="AZ1623" s="18">
        <f>AY1623*wind_capex_adj</f>
        <v>1210.4616719929149</v>
      </c>
      <c r="BA1623" s="20">
        <v>0</v>
      </c>
      <c r="BB1623" s="18">
        <f>BA1623*hdgt_capex_adj</f>
        <v>0</v>
      </c>
      <c r="BC1623" s="20">
        <v>0</v>
      </c>
      <c r="BD1623" s="18">
        <f>BC1623*aero_capex_adj</f>
        <v>0</v>
      </c>
      <c r="BE1623" s="20">
        <v>2884.2793993519799</v>
      </c>
      <c r="BF1623" s="18">
        <f>BE1623*bess_capex_adj</f>
        <v>2884.2793993519799</v>
      </c>
      <c r="BG1623" s="11">
        <v>514254501.86997098</v>
      </c>
      <c r="BH1623" s="11">
        <v>2622320985.2024202</v>
      </c>
      <c r="BI1623" s="11">
        <v>495908.24478478299</v>
      </c>
      <c r="BJ1623" s="11">
        <v>0</v>
      </c>
      <c r="BK1623" s="11">
        <f>SUM(BG1623:BJ1623)/1000000</f>
        <v>3137.0713953171758</v>
      </c>
      <c r="BL1623" s="11">
        <v>1.2837169096453001E-2</v>
      </c>
      <c r="BM1623" s="13">
        <f>0.815*BJ1623/(BK1623*1000)</f>
        <v>0</v>
      </c>
      <c r="BN1623" s="22">
        <v>278.12923068682198</v>
      </c>
      <c r="BO1623" s="11">
        <v>158</v>
      </c>
      <c r="BP1623" s="11">
        <v>9120</v>
      </c>
      <c r="BQ1623" s="22">
        <v>13835.7696</v>
      </c>
      <c r="BR1623" s="11">
        <v>2280</v>
      </c>
      <c r="BS1623" s="11">
        <v>570</v>
      </c>
      <c r="BT1623" s="11">
        <v>1.01867627644353E-4</v>
      </c>
    </row>
    <row r="1624" spans="1:72" s="11" customFormat="1" hidden="1" x14ac:dyDescent="0.25">
      <c r="A1624" s="1">
        <v>1206</v>
      </c>
      <c r="B1624" s="22">
        <v>824.08660944243502</v>
      </c>
      <c r="C1624" s="22">
        <v>201.39999999999901</v>
      </c>
      <c r="D1624" s="11">
        <v>3000</v>
      </c>
      <c r="E1624" s="11">
        <v>12000</v>
      </c>
      <c r="F1624" s="11">
        <v>0</v>
      </c>
      <c r="G1624" s="11">
        <v>0</v>
      </c>
      <c r="H1624" s="12">
        <f>SUM(BG1624:BI1624)/(BK1624*1000000)</f>
        <v>1</v>
      </c>
      <c r="I1624" s="13">
        <v>1.35844748858447</v>
      </c>
      <c r="J1624" s="20">
        <v>122.61614239783999</v>
      </c>
      <c r="K1624" s="18">
        <f>(P1624*BG1624+U1624*BH1624+AP1624*BI1624+AN1624*BJ1624)/(BK1624*(1000000))</f>
        <v>40.976653998023039</v>
      </c>
      <c r="L1624" s="18">
        <f>(T1624*BG1624+Y1624*BH1624+AT1624*BI1624+AO1624*BJ1624)/(BK1624*(1000000))</f>
        <v>55.698708557221124</v>
      </c>
      <c r="M1624" s="18">
        <f>L1624/K1624</f>
        <v>1.3592790802272037</v>
      </c>
      <c r="N1624" s="18">
        <f>J1624*M1624</f>
        <v>166.66955725954378</v>
      </c>
      <c r="O1624" s="13">
        <v>33.420303452527001</v>
      </c>
      <c r="P1624" s="20">
        <v>46.591208078883902</v>
      </c>
      <c r="Q1624" s="20">
        <f>P1624-S1624</f>
        <v>43.123450688466903</v>
      </c>
      <c r="R1624" s="18">
        <f>Q1624*solar_capex_adj</f>
        <v>57.497934251289202</v>
      </c>
      <c r="S1624" s="20">
        <v>3.4677573904169989</v>
      </c>
      <c r="T1624" s="18">
        <f>R1624+S1624</f>
        <v>60.965691641706201</v>
      </c>
      <c r="U1624" s="20">
        <v>28.1612484421643</v>
      </c>
      <c r="V1624" s="20">
        <f>U1624-X1624</f>
        <v>23.364242156256701</v>
      </c>
      <c r="W1624" s="18">
        <f>V1624*wind_capex_adj</f>
        <v>38.940403593761168</v>
      </c>
      <c r="X1624" s="20">
        <v>4.7970062859075995</v>
      </c>
      <c r="Y1624" s="18">
        <f>W1624+X1624</f>
        <v>43.737409879668768</v>
      </c>
      <c r="Z1624" s="20">
        <v>0</v>
      </c>
      <c r="AA1624" s="20">
        <f>Z1624-AC1624-AD1624</f>
        <v>0</v>
      </c>
      <c r="AB1624" s="18">
        <f>AA1624*hdgt_capex_adj</f>
        <v>0</v>
      </c>
      <c r="AC1624" s="20">
        <v>0</v>
      </c>
      <c r="AD1624" s="20">
        <v>0</v>
      </c>
      <c r="AE1624" s="18">
        <f>AD1624*fuel_adj</f>
        <v>0</v>
      </c>
      <c r="AF1624" s="18">
        <f>AB1624+AC1624+AE1624</f>
        <v>0</v>
      </c>
      <c r="AG1624" s="20">
        <v>0</v>
      </c>
      <c r="AH1624" s="20">
        <f>AG1624-AJ1624-AK1624</f>
        <v>0</v>
      </c>
      <c r="AI1624" s="18">
        <f>AH1624*aero_capex_adj</f>
        <v>0</v>
      </c>
      <c r="AJ1624" s="20">
        <v>0</v>
      </c>
      <c r="AK1624" s="20">
        <v>0</v>
      </c>
      <c r="AL1624" s="18">
        <f>AK1624*fuel_adj</f>
        <v>0</v>
      </c>
      <c r="AM1624" s="18">
        <f>AI1624+AJ1624+AL1624</f>
        <v>0</v>
      </c>
      <c r="AN1624" s="18">
        <f>IF(F1624=0, 0, IF(F1624=3, Z1624, (Z1624*F1624*384+AG1624*G1624*32)/(F1624*384+G1624*32)))</f>
        <v>0</v>
      </c>
      <c r="AO1624" s="18">
        <f>IF(F1624=0, 0, IF(F1624=3, AF1624, (AF1624*F1624*384+AM1624*G1624*32)/(F1624*384+G1624*32)))</f>
        <v>0</v>
      </c>
      <c r="AP1624" s="20">
        <v>0</v>
      </c>
      <c r="AQ1624" s="20">
        <f>AP1624-AS1624</f>
        <v>0</v>
      </c>
      <c r="AR1624" s="18">
        <f>AQ1624*bess_capex_adj</f>
        <v>0</v>
      </c>
      <c r="AS1624" s="20">
        <v>0</v>
      </c>
      <c r="AT1624" s="18">
        <f>AR1624+AS1624</f>
        <v>0</v>
      </c>
      <c r="AU1624" s="20">
        <v>4119.45065226107</v>
      </c>
      <c r="AV1624" s="20"/>
      <c r="AW1624" s="20">
        <v>995.57641158954902</v>
      </c>
      <c r="AX1624" s="18">
        <f>AW1624*solar_capex_adj</f>
        <v>1327.4352154527319</v>
      </c>
      <c r="AY1624" s="20">
        <v>243.31069938121701</v>
      </c>
      <c r="AZ1624" s="18">
        <f>AY1624*wind_capex_adj</f>
        <v>405.51783230202835</v>
      </c>
      <c r="BA1624" s="20">
        <v>0</v>
      </c>
      <c r="BB1624" s="18">
        <f>BA1624*hdgt_capex_adj</f>
        <v>0</v>
      </c>
      <c r="BC1624" s="20">
        <v>0</v>
      </c>
      <c r="BD1624" s="18">
        <f>BC1624*aero_capex_adj</f>
        <v>0</v>
      </c>
      <c r="BE1624" s="20">
        <v>2880.5635412902998</v>
      </c>
      <c r="BF1624" s="18">
        <f>BE1624*bess_capex_adj</f>
        <v>2880.5635412902998</v>
      </c>
      <c r="BG1624" s="11">
        <v>2040496555.9599099</v>
      </c>
      <c r="BH1624" s="11">
        <v>884009603.44621897</v>
      </c>
      <c r="BI1624" s="11">
        <v>3112423.0352301099</v>
      </c>
      <c r="BJ1624" s="11">
        <v>0</v>
      </c>
      <c r="BK1624" s="11">
        <f>SUM(BG1624:BJ1624)/1000000</f>
        <v>2927.6185824413592</v>
      </c>
      <c r="BL1624" s="11">
        <v>0.378978376795507</v>
      </c>
      <c r="BM1624" s="13">
        <f>0.815*BJ1624/(BK1624*1000)</f>
        <v>0</v>
      </c>
      <c r="BN1624" s="22">
        <v>1112.51692274728</v>
      </c>
      <c r="BO1624" s="11">
        <v>53</v>
      </c>
      <c r="BP1624" s="11">
        <v>9120</v>
      </c>
      <c r="BQ1624" s="22">
        <v>13835.7696</v>
      </c>
      <c r="BR1624" s="11">
        <v>2280</v>
      </c>
      <c r="BS1624" s="11">
        <v>570</v>
      </c>
      <c r="BT1624" s="11">
        <v>6.3934236657454296E-4</v>
      </c>
    </row>
    <row r="1625" spans="1:72" s="11" customFormat="1" hidden="1" x14ac:dyDescent="0.25">
      <c r="A1625" s="1">
        <v>662</v>
      </c>
      <c r="B1625" s="25">
        <v>412.043304721217</v>
      </c>
      <c r="C1625" s="25">
        <v>201.39999999999901</v>
      </c>
      <c r="D1625" s="8">
        <v>2000</v>
      </c>
      <c r="E1625" s="8">
        <v>8000</v>
      </c>
      <c r="F1625" s="8">
        <v>0</v>
      </c>
      <c r="G1625" s="8">
        <v>0</v>
      </c>
      <c r="H1625" s="9">
        <f>SUM(BG1625:BI1625)/(BK1625*1000000)</f>
        <v>1</v>
      </c>
      <c r="I1625" s="10">
        <v>0</v>
      </c>
      <c r="J1625" s="19">
        <v>121.83226303585801</v>
      </c>
      <c r="K1625" s="18">
        <f>(P1625*BG1625+U1625*BH1625+AP1625*BI1625+AN1625*BJ1625)/(BK1625*(1000000))</f>
        <v>38.283483374495169</v>
      </c>
      <c r="L1625" s="18">
        <f>(T1625*BG1625+Y1625*BH1625+AT1625*BI1625+AO1625*BJ1625)/(BK1625*(1000000))</f>
        <v>53.324964100443538</v>
      </c>
      <c r="M1625" s="18">
        <f>L1625/K1625</f>
        <v>1.3928973907314075</v>
      </c>
      <c r="N1625" s="18">
        <f>J1625*M1625</f>
        <v>169.69984128954911</v>
      </c>
      <c r="O1625" s="10">
        <v>21.770491038685702</v>
      </c>
      <c r="P1625" s="19">
        <v>46.8529699076444</v>
      </c>
      <c r="Q1625" s="19">
        <f>P1625-S1625</f>
        <v>43.392570398567202</v>
      </c>
      <c r="R1625" s="18">
        <f>Q1625*solar_capex_adj</f>
        <v>57.856760531422935</v>
      </c>
      <c r="S1625" s="19">
        <v>3.4603995090771988</v>
      </c>
      <c r="T1625" s="18">
        <f>R1625+S1625</f>
        <v>61.317160040500134</v>
      </c>
      <c r="U1625" s="19">
        <v>28.368976539397501</v>
      </c>
      <c r="V1625" s="19">
        <f>U1625-X1625</f>
        <v>23.569952178608101</v>
      </c>
      <c r="W1625" s="18">
        <f>V1625*wind_capex_adj</f>
        <v>39.283253631013501</v>
      </c>
      <c r="X1625" s="19">
        <v>4.7990243607893994</v>
      </c>
      <c r="Y1625" s="18">
        <f>W1625+X1625</f>
        <v>44.082277991802897</v>
      </c>
      <c r="Z1625" s="19">
        <v>0</v>
      </c>
      <c r="AA1625" s="19">
        <f>Z1625-AC1625-AD1625</f>
        <v>0</v>
      </c>
      <c r="AB1625" s="18">
        <f>AA1625*hdgt_capex_adj</f>
        <v>0</v>
      </c>
      <c r="AC1625" s="19">
        <v>0</v>
      </c>
      <c r="AD1625" s="19">
        <v>0</v>
      </c>
      <c r="AE1625" s="18">
        <f>AD1625*fuel_adj</f>
        <v>0</v>
      </c>
      <c r="AF1625" s="18">
        <f>AB1625+AC1625+AE1625</f>
        <v>0</v>
      </c>
      <c r="AG1625" s="19">
        <v>0</v>
      </c>
      <c r="AH1625" s="19">
        <f>AG1625-AJ1625-AK1625</f>
        <v>0</v>
      </c>
      <c r="AI1625" s="18">
        <f>AH1625*aero_capex_adj</f>
        <v>0</v>
      </c>
      <c r="AJ1625" s="19">
        <v>0</v>
      </c>
      <c r="AK1625" s="19">
        <v>0</v>
      </c>
      <c r="AL1625" s="18">
        <f>AK1625*fuel_adj</f>
        <v>0</v>
      </c>
      <c r="AM1625" s="18">
        <f>AI1625+AJ1625+AL1625</f>
        <v>0</v>
      </c>
      <c r="AN1625" s="18">
        <f>IF(F1625=0, 0, IF(F1625=3, Z1625, (Z1625*F1625*384+AG1625*G1625*32)/(F1625*384+G1625*32)))</f>
        <v>0</v>
      </c>
      <c r="AO1625" s="18">
        <f>IF(F1625=0, 0, IF(F1625=3, AF1625, (AF1625*F1625*384+AM1625*G1625*32)/(F1625*384+G1625*32)))</f>
        <v>0</v>
      </c>
      <c r="AP1625" s="19">
        <v>0</v>
      </c>
      <c r="AQ1625" s="19">
        <f>AP1625-AS1625</f>
        <v>0</v>
      </c>
      <c r="AR1625" s="18">
        <f>AQ1625*bess_capex_adj</f>
        <v>0</v>
      </c>
      <c r="AS1625" s="19">
        <v>0</v>
      </c>
      <c r="AT1625" s="18">
        <f>AR1625+AS1625</f>
        <v>0</v>
      </c>
      <c r="AU1625" s="19">
        <v>2681.7057126606601</v>
      </c>
      <c r="AV1625" s="19"/>
      <c r="AW1625" s="19">
        <v>501.95980071109199</v>
      </c>
      <c r="AX1625" s="18">
        <f>AW1625*solar_capex_adj</f>
        <v>669.27973428145594</v>
      </c>
      <c r="AY1625" s="19">
        <v>245.349706462559</v>
      </c>
      <c r="AZ1625" s="18">
        <f>AY1625*wind_capex_adj</f>
        <v>408.91617743759832</v>
      </c>
      <c r="BA1625" s="19">
        <v>0</v>
      </c>
      <c r="BB1625" s="18">
        <f>BA1625*hdgt_capex_adj</f>
        <v>0</v>
      </c>
      <c r="BC1625" s="19">
        <v>0</v>
      </c>
      <c r="BD1625" s="18">
        <f>BC1625*aero_capex_adj</f>
        <v>0</v>
      </c>
      <c r="BE1625" s="19">
        <v>1934.3962054870001</v>
      </c>
      <c r="BF1625" s="18">
        <f>BE1625*bess_capex_adj</f>
        <v>1934.3962054870001</v>
      </c>
      <c r="BG1625" s="8">
        <v>1023235921.17828</v>
      </c>
      <c r="BH1625" s="8">
        <v>883662420.52151799</v>
      </c>
      <c r="BI1625" s="8">
        <v>196673.289068874</v>
      </c>
      <c r="BJ1625" s="8">
        <v>0</v>
      </c>
      <c r="BK1625" s="8">
        <f>SUM(BG1625:BJ1625)/1000000</f>
        <v>1907.095014988867</v>
      </c>
      <c r="BL1625" s="8">
        <v>0.121036174494652</v>
      </c>
      <c r="BM1625" s="10">
        <f>0.815*BJ1625/(BK1625*1000)</f>
        <v>0</v>
      </c>
      <c r="BN1625" s="25">
        <v>556.25846137364397</v>
      </c>
      <c r="BO1625" s="8">
        <v>53</v>
      </c>
      <c r="BP1625" s="8">
        <v>6080</v>
      </c>
      <c r="BQ1625" s="25">
        <v>9223.8464000000004</v>
      </c>
      <c r="BR1625" s="8">
        <v>1520</v>
      </c>
      <c r="BS1625" s="8">
        <v>380</v>
      </c>
      <c r="BT1625" s="8">
        <v>6.0599843587456102E-5</v>
      </c>
    </row>
    <row r="1626" spans="1:72" s="11" customFormat="1" hidden="1" x14ac:dyDescent="0.25">
      <c r="A1626" s="1">
        <v>1186</v>
      </c>
      <c r="B1626" s="22">
        <v>412.043304721217</v>
      </c>
      <c r="C1626" s="22">
        <v>402.79999999999899</v>
      </c>
      <c r="D1626" s="11">
        <v>3000</v>
      </c>
      <c r="E1626" s="11">
        <v>12000</v>
      </c>
      <c r="F1626" s="11">
        <v>0</v>
      </c>
      <c r="G1626" s="11">
        <v>0</v>
      </c>
      <c r="H1626" s="12">
        <f>SUM(BG1626:BI1626)/(BK1626*1000000)</f>
        <v>1</v>
      </c>
      <c r="I1626" s="13">
        <v>0</v>
      </c>
      <c r="J1626" s="20">
        <v>119.979344794477</v>
      </c>
      <c r="K1626" s="18">
        <f>(P1626*BG1626+U1626*BH1626+AP1626*BI1626+AN1626*BJ1626)/(BK1626*(1000000))</f>
        <v>34.918198555956351</v>
      </c>
      <c r="L1626" s="18">
        <f>(T1626*BG1626+Y1626*BH1626+AT1626*BI1626+AO1626*BJ1626)/(BK1626*(1000000))</f>
        <v>50.061410108989833</v>
      </c>
      <c r="M1626" s="18">
        <f>L1626/K1626</f>
        <v>1.4336767696869159</v>
      </c>
      <c r="N1626" s="18">
        <f>J1626*M1626</f>
        <v>172.01159947409849</v>
      </c>
      <c r="O1626" s="13">
        <v>31.863119066322401</v>
      </c>
      <c r="P1626" s="20">
        <v>46.421675614654397</v>
      </c>
      <c r="Q1626" s="20">
        <f>P1626-S1626</f>
        <v>42.970485541848099</v>
      </c>
      <c r="R1626" s="18">
        <f>Q1626*solar_capex_adj</f>
        <v>57.293980722464127</v>
      </c>
      <c r="S1626" s="20">
        <v>3.4511900728062983</v>
      </c>
      <c r="T1626" s="18">
        <f>R1626+S1626</f>
        <v>60.745170795270425</v>
      </c>
      <c r="U1626" s="20">
        <v>28.238634160598501</v>
      </c>
      <c r="V1626" s="20">
        <f>U1626-X1626</f>
        <v>23.433374698297101</v>
      </c>
      <c r="W1626" s="18">
        <f>V1626*wind_capex_adj</f>
        <v>39.055624497161837</v>
      </c>
      <c r="X1626" s="20">
        <v>4.8052594623014002</v>
      </c>
      <c r="Y1626" s="18">
        <f>W1626+X1626</f>
        <v>43.860883959463237</v>
      </c>
      <c r="Z1626" s="20">
        <v>0</v>
      </c>
      <c r="AA1626" s="20">
        <f>Z1626-AC1626-AD1626</f>
        <v>0</v>
      </c>
      <c r="AB1626" s="18">
        <f>AA1626*hdgt_capex_adj</f>
        <v>0</v>
      </c>
      <c r="AC1626" s="20">
        <v>0</v>
      </c>
      <c r="AD1626" s="20">
        <v>0</v>
      </c>
      <c r="AE1626" s="18">
        <f>AD1626*fuel_adj</f>
        <v>0</v>
      </c>
      <c r="AF1626" s="18">
        <f>AB1626+AC1626+AE1626</f>
        <v>0</v>
      </c>
      <c r="AG1626" s="20">
        <v>0</v>
      </c>
      <c r="AH1626" s="20">
        <f>AG1626-AJ1626-AK1626</f>
        <v>0</v>
      </c>
      <c r="AI1626" s="18">
        <f>AH1626*aero_capex_adj</f>
        <v>0</v>
      </c>
      <c r="AJ1626" s="20">
        <v>0</v>
      </c>
      <c r="AK1626" s="20">
        <v>0</v>
      </c>
      <c r="AL1626" s="18">
        <f>AK1626*fuel_adj</f>
        <v>0</v>
      </c>
      <c r="AM1626" s="18">
        <f>AI1626+AJ1626+AL1626</f>
        <v>0</v>
      </c>
      <c r="AN1626" s="18">
        <f>IF(F1626=0, 0, IF(F1626=3, Z1626, (Z1626*F1626*384+AG1626*G1626*32)/(F1626*384+G1626*32)))</f>
        <v>0</v>
      </c>
      <c r="AO1626" s="18">
        <f>IF(F1626=0, 0, IF(F1626=3, AF1626, (AF1626*F1626*384+AM1626*G1626*32)/(F1626*384+G1626*32)))</f>
        <v>0</v>
      </c>
      <c r="AP1626" s="20">
        <v>0</v>
      </c>
      <c r="AQ1626" s="20">
        <f>AP1626-AS1626</f>
        <v>0</v>
      </c>
      <c r="AR1626" s="18">
        <f>AQ1626*bess_capex_adj</f>
        <v>0</v>
      </c>
      <c r="AS1626" s="20">
        <v>0</v>
      </c>
      <c r="AT1626" s="18">
        <f>AR1626+AS1626</f>
        <v>0</v>
      </c>
      <c r="AU1626" s="20">
        <v>3869.7513806776001</v>
      </c>
      <c r="AV1626" s="20"/>
      <c r="AW1626" s="20">
        <v>498.40361730041298</v>
      </c>
      <c r="AX1626" s="18">
        <f>AW1626*solar_capex_adj</f>
        <v>664.53815640055063</v>
      </c>
      <c r="AY1626" s="20">
        <v>487.22300483546297</v>
      </c>
      <c r="AZ1626" s="18">
        <f>AY1626*wind_capex_adj</f>
        <v>812.03834139243827</v>
      </c>
      <c r="BA1626" s="20">
        <v>0</v>
      </c>
      <c r="BB1626" s="18">
        <f>BA1626*hdgt_capex_adj</f>
        <v>0</v>
      </c>
      <c r="BC1626" s="20">
        <v>0</v>
      </c>
      <c r="BD1626" s="18">
        <f>BC1626*aero_capex_adj</f>
        <v>0</v>
      </c>
      <c r="BE1626" s="20">
        <v>2884.12475854173</v>
      </c>
      <c r="BF1626" s="18">
        <f>BE1626*bess_capex_adj</f>
        <v>2884.12475854173</v>
      </c>
      <c r="BG1626" s="11">
        <v>1025830921.32096</v>
      </c>
      <c r="BH1626" s="11">
        <v>1765071481.9694901</v>
      </c>
      <c r="BI1626" s="11">
        <v>306826.91939707601</v>
      </c>
      <c r="BJ1626" s="11">
        <v>0</v>
      </c>
      <c r="BK1626" s="11">
        <f>SUM(BG1626:BJ1626)/1000000</f>
        <v>2791.2092302098472</v>
      </c>
      <c r="BL1626" s="11">
        <v>1.7110187651647402E-2</v>
      </c>
      <c r="BM1626" s="13">
        <f>0.815*BJ1626/(BK1626*1000)</f>
        <v>0</v>
      </c>
      <c r="BN1626" s="22">
        <v>556.25846137364397</v>
      </c>
      <c r="BO1626" s="11">
        <v>106</v>
      </c>
      <c r="BP1626" s="11">
        <v>9120</v>
      </c>
      <c r="BQ1626" s="22">
        <v>13835.7696</v>
      </c>
      <c r="BR1626" s="11">
        <v>2280</v>
      </c>
      <c r="BS1626" s="11">
        <v>570</v>
      </c>
      <c r="BT1626" s="11">
        <v>6.3027244868594495E-5</v>
      </c>
    </row>
    <row r="1627" spans="1:72" s="11" customFormat="1" hidden="1" x14ac:dyDescent="0.25">
      <c r="A1627" s="1">
        <v>1205</v>
      </c>
      <c r="B1627" s="22">
        <v>618.06495708182604</v>
      </c>
      <c r="C1627" s="22">
        <v>201.39999999999901</v>
      </c>
      <c r="D1627" s="11">
        <v>3000</v>
      </c>
      <c r="E1627" s="11">
        <v>12000</v>
      </c>
      <c r="F1627" s="11">
        <v>0</v>
      </c>
      <c r="G1627" s="11">
        <v>0</v>
      </c>
      <c r="H1627" s="12">
        <f>SUM(BG1627:BI1627)/(BK1627*1000000)</f>
        <v>1</v>
      </c>
      <c r="I1627" s="13">
        <v>0</v>
      </c>
      <c r="J1627" s="20">
        <v>138.710742317789</v>
      </c>
      <c r="K1627" s="18">
        <f>(P1627*BG1627+U1627*BH1627+AP1627*BI1627+AN1627*BJ1627)/(BK1627*(1000000))</f>
        <v>39.858805737868408</v>
      </c>
      <c r="L1627" s="18">
        <f>(T1627*BG1627+Y1627*BH1627+AT1627*BI1627+AO1627*BJ1627)/(BK1627*(1000000))</f>
        <v>54.679301406757446</v>
      </c>
      <c r="M1627" s="18">
        <f>L1627/K1627</f>
        <v>1.3718248802123196</v>
      </c>
      <c r="N1627" s="18">
        <f>J1627*M1627</f>
        <v>190.28684746426282</v>
      </c>
      <c r="O1627" s="13">
        <v>27.597820698558301</v>
      </c>
      <c r="P1627" s="20">
        <v>46.591381421382202</v>
      </c>
      <c r="Q1627" s="20">
        <f>P1627-S1627</f>
        <v>43.127480812830697</v>
      </c>
      <c r="R1627" s="18">
        <f>Q1627*solar_capex_adj</f>
        <v>57.503307750440925</v>
      </c>
      <c r="S1627" s="20">
        <v>3.4639006085515049</v>
      </c>
      <c r="T1627" s="18">
        <f>R1627+S1627</f>
        <v>60.96720835899243</v>
      </c>
      <c r="U1627" s="20">
        <v>28.192426790973801</v>
      </c>
      <c r="V1627" s="20">
        <f>U1627-X1627</f>
        <v>23.394913712846702</v>
      </c>
      <c r="W1627" s="18">
        <f>V1627*wind_capex_adj</f>
        <v>38.991522854744503</v>
      </c>
      <c r="X1627" s="20">
        <v>4.7975130781270998</v>
      </c>
      <c r="Y1627" s="18">
        <f>W1627+X1627</f>
        <v>43.789035932871599</v>
      </c>
      <c r="Z1627" s="20">
        <v>0</v>
      </c>
      <c r="AA1627" s="20">
        <f>Z1627-AC1627-AD1627</f>
        <v>0</v>
      </c>
      <c r="AB1627" s="18">
        <f>AA1627*hdgt_capex_adj</f>
        <v>0</v>
      </c>
      <c r="AC1627" s="20">
        <v>0</v>
      </c>
      <c r="AD1627" s="20">
        <v>0</v>
      </c>
      <c r="AE1627" s="18">
        <f>AD1627*fuel_adj</f>
        <v>0</v>
      </c>
      <c r="AF1627" s="18">
        <f>AB1627+AC1627+AE1627</f>
        <v>0</v>
      </c>
      <c r="AG1627" s="20">
        <v>0</v>
      </c>
      <c r="AH1627" s="20">
        <f>AG1627-AJ1627-AK1627</f>
        <v>0</v>
      </c>
      <c r="AI1627" s="18">
        <f>AH1627*aero_capex_adj</f>
        <v>0</v>
      </c>
      <c r="AJ1627" s="20">
        <v>0</v>
      </c>
      <c r="AK1627" s="20">
        <v>0</v>
      </c>
      <c r="AL1627" s="18">
        <f>AK1627*fuel_adj</f>
        <v>0</v>
      </c>
      <c r="AM1627" s="18">
        <f>AI1627+AJ1627+AL1627</f>
        <v>0</v>
      </c>
      <c r="AN1627" s="18">
        <f>IF(F1627=0, 0, IF(F1627=3, Z1627, (Z1627*F1627*384+AG1627*G1627*32)/(F1627*384+G1627*32)))</f>
        <v>0</v>
      </c>
      <c r="AO1627" s="18">
        <f>IF(F1627=0, 0, IF(F1627=3, AF1627, (AF1627*F1627*384+AM1627*G1627*32)/(F1627*384+G1627*32)))</f>
        <v>0</v>
      </c>
      <c r="AP1627" s="20">
        <v>0</v>
      </c>
      <c r="AQ1627" s="20">
        <f>AP1627-AS1627</f>
        <v>0</v>
      </c>
      <c r="AR1627" s="18">
        <f>AQ1627*bess_capex_adj</f>
        <v>0</v>
      </c>
      <c r="AS1627" s="20">
        <v>0</v>
      </c>
      <c r="AT1627" s="18">
        <f>AR1627+AS1627</f>
        <v>0</v>
      </c>
      <c r="AU1627" s="20">
        <v>3875.2282383643201</v>
      </c>
      <c r="AV1627" s="20"/>
      <c r="AW1627" s="20">
        <v>747.58354020344495</v>
      </c>
      <c r="AX1627" s="18">
        <f>AW1627*solar_capex_adj</f>
        <v>996.7780536045932</v>
      </c>
      <c r="AY1627" s="20">
        <v>243.604370821885</v>
      </c>
      <c r="AZ1627" s="18">
        <f>AY1627*wind_capex_adj</f>
        <v>406.00728470314169</v>
      </c>
      <c r="BA1627" s="20">
        <v>0</v>
      </c>
      <c r="BB1627" s="18">
        <f>BA1627*hdgt_capex_adj</f>
        <v>0</v>
      </c>
      <c r="BC1627" s="20">
        <v>0</v>
      </c>
      <c r="BD1627" s="18">
        <f>BC1627*aero_capex_adj</f>
        <v>0</v>
      </c>
      <c r="BE1627" s="20">
        <v>2884.0403273389902</v>
      </c>
      <c r="BF1627" s="18">
        <f>BE1627*bess_capex_adj</f>
        <v>2884.0403273389902</v>
      </c>
      <c r="BG1627" s="11">
        <v>1533361282.6214001</v>
      </c>
      <c r="BH1627" s="11">
        <v>883925199.23356605</v>
      </c>
      <c r="BI1627" s="11">
        <v>282611.33874264901</v>
      </c>
      <c r="BJ1627" s="11">
        <v>0</v>
      </c>
      <c r="BK1627" s="11">
        <f>SUM(BG1627:BJ1627)/1000000</f>
        <v>2417.5690931937088</v>
      </c>
      <c r="BL1627" s="11">
        <v>0.15733193006858501</v>
      </c>
      <c r="BM1627" s="13">
        <f>0.815*BJ1627/(BK1627*1000)</f>
        <v>0</v>
      </c>
      <c r="BN1627" s="22">
        <v>834.38769206046595</v>
      </c>
      <c r="BO1627" s="11">
        <v>53</v>
      </c>
      <c r="BP1627" s="11">
        <v>9120</v>
      </c>
      <c r="BQ1627" s="22">
        <v>13835.7696</v>
      </c>
      <c r="BR1627" s="11">
        <v>2280</v>
      </c>
      <c r="BS1627" s="11">
        <v>570</v>
      </c>
      <c r="BT1627" s="11">
        <v>5.8052970334467398E-5</v>
      </c>
    </row>
    <row r="1628" spans="1:72" s="11" customFormat="1" hidden="1" x14ac:dyDescent="0.25">
      <c r="A1628" s="1">
        <v>1185</v>
      </c>
      <c r="B1628" s="22">
        <v>206.02165236060799</v>
      </c>
      <c r="C1628" s="22">
        <v>402.79999999999899</v>
      </c>
      <c r="D1628" s="11">
        <v>3000</v>
      </c>
      <c r="E1628" s="11">
        <v>12000</v>
      </c>
      <c r="F1628" s="11">
        <v>0</v>
      </c>
      <c r="G1628" s="11">
        <v>0</v>
      </c>
      <c r="H1628" s="12">
        <f>SUM(BG1628:BI1628)/(BK1628*1000000)</f>
        <v>1</v>
      </c>
      <c r="I1628" s="13">
        <v>0</v>
      </c>
      <c r="J1628" s="20">
        <v>136.62505311563899</v>
      </c>
      <c r="K1628" s="18">
        <f>(P1628*BG1628+U1628*BH1628+AP1628*BI1628+AN1628*BJ1628)/(BK1628*(1000000))</f>
        <v>32.399436927470063</v>
      </c>
      <c r="L1628" s="18">
        <f>(T1628*BG1628+Y1628*BH1628+AT1628*BI1628+AO1628*BJ1628)/(BK1628*(1000000))</f>
        <v>47.764489855272345</v>
      </c>
      <c r="M1628" s="18">
        <f>L1628/K1628</f>
        <v>1.4742382703192884</v>
      </c>
      <c r="N1628" s="18">
        <f>J1628*M1628</f>
        <v>201.41788198748054</v>
      </c>
      <c r="O1628" s="13">
        <v>25.978314400612501</v>
      </c>
      <c r="P1628" s="20">
        <v>46.357407935335502</v>
      </c>
      <c r="Q1628" s="20">
        <f>P1628-S1628</f>
        <v>42.915526740715002</v>
      </c>
      <c r="R1628" s="18">
        <f>Q1628*solar_capex_adj</f>
        <v>57.220702320953336</v>
      </c>
      <c r="S1628" s="20">
        <v>3.4418811946204997</v>
      </c>
      <c r="T1628" s="18">
        <f>R1628+S1628</f>
        <v>60.662583515573836</v>
      </c>
      <c r="U1628" s="20">
        <v>28.331239208809301</v>
      </c>
      <c r="V1628" s="20">
        <f>U1628-X1628</f>
        <v>23.515904277750199</v>
      </c>
      <c r="W1628" s="18">
        <f>V1628*wind_capex_adj</f>
        <v>39.193173796250335</v>
      </c>
      <c r="X1628" s="20">
        <v>4.8153349310591018</v>
      </c>
      <c r="Y1628" s="18">
        <f>W1628+X1628</f>
        <v>44.008508727309433</v>
      </c>
      <c r="Z1628" s="20">
        <v>0</v>
      </c>
      <c r="AA1628" s="20">
        <f>Z1628-AC1628-AD1628</f>
        <v>0</v>
      </c>
      <c r="AB1628" s="18">
        <f>AA1628*hdgt_capex_adj</f>
        <v>0</v>
      </c>
      <c r="AC1628" s="20">
        <v>0</v>
      </c>
      <c r="AD1628" s="20">
        <v>0</v>
      </c>
      <c r="AE1628" s="18">
        <f>AD1628*fuel_adj</f>
        <v>0</v>
      </c>
      <c r="AF1628" s="18">
        <f>AB1628+AC1628+AE1628</f>
        <v>0</v>
      </c>
      <c r="AG1628" s="20">
        <v>0</v>
      </c>
      <c r="AH1628" s="20">
        <f>AG1628-AJ1628-AK1628</f>
        <v>0</v>
      </c>
      <c r="AI1628" s="18">
        <f>AH1628*aero_capex_adj</f>
        <v>0</v>
      </c>
      <c r="AJ1628" s="20">
        <v>0</v>
      </c>
      <c r="AK1628" s="20">
        <v>0</v>
      </c>
      <c r="AL1628" s="18">
        <f>AK1628*fuel_adj</f>
        <v>0</v>
      </c>
      <c r="AM1628" s="18">
        <f>AI1628+AJ1628+AL1628</f>
        <v>0</v>
      </c>
      <c r="AN1628" s="18">
        <f>IF(F1628=0, 0, IF(F1628=3, Z1628, (Z1628*F1628*384+AG1628*G1628*32)/(F1628*384+G1628*32)))</f>
        <v>0</v>
      </c>
      <c r="AO1628" s="18">
        <f>IF(F1628=0, 0, IF(F1628=3, AF1628, (AF1628*F1628*384+AM1628*G1628*32)/(F1628*384+G1628*32)))</f>
        <v>0</v>
      </c>
      <c r="AP1628" s="20">
        <v>0</v>
      </c>
      <c r="AQ1628" s="20">
        <f>AP1628-AS1628</f>
        <v>0</v>
      </c>
      <c r="AR1628" s="18">
        <f>AQ1628*bess_capex_adj</f>
        <v>0</v>
      </c>
      <c r="AS1628" s="20">
        <v>0</v>
      </c>
      <c r="AT1628" s="18">
        <f>AR1628+AS1628</f>
        <v>0</v>
      </c>
      <c r="AU1628" s="20">
        <v>3625.6985059628601</v>
      </c>
      <c r="AV1628" s="20"/>
      <c r="AW1628" s="20">
        <v>249.55620889354199</v>
      </c>
      <c r="AX1628" s="18">
        <f>AW1628*solar_capex_adj</f>
        <v>332.74161185805599</v>
      </c>
      <c r="AY1628" s="20">
        <v>487.91590490873301</v>
      </c>
      <c r="AZ1628" s="18">
        <f>AY1628*wind_capex_adj</f>
        <v>813.19317484788837</v>
      </c>
      <c r="BA1628" s="20">
        <v>0</v>
      </c>
      <c r="BB1628" s="18">
        <f>BA1628*hdgt_capex_adj</f>
        <v>0</v>
      </c>
      <c r="BC1628" s="20">
        <v>0</v>
      </c>
      <c r="BD1628" s="18">
        <f>BC1628*aero_capex_adj</f>
        <v>0</v>
      </c>
      <c r="BE1628" s="20">
        <v>2888.22639216058</v>
      </c>
      <c r="BF1628" s="18">
        <f>BE1628*bess_capex_adj</f>
        <v>2888.22639216058</v>
      </c>
      <c r="BG1628" s="11">
        <v>514099729.03245902</v>
      </c>
      <c r="BH1628" s="11">
        <v>1761274134.6777101</v>
      </c>
      <c r="BI1628" s="11">
        <v>326477.78349241201</v>
      </c>
      <c r="BJ1628" s="11">
        <v>0</v>
      </c>
      <c r="BK1628" s="11">
        <f>SUM(BG1628:BJ1628)/1000000</f>
        <v>2275.7003414936612</v>
      </c>
      <c r="BL1628" s="11">
        <v>4.9376508541529402E-3</v>
      </c>
      <c r="BM1628" s="13">
        <f>0.815*BJ1628/(BK1628*1000)</f>
        <v>0</v>
      </c>
      <c r="BN1628" s="22">
        <v>278.12923068682198</v>
      </c>
      <c r="BO1628" s="11">
        <v>106</v>
      </c>
      <c r="BP1628" s="11">
        <v>9120</v>
      </c>
      <c r="BQ1628" s="22">
        <v>13835.7696</v>
      </c>
      <c r="BR1628" s="11">
        <v>2280</v>
      </c>
      <c r="BS1628" s="11">
        <v>570</v>
      </c>
      <c r="BT1628" s="11">
        <v>6.7063852300725904E-5</v>
      </c>
    </row>
    <row r="1629" spans="1:72" s="5" customFormat="1" hidden="1" x14ac:dyDescent="0.25">
      <c r="A1629" s="1">
        <v>661</v>
      </c>
      <c r="B1629" s="25">
        <v>206.02165236060799</v>
      </c>
      <c r="C1629" s="25">
        <v>201.39999999999901</v>
      </c>
      <c r="D1629" s="8">
        <v>2000</v>
      </c>
      <c r="E1629" s="8">
        <v>8000</v>
      </c>
      <c r="F1629" s="8">
        <v>0</v>
      </c>
      <c r="G1629" s="8">
        <v>0</v>
      </c>
      <c r="H1629" s="9">
        <f>SUM(BG1629:BI1629)/(BK1629*1000000)</f>
        <v>1</v>
      </c>
      <c r="I1629" s="10">
        <v>0</v>
      </c>
      <c r="J1629" s="19">
        <v>149.69716780123099</v>
      </c>
      <c r="K1629" s="18">
        <f>(P1629*BG1629+U1629*BH1629+AP1629*BI1629+AN1629*BJ1629)/(BK1629*(1000000))</f>
        <v>35.23058690570474</v>
      </c>
      <c r="L1629" s="18">
        <f>(T1629*BG1629+Y1629*BH1629+AT1629*BI1629+AO1629*BJ1629)/(BK1629*(1000000))</f>
        <v>50.528336316591243</v>
      </c>
      <c r="M1629" s="18">
        <f>L1629/K1629</f>
        <v>1.4342178417813813</v>
      </c>
      <c r="N1629" s="18">
        <f>J1629*M1629</f>
        <v>214.69834892466679</v>
      </c>
      <c r="O1629" s="10">
        <v>15.931559248246399</v>
      </c>
      <c r="P1629" s="19">
        <v>46.860208068391898</v>
      </c>
      <c r="Q1629" s="19">
        <f>P1629-S1629</f>
        <v>43.409017025592803</v>
      </c>
      <c r="R1629" s="18">
        <f>Q1629*solar_capex_adj</f>
        <v>57.878689367457071</v>
      </c>
      <c r="S1629" s="19">
        <v>3.4511910427990955</v>
      </c>
      <c r="T1629" s="18">
        <f>R1629+S1629</f>
        <v>61.329880410256166</v>
      </c>
      <c r="U1629" s="19">
        <v>28.477778920650898</v>
      </c>
      <c r="V1629" s="19">
        <f>U1629-X1629</f>
        <v>23.6725187523915</v>
      </c>
      <c r="W1629" s="18">
        <f>V1629*wind_capex_adj</f>
        <v>39.454197920652504</v>
      </c>
      <c r="X1629" s="19">
        <v>4.8052601682593981</v>
      </c>
      <c r="Y1629" s="18">
        <f>W1629+X1629</f>
        <v>44.259458088911899</v>
      </c>
      <c r="Z1629" s="19">
        <v>0</v>
      </c>
      <c r="AA1629" s="19">
        <f>Z1629-AC1629-AD1629</f>
        <v>0</v>
      </c>
      <c r="AB1629" s="18">
        <f>AA1629*hdgt_capex_adj</f>
        <v>0</v>
      </c>
      <c r="AC1629" s="19">
        <v>0</v>
      </c>
      <c r="AD1629" s="19">
        <v>0</v>
      </c>
      <c r="AE1629" s="18">
        <f>AD1629*fuel_adj</f>
        <v>0</v>
      </c>
      <c r="AF1629" s="18">
        <f>AB1629+AC1629+AE1629</f>
        <v>0</v>
      </c>
      <c r="AG1629" s="19">
        <v>0</v>
      </c>
      <c r="AH1629" s="19">
        <f>AG1629-AJ1629-AK1629</f>
        <v>0</v>
      </c>
      <c r="AI1629" s="18">
        <f>AH1629*aero_capex_adj</f>
        <v>0</v>
      </c>
      <c r="AJ1629" s="19">
        <v>0</v>
      </c>
      <c r="AK1629" s="19">
        <v>0</v>
      </c>
      <c r="AL1629" s="18">
        <f>AK1629*fuel_adj</f>
        <v>0</v>
      </c>
      <c r="AM1629" s="18">
        <f>AI1629+AJ1629+AL1629</f>
        <v>0</v>
      </c>
      <c r="AN1629" s="18">
        <f>IF(F1629=0, 0, IF(F1629=3, Z1629, (Z1629*F1629*384+AG1629*G1629*32)/(F1629*384+G1629*32)))</f>
        <v>0</v>
      </c>
      <c r="AO1629" s="18">
        <f>IF(F1629=0, 0, IF(F1629=3, AF1629, (AF1629*F1629*384+AM1629*G1629*32)/(F1629*384+G1629*32)))</f>
        <v>0</v>
      </c>
      <c r="AP1629" s="19">
        <v>0</v>
      </c>
      <c r="AQ1629" s="19">
        <f>AP1629-AS1629</f>
        <v>0</v>
      </c>
      <c r="AR1629" s="18">
        <f>AQ1629*bess_capex_adj</f>
        <v>0</v>
      </c>
      <c r="AS1629" s="19">
        <v>0</v>
      </c>
      <c r="AT1629" s="18">
        <f>AR1629+AS1629</f>
        <v>0</v>
      </c>
      <c r="AU1629" s="19">
        <v>2438.1352242349999</v>
      </c>
      <c r="AV1629" s="19"/>
      <c r="AW1629" s="19">
        <v>251.74494487781999</v>
      </c>
      <c r="AX1629" s="18">
        <f>AW1629*solar_capex_adj</f>
        <v>335.65992650375995</v>
      </c>
      <c r="AY1629" s="19">
        <v>246.097588857544</v>
      </c>
      <c r="AZ1629" s="18">
        <f>AY1629*wind_capex_adj</f>
        <v>410.16264809590666</v>
      </c>
      <c r="BA1629" s="19">
        <v>0</v>
      </c>
      <c r="BB1629" s="18">
        <f>BA1629*hdgt_capex_adj</f>
        <v>0</v>
      </c>
      <c r="BC1629" s="19">
        <v>0</v>
      </c>
      <c r="BD1629" s="18">
        <f>BC1629*aero_capex_adj</f>
        <v>0</v>
      </c>
      <c r="BE1629" s="19">
        <v>1940.29269049963</v>
      </c>
      <c r="BF1629" s="18">
        <f>BE1629*bess_capex_adj</f>
        <v>1940.29269049963</v>
      </c>
      <c r="BG1629" s="8">
        <v>512915238.57456398</v>
      </c>
      <c r="BH1629" s="8">
        <v>882535610.24292696</v>
      </c>
      <c r="BI1629" s="8">
        <v>153741.32889595701</v>
      </c>
      <c r="BJ1629" s="8">
        <v>0</v>
      </c>
      <c r="BK1629" s="8">
        <f>SUM(BG1629:BJ1629)/1000000</f>
        <v>1395.6045901463872</v>
      </c>
      <c r="BL1629" s="8">
        <v>2.5386866505110899E-3</v>
      </c>
      <c r="BM1629" s="10">
        <f>0.815*BJ1629/(BK1629*1000)</f>
        <v>0</v>
      </c>
      <c r="BN1629" s="25">
        <v>278.12923068682198</v>
      </c>
      <c r="BO1629" s="8">
        <v>53</v>
      </c>
      <c r="BP1629" s="8">
        <v>6080</v>
      </c>
      <c r="BQ1629" s="25">
        <v>9223.8464000000004</v>
      </c>
      <c r="BR1629" s="8">
        <v>1520</v>
      </c>
      <c r="BS1629" s="8">
        <v>380</v>
      </c>
      <c r="BT1629" s="8">
        <v>4.7371458158509603E-5</v>
      </c>
    </row>
    <row r="1630" spans="1:72" s="5" customFormat="1" hidden="1" x14ac:dyDescent="0.25">
      <c r="A1630" s="1">
        <v>1204</v>
      </c>
      <c r="B1630" s="22">
        <v>412.043304721217</v>
      </c>
      <c r="C1630" s="22">
        <v>201.39999999999901</v>
      </c>
      <c r="D1630" s="11">
        <v>3000</v>
      </c>
      <c r="E1630" s="11">
        <v>12000</v>
      </c>
      <c r="F1630" s="11">
        <v>0</v>
      </c>
      <c r="G1630" s="11">
        <v>0</v>
      </c>
      <c r="H1630" s="12">
        <f>SUM(BG1630:BI1630)/(BK1630*1000000)</f>
        <v>1</v>
      </c>
      <c r="I1630" s="13">
        <v>0</v>
      </c>
      <c r="J1630" s="20">
        <v>163.62742016440799</v>
      </c>
      <c r="K1630" s="18">
        <f>(P1630*BG1630+U1630*BH1630+AP1630*BI1630+AN1630*BJ1630)/(BK1630*(1000000))</f>
        <v>38.088288476257972</v>
      </c>
      <c r="L1630" s="18">
        <f>(T1630*BG1630+Y1630*BH1630+AT1630*BI1630+AO1630*BJ1630)/(BK1630*(1000000))</f>
        <v>53.043928641920374</v>
      </c>
      <c r="M1630" s="18">
        <f>L1630/K1630</f>
        <v>1.3926571858167078</v>
      </c>
      <c r="N1630" s="18">
        <f>J1630*M1630</f>
        <v>227.87690248861247</v>
      </c>
      <c r="O1630" s="13">
        <v>21.770491038685702</v>
      </c>
      <c r="P1630" s="20">
        <v>46.605331884292497</v>
      </c>
      <c r="Q1630" s="20">
        <f>P1630-S1630</f>
        <v>43.144932375215198</v>
      </c>
      <c r="R1630" s="18">
        <f>Q1630*solar_capex_adj</f>
        <v>57.526576500286929</v>
      </c>
      <c r="S1630" s="20">
        <v>3.4603995090772983</v>
      </c>
      <c r="T1630" s="18">
        <f>R1630+S1630</f>
        <v>60.986976009364227</v>
      </c>
      <c r="U1630" s="20">
        <v>28.234464656040501</v>
      </c>
      <c r="V1630" s="20">
        <f>U1630-X1630</f>
        <v>23.435440295251102</v>
      </c>
      <c r="W1630" s="18">
        <f>V1630*wind_capex_adj</f>
        <v>39.059067158751837</v>
      </c>
      <c r="X1630" s="20">
        <v>4.7990243607893994</v>
      </c>
      <c r="Y1630" s="18">
        <f>W1630+X1630</f>
        <v>43.858091519541233</v>
      </c>
      <c r="Z1630" s="20">
        <v>0</v>
      </c>
      <c r="AA1630" s="20">
        <f>Z1630-AC1630-AD1630</f>
        <v>0</v>
      </c>
      <c r="AB1630" s="18">
        <f>AA1630*hdgt_capex_adj</f>
        <v>0</v>
      </c>
      <c r="AC1630" s="20">
        <v>0</v>
      </c>
      <c r="AD1630" s="20">
        <v>0</v>
      </c>
      <c r="AE1630" s="18">
        <f>AD1630*fuel_adj</f>
        <v>0</v>
      </c>
      <c r="AF1630" s="18">
        <f>AB1630+AC1630+AE1630</f>
        <v>0</v>
      </c>
      <c r="AG1630" s="20">
        <v>0</v>
      </c>
      <c r="AH1630" s="20">
        <f>AG1630-AJ1630-AK1630</f>
        <v>0</v>
      </c>
      <c r="AI1630" s="18">
        <f>AH1630*aero_capex_adj</f>
        <v>0</v>
      </c>
      <c r="AJ1630" s="20">
        <v>0</v>
      </c>
      <c r="AK1630" s="20">
        <v>0</v>
      </c>
      <c r="AL1630" s="18">
        <f>AK1630*fuel_adj</f>
        <v>0</v>
      </c>
      <c r="AM1630" s="18">
        <f>AI1630+AJ1630+AL1630</f>
        <v>0</v>
      </c>
      <c r="AN1630" s="18">
        <f>IF(F1630=0, 0, IF(F1630=3, Z1630, (Z1630*F1630*384+AG1630*G1630*32)/(F1630*384+G1630*32)))</f>
        <v>0</v>
      </c>
      <c r="AO1630" s="18">
        <f>IF(F1630=0, 0, IF(F1630=3, AF1630, (AF1630*F1630*384+AM1630*G1630*32)/(F1630*384+G1630*32)))</f>
        <v>0</v>
      </c>
      <c r="AP1630" s="20">
        <v>0</v>
      </c>
      <c r="AQ1630" s="20">
        <f>AP1630-AS1630</f>
        <v>0</v>
      </c>
      <c r="AR1630" s="18">
        <f>AQ1630*bess_capex_adj</f>
        <v>0</v>
      </c>
      <c r="AS1630" s="20">
        <v>0</v>
      </c>
      <c r="AT1630" s="18">
        <f>AR1630+AS1630</f>
        <v>0</v>
      </c>
      <c r="AU1630" s="20">
        <v>3631.1711681572801</v>
      </c>
      <c r="AV1630" s="20"/>
      <c r="AW1630" s="20">
        <v>499.09515518056702</v>
      </c>
      <c r="AX1630" s="18">
        <f>AW1630*solar_capex_adj</f>
        <v>665.46020690742262</v>
      </c>
      <c r="AY1630" s="20">
        <v>243.94951477581901</v>
      </c>
      <c r="AZ1630" s="18">
        <f>AY1630*wind_capex_adj</f>
        <v>406.58252462636506</v>
      </c>
      <c r="BA1630" s="20">
        <v>0</v>
      </c>
      <c r="BB1630" s="18">
        <f>BA1630*hdgt_capex_adj</f>
        <v>0</v>
      </c>
      <c r="BC1630" s="20">
        <v>0</v>
      </c>
      <c r="BD1630" s="18">
        <f>BC1630*aero_capex_adj</f>
        <v>0</v>
      </c>
      <c r="BE1630" s="20">
        <v>2888.1264982008902</v>
      </c>
      <c r="BF1630" s="18">
        <f>BE1630*bess_capex_adj</f>
        <v>2888.1264982008902</v>
      </c>
      <c r="BG1630" s="11">
        <v>1023235921.17828</v>
      </c>
      <c r="BH1630" s="11">
        <v>883662420.52151799</v>
      </c>
      <c r="BI1630" s="11">
        <v>196673.289068874</v>
      </c>
      <c r="BJ1630" s="11">
        <v>0</v>
      </c>
      <c r="BK1630" s="11">
        <f>SUM(BG1630:BJ1630)/1000000</f>
        <v>1907.095014988867</v>
      </c>
      <c r="BL1630" s="11">
        <v>7.2162741799221899E-3</v>
      </c>
      <c r="BM1630" s="13">
        <f>0.815*BJ1630/(BK1630*1000)</f>
        <v>0</v>
      </c>
      <c r="BN1630" s="22">
        <v>556.25846137364397</v>
      </c>
      <c r="BO1630" s="11">
        <v>53</v>
      </c>
      <c r="BP1630" s="11">
        <v>9120</v>
      </c>
      <c r="BQ1630" s="22">
        <v>13835.7696</v>
      </c>
      <c r="BR1630" s="11">
        <v>2280</v>
      </c>
      <c r="BS1630" s="11">
        <v>570</v>
      </c>
      <c r="BT1630" s="11">
        <v>4.0399895724970701E-5</v>
      </c>
    </row>
    <row r="1631" spans="1:72" s="5" customFormat="1" hidden="1" x14ac:dyDescent="0.25">
      <c r="A1631" s="1">
        <v>1203</v>
      </c>
      <c r="B1631" s="22">
        <v>206.02165236060799</v>
      </c>
      <c r="C1631" s="22">
        <v>201.39999999999901</v>
      </c>
      <c r="D1631" s="11">
        <v>3000</v>
      </c>
      <c r="E1631" s="11">
        <v>12000</v>
      </c>
      <c r="F1631" s="11">
        <v>0</v>
      </c>
      <c r="G1631" s="11">
        <v>0</v>
      </c>
      <c r="H1631" s="12">
        <f>SUM(BG1631:BI1631)/(BK1631*1000000)</f>
        <v>1</v>
      </c>
      <c r="I1631" s="13">
        <v>0</v>
      </c>
      <c r="J1631" s="20">
        <v>206.556893632129</v>
      </c>
      <c r="K1631" s="18">
        <f>(P1631*BG1631+U1631*BH1631+AP1631*BI1631+AN1631*BJ1631)/(BK1631*(1000000))</f>
        <v>35.012370466248036</v>
      </c>
      <c r="L1631" s="18">
        <f>(T1631*BG1631+Y1631*BH1631+AT1631*BI1631+AO1631*BJ1631)/(BK1631*(1000000))</f>
        <v>50.20216897423748</v>
      </c>
      <c r="M1631" s="18">
        <f>L1631/K1631</f>
        <v>1.433840905534586</v>
      </c>
      <c r="N1631" s="18">
        <f>J1631*M1631</f>
        <v>296.16972340990299</v>
      </c>
      <c r="O1631" s="13">
        <v>15.931559248246399</v>
      </c>
      <c r="P1631" s="20">
        <v>46.553885716265299</v>
      </c>
      <c r="Q1631" s="20">
        <f>P1631-S1631</f>
        <v>43.102694673466203</v>
      </c>
      <c r="R1631" s="18">
        <f>Q1631*solar_capex_adj</f>
        <v>57.4702595646216</v>
      </c>
      <c r="S1631" s="20">
        <v>3.4511910427990955</v>
      </c>
      <c r="T1631" s="18">
        <f>R1631+S1631</f>
        <v>60.921450607420695</v>
      </c>
      <c r="U1631" s="20">
        <v>28.310730180046701</v>
      </c>
      <c r="V1631" s="20">
        <f>U1631-X1631</f>
        <v>23.5054700117872</v>
      </c>
      <c r="W1631" s="18">
        <f>V1631*wind_capex_adj</f>
        <v>39.175783352978669</v>
      </c>
      <c r="X1631" s="20">
        <v>4.8052601682595011</v>
      </c>
      <c r="Y1631" s="18">
        <f>W1631+X1631</f>
        <v>43.981043521238171</v>
      </c>
      <c r="Z1631" s="20">
        <v>0</v>
      </c>
      <c r="AA1631" s="20">
        <f>Z1631-AC1631-AD1631</f>
        <v>0</v>
      </c>
      <c r="AB1631" s="18">
        <f>AA1631*hdgt_capex_adj</f>
        <v>0</v>
      </c>
      <c r="AC1631" s="20">
        <v>0</v>
      </c>
      <c r="AD1631" s="20">
        <v>0</v>
      </c>
      <c r="AE1631" s="18">
        <f>AD1631*fuel_adj</f>
        <v>0</v>
      </c>
      <c r="AF1631" s="18">
        <f>AB1631+AC1631+AE1631</f>
        <v>0</v>
      </c>
      <c r="AG1631" s="20">
        <v>0</v>
      </c>
      <c r="AH1631" s="20">
        <f>AG1631-AJ1631-AK1631</f>
        <v>0</v>
      </c>
      <c r="AI1631" s="18">
        <f>AH1631*aero_capex_adj</f>
        <v>0</v>
      </c>
      <c r="AJ1631" s="20">
        <v>0</v>
      </c>
      <c r="AK1631" s="20">
        <v>0</v>
      </c>
      <c r="AL1631" s="18">
        <f>AK1631*fuel_adj</f>
        <v>0</v>
      </c>
      <c r="AM1631" s="18">
        <f>AI1631+AJ1631+AL1631</f>
        <v>0</v>
      </c>
      <c r="AN1631" s="18">
        <f>IF(F1631=0, 0, IF(F1631=3, Z1631, (Z1631*F1631*384+AG1631*G1631*32)/(F1631*384+G1631*32)))</f>
        <v>0</v>
      </c>
      <c r="AO1631" s="18">
        <f>IF(F1631=0, 0, IF(F1631=3, AF1631, (AF1631*F1631*384+AM1631*G1631*32)/(F1631*384+G1631*32)))</f>
        <v>0</v>
      </c>
      <c r="AP1631" s="20">
        <v>0</v>
      </c>
      <c r="AQ1631" s="20">
        <f>AP1631-AS1631</f>
        <v>0</v>
      </c>
      <c r="AR1631" s="18">
        <f>AQ1631*bess_capex_adj</f>
        <v>0</v>
      </c>
      <c r="AS1631" s="20">
        <v>0</v>
      </c>
      <c r="AT1631" s="18">
        <f>AR1631+AS1631</f>
        <v>0</v>
      </c>
      <c r="AU1631" s="20">
        <v>3387.32708742763</v>
      </c>
      <c r="AV1631" s="20"/>
      <c r="AW1631" s="20">
        <v>249.968468262248</v>
      </c>
      <c r="AX1631" s="18">
        <f>AW1631*solar_capex_adj</f>
        <v>333.29129101633066</v>
      </c>
      <c r="AY1631" s="20">
        <v>244.36096367142</v>
      </c>
      <c r="AZ1631" s="18">
        <f>AY1631*wind_capex_adj</f>
        <v>407.26827278569999</v>
      </c>
      <c r="BA1631" s="20">
        <v>0</v>
      </c>
      <c r="BB1631" s="18">
        <f>BA1631*hdgt_capex_adj</f>
        <v>0</v>
      </c>
      <c r="BC1631" s="20">
        <v>0</v>
      </c>
      <c r="BD1631" s="18">
        <f>BC1631*aero_capex_adj</f>
        <v>0</v>
      </c>
      <c r="BE1631" s="20">
        <v>2892.9976554939599</v>
      </c>
      <c r="BF1631" s="18">
        <f>BE1631*bess_capex_adj</f>
        <v>2892.9976554939599</v>
      </c>
      <c r="BG1631" s="11">
        <v>512915238.57456398</v>
      </c>
      <c r="BH1631" s="11">
        <v>882535610.24292696</v>
      </c>
      <c r="BI1631" s="11">
        <v>153741.32889595701</v>
      </c>
      <c r="BJ1631" s="11">
        <v>0</v>
      </c>
      <c r="BK1631" s="11">
        <f>SUM(BG1631:BJ1631)/1000000</f>
        <v>1395.6045901463872</v>
      </c>
      <c r="BL1631" s="11">
        <v>3.7106665405654398E-4</v>
      </c>
      <c r="BM1631" s="13">
        <f>0.815*BJ1631/(BK1631*1000)</f>
        <v>0</v>
      </c>
      <c r="BN1631" s="22">
        <v>278.12923068682198</v>
      </c>
      <c r="BO1631" s="11">
        <v>53</v>
      </c>
      <c r="BP1631" s="11">
        <v>9120</v>
      </c>
      <c r="BQ1631" s="22">
        <v>13835.7696</v>
      </c>
      <c r="BR1631" s="11">
        <v>2280</v>
      </c>
      <c r="BS1631" s="11">
        <v>570</v>
      </c>
      <c r="BT1631" s="11">
        <v>3.1580972105673098E-5</v>
      </c>
    </row>
  </sheetData>
  <autoFilter ref="A1:BT1631" xr:uid="{842EDB98-6FFD-4FC0-A45C-1A5F2783943C}">
    <filterColumn colId="8">
      <customFilters>
        <customFilter operator="greaterThanOrEqual" val="97"/>
      </customFilters>
    </filterColumn>
    <sortState xmlns:xlrd2="http://schemas.microsoft.com/office/spreadsheetml/2017/richdata2" ref="A138:BT1618">
      <sortCondition ref="N1:N163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cb6d1-d335-4996-b6f9-7b6925f08121}" enabled="0" method="" siteId="{15ccb6d1-d335-4996-b6f9-7b6925f081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Input &amp; KPI plots</vt:lpstr>
      <vt:lpstr>1GW Plant data</vt:lpstr>
      <vt:lpstr>aero_capex_adj</vt:lpstr>
      <vt:lpstr>bess_capex_adj</vt:lpstr>
      <vt:lpstr>fuel_adj</vt:lpstr>
      <vt:lpstr>hdgt_capex_adj</vt:lpstr>
      <vt:lpstr>solar_capex_adj</vt:lpstr>
      <vt:lpstr>wind_capex_adj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Martin (GE Vernova)</dc:creator>
  <cp:lastModifiedBy>Mehendale, Charu S (GE Vernova)</cp:lastModifiedBy>
  <dcterms:created xsi:type="dcterms:W3CDTF">2026-10-09T20:17:10Z</dcterms:created>
  <dcterms:modified xsi:type="dcterms:W3CDTF">2026-10-20T00:41:12Z</dcterms:modified>
</cp:coreProperties>
</file>